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BE11" lockStructure="1"/>
  <bookViews>
    <workbookView xWindow="90" yWindow="105" windowWidth="10440" windowHeight="7740"/>
  </bookViews>
  <sheets>
    <sheet name="I-Table" sheetId="2" r:id="rId1"/>
    <sheet name="Count Tab" sheetId="26" state="hidden" r:id="rId2"/>
    <sheet name="Percentage Tab" sheetId="27" state="hidden" r:id="rId3"/>
    <sheet name="I-Charts" sheetId="28" r:id="rId4"/>
    <sheet name="Chart Tab" sheetId="29" state="hidden" r:id="rId5"/>
    <sheet name="Data_OverallMob" sheetId="11" state="hidden" r:id="rId6"/>
    <sheet name="Data_MobxGender" sheetId="24" state="hidden" r:id="rId7"/>
    <sheet name="Data_MobxRace" sheetId="10" state="hidden" r:id="rId8"/>
    <sheet name="Data_MobxRegion" sheetId="4" state="hidden" r:id="rId9"/>
    <sheet name="Data_MobxFRPL" sheetId="5" state="hidden" r:id="rId10"/>
    <sheet name="Data_MobxMinority" sheetId="6" state="hidden" r:id="rId11"/>
    <sheet name="Data_MobxAge" sheetId="8" state="hidden" r:id="rId12"/>
    <sheet name="Data_MobxLocale" sheetId="9" state="hidden" r:id="rId13"/>
    <sheet name="Data_MobxEnroll" sheetId="25" state="hidden" r:id="rId14"/>
    <sheet name="Lists" sheetId="1" state="hidden" r:id="rId15"/>
  </sheets>
  <externalReferences>
    <externalReference r:id="rId16"/>
  </externalReferences>
  <definedNames>
    <definedName name="_xlnm._FilterDatabase" localSheetId="11" hidden="1">Data_MobxAge!$A$2:$F$2</definedName>
    <definedName name="_xlnm._FilterDatabase" localSheetId="13" hidden="1">Data_MobxEnroll!$A$2:$F$2</definedName>
    <definedName name="_xlnm._FilterDatabase" localSheetId="9" hidden="1">Data_MobxFRPL!$A$2:$F$2</definedName>
    <definedName name="_xlnm._FilterDatabase" localSheetId="6" hidden="1">Data_MobxGender!$A$2:$F$2</definedName>
    <definedName name="_xlnm._FilterDatabase" localSheetId="12" hidden="1">Data_MobxLocale!$A$2:$F$2</definedName>
    <definedName name="_xlnm._FilterDatabase" localSheetId="10" hidden="1">Data_MobxMinority!$A$2:$F$2</definedName>
    <definedName name="_xlnm._FilterDatabase" localSheetId="7" hidden="1">Data_MobxRace!$A$2:$F$2</definedName>
    <definedName name="_xlnm._FilterDatabase" localSheetId="8" hidden="1">Data_MobxRegion!$A$2:$F$2</definedName>
    <definedName name="_xlnm._FilterDatabase" localSheetId="5" hidden="1">Data_OverallMob!$A$2:$E$2</definedName>
    <definedName name="Age">Data_MobxAge!$E$3:$F$4306</definedName>
    <definedName name="Age_Contrast">Lists!$E$2:$E$6</definedName>
    <definedName name="Age_List">Lists!$E$2:$E$6</definedName>
    <definedName name="Contrast_List">Lists!$B$1:$I$1</definedName>
    <definedName name="Contrasts">Lists!$M$2:$M$9</definedName>
    <definedName name="FRPL">Data_MobxFRPL!$E$3:$F$3135</definedName>
    <definedName name="FRPL_Contrast">Lists!$F$2:$F$5</definedName>
    <definedName name="FRPL_List">Lists!$F$2:$F$5</definedName>
    <definedName name="Gender">Data_MobxGender!$E$3:$F$1911</definedName>
    <definedName name="Gender_Contrast">Lists!$B$2:$B$3</definedName>
    <definedName name="Gender_List">Lists!$B$2:$B$3</definedName>
    <definedName name="Locale">Data_MobxLocale!$E$3:$F$6866</definedName>
    <definedName name="Locale_Contrast">Lists!$H$2:$H$13</definedName>
    <definedName name="Locale_List">Lists!$H$2:$H$13</definedName>
    <definedName name="Metric_List">Lists!$J$1:$J$1</definedName>
    <definedName name="Minority">Data_MobxMinority!$E$3:$F$3127</definedName>
    <definedName name="Minority_Contrast">Lists!$G$2:$G$5</definedName>
    <definedName name="Minority_List">Lists!$G$2:$G$5</definedName>
    <definedName name="Mobility_Cat">Lists!$J$2:$J$5</definedName>
    <definedName name="Overall">Data_OverallMob!$D$3:$E$1449</definedName>
    <definedName name="Position_List">Lists!$A$2:$A$28</definedName>
    <definedName name="Race">Data_MobxRace!$E$3:$F$4247</definedName>
    <definedName name="Race_Contrast">Lists!$C$2:$C$8</definedName>
    <definedName name="Race_List">Lists!$C$2:$C$8</definedName>
    <definedName name="Region">Data_MobxRegion!$E$3:$F$4528</definedName>
    <definedName name="Region_Contrast">Lists!$D$2:$D$12</definedName>
    <definedName name="Region_List">Lists!$D$2:$D$12</definedName>
    <definedName name="Size">Data_MobxEnroll!$E$3:$F$3079</definedName>
    <definedName name="Size_Contrast">Lists!$I$2:$I$5</definedName>
    <definedName name="Size_List">Lists!$I$2:$I$5</definedName>
    <definedName name="Year_List">Lists!$K$2:$K$7</definedName>
    <definedName name="Year2_List">Lists!$L$2:$L$11</definedName>
  </definedNames>
  <calcPr calcId="145621"/>
</workbook>
</file>

<file path=xl/calcChain.xml><?xml version="1.0" encoding="utf-8"?>
<calcChain xmlns="http://schemas.openxmlformats.org/spreadsheetml/2006/main">
  <c r="B5" i="28" l="1"/>
  <c r="B4" i="28"/>
  <c r="B3" i="28"/>
  <c r="B119" i="29" l="1"/>
  <c r="B101" i="29"/>
  <c r="B83" i="29"/>
  <c r="D73" i="29"/>
  <c r="B65" i="29"/>
  <c r="D57" i="29"/>
  <c r="B47" i="29"/>
  <c r="D40" i="29"/>
  <c r="D32" i="29"/>
  <c r="B29" i="29"/>
  <c r="K28" i="29"/>
  <c r="J28" i="29"/>
  <c r="I28" i="29"/>
  <c r="G28" i="29"/>
  <c r="F28" i="29"/>
  <c r="E28" i="29"/>
  <c r="D28" i="29"/>
  <c r="B27" i="29"/>
  <c r="D21" i="29"/>
  <c r="P15" i="29"/>
  <c r="N15" i="29"/>
  <c r="D15" i="29"/>
  <c r="B15" i="29"/>
  <c r="X14" i="29"/>
  <c r="W14" i="29"/>
  <c r="V14" i="29"/>
  <c r="T14" i="29"/>
  <c r="S14" i="29"/>
  <c r="R14" i="29"/>
  <c r="H14" i="29"/>
  <c r="G14" i="29"/>
  <c r="F14" i="29"/>
  <c r="B3" i="29"/>
  <c r="I2" i="29"/>
  <c r="H2" i="29"/>
  <c r="G2" i="29"/>
  <c r="F2" i="29"/>
  <c r="E2" i="29"/>
  <c r="N26" i="27"/>
  <c r="M26" i="27"/>
  <c r="L26" i="27"/>
  <c r="K26" i="27"/>
  <c r="J26" i="27"/>
  <c r="I26" i="27"/>
  <c r="H26" i="27"/>
  <c r="C23" i="27"/>
  <c r="G36" i="27" s="1"/>
  <c r="C22" i="27"/>
  <c r="C21" i="27"/>
  <c r="E27" i="27" s="1"/>
  <c r="N5" i="27"/>
  <c r="M5" i="27"/>
  <c r="L5" i="27"/>
  <c r="K5" i="27"/>
  <c r="J5" i="27"/>
  <c r="I5" i="27"/>
  <c r="H5" i="27"/>
  <c r="N26" i="26"/>
  <c r="M26" i="26"/>
  <c r="L26" i="26"/>
  <c r="K26" i="26"/>
  <c r="J26" i="26"/>
  <c r="I26" i="26"/>
  <c r="H26" i="26"/>
  <c r="C23" i="26"/>
  <c r="G38" i="26" s="1"/>
  <c r="C22" i="26"/>
  <c r="F27" i="26" s="1"/>
  <c r="C21" i="26"/>
  <c r="E27" i="26" s="1"/>
  <c r="N5" i="26"/>
  <c r="M5" i="26"/>
  <c r="L5" i="26"/>
  <c r="K5" i="26"/>
  <c r="J5" i="26"/>
  <c r="I5" i="26"/>
  <c r="H5" i="26"/>
  <c r="H44" i="2"/>
  <c r="H43" i="2"/>
  <c r="H42" i="2"/>
  <c r="H41" i="2"/>
  <c r="H40" i="2"/>
  <c r="H39" i="2"/>
  <c r="H38" i="2"/>
  <c r="H37" i="2"/>
  <c r="H36" i="2"/>
  <c r="H35" i="2"/>
  <c r="H34" i="2"/>
  <c r="H33" i="2"/>
  <c r="G33" i="2"/>
  <c r="F33" i="2"/>
  <c r="O32" i="2"/>
  <c r="N32" i="2"/>
  <c r="M32" i="2"/>
  <c r="K31" i="2"/>
  <c r="J31" i="2"/>
  <c r="I31" i="2"/>
  <c r="H31" i="2"/>
  <c r="F30" i="2"/>
  <c r="C24" i="2"/>
  <c r="C23" i="2"/>
  <c r="F11" i="2"/>
  <c r="O10" i="2"/>
  <c r="N10" i="2"/>
  <c r="M10" i="2"/>
  <c r="K9" i="2"/>
  <c r="J9" i="2"/>
  <c r="I9" i="2"/>
  <c r="L38" i="26"/>
  <c r="R20" i="29"/>
  <c r="H11" i="29"/>
  <c r="H10" i="29"/>
  <c r="V19" i="29"/>
  <c r="G9" i="29"/>
  <c r="G7" i="29"/>
  <c r="V15" i="29"/>
  <c r="R16" i="29"/>
  <c r="V17" i="29"/>
  <c r="R19" i="29"/>
  <c r="G11" i="29"/>
  <c r="R15" i="29"/>
  <c r="R18" i="29"/>
  <c r="V20" i="29"/>
  <c r="V16" i="29"/>
  <c r="H4" i="29"/>
  <c r="H6" i="29"/>
  <c r="H8" i="29"/>
  <c r="G3" i="29"/>
  <c r="G35" i="26" l="1"/>
  <c r="G32" i="27"/>
  <c r="G34" i="27"/>
  <c r="E25" i="26"/>
  <c r="G33" i="26"/>
  <c r="G37" i="26"/>
  <c r="E25" i="27"/>
  <c r="G28" i="27"/>
  <c r="G38" i="27"/>
  <c r="G30" i="27"/>
  <c r="B19" i="27"/>
  <c r="B19" i="26"/>
  <c r="E6" i="26"/>
  <c r="E6" i="27"/>
  <c r="B18" i="26"/>
  <c r="B18" i="27"/>
  <c r="F27" i="27"/>
  <c r="G26" i="26"/>
  <c r="G28" i="26"/>
  <c r="G30" i="26"/>
  <c r="G32" i="26"/>
  <c r="G36" i="26"/>
  <c r="G26" i="27"/>
  <c r="G29" i="27"/>
  <c r="G33" i="27"/>
  <c r="G37" i="27"/>
  <c r="D134" i="29"/>
  <c r="D130" i="29"/>
  <c r="D126" i="29"/>
  <c r="D122" i="29"/>
  <c r="D113" i="29"/>
  <c r="D109" i="29"/>
  <c r="D133" i="29"/>
  <c r="D129" i="29"/>
  <c r="D125" i="29"/>
  <c r="D121" i="29"/>
  <c r="D116" i="29"/>
  <c r="D112" i="29"/>
  <c r="D108" i="29"/>
  <c r="D104" i="29"/>
  <c r="D131" i="29"/>
  <c r="D127" i="29"/>
  <c r="D123" i="29"/>
  <c r="D119" i="29"/>
  <c r="D114" i="29"/>
  <c r="D110" i="29"/>
  <c r="D106" i="29"/>
  <c r="D102" i="29"/>
  <c r="D124" i="29"/>
  <c r="D101" i="29"/>
  <c r="D95" i="29"/>
  <c r="D91" i="29"/>
  <c r="D87" i="29"/>
  <c r="D83" i="29"/>
  <c r="D78" i="29"/>
  <c r="D74" i="29"/>
  <c r="D120" i="29"/>
  <c r="D115" i="29"/>
  <c r="D107" i="29"/>
  <c r="D98" i="29"/>
  <c r="D94" i="29"/>
  <c r="D90" i="29"/>
  <c r="D86" i="29"/>
  <c r="D128" i="29"/>
  <c r="D103" i="29"/>
  <c r="D96" i="29"/>
  <c r="D92" i="29"/>
  <c r="D88" i="29"/>
  <c r="D84" i="29"/>
  <c r="D79" i="29"/>
  <c r="D75" i="29"/>
  <c r="D71" i="29"/>
  <c r="D67" i="29"/>
  <c r="D105" i="29"/>
  <c r="D85" i="29"/>
  <c r="D80" i="29"/>
  <c r="D77" i="29"/>
  <c r="D68" i="29"/>
  <c r="D65" i="29"/>
  <c r="D59" i="29"/>
  <c r="D55" i="29"/>
  <c r="D51" i="29"/>
  <c r="D47" i="29"/>
  <c r="D42" i="29"/>
  <c r="D38" i="29"/>
  <c r="D34" i="29"/>
  <c r="D30" i="29"/>
  <c r="D97" i="29"/>
  <c r="D76" i="29"/>
  <c r="D72" i="29"/>
  <c r="D69" i="29"/>
  <c r="D66" i="29"/>
  <c r="D62" i="29"/>
  <c r="D58" i="29"/>
  <c r="D54" i="29"/>
  <c r="D50" i="29"/>
  <c r="D111" i="29"/>
  <c r="D89" i="29"/>
  <c r="D60" i="29"/>
  <c r="D56" i="29"/>
  <c r="D52" i="29"/>
  <c r="D48" i="29"/>
  <c r="D43" i="29"/>
  <c r="D39" i="29"/>
  <c r="D35" i="29"/>
  <c r="D31" i="29"/>
  <c r="D29" i="29"/>
  <c r="D37" i="29"/>
  <c r="D53" i="29"/>
  <c r="D70" i="29"/>
  <c r="D93" i="29"/>
  <c r="G27" i="26"/>
  <c r="G29" i="26"/>
  <c r="G31" i="26"/>
  <c r="G34" i="26"/>
  <c r="G27" i="27"/>
  <c r="G31" i="27"/>
  <c r="G35" i="27"/>
  <c r="D25" i="29"/>
  <c r="D33" i="29"/>
  <c r="D41" i="29"/>
  <c r="D61" i="29"/>
  <c r="D36" i="29"/>
  <c r="D44" i="29"/>
  <c r="D49" i="29"/>
  <c r="D132" i="29"/>
  <c r="I38" i="26"/>
  <c r="J35" i="26"/>
  <c r="N38" i="26"/>
  <c r="L35" i="26"/>
  <c r="M38" i="26"/>
  <c r="N35" i="26"/>
  <c r="L33" i="26"/>
  <c r="N37" i="26"/>
  <c r="J38" i="26"/>
  <c r="L37" i="26"/>
  <c r="H35" i="26"/>
  <c r="M35" i="26"/>
  <c r="H38" i="26"/>
  <c r="H33" i="26"/>
  <c r="N33" i="26"/>
  <c r="J33" i="26"/>
  <c r="I35" i="26"/>
  <c r="K38" i="26" l="1"/>
  <c r="O38" i="26" s="1"/>
  <c r="K35" i="26"/>
  <c r="O35" i="26" s="1"/>
  <c r="H37" i="26"/>
  <c r="J37" i="26"/>
  <c r="I37" i="26"/>
  <c r="M37" i="26"/>
  <c r="K110" i="29"/>
  <c r="H112" i="29"/>
  <c r="E126" i="29"/>
  <c r="H93" i="29"/>
  <c r="V18" i="29"/>
  <c r="G117" i="29"/>
  <c r="G6" i="29"/>
  <c r="F72" i="29"/>
  <c r="J81" i="29"/>
  <c r="G128" i="29"/>
  <c r="I3" i="29"/>
  <c r="J86" i="29"/>
  <c r="I92" i="29"/>
  <c r="G35" i="29"/>
  <c r="E86" i="29"/>
  <c r="K70" i="29"/>
  <c r="F89" i="29"/>
  <c r="G57" i="29"/>
  <c r="G126" i="29"/>
  <c r="E92" i="29"/>
  <c r="F79" i="29"/>
  <c r="N8" i="26"/>
  <c r="H114" i="29"/>
  <c r="H127" i="29"/>
  <c r="F47" i="29"/>
  <c r="G72" i="29"/>
  <c r="H90" i="29"/>
  <c r="K31" i="29"/>
  <c r="H83" i="29"/>
  <c r="I14" i="26"/>
  <c r="I123" i="29"/>
  <c r="S18" i="29"/>
  <c r="K68" i="29"/>
  <c r="H94" i="29"/>
  <c r="L8" i="26"/>
  <c r="H54" i="29"/>
  <c r="E61" i="29"/>
  <c r="H78" i="29"/>
  <c r="M12" i="26"/>
  <c r="F34" i="29"/>
  <c r="J9" i="26"/>
  <c r="E72" i="29"/>
  <c r="J43" i="29"/>
  <c r="J119" i="29"/>
  <c r="H8" i="26"/>
  <c r="E30" i="29"/>
  <c r="G89" i="29"/>
  <c r="H3" i="29"/>
  <c r="E55" i="29"/>
  <c r="I75" i="29"/>
  <c r="I13" i="26"/>
  <c r="K123" i="29"/>
  <c r="J73" i="29"/>
  <c r="S15" i="29"/>
  <c r="K103" i="29"/>
  <c r="F37" i="29"/>
  <c r="K42" i="29"/>
  <c r="I110" i="29"/>
  <c r="J108" i="29"/>
  <c r="J95" i="29"/>
  <c r="G55" i="29"/>
  <c r="H9" i="26"/>
  <c r="F33" i="29"/>
  <c r="J49" i="29"/>
  <c r="K99" i="29"/>
  <c r="E77" i="29"/>
  <c r="K67" i="29"/>
  <c r="T18" i="29"/>
  <c r="E123" i="29"/>
  <c r="J33" i="29"/>
  <c r="E120" i="29"/>
  <c r="H14" i="26"/>
  <c r="E113" i="29"/>
  <c r="E108" i="29"/>
  <c r="F94" i="29"/>
  <c r="I7" i="26"/>
  <c r="I86" i="29"/>
  <c r="J56" i="29"/>
  <c r="I99" i="29"/>
  <c r="K83" i="29"/>
  <c r="I9" i="29"/>
  <c r="F129" i="29"/>
  <c r="F95" i="29"/>
  <c r="G47" i="29"/>
  <c r="F115" i="29"/>
  <c r="G45" i="29"/>
  <c r="F127" i="29"/>
  <c r="K129" i="29"/>
  <c r="H62" i="29"/>
  <c r="J65" i="29"/>
  <c r="I57" i="29"/>
  <c r="J123" i="29"/>
  <c r="J84" i="29"/>
  <c r="H51" i="29"/>
  <c r="J124" i="29"/>
  <c r="K126" i="29"/>
  <c r="L13" i="26"/>
  <c r="G92" i="29"/>
  <c r="I122" i="29"/>
  <c r="J111" i="29"/>
  <c r="H79" i="29"/>
  <c r="M8" i="26"/>
  <c r="I115" i="29"/>
  <c r="J85" i="29"/>
  <c r="J92" i="29"/>
  <c r="S17" i="29"/>
  <c r="E112" i="29"/>
  <c r="G135" i="29"/>
  <c r="J126" i="29"/>
  <c r="J37" i="29"/>
  <c r="E87" i="29"/>
  <c r="G40" i="29"/>
  <c r="N6" i="26"/>
  <c r="E33" i="29"/>
  <c r="J13" i="26"/>
  <c r="G56" i="29"/>
  <c r="J10" i="26"/>
  <c r="I9" i="26"/>
  <c r="I68" i="29"/>
  <c r="K125" i="29"/>
  <c r="I95" i="29"/>
  <c r="F63" i="29"/>
  <c r="J99" i="29"/>
  <c r="H13" i="26"/>
  <c r="I6" i="29"/>
  <c r="G133" i="29"/>
  <c r="E51" i="29"/>
  <c r="K66" i="29"/>
  <c r="J76" i="29"/>
  <c r="I90" i="29"/>
  <c r="L14" i="26"/>
  <c r="G101" i="29"/>
  <c r="J125" i="29"/>
  <c r="K84" i="29"/>
  <c r="E129" i="29"/>
  <c r="G81" i="29"/>
  <c r="E29" i="29"/>
  <c r="I124" i="29"/>
  <c r="M13" i="26"/>
  <c r="I61" i="29"/>
  <c r="H89" i="29"/>
  <c r="K60" i="29"/>
  <c r="J54" i="29"/>
  <c r="H5" i="29"/>
  <c r="J103" i="29"/>
  <c r="F126" i="29"/>
  <c r="W18" i="29"/>
  <c r="E135" i="29"/>
  <c r="G75" i="29"/>
  <c r="G124" i="29"/>
  <c r="H85" i="29"/>
  <c r="G87" i="29"/>
  <c r="F87" i="29"/>
  <c r="J32" i="29"/>
  <c r="G122" i="29"/>
  <c r="F103" i="29"/>
  <c r="X18" i="29"/>
  <c r="K116" i="29"/>
  <c r="J101" i="29"/>
  <c r="H11" i="26"/>
  <c r="E62" i="29"/>
  <c r="J58" i="29"/>
  <c r="E34" i="29"/>
  <c r="G10" i="29"/>
  <c r="X17" i="29"/>
  <c r="I128" i="29"/>
  <c r="K124" i="29"/>
  <c r="G73" i="29"/>
  <c r="G95" i="29"/>
  <c r="E122" i="29"/>
  <c r="K48" i="29"/>
  <c r="F110" i="29"/>
  <c r="F90" i="29"/>
  <c r="F105" i="29"/>
  <c r="I55" i="29"/>
  <c r="G4" i="29"/>
  <c r="J88" i="29"/>
  <c r="J83" i="29"/>
  <c r="K63" i="29"/>
  <c r="F134" i="29"/>
  <c r="G54" i="29"/>
  <c r="H69" i="29"/>
  <c r="N12" i="26"/>
  <c r="E127" i="29"/>
  <c r="J61" i="29"/>
  <c r="F76" i="29"/>
  <c r="E134" i="29"/>
  <c r="G120" i="29"/>
  <c r="J134" i="29"/>
  <c r="K78" i="29"/>
  <c r="F40" i="29"/>
  <c r="K56" i="29"/>
  <c r="F107" i="29"/>
  <c r="R17" i="29"/>
  <c r="J117" i="29"/>
  <c r="H58" i="29"/>
  <c r="E58" i="29"/>
  <c r="H123" i="29"/>
  <c r="N9" i="26"/>
  <c r="I62" i="29"/>
  <c r="I101" i="29"/>
  <c r="F77" i="29"/>
  <c r="J107" i="29"/>
  <c r="I63" i="29"/>
  <c r="M10" i="26"/>
  <c r="H110" i="29"/>
  <c r="G90" i="29"/>
  <c r="F57" i="29"/>
  <c r="H73" i="29"/>
  <c r="E45" i="29"/>
  <c r="G43" i="29"/>
  <c r="G67" i="29"/>
  <c r="J30" i="29"/>
  <c r="N7" i="26"/>
  <c r="E81" i="29"/>
  <c r="H9" i="29"/>
  <c r="I31" i="29"/>
  <c r="K112" i="29"/>
  <c r="K117" i="29"/>
  <c r="J105" i="29"/>
  <c r="J133" i="29"/>
  <c r="F45" i="29"/>
  <c r="M11" i="26"/>
  <c r="I84" i="29"/>
  <c r="J11" i="26"/>
  <c r="G5" i="29"/>
  <c r="I4" i="29"/>
  <c r="I29" i="29"/>
  <c r="G114" i="29"/>
  <c r="K111" i="29"/>
  <c r="I12" i="26"/>
  <c r="W17" i="29"/>
  <c r="G96" i="29"/>
  <c r="F32" i="29"/>
  <c r="J114" i="29"/>
  <c r="I8" i="26"/>
  <c r="G52" i="29"/>
  <c r="J71" i="29"/>
  <c r="T17" i="29"/>
  <c r="J55" i="29"/>
  <c r="K45" i="29"/>
  <c r="K101" i="29"/>
  <c r="I114" i="29"/>
  <c r="F61" i="29"/>
  <c r="J29" i="29"/>
  <c r="I69" i="29"/>
  <c r="L11" i="26"/>
  <c r="N11" i="26"/>
  <c r="K89" i="29"/>
  <c r="H48" i="29"/>
  <c r="J12" i="26"/>
  <c r="J45" i="29"/>
  <c r="F117" i="29"/>
  <c r="J122" i="29"/>
  <c r="H61" i="29"/>
  <c r="J93" i="29"/>
  <c r="E85" i="29"/>
  <c r="E94" i="29"/>
  <c r="K55" i="29"/>
  <c r="I65" i="29"/>
  <c r="I41" i="29"/>
  <c r="I10" i="26"/>
  <c r="M6" i="26"/>
  <c r="G108" i="29"/>
  <c r="K77" i="29"/>
  <c r="J116" i="29"/>
  <c r="G99" i="29"/>
  <c r="E37" i="29"/>
  <c r="J53" i="29"/>
  <c r="K72" i="29"/>
  <c r="F116" i="29"/>
  <c r="E44" i="29"/>
  <c r="E73" i="29"/>
  <c r="E105" i="29"/>
  <c r="H77" i="29"/>
  <c r="E69" i="29"/>
  <c r="I10" i="29"/>
  <c r="J113" i="29"/>
  <c r="F106" i="29"/>
  <c r="G93" i="29"/>
  <c r="F54" i="29"/>
  <c r="K92" i="29"/>
  <c r="J129" i="29"/>
  <c r="K114" i="29"/>
  <c r="I38" i="29"/>
  <c r="T19" i="29"/>
  <c r="I43" i="29"/>
  <c r="G84" i="29"/>
  <c r="T15" i="29"/>
  <c r="I47" i="29"/>
  <c r="J57" i="29"/>
  <c r="I44" i="29"/>
  <c r="F113" i="29"/>
  <c r="K81" i="29"/>
  <c r="G38" i="29"/>
  <c r="G61" i="29"/>
  <c r="H60" i="29"/>
  <c r="E103" i="29"/>
  <c r="G127" i="29"/>
  <c r="J6" i="26"/>
  <c r="I85" i="29"/>
  <c r="H52" i="29"/>
  <c r="I71" i="29"/>
  <c r="H101" i="29"/>
  <c r="J62" i="29"/>
  <c r="G8" i="29"/>
  <c r="F58" i="29"/>
  <c r="H105" i="29"/>
  <c r="E124" i="29"/>
  <c r="K52" i="29"/>
  <c r="K96" i="29"/>
  <c r="M14" i="26"/>
  <c r="I103" i="29"/>
  <c r="F41" i="29"/>
  <c r="K47" i="29"/>
  <c r="G107" i="29"/>
  <c r="J89" i="29"/>
  <c r="K79" i="29"/>
  <c r="J40" i="29"/>
  <c r="H126" i="29"/>
  <c r="J41" i="29"/>
  <c r="S20" i="29"/>
  <c r="J96" i="29"/>
  <c r="F99" i="29"/>
  <c r="G83" i="29"/>
  <c r="E93" i="29"/>
  <c r="E111" i="29"/>
  <c r="E84" i="29"/>
  <c r="I77" i="29"/>
  <c r="F85" i="29"/>
  <c r="I5" i="29"/>
  <c r="F81" i="29"/>
  <c r="L10" i="26"/>
  <c r="F78" i="29"/>
  <c r="K61" i="29"/>
  <c r="H55" i="29"/>
  <c r="E117" i="29"/>
  <c r="E47" i="29"/>
  <c r="E38" i="29"/>
  <c r="G112" i="29"/>
  <c r="I127" i="29"/>
  <c r="E101" i="29"/>
  <c r="G33" i="29"/>
  <c r="H96" i="29"/>
  <c r="I53" i="29"/>
  <c r="I8" i="29"/>
  <c r="K76" i="29"/>
  <c r="I81" i="29"/>
  <c r="E99" i="29"/>
  <c r="F43" i="29"/>
  <c r="I51" i="29"/>
  <c r="F62" i="29"/>
  <c r="F133" i="29"/>
  <c r="E78" i="29"/>
  <c r="F131" i="29"/>
  <c r="W15" i="29"/>
  <c r="E110" i="29"/>
  <c r="K86" i="29"/>
  <c r="G48" i="29"/>
  <c r="I32" i="29"/>
  <c r="F74" i="29"/>
  <c r="G94" i="29"/>
  <c r="E76" i="29"/>
  <c r="I105" i="29"/>
  <c r="G125" i="29"/>
  <c r="F83" i="29"/>
  <c r="F73" i="29"/>
  <c r="H103" i="29"/>
  <c r="E95" i="29"/>
  <c r="G29" i="29"/>
  <c r="I133" i="29"/>
  <c r="E65" i="29"/>
  <c r="J52" i="29"/>
  <c r="I58" i="29"/>
  <c r="G68" i="29"/>
  <c r="K37" i="29"/>
  <c r="E83" i="29"/>
  <c r="E89" i="29"/>
  <c r="J63" i="29"/>
  <c r="H75" i="29"/>
  <c r="H106" i="29"/>
  <c r="H12" i="26"/>
  <c r="I78" i="29"/>
  <c r="J69" i="29"/>
  <c r="K41" i="29"/>
  <c r="F108" i="29"/>
  <c r="K73" i="29"/>
  <c r="S19" i="29"/>
  <c r="J38" i="29"/>
  <c r="X16" i="29"/>
  <c r="W16" i="29"/>
  <c r="K65" i="29"/>
  <c r="E114" i="29"/>
  <c r="I6" i="26"/>
  <c r="I7" i="29"/>
  <c r="T20" i="29"/>
  <c r="N14" i="26"/>
  <c r="J78" i="29"/>
  <c r="G78" i="29"/>
  <c r="G115" i="29"/>
  <c r="J14" i="26"/>
  <c r="E60" i="29"/>
  <c r="G32" i="29"/>
  <c r="E96" i="29"/>
  <c r="I34" i="29"/>
  <c r="H47" i="29"/>
  <c r="K51" i="29"/>
  <c r="K122" i="29"/>
  <c r="G85" i="29"/>
  <c r="E102" i="29"/>
  <c r="J94" i="29"/>
  <c r="K93" i="29"/>
  <c r="K107" i="29"/>
  <c r="I106" i="29"/>
  <c r="H108" i="29"/>
  <c r="L12" i="26"/>
  <c r="G134" i="29"/>
  <c r="G41" i="29"/>
  <c r="K57" i="29"/>
  <c r="H129" i="29"/>
  <c r="I126" i="29"/>
  <c r="G77" i="29"/>
  <c r="N13" i="26"/>
  <c r="I135" i="29"/>
  <c r="E41" i="29"/>
  <c r="K75" i="29"/>
  <c r="H86" i="29"/>
  <c r="I98" i="29"/>
  <c r="H53" i="29"/>
  <c r="K119" i="29"/>
  <c r="I131" i="29"/>
  <c r="X19" i="29"/>
  <c r="K50" i="29"/>
  <c r="E54" i="29"/>
  <c r="I50" i="29"/>
  <c r="J110" i="29"/>
  <c r="G113" i="29"/>
  <c r="K87" i="29"/>
  <c r="L9" i="26"/>
  <c r="E133" i="29"/>
  <c r="J112" i="29"/>
  <c r="H84" i="29"/>
  <c r="I54" i="29"/>
  <c r="I83" i="29"/>
  <c r="H111" i="29"/>
  <c r="K69" i="29"/>
  <c r="J48" i="29"/>
  <c r="I94" i="29"/>
  <c r="X20" i="29"/>
  <c r="I113" i="29"/>
  <c r="H115" i="29"/>
  <c r="F86" i="29"/>
  <c r="K90" i="29"/>
  <c r="E56" i="29"/>
  <c r="H68" i="29"/>
  <c r="G65" i="29"/>
  <c r="T16" i="29"/>
  <c r="H65" i="29"/>
  <c r="E75" i="29"/>
  <c r="F92" i="29"/>
  <c r="F75" i="29"/>
  <c r="G129" i="29"/>
  <c r="J60" i="29"/>
  <c r="E68" i="29"/>
  <c r="G76" i="29"/>
  <c r="E106" i="29"/>
  <c r="H87" i="29"/>
  <c r="E116" i="29"/>
  <c r="W19" i="29"/>
  <c r="J72" i="29"/>
  <c r="G37" i="29"/>
  <c r="H120" i="29"/>
  <c r="H95" i="29"/>
  <c r="M9" i="26"/>
  <c r="K113" i="29"/>
  <c r="J106" i="29"/>
  <c r="H122" i="29"/>
  <c r="E63" i="29"/>
  <c r="E131" i="29"/>
  <c r="K40" i="29"/>
  <c r="F124" i="29"/>
  <c r="F135" i="29"/>
  <c r="F52" i="29"/>
  <c r="J7" i="26"/>
  <c r="F44" i="29"/>
  <c r="K106" i="29"/>
  <c r="I45" i="29"/>
  <c r="E35" i="29"/>
  <c r="I52" i="29"/>
  <c r="F122" i="29"/>
  <c r="E32" i="29"/>
  <c r="E115" i="29"/>
  <c r="F93" i="29"/>
  <c r="H107" i="29"/>
  <c r="E67" i="29"/>
  <c r="K115" i="29"/>
  <c r="H133" i="29"/>
  <c r="F71" i="29"/>
  <c r="F125" i="29"/>
  <c r="F84" i="29"/>
  <c r="K105" i="29"/>
  <c r="I134" i="29"/>
  <c r="F67" i="29"/>
  <c r="J128" i="29"/>
  <c r="H10" i="26"/>
  <c r="F48" i="29"/>
  <c r="E57" i="29"/>
  <c r="G31" i="29"/>
  <c r="G106" i="29"/>
  <c r="G51" i="29"/>
  <c r="K133" i="29"/>
  <c r="G110" i="29"/>
  <c r="I112" i="29"/>
  <c r="J131" i="29"/>
  <c r="N10" i="26"/>
  <c r="S16" i="29"/>
  <c r="W20" i="29"/>
  <c r="G116" i="29"/>
  <c r="I93" i="29"/>
  <c r="K35" i="29"/>
  <c r="I73" i="29"/>
  <c r="E52" i="29"/>
  <c r="G103" i="29"/>
  <c r="E90" i="29"/>
  <c r="F96" i="29"/>
  <c r="I107" i="29"/>
  <c r="G60" i="29"/>
  <c r="G63" i="29"/>
  <c r="G86" i="29"/>
  <c r="L6" i="26"/>
  <c r="F120" i="29"/>
  <c r="J79" i="29"/>
  <c r="I119" i="29"/>
  <c r="H131" i="29"/>
  <c r="I87" i="29"/>
  <c r="I116" i="29"/>
  <c r="J135" i="29"/>
  <c r="L7" i="26"/>
  <c r="J68" i="29"/>
  <c r="I11" i="26"/>
  <c r="F65" i="29"/>
  <c r="G111" i="29"/>
  <c r="H70" i="29"/>
  <c r="J77" i="29"/>
  <c r="F112" i="29"/>
  <c r="F53" i="29"/>
  <c r="K135" i="29"/>
  <c r="G131" i="29"/>
  <c r="I79" i="29"/>
  <c r="K43" i="29"/>
  <c r="K32" i="29"/>
  <c r="K120" i="29"/>
  <c r="X15" i="29"/>
  <c r="I97" i="29"/>
  <c r="K131" i="29"/>
  <c r="H7" i="26"/>
  <c r="I11" i="29"/>
  <c r="I37" i="29"/>
  <c r="M7" i="26"/>
  <c r="H76" i="29"/>
  <c r="I117" i="29"/>
  <c r="F130" i="29"/>
  <c r="K85" i="29"/>
  <c r="J90" i="29"/>
  <c r="H124" i="29"/>
  <c r="H7" i="29"/>
  <c r="F101" i="29"/>
  <c r="K62" i="29"/>
  <c r="F69" i="29"/>
  <c r="I89" i="29"/>
  <c r="K108" i="29"/>
  <c r="F60" i="29"/>
  <c r="J8" i="26"/>
  <c r="I67" i="29"/>
  <c r="G69" i="29"/>
  <c r="I72" i="29"/>
  <c r="G79" i="29"/>
  <c r="K95" i="29"/>
  <c r="E104" i="29"/>
  <c r="H6" i="26"/>
  <c r="H67" i="29"/>
  <c r="E79" i="29"/>
  <c r="H92" i="29"/>
  <c r="F10" i="29" l="1"/>
  <c r="F5" i="29"/>
  <c r="F6" i="29"/>
  <c r="F9" i="29"/>
  <c r="F3" i="29"/>
  <c r="F11" i="29"/>
  <c r="F4" i="29"/>
  <c r="F8" i="29"/>
  <c r="F7" i="29"/>
  <c r="H45" i="29"/>
  <c r="L45" i="29" s="1"/>
  <c r="J46" i="29" s="1"/>
  <c r="N15" i="26"/>
  <c r="K12" i="26"/>
  <c r="J12" i="27" s="1"/>
  <c r="K17" i="2" s="1"/>
  <c r="L101" i="29"/>
  <c r="L112" i="29"/>
  <c r="H32" i="29"/>
  <c r="L32" i="29" s="1"/>
  <c r="L73" i="29"/>
  <c r="H43" i="29"/>
  <c r="L65" i="29"/>
  <c r="H15" i="26"/>
  <c r="K7" i="26"/>
  <c r="L7" i="27" s="1"/>
  <c r="M12" i="2" s="1"/>
  <c r="U17" i="29"/>
  <c r="Y17" i="29" s="1"/>
  <c r="H17" i="29" s="1"/>
  <c r="L122" i="29"/>
  <c r="M15" i="26"/>
  <c r="I15" i="26"/>
  <c r="K13" i="26"/>
  <c r="J13" i="27" s="1"/>
  <c r="K18" i="2" s="1"/>
  <c r="L131" i="29"/>
  <c r="L110" i="29"/>
  <c r="L86" i="29"/>
  <c r="L89" i="29"/>
  <c r="H99" i="29"/>
  <c r="L99" i="29" s="1"/>
  <c r="J100" i="29" s="1"/>
  <c r="L126" i="29"/>
  <c r="L52" i="29"/>
  <c r="U15" i="29"/>
  <c r="Y15" i="29" s="1"/>
  <c r="H63" i="29"/>
  <c r="L63" i="29" s="1"/>
  <c r="L124" i="29"/>
  <c r="K14" i="26"/>
  <c r="N14" i="27" s="1"/>
  <c r="O19" i="2" s="1"/>
  <c r="L85" i="29"/>
  <c r="L95" i="29"/>
  <c r="K8" i="26"/>
  <c r="L8" i="27" s="1"/>
  <c r="M13" i="2" s="1"/>
  <c r="L15" i="26"/>
  <c r="K6" i="26"/>
  <c r="I6" i="27" s="1"/>
  <c r="J11" i="2" s="1"/>
  <c r="U16" i="29"/>
  <c r="Y16" i="29" s="1"/>
  <c r="F16" i="29" s="1"/>
  <c r="H41" i="29"/>
  <c r="L41" i="29" s="1"/>
  <c r="L77" i="29"/>
  <c r="L61" i="29"/>
  <c r="U18" i="29"/>
  <c r="Y18" i="29" s="1"/>
  <c r="G18" i="29" s="1"/>
  <c r="L78" i="29"/>
  <c r="L133" i="29"/>
  <c r="K9" i="26"/>
  <c r="Q9" i="26" s="1"/>
  <c r="L103" i="29"/>
  <c r="H37" i="29"/>
  <c r="L37" i="29" s="1"/>
  <c r="H135" i="29"/>
  <c r="L135" i="29" s="1"/>
  <c r="H81" i="29"/>
  <c r="L81" i="29" s="1"/>
  <c r="J82" i="29" s="1"/>
  <c r="L79" i="29"/>
  <c r="U19" i="29"/>
  <c r="Y19" i="29" s="1"/>
  <c r="F19" i="29" s="1"/>
  <c r="L83" i="29"/>
  <c r="K10" i="26"/>
  <c r="O10" i="26" s="1"/>
  <c r="L106" i="29"/>
  <c r="J15" i="26"/>
  <c r="L84" i="29"/>
  <c r="H117" i="29"/>
  <c r="L117" i="29" s="1"/>
  <c r="U20" i="29"/>
  <c r="Y20" i="29" s="1"/>
  <c r="G20" i="29" s="1"/>
  <c r="L90" i="29"/>
  <c r="L69" i="29"/>
  <c r="K11" i="26"/>
  <c r="I11" i="27" s="1"/>
  <c r="J16" i="2" s="1"/>
  <c r="L92" i="29"/>
  <c r="L93" i="29"/>
  <c r="K37" i="26"/>
  <c r="O37" i="26" s="1"/>
  <c r="H58" i="26" s="1"/>
  <c r="I13" i="27"/>
  <c r="J18" i="2" s="1"/>
  <c r="K46" i="29"/>
  <c r="H59" i="26"/>
  <c r="H56" i="26"/>
  <c r="M36" i="26"/>
  <c r="I33" i="26"/>
  <c r="I32" i="26"/>
  <c r="N32" i="26"/>
  <c r="M34" i="26"/>
  <c r="H34" i="26"/>
  <c r="H36" i="26"/>
  <c r="L34" i="26"/>
  <c r="N36" i="26"/>
  <c r="M33" i="26"/>
  <c r="L36" i="26"/>
  <c r="I36" i="26"/>
  <c r="M32" i="26"/>
  <c r="N34" i="26"/>
  <c r="H32" i="26"/>
  <c r="I34" i="26"/>
  <c r="J34" i="26"/>
  <c r="J36" i="26"/>
  <c r="J32" i="26"/>
  <c r="L32" i="26"/>
  <c r="E6" i="29"/>
  <c r="E11" i="29"/>
  <c r="E7" i="29"/>
  <c r="E9" i="29"/>
  <c r="E8" i="29"/>
  <c r="E4" i="29"/>
  <c r="E3" i="29"/>
  <c r="E5" i="29"/>
  <c r="E10" i="29"/>
  <c r="O13" i="26" l="1"/>
  <c r="N13" i="27"/>
  <c r="O18" i="2" s="1"/>
  <c r="G17" i="29"/>
  <c r="K13" i="27"/>
  <c r="L18" i="2" s="1"/>
  <c r="E46" i="29"/>
  <c r="Q13" i="26"/>
  <c r="F46" i="29"/>
  <c r="M13" i="27"/>
  <c r="N18" i="2" s="1"/>
  <c r="I19" i="29"/>
  <c r="I17" i="29"/>
  <c r="F17" i="29"/>
  <c r="I46" i="29"/>
  <c r="L13" i="27"/>
  <c r="M18" i="2" s="1"/>
  <c r="H13" i="27"/>
  <c r="I18" i="2" s="1"/>
  <c r="H46" i="29"/>
  <c r="G46" i="29"/>
  <c r="H19" i="29"/>
  <c r="H20" i="29"/>
  <c r="L11" i="27"/>
  <c r="M16" i="2" s="1"/>
  <c r="N11" i="27"/>
  <c r="O16" i="2" s="1"/>
  <c r="K11" i="27"/>
  <c r="L16" i="2" s="1"/>
  <c r="O11" i="26"/>
  <c r="G19" i="29"/>
  <c r="H11" i="27"/>
  <c r="I16" i="2" s="1"/>
  <c r="H64" i="29"/>
  <c r="F20" i="29"/>
  <c r="Q11" i="26"/>
  <c r="I20" i="29"/>
  <c r="M11" i="27"/>
  <c r="N16" i="2" s="1"/>
  <c r="F100" i="29"/>
  <c r="H6" i="27"/>
  <c r="I11" i="2" s="1"/>
  <c r="H10" i="27"/>
  <c r="I15" i="2" s="1"/>
  <c r="M7" i="27"/>
  <c r="N12" i="2" s="1"/>
  <c r="J11" i="27"/>
  <c r="K16" i="2" s="1"/>
  <c r="K7" i="27"/>
  <c r="L12" i="2" s="1"/>
  <c r="N10" i="27"/>
  <c r="O15" i="2" s="1"/>
  <c r="K100" i="29"/>
  <c r="N7" i="27"/>
  <c r="O12" i="2" s="1"/>
  <c r="I7" i="27"/>
  <c r="J12" i="2" s="1"/>
  <c r="H100" i="29"/>
  <c r="G100" i="29"/>
  <c r="H7" i="27"/>
  <c r="I12" i="2" s="1"/>
  <c r="K6" i="27"/>
  <c r="L11" i="2" s="1"/>
  <c r="Q10" i="26"/>
  <c r="Q6" i="26"/>
  <c r="M10" i="27"/>
  <c r="N15" i="2" s="1"/>
  <c r="J7" i="27"/>
  <c r="K12" i="2" s="1"/>
  <c r="M9" i="27"/>
  <c r="N14" i="2" s="1"/>
  <c r="K14" i="27"/>
  <c r="L19" i="2" s="1"/>
  <c r="O9" i="26"/>
  <c r="M8" i="27"/>
  <c r="N13" i="2" s="1"/>
  <c r="F82" i="29"/>
  <c r="K8" i="27"/>
  <c r="L13" i="2" s="1"/>
  <c r="I12" i="27"/>
  <c r="J17" i="2" s="1"/>
  <c r="H12" i="27"/>
  <c r="I17" i="2" s="1"/>
  <c r="I16" i="29"/>
  <c r="G16" i="29"/>
  <c r="I14" i="27"/>
  <c r="J19" i="2" s="1"/>
  <c r="F18" i="29"/>
  <c r="I15" i="29"/>
  <c r="F15" i="29"/>
  <c r="O14" i="26"/>
  <c r="I82" i="29"/>
  <c r="K82" i="29"/>
  <c r="H82" i="29"/>
  <c r="M12" i="27"/>
  <c r="N17" i="2" s="1"/>
  <c r="L9" i="27"/>
  <c r="M14" i="2" s="1"/>
  <c r="I9" i="27"/>
  <c r="J14" i="2" s="1"/>
  <c r="M14" i="27"/>
  <c r="K12" i="27"/>
  <c r="L17" i="2" s="1"/>
  <c r="L12" i="27"/>
  <c r="M17" i="2" s="1"/>
  <c r="N12" i="27"/>
  <c r="O17" i="2" s="1"/>
  <c r="G82" i="29"/>
  <c r="Q14" i="26"/>
  <c r="E82" i="29"/>
  <c r="H18" i="29"/>
  <c r="L14" i="27"/>
  <c r="O12" i="26"/>
  <c r="Q12" i="26"/>
  <c r="R12" i="26" s="1"/>
  <c r="H16" i="29"/>
  <c r="H14" i="27"/>
  <c r="I19" i="2" s="1"/>
  <c r="J14" i="27"/>
  <c r="K19" i="2" s="1"/>
  <c r="I18" i="29"/>
  <c r="I8" i="27"/>
  <c r="J13" i="2" s="1"/>
  <c r="L6" i="27"/>
  <c r="N9" i="27"/>
  <c r="O14" i="2" s="1"/>
  <c r="H9" i="27"/>
  <c r="K15" i="26"/>
  <c r="J6" i="27"/>
  <c r="K11" i="2" s="1"/>
  <c r="L10" i="27"/>
  <c r="M15" i="2" s="1"/>
  <c r="E100" i="29"/>
  <c r="I10" i="27"/>
  <c r="J15" i="2" s="1"/>
  <c r="J8" i="27"/>
  <c r="K13" i="2" s="1"/>
  <c r="J10" i="27"/>
  <c r="K15" i="2" s="1"/>
  <c r="I100" i="29"/>
  <c r="M6" i="27"/>
  <c r="O7" i="26"/>
  <c r="Q7" i="26"/>
  <c r="J9" i="27"/>
  <c r="K14" i="2" s="1"/>
  <c r="K9" i="27"/>
  <c r="L14" i="2" s="1"/>
  <c r="N6" i="27"/>
  <c r="N8" i="27"/>
  <c r="O13" i="2" s="1"/>
  <c r="O8" i="26"/>
  <c r="K10" i="27"/>
  <c r="L15" i="2" s="1"/>
  <c r="O6" i="26"/>
  <c r="Q8" i="26"/>
  <c r="R8" i="26" s="1"/>
  <c r="H8" i="27"/>
  <c r="I13" i="2" s="1"/>
  <c r="K33" i="26"/>
  <c r="O33" i="26" s="1"/>
  <c r="H54" i="26" s="1"/>
  <c r="K32" i="26"/>
  <c r="O32" i="26" s="1"/>
  <c r="K34" i="26"/>
  <c r="O34" i="26" s="1"/>
  <c r="K36" i="26"/>
  <c r="O36" i="26" s="1"/>
  <c r="H57" i="26" s="1"/>
  <c r="H15" i="29"/>
  <c r="G15" i="29"/>
  <c r="F118" i="29"/>
  <c r="K118" i="29"/>
  <c r="G118" i="29"/>
  <c r="J118" i="29"/>
  <c r="E118" i="29"/>
  <c r="I118" i="29"/>
  <c r="K136" i="29"/>
  <c r="J136" i="29"/>
  <c r="F136" i="29"/>
  <c r="I136" i="29"/>
  <c r="G136" i="29"/>
  <c r="E136" i="29"/>
  <c r="H136" i="29"/>
  <c r="E64" i="29"/>
  <c r="J64" i="29"/>
  <c r="K64" i="29"/>
  <c r="F64" i="29"/>
  <c r="G64" i="29"/>
  <c r="I64" i="29"/>
  <c r="H118" i="29"/>
  <c r="I30" i="26"/>
  <c r="H31" i="26"/>
  <c r="N31" i="26"/>
  <c r="L31" i="26"/>
  <c r="M29" i="26"/>
  <c r="J30" i="26"/>
  <c r="H29" i="26"/>
  <c r="I31" i="26"/>
  <c r="M30" i="26"/>
  <c r="L30" i="26"/>
  <c r="N30" i="26"/>
  <c r="M31" i="26"/>
  <c r="J29" i="26"/>
  <c r="H30" i="26"/>
  <c r="J31" i="26"/>
  <c r="L29" i="26"/>
  <c r="N29" i="26"/>
  <c r="I29" i="26"/>
  <c r="G30" i="29"/>
  <c r="K36" i="29"/>
  <c r="I39" i="29"/>
  <c r="H50" i="29"/>
  <c r="M27" i="26"/>
  <c r="G71" i="29"/>
  <c r="G62" i="29"/>
  <c r="E42" i="29"/>
  <c r="G44" i="29"/>
  <c r="G34" i="29"/>
  <c r="I132" i="29"/>
  <c r="I76" i="29"/>
  <c r="G88" i="29"/>
  <c r="E88" i="29"/>
  <c r="I33" i="29"/>
  <c r="I59" i="29"/>
  <c r="I120" i="29"/>
  <c r="I80" i="29"/>
  <c r="K132" i="29"/>
  <c r="I49" i="29"/>
  <c r="I40" i="29"/>
  <c r="G74" i="29"/>
  <c r="E50" i="29"/>
  <c r="J42" i="29"/>
  <c r="H116" i="29"/>
  <c r="N27" i="26"/>
  <c r="J59" i="29"/>
  <c r="H109" i="29"/>
  <c r="G53" i="29"/>
  <c r="J36" i="29"/>
  <c r="J115" i="29"/>
  <c r="K58" i="29"/>
  <c r="G119" i="29"/>
  <c r="E132" i="29"/>
  <c r="K33" i="29"/>
  <c r="J104" i="29"/>
  <c r="N28" i="26"/>
  <c r="I96" i="29"/>
  <c r="F51" i="29"/>
  <c r="G39" i="29"/>
  <c r="E70" i="29"/>
  <c r="J91" i="29"/>
  <c r="J50" i="29"/>
  <c r="F29" i="29"/>
  <c r="K44" i="29"/>
  <c r="G70" i="29"/>
  <c r="E43" i="29"/>
  <c r="G97" i="29"/>
  <c r="I129" i="29"/>
  <c r="K38" i="29"/>
  <c r="K98" i="29"/>
  <c r="J102" i="29"/>
  <c r="E36" i="29"/>
  <c r="I56" i="29"/>
  <c r="J28" i="26"/>
  <c r="I88" i="29"/>
  <c r="J87" i="29"/>
  <c r="K91" i="29"/>
  <c r="K49" i="29"/>
  <c r="H132" i="29"/>
  <c r="K94" i="29"/>
  <c r="I48" i="29"/>
  <c r="F42" i="29"/>
  <c r="H59" i="29"/>
  <c r="E130" i="29"/>
  <c r="H130" i="29"/>
  <c r="F132" i="29"/>
  <c r="J121" i="29"/>
  <c r="K59" i="29"/>
  <c r="K34" i="29"/>
  <c r="K130" i="29"/>
  <c r="H56" i="29"/>
  <c r="F66" i="29"/>
  <c r="F36" i="29"/>
  <c r="F104" i="29"/>
  <c r="E31" i="29"/>
  <c r="E125" i="29"/>
  <c r="J120" i="29"/>
  <c r="F97" i="29"/>
  <c r="J31" i="29"/>
  <c r="F55" i="29"/>
  <c r="J127" i="29"/>
  <c r="J97" i="29"/>
  <c r="K30" i="29"/>
  <c r="F50" i="29"/>
  <c r="I91" i="29"/>
  <c r="K53" i="29"/>
  <c r="H74" i="29"/>
  <c r="H102" i="29"/>
  <c r="J98" i="29"/>
  <c r="F49" i="29"/>
  <c r="G105" i="29"/>
  <c r="G132" i="29"/>
  <c r="K97" i="29"/>
  <c r="E80" i="29"/>
  <c r="H121" i="29"/>
  <c r="F114" i="29"/>
  <c r="E71" i="29"/>
  <c r="J75" i="29"/>
  <c r="H88" i="29"/>
  <c r="F30" i="29"/>
  <c r="K71" i="29"/>
  <c r="K102" i="29"/>
  <c r="F102" i="29"/>
  <c r="H66" i="29"/>
  <c r="E74" i="29"/>
  <c r="E39" i="29"/>
  <c r="H98" i="29"/>
  <c r="J132" i="29"/>
  <c r="J80" i="29"/>
  <c r="J51" i="29"/>
  <c r="E66" i="29"/>
  <c r="E119" i="29"/>
  <c r="L28" i="26"/>
  <c r="E40" i="29"/>
  <c r="I60" i="29"/>
  <c r="G109" i="29"/>
  <c r="I121" i="29"/>
  <c r="E91" i="29"/>
  <c r="K54" i="29"/>
  <c r="F68" i="29"/>
  <c r="F123" i="29"/>
  <c r="I66" i="29"/>
  <c r="I108" i="29"/>
  <c r="H134" i="29"/>
  <c r="G66" i="29"/>
  <c r="J47" i="29"/>
  <c r="K74" i="29"/>
  <c r="E49" i="29"/>
  <c r="E109" i="29"/>
  <c r="H128" i="29"/>
  <c r="H119" i="29"/>
  <c r="H97" i="29"/>
  <c r="F119" i="29"/>
  <c r="I27" i="26"/>
  <c r="F111" i="29"/>
  <c r="H27" i="26"/>
  <c r="E59" i="29"/>
  <c r="F35" i="29"/>
  <c r="H125" i="29"/>
  <c r="G36" i="29"/>
  <c r="I70" i="29"/>
  <c r="E97" i="29"/>
  <c r="F121" i="29"/>
  <c r="K127" i="29"/>
  <c r="G121" i="29"/>
  <c r="H57" i="29"/>
  <c r="F56" i="29"/>
  <c r="H80" i="29"/>
  <c r="I28" i="26"/>
  <c r="J130" i="29"/>
  <c r="I104" i="29"/>
  <c r="G80" i="29"/>
  <c r="J27" i="26"/>
  <c r="F128" i="29"/>
  <c r="K128" i="29"/>
  <c r="L27" i="26"/>
  <c r="K88" i="29"/>
  <c r="F80" i="29"/>
  <c r="E121" i="29"/>
  <c r="F109" i="29"/>
  <c r="I42" i="29"/>
  <c r="J39" i="29"/>
  <c r="G50" i="29"/>
  <c r="G42" i="29"/>
  <c r="G58" i="29"/>
  <c r="E48" i="29"/>
  <c r="H28" i="26"/>
  <c r="F39" i="29"/>
  <c r="J44" i="29"/>
  <c r="F38" i="29"/>
  <c r="H104" i="29"/>
  <c r="K39" i="29"/>
  <c r="J66" i="29"/>
  <c r="F59" i="29"/>
  <c r="K121" i="29"/>
  <c r="I35" i="29"/>
  <c r="I30" i="29"/>
  <c r="F70" i="29"/>
  <c r="J70" i="29"/>
  <c r="J109" i="29"/>
  <c r="H71" i="29"/>
  <c r="H49" i="29"/>
  <c r="G49" i="29"/>
  <c r="J35" i="29"/>
  <c r="G123" i="29"/>
  <c r="H72" i="29"/>
  <c r="E98" i="29"/>
  <c r="I111" i="29"/>
  <c r="G59" i="29"/>
  <c r="F98" i="29"/>
  <c r="J67" i="29"/>
  <c r="I109" i="29"/>
  <c r="H113" i="29"/>
  <c r="F88" i="29"/>
  <c r="K80" i="29"/>
  <c r="E128" i="29"/>
  <c r="F31" i="29"/>
  <c r="F91" i="29"/>
  <c r="I74" i="29"/>
  <c r="H91" i="29"/>
  <c r="G91" i="29"/>
  <c r="K134" i="29"/>
  <c r="K29" i="29"/>
  <c r="J74" i="29"/>
  <c r="G130" i="29"/>
  <c r="G98" i="29"/>
  <c r="G102" i="29"/>
  <c r="G104" i="29"/>
  <c r="I130" i="29"/>
  <c r="I125" i="29"/>
  <c r="J34" i="29"/>
  <c r="K109" i="29"/>
  <c r="K104" i="29"/>
  <c r="M28" i="26"/>
  <c r="I36" i="29"/>
  <c r="E107" i="29"/>
  <c r="E53" i="29"/>
  <c r="I102" i="29"/>
  <c r="R14" i="26" l="1"/>
  <c r="M19" i="2"/>
  <c r="N19" i="2"/>
  <c r="M11" i="2"/>
  <c r="N11" i="2"/>
  <c r="L46" i="29"/>
  <c r="O13" i="27"/>
  <c r="P18" i="2" s="1"/>
  <c r="R11" i="26"/>
  <c r="O11" i="27"/>
  <c r="P16" i="2" s="1"/>
  <c r="R7" i="26"/>
  <c r="R10" i="26"/>
  <c r="O7" i="27"/>
  <c r="P12" i="2" s="1"/>
  <c r="L100" i="29"/>
  <c r="O12" i="27"/>
  <c r="P17" i="2" s="1"/>
  <c r="N15" i="27"/>
  <c r="J20" i="2"/>
  <c r="O9" i="27"/>
  <c r="P14" i="2" s="1"/>
  <c r="L82" i="29"/>
  <c r="I14" i="2"/>
  <c r="I20" i="2" s="1"/>
  <c r="O15" i="26"/>
  <c r="R13" i="26"/>
  <c r="L20" i="2"/>
  <c r="O8" i="27"/>
  <c r="P13" i="2" s="1"/>
  <c r="K20" i="2"/>
  <c r="L15" i="27"/>
  <c r="O11" i="2"/>
  <c r="O20" i="2" s="1"/>
  <c r="O14" i="27"/>
  <c r="P19" i="2" s="1"/>
  <c r="O6" i="27"/>
  <c r="P11" i="2" s="1"/>
  <c r="H15" i="27"/>
  <c r="M15" i="27"/>
  <c r="R9" i="26"/>
  <c r="K15" i="27"/>
  <c r="J15" i="27"/>
  <c r="I15" i="27"/>
  <c r="O10" i="27"/>
  <c r="P15" i="2" s="1"/>
  <c r="K27" i="26"/>
  <c r="O27" i="26" s="1"/>
  <c r="H48" i="26" s="1"/>
  <c r="K30" i="26"/>
  <c r="K31" i="26"/>
  <c r="Q31" i="26" s="1"/>
  <c r="K29" i="26"/>
  <c r="O29" i="26" s="1"/>
  <c r="K28" i="26"/>
  <c r="O28" i="26" s="1"/>
  <c r="H49" i="26" s="1"/>
  <c r="H53" i="26"/>
  <c r="M39" i="26"/>
  <c r="M36" i="27" s="1"/>
  <c r="L57" i="29"/>
  <c r="L115" i="29"/>
  <c r="L97" i="29"/>
  <c r="H35" i="29"/>
  <c r="L35" i="29" s="1"/>
  <c r="L130" i="29"/>
  <c r="L134" i="29"/>
  <c r="L51" i="29"/>
  <c r="H38" i="29"/>
  <c r="L38" i="29" s="1"/>
  <c r="L50" i="29"/>
  <c r="H44" i="29"/>
  <c r="L44" i="29" s="1"/>
  <c r="L105" i="29"/>
  <c r="L116" i="29"/>
  <c r="L98" i="29"/>
  <c r="L54" i="29"/>
  <c r="H30" i="29"/>
  <c r="L30" i="29" s="1"/>
  <c r="L53" i="29"/>
  <c r="L91" i="29"/>
  <c r="L72" i="29"/>
  <c r="L75" i="29"/>
  <c r="L121" i="29"/>
  <c r="I39" i="26"/>
  <c r="I32" i="27" s="1"/>
  <c r="J38" i="2" s="1"/>
  <c r="L127" i="29"/>
  <c r="H40" i="29"/>
  <c r="L40" i="29" s="1"/>
  <c r="L119" i="29"/>
  <c r="H39" i="29"/>
  <c r="L39" i="29" s="1"/>
  <c r="H42" i="29"/>
  <c r="L42" i="29" s="1"/>
  <c r="L71" i="29"/>
  <c r="L48" i="29"/>
  <c r="L49" i="29"/>
  <c r="L68" i="29"/>
  <c r="L107" i="29"/>
  <c r="L70" i="29"/>
  <c r="J39" i="26"/>
  <c r="J36" i="27" s="1"/>
  <c r="K42" i="2" s="1"/>
  <c r="L56" i="29"/>
  <c r="L66" i="29"/>
  <c r="L128" i="29"/>
  <c r="N39" i="26"/>
  <c r="N32" i="27" s="1"/>
  <c r="L74" i="29"/>
  <c r="L39" i="26"/>
  <c r="L34" i="27" s="1"/>
  <c r="M40" i="2" s="1"/>
  <c r="L129" i="29"/>
  <c r="L132" i="29"/>
  <c r="L43" i="29"/>
  <c r="L62" i="29"/>
  <c r="L59" i="29"/>
  <c r="L55" i="29"/>
  <c r="L108" i="29"/>
  <c r="L125" i="29"/>
  <c r="L80" i="29"/>
  <c r="L94" i="29"/>
  <c r="L104" i="29"/>
  <c r="L60" i="29"/>
  <c r="L120" i="29"/>
  <c r="L58" i="29"/>
  <c r="L76" i="29"/>
  <c r="L111" i="29"/>
  <c r="H29" i="29"/>
  <c r="L29" i="29" s="1"/>
  <c r="Q29" i="26"/>
  <c r="L114" i="29"/>
  <c r="L87" i="29"/>
  <c r="H36" i="29"/>
  <c r="L36" i="29" s="1"/>
  <c r="L109" i="29"/>
  <c r="L47" i="29"/>
  <c r="L96" i="29"/>
  <c r="L88" i="29"/>
  <c r="H39" i="26"/>
  <c r="H34" i="27" s="1"/>
  <c r="I40" i="2" s="1"/>
  <c r="L123" i="29"/>
  <c r="L113" i="29"/>
  <c r="L67" i="29"/>
  <c r="H33" i="29"/>
  <c r="L33" i="29" s="1"/>
  <c r="H34" i="29"/>
  <c r="L34" i="29" s="1"/>
  <c r="H31" i="29"/>
  <c r="L31" i="29" s="1"/>
  <c r="L102" i="29"/>
  <c r="M34" i="27"/>
  <c r="L64" i="29"/>
  <c r="L118" i="29"/>
  <c r="L136" i="29"/>
  <c r="H55" i="26"/>
  <c r="M38" i="27" l="1"/>
  <c r="N44" i="2" s="1"/>
  <c r="M37" i="27"/>
  <c r="N43" i="2" s="1"/>
  <c r="M33" i="27"/>
  <c r="N39" i="2" s="1"/>
  <c r="L32" i="27"/>
  <c r="M38" i="2" s="1"/>
  <c r="L38" i="27"/>
  <c r="M44" i="2" s="1"/>
  <c r="J38" i="27"/>
  <c r="K44" i="2" s="1"/>
  <c r="L37" i="27"/>
  <c r="M43" i="2" s="1"/>
  <c r="H28" i="27"/>
  <c r="I34" i="2" s="1"/>
  <c r="M20" i="2"/>
  <c r="N42" i="2"/>
  <c r="N40" i="2"/>
  <c r="N36" i="27"/>
  <c r="O38" i="2"/>
  <c r="N20" i="2"/>
  <c r="O15" i="27"/>
  <c r="I38" i="27"/>
  <c r="J44" i="2" s="1"/>
  <c r="I29" i="27"/>
  <c r="J35" i="2" s="1"/>
  <c r="J32" i="27"/>
  <c r="K38" i="2" s="1"/>
  <c r="N37" i="27"/>
  <c r="N35" i="27"/>
  <c r="H32" i="27"/>
  <c r="I38" i="2" s="1"/>
  <c r="I33" i="27"/>
  <c r="J39" i="2" s="1"/>
  <c r="H35" i="27"/>
  <c r="I41" i="2" s="1"/>
  <c r="H33" i="27"/>
  <c r="I39" i="2" s="1"/>
  <c r="M32" i="27"/>
  <c r="M35" i="27"/>
  <c r="N38" i="27"/>
  <c r="H38" i="27"/>
  <c r="I44" i="2" s="1"/>
  <c r="I36" i="27"/>
  <c r="J42" i="2" s="1"/>
  <c r="J35" i="27"/>
  <c r="K41" i="2" s="1"/>
  <c r="N33" i="27"/>
  <c r="J37" i="27"/>
  <c r="K43" i="2" s="1"/>
  <c r="H36" i="27"/>
  <c r="I42" i="2" s="1"/>
  <c r="I35" i="27"/>
  <c r="J41" i="2" s="1"/>
  <c r="I31" i="27"/>
  <c r="J37" i="2" s="1"/>
  <c r="L36" i="27"/>
  <c r="M42" i="2" s="1"/>
  <c r="L35" i="27"/>
  <c r="M41" i="2" s="1"/>
  <c r="J33" i="27"/>
  <c r="K39" i="2" s="1"/>
  <c r="H37" i="27"/>
  <c r="I43" i="2" s="1"/>
  <c r="N34" i="27"/>
  <c r="J34" i="27"/>
  <c r="K40" i="2" s="1"/>
  <c r="I37" i="27"/>
  <c r="J43" i="2" s="1"/>
  <c r="I34" i="27"/>
  <c r="J40" i="2" s="1"/>
  <c r="L33" i="27"/>
  <c r="M39" i="2" s="1"/>
  <c r="L29" i="27"/>
  <c r="M35" i="2" s="1"/>
  <c r="L28" i="27"/>
  <c r="M34" i="2" s="1"/>
  <c r="O31" i="26"/>
  <c r="H52" i="26" s="1"/>
  <c r="O30" i="26"/>
  <c r="H51" i="26" s="1"/>
  <c r="M27" i="27"/>
  <c r="N33" i="2" s="1"/>
  <c r="M29" i="27"/>
  <c r="N35" i="2" s="1"/>
  <c r="M31" i="27"/>
  <c r="N37" i="2" s="1"/>
  <c r="M30" i="27"/>
  <c r="N36" i="2" s="1"/>
  <c r="M28" i="27"/>
  <c r="N34" i="2" s="1"/>
  <c r="J29" i="27"/>
  <c r="K35" i="2" s="1"/>
  <c r="J31" i="27"/>
  <c r="K37" i="2" s="1"/>
  <c r="H29" i="27"/>
  <c r="I35" i="2" s="1"/>
  <c r="H27" i="27"/>
  <c r="I33" i="2" s="1"/>
  <c r="H31" i="27"/>
  <c r="I37" i="2" s="1"/>
  <c r="Q28" i="26"/>
  <c r="J27" i="27"/>
  <c r="K33" i="2" s="1"/>
  <c r="N29" i="27"/>
  <c r="O35" i="2" s="1"/>
  <c r="Q27" i="26"/>
  <c r="H30" i="27"/>
  <c r="I36" i="2" s="1"/>
  <c r="I27" i="27"/>
  <c r="J33" i="2" s="1"/>
  <c r="I28" i="27"/>
  <c r="J34" i="2" s="1"/>
  <c r="L27" i="27"/>
  <c r="M33" i="2" s="1"/>
  <c r="L31" i="27"/>
  <c r="M37" i="2" s="1"/>
  <c r="Q30" i="26"/>
  <c r="N30" i="27"/>
  <c r="O36" i="2" s="1"/>
  <c r="J30" i="27"/>
  <c r="K36" i="2" s="1"/>
  <c r="N31" i="27"/>
  <c r="O37" i="2" s="1"/>
  <c r="N27" i="27"/>
  <c r="O33" i="2" s="1"/>
  <c r="K39" i="26"/>
  <c r="K37" i="27" s="1"/>
  <c r="L43" i="2" s="1"/>
  <c r="H50" i="26"/>
  <c r="I30" i="27"/>
  <c r="J36" i="2" s="1"/>
  <c r="N28" i="27"/>
  <c r="O34" i="2" s="1"/>
  <c r="L30" i="27"/>
  <c r="M36" i="2" s="1"/>
  <c r="J28" i="27"/>
  <c r="K34" i="2" s="1"/>
  <c r="P20" i="2"/>
  <c r="N38" i="2" l="1"/>
  <c r="N41" i="2"/>
  <c r="O40" i="2"/>
  <c r="O41" i="2"/>
  <c r="O39" i="2"/>
  <c r="O44" i="2"/>
  <c r="O43" i="2"/>
  <c r="O42" i="2"/>
  <c r="K32" i="27"/>
  <c r="L38" i="2" s="1"/>
  <c r="K34" i="27"/>
  <c r="L40" i="2" s="1"/>
  <c r="K35" i="27"/>
  <c r="L41" i="2" s="1"/>
  <c r="K36" i="27"/>
  <c r="L42" i="2" s="1"/>
  <c r="K33" i="27"/>
  <c r="L39" i="2" s="1"/>
  <c r="K38" i="27"/>
  <c r="L44" i="2" s="1"/>
  <c r="H60" i="26"/>
  <c r="C7" i="26" s="1"/>
  <c r="M39" i="27"/>
  <c r="H39" i="27"/>
  <c r="I45" i="2" s="1"/>
  <c r="J39" i="27"/>
  <c r="K45" i="2" s="1"/>
  <c r="O39" i="26"/>
  <c r="O34" i="27" s="1"/>
  <c r="P40" i="2" s="1"/>
  <c r="L39" i="27"/>
  <c r="M45" i="2" s="1"/>
  <c r="K28" i="27"/>
  <c r="L34" i="2" s="1"/>
  <c r="K31" i="27"/>
  <c r="L37" i="2" s="1"/>
  <c r="I39" i="27"/>
  <c r="J45" i="2" s="1"/>
  <c r="K27" i="27"/>
  <c r="L33" i="2" s="1"/>
  <c r="K30" i="27"/>
  <c r="L36" i="2" s="1"/>
  <c r="K29" i="27"/>
  <c r="L35" i="2" s="1"/>
  <c r="N39" i="27"/>
  <c r="O33" i="27" l="1"/>
  <c r="P39" i="2" s="1"/>
  <c r="O32" i="27"/>
  <c r="P38" i="2" s="1"/>
  <c r="O36" i="27"/>
  <c r="P42" i="2" s="1"/>
  <c r="O35" i="27"/>
  <c r="P41" i="2" s="1"/>
  <c r="N45" i="2"/>
  <c r="O45" i="2"/>
  <c r="F44" i="26"/>
  <c r="O37" i="27"/>
  <c r="P43" i="2" s="1"/>
  <c r="O38" i="27"/>
  <c r="P44" i="2" s="1"/>
  <c r="E44" i="26"/>
  <c r="O30" i="27"/>
  <c r="P36" i="2" s="1"/>
  <c r="C50" i="26"/>
  <c r="E50" i="26" s="1"/>
  <c r="J44" i="26"/>
  <c r="O29" i="27"/>
  <c r="P35" i="2" s="1"/>
  <c r="I44" i="26"/>
  <c r="O27" i="27"/>
  <c r="P33" i="2" s="1"/>
  <c r="C51" i="26"/>
  <c r="E51" i="26" s="1"/>
  <c r="C56" i="26"/>
  <c r="E56" i="26" s="1"/>
  <c r="C55" i="26"/>
  <c r="E55" i="26" s="1"/>
  <c r="C48" i="26"/>
  <c r="E48" i="26" s="1"/>
  <c r="C53" i="26"/>
  <c r="E53" i="26" s="1"/>
  <c r="O28" i="27"/>
  <c r="P34" i="2" s="1"/>
  <c r="H44" i="26"/>
  <c r="C49" i="26"/>
  <c r="E49" i="26" s="1"/>
  <c r="C52" i="26"/>
  <c r="E52" i="26" s="1"/>
  <c r="G44" i="26"/>
  <c r="C54" i="26"/>
  <c r="E54" i="26" s="1"/>
  <c r="O31" i="27"/>
  <c r="P37" i="2" s="1"/>
  <c r="K39" i="27"/>
  <c r="L45" i="2" s="1"/>
  <c r="C6" i="26" l="1"/>
  <c r="M45" i="26"/>
  <c r="L45" i="26"/>
  <c r="O39" i="27"/>
  <c r="J44" i="27" s="1"/>
  <c r="C5" i="26"/>
  <c r="C55" i="2" l="1"/>
  <c r="F46" i="2" s="1"/>
  <c r="P45" i="2"/>
  <c r="J50" i="2" s="1"/>
  <c r="H44" i="27"/>
  <c r="F44" i="27"/>
  <c r="I44" i="27"/>
  <c r="G44" i="27"/>
  <c r="E44" i="27"/>
  <c r="G50" i="2" l="1"/>
  <c r="H50" i="2"/>
  <c r="K50" i="2"/>
  <c r="L45" i="27"/>
  <c r="F50" i="2"/>
  <c r="I50" i="2"/>
  <c r="M45" i="27"/>
  <c r="M51" i="2" l="1"/>
  <c r="N51" i="2"/>
</calcChain>
</file>

<file path=xl/sharedStrings.xml><?xml version="1.0" encoding="utf-8"?>
<sst xmlns="http://schemas.openxmlformats.org/spreadsheetml/2006/main" count="133884" uniqueCount="32798">
  <si>
    <t>Black/African-American</t>
  </si>
  <si>
    <t>American Indian/Alaskan Native</t>
  </si>
  <si>
    <t>Hispanic</t>
  </si>
  <si>
    <t>Asian</t>
  </si>
  <si>
    <t>Caucasian and Others</t>
  </si>
  <si>
    <t>Multiple (two or more races)</t>
  </si>
  <si>
    <t>Native Hawaiian/Pacific Islander</t>
  </si>
  <si>
    <t>31 and younger</t>
  </si>
  <si>
    <t>32 to 53</t>
  </si>
  <si>
    <t>54 to 59</t>
  </si>
  <si>
    <t>60 to 61</t>
  </si>
  <si>
    <t>62 and older</t>
  </si>
  <si>
    <t>City, Small</t>
  </si>
  <si>
    <t>City, Mid-Size</t>
  </si>
  <si>
    <t>City, Large</t>
  </si>
  <si>
    <t>Suburb, Small</t>
  </si>
  <si>
    <t>Suburb, Mid-Size</t>
  </si>
  <si>
    <t>Suburb, Large</t>
  </si>
  <si>
    <t>Town, Remote</t>
  </si>
  <si>
    <t>Town, Distant</t>
  </si>
  <si>
    <t>Town, Fringe</t>
  </si>
  <si>
    <t>Rural, Remote</t>
  </si>
  <si>
    <t>Rural, Distant</t>
  </si>
  <si>
    <t>Rural, Fringe</t>
  </si>
  <si>
    <t>Age</t>
  </si>
  <si>
    <t>Locale</t>
  </si>
  <si>
    <t>Primary Position</t>
  </si>
  <si>
    <t>Year</t>
  </si>
  <si>
    <t>Primary Position ---&gt;</t>
  </si>
  <si>
    <t>Contrast -------------&gt;</t>
  </si>
  <si>
    <t>Region</t>
  </si>
  <si>
    <t>FRPL</t>
  </si>
  <si>
    <t>Minority</t>
  </si>
  <si>
    <t>Race</t>
  </si>
  <si>
    <t>Overall</t>
  </si>
  <si>
    <t>Count</t>
  </si>
  <si>
    <t>Drop-Down Menus</t>
  </si>
  <si>
    <t>Mobility Code</t>
  </si>
  <si>
    <t>Different District/Different Position</t>
  </si>
  <si>
    <t>Same District/Different Position</t>
  </si>
  <si>
    <t>Different District/Same Position</t>
  </si>
  <si>
    <t>Year ------------------&gt;</t>
  </si>
  <si>
    <t>Mobility</t>
  </si>
  <si>
    <t>Position_Year_Mobility</t>
  </si>
  <si>
    <t>Mobility by Race</t>
  </si>
  <si>
    <t>Administrative</t>
  </si>
  <si>
    <t>Guidance Counselor</t>
  </si>
  <si>
    <t>Librarians</t>
  </si>
  <si>
    <t>Other Professional Staff</t>
  </si>
  <si>
    <t>Early Childhood</t>
  </si>
  <si>
    <t>Elementary</t>
  </si>
  <si>
    <t>High School - Arts &amp; Music</t>
  </si>
  <si>
    <t>High School - Social Studies</t>
  </si>
  <si>
    <t>High School - Foreign Language</t>
  </si>
  <si>
    <t>High School - Math</t>
  </si>
  <si>
    <t>High School - Science</t>
  </si>
  <si>
    <t>High School - Vocational Education</t>
  </si>
  <si>
    <t>High School - Other</t>
  </si>
  <si>
    <t>Other Positions</t>
  </si>
  <si>
    <t>Mobility by Region</t>
  </si>
  <si>
    <t>Mobility by FRPL Quartile</t>
  </si>
  <si>
    <t>Mobility by Minority Quartile</t>
  </si>
  <si>
    <t>Mobility by Age</t>
  </si>
  <si>
    <t>Mobility by Locale</t>
  </si>
  <si>
    <t>Position_Year_Race_Mobility</t>
  </si>
  <si>
    <t>Position_Year_Region_Mobility</t>
  </si>
  <si>
    <t>FRPL Quartile</t>
  </si>
  <si>
    <t>Position_Year_FRPL_Mobility</t>
  </si>
  <si>
    <t>Minority Quartile</t>
  </si>
  <si>
    <t>Position_Year_Minority_Mobility</t>
  </si>
  <si>
    <t>Position_Year_Age_Mobility</t>
  </si>
  <si>
    <t>Position_Year_Locale_Mobility</t>
  </si>
  <si>
    <t>1st Poverty Quartile</t>
  </si>
  <si>
    <t>2nd Poverty Quartile</t>
  </si>
  <si>
    <t>3rd Poverty Quartile</t>
  </si>
  <si>
    <t>4th Poverty Quartile</t>
  </si>
  <si>
    <t>1st Minority Quartile</t>
  </si>
  <si>
    <t>2nd Minority Quartile</t>
  </si>
  <si>
    <t>3rd Minority Quartile</t>
  </si>
  <si>
    <t>4th Minority Quartile</t>
  </si>
  <si>
    <t>Gender</t>
  </si>
  <si>
    <t>Male</t>
  </si>
  <si>
    <t>Female</t>
  </si>
  <si>
    <t>Table 1. Overall Trends</t>
  </si>
  <si>
    <t>Table 2. Contrast Analyses</t>
  </si>
  <si>
    <t>Position_Year_Gender_Mobility</t>
  </si>
  <si>
    <t>Mobility by Gender</t>
  </si>
  <si>
    <t>School Size</t>
  </si>
  <si>
    <t>Small</t>
  </si>
  <si>
    <t>Small-Medium</t>
  </si>
  <si>
    <t>Large-Medium</t>
  </si>
  <si>
    <t>Large</t>
  </si>
  <si>
    <t>Position_Year_SchoolSize_Mobility</t>
  </si>
  <si>
    <t>High School - Language Arts</t>
  </si>
  <si>
    <t>Middle School - Arts &amp; Music</t>
  </si>
  <si>
    <t>Middle School - Foreign Language</t>
  </si>
  <si>
    <t>Middle School - Language Arts</t>
  </si>
  <si>
    <t>Middle School - Math</t>
  </si>
  <si>
    <t>Middle School - Other</t>
  </si>
  <si>
    <t>Middle School - Science</t>
  </si>
  <si>
    <t>Middle School - Social Studies</t>
  </si>
  <si>
    <t>Middle School - Vocational Education</t>
  </si>
  <si>
    <t>Leaver</t>
  </si>
  <si>
    <t>Stayer</t>
  </si>
  <si>
    <t>Size</t>
  </si>
  <si>
    <t>Mover</t>
  </si>
  <si>
    <t>TOTALS</t>
  </si>
  <si>
    <t>New</t>
  </si>
  <si>
    <t>Residency</t>
  </si>
  <si>
    <t>Totals</t>
  </si>
  <si>
    <t>Interactive Database of Oklahoma Educator Supply and Demand - Mobility</t>
  </si>
  <si>
    <t>All Movers</t>
  </si>
  <si>
    <t>Mover Subcategories</t>
  </si>
  <si>
    <t>Chart Names</t>
  </si>
  <si>
    <t>Figure 1</t>
  </si>
  <si>
    <t>Code</t>
  </si>
  <si>
    <t>Figure 2</t>
  </si>
  <si>
    <t>Primary Position -------&gt;</t>
  </si>
  <si>
    <t>Contrast Value  ---------&gt;</t>
  </si>
  <si>
    <t>Figure 3</t>
  </si>
  <si>
    <t>Contrast ---------------&gt;</t>
  </si>
  <si>
    <t>FIGURE 1</t>
  </si>
  <si>
    <t>FIGURE 2</t>
  </si>
  <si>
    <t>Contrast</t>
  </si>
  <si>
    <t>Total</t>
  </si>
  <si>
    <t>Figure 2 Code</t>
  </si>
  <si>
    <t>Figure 3 Overall</t>
  </si>
  <si>
    <t>Figure 3 Code</t>
  </si>
  <si>
    <t>FIGURE 3</t>
  </si>
  <si>
    <t>Percentages</t>
  </si>
  <si>
    <t>Mobility Category 1  ---&gt;</t>
  </si>
  <si>
    <t>Mobility Category 2  ---&gt;</t>
  </si>
  <si>
    <t>Contrasts</t>
  </si>
  <si>
    <t>Gender_Contrast</t>
  </si>
  <si>
    <t>Race_Contrast</t>
  </si>
  <si>
    <t>Region_Contrast</t>
  </si>
  <si>
    <t>Age_Contrast</t>
  </si>
  <si>
    <t>FRPL_Contrast</t>
  </si>
  <si>
    <t>Minority_Contrast</t>
  </si>
  <si>
    <t>Locale_Contrast</t>
  </si>
  <si>
    <t>Size_Contrast</t>
  </si>
  <si>
    <t>Interactive Drop-Down Menus</t>
  </si>
  <si>
    <t>Central</t>
  </si>
  <si>
    <t>Northeast</t>
  </si>
  <si>
    <t>Northwest</t>
  </si>
  <si>
    <t>Southeast</t>
  </si>
  <si>
    <t>Southwest</t>
  </si>
  <si>
    <t>TOTAL</t>
  </si>
  <si>
    <t>Charter</t>
  </si>
  <si>
    <t>District-wide Staff</t>
  </si>
  <si>
    <t>Sample Size Test</t>
  </si>
  <si>
    <t>Difference</t>
  </si>
  <si>
    <t>Zero Count</t>
  </si>
  <si>
    <t>For Table Notes</t>
  </si>
  <si>
    <t>Table Notes</t>
  </si>
  <si>
    <t>Contrast -----------------&gt;</t>
  </si>
  <si>
    <t>Primary Position  -------&gt;</t>
  </si>
  <si>
    <t>Teachers</t>
  </si>
  <si>
    <t>Administrative_2007_Different District/Different Position</t>
  </si>
  <si>
    <t>Administrative_2007_Different District/Same Position</t>
  </si>
  <si>
    <t>Administrative_2007_Leaver</t>
  </si>
  <si>
    <t>Administrative_2007_New</t>
  </si>
  <si>
    <t>Administrative_2007_Same District/Different Position</t>
  </si>
  <si>
    <t>Administrative_2007_Stayer</t>
  </si>
  <si>
    <t>Administrative_2008_Different District/Different Position</t>
  </si>
  <si>
    <t>Administrative_2008_Different District/Same Position</t>
  </si>
  <si>
    <t>Administrative_2008_Leaver</t>
  </si>
  <si>
    <t>Administrative_2008_New</t>
  </si>
  <si>
    <t>Administrative_2008_Same District/Different Position</t>
  </si>
  <si>
    <t>Administrative_2008_Stayer</t>
  </si>
  <si>
    <t>Administrative_2009_Different District/Different Position</t>
  </si>
  <si>
    <t>Administrative_2009_Different District/Same Position</t>
  </si>
  <si>
    <t>Administrative_2009_Leaver</t>
  </si>
  <si>
    <t>Administrative_2009_New</t>
  </si>
  <si>
    <t>Administrative_2009_Same District/Different Position</t>
  </si>
  <si>
    <t>Administrative_2009_Stayer</t>
  </si>
  <si>
    <t>Administrative_2010_Different District/Different Position</t>
  </si>
  <si>
    <t>Administrative_2010_Different District/Same Position</t>
  </si>
  <si>
    <t>Administrative_2010_Leaver</t>
  </si>
  <si>
    <t>Administrative_2010_New</t>
  </si>
  <si>
    <t>Administrative_2010_Same District/Different Position</t>
  </si>
  <si>
    <t>Administrative_2010_Stayer</t>
  </si>
  <si>
    <t>Administrative_2011_Different District/Different Position</t>
  </si>
  <si>
    <t>Administrative_2011_Different District/Same Position</t>
  </si>
  <si>
    <t>Administrative_2011_Leaver</t>
  </si>
  <si>
    <t>Administrative_2011_New</t>
  </si>
  <si>
    <t>Administrative_2011_Same District/Different Position</t>
  </si>
  <si>
    <t>Administrative_2011_Stayer</t>
  </si>
  <si>
    <t>Administrative_2012_Different District/Different Position</t>
  </si>
  <si>
    <t>Administrative_2012_Different District/Same Position</t>
  </si>
  <si>
    <t>Administrative_2012_Leaver</t>
  </si>
  <si>
    <t>Administrative_2012_New</t>
  </si>
  <si>
    <t>Administrative_2012_Same District/Different Position</t>
  </si>
  <si>
    <t>Administrative_2012_Stayer</t>
  </si>
  <si>
    <t>Administrative_2013_Different District/Different Position</t>
  </si>
  <si>
    <t>Administrative_2013_Different District/Same Position</t>
  </si>
  <si>
    <t>Administrative_2013_Leaver</t>
  </si>
  <si>
    <t>Administrative_2013_New</t>
  </si>
  <si>
    <t>Administrative_2013_Same District/Different Position</t>
  </si>
  <si>
    <t>Administrative_2013_Stayer</t>
  </si>
  <si>
    <t>Administrative_2014_Different District/Different Position</t>
  </si>
  <si>
    <t>Administrative_2014_Different District/Same Position</t>
  </si>
  <si>
    <t>Administrative_2014_Leaver</t>
  </si>
  <si>
    <t>Administrative_2014_New</t>
  </si>
  <si>
    <t>Administrative_2014_Same District/Different Position</t>
  </si>
  <si>
    <t>Administrative_2014_Stayer</t>
  </si>
  <si>
    <t>Administrative_2015_Different District/Different Position</t>
  </si>
  <si>
    <t>Administrative_2015_Different District/Same Position</t>
  </si>
  <si>
    <t>Administrative_2015_Leaver</t>
  </si>
  <si>
    <t>Administrative_2015_New</t>
  </si>
  <si>
    <t>Administrative_2015_Same District/Different Position</t>
  </si>
  <si>
    <t>Administrative_2015_Stayer</t>
  </si>
  <si>
    <t>Charter_2007_Different District/Different Position</t>
  </si>
  <si>
    <t>Charter_2007_Different District/Same Position</t>
  </si>
  <si>
    <t>Charter_2007_Leaver</t>
  </si>
  <si>
    <t>Charter_2007_New</t>
  </si>
  <si>
    <t>Charter_2007_Same District/Different Position</t>
  </si>
  <si>
    <t>Charter_2007_Stayer</t>
  </si>
  <si>
    <t>Charter_2008_Different District/Different Position</t>
  </si>
  <si>
    <t>Charter_2008_Different District/Same Position</t>
  </si>
  <si>
    <t>Charter_2008_Leaver</t>
  </si>
  <si>
    <t>Charter_2008_New</t>
  </si>
  <si>
    <t>Charter_2008_Same District/Different Position</t>
  </si>
  <si>
    <t>Charter_2008_Stayer</t>
  </si>
  <si>
    <t>Charter_2009_Different District/Different Position</t>
  </si>
  <si>
    <t>Charter_2009_Different District/Same Position</t>
  </si>
  <si>
    <t>Charter_2009_Leaver</t>
  </si>
  <si>
    <t>Charter_2009_New</t>
  </si>
  <si>
    <t>Charter_2009_Same District/Different Position</t>
  </si>
  <si>
    <t>Charter_2009_Stayer</t>
  </si>
  <si>
    <t>Charter_2010_Different District/Different Position</t>
  </si>
  <si>
    <t>Charter_2010_Different District/Same Position</t>
  </si>
  <si>
    <t>Charter_2010_Leaver</t>
  </si>
  <si>
    <t>Charter_2010_New</t>
  </si>
  <si>
    <t>Charter_2010_Same District/Different Position</t>
  </si>
  <si>
    <t>Charter_2010_Stayer</t>
  </si>
  <si>
    <t>Charter_2011_Different District/Different Position</t>
  </si>
  <si>
    <t>Charter_2011_Different District/Same Position</t>
  </si>
  <si>
    <t>Charter_2011_Leaver</t>
  </si>
  <si>
    <t>Charter_2011_New</t>
  </si>
  <si>
    <t>Charter_2011_Same District/Different Position</t>
  </si>
  <si>
    <t>Charter_2011_Stayer</t>
  </si>
  <si>
    <t>Charter_2012_Different District/Different Position</t>
  </si>
  <si>
    <t>Charter_2012_Different District/Same Position</t>
  </si>
  <si>
    <t>Charter_2012_Leaver</t>
  </si>
  <si>
    <t>Charter_2012_New</t>
  </si>
  <si>
    <t>Charter_2012_Same District/Different Position</t>
  </si>
  <si>
    <t>Charter_2012_Stayer</t>
  </si>
  <si>
    <t>Charter_2013_Different District/Different Position</t>
  </si>
  <si>
    <t>Charter_2013_Different District/Same Position</t>
  </si>
  <si>
    <t>Charter_2013_Leaver</t>
  </si>
  <si>
    <t>Charter_2013_New</t>
  </si>
  <si>
    <t>Charter_2013_Same District/Different Position</t>
  </si>
  <si>
    <t>Charter_2013_Stayer</t>
  </si>
  <si>
    <t>Charter_2014_Different District/Different Position</t>
  </si>
  <si>
    <t>Charter_2014_Different District/Same Position</t>
  </si>
  <si>
    <t>Charter_2014_Leaver</t>
  </si>
  <si>
    <t>Charter_2014_New</t>
  </si>
  <si>
    <t>Charter_2014_Same District/Different Position</t>
  </si>
  <si>
    <t>Charter_2014_Stayer</t>
  </si>
  <si>
    <t>Charter_2015_Different District/Different Position</t>
  </si>
  <si>
    <t>Charter_2015_Different District/Same Position</t>
  </si>
  <si>
    <t>Charter_2015_Leaver</t>
  </si>
  <si>
    <t>Charter_2015_New</t>
  </si>
  <si>
    <t>Charter_2015_Same District/Different Position</t>
  </si>
  <si>
    <t>Charter_2015_Stayer</t>
  </si>
  <si>
    <t>District-wide Staff_2007_Different District/Different Position</t>
  </si>
  <si>
    <t>District-wide Staff_2007_Different District/Same Position</t>
  </si>
  <si>
    <t>District-wide Staff_2007_Leaver</t>
  </si>
  <si>
    <t>District-wide Staff_2007_New</t>
  </si>
  <si>
    <t>District-wide Staff_2007_Same District/Different Position</t>
  </si>
  <si>
    <t>District-wide Staff_2007_Stayer</t>
  </si>
  <si>
    <t>District-wide Staff_2008_Different District/Different Position</t>
  </si>
  <si>
    <t>District-wide Staff_2008_Different District/Same Position</t>
  </si>
  <si>
    <t>District-wide Staff_2008_Leaver</t>
  </si>
  <si>
    <t>District-wide Staff_2008_New</t>
  </si>
  <si>
    <t>District-wide Staff_2008_Same District/Different Position</t>
  </si>
  <si>
    <t>District-wide Staff_2008_Stayer</t>
  </si>
  <si>
    <t>District-wide Staff_2009_Different District/Different Position</t>
  </si>
  <si>
    <t>District-wide Staff_2009_Different District/Same Position</t>
  </si>
  <si>
    <t>District-wide Staff_2009_Leaver</t>
  </si>
  <si>
    <t>District-wide Staff_2009_New</t>
  </si>
  <si>
    <t>District-wide Staff_2009_Same District/Different Position</t>
  </si>
  <si>
    <t>District-wide Staff_2009_Stayer</t>
  </si>
  <si>
    <t>District-wide Staff_2010_Different District/Different Position</t>
  </si>
  <si>
    <t>District-wide Staff_2010_Different District/Same Position</t>
  </si>
  <si>
    <t>District-wide Staff_2010_Leaver</t>
  </si>
  <si>
    <t>District-wide Staff_2010_New</t>
  </si>
  <si>
    <t>District-wide Staff_2010_Same District/Different Position</t>
  </si>
  <si>
    <t>District-wide Staff_2010_Stayer</t>
  </si>
  <si>
    <t>District-wide Staff_2011_Different District/Different Position</t>
  </si>
  <si>
    <t>District-wide Staff_2011_Different District/Same Position</t>
  </si>
  <si>
    <t>District-wide Staff_2011_Leaver</t>
  </si>
  <si>
    <t>District-wide Staff_2011_New</t>
  </si>
  <si>
    <t>District-wide Staff_2011_Same District/Different Position</t>
  </si>
  <si>
    <t>District-wide Staff_2011_Stayer</t>
  </si>
  <si>
    <t>District-wide Staff_2012_Different District/Different Position</t>
  </si>
  <si>
    <t>District-wide Staff_2012_Different District/Same Position</t>
  </si>
  <si>
    <t>District-wide Staff_2012_Leaver</t>
  </si>
  <si>
    <t>District-wide Staff_2012_New</t>
  </si>
  <si>
    <t>District-wide Staff_2012_Same District/Different Position</t>
  </si>
  <si>
    <t>District-wide Staff_2012_Stayer</t>
  </si>
  <si>
    <t>District-wide Staff_2013_Different District/Different Position</t>
  </si>
  <si>
    <t>District-wide Staff_2013_Different District/Same Position</t>
  </si>
  <si>
    <t>District-wide Staff_2013_Leaver</t>
  </si>
  <si>
    <t>District-wide Staff_2013_New</t>
  </si>
  <si>
    <t>District-wide Staff_2013_Same District/Different Position</t>
  </si>
  <si>
    <t>District-wide Staff_2013_Stayer</t>
  </si>
  <si>
    <t>District-wide Staff_2014_Different District/Different Position</t>
  </si>
  <si>
    <t>District-wide Staff_2014_Different District/Same Position</t>
  </si>
  <si>
    <t>District-wide Staff_2014_Leaver</t>
  </si>
  <si>
    <t>District-wide Staff_2014_New</t>
  </si>
  <si>
    <t>District-wide Staff_2014_Same District/Different Position</t>
  </si>
  <si>
    <t>District-wide Staff_2014_Stayer</t>
  </si>
  <si>
    <t>District-wide Staff_2015_Different District/Different Position</t>
  </si>
  <si>
    <t>District-wide Staff_2015_Different District/Same Position</t>
  </si>
  <si>
    <t>District-wide Staff_2015_Leaver</t>
  </si>
  <si>
    <t>District-wide Staff_2015_New</t>
  </si>
  <si>
    <t>District-wide Staff_2015_Same District/Different Position</t>
  </si>
  <si>
    <t>District-wide Staff_2015_Stayer</t>
  </si>
  <si>
    <t>Early Childhood_2007_Different District/Different Position</t>
  </si>
  <si>
    <t>Early Childhood_2007_Different District/Same Position</t>
  </si>
  <si>
    <t>Early Childhood_2007_Leaver</t>
  </si>
  <si>
    <t>Early Childhood_2007_New</t>
  </si>
  <si>
    <t>Early Childhood_2007_Same District/Different Position</t>
  </si>
  <si>
    <t>Early Childhood_2007_Stayer</t>
  </si>
  <si>
    <t>Early Childhood_2008_Different District/Different Position</t>
  </si>
  <si>
    <t>Early Childhood_2008_Different District/Same Position</t>
  </si>
  <si>
    <t>Early Childhood_2008_Leaver</t>
  </si>
  <si>
    <t>Early Childhood_2008_New</t>
  </si>
  <si>
    <t>Early Childhood_2008_Same District/Different Position</t>
  </si>
  <si>
    <t>Early Childhood_2008_Stayer</t>
  </si>
  <si>
    <t>Early Childhood_2009_Different District/Different Position</t>
  </si>
  <si>
    <t>Early Childhood_2009_Different District/Same Position</t>
  </si>
  <si>
    <t>Early Childhood_2009_Leaver</t>
  </si>
  <si>
    <t>Early Childhood_2009_New</t>
  </si>
  <si>
    <t>Early Childhood_2009_Same District/Different Position</t>
  </si>
  <si>
    <t>Early Childhood_2009_Stayer</t>
  </si>
  <si>
    <t>Early Childhood_2010_Different District/Different Position</t>
  </si>
  <si>
    <t>Early Childhood_2010_Different District/Same Position</t>
  </si>
  <si>
    <t>Early Childhood_2010_Leaver</t>
  </si>
  <si>
    <t>Early Childhood_2010_New</t>
  </si>
  <si>
    <t>Early Childhood_2010_Same District/Different Position</t>
  </si>
  <si>
    <t>Early Childhood_2010_Stayer</t>
  </si>
  <si>
    <t>Early Childhood_2011_Different District/Different Position</t>
  </si>
  <si>
    <t>Early Childhood_2011_Different District/Same Position</t>
  </si>
  <si>
    <t>Early Childhood_2011_Leaver</t>
  </si>
  <si>
    <t>Early Childhood_2011_New</t>
  </si>
  <si>
    <t>Early Childhood_2011_Same District/Different Position</t>
  </si>
  <si>
    <t>Early Childhood_2011_Stayer</t>
  </si>
  <si>
    <t>Early Childhood_2012_Different District/Different Position</t>
  </si>
  <si>
    <t>Early Childhood_2012_Different District/Same Position</t>
  </si>
  <si>
    <t>Early Childhood_2012_Leaver</t>
  </si>
  <si>
    <t>Early Childhood_2012_New</t>
  </si>
  <si>
    <t>Early Childhood_2012_Same District/Different Position</t>
  </si>
  <si>
    <t>Early Childhood_2012_Stayer</t>
  </si>
  <si>
    <t>Early Childhood_2013_Different District/Different Position</t>
  </si>
  <si>
    <t>Early Childhood_2013_Different District/Same Position</t>
  </si>
  <si>
    <t>Early Childhood_2013_Leaver</t>
  </si>
  <si>
    <t>Early Childhood_2013_New</t>
  </si>
  <si>
    <t>Early Childhood_2013_Same District/Different Position</t>
  </si>
  <si>
    <t>Early Childhood_2013_Stayer</t>
  </si>
  <si>
    <t>Early Childhood_2014_Different District/Different Position</t>
  </si>
  <si>
    <t>Early Childhood_2014_Different District/Same Position</t>
  </si>
  <si>
    <t>Early Childhood_2014_Leaver</t>
  </si>
  <si>
    <t>Early Childhood_2014_New</t>
  </si>
  <si>
    <t>Early Childhood_2014_Same District/Different Position</t>
  </si>
  <si>
    <t>Early Childhood_2014_Stayer</t>
  </si>
  <si>
    <t>Early Childhood_2015_Different District/Different Position</t>
  </si>
  <si>
    <t>Early Childhood_2015_Different District/Same Position</t>
  </si>
  <si>
    <t>Early Childhood_2015_Leaver</t>
  </si>
  <si>
    <t>Early Childhood_2015_New</t>
  </si>
  <si>
    <t>Early Childhood_2015_Same District/Different Position</t>
  </si>
  <si>
    <t>Early Childhood_2015_Stayer</t>
  </si>
  <si>
    <t>Elementary_2007_Different District/Different Position</t>
  </si>
  <si>
    <t>Elementary_2007_Different District/Same Position</t>
  </si>
  <si>
    <t>Elementary_2007_Leaver</t>
  </si>
  <si>
    <t>Elementary_2007_New</t>
  </si>
  <si>
    <t>Elementary_2007_Same District/Different Position</t>
  </si>
  <si>
    <t>Elementary_2007_Stayer</t>
  </si>
  <si>
    <t>Elementary_2008_Different District/Different Position</t>
  </si>
  <si>
    <t>Elementary_2008_Different District/Same Position</t>
  </si>
  <si>
    <t>Elementary_2008_Leaver</t>
  </si>
  <si>
    <t>Elementary_2008_New</t>
  </si>
  <si>
    <t>Elementary_2008_Same District/Different Position</t>
  </si>
  <si>
    <t>Elementary_2008_Stayer</t>
  </si>
  <si>
    <t>Elementary_2009_Different District/Different Position</t>
  </si>
  <si>
    <t>Elementary_2009_Different District/Same Position</t>
  </si>
  <si>
    <t>Elementary_2009_Leaver</t>
  </si>
  <si>
    <t>Elementary_2009_New</t>
  </si>
  <si>
    <t>Elementary_2009_Same District/Different Position</t>
  </si>
  <si>
    <t>Elementary_2009_Stayer</t>
  </si>
  <si>
    <t>Elementary_2010_Different District/Different Position</t>
  </si>
  <si>
    <t>Elementary_2010_Different District/Same Position</t>
  </si>
  <si>
    <t>Elementary_2010_Leaver</t>
  </si>
  <si>
    <t>Elementary_2010_New</t>
  </si>
  <si>
    <t>Elementary_2010_Same District/Different Position</t>
  </si>
  <si>
    <t>Elementary_2010_Stayer</t>
  </si>
  <si>
    <t>Elementary_2011_Different District/Different Position</t>
  </si>
  <si>
    <t>Elementary_2011_Different District/Same Position</t>
  </si>
  <si>
    <t>Elementary_2011_Leaver</t>
  </si>
  <si>
    <t>Elementary_2011_New</t>
  </si>
  <si>
    <t>Elementary_2011_Same District/Different Position</t>
  </si>
  <si>
    <t>Elementary_2011_Stayer</t>
  </si>
  <si>
    <t>Elementary_2012_Different District/Different Position</t>
  </si>
  <si>
    <t>Elementary_2012_Different District/Same Position</t>
  </si>
  <si>
    <t>Elementary_2012_Leaver</t>
  </si>
  <si>
    <t>Elementary_2012_New</t>
  </si>
  <si>
    <t>Elementary_2012_Same District/Different Position</t>
  </si>
  <si>
    <t>Elementary_2012_Stayer</t>
  </si>
  <si>
    <t>Elementary_2013_Different District/Different Position</t>
  </si>
  <si>
    <t>Elementary_2013_Different District/Same Position</t>
  </si>
  <si>
    <t>Elementary_2013_Leaver</t>
  </si>
  <si>
    <t>Elementary_2013_New</t>
  </si>
  <si>
    <t>Elementary_2013_Same District/Different Position</t>
  </si>
  <si>
    <t>Elementary_2013_Stayer</t>
  </si>
  <si>
    <t>Elementary_2014_Different District/Different Position</t>
  </si>
  <si>
    <t>Elementary_2014_Different District/Same Position</t>
  </si>
  <si>
    <t>Elementary_2014_Leaver</t>
  </si>
  <si>
    <t>Elementary_2014_New</t>
  </si>
  <si>
    <t>Elementary_2014_Same District/Different Position</t>
  </si>
  <si>
    <t>Elementary_2014_Stayer</t>
  </si>
  <si>
    <t>Elementary_2015_Different District/Different Position</t>
  </si>
  <si>
    <t>Elementary_2015_Different District/Same Position</t>
  </si>
  <si>
    <t>Elementary_2015_Leaver</t>
  </si>
  <si>
    <t>Elementary_2015_New</t>
  </si>
  <si>
    <t>Elementary_2015_Same District/Different Position</t>
  </si>
  <si>
    <t>Elementary_2015_Stayer</t>
  </si>
  <si>
    <t>Guidance Counselor_2007_Different District/Different Position</t>
  </si>
  <si>
    <t>Guidance Counselor_2007_Different District/Same Position</t>
  </si>
  <si>
    <t>Guidance Counselor_2007_Leaver</t>
  </si>
  <si>
    <t>Guidance Counselor_2007_New</t>
  </si>
  <si>
    <t>Guidance Counselor_2007_Same District/Different Position</t>
  </si>
  <si>
    <t>Guidance Counselor_2007_Stayer</t>
  </si>
  <si>
    <t>Guidance Counselor_2008_Different District/Different Position</t>
  </si>
  <si>
    <t>Guidance Counselor_2008_Different District/Same Position</t>
  </si>
  <si>
    <t>Guidance Counselor_2008_Leaver</t>
  </si>
  <si>
    <t>Guidance Counselor_2008_New</t>
  </si>
  <si>
    <t>Guidance Counselor_2008_Same District/Different Position</t>
  </si>
  <si>
    <t>Guidance Counselor_2008_Stayer</t>
  </si>
  <si>
    <t>Guidance Counselor_2009_Different District/Different Position</t>
  </si>
  <si>
    <t>Guidance Counselor_2009_Different District/Same Position</t>
  </si>
  <si>
    <t>Guidance Counselor_2009_Leaver</t>
  </si>
  <si>
    <t>Guidance Counselor_2009_New</t>
  </si>
  <si>
    <t>Guidance Counselor_2009_Same District/Different Position</t>
  </si>
  <si>
    <t>Guidance Counselor_2009_Stayer</t>
  </si>
  <si>
    <t>Guidance Counselor_2010_Different District/Different Position</t>
  </si>
  <si>
    <t>Guidance Counselor_2010_Different District/Same Position</t>
  </si>
  <si>
    <t>Guidance Counselor_2010_Leaver</t>
  </si>
  <si>
    <t>Guidance Counselor_2010_New</t>
  </si>
  <si>
    <t>Guidance Counselor_2010_Same District/Different Position</t>
  </si>
  <si>
    <t>Guidance Counselor_2010_Stayer</t>
  </si>
  <si>
    <t>Guidance Counselor_2011_Different District/Different Position</t>
  </si>
  <si>
    <t>Guidance Counselor_2011_Different District/Same Position</t>
  </si>
  <si>
    <t>Guidance Counselor_2011_Leaver</t>
  </si>
  <si>
    <t>Guidance Counselor_2011_New</t>
  </si>
  <si>
    <t>Guidance Counselor_2011_Same District/Different Position</t>
  </si>
  <si>
    <t>Guidance Counselor_2011_Stayer</t>
  </si>
  <si>
    <t>Guidance Counselor_2012_Different District/Different Position</t>
  </si>
  <si>
    <t>Guidance Counselor_2012_Different District/Same Position</t>
  </si>
  <si>
    <t>Guidance Counselor_2012_Leaver</t>
  </si>
  <si>
    <t>Guidance Counselor_2012_New</t>
  </si>
  <si>
    <t>Guidance Counselor_2012_Same District/Different Position</t>
  </si>
  <si>
    <t>Guidance Counselor_2012_Stayer</t>
  </si>
  <si>
    <t>Guidance Counselor_2013_Different District/Different Position</t>
  </si>
  <si>
    <t>Guidance Counselor_2013_Different District/Same Position</t>
  </si>
  <si>
    <t>Guidance Counselor_2013_Leaver</t>
  </si>
  <si>
    <t>Guidance Counselor_2013_New</t>
  </si>
  <si>
    <t>Guidance Counselor_2013_Same District/Different Position</t>
  </si>
  <si>
    <t>Guidance Counselor_2013_Stayer</t>
  </si>
  <si>
    <t>Guidance Counselor_2014_Different District/Different Position</t>
  </si>
  <si>
    <t>Guidance Counselor_2014_Different District/Same Position</t>
  </si>
  <si>
    <t>Guidance Counselor_2014_Leaver</t>
  </si>
  <si>
    <t>Guidance Counselor_2014_New</t>
  </si>
  <si>
    <t>Guidance Counselor_2014_Same District/Different Position</t>
  </si>
  <si>
    <t>Guidance Counselor_2014_Stayer</t>
  </si>
  <si>
    <t>Guidance Counselor_2015_Different District/Different Position</t>
  </si>
  <si>
    <t>Guidance Counselor_2015_Different District/Same Position</t>
  </si>
  <si>
    <t>Guidance Counselor_2015_Leaver</t>
  </si>
  <si>
    <t>Guidance Counselor_2015_New</t>
  </si>
  <si>
    <t>Guidance Counselor_2015_Same District/Different Position</t>
  </si>
  <si>
    <t>Guidance Counselor_2015_Stayer</t>
  </si>
  <si>
    <t>High School - Arts &amp; Music_2007_Different District/Different Position</t>
  </si>
  <si>
    <t>High School - Arts &amp; Music_2007_Different District/Same Position</t>
  </si>
  <si>
    <t>High School - Arts &amp; Music_2007_Leaver</t>
  </si>
  <si>
    <t>High School - Arts &amp; Music_2007_New</t>
  </si>
  <si>
    <t>High School - Arts &amp; Music_2007_Same District/Different Position</t>
  </si>
  <si>
    <t>High School - Arts &amp; Music_2007_Stayer</t>
  </si>
  <si>
    <t>High School - Arts &amp; Music_2008_Different District/Different Position</t>
  </si>
  <si>
    <t>High School - Arts &amp; Music_2008_Different District/Same Position</t>
  </si>
  <si>
    <t>High School - Arts &amp; Music_2008_Leaver</t>
  </si>
  <si>
    <t>High School - Arts &amp; Music_2008_New</t>
  </si>
  <si>
    <t>High School - Arts &amp; Music_2008_Same District/Different Position</t>
  </si>
  <si>
    <t>High School - Arts &amp; Music_2008_Stayer</t>
  </si>
  <si>
    <t>High School - Arts &amp; Music_2009_Different District/Different Position</t>
  </si>
  <si>
    <t>High School - Arts &amp; Music_2009_Different District/Same Position</t>
  </si>
  <si>
    <t>High School - Arts &amp; Music_2009_Leaver</t>
  </si>
  <si>
    <t>High School - Arts &amp; Music_2009_New</t>
  </si>
  <si>
    <t>High School - Arts &amp; Music_2009_Same District/Different Position</t>
  </si>
  <si>
    <t>High School - Arts &amp; Music_2009_Stayer</t>
  </si>
  <si>
    <t>High School - Arts &amp; Music_2010_Different District/Different Position</t>
  </si>
  <si>
    <t>High School - Arts &amp; Music_2010_Different District/Same Position</t>
  </si>
  <si>
    <t>High School - Arts &amp; Music_2010_Leaver</t>
  </si>
  <si>
    <t>High School - Arts &amp; Music_2010_New</t>
  </si>
  <si>
    <t>High School - Arts &amp; Music_2010_Same District/Different Position</t>
  </si>
  <si>
    <t>High School - Arts &amp; Music_2010_Stayer</t>
  </si>
  <si>
    <t>High School - Arts &amp; Music_2011_Different District/Different Position</t>
  </si>
  <si>
    <t>High School - Arts &amp; Music_2011_Different District/Same Position</t>
  </si>
  <si>
    <t>High School - Arts &amp; Music_2011_Leaver</t>
  </si>
  <si>
    <t>High School - Arts &amp; Music_2011_New</t>
  </si>
  <si>
    <t>High School - Arts &amp; Music_2011_Same District/Different Position</t>
  </si>
  <si>
    <t>High School - Arts &amp; Music_2011_Stayer</t>
  </si>
  <si>
    <t>High School - Arts &amp; Music_2012_Different District/Different Position</t>
  </si>
  <si>
    <t>High School - Arts &amp; Music_2012_Different District/Same Position</t>
  </si>
  <si>
    <t>High School - Arts &amp; Music_2012_Leaver</t>
  </si>
  <si>
    <t>High School - Arts &amp; Music_2012_New</t>
  </si>
  <si>
    <t>High School - Arts &amp; Music_2012_Same District/Different Position</t>
  </si>
  <si>
    <t>High School - Arts &amp; Music_2012_Stayer</t>
  </si>
  <si>
    <t>High School - Arts &amp; Music_2013_Different District/Different Position</t>
  </si>
  <si>
    <t>High School - Arts &amp; Music_2013_Different District/Same Position</t>
  </si>
  <si>
    <t>High School - Arts &amp; Music_2013_Leaver</t>
  </si>
  <si>
    <t>High School - Arts &amp; Music_2013_New</t>
  </si>
  <si>
    <t>High School - Arts &amp; Music_2013_Same District/Different Position</t>
  </si>
  <si>
    <t>High School - Arts &amp; Music_2013_Stayer</t>
  </si>
  <si>
    <t>High School - Arts &amp; Music_2014_Different District/Different Position</t>
  </si>
  <si>
    <t>High School - Arts &amp; Music_2014_Different District/Same Position</t>
  </si>
  <si>
    <t>High School - Arts &amp; Music_2014_Leaver</t>
  </si>
  <si>
    <t>High School - Arts &amp; Music_2014_New</t>
  </si>
  <si>
    <t>High School - Arts &amp; Music_2014_Same District/Different Position</t>
  </si>
  <si>
    <t>High School - Arts &amp; Music_2014_Stayer</t>
  </si>
  <si>
    <t>High School - Arts &amp; Music_2015_Different District/Different Position</t>
  </si>
  <si>
    <t>High School - Arts &amp; Music_2015_Different District/Same Position</t>
  </si>
  <si>
    <t>High School - Arts &amp; Music_2015_Leaver</t>
  </si>
  <si>
    <t>High School - Arts &amp; Music_2015_New</t>
  </si>
  <si>
    <t>High School - Arts &amp; Music_2015_Same District/Different Position</t>
  </si>
  <si>
    <t>High School - Arts &amp; Music_2015_Stayer</t>
  </si>
  <si>
    <t>High School - Foreign Language_2007_Different District/Different Position</t>
  </si>
  <si>
    <t>High School - Foreign Language_2007_Different District/Same Position</t>
  </si>
  <si>
    <t>High School - Foreign Language_2007_Leaver</t>
  </si>
  <si>
    <t>High School - Foreign Language_2007_New</t>
  </si>
  <si>
    <t>High School - Foreign Language_2007_Same District/Different Position</t>
  </si>
  <si>
    <t>High School - Foreign Language_2007_Stayer</t>
  </si>
  <si>
    <t>High School - Foreign Language_2008_Different District/Different Position</t>
  </si>
  <si>
    <t>High School - Foreign Language_2008_Different District/Same Position</t>
  </si>
  <si>
    <t>High School - Foreign Language_2008_Leaver</t>
  </si>
  <si>
    <t>High School - Foreign Language_2008_New</t>
  </si>
  <si>
    <t>High School - Foreign Language_2008_Same District/Different Position</t>
  </si>
  <si>
    <t>High School - Foreign Language_2008_Stayer</t>
  </si>
  <si>
    <t>High School - Foreign Language_2009_Different District/Different Position</t>
  </si>
  <si>
    <t>High School - Foreign Language_2009_Different District/Same Position</t>
  </si>
  <si>
    <t>High School - Foreign Language_2009_Leaver</t>
  </si>
  <si>
    <t>High School - Foreign Language_2009_New</t>
  </si>
  <si>
    <t>High School - Foreign Language_2009_Same District/Different Position</t>
  </si>
  <si>
    <t>High School - Foreign Language_2009_Stayer</t>
  </si>
  <si>
    <t>High School - Foreign Language_2010_Different District/Different Position</t>
  </si>
  <si>
    <t>High School - Foreign Language_2010_Different District/Same Position</t>
  </si>
  <si>
    <t>High School - Foreign Language_2010_Leaver</t>
  </si>
  <si>
    <t>High School - Foreign Language_2010_New</t>
  </si>
  <si>
    <t>High School - Foreign Language_2010_Same District/Different Position</t>
  </si>
  <si>
    <t>High School - Foreign Language_2010_Stayer</t>
  </si>
  <si>
    <t>High School - Foreign Language_2011_Different District/Different Position</t>
  </si>
  <si>
    <t>High School - Foreign Language_2011_Different District/Same Position</t>
  </si>
  <si>
    <t>High School - Foreign Language_2011_Leaver</t>
  </si>
  <si>
    <t>High School - Foreign Language_2011_New</t>
  </si>
  <si>
    <t>High School - Foreign Language_2011_Same District/Different Position</t>
  </si>
  <si>
    <t>High School - Foreign Language_2011_Stayer</t>
  </si>
  <si>
    <t>High School - Foreign Language_2012_Different District/Different Position</t>
  </si>
  <si>
    <t>High School - Foreign Language_2012_Different District/Same Position</t>
  </si>
  <si>
    <t>High School - Foreign Language_2012_Leaver</t>
  </si>
  <si>
    <t>High School - Foreign Language_2012_New</t>
  </si>
  <si>
    <t>High School - Foreign Language_2012_Same District/Different Position</t>
  </si>
  <si>
    <t>High School - Foreign Language_2012_Stayer</t>
  </si>
  <si>
    <t>High School - Foreign Language_2013_Different District/Different Position</t>
  </si>
  <si>
    <t>High School - Foreign Language_2013_Different District/Same Position</t>
  </si>
  <si>
    <t>High School - Foreign Language_2013_Leaver</t>
  </si>
  <si>
    <t>High School - Foreign Language_2013_New</t>
  </si>
  <si>
    <t>High School - Foreign Language_2013_Same District/Different Position</t>
  </si>
  <si>
    <t>High School - Foreign Language_2013_Stayer</t>
  </si>
  <si>
    <t>High School - Foreign Language_2014_Different District/Different Position</t>
  </si>
  <si>
    <t>High School - Foreign Language_2014_Different District/Same Position</t>
  </si>
  <si>
    <t>High School - Foreign Language_2014_Leaver</t>
  </si>
  <si>
    <t>High School - Foreign Language_2014_New</t>
  </si>
  <si>
    <t>High School - Foreign Language_2014_Same District/Different Position</t>
  </si>
  <si>
    <t>High School - Foreign Language_2014_Stayer</t>
  </si>
  <si>
    <t>High School - Foreign Language_2015_Different District/Different Position</t>
  </si>
  <si>
    <t>High School - Foreign Language_2015_Different District/Same Position</t>
  </si>
  <si>
    <t>High School - Foreign Language_2015_Leaver</t>
  </si>
  <si>
    <t>High School - Foreign Language_2015_New</t>
  </si>
  <si>
    <t>High School - Foreign Language_2015_Same District/Different Position</t>
  </si>
  <si>
    <t>High School - Foreign Language_2015_Stayer</t>
  </si>
  <si>
    <t>High School - Language Arts_2007_Different District/Different Position</t>
  </si>
  <si>
    <t>High School - Language Arts_2007_Different District/Same Position</t>
  </si>
  <si>
    <t>High School - Language Arts_2007_Leaver</t>
  </si>
  <si>
    <t>High School - Language Arts_2007_New</t>
  </si>
  <si>
    <t>High School - Language Arts_2007_Same District/Different Position</t>
  </si>
  <si>
    <t>High School - Language Arts_2007_Stayer</t>
  </si>
  <si>
    <t>High School - Language Arts_2008_Different District/Different Position</t>
  </si>
  <si>
    <t>High School - Language Arts_2008_Different District/Same Position</t>
  </si>
  <si>
    <t>High School - Language Arts_2008_Leaver</t>
  </si>
  <si>
    <t>High School - Language Arts_2008_New</t>
  </si>
  <si>
    <t>High School - Language Arts_2008_Same District/Different Position</t>
  </si>
  <si>
    <t>High School - Language Arts_2008_Stayer</t>
  </si>
  <si>
    <t>High School - Language Arts_2009_Different District/Different Position</t>
  </si>
  <si>
    <t>High School - Language Arts_2009_Different District/Same Position</t>
  </si>
  <si>
    <t>High School - Language Arts_2009_Leaver</t>
  </si>
  <si>
    <t>High School - Language Arts_2009_New</t>
  </si>
  <si>
    <t>High School - Language Arts_2009_Same District/Different Position</t>
  </si>
  <si>
    <t>High School - Language Arts_2009_Stayer</t>
  </si>
  <si>
    <t>High School - Language Arts_2010_Different District/Different Position</t>
  </si>
  <si>
    <t>High School - Language Arts_2010_Different District/Same Position</t>
  </si>
  <si>
    <t>High School - Language Arts_2010_Leaver</t>
  </si>
  <si>
    <t>High School - Language Arts_2010_New</t>
  </si>
  <si>
    <t>High School - Language Arts_2010_Same District/Different Position</t>
  </si>
  <si>
    <t>High School - Language Arts_2010_Stayer</t>
  </si>
  <si>
    <t>High School - Language Arts_2011_Different District/Different Position</t>
  </si>
  <si>
    <t>High School - Language Arts_2011_Different District/Same Position</t>
  </si>
  <si>
    <t>High School - Language Arts_2011_Leaver</t>
  </si>
  <si>
    <t>High School - Language Arts_2011_New</t>
  </si>
  <si>
    <t>High School - Language Arts_2011_Same District/Different Position</t>
  </si>
  <si>
    <t>High School - Language Arts_2011_Stayer</t>
  </si>
  <si>
    <t>High School - Language Arts_2012_Different District/Different Position</t>
  </si>
  <si>
    <t>High School - Language Arts_2012_Different District/Same Position</t>
  </si>
  <si>
    <t>High School - Language Arts_2012_Leaver</t>
  </si>
  <si>
    <t>High School - Language Arts_2012_New</t>
  </si>
  <si>
    <t>High School - Language Arts_2012_Same District/Different Position</t>
  </si>
  <si>
    <t>High School - Language Arts_2012_Stayer</t>
  </si>
  <si>
    <t>High School - Language Arts_2013_Different District/Different Position</t>
  </si>
  <si>
    <t>High School - Language Arts_2013_Different District/Same Position</t>
  </si>
  <si>
    <t>High School - Language Arts_2013_Leaver</t>
  </si>
  <si>
    <t>High School - Language Arts_2013_New</t>
  </si>
  <si>
    <t>High School - Language Arts_2013_Same District/Different Position</t>
  </si>
  <si>
    <t>High School - Language Arts_2013_Stayer</t>
  </si>
  <si>
    <t>High School - Language Arts_2014_Different District/Different Position</t>
  </si>
  <si>
    <t>High School - Language Arts_2014_Different District/Same Position</t>
  </si>
  <si>
    <t>High School - Language Arts_2014_Leaver</t>
  </si>
  <si>
    <t>High School - Language Arts_2014_New</t>
  </si>
  <si>
    <t>High School - Language Arts_2014_Same District/Different Position</t>
  </si>
  <si>
    <t>High School - Language Arts_2014_Stayer</t>
  </si>
  <si>
    <t>High School - Language Arts_2015_Different District/Different Position</t>
  </si>
  <si>
    <t>High School - Language Arts_2015_Different District/Same Position</t>
  </si>
  <si>
    <t>High School - Language Arts_2015_Leaver</t>
  </si>
  <si>
    <t>High School - Language Arts_2015_New</t>
  </si>
  <si>
    <t>High School - Language Arts_2015_Same District/Different Position</t>
  </si>
  <si>
    <t>High School - Language Arts_2015_Stayer</t>
  </si>
  <si>
    <t>High School - Math_2007_Different District/Different Position</t>
  </si>
  <si>
    <t>High School - Math_2007_Different District/Same Position</t>
  </si>
  <si>
    <t>High School - Math_2007_Leaver</t>
  </si>
  <si>
    <t>High School - Math_2007_New</t>
  </si>
  <si>
    <t>High School - Math_2007_Same District/Different Position</t>
  </si>
  <si>
    <t>High School - Math_2007_Stayer</t>
  </si>
  <si>
    <t>High School - Math_2008_Different District/Different Position</t>
  </si>
  <si>
    <t>High School - Math_2008_Different District/Same Position</t>
  </si>
  <si>
    <t>High School - Math_2008_Leaver</t>
  </si>
  <si>
    <t>High School - Math_2008_New</t>
  </si>
  <si>
    <t>High School - Math_2008_Same District/Different Position</t>
  </si>
  <si>
    <t>High School - Math_2008_Stayer</t>
  </si>
  <si>
    <t>High School - Math_2009_Different District/Different Position</t>
  </si>
  <si>
    <t>High School - Math_2009_Different District/Same Position</t>
  </si>
  <si>
    <t>High School - Math_2009_Leaver</t>
  </si>
  <si>
    <t>High School - Math_2009_New</t>
  </si>
  <si>
    <t>High School - Math_2009_Same District/Different Position</t>
  </si>
  <si>
    <t>High School - Math_2009_Stayer</t>
  </si>
  <si>
    <t>High School - Math_2010_Different District/Different Position</t>
  </si>
  <si>
    <t>High School - Math_2010_Different District/Same Position</t>
  </si>
  <si>
    <t>High School - Math_2010_Leaver</t>
  </si>
  <si>
    <t>High School - Math_2010_New</t>
  </si>
  <si>
    <t>High School - Math_2010_Same District/Different Position</t>
  </si>
  <si>
    <t>High School - Math_2010_Stayer</t>
  </si>
  <si>
    <t>High School - Math_2011_Different District/Different Position</t>
  </si>
  <si>
    <t>High School - Math_2011_Different District/Same Position</t>
  </si>
  <si>
    <t>High School - Math_2011_Leaver</t>
  </si>
  <si>
    <t>High School - Math_2011_New</t>
  </si>
  <si>
    <t>High School - Math_2011_Same District/Different Position</t>
  </si>
  <si>
    <t>High School - Math_2011_Stayer</t>
  </si>
  <si>
    <t>High School - Math_2012_Different District/Different Position</t>
  </si>
  <si>
    <t>High School - Math_2012_Different District/Same Position</t>
  </si>
  <si>
    <t>High School - Math_2012_Leaver</t>
  </si>
  <si>
    <t>High School - Math_2012_New</t>
  </si>
  <si>
    <t>High School - Math_2012_Same District/Different Position</t>
  </si>
  <si>
    <t>High School - Math_2012_Stayer</t>
  </si>
  <si>
    <t>High School - Math_2013_Different District/Different Position</t>
  </si>
  <si>
    <t>High School - Math_2013_Different District/Same Position</t>
  </si>
  <si>
    <t>High School - Math_2013_Leaver</t>
  </si>
  <si>
    <t>High School - Math_2013_New</t>
  </si>
  <si>
    <t>High School - Math_2013_Same District/Different Position</t>
  </si>
  <si>
    <t>High School - Math_2013_Stayer</t>
  </si>
  <si>
    <t>High School - Math_2014_Different District/Different Position</t>
  </si>
  <si>
    <t>High School - Math_2014_Different District/Same Position</t>
  </si>
  <si>
    <t>High School - Math_2014_Leaver</t>
  </si>
  <si>
    <t>High School - Math_2014_New</t>
  </si>
  <si>
    <t>High School - Math_2014_Same District/Different Position</t>
  </si>
  <si>
    <t>High School - Math_2014_Stayer</t>
  </si>
  <si>
    <t>High School - Math_2015_Different District/Different Position</t>
  </si>
  <si>
    <t>High School - Math_2015_Different District/Same Position</t>
  </si>
  <si>
    <t>High School - Math_2015_Leaver</t>
  </si>
  <si>
    <t>High School - Math_2015_New</t>
  </si>
  <si>
    <t>High School - Math_2015_Same District/Different Position</t>
  </si>
  <si>
    <t>High School - Math_2015_Stayer</t>
  </si>
  <si>
    <t>High School - Other_2007_Different District/Different Position</t>
  </si>
  <si>
    <t>High School - Other_2007_Different District/Same Position</t>
  </si>
  <si>
    <t>High School - Other_2007_Leaver</t>
  </si>
  <si>
    <t>High School - Other_2007_New</t>
  </si>
  <si>
    <t>High School - Other_2007_Same District/Different Position</t>
  </si>
  <si>
    <t>High School - Other_2007_Stayer</t>
  </si>
  <si>
    <t>High School - Other_2008_Different District/Different Position</t>
  </si>
  <si>
    <t>High School - Other_2008_Different District/Same Position</t>
  </si>
  <si>
    <t>High School - Other_2008_Leaver</t>
  </si>
  <si>
    <t>High School - Other_2008_New</t>
  </si>
  <si>
    <t>High School - Other_2008_Same District/Different Position</t>
  </si>
  <si>
    <t>High School - Other_2008_Stayer</t>
  </si>
  <si>
    <t>High School - Other_2009_Different District/Different Position</t>
  </si>
  <si>
    <t>High School - Other_2009_Different District/Same Position</t>
  </si>
  <si>
    <t>High School - Other_2009_Leaver</t>
  </si>
  <si>
    <t>High School - Other_2009_New</t>
  </si>
  <si>
    <t>High School - Other_2009_Same District/Different Position</t>
  </si>
  <si>
    <t>High School - Other_2009_Stayer</t>
  </si>
  <si>
    <t>High School - Other_2010_Different District/Different Position</t>
  </si>
  <si>
    <t>High School - Other_2010_Different District/Same Position</t>
  </si>
  <si>
    <t>High School - Other_2010_Leaver</t>
  </si>
  <si>
    <t>High School - Other_2010_New</t>
  </si>
  <si>
    <t>High School - Other_2010_Same District/Different Position</t>
  </si>
  <si>
    <t>High School - Other_2010_Stayer</t>
  </si>
  <si>
    <t>High School - Other_2011_Different District/Different Position</t>
  </si>
  <si>
    <t>High School - Other_2011_Different District/Same Position</t>
  </si>
  <si>
    <t>High School - Other_2011_Leaver</t>
  </si>
  <si>
    <t>High School - Other_2011_New</t>
  </si>
  <si>
    <t>High School - Other_2011_Same District/Different Position</t>
  </si>
  <si>
    <t>High School - Other_2011_Stayer</t>
  </si>
  <si>
    <t>High School - Other_2012_Different District/Different Position</t>
  </si>
  <si>
    <t>High School - Other_2012_Different District/Same Position</t>
  </si>
  <si>
    <t>High School - Other_2012_Leaver</t>
  </si>
  <si>
    <t>High School - Other_2012_New</t>
  </si>
  <si>
    <t>High School - Other_2012_Same District/Different Position</t>
  </si>
  <si>
    <t>High School - Other_2012_Stayer</t>
  </si>
  <si>
    <t>High School - Other_2013_Different District/Different Position</t>
  </si>
  <si>
    <t>High School - Other_2013_Different District/Same Position</t>
  </si>
  <si>
    <t>High School - Other_2013_Leaver</t>
  </si>
  <si>
    <t>High School - Other_2013_New</t>
  </si>
  <si>
    <t>High School - Other_2013_Same District/Different Position</t>
  </si>
  <si>
    <t>High School - Other_2013_Stayer</t>
  </si>
  <si>
    <t>High School - Other_2014_Different District/Different Position</t>
  </si>
  <si>
    <t>High School - Other_2014_Different District/Same Position</t>
  </si>
  <si>
    <t>High School - Other_2014_Leaver</t>
  </si>
  <si>
    <t>High School - Other_2014_New</t>
  </si>
  <si>
    <t>High School - Other_2014_Same District/Different Position</t>
  </si>
  <si>
    <t>High School - Other_2014_Stayer</t>
  </si>
  <si>
    <t>High School - Other_2015_Different District/Different Position</t>
  </si>
  <si>
    <t>High School - Other_2015_Different District/Same Position</t>
  </si>
  <si>
    <t>High School - Other_2015_Leaver</t>
  </si>
  <si>
    <t>High School - Other_2015_New</t>
  </si>
  <si>
    <t>High School - Other_2015_Same District/Different Position</t>
  </si>
  <si>
    <t>High School - Other_2015_Stayer</t>
  </si>
  <si>
    <t>High School - Science_2007_Different District/Different Position</t>
  </si>
  <si>
    <t>High School - Science_2007_Different District/Same Position</t>
  </si>
  <si>
    <t>High School - Science_2007_Leaver</t>
  </si>
  <si>
    <t>High School - Science_2007_New</t>
  </si>
  <si>
    <t>High School - Science_2007_Same District/Different Position</t>
  </si>
  <si>
    <t>High School - Science_2007_Stayer</t>
  </si>
  <si>
    <t>High School - Science_2008_Different District/Different Position</t>
  </si>
  <si>
    <t>High School - Science_2008_Different District/Same Position</t>
  </si>
  <si>
    <t>High School - Science_2008_Leaver</t>
  </si>
  <si>
    <t>High School - Science_2008_New</t>
  </si>
  <si>
    <t>High School - Science_2008_Same District/Different Position</t>
  </si>
  <si>
    <t>High School - Science_2008_Stayer</t>
  </si>
  <si>
    <t>High School - Science_2009_Different District/Different Position</t>
  </si>
  <si>
    <t>High School - Science_2009_Different District/Same Position</t>
  </si>
  <si>
    <t>High School - Science_2009_Leaver</t>
  </si>
  <si>
    <t>High School - Science_2009_New</t>
  </si>
  <si>
    <t>High School - Science_2009_Same District/Different Position</t>
  </si>
  <si>
    <t>High School - Science_2009_Stayer</t>
  </si>
  <si>
    <t>High School - Science_2010_Different District/Different Position</t>
  </si>
  <si>
    <t>High School - Science_2010_Different District/Same Position</t>
  </si>
  <si>
    <t>High School - Science_2010_Leaver</t>
  </si>
  <si>
    <t>High School - Science_2010_New</t>
  </si>
  <si>
    <t>High School - Science_2010_Same District/Different Position</t>
  </si>
  <si>
    <t>High School - Science_2010_Stayer</t>
  </si>
  <si>
    <t>High School - Science_2011_Different District/Different Position</t>
  </si>
  <si>
    <t>High School - Science_2011_Different District/Same Position</t>
  </si>
  <si>
    <t>High School - Science_2011_Leaver</t>
  </si>
  <si>
    <t>High School - Science_2011_New</t>
  </si>
  <si>
    <t>High School - Science_2011_Same District/Different Position</t>
  </si>
  <si>
    <t>High School - Science_2011_Stayer</t>
  </si>
  <si>
    <t>High School - Science_2012_Different District/Different Position</t>
  </si>
  <si>
    <t>High School - Science_2012_Different District/Same Position</t>
  </si>
  <si>
    <t>High School - Science_2012_Leaver</t>
  </si>
  <si>
    <t>High School - Science_2012_New</t>
  </si>
  <si>
    <t>High School - Science_2012_Same District/Different Position</t>
  </si>
  <si>
    <t>High School - Science_2012_Stayer</t>
  </si>
  <si>
    <t>High School - Science_2013_Different District/Different Position</t>
  </si>
  <si>
    <t>High School - Science_2013_Different District/Same Position</t>
  </si>
  <si>
    <t>High School - Science_2013_Leaver</t>
  </si>
  <si>
    <t>High School - Science_2013_New</t>
  </si>
  <si>
    <t>High School - Science_2013_Same District/Different Position</t>
  </si>
  <si>
    <t>High School - Science_2013_Stayer</t>
  </si>
  <si>
    <t>High School - Science_2014_Different District/Different Position</t>
  </si>
  <si>
    <t>High School - Science_2014_Different District/Same Position</t>
  </si>
  <si>
    <t>High School - Science_2014_Leaver</t>
  </si>
  <si>
    <t>High School - Science_2014_New</t>
  </si>
  <si>
    <t>High School - Science_2014_Same District/Different Position</t>
  </si>
  <si>
    <t>High School - Science_2014_Stayer</t>
  </si>
  <si>
    <t>High School - Science_2015_Different District/Different Position</t>
  </si>
  <si>
    <t>High School - Science_2015_Different District/Same Position</t>
  </si>
  <si>
    <t>High School - Science_2015_Leaver</t>
  </si>
  <si>
    <t>High School - Science_2015_New</t>
  </si>
  <si>
    <t>High School - Science_2015_Same District/Different Position</t>
  </si>
  <si>
    <t>High School - Science_2015_Stayer</t>
  </si>
  <si>
    <t>High School - Social Studies_2007_Different District/Different Position</t>
  </si>
  <si>
    <t>High School - Social Studies_2007_Different District/Same Position</t>
  </si>
  <si>
    <t>High School - Social Studies_2007_Leaver</t>
  </si>
  <si>
    <t>High School - Social Studies_2007_New</t>
  </si>
  <si>
    <t>High School - Social Studies_2007_Same District/Different Position</t>
  </si>
  <si>
    <t>High School - Social Studies_2007_Stayer</t>
  </si>
  <si>
    <t>High School - Social Studies_2008_Different District/Different Position</t>
  </si>
  <si>
    <t>High School - Social Studies_2008_Different District/Same Position</t>
  </si>
  <si>
    <t>High School - Social Studies_2008_Leaver</t>
  </si>
  <si>
    <t>High School - Social Studies_2008_New</t>
  </si>
  <si>
    <t>High School - Social Studies_2008_Same District/Different Position</t>
  </si>
  <si>
    <t>High School - Social Studies_2008_Stayer</t>
  </si>
  <si>
    <t>High School - Social Studies_2009_Different District/Different Position</t>
  </si>
  <si>
    <t>High School - Social Studies_2009_Different District/Same Position</t>
  </si>
  <si>
    <t>High School - Social Studies_2009_Leaver</t>
  </si>
  <si>
    <t>High School - Social Studies_2009_New</t>
  </si>
  <si>
    <t>High School - Social Studies_2009_Same District/Different Position</t>
  </si>
  <si>
    <t>High School - Social Studies_2009_Stayer</t>
  </si>
  <si>
    <t>High School - Social Studies_2010_Different District/Different Position</t>
  </si>
  <si>
    <t>High School - Social Studies_2010_Different District/Same Position</t>
  </si>
  <si>
    <t>High School - Social Studies_2010_Leaver</t>
  </si>
  <si>
    <t>High School - Social Studies_2010_New</t>
  </si>
  <si>
    <t>High School - Social Studies_2010_Same District/Different Position</t>
  </si>
  <si>
    <t>High School - Social Studies_2010_Stayer</t>
  </si>
  <si>
    <t>High School - Social Studies_2011_Different District/Different Position</t>
  </si>
  <si>
    <t>High School - Social Studies_2011_Different District/Same Position</t>
  </si>
  <si>
    <t>High School - Social Studies_2011_Leaver</t>
  </si>
  <si>
    <t>High School - Social Studies_2011_New</t>
  </si>
  <si>
    <t>High School - Social Studies_2011_Same District/Different Position</t>
  </si>
  <si>
    <t>High School - Social Studies_2011_Stayer</t>
  </si>
  <si>
    <t>High School - Social Studies_2012_Different District/Different Position</t>
  </si>
  <si>
    <t>High School - Social Studies_2012_Different District/Same Position</t>
  </si>
  <si>
    <t>High School - Social Studies_2012_Leaver</t>
  </si>
  <si>
    <t>High School - Social Studies_2012_New</t>
  </si>
  <si>
    <t>High School - Social Studies_2012_Same District/Different Position</t>
  </si>
  <si>
    <t>High School - Social Studies_2012_Stayer</t>
  </si>
  <si>
    <t>High School - Social Studies_2013_Different District/Different Position</t>
  </si>
  <si>
    <t>High School - Social Studies_2013_Different District/Same Position</t>
  </si>
  <si>
    <t>High School - Social Studies_2013_Leaver</t>
  </si>
  <si>
    <t>High School - Social Studies_2013_New</t>
  </si>
  <si>
    <t>High School - Social Studies_2013_Same District/Different Position</t>
  </si>
  <si>
    <t>High School - Social Studies_2013_Stayer</t>
  </si>
  <si>
    <t>High School - Social Studies_2014_Different District/Different Position</t>
  </si>
  <si>
    <t>High School - Social Studies_2014_Different District/Same Position</t>
  </si>
  <si>
    <t>High School - Social Studies_2014_Leaver</t>
  </si>
  <si>
    <t>High School - Social Studies_2014_New</t>
  </si>
  <si>
    <t>High School - Social Studies_2014_Same District/Different Position</t>
  </si>
  <si>
    <t>High School - Social Studies_2014_Stayer</t>
  </si>
  <si>
    <t>High School - Social Studies_2015_Different District/Different Position</t>
  </si>
  <si>
    <t>High School - Social Studies_2015_Different District/Same Position</t>
  </si>
  <si>
    <t>High School - Social Studies_2015_Leaver</t>
  </si>
  <si>
    <t>High School - Social Studies_2015_New</t>
  </si>
  <si>
    <t>High School - Social Studies_2015_Same District/Different Position</t>
  </si>
  <si>
    <t>High School - Social Studies_2015_Stayer</t>
  </si>
  <si>
    <t>High School - Vocational Education_2007_Different District/Different Position</t>
  </si>
  <si>
    <t>High School - Vocational Education_2007_Different District/Same Position</t>
  </si>
  <si>
    <t>High School - Vocational Education_2007_Leaver</t>
  </si>
  <si>
    <t>High School - Vocational Education_2007_New</t>
  </si>
  <si>
    <t>High School - Vocational Education_2007_Same District/Different Position</t>
  </si>
  <si>
    <t>High School - Vocational Education_2007_Stayer</t>
  </si>
  <si>
    <t>High School - Vocational Education_2008_Different District/Different Position</t>
  </si>
  <si>
    <t>High School - Vocational Education_2008_Different District/Same Position</t>
  </si>
  <si>
    <t>High School - Vocational Education_2008_Leaver</t>
  </si>
  <si>
    <t>High School - Vocational Education_2008_New</t>
  </si>
  <si>
    <t>High School - Vocational Education_2008_Same District/Different Position</t>
  </si>
  <si>
    <t>High School - Vocational Education_2008_Stayer</t>
  </si>
  <si>
    <t>High School - Vocational Education_2009_Different District/Different Position</t>
  </si>
  <si>
    <t>High School - Vocational Education_2009_Different District/Same Position</t>
  </si>
  <si>
    <t>High School - Vocational Education_2009_Leaver</t>
  </si>
  <si>
    <t>High School - Vocational Education_2009_New</t>
  </si>
  <si>
    <t>High School - Vocational Education_2009_Same District/Different Position</t>
  </si>
  <si>
    <t>High School - Vocational Education_2009_Stayer</t>
  </si>
  <si>
    <t>High School - Vocational Education_2010_Different District/Different Position</t>
  </si>
  <si>
    <t>High School - Vocational Education_2010_Different District/Same Position</t>
  </si>
  <si>
    <t>High School - Vocational Education_2010_Leaver</t>
  </si>
  <si>
    <t>High School - Vocational Education_2010_New</t>
  </si>
  <si>
    <t>High School - Vocational Education_2010_Same District/Different Position</t>
  </si>
  <si>
    <t>High School - Vocational Education_2010_Stayer</t>
  </si>
  <si>
    <t>High School - Vocational Education_2011_Different District/Different Position</t>
  </si>
  <si>
    <t>High School - Vocational Education_2011_Different District/Same Position</t>
  </si>
  <si>
    <t>High School - Vocational Education_2011_Leaver</t>
  </si>
  <si>
    <t>High School - Vocational Education_2011_New</t>
  </si>
  <si>
    <t>High School - Vocational Education_2011_Same District/Different Position</t>
  </si>
  <si>
    <t>High School - Vocational Education_2011_Stayer</t>
  </si>
  <si>
    <t>High School - Vocational Education_2012_Different District/Different Position</t>
  </si>
  <si>
    <t>High School - Vocational Education_2012_Different District/Same Position</t>
  </si>
  <si>
    <t>High School - Vocational Education_2012_Leaver</t>
  </si>
  <si>
    <t>High School - Vocational Education_2012_New</t>
  </si>
  <si>
    <t>High School - Vocational Education_2012_Same District/Different Position</t>
  </si>
  <si>
    <t>High School - Vocational Education_2012_Stayer</t>
  </si>
  <si>
    <t>High School - Vocational Education_2013_Different District/Different Position</t>
  </si>
  <si>
    <t>High School - Vocational Education_2013_Different District/Same Position</t>
  </si>
  <si>
    <t>High School - Vocational Education_2013_Leaver</t>
  </si>
  <si>
    <t>High School - Vocational Education_2013_New</t>
  </si>
  <si>
    <t>High School - Vocational Education_2013_Same District/Different Position</t>
  </si>
  <si>
    <t>High School - Vocational Education_2013_Stayer</t>
  </si>
  <si>
    <t>High School - Vocational Education_2014_Different District/Different Position</t>
  </si>
  <si>
    <t>High School - Vocational Education_2014_Different District/Same Position</t>
  </si>
  <si>
    <t>High School - Vocational Education_2014_Leaver</t>
  </si>
  <si>
    <t>High School - Vocational Education_2014_New</t>
  </si>
  <si>
    <t>High School - Vocational Education_2014_Same District/Different Position</t>
  </si>
  <si>
    <t>High School - Vocational Education_2014_Stayer</t>
  </si>
  <si>
    <t>High School - Vocational Education_2015_Different District/Different Position</t>
  </si>
  <si>
    <t>High School - Vocational Education_2015_Different District/Same Position</t>
  </si>
  <si>
    <t>High School - Vocational Education_2015_Leaver</t>
  </si>
  <si>
    <t>High School - Vocational Education_2015_New</t>
  </si>
  <si>
    <t>High School - Vocational Education_2015_Same District/Different Position</t>
  </si>
  <si>
    <t>High School - Vocational Education_2015_Stayer</t>
  </si>
  <si>
    <t>Librarians_2007_Different District/Different Position</t>
  </si>
  <si>
    <t>Librarians_2007_Different District/Same Position</t>
  </si>
  <si>
    <t>Librarians_2007_Leaver</t>
  </si>
  <si>
    <t>Librarians_2007_New</t>
  </si>
  <si>
    <t>Librarians_2007_Same District/Different Position</t>
  </si>
  <si>
    <t>Librarians_2007_Stayer</t>
  </si>
  <si>
    <t>Librarians_2008_Different District/Different Position</t>
  </si>
  <si>
    <t>Librarians_2008_Different District/Same Position</t>
  </si>
  <si>
    <t>Librarians_2008_Leaver</t>
  </si>
  <si>
    <t>Librarians_2008_New</t>
  </si>
  <si>
    <t>Librarians_2008_Same District/Different Position</t>
  </si>
  <si>
    <t>Librarians_2008_Stayer</t>
  </si>
  <si>
    <t>Librarians_2009_Different District/Different Position</t>
  </si>
  <si>
    <t>Librarians_2009_Different District/Same Position</t>
  </si>
  <si>
    <t>Librarians_2009_Leaver</t>
  </si>
  <si>
    <t>Librarians_2009_New</t>
  </si>
  <si>
    <t>Librarians_2009_Same District/Different Position</t>
  </si>
  <si>
    <t>Librarians_2009_Stayer</t>
  </si>
  <si>
    <t>Librarians_2010_Different District/Different Position</t>
  </si>
  <si>
    <t>Librarians_2010_Different District/Same Position</t>
  </si>
  <si>
    <t>Librarians_2010_Leaver</t>
  </si>
  <si>
    <t>Librarians_2010_New</t>
  </si>
  <si>
    <t>Librarians_2010_Same District/Different Position</t>
  </si>
  <si>
    <t>Librarians_2010_Stayer</t>
  </si>
  <si>
    <t>Librarians_2011_Different District/Different Position</t>
  </si>
  <si>
    <t>Librarians_2011_Different District/Same Position</t>
  </si>
  <si>
    <t>Librarians_2011_Leaver</t>
  </si>
  <si>
    <t>Librarians_2011_New</t>
  </si>
  <si>
    <t>Librarians_2011_Same District/Different Position</t>
  </si>
  <si>
    <t>Librarians_2011_Stayer</t>
  </si>
  <si>
    <t>Librarians_2012_Different District/Different Position</t>
  </si>
  <si>
    <t>Librarians_2012_Different District/Same Position</t>
  </si>
  <si>
    <t>Librarians_2012_Leaver</t>
  </si>
  <si>
    <t>Librarians_2012_New</t>
  </si>
  <si>
    <t>Librarians_2012_Same District/Different Position</t>
  </si>
  <si>
    <t>Librarians_2012_Stayer</t>
  </si>
  <si>
    <t>Librarians_2013_Different District/Different Position</t>
  </si>
  <si>
    <t>Librarians_2013_Different District/Same Position</t>
  </si>
  <si>
    <t>Librarians_2013_Leaver</t>
  </si>
  <si>
    <t>Librarians_2013_New</t>
  </si>
  <si>
    <t>Librarians_2013_Same District/Different Position</t>
  </si>
  <si>
    <t>Librarians_2013_Stayer</t>
  </si>
  <si>
    <t>Librarians_2014_Different District/Different Position</t>
  </si>
  <si>
    <t>Librarians_2014_Different District/Same Position</t>
  </si>
  <si>
    <t>Librarians_2014_Leaver</t>
  </si>
  <si>
    <t>Librarians_2014_New</t>
  </si>
  <si>
    <t>Librarians_2014_Same District/Different Position</t>
  </si>
  <si>
    <t>Librarians_2014_Stayer</t>
  </si>
  <si>
    <t>Librarians_2015_Different District/Different Position</t>
  </si>
  <si>
    <t>Librarians_2015_Different District/Same Position</t>
  </si>
  <si>
    <t>Librarians_2015_Leaver</t>
  </si>
  <si>
    <t>Librarians_2015_New</t>
  </si>
  <si>
    <t>Librarians_2015_Same District/Different Position</t>
  </si>
  <si>
    <t>Librarians_2015_Stayer</t>
  </si>
  <si>
    <t>Middle School - Arts &amp; Music_2007_Different District/Different Position</t>
  </si>
  <si>
    <t>Middle School - Arts &amp; Music_2007_Different District/Same Position</t>
  </si>
  <si>
    <t>Middle School - Arts &amp; Music_2007_Leaver</t>
  </si>
  <si>
    <t>Middle School - Arts &amp; Music_2007_New</t>
  </si>
  <si>
    <t>Middle School - Arts &amp; Music_2007_Same District/Different Position</t>
  </si>
  <si>
    <t>Middle School - Arts &amp; Music_2007_Stayer</t>
  </si>
  <si>
    <t>Middle School - Arts &amp; Music_2008_Different District/Different Position</t>
  </si>
  <si>
    <t>Middle School - Arts &amp; Music_2008_Different District/Same Position</t>
  </si>
  <si>
    <t>Middle School - Arts &amp; Music_2008_Leaver</t>
  </si>
  <si>
    <t>Middle School - Arts &amp; Music_2008_New</t>
  </si>
  <si>
    <t>Middle School - Arts &amp; Music_2008_Same District/Different Position</t>
  </si>
  <si>
    <t>Middle School - Arts &amp; Music_2008_Stayer</t>
  </si>
  <si>
    <t>Middle School - Arts &amp; Music_2009_Different District/Different Position</t>
  </si>
  <si>
    <t>Middle School - Arts &amp; Music_2009_Different District/Same Position</t>
  </si>
  <si>
    <t>Middle School - Arts &amp; Music_2009_Leaver</t>
  </si>
  <si>
    <t>Middle School - Arts &amp; Music_2009_New</t>
  </si>
  <si>
    <t>Middle School - Arts &amp; Music_2009_Same District/Different Position</t>
  </si>
  <si>
    <t>Middle School - Arts &amp; Music_2009_Stayer</t>
  </si>
  <si>
    <t>Middle School - Arts &amp; Music_2010_Different District/Different Position</t>
  </si>
  <si>
    <t>Middle School - Arts &amp; Music_2010_Different District/Same Position</t>
  </si>
  <si>
    <t>Middle School - Arts &amp; Music_2010_Leaver</t>
  </si>
  <si>
    <t>Middle School - Arts &amp; Music_2010_New</t>
  </si>
  <si>
    <t>Middle School - Arts &amp; Music_2010_Same District/Different Position</t>
  </si>
  <si>
    <t>Middle School - Arts &amp; Music_2010_Stayer</t>
  </si>
  <si>
    <t>Middle School - Arts &amp; Music_2011_Different District/Different Position</t>
  </si>
  <si>
    <t>Middle School - Arts &amp; Music_2011_Different District/Same Position</t>
  </si>
  <si>
    <t>Middle School - Arts &amp; Music_2011_Leaver</t>
  </si>
  <si>
    <t>Middle School - Arts &amp; Music_2011_New</t>
  </si>
  <si>
    <t>Middle School - Arts &amp; Music_2011_Same District/Different Position</t>
  </si>
  <si>
    <t>Middle School - Arts &amp; Music_2011_Stayer</t>
  </si>
  <si>
    <t>Middle School - Arts &amp; Music_2012_Different District/Different Position</t>
  </si>
  <si>
    <t>Middle School - Arts &amp; Music_2012_Different District/Same Position</t>
  </si>
  <si>
    <t>Middle School - Arts &amp; Music_2012_Leaver</t>
  </si>
  <si>
    <t>Middle School - Arts &amp; Music_2012_New</t>
  </si>
  <si>
    <t>Middle School - Arts &amp; Music_2012_Same District/Different Position</t>
  </si>
  <si>
    <t>Middle School - Arts &amp; Music_2012_Stayer</t>
  </si>
  <si>
    <t>Middle School - Arts &amp; Music_2013_Different District/Different Position</t>
  </si>
  <si>
    <t>Middle School - Arts &amp; Music_2013_Different District/Same Position</t>
  </si>
  <si>
    <t>Middle School - Arts &amp; Music_2013_Leaver</t>
  </si>
  <si>
    <t>Middle School - Arts &amp; Music_2013_New</t>
  </si>
  <si>
    <t>Middle School - Arts &amp; Music_2013_Same District/Different Position</t>
  </si>
  <si>
    <t>Middle School - Arts &amp; Music_2013_Stayer</t>
  </si>
  <si>
    <t>Middle School - Arts &amp; Music_2014_Different District/Different Position</t>
  </si>
  <si>
    <t>Middle School - Arts &amp; Music_2014_Different District/Same Position</t>
  </si>
  <si>
    <t>Middle School - Arts &amp; Music_2014_Leaver</t>
  </si>
  <si>
    <t>Middle School - Arts &amp; Music_2014_New</t>
  </si>
  <si>
    <t>Middle School - Arts &amp; Music_2014_Same District/Different Position</t>
  </si>
  <si>
    <t>Middle School - Arts &amp; Music_2014_Stayer</t>
  </si>
  <si>
    <t>Middle School - Arts &amp; Music_2015_Different District/Different Position</t>
  </si>
  <si>
    <t>Middle School - Arts &amp; Music_2015_Different District/Same Position</t>
  </si>
  <si>
    <t>Middle School - Arts &amp; Music_2015_Leaver</t>
  </si>
  <si>
    <t>Middle School - Arts &amp; Music_2015_New</t>
  </si>
  <si>
    <t>Middle School - Arts &amp; Music_2015_Same District/Different Position</t>
  </si>
  <si>
    <t>Middle School - Arts &amp; Music_2015_Stayer</t>
  </si>
  <si>
    <t>Middle School - Foreign Language_2007_Different District/Different Position</t>
  </si>
  <si>
    <t>Middle School - Foreign Language_2007_Different District/Same Position</t>
  </si>
  <si>
    <t>Middle School - Foreign Language_2007_Leaver</t>
  </si>
  <si>
    <t>Middle School - Foreign Language_2007_New</t>
  </si>
  <si>
    <t>Middle School - Foreign Language_2007_Same District/Different Position</t>
  </si>
  <si>
    <t>Middle School - Foreign Language_2007_Stayer</t>
  </si>
  <si>
    <t>Middle School - Foreign Language_2008_Different District/Different Position</t>
  </si>
  <si>
    <t>Middle School - Foreign Language_2008_Different District/Same Position</t>
  </si>
  <si>
    <t>Middle School - Foreign Language_2008_Leaver</t>
  </si>
  <si>
    <t>Middle School - Foreign Language_2008_New</t>
  </si>
  <si>
    <t>Middle School - Foreign Language_2008_Same District/Different Position</t>
  </si>
  <si>
    <t>Middle School - Foreign Language_2008_Stayer</t>
  </si>
  <si>
    <t>Middle School - Foreign Language_2009_Different District/Different Position</t>
  </si>
  <si>
    <t>Middle School - Foreign Language_2009_Leaver</t>
  </si>
  <si>
    <t>Middle School - Foreign Language_2009_New</t>
  </si>
  <si>
    <t>Middle School - Foreign Language_2009_Same District/Different Position</t>
  </si>
  <si>
    <t>Middle School - Foreign Language_2009_Stayer</t>
  </si>
  <si>
    <t>Middle School - Foreign Language_2010_Different District/Different Position</t>
  </si>
  <si>
    <t>Middle School - Foreign Language_2010_Leaver</t>
  </si>
  <si>
    <t>Middle School - Foreign Language_2010_New</t>
  </si>
  <si>
    <t>Middle School - Foreign Language_2010_Same District/Different Position</t>
  </si>
  <si>
    <t>Middle School - Foreign Language_2010_Stayer</t>
  </si>
  <si>
    <t>Middle School - Foreign Language_2011_Different District/Different Position</t>
  </si>
  <si>
    <t>Middle School - Foreign Language_2011_Different District/Same Position</t>
  </si>
  <si>
    <t>Middle School - Foreign Language_2011_Leaver</t>
  </si>
  <si>
    <t>Middle School - Foreign Language_2011_New</t>
  </si>
  <si>
    <t>Middle School - Foreign Language_2011_Same District/Different Position</t>
  </si>
  <si>
    <t>Middle School - Foreign Language_2011_Stayer</t>
  </si>
  <si>
    <t>Middle School - Foreign Language_2012_Different District/Different Position</t>
  </si>
  <si>
    <t>Middle School - Foreign Language_2012_Different District/Same Position</t>
  </si>
  <si>
    <t>Middle School - Foreign Language_2012_Leaver</t>
  </si>
  <si>
    <t>Middle School - Foreign Language_2012_New</t>
  </si>
  <si>
    <t>Middle School - Foreign Language_2012_Same District/Different Position</t>
  </si>
  <si>
    <t>Middle School - Foreign Language_2012_Stayer</t>
  </si>
  <si>
    <t>Middle School - Foreign Language_2013_Different District/Different Position</t>
  </si>
  <si>
    <t>Middle School - Foreign Language_2013_Different District/Same Position</t>
  </si>
  <si>
    <t>Middle School - Foreign Language_2013_Leaver</t>
  </si>
  <si>
    <t>Middle School - Foreign Language_2013_New</t>
  </si>
  <si>
    <t>Middle School - Foreign Language_2013_Same District/Different Position</t>
  </si>
  <si>
    <t>Middle School - Foreign Language_2013_Stayer</t>
  </si>
  <si>
    <t>Middle School - Foreign Language_2014_Different District/Different Position</t>
  </si>
  <si>
    <t>Middle School - Foreign Language_2014_Leaver</t>
  </si>
  <si>
    <t>Middle School - Foreign Language_2014_New</t>
  </si>
  <si>
    <t>Middle School - Foreign Language_2014_Same District/Different Position</t>
  </si>
  <si>
    <t>Middle School - Foreign Language_2014_Stayer</t>
  </si>
  <si>
    <t>Middle School - Foreign Language_2015_Different District/Different Position</t>
  </si>
  <si>
    <t>Middle School - Foreign Language_2015_Different District/Same Position</t>
  </si>
  <si>
    <t>Middle School - Foreign Language_2015_Leaver</t>
  </si>
  <si>
    <t>Middle School - Foreign Language_2015_New</t>
  </si>
  <si>
    <t>Middle School - Foreign Language_2015_Same District/Different Position</t>
  </si>
  <si>
    <t>Middle School - Foreign Language_2015_Stayer</t>
  </si>
  <si>
    <t>Middle School - Language Arts_2007_Different District/Different Position</t>
  </si>
  <si>
    <t>Middle School - Language Arts_2007_Different District/Same Position</t>
  </si>
  <si>
    <t>Middle School - Language Arts_2007_Leaver</t>
  </si>
  <si>
    <t>Middle School - Language Arts_2007_New</t>
  </si>
  <si>
    <t>Middle School - Language Arts_2007_Same District/Different Position</t>
  </si>
  <si>
    <t>Middle School - Language Arts_2007_Stayer</t>
  </si>
  <si>
    <t>Middle School - Language Arts_2008_Different District/Different Position</t>
  </si>
  <si>
    <t>Middle School - Language Arts_2008_Different District/Same Position</t>
  </si>
  <si>
    <t>Middle School - Language Arts_2008_Leaver</t>
  </si>
  <si>
    <t>Middle School - Language Arts_2008_New</t>
  </si>
  <si>
    <t>Middle School - Language Arts_2008_Same District/Different Position</t>
  </si>
  <si>
    <t>Middle School - Language Arts_2008_Stayer</t>
  </si>
  <si>
    <t>Middle School - Language Arts_2009_Different District/Different Position</t>
  </si>
  <si>
    <t>Middle School - Language Arts_2009_Different District/Same Position</t>
  </si>
  <si>
    <t>Middle School - Language Arts_2009_Leaver</t>
  </si>
  <si>
    <t>Middle School - Language Arts_2009_New</t>
  </si>
  <si>
    <t>Middle School - Language Arts_2009_Same District/Different Position</t>
  </si>
  <si>
    <t>Middle School - Language Arts_2009_Stayer</t>
  </si>
  <si>
    <t>Middle School - Language Arts_2010_Different District/Different Position</t>
  </si>
  <si>
    <t>Middle School - Language Arts_2010_Different District/Same Position</t>
  </si>
  <si>
    <t>Middle School - Language Arts_2010_Leaver</t>
  </si>
  <si>
    <t>Middle School - Language Arts_2010_New</t>
  </si>
  <si>
    <t>Middle School - Language Arts_2010_Same District/Different Position</t>
  </si>
  <si>
    <t>Middle School - Language Arts_2010_Stayer</t>
  </si>
  <si>
    <t>Middle School - Language Arts_2011_Different District/Different Position</t>
  </si>
  <si>
    <t>Middle School - Language Arts_2011_Different District/Same Position</t>
  </si>
  <si>
    <t>Middle School - Language Arts_2011_Leaver</t>
  </si>
  <si>
    <t>Middle School - Language Arts_2011_New</t>
  </si>
  <si>
    <t>Middle School - Language Arts_2011_Same District/Different Position</t>
  </si>
  <si>
    <t>Middle School - Language Arts_2011_Stayer</t>
  </si>
  <si>
    <t>Middle School - Language Arts_2012_Different District/Different Position</t>
  </si>
  <si>
    <t>Middle School - Language Arts_2012_Different District/Same Position</t>
  </si>
  <si>
    <t>Middle School - Language Arts_2012_Leaver</t>
  </si>
  <si>
    <t>Middle School - Language Arts_2012_New</t>
  </si>
  <si>
    <t>Middle School - Language Arts_2012_Same District/Different Position</t>
  </si>
  <si>
    <t>Middle School - Language Arts_2012_Stayer</t>
  </si>
  <si>
    <t>Middle School - Language Arts_2013_Different District/Different Position</t>
  </si>
  <si>
    <t>Middle School - Language Arts_2013_Different District/Same Position</t>
  </si>
  <si>
    <t>Middle School - Language Arts_2013_Leaver</t>
  </si>
  <si>
    <t>Middle School - Language Arts_2013_New</t>
  </si>
  <si>
    <t>Middle School - Language Arts_2013_Same District/Different Position</t>
  </si>
  <si>
    <t>Middle School - Language Arts_2013_Stayer</t>
  </si>
  <si>
    <t>Middle School - Language Arts_2014_Different District/Different Position</t>
  </si>
  <si>
    <t>Middle School - Language Arts_2014_Different District/Same Position</t>
  </si>
  <si>
    <t>Middle School - Language Arts_2014_Leaver</t>
  </si>
  <si>
    <t>Middle School - Language Arts_2014_New</t>
  </si>
  <si>
    <t>Middle School - Language Arts_2014_Same District/Different Position</t>
  </si>
  <si>
    <t>Middle School - Language Arts_2014_Stayer</t>
  </si>
  <si>
    <t>Middle School - Language Arts_2015_Different District/Different Position</t>
  </si>
  <si>
    <t>Middle School - Language Arts_2015_Different District/Same Position</t>
  </si>
  <si>
    <t>Middle School - Language Arts_2015_Leaver</t>
  </si>
  <si>
    <t>Middle School - Language Arts_2015_New</t>
  </si>
  <si>
    <t>Middle School - Language Arts_2015_Same District/Different Position</t>
  </si>
  <si>
    <t>Middle School - Language Arts_2015_Stayer</t>
  </si>
  <si>
    <t>Middle School - Math_2007_Different District/Different Position</t>
  </si>
  <si>
    <t>Middle School - Math_2007_Different District/Same Position</t>
  </si>
  <si>
    <t>Middle School - Math_2007_Leaver</t>
  </si>
  <si>
    <t>Middle School - Math_2007_New</t>
  </si>
  <si>
    <t>Middle School - Math_2007_Same District/Different Position</t>
  </si>
  <si>
    <t>Middle School - Math_2007_Stayer</t>
  </si>
  <si>
    <t>Middle School - Math_2008_Different District/Different Position</t>
  </si>
  <si>
    <t>Middle School - Math_2008_Different District/Same Position</t>
  </si>
  <si>
    <t>Middle School - Math_2008_Leaver</t>
  </si>
  <si>
    <t>Middle School - Math_2008_New</t>
  </si>
  <si>
    <t>Middle School - Math_2008_Same District/Different Position</t>
  </si>
  <si>
    <t>Middle School - Math_2008_Stayer</t>
  </si>
  <si>
    <t>Middle School - Math_2009_Different District/Different Position</t>
  </si>
  <si>
    <t>Middle School - Math_2009_Different District/Same Position</t>
  </si>
  <si>
    <t>Middle School - Math_2009_Leaver</t>
  </si>
  <si>
    <t>Middle School - Math_2009_New</t>
  </si>
  <si>
    <t>Middle School - Math_2009_Same District/Different Position</t>
  </si>
  <si>
    <t>Middle School - Math_2009_Stayer</t>
  </si>
  <si>
    <t>Middle School - Math_2010_Different District/Different Position</t>
  </si>
  <si>
    <t>Middle School - Math_2010_Different District/Same Position</t>
  </si>
  <si>
    <t>Middle School - Math_2010_Leaver</t>
  </si>
  <si>
    <t>Middle School - Math_2010_New</t>
  </si>
  <si>
    <t>Middle School - Math_2010_Same District/Different Position</t>
  </si>
  <si>
    <t>Middle School - Math_2010_Stayer</t>
  </si>
  <si>
    <t>Middle School - Math_2011_Different District/Different Position</t>
  </si>
  <si>
    <t>Middle School - Math_2011_Different District/Same Position</t>
  </si>
  <si>
    <t>Middle School - Math_2011_Leaver</t>
  </si>
  <si>
    <t>Middle School - Math_2011_New</t>
  </si>
  <si>
    <t>Middle School - Math_2011_Same District/Different Position</t>
  </si>
  <si>
    <t>Middle School - Math_2011_Stayer</t>
  </si>
  <si>
    <t>Middle School - Math_2012_Different District/Different Position</t>
  </si>
  <si>
    <t>Middle School - Math_2012_Different District/Same Position</t>
  </si>
  <si>
    <t>Middle School - Math_2012_Leaver</t>
  </si>
  <si>
    <t>Middle School - Math_2012_New</t>
  </si>
  <si>
    <t>Middle School - Math_2012_Same District/Different Position</t>
  </si>
  <si>
    <t>Middle School - Math_2012_Stayer</t>
  </si>
  <si>
    <t>Middle School - Math_2013_Different District/Different Position</t>
  </si>
  <si>
    <t>Middle School - Math_2013_Different District/Same Position</t>
  </si>
  <si>
    <t>Middle School - Math_2013_Leaver</t>
  </si>
  <si>
    <t>Middle School - Math_2013_New</t>
  </si>
  <si>
    <t>Middle School - Math_2013_Same District/Different Position</t>
  </si>
  <si>
    <t>Middle School - Math_2013_Stayer</t>
  </si>
  <si>
    <t>Middle School - Math_2014_Different District/Different Position</t>
  </si>
  <si>
    <t>Middle School - Math_2014_Different District/Same Position</t>
  </si>
  <si>
    <t>Middle School - Math_2014_Leaver</t>
  </si>
  <si>
    <t>Middle School - Math_2014_New</t>
  </si>
  <si>
    <t>Middle School - Math_2014_Same District/Different Position</t>
  </si>
  <si>
    <t>Middle School - Math_2014_Stayer</t>
  </si>
  <si>
    <t>Middle School - Math_2015_Different District/Different Position</t>
  </si>
  <si>
    <t>Middle School - Math_2015_Different District/Same Position</t>
  </si>
  <si>
    <t>Middle School - Math_2015_Leaver</t>
  </si>
  <si>
    <t>Middle School - Math_2015_New</t>
  </si>
  <si>
    <t>Middle School - Math_2015_Same District/Different Position</t>
  </si>
  <si>
    <t>Middle School - Math_2015_Stayer</t>
  </si>
  <si>
    <t>Middle School - Other_2007_Different District/Different Position</t>
  </si>
  <si>
    <t>Middle School - Other_2007_Different District/Same Position</t>
  </si>
  <si>
    <t>Middle School - Other_2007_Leaver</t>
  </si>
  <si>
    <t>Middle School - Other_2007_New</t>
  </si>
  <si>
    <t>Middle School - Other_2007_Same District/Different Position</t>
  </si>
  <si>
    <t>Middle School - Other_2007_Stayer</t>
  </si>
  <si>
    <t>Middle School - Other_2008_Different District/Different Position</t>
  </si>
  <si>
    <t>Middle School - Other_2008_Different District/Same Position</t>
  </si>
  <si>
    <t>Middle School - Other_2008_Leaver</t>
  </si>
  <si>
    <t>Middle School - Other_2008_New</t>
  </si>
  <si>
    <t>Middle School - Other_2008_Same District/Different Position</t>
  </si>
  <si>
    <t>Middle School - Other_2008_Stayer</t>
  </si>
  <si>
    <t>Middle School - Other_2009_Different District/Different Position</t>
  </si>
  <si>
    <t>Middle School - Other_2009_Different District/Same Position</t>
  </si>
  <si>
    <t>Middle School - Other_2009_Leaver</t>
  </si>
  <si>
    <t>Middle School - Other_2009_New</t>
  </si>
  <si>
    <t>Middle School - Other_2009_Same District/Different Position</t>
  </si>
  <si>
    <t>Middle School - Other_2009_Stayer</t>
  </si>
  <si>
    <t>Middle School - Other_2010_Different District/Different Position</t>
  </si>
  <si>
    <t>Middle School - Other_2010_Different District/Same Position</t>
  </si>
  <si>
    <t>Middle School - Other_2010_Leaver</t>
  </si>
  <si>
    <t>Middle School - Other_2010_New</t>
  </si>
  <si>
    <t>Middle School - Other_2010_Same District/Different Position</t>
  </si>
  <si>
    <t>Middle School - Other_2010_Stayer</t>
  </si>
  <si>
    <t>Middle School - Other_2011_Different District/Different Position</t>
  </si>
  <si>
    <t>Middle School - Other_2011_Different District/Same Position</t>
  </si>
  <si>
    <t>Middle School - Other_2011_Leaver</t>
  </si>
  <si>
    <t>Middle School - Other_2011_New</t>
  </si>
  <si>
    <t>Middle School - Other_2011_Same District/Different Position</t>
  </si>
  <si>
    <t>Middle School - Other_2011_Stayer</t>
  </si>
  <si>
    <t>Middle School - Other_2012_Different District/Different Position</t>
  </si>
  <si>
    <t>Middle School - Other_2012_Different District/Same Position</t>
  </si>
  <si>
    <t>Middle School - Other_2012_Leaver</t>
  </si>
  <si>
    <t>Middle School - Other_2012_New</t>
  </si>
  <si>
    <t>Middle School - Other_2012_Same District/Different Position</t>
  </si>
  <si>
    <t>Middle School - Other_2012_Stayer</t>
  </si>
  <si>
    <t>Middle School - Other_2013_Different District/Different Position</t>
  </si>
  <si>
    <t>Middle School - Other_2013_Different District/Same Position</t>
  </si>
  <si>
    <t>Middle School - Other_2013_Leaver</t>
  </si>
  <si>
    <t>Middle School - Other_2013_New</t>
  </si>
  <si>
    <t>Middle School - Other_2013_Same District/Different Position</t>
  </si>
  <si>
    <t>Middle School - Other_2013_Stayer</t>
  </si>
  <si>
    <t>Middle School - Other_2014_Different District/Different Position</t>
  </si>
  <si>
    <t>Middle School - Other_2014_Different District/Same Position</t>
  </si>
  <si>
    <t>Middle School - Other_2014_Leaver</t>
  </si>
  <si>
    <t>Middle School - Other_2014_New</t>
  </si>
  <si>
    <t>Middle School - Other_2014_Same District/Different Position</t>
  </si>
  <si>
    <t>Middle School - Other_2014_Stayer</t>
  </si>
  <si>
    <t>Middle School - Other_2015_Different District/Different Position</t>
  </si>
  <si>
    <t>Middle School - Other_2015_Different District/Same Position</t>
  </si>
  <si>
    <t>Middle School - Other_2015_Leaver</t>
  </si>
  <si>
    <t>Middle School - Other_2015_New</t>
  </si>
  <si>
    <t>Middle School - Other_2015_Same District/Different Position</t>
  </si>
  <si>
    <t>Middle School - Other_2015_Stayer</t>
  </si>
  <si>
    <t>Middle School - Science_2007_Different District/Different Position</t>
  </si>
  <si>
    <t>Middle School - Science_2007_Different District/Same Position</t>
  </si>
  <si>
    <t>Middle School - Science_2007_Leaver</t>
  </si>
  <si>
    <t>Middle School - Science_2007_New</t>
  </si>
  <si>
    <t>Middle School - Science_2007_Same District/Different Position</t>
  </si>
  <si>
    <t>Middle School - Science_2007_Stayer</t>
  </si>
  <si>
    <t>Middle School - Science_2008_Different District/Different Position</t>
  </si>
  <si>
    <t>Middle School - Science_2008_Different District/Same Position</t>
  </si>
  <si>
    <t>Middle School - Science_2008_Leaver</t>
  </si>
  <si>
    <t>Middle School - Science_2008_New</t>
  </si>
  <si>
    <t>Middle School - Science_2008_Same District/Different Position</t>
  </si>
  <si>
    <t>Middle School - Science_2008_Stayer</t>
  </si>
  <si>
    <t>Middle School - Science_2009_Different District/Different Position</t>
  </si>
  <si>
    <t>Middle School - Science_2009_Different District/Same Position</t>
  </si>
  <si>
    <t>Middle School - Science_2009_Leaver</t>
  </si>
  <si>
    <t>Middle School - Science_2009_New</t>
  </si>
  <si>
    <t>Middle School - Science_2009_Same District/Different Position</t>
  </si>
  <si>
    <t>Middle School - Science_2009_Stayer</t>
  </si>
  <si>
    <t>Middle School - Science_2010_Different District/Different Position</t>
  </si>
  <si>
    <t>Middle School - Science_2010_Different District/Same Position</t>
  </si>
  <si>
    <t>Middle School - Science_2010_Leaver</t>
  </si>
  <si>
    <t>Middle School - Science_2010_New</t>
  </si>
  <si>
    <t>Middle School - Science_2010_Same District/Different Position</t>
  </si>
  <si>
    <t>Middle School - Science_2010_Stayer</t>
  </si>
  <si>
    <t>Middle School - Science_2011_Different District/Different Position</t>
  </si>
  <si>
    <t>Middle School - Science_2011_Different District/Same Position</t>
  </si>
  <si>
    <t>Middle School - Science_2011_Leaver</t>
  </si>
  <si>
    <t>Middle School - Science_2011_New</t>
  </si>
  <si>
    <t>Middle School - Science_2011_Same District/Different Position</t>
  </si>
  <si>
    <t>Middle School - Science_2011_Stayer</t>
  </si>
  <si>
    <t>Middle School - Science_2012_Different District/Different Position</t>
  </si>
  <si>
    <t>Middle School - Science_2012_Different District/Same Position</t>
  </si>
  <si>
    <t>Middle School - Science_2012_Leaver</t>
  </si>
  <si>
    <t>Middle School - Science_2012_New</t>
  </si>
  <si>
    <t>Middle School - Science_2012_Same District/Different Position</t>
  </si>
  <si>
    <t>Middle School - Science_2012_Stayer</t>
  </si>
  <si>
    <t>Middle School - Science_2013_Different District/Different Position</t>
  </si>
  <si>
    <t>Middle School - Science_2013_Different District/Same Position</t>
  </si>
  <si>
    <t>Middle School - Science_2013_Leaver</t>
  </si>
  <si>
    <t>Middle School - Science_2013_New</t>
  </si>
  <si>
    <t>Middle School - Science_2013_Same District/Different Position</t>
  </si>
  <si>
    <t>Middle School - Science_2013_Stayer</t>
  </si>
  <si>
    <t>Middle School - Science_2014_Different District/Different Position</t>
  </si>
  <si>
    <t>Middle School - Science_2014_Different District/Same Position</t>
  </si>
  <si>
    <t>Middle School - Science_2014_Leaver</t>
  </si>
  <si>
    <t>Middle School - Science_2014_New</t>
  </si>
  <si>
    <t>Middle School - Science_2014_Same District/Different Position</t>
  </si>
  <si>
    <t>Middle School - Science_2014_Stayer</t>
  </si>
  <si>
    <t>Middle School - Science_2015_Different District/Different Position</t>
  </si>
  <si>
    <t>Middle School - Science_2015_Different District/Same Position</t>
  </si>
  <si>
    <t>Middle School - Science_2015_Leaver</t>
  </si>
  <si>
    <t>Middle School - Science_2015_New</t>
  </si>
  <si>
    <t>Middle School - Science_2015_Same District/Different Position</t>
  </si>
  <si>
    <t>Middle School - Science_2015_Stayer</t>
  </si>
  <si>
    <t>Middle School - Social Studies_2007_Different District/Different Position</t>
  </si>
  <si>
    <t>Middle School - Social Studies_2007_Different District/Same Position</t>
  </si>
  <si>
    <t>Middle School - Social Studies_2007_Leaver</t>
  </si>
  <si>
    <t>Middle School - Social Studies_2007_New</t>
  </si>
  <si>
    <t>Middle School - Social Studies_2007_Same District/Different Position</t>
  </si>
  <si>
    <t>Middle School - Social Studies_2007_Stayer</t>
  </si>
  <si>
    <t>Middle School - Social Studies_2008_Different District/Different Position</t>
  </si>
  <si>
    <t>Middle School - Social Studies_2008_Different District/Same Position</t>
  </si>
  <si>
    <t>Middle School - Social Studies_2008_Leaver</t>
  </si>
  <si>
    <t>Middle School - Social Studies_2008_New</t>
  </si>
  <si>
    <t>Middle School - Social Studies_2008_Same District/Different Position</t>
  </si>
  <si>
    <t>Middle School - Social Studies_2008_Stayer</t>
  </si>
  <si>
    <t>Middle School - Social Studies_2009_Different District/Different Position</t>
  </si>
  <si>
    <t>Middle School - Social Studies_2009_Different District/Same Position</t>
  </si>
  <si>
    <t>Middle School - Social Studies_2009_Leaver</t>
  </si>
  <si>
    <t>Middle School - Social Studies_2009_New</t>
  </si>
  <si>
    <t>Middle School - Social Studies_2009_Same District/Different Position</t>
  </si>
  <si>
    <t>Middle School - Social Studies_2009_Stayer</t>
  </si>
  <si>
    <t>Middle School - Social Studies_2010_Different District/Different Position</t>
  </si>
  <si>
    <t>Middle School - Social Studies_2010_Different District/Same Position</t>
  </si>
  <si>
    <t>Middle School - Social Studies_2010_Leaver</t>
  </si>
  <si>
    <t>Middle School - Social Studies_2010_New</t>
  </si>
  <si>
    <t>Middle School - Social Studies_2010_Same District/Different Position</t>
  </si>
  <si>
    <t>Middle School - Social Studies_2010_Stayer</t>
  </si>
  <si>
    <t>Middle School - Social Studies_2011_Different District/Different Position</t>
  </si>
  <si>
    <t>Middle School - Social Studies_2011_Different District/Same Position</t>
  </si>
  <si>
    <t>Middle School - Social Studies_2011_Leaver</t>
  </si>
  <si>
    <t>Middle School - Social Studies_2011_New</t>
  </si>
  <si>
    <t>Middle School - Social Studies_2011_Same District/Different Position</t>
  </si>
  <si>
    <t>Middle School - Social Studies_2011_Stayer</t>
  </si>
  <si>
    <t>Middle School - Social Studies_2012_Different District/Different Position</t>
  </si>
  <si>
    <t>Middle School - Social Studies_2012_Different District/Same Position</t>
  </si>
  <si>
    <t>Middle School - Social Studies_2012_Leaver</t>
  </si>
  <si>
    <t>Middle School - Social Studies_2012_New</t>
  </si>
  <si>
    <t>Middle School - Social Studies_2012_Same District/Different Position</t>
  </si>
  <si>
    <t>Middle School - Social Studies_2012_Stayer</t>
  </si>
  <si>
    <t>Middle School - Social Studies_2013_Different District/Different Position</t>
  </si>
  <si>
    <t>Middle School - Social Studies_2013_Different District/Same Position</t>
  </si>
  <si>
    <t>Middle School - Social Studies_2013_Leaver</t>
  </si>
  <si>
    <t>Middle School - Social Studies_2013_New</t>
  </si>
  <si>
    <t>Middle School - Social Studies_2013_Same District/Different Position</t>
  </si>
  <si>
    <t>Middle School - Social Studies_2013_Stayer</t>
  </si>
  <si>
    <t>Middle School - Social Studies_2014_Different District/Different Position</t>
  </si>
  <si>
    <t>Middle School - Social Studies_2014_Different District/Same Position</t>
  </si>
  <si>
    <t>Middle School - Social Studies_2014_Leaver</t>
  </si>
  <si>
    <t>Middle School - Social Studies_2014_New</t>
  </si>
  <si>
    <t>Middle School - Social Studies_2014_Same District/Different Position</t>
  </si>
  <si>
    <t>Middle School - Social Studies_2014_Stayer</t>
  </si>
  <si>
    <t>Middle School - Social Studies_2015_Different District/Different Position</t>
  </si>
  <si>
    <t>Middle School - Social Studies_2015_Different District/Same Position</t>
  </si>
  <si>
    <t>Middle School - Social Studies_2015_Leaver</t>
  </si>
  <si>
    <t>Middle School - Social Studies_2015_New</t>
  </si>
  <si>
    <t>Middle School - Social Studies_2015_Same District/Different Position</t>
  </si>
  <si>
    <t>Middle School - Social Studies_2015_Stayer</t>
  </si>
  <si>
    <t>Middle School - Vocational Education_2007_Different District/Different Position</t>
  </si>
  <si>
    <t>Middle School - Vocational Education_2007_Leaver</t>
  </si>
  <si>
    <t>Middle School - Vocational Education_2007_New</t>
  </si>
  <si>
    <t>Middle School - Vocational Education_2007_Same District/Different Position</t>
  </si>
  <si>
    <t>Middle School - Vocational Education_2007_Stayer</t>
  </si>
  <si>
    <t>Middle School - Vocational Education_2008_Different District/Different Position</t>
  </si>
  <si>
    <t>Middle School - Vocational Education_2008_Leaver</t>
  </si>
  <si>
    <t>Middle School - Vocational Education_2008_New</t>
  </si>
  <si>
    <t>Middle School - Vocational Education_2008_Same District/Different Position</t>
  </si>
  <si>
    <t>Middle School - Vocational Education_2008_Stayer</t>
  </si>
  <si>
    <t>Middle School - Vocational Education_2009_Different District/Different Position</t>
  </si>
  <si>
    <t>Middle School - Vocational Education_2009_Different District/Same Position</t>
  </si>
  <si>
    <t>Middle School - Vocational Education_2009_Leaver</t>
  </si>
  <si>
    <t>Middle School - Vocational Education_2009_New</t>
  </si>
  <si>
    <t>Middle School - Vocational Education_2009_Same District/Different Position</t>
  </si>
  <si>
    <t>Middle School - Vocational Education_2009_Stayer</t>
  </si>
  <si>
    <t>Middle School - Vocational Education_2010_Different District/Different Position</t>
  </si>
  <si>
    <t>Middle School - Vocational Education_2010_Different District/Same Position</t>
  </si>
  <si>
    <t>Middle School - Vocational Education_2010_Leaver</t>
  </si>
  <si>
    <t>Middle School - Vocational Education_2010_New</t>
  </si>
  <si>
    <t>Middle School - Vocational Education_2010_Same District/Different Position</t>
  </si>
  <si>
    <t>Middle School - Vocational Education_2010_Stayer</t>
  </si>
  <si>
    <t>Middle School - Vocational Education_2011_Different District/Different Position</t>
  </si>
  <si>
    <t>Middle School - Vocational Education_2011_Leaver</t>
  </si>
  <si>
    <t>Middle School - Vocational Education_2011_New</t>
  </si>
  <si>
    <t>Middle School - Vocational Education_2011_Same District/Different Position</t>
  </si>
  <si>
    <t>Middle School - Vocational Education_2011_Stayer</t>
  </si>
  <si>
    <t>Middle School - Vocational Education_2012_Different District/Different Position</t>
  </si>
  <si>
    <t>Middle School - Vocational Education_2012_Leaver</t>
  </si>
  <si>
    <t>Middle School - Vocational Education_2012_New</t>
  </si>
  <si>
    <t>Middle School - Vocational Education_2012_Same District/Different Position</t>
  </si>
  <si>
    <t>Middle School - Vocational Education_2012_Stayer</t>
  </si>
  <si>
    <t>Middle School - Vocational Education_2013_Different District/Different Position</t>
  </si>
  <si>
    <t>Middle School - Vocational Education_2013_Leaver</t>
  </si>
  <si>
    <t>Middle School - Vocational Education_2013_New</t>
  </si>
  <si>
    <t>Middle School - Vocational Education_2013_Same District/Different Position</t>
  </si>
  <si>
    <t>Middle School - Vocational Education_2013_Stayer</t>
  </si>
  <si>
    <t>Middle School - Vocational Education_2014_Different District/Different Position</t>
  </si>
  <si>
    <t>Middle School - Vocational Education_2014_Leaver</t>
  </si>
  <si>
    <t>Middle School - Vocational Education_2014_New</t>
  </si>
  <si>
    <t>Middle School - Vocational Education_2014_Same District/Different Position</t>
  </si>
  <si>
    <t>Middle School - Vocational Education_2014_Stayer</t>
  </si>
  <si>
    <t>Middle School - Vocational Education_2015_Different District/Different Position</t>
  </si>
  <si>
    <t>Middle School - Vocational Education_2015_Leaver</t>
  </si>
  <si>
    <t>Middle School - Vocational Education_2015_New</t>
  </si>
  <si>
    <t>Middle School - Vocational Education_2015_Same District/Different Position</t>
  </si>
  <si>
    <t>Middle School - Vocational Education_2015_Stayer</t>
  </si>
  <si>
    <t>Other Positions_2007_Different District/Different Position</t>
  </si>
  <si>
    <t>Other Positions_2007_Leaver</t>
  </si>
  <si>
    <t>Other Positions_2007_New</t>
  </si>
  <si>
    <t>Other Positions_2007_Same District/Different Position</t>
  </si>
  <si>
    <t>Other Positions_2007_Stayer</t>
  </si>
  <si>
    <t>Other Positions_2008_Different District/Different Position</t>
  </si>
  <si>
    <t>Other Positions_2008_Different District/Same Position</t>
  </si>
  <si>
    <t>Other Positions_2008_Leaver</t>
  </si>
  <si>
    <t>Other Positions_2008_New</t>
  </si>
  <si>
    <t>Other Positions_2008_Same District/Different Position</t>
  </si>
  <si>
    <t>Other Positions_2008_Stayer</t>
  </si>
  <si>
    <t>Other Positions_2009_Different District/Different Position</t>
  </si>
  <si>
    <t>Other Positions_2009_Different District/Same Position</t>
  </si>
  <si>
    <t>Other Positions_2009_Leaver</t>
  </si>
  <si>
    <t>Other Positions_2009_New</t>
  </si>
  <si>
    <t>Other Positions_2009_Same District/Different Position</t>
  </si>
  <si>
    <t>Other Positions_2009_Stayer</t>
  </si>
  <si>
    <t>Other Positions_2010_Different District/Different Position</t>
  </si>
  <si>
    <t>Other Positions_2010_Different District/Same Position</t>
  </si>
  <si>
    <t>Other Positions_2010_Leaver</t>
  </si>
  <si>
    <t>Other Positions_2010_New</t>
  </si>
  <si>
    <t>Other Positions_2010_Same District/Different Position</t>
  </si>
  <si>
    <t>Other Positions_2010_Stayer</t>
  </si>
  <si>
    <t>Other Positions_2011_Different District/Different Position</t>
  </si>
  <si>
    <t>Other Positions_2011_Different District/Same Position</t>
  </si>
  <si>
    <t>Other Positions_2011_Leaver</t>
  </si>
  <si>
    <t>Other Positions_2011_New</t>
  </si>
  <si>
    <t>Other Positions_2011_Same District/Different Position</t>
  </si>
  <si>
    <t>Other Positions_2011_Stayer</t>
  </si>
  <si>
    <t>Other Positions_2012_Different District/Different Position</t>
  </si>
  <si>
    <t>Other Positions_2012_Different District/Same Position</t>
  </si>
  <si>
    <t>Other Positions_2012_Leaver</t>
  </si>
  <si>
    <t>Other Positions_2012_New</t>
  </si>
  <si>
    <t>Other Positions_2012_Same District/Different Position</t>
  </si>
  <si>
    <t>Other Positions_2012_Stayer</t>
  </si>
  <si>
    <t>Other Positions_2013_Different District/Different Position</t>
  </si>
  <si>
    <t>Other Positions_2013_Different District/Same Position</t>
  </si>
  <si>
    <t>Other Positions_2013_Leaver</t>
  </si>
  <si>
    <t>Other Positions_2013_New</t>
  </si>
  <si>
    <t>Other Positions_2013_Same District/Different Position</t>
  </si>
  <si>
    <t>Other Positions_2013_Stayer</t>
  </si>
  <si>
    <t>Other Positions_2014_Different District/Different Position</t>
  </si>
  <si>
    <t>Other Positions_2014_Different District/Same Position</t>
  </si>
  <si>
    <t>Other Positions_2014_Leaver</t>
  </si>
  <si>
    <t>Other Positions_2014_New</t>
  </si>
  <si>
    <t>Other Positions_2014_Same District/Different Position</t>
  </si>
  <si>
    <t>Other Positions_2014_Stayer</t>
  </si>
  <si>
    <t>Other Positions_2015_Different District/Different Position</t>
  </si>
  <si>
    <t>Other Positions_2015_Different District/Same Position</t>
  </si>
  <si>
    <t>Other Positions_2015_Leaver</t>
  </si>
  <si>
    <t>Other Positions_2015_New</t>
  </si>
  <si>
    <t>Other Positions_2015_Same District/Different Position</t>
  </si>
  <si>
    <t>Other Positions_2015_Stayer</t>
  </si>
  <si>
    <t>Other Professional Staff_2007_Different District/Different Position</t>
  </si>
  <si>
    <t>Other Professional Staff_2007_Different District/Same Position</t>
  </si>
  <si>
    <t>Other Professional Staff_2007_Leaver</t>
  </si>
  <si>
    <t>Other Professional Staff_2007_New</t>
  </si>
  <si>
    <t>Other Professional Staff_2007_Same District/Different Position</t>
  </si>
  <si>
    <t>Other Professional Staff_2007_Stayer</t>
  </si>
  <si>
    <t>Other Professional Staff_2008_Different District/Different Position</t>
  </si>
  <si>
    <t>Other Professional Staff_2008_Different District/Same Position</t>
  </si>
  <si>
    <t>Other Professional Staff_2008_Leaver</t>
  </si>
  <si>
    <t>Other Professional Staff_2008_New</t>
  </si>
  <si>
    <t>Other Professional Staff_2008_Same District/Different Position</t>
  </si>
  <si>
    <t>Other Professional Staff_2008_Stayer</t>
  </si>
  <si>
    <t>Other Professional Staff_2009_Different District/Different Position</t>
  </si>
  <si>
    <t>Other Professional Staff_2009_Different District/Same Position</t>
  </si>
  <si>
    <t>Other Professional Staff_2009_Leaver</t>
  </si>
  <si>
    <t>Other Professional Staff_2009_New</t>
  </si>
  <si>
    <t>Other Professional Staff_2009_Same District/Different Position</t>
  </si>
  <si>
    <t>Other Professional Staff_2009_Stayer</t>
  </si>
  <si>
    <t>Other Professional Staff_2010_Different District/Different Position</t>
  </si>
  <si>
    <t>Other Professional Staff_2010_Different District/Same Position</t>
  </si>
  <si>
    <t>Other Professional Staff_2010_Leaver</t>
  </si>
  <si>
    <t>Other Professional Staff_2010_New</t>
  </si>
  <si>
    <t>Other Professional Staff_2010_Same District/Different Position</t>
  </si>
  <si>
    <t>Other Professional Staff_2010_Stayer</t>
  </si>
  <si>
    <t>Other Professional Staff_2011_Different District/Different Position</t>
  </si>
  <si>
    <t>Other Professional Staff_2011_Different District/Same Position</t>
  </si>
  <si>
    <t>Other Professional Staff_2011_Leaver</t>
  </si>
  <si>
    <t>Other Professional Staff_2011_New</t>
  </si>
  <si>
    <t>Other Professional Staff_2011_Same District/Different Position</t>
  </si>
  <si>
    <t>Other Professional Staff_2011_Stayer</t>
  </si>
  <si>
    <t>Other Professional Staff_2012_Different District/Different Position</t>
  </si>
  <si>
    <t>Other Professional Staff_2012_Different District/Same Position</t>
  </si>
  <si>
    <t>Other Professional Staff_2012_Leaver</t>
  </si>
  <si>
    <t>Other Professional Staff_2012_New</t>
  </si>
  <si>
    <t>Other Professional Staff_2012_Same District/Different Position</t>
  </si>
  <si>
    <t>Other Professional Staff_2012_Stayer</t>
  </si>
  <si>
    <t>Other Professional Staff_2013_Different District/Different Position</t>
  </si>
  <si>
    <t>Other Professional Staff_2013_Different District/Same Position</t>
  </si>
  <si>
    <t>Other Professional Staff_2013_Leaver</t>
  </si>
  <si>
    <t>Other Professional Staff_2013_New</t>
  </si>
  <si>
    <t>Other Professional Staff_2013_Same District/Different Position</t>
  </si>
  <si>
    <t>Other Professional Staff_2013_Stayer</t>
  </si>
  <si>
    <t>Other Professional Staff_2014_Different District/Different Position</t>
  </si>
  <si>
    <t>Other Professional Staff_2014_Different District/Same Position</t>
  </si>
  <si>
    <t>Other Professional Staff_2014_Leaver</t>
  </si>
  <si>
    <t>Other Professional Staff_2014_New</t>
  </si>
  <si>
    <t>Other Professional Staff_2014_Same District/Different Position</t>
  </si>
  <si>
    <t>Other Professional Staff_2014_Stayer</t>
  </si>
  <si>
    <t>Other Professional Staff_2015_Different District/Different Position</t>
  </si>
  <si>
    <t>Other Professional Staff_2015_Different District/Same Position</t>
  </si>
  <si>
    <t>Other Professional Staff_2015_Leaver</t>
  </si>
  <si>
    <t>Other Professional Staff_2015_New</t>
  </si>
  <si>
    <t>Other Professional Staff_2015_Same District/Different Position</t>
  </si>
  <si>
    <t>Other Professional Staff_2015_Stayer</t>
  </si>
  <si>
    <t>Overall_2007_Different District/Different Position</t>
  </si>
  <si>
    <t>Overall_2007_Different District/Same Position</t>
  </si>
  <si>
    <t>Overall_2007_Leaver</t>
  </si>
  <si>
    <t>Overall_2007_New</t>
  </si>
  <si>
    <t>Overall_2007_Same District/Different Position</t>
  </si>
  <si>
    <t>Overall_2007_Stayer</t>
  </si>
  <si>
    <t>Overall_2008_Different District/Different Position</t>
  </si>
  <si>
    <t>Overall_2008_Different District/Same Position</t>
  </si>
  <si>
    <t>Overall_2008_Leaver</t>
  </si>
  <si>
    <t>Overall_2008_New</t>
  </si>
  <si>
    <t>Overall_2008_Same District/Different Position</t>
  </si>
  <si>
    <t>Overall_2008_Stayer</t>
  </si>
  <si>
    <t>Overall_2009_Different District/Different Position</t>
  </si>
  <si>
    <t>Overall_2009_Different District/Same Position</t>
  </si>
  <si>
    <t>Overall_2009_Leaver</t>
  </si>
  <si>
    <t>Overall_2009_New</t>
  </si>
  <si>
    <t>Overall_2009_Same District/Different Position</t>
  </si>
  <si>
    <t>Overall_2009_Stayer</t>
  </si>
  <si>
    <t>Overall_2010_Different District/Different Position</t>
  </si>
  <si>
    <t>Overall_2010_Different District/Same Position</t>
  </si>
  <si>
    <t>Overall_2010_Leaver</t>
  </si>
  <si>
    <t>Overall_2010_New</t>
  </si>
  <si>
    <t>Overall_2010_Same District/Different Position</t>
  </si>
  <si>
    <t>Overall_2010_Stayer</t>
  </si>
  <si>
    <t>Overall_2011_Different District/Different Position</t>
  </si>
  <si>
    <t>Overall_2011_Different District/Same Position</t>
  </si>
  <si>
    <t>Overall_2011_Leaver</t>
  </si>
  <si>
    <t>Overall_2011_New</t>
  </si>
  <si>
    <t>Overall_2011_Same District/Different Position</t>
  </si>
  <si>
    <t>Overall_2011_Stayer</t>
  </si>
  <si>
    <t>Overall_2012_Different District/Different Position</t>
  </si>
  <si>
    <t>Overall_2012_Different District/Same Position</t>
  </si>
  <si>
    <t>Overall_2012_Leaver</t>
  </si>
  <si>
    <t>Overall_2012_New</t>
  </si>
  <si>
    <t>Overall_2012_Same District/Different Position</t>
  </si>
  <si>
    <t>Overall_2012_Stayer</t>
  </si>
  <si>
    <t>Overall_2013_Different District/Different Position</t>
  </si>
  <si>
    <t>Overall_2013_Different District/Same Position</t>
  </si>
  <si>
    <t>Overall_2013_Leaver</t>
  </si>
  <si>
    <t>Overall_2013_New</t>
  </si>
  <si>
    <t>Overall_2013_Same District/Different Position</t>
  </si>
  <si>
    <t>Overall_2013_Stayer</t>
  </si>
  <si>
    <t>Overall_2014_Different District/Different Position</t>
  </si>
  <si>
    <t>Overall_2014_Different District/Same Position</t>
  </si>
  <si>
    <t>Overall_2014_Leaver</t>
  </si>
  <si>
    <t>Overall_2014_New</t>
  </si>
  <si>
    <t>Overall_2014_Same District/Different Position</t>
  </si>
  <si>
    <t>Overall_2014_Stayer</t>
  </si>
  <si>
    <t>Overall_2015_Different District/Different Position</t>
  </si>
  <si>
    <t>Overall_2015_Different District/Same Position</t>
  </si>
  <si>
    <t>Overall_2015_Leaver</t>
  </si>
  <si>
    <t>Overall_2015_New</t>
  </si>
  <si>
    <t>Overall_2015_Same District/Different Position</t>
  </si>
  <si>
    <t>Overall_2015_Stayer</t>
  </si>
  <si>
    <t>Teachers_2007_Different District/Different Position</t>
  </si>
  <si>
    <t>Teachers_2007_Different District/Same Position</t>
  </si>
  <si>
    <t>Teachers_2007_Leaver</t>
  </si>
  <si>
    <t>Teachers_2007_New</t>
  </si>
  <si>
    <t>Teachers_2007_Same District/Different Position</t>
  </si>
  <si>
    <t>Teachers_2007_Stayer</t>
  </si>
  <si>
    <t>Teachers_2008_Different District/Different Position</t>
  </si>
  <si>
    <t>Teachers_2008_Different District/Same Position</t>
  </si>
  <si>
    <t>Teachers_2008_Leaver</t>
  </si>
  <si>
    <t>Teachers_2008_New</t>
  </si>
  <si>
    <t>Teachers_2008_Same District/Different Position</t>
  </si>
  <si>
    <t>Teachers_2008_Stayer</t>
  </si>
  <si>
    <t>Teachers_2009_Different District/Different Position</t>
  </si>
  <si>
    <t>Teachers_2009_Different District/Same Position</t>
  </si>
  <si>
    <t>Teachers_2009_Leaver</t>
  </si>
  <si>
    <t>Teachers_2009_New</t>
  </si>
  <si>
    <t>Teachers_2009_Same District/Different Position</t>
  </si>
  <si>
    <t>Teachers_2009_Stayer</t>
  </si>
  <si>
    <t>Teachers_2010_Different District/Different Position</t>
  </si>
  <si>
    <t>Teachers_2010_Different District/Same Position</t>
  </si>
  <si>
    <t>Teachers_2010_Leaver</t>
  </si>
  <si>
    <t>Teachers_2010_New</t>
  </si>
  <si>
    <t>Teachers_2010_Same District/Different Position</t>
  </si>
  <si>
    <t>Teachers_2010_Stayer</t>
  </si>
  <si>
    <t>Teachers_2011_Different District/Different Position</t>
  </si>
  <si>
    <t>Teachers_2011_Different District/Same Position</t>
  </si>
  <si>
    <t>Teachers_2011_Leaver</t>
  </si>
  <si>
    <t>Teachers_2011_New</t>
  </si>
  <si>
    <t>Teachers_2011_Same District/Different Position</t>
  </si>
  <si>
    <t>Teachers_2011_Stayer</t>
  </si>
  <si>
    <t>Teachers_2012_Different District/Different Position</t>
  </si>
  <si>
    <t>Teachers_2012_Different District/Same Position</t>
  </si>
  <si>
    <t>Teachers_2012_Leaver</t>
  </si>
  <si>
    <t>Teachers_2012_New</t>
  </si>
  <si>
    <t>Teachers_2012_Same District/Different Position</t>
  </si>
  <si>
    <t>Teachers_2012_Stayer</t>
  </si>
  <si>
    <t>Teachers_2013_Different District/Different Position</t>
  </si>
  <si>
    <t>Teachers_2013_Different District/Same Position</t>
  </si>
  <si>
    <t>Teachers_2013_Leaver</t>
  </si>
  <si>
    <t>Teachers_2013_New</t>
  </si>
  <si>
    <t>Teachers_2013_Same District/Different Position</t>
  </si>
  <si>
    <t>Teachers_2013_Stayer</t>
  </si>
  <si>
    <t>Teachers_2014_Different District/Different Position</t>
  </si>
  <si>
    <t>Teachers_2014_Different District/Same Position</t>
  </si>
  <si>
    <t>Teachers_2014_Leaver</t>
  </si>
  <si>
    <t>Teachers_2014_New</t>
  </si>
  <si>
    <t>Teachers_2014_Same District/Different Position</t>
  </si>
  <si>
    <t>Teachers_2014_Stayer</t>
  </si>
  <si>
    <t>Teachers_2015_Different District/Different Position</t>
  </si>
  <si>
    <t>Teachers_2015_Different District/Same Position</t>
  </si>
  <si>
    <t>Teachers_2015_Leaver</t>
  </si>
  <si>
    <t>Teachers_2015_New</t>
  </si>
  <si>
    <t>Teachers_2015_Same District/Different Position</t>
  </si>
  <si>
    <t>Teachers_2015_Stayer</t>
  </si>
  <si>
    <t>Administrative_2010_Female_Different District/Different Position</t>
  </si>
  <si>
    <t>Administrative_2010_Female_Different District/Same Position</t>
  </si>
  <si>
    <t>Administrative_2010_Female_Leaver</t>
  </si>
  <si>
    <t>Administrative_2010_Female_New</t>
  </si>
  <si>
    <t>Administrative_2010_Female_Same District/Different Position</t>
  </si>
  <si>
    <t>Administrative_2010_Female_Stayer</t>
  </si>
  <si>
    <t>Administrative_2010_Male_Different District/Different Position</t>
  </si>
  <si>
    <t>Administrative_2010_Male_Different District/Same Position</t>
  </si>
  <si>
    <t>Administrative_2010_Male_Leaver</t>
  </si>
  <si>
    <t>Administrative_2010_Male_New</t>
  </si>
  <si>
    <t>Administrative_2010_Male_Same District/Different Position</t>
  </si>
  <si>
    <t>Administrative_2010_Male_Stayer</t>
  </si>
  <si>
    <t>Administrative_2011_Female_Different District/Different Position</t>
  </si>
  <si>
    <t>Administrative_2011_Female_Different District/Same Position</t>
  </si>
  <si>
    <t>Administrative_2011_Female_Leaver</t>
  </si>
  <si>
    <t>Administrative_2011_Female_New</t>
  </si>
  <si>
    <t>Administrative_2011_Female_Same District/Different Position</t>
  </si>
  <si>
    <t>Administrative_2011_Female_Stayer</t>
  </si>
  <si>
    <t>Administrative_2011_Male_Different District/Different Position</t>
  </si>
  <si>
    <t>Administrative_2011_Male_Different District/Same Position</t>
  </si>
  <si>
    <t>Administrative_2011_Male_Leaver</t>
  </si>
  <si>
    <t>Administrative_2011_Male_New</t>
  </si>
  <si>
    <t>Administrative_2011_Male_Same District/Different Position</t>
  </si>
  <si>
    <t>Administrative_2011_Male_Stayer</t>
  </si>
  <si>
    <t>Administrative_2012_Female_Different District/Different Position</t>
  </si>
  <si>
    <t>Administrative_2012_Female_Different District/Same Position</t>
  </si>
  <si>
    <t>Administrative_2012_Female_Leaver</t>
  </si>
  <si>
    <t>Administrative_2012_Female_New</t>
  </si>
  <si>
    <t>Administrative_2012_Female_Same District/Different Position</t>
  </si>
  <si>
    <t>Administrative_2012_Female_Stayer</t>
  </si>
  <si>
    <t>Administrative_2012_Male_Different District/Different Position</t>
  </si>
  <si>
    <t>Administrative_2012_Male_Different District/Same Position</t>
  </si>
  <si>
    <t>Administrative_2012_Male_Leaver</t>
  </si>
  <si>
    <t>Administrative_2012_Male_New</t>
  </si>
  <si>
    <t>Administrative_2012_Male_Same District/Different Position</t>
  </si>
  <si>
    <t>Administrative_2012_Male_Stayer</t>
  </si>
  <si>
    <t>Administrative_2013_Female_Different District/Different Position</t>
  </si>
  <si>
    <t>Administrative_2013_Female_Different District/Same Position</t>
  </si>
  <si>
    <t>Administrative_2013_Female_Leaver</t>
  </si>
  <si>
    <t>Administrative_2013_Female_New</t>
  </si>
  <si>
    <t>Administrative_2013_Female_Same District/Different Position</t>
  </si>
  <si>
    <t>Administrative_2013_Female_Stayer</t>
  </si>
  <si>
    <t>Administrative_2013_Male_Different District/Different Position</t>
  </si>
  <si>
    <t>Administrative_2013_Male_Different District/Same Position</t>
  </si>
  <si>
    <t>Administrative_2013_Male_Leaver</t>
  </si>
  <si>
    <t>Administrative_2013_Male_New</t>
  </si>
  <si>
    <t>Administrative_2013_Male_Same District/Different Position</t>
  </si>
  <si>
    <t>Administrative_2013_Male_Stayer</t>
  </si>
  <si>
    <t>Administrative_2014_Female_Different District/Different Position</t>
  </si>
  <si>
    <t>Administrative_2014_Female_Different District/Same Position</t>
  </si>
  <si>
    <t>Administrative_2014_Female_Leaver</t>
  </si>
  <si>
    <t>Administrative_2014_Female_New</t>
  </si>
  <si>
    <t>Administrative_2014_Female_Same District/Different Position</t>
  </si>
  <si>
    <t>Administrative_2014_Female_Stayer</t>
  </si>
  <si>
    <t>Administrative_2014_Male_Different District/Different Position</t>
  </si>
  <si>
    <t>Administrative_2014_Male_Different District/Same Position</t>
  </si>
  <si>
    <t>Administrative_2014_Male_Leaver</t>
  </si>
  <si>
    <t>Administrative_2014_Male_New</t>
  </si>
  <si>
    <t>Administrative_2014_Male_Same District/Different Position</t>
  </si>
  <si>
    <t>Administrative_2014_Male_Stayer</t>
  </si>
  <si>
    <t>Administrative_2015_Female_Different District/Different Position</t>
  </si>
  <si>
    <t>Administrative_2015_Female_Different District/Same Position</t>
  </si>
  <si>
    <t>Administrative_2015_Female_Leaver</t>
  </si>
  <si>
    <t>Administrative_2015_Female_New</t>
  </si>
  <si>
    <t>Administrative_2015_Female_Same District/Different Position</t>
  </si>
  <si>
    <t>Administrative_2015_Female_Stayer</t>
  </si>
  <si>
    <t>Administrative_2015_Male_Different District/Different Position</t>
  </si>
  <si>
    <t>Administrative_2015_Male_Different District/Same Position</t>
  </si>
  <si>
    <t>Administrative_2015_Male_Leaver</t>
  </si>
  <si>
    <t>Administrative_2015_Male_New</t>
  </si>
  <si>
    <t>Administrative_2015_Male_Same District/Different Position</t>
  </si>
  <si>
    <t>Administrative_2015_Male_Stayer</t>
  </si>
  <si>
    <t>Charter_2010_Female_Different District/Different Position</t>
  </si>
  <si>
    <t>Charter_2010_Female_Different District/Same Position</t>
  </si>
  <si>
    <t>Charter_2010_Female_Leaver</t>
  </si>
  <si>
    <t>Charter_2010_Female_New</t>
  </si>
  <si>
    <t>Charter_2010_Female_Same District/Different Position</t>
  </si>
  <si>
    <t>Charter_2010_Female_Stayer</t>
  </si>
  <si>
    <t>Charter_2010_Male_Different District/Different Position</t>
  </si>
  <si>
    <t>Charter_2010_Male_Different District/Same Position</t>
  </si>
  <si>
    <t>Charter_2010_Male_Leaver</t>
  </si>
  <si>
    <t>Charter_2010_Male_New</t>
  </si>
  <si>
    <t>Charter_2010_Male_Same District/Different Position</t>
  </si>
  <si>
    <t>Charter_2010_Male_Stayer</t>
  </si>
  <si>
    <t>Charter_2011_Female_Different District/Different Position</t>
  </si>
  <si>
    <t>Charter_2011_Female_Different District/Same Position</t>
  </si>
  <si>
    <t>Charter_2011_Female_Leaver</t>
  </si>
  <si>
    <t>Charter_2011_Female_New</t>
  </si>
  <si>
    <t>Charter_2011_Female_Same District/Different Position</t>
  </si>
  <si>
    <t>Charter_2011_Female_Stayer</t>
  </si>
  <si>
    <t>Charter_2011_Male_Different District/Different Position</t>
  </si>
  <si>
    <t>Charter_2011_Male_Different District/Same Position</t>
  </si>
  <si>
    <t>Charter_2011_Male_Leaver</t>
  </si>
  <si>
    <t>Charter_2011_Male_New</t>
  </si>
  <si>
    <t>Charter_2011_Male_Same District/Different Position</t>
  </si>
  <si>
    <t>Charter_2011_Male_Stayer</t>
  </si>
  <si>
    <t>Charter_2012_Female_Different District/Different Position</t>
  </si>
  <si>
    <t>Charter_2012_Female_Different District/Same Position</t>
  </si>
  <si>
    <t>Charter_2012_Female_Leaver</t>
  </si>
  <si>
    <t>Charter_2012_Female_New</t>
  </si>
  <si>
    <t>Charter_2012_Female_Same District/Different Position</t>
  </si>
  <si>
    <t>Charter_2012_Female_Stayer</t>
  </si>
  <si>
    <t>Charter_2012_Male_Different District/Different Position</t>
  </si>
  <si>
    <t>Charter_2012_Male_Different District/Same Position</t>
  </si>
  <si>
    <t>Charter_2012_Male_Leaver</t>
  </si>
  <si>
    <t>Charter_2012_Male_New</t>
  </si>
  <si>
    <t>Charter_2012_Male_Same District/Different Position</t>
  </si>
  <si>
    <t>Charter_2012_Male_Stayer</t>
  </si>
  <si>
    <t>Charter_2013_Female_Different District/Different Position</t>
  </si>
  <si>
    <t>Charter_2013_Female_Different District/Same Position</t>
  </si>
  <si>
    <t>Charter_2013_Female_Leaver</t>
  </si>
  <si>
    <t>Charter_2013_Female_New</t>
  </si>
  <si>
    <t>Charter_2013_Female_Same District/Different Position</t>
  </si>
  <si>
    <t>Charter_2013_Female_Stayer</t>
  </si>
  <si>
    <t>Charter_2013_Male_Different District/Different Position</t>
  </si>
  <si>
    <t>Charter_2013_Male_Different District/Same Position</t>
  </si>
  <si>
    <t>Charter_2013_Male_Leaver</t>
  </si>
  <si>
    <t>Charter_2013_Male_New</t>
  </si>
  <si>
    <t>Charter_2013_Male_Same District/Different Position</t>
  </si>
  <si>
    <t>Charter_2013_Male_Stayer</t>
  </si>
  <si>
    <t>Charter_2014_Female_Different District/Different Position</t>
  </si>
  <si>
    <t>Charter_2014_Female_Different District/Same Position</t>
  </si>
  <si>
    <t>Charter_2014_Female_Leaver</t>
  </si>
  <si>
    <t>Charter_2014_Female_New</t>
  </si>
  <si>
    <t>Charter_2014_Female_Same District/Different Position</t>
  </si>
  <si>
    <t>Charter_2014_Female_Stayer</t>
  </si>
  <si>
    <t>Charter_2014_Male_Different District/Different Position</t>
  </si>
  <si>
    <t>Charter_2014_Male_Different District/Same Position</t>
  </si>
  <si>
    <t>Charter_2014_Male_Leaver</t>
  </si>
  <si>
    <t>Charter_2014_Male_New</t>
  </si>
  <si>
    <t>Charter_2014_Male_Same District/Different Position</t>
  </si>
  <si>
    <t>Charter_2014_Male_Stayer</t>
  </si>
  <si>
    <t>Charter_2015_Female_Different District/Different Position</t>
  </si>
  <si>
    <t>Charter_2015_Female_Different District/Same Position</t>
  </si>
  <si>
    <t>Charter_2015_Female_Leaver</t>
  </si>
  <si>
    <t>Charter_2015_Female_New</t>
  </si>
  <si>
    <t>Charter_2015_Female_Same District/Different Position</t>
  </si>
  <si>
    <t>Charter_2015_Female_Stayer</t>
  </si>
  <si>
    <t>Charter_2015_Male_Different District/Different Position</t>
  </si>
  <si>
    <t>Charter_2015_Male_Different District/Same Position</t>
  </si>
  <si>
    <t>Charter_2015_Male_Leaver</t>
  </si>
  <si>
    <t>Charter_2015_Male_New</t>
  </si>
  <si>
    <t>Charter_2015_Male_Same District/Different Position</t>
  </si>
  <si>
    <t>Charter_2015_Male_Stayer</t>
  </si>
  <si>
    <t>District-wide Staff_2010_Female_Different District/Different Position</t>
  </si>
  <si>
    <t>District-wide Staff_2010_Female_Different District/Same Position</t>
  </si>
  <si>
    <t>District-wide Staff_2010_Female_Leaver</t>
  </si>
  <si>
    <t>District-wide Staff_2010_Female_New</t>
  </si>
  <si>
    <t>District-wide Staff_2010_Female_Same District/Different Position</t>
  </si>
  <si>
    <t>District-wide Staff_2010_Female_Stayer</t>
  </si>
  <si>
    <t>District-wide Staff_2010_Male_Different District/Different Position</t>
  </si>
  <si>
    <t>District-wide Staff_2010_Male_Different District/Same Position</t>
  </si>
  <si>
    <t>District-wide Staff_2010_Male_Leaver</t>
  </si>
  <si>
    <t>District-wide Staff_2010_Male_New</t>
  </si>
  <si>
    <t>District-wide Staff_2010_Male_Same District/Different Position</t>
  </si>
  <si>
    <t>District-wide Staff_2010_Male_Stayer</t>
  </si>
  <si>
    <t>District-wide Staff_2011_Female_Different District/Different Position</t>
  </si>
  <si>
    <t>District-wide Staff_2011_Female_Different District/Same Position</t>
  </si>
  <si>
    <t>District-wide Staff_2011_Female_Leaver</t>
  </si>
  <si>
    <t>District-wide Staff_2011_Female_New</t>
  </si>
  <si>
    <t>District-wide Staff_2011_Female_Same District/Different Position</t>
  </si>
  <si>
    <t>District-wide Staff_2011_Female_Stayer</t>
  </si>
  <si>
    <t>District-wide Staff_2011_Male_Different District/Different Position</t>
  </si>
  <si>
    <t>District-wide Staff_2011_Male_Different District/Same Position</t>
  </si>
  <si>
    <t>District-wide Staff_2011_Male_Leaver</t>
  </si>
  <si>
    <t>District-wide Staff_2011_Male_New</t>
  </si>
  <si>
    <t>District-wide Staff_2011_Male_Same District/Different Position</t>
  </si>
  <si>
    <t>District-wide Staff_2011_Male_Stayer</t>
  </si>
  <si>
    <t>District-wide Staff_2012_Female_Different District/Different Position</t>
  </si>
  <si>
    <t>District-wide Staff_2012_Female_Different District/Same Position</t>
  </si>
  <si>
    <t>District-wide Staff_2012_Female_Leaver</t>
  </si>
  <si>
    <t>District-wide Staff_2012_Female_New</t>
  </si>
  <si>
    <t>District-wide Staff_2012_Female_Same District/Different Position</t>
  </si>
  <si>
    <t>District-wide Staff_2012_Female_Stayer</t>
  </si>
  <si>
    <t>District-wide Staff_2012_Male_Different District/Different Position</t>
  </si>
  <si>
    <t>District-wide Staff_2012_Male_Different District/Same Position</t>
  </si>
  <si>
    <t>District-wide Staff_2012_Male_Leaver</t>
  </si>
  <si>
    <t>District-wide Staff_2012_Male_New</t>
  </si>
  <si>
    <t>District-wide Staff_2012_Male_Same District/Different Position</t>
  </si>
  <si>
    <t>District-wide Staff_2012_Male_Stayer</t>
  </si>
  <si>
    <t>District-wide Staff_2013_Female_Different District/Different Position</t>
  </si>
  <si>
    <t>District-wide Staff_2013_Female_Different District/Same Position</t>
  </si>
  <si>
    <t>District-wide Staff_2013_Female_Leaver</t>
  </si>
  <si>
    <t>District-wide Staff_2013_Female_New</t>
  </si>
  <si>
    <t>District-wide Staff_2013_Female_Same District/Different Position</t>
  </si>
  <si>
    <t>District-wide Staff_2013_Female_Stayer</t>
  </si>
  <si>
    <t>District-wide Staff_2013_Male_Different District/Different Position</t>
  </si>
  <si>
    <t>District-wide Staff_2013_Male_Different District/Same Position</t>
  </si>
  <si>
    <t>District-wide Staff_2013_Male_Leaver</t>
  </si>
  <si>
    <t>District-wide Staff_2013_Male_New</t>
  </si>
  <si>
    <t>District-wide Staff_2013_Male_Same District/Different Position</t>
  </si>
  <si>
    <t>District-wide Staff_2013_Male_Stayer</t>
  </si>
  <si>
    <t>District-wide Staff_2014_Female_Different District/Different Position</t>
  </si>
  <si>
    <t>District-wide Staff_2014_Female_Different District/Same Position</t>
  </si>
  <si>
    <t>District-wide Staff_2014_Female_Leaver</t>
  </si>
  <si>
    <t>District-wide Staff_2014_Female_New</t>
  </si>
  <si>
    <t>District-wide Staff_2014_Female_Same District/Different Position</t>
  </si>
  <si>
    <t>District-wide Staff_2014_Female_Stayer</t>
  </si>
  <si>
    <t>District-wide Staff_2014_Male_Different District/Different Position</t>
  </si>
  <si>
    <t>District-wide Staff_2014_Male_Different District/Same Position</t>
  </si>
  <si>
    <t>District-wide Staff_2014_Male_Leaver</t>
  </si>
  <si>
    <t>District-wide Staff_2014_Male_New</t>
  </si>
  <si>
    <t>District-wide Staff_2014_Male_Same District/Different Position</t>
  </si>
  <si>
    <t>District-wide Staff_2014_Male_Stayer</t>
  </si>
  <si>
    <t>District-wide Staff_2015_Female_Different District/Different Position</t>
  </si>
  <si>
    <t>District-wide Staff_2015_Female_Different District/Same Position</t>
  </si>
  <si>
    <t>District-wide Staff_2015_Female_Leaver</t>
  </si>
  <si>
    <t>District-wide Staff_2015_Female_New</t>
  </si>
  <si>
    <t>District-wide Staff_2015_Female_Same District/Different Position</t>
  </si>
  <si>
    <t>District-wide Staff_2015_Female_Stayer</t>
  </si>
  <si>
    <t>District-wide Staff_2015_Male_Different District/Different Position</t>
  </si>
  <si>
    <t>District-wide Staff_2015_Male_Different District/Same Position</t>
  </si>
  <si>
    <t>District-wide Staff_2015_Male_Leaver</t>
  </si>
  <si>
    <t>District-wide Staff_2015_Male_New</t>
  </si>
  <si>
    <t>District-wide Staff_2015_Male_Same District/Different Position</t>
  </si>
  <si>
    <t>District-wide Staff_2015_Male_Stayer</t>
  </si>
  <si>
    <t>Early Childhood_2010_Female_Different District/Different Position</t>
  </si>
  <si>
    <t>Early Childhood_2010_Female_Different District/Same Position</t>
  </si>
  <si>
    <t>Early Childhood_2010_Female_Leaver</t>
  </si>
  <si>
    <t>Early Childhood_2010_Female_New</t>
  </si>
  <si>
    <t>Early Childhood_2010_Female_Same District/Different Position</t>
  </si>
  <si>
    <t>Early Childhood_2010_Female_Stayer</t>
  </si>
  <si>
    <t>Early Childhood_2010_Male_Different District/Different Position</t>
  </si>
  <si>
    <t>Early Childhood_2010_Male_Different District/Same Position</t>
  </si>
  <si>
    <t>Early Childhood_2010_Male_Leaver</t>
  </si>
  <si>
    <t>Early Childhood_2010_Male_New</t>
  </si>
  <si>
    <t>Early Childhood_2010_Male_Same District/Different Position</t>
  </si>
  <si>
    <t>Early Childhood_2010_Male_Stayer</t>
  </si>
  <si>
    <t>Early Childhood_2011_Female_Different District/Different Position</t>
  </si>
  <si>
    <t>Early Childhood_2011_Female_Different District/Same Position</t>
  </si>
  <si>
    <t>Early Childhood_2011_Female_Leaver</t>
  </si>
  <si>
    <t>Early Childhood_2011_Female_New</t>
  </si>
  <si>
    <t>Early Childhood_2011_Female_Same District/Different Position</t>
  </si>
  <si>
    <t>Early Childhood_2011_Female_Stayer</t>
  </si>
  <si>
    <t>Early Childhood_2011_Male_Different District/Different Position</t>
  </si>
  <si>
    <t>Early Childhood_2011_Male_Different District/Same Position</t>
  </si>
  <si>
    <t>Early Childhood_2011_Male_Leaver</t>
  </si>
  <si>
    <t>Early Childhood_2011_Male_New</t>
  </si>
  <si>
    <t>Early Childhood_2011_Male_Same District/Different Position</t>
  </si>
  <si>
    <t>Early Childhood_2011_Male_Stayer</t>
  </si>
  <si>
    <t>Early Childhood_2012_Female_Different District/Different Position</t>
  </si>
  <si>
    <t>Early Childhood_2012_Female_Different District/Same Position</t>
  </si>
  <si>
    <t>Early Childhood_2012_Female_Leaver</t>
  </si>
  <si>
    <t>Early Childhood_2012_Female_New</t>
  </si>
  <si>
    <t>Early Childhood_2012_Female_Same District/Different Position</t>
  </si>
  <si>
    <t>Early Childhood_2012_Female_Stayer</t>
  </si>
  <si>
    <t>Early Childhood_2012_Male_Different District/Different Position</t>
  </si>
  <si>
    <t>Early Childhood_2012_Male_Different District/Same Position</t>
  </si>
  <si>
    <t>Early Childhood_2012_Male_Leaver</t>
  </si>
  <si>
    <t>Early Childhood_2012_Male_New</t>
  </si>
  <si>
    <t>Early Childhood_2012_Male_Same District/Different Position</t>
  </si>
  <si>
    <t>Early Childhood_2012_Male_Stayer</t>
  </si>
  <si>
    <t>Early Childhood_2013_Female_Different District/Different Position</t>
  </si>
  <si>
    <t>Early Childhood_2013_Female_Different District/Same Position</t>
  </si>
  <si>
    <t>Early Childhood_2013_Female_Leaver</t>
  </si>
  <si>
    <t>Early Childhood_2013_Female_New</t>
  </si>
  <si>
    <t>Early Childhood_2013_Female_Same District/Different Position</t>
  </si>
  <si>
    <t>Early Childhood_2013_Female_Stayer</t>
  </si>
  <si>
    <t>Early Childhood_2013_Male_Different District/Different Position</t>
  </si>
  <si>
    <t>Early Childhood_2013_Male_Different District/Same Position</t>
  </si>
  <si>
    <t>Early Childhood_2013_Male_Leaver</t>
  </si>
  <si>
    <t>Early Childhood_2013_Male_New</t>
  </si>
  <si>
    <t>Early Childhood_2013_Male_Same District/Different Position</t>
  </si>
  <si>
    <t>Early Childhood_2013_Male_Stayer</t>
  </si>
  <si>
    <t>Early Childhood_2014_Female_Different District/Different Position</t>
  </si>
  <si>
    <t>Early Childhood_2014_Female_Different District/Same Position</t>
  </si>
  <si>
    <t>Early Childhood_2014_Female_Leaver</t>
  </si>
  <si>
    <t>Early Childhood_2014_Female_New</t>
  </si>
  <si>
    <t>Early Childhood_2014_Female_Same District/Different Position</t>
  </si>
  <si>
    <t>Early Childhood_2014_Female_Stayer</t>
  </si>
  <si>
    <t>Early Childhood_2014_Male_Different District/Different Position</t>
  </si>
  <si>
    <t>Early Childhood_2014_Male_Different District/Same Position</t>
  </si>
  <si>
    <t>Early Childhood_2014_Male_Leaver</t>
  </si>
  <si>
    <t>Early Childhood_2014_Male_New</t>
  </si>
  <si>
    <t>Early Childhood_2014_Male_Same District/Different Position</t>
  </si>
  <si>
    <t>Early Childhood_2014_Male_Stayer</t>
  </si>
  <si>
    <t>Early Childhood_2015_Female_Different District/Different Position</t>
  </si>
  <si>
    <t>Early Childhood_2015_Female_Different District/Same Position</t>
  </si>
  <si>
    <t>Early Childhood_2015_Female_Leaver</t>
  </si>
  <si>
    <t>Early Childhood_2015_Female_New</t>
  </si>
  <si>
    <t>Early Childhood_2015_Female_Same District/Different Position</t>
  </si>
  <si>
    <t>Early Childhood_2015_Female_Stayer</t>
  </si>
  <si>
    <t>Early Childhood_2015_Male_Different District/Different Position</t>
  </si>
  <si>
    <t>Early Childhood_2015_Male_Different District/Same Position</t>
  </si>
  <si>
    <t>Early Childhood_2015_Male_Leaver</t>
  </si>
  <si>
    <t>Early Childhood_2015_Male_New</t>
  </si>
  <si>
    <t>Early Childhood_2015_Male_Same District/Different Position</t>
  </si>
  <si>
    <t>Early Childhood_2015_Male_Stayer</t>
  </si>
  <si>
    <t>Elementary_2010_Female_Different District/Different Position</t>
  </si>
  <si>
    <t>Elementary_2010_Female_Different District/Same Position</t>
  </si>
  <si>
    <t>Elementary_2010_Female_Leaver</t>
  </si>
  <si>
    <t>Elementary_2010_Female_New</t>
  </si>
  <si>
    <t>Elementary_2010_Female_Same District/Different Position</t>
  </si>
  <si>
    <t>Elementary_2010_Female_Stayer</t>
  </si>
  <si>
    <t>Elementary_2010_Male_Different District/Different Position</t>
  </si>
  <si>
    <t>Elementary_2010_Male_Different District/Same Position</t>
  </si>
  <si>
    <t>Elementary_2010_Male_Leaver</t>
  </si>
  <si>
    <t>Elementary_2010_Male_New</t>
  </si>
  <si>
    <t>Elementary_2010_Male_Same District/Different Position</t>
  </si>
  <si>
    <t>Elementary_2010_Male_Stayer</t>
  </si>
  <si>
    <t>Elementary_2011_Female_Different District/Different Position</t>
  </si>
  <si>
    <t>Elementary_2011_Female_Different District/Same Position</t>
  </si>
  <si>
    <t>Elementary_2011_Female_Leaver</t>
  </si>
  <si>
    <t>Elementary_2011_Female_New</t>
  </si>
  <si>
    <t>Elementary_2011_Female_Same District/Different Position</t>
  </si>
  <si>
    <t>Elementary_2011_Female_Stayer</t>
  </si>
  <si>
    <t>Elementary_2011_Male_Different District/Different Position</t>
  </si>
  <si>
    <t>Elementary_2011_Male_Different District/Same Position</t>
  </si>
  <si>
    <t>Elementary_2011_Male_Leaver</t>
  </si>
  <si>
    <t>Elementary_2011_Male_New</t>
  </si>
  <si>
    <t>Elementary_2011_Male_Same District/Different Position</t>
  </si>
  <si>
    <t>Elementary_2011_Male_Stayer</t>
  </si>
  <si>
    <t>Elementary_2012_Female_Different District/Different Position</t>
  </si>
  <si>
    <t>Elementary_2012_Female_Different District/Same Position</t>
  </si>
  <si>
    <t>Elementary_2012_Female_Leaver</t>
  </si>
  <si>
    <t>Elementary_2012_Female_New</t>
  </si>
  <si>
    <t>Elementary_2012_Female_Same District/Different Position</t>
  </si>
  <si>
    <t>Elementary_2012_Female_Stayer</t>
  </si>
  <si>
    <t>Elementary_2012_Male_Different District/Different Position</t>
  </si>
  <si>
    <t>Elementary_2012_Male_Different District/Same Position</t>
  </si>
  <si>
    <t>Elementary_2012_Male_Leaver</t>
  </si>
  <si>
    <t>Elementary_2012_Male_New</t>
  </si>
  <si>
    <t>Elementary_2012_Male_Same District/Different Position</t>
  </si>
  <si>
    <t>Elementary_2012_Male_Stayer</t>
  </si>
  <si>
    <t>Elementary_2013_Female_Different District/Different Position</t>
  </si>
  <si>
    <t>Elementary_2013_Female_Different District/Same Position</t>
  </si>
  <si>
    <t>Elementary_2013_Female_Leaver</t>
  </si>
  <si>
    <t>Elementary_2013_Female_New</t>
  </si>
  <si>
    <t>Elementary_2013_Female_Same District/Different Position</t>
  </si>
  <si>
    <t>Elementary_2013_Female_Stayer</t>
  </si>
  <si>
    <t>Elementary_2013_Male_Different District/Different Position</t>
  </si>
  <si>
    <t>Elementary_2013_Male_Different District/Same Position</t>
  </si>
  <si>
    <t>Elementary_2013_Male_Leaver</t>
  </si>
  <si>
    <t>Elementary_2013_Male_New</t>
  </si>
  <si>
    <t>Elementary_2013_Male_Same District/Different Position</t>
  </si>
  <si>
    <t>Elementary_2013_Male_Stayer</t>
  </si>
  <si>
    <t>Elementary_2014_Female_Different District/Different Position</t>
  </si>
  <si>
    <t>Elementary_2014_Female_Different District/Same Position</t>
  </si>
  <si>
    <t>Elementary_2014_Female_Leaver</t>
  </si>
  <si>
    <t>Elementary_2014_Female_New</t>
  </si>
  <si>
    <t>Elementary_2014_Female_Same District/Different Position</t>
  </si>
  <si>
    <t>Elementary_2014_Female_Stayer</t>
  </si>
  <si>
    <t>Elementary_2014_Male_Different District/Different Position</t>
  </si>
  <si>
    <t>Elementary_2014_Male_Different District/Same Position</t>
  </si>
  <si>
    <t>Elementary_2014_Male_Leaver</t>
  </si>
  <si>
    <t>Elementary_2014_Male_New</t>
  </si>
  <si>
    <t>Elementary_2014_Male_Same District/Different Position</t>
  </si>
  <si>
    <t>Elementary_2014_Male_Stayer</t>
  </si>
  <si>
    <t>Elementary_2015_Female_Different District/Different Position</t>
  </si>
  <si>
    <t>Elementary_2015_Female_Different District/Same Position</t>
  </si>
  <si>
    <t>Elementary_2015_Female_Leaver</t>
  </si>
  <si>
    <t>Elementary_2015_Female_New</t>
  </si>
  <si>
    <t>Elementary_2015_Female_Same District/Different Position</t>
  </si>
  <si>
    <t>Elementary_2015_Female_Stayer</t>
  </si>
  <si>
    <t>Elementary_2015_Male_Different District/Different Position</t>
  </si>
  <si>
    <t>Elementary_2015_Male_Different District/Same Position</t>
  </si>
  <si>
    <t>Elementary_2015_Male_Leaver</t>
  </si>
  <si>
    <t>Elementary_2015_Male_New</t>
  </si>
  <si>
    <t>Elementary_2015_Male_Same District/Different Position</t>
  </si>
  <si>
    <t>Elementary_2015_Male_Stayer</t>
  </si>
  <si>
    <t>Guidance Counselor_2010_Female_Different District/Different Position</t>
  </si>
  <si>
    <t>Guidance Counselor_2010_Female_Different District/Same Position</t>
  </si>
  <si>
    <t>Guidance Counselor_2010_Female_Leaver</t>
  </si>
  <si>
    <t>Guidance Counselor_2010_Female_New</t>
  </si>
  <si>
    <t>Guidance Counselor_2010_Female_Same District/Different Position</t>
  </si>
  <si>
    <t>Guidance Counselor_2010_Female_Stayer</t>
  </si>
  <si>
    <t>Guidance Counselor_2010_Male_Different District/Different Position</t>
  </si>
  <si>
    <t>Guidance Counselor_2010_Male_Different District/Same Position</t>
  </si>
  <si>
    <t>Guidance Counselor_2010_Male_Leaver</t>
  </si>
  <si>
    <t>Guidance Counselor_2010_Male_New</t>
  </si>
  <si>
    <t>Guidance Counselor_2010_Male_Same District/Different Position</t>
  </si>
  <si>
    <t>Guidance Counselor_2010_Male_Stayer</t>
  </si>
  <si>
    <t>Guidance Counselor_2011_Female_Different District/Different Position</t>
  </si>
  <si>
    <t>Guidance Counselor_2011_Female_Different District/Same Position</t>
  </si>
  <si>
    <t>Guidance Counselor_2011_Female_Leaver</t>
  </si>
  <si>
    <t>Guidance Counselor_2011_Female_New</t>
  </si>
  <si>
    <t>Guidance Counselor_2011_Female_Same District/Different Position</t>
  </si>
  <si>
    <t>Guidance Counselor_2011_Female_Stayer</t>
  </si>
  <si>
    <t>Guidance Counselor_2011_Male_Different District/Different Position</t>
  </si>
  <si>
    <t>Guidance Counselor_2011_Male_Different District/Same Position</t>
  </si>
  <si>
    <t>Guidance Counselor_2011_Male_Leaver</t>
  </si>
  <si>
    <t>Guidance Counselor_2011_Male_New</t>
  </si>
  <si>
    <t>Guidance Counselor_2011_Male_Same District/Different Position</t>
  </si>
  <si>
    <t>Guidance Counselor_2011_Male_Stayer</t>
  </si>
  <si>
    <t>Guidance Counselor_2012_Female_Different District/Different Position</t>
  </si>
  <si>
    <t>Guidance Counselor_2012_Female_Different District/Same Position</t>
  </si>
  <si>
    <t>Guidance Counselor_2012_Female_Leaver</t>
  </si>
  <si>
    <t>Guidance Counselor_2012_Female_New</t>
  </si>
  <si>
    <t>Guidance Counselor_2012_Female_Same District/Different Position</t>
  </si>
  <si>
    <t>Guidance Counselor_2012_Female_Stayer</t>
  </si>
  <si>
    <t>Guidance Counselor_2012_Male_Different District/Different Position</t>
  </si>
  <si>
    <t>Guidance Counselor_2012_Male_Different District/Same Position</t>
  </si>
  <si>
    <t>Guidance Counselor_2012_Male_Leaver</t>
  </si>
  <si>
    <t>Guidance Counselor_2012_Male_New</t>
  </si>
  <si>
    <t>Guidance Counselor_2012_Male_Same District/Different Position</t>
  </si>
  <si>
    <t>Guidance Counselor_2012_Male_Stayer</t>
  </si>
  <si>
    <t>Guidance Counselor_2013_Female_Different District/Different Position</t>
  </si>
  <si>
    <t>Guidance Counselor_2013_Female_Different District/Same Position</t>
  </si>
  <si>
    <t>Guidance Counselor_2013_Female_Leaver</t>
  </si>
  <si>
    <t>Guidance Counselor_2013_Female_New</t>
  </si>
  <si>
    <t>Guidance Counselor_2013_Female_Same District/Different Position</t>
  </si>
  <si>
    <t>Guidance Counselor_2013_Female_Stayer</t>
  </si>
  <si>
    <t>Guidance Counselor_2013_Male_Different District/Different Position</t>
  </si>
  <si>
    <t>Guidance Counselor_2013_Male_Different District/Same Position</t>
  </si>
  <si>
    <t>Guidance Counselor_2013_Male_Leaver</t>
  </si>
  <si>
    <t>Guidance Counselor_2013_Male_New</t>
  </si>
  <si>
    <t>Guidance Counselor_2013_Male_Same District/Different Position</t>
  </si>
  <si>
    <t>Guidance Counselor_2013_Male_Stayer</t>
  </si>
  <si>
    <t>Guidance Counselor_2014_Female_Different District/Different Position</t>
  </si>
  <si>
    <t>Guidance Counselor_2014_Female_Different District/Same Position</t>
  </si>
  <si>
    <t>Guidance Counselor_2014_Female_Leaver</t>
  </si>
  <si>
    <t>Guidance Counselor_2014_Female_New</t>
  </si>
  <si>
    <t>Guidance Counselor_2014_Female_Same District/Different Position</t>
  </si>
  <si>
    <t>Guidance Counselor_2014_Female_Stayer</t>
  </si>
  <si>
    <t>Guidance Counselor_2014_Male_Different District/Different Position</t>
  </si>
  <si>
    <t>Guidance Counselor_2014_Male_Different District/Same Position</t>
  </si>
  <si>
    <t>Guidance Counselor_2014_Male_Leaver</t>
  </si>
  <si>
    <t>Guidance Counselor_2014_Male_New</t>
  </si>
  <si>
    <t>Guidance Counselor_2014_Male_Same District/Different Position</t>
  </si>
  <si>
    <t>Guidance Counselor_2014_Male_Stayer</t>
  </si>
  <si>
    <t>Guidance Counselor_2015_Female_Different District/Different Position</t>
  </si>
  <si>
    <t>Guidance Counselor_2015_Female_Different District/Same Position</t>
  </si>
  <si>
    <t>Guidance Counselor_2015_Female_Leaver</t>
  </si>
  <si>
    <t>Guidance Counselor_2015_Female_New</t>
  </si>
  <si>
    <t>Guidance Counselor_2015_Female_Same District/Different Position</t>
  </si>
  <si>
    <t>Guidance Counselor_2015_Female_Stayer</t>
  </si>
  <si>
    <t>Guidance Counselor_2015_Male_Different District/Different Position</t>
  </si>
  <si>
    <t>Guidance Counselor_2015_Male_Different District/Same Position</t>
  </si>
  <si>
    <t>Guidance Counselor_2015_Male_Leaver</t>
  </si>
  <si>
    <t>Guidance Counselor_2015_Male_New</t>
  </si>
  <si>
    <t>Guidance Counselor_2015_Male_Same District/Different Position</t>
  </si>
  <si>
    <t>Guidance Counselor_2015_Male_Stayer</t>
  </si>
  <si>
    <t>High School - Arts &amp; Music_2010_Female_Different District/Different Position</t>
  </si>
  <si>
    <t>High School - Arts &amp; Music_2010_Female_Different District/Same Position</t>
  </si>
  <si>
    <t>High School - Arts &amp; Music_2010_Female_Leaver</t>
  </si>
  <si>
    <t>High School - Arts &amp; Music_2010_Female_New</t>
  </si>
  <si>
    <t>High School - Arts &amp; Music_2010_Female_Same District/Different Position</t>
  </si>
  <si>
    <t>High School - Arts &amp; Music_2010_Female_Stayer</t>
  </si>
  <si>
    <t>High School - Arts &amp; Music_2010_Male_Different District/Different Position</t>
  </si>
  <si>
    <t>High School - Arts &amp; Music_2010_Male_Different District/Same Position</t>
  </si>
  <si>
    <t>High School - Arts &amp; Music_2010_Male_Leaver</t>
  </si>
  <si>
    <t>High School - Arts &amp; Music_2010_Male_New</t>
  </si>
  <si>
    <t>High School - Arts &amp; Music_2010_Male_Same District/Different Position</t>
  </si>
  <si>
    <t>High School - Arts &amp; Music_2010_Male_Stayer</t>
  </si>
  <si>
    <t>High School - Arts &amp; Music_2011_Female_Different District/Different Position</t>
  </si>
  <si>
    <t>High School - Arts &amp; Music_2011_Female_Different District/Same Position</t>
  </si>
  <si>
    <t>High School - Arts &amp; Music_2011_Female_Leaver</t>
  </si>
  <si>
    <t>High School - Arts &amp; Music_2011_Female_New</t>
  </si>
  <si>
    <t>High School - Arts &amp; Music_2011_Female_Same District/Different Position</t>
  </si>
  <si>
    <t>High School - Arts &amp; Music_2011_Female_Stayer</t>
  </si>
  <si>
    <t>High School - Arts &amp; Music_2011_Male_Different District/Different Position</t>
  </si>
  <si>
    <t>High School - Arts &amp; Music_2011_Male_Different District/Same Position</t>
  </si>
  <si>
    <t>High School - Arts &amp; Music_2011_Male_Leaver</t>
  </si>
  <si>
    <t>High School - Arts &amp; Music_2011_Male_New</t>
  </si>
  <si>
    <t>High School - Arts &amp; Music_2011_Male_Same District/Different Position</t>
  </si>
  <si>
    <t>High School - Arts &amp; Music_2011_Male_Stayer</t>
  </si>
  <si>
    <t>High School - Arts &amp; Music_2012_Female_Different District/Different Position</t>
  </si>
  <si>
    <t>High School - Arts &amp; Music_2012_Female_Different District/Same Position</t>
  </si>
  <si>
    <t>High School - Arts &amp; Music_2012_Female_Leaver</t>
  </si>
  <si>
    <t>High School - Arts &amp; Music_2012_Female_New</t>
  </si>
  <si>
    <t>High School - Arts &amp; Music_2012_Female_Same District/Different Position</t>
  </si>
  <si>
    <t>High School - Arts &amp; Music_2012_Female_Stayer</t>
  </si>
  <si>
    <t>High School - Arts &amp; Music_2012_Male_Different District/Different Position</t>
  </si>
  <si>
    <t>High School - Arts &amp; Music_2012_Male_Different District/Same Position</t>
  </si>
  <si>
    <t>High School - Arts &amp; Music_2012_Male_Leaver</t>
  </si>
  <si>
    <t>High School - Arts &amp; Music_2012_Male_New</t>
  </si>
  <si>
    <t>High School - Arts &amp; Music_2012_Male_Same District/Different Position</t>
  </si>
  <si>
    <t>High School - Arts &amp; Music_2012_Male_Stayer</t>
  </si>
  <si>
    <t>High School - Arts &amp; Music_2013_Female_Different District/Different Position</t>
  </si>
  <si>
    <t>High School - Arts &amp; Music_2013_Female_Different District/Same Position</t>
  </si>
  <si>
    <t>High School - Arts &amp; Music_2013_Female_Leaver</t>
  </si>
  <si>
    <t>High School - Arts &amp; Music_2013_Female_New</t>
  </si>
  <si>
    <t>High School - Arts &amp; Music_2013_Female_Same District/Different Position</t>
  </si>
  <si>
    <t>High School - Arts &amp; Music_2013_Female_Stayer</t>
  </si>
  <si>
    <t>High School - Arts &amp; Music_2013_Male_Different District/Different Position</t>
  </si>
  <si>
    <t>High School - Arts &amp; Music_2013_Male_Different District/Same Position</t>
  </si>
  <si>
    <t>High School - Arts &amp; Music_2013_Male_Leaver</t>
  </si>
  <si>
    <t>High School - Arts &amp; Music_2013_Male_New</t>
  </si>
  <si>
    <t>High School - Arts &amp; Music_2013_Male_Same District/Different Position</t>
  </si>
  <si>
    <t>High School - Arts &amp; Music_2013_Male_Stayer</t>
  </si>
  <si>
    <t>High School - Arts &amp; Music_2014_Female_Different District/Different Position</t>
  </si>
  <si>
    <t>High School - Arts &amp; Music_2014_Female_Different District/Same Position</t>
  </si>
  <si>
    <t>High School - Arts &amp; Music_2014_Female_Leaver</t>
  </si>
  <si>
    <t>High School - Arts &amp; Music_2014_Female_New</t>
  </si>
  <si>
    <t>High School - Arts &amp; Music_2014_Female_Same District/Different Position</t>
  </si>
  <si>
    <t>High School - Arts &amp; Music_2014_Female_Stayer</t>
  </si>
  <si>
    <t>High School - Arts &amp; Music_2014_Male_Different District/Different Position</t>
  </si>
  <si>
    <t>High School - Arts &amp; Music_2014_Male_Different District/Same Position</t>
  </si>
  <si>
    <t>High School - Arts &amp; Music_2014_Male_Leaver</t>
  </si>
  <si>
    <t>High School - Arts &amp; Music_2014_Male_New</t>
  </si>
  <si>
    <t>High School - Arts &amp; Music_2014_Male_Same District/Different Position</t>
  </si>
  <si>
    <t>High School - Arts &amp; Music_2014_Male_Stayer</t>
  </si>
  <si>
    <t>High School - Arts &amp; Music_2015_Female_Different District/Different Position</t>
  </si>
  <si>
    <t>High School - Arts &amp; Music_2015_Female_Different District/Same Position</t>
  </si>
  <si>
    <t>High School - Arts &amp; Music_2015_Female_Leaver</t>
  </si>
  <si>
    <t>High School - Arts &amp; Music_2015_Female_New</t>
  </si>
  <si>
    <t>High School - Arts &amp; Music_2015_Female_Same District/Different Position</t>
  </si>
  <si>
    <t>High School - Arts &amp; Music_2015_Female_Stayer</t>
  </si>
  <si>
    <t>High School - Arts &amp; Music_2015_Male_Different District/Different Position</t>
  </si>
  <si>
    <t>High School - Arts &amp; Music_2015_Male_Different District/Same Position</t>
  </si>
  <si>
    <t>High School - Arts &amp; Music_2015_Male_Leaver</t>
  </si>
  <si>
    <t>High School - Arts &amp; Music_2015_Male_New</t>
  </si>
  <si>
    <t>High School - Arts &amp; Music_2015_Male_Same District/Different Position</t>
  </si>
  <si>
    <t>High School - Arts &amp; Music_2015_Male_Stayer</t>
  </si>
  <si>
    <t>High School - Foreign Language_2010_Female_Different District/Different Position</t>
  </si>
  <si>
    <t>High School - Foreign Language_2010_Female_Different District/Same Position</t>
  </si>
  <si>
    <t>High School - Foreign Language_2010_Female_Leaver</t>
  </si>
  <si>
    <t>High School - Foreign Language_2010_Female_New</t>
  </si>
  <si>
    <t>High School - Foreign Language_2010_Female_Same District/Different Position</t>
  </si>
  <si>
    <t>High School - Foreign Language_2010_Female_Stayer</t>
  </si>
  <si>
    <t>High School - Foreign Language_2010_Male_Different District/Different Position</t>
  </si>
  <si>
    <t>High School - Foreign Language_2010_Male_Different District/Same Position</t>
  </si>
  <si>
    <t>High School - Foreign Language_2010_Male_Leaver</t>
  </si>
  <si>
    <t>High School - Foreign Language_2010_Male_New</t>
  </si>
  <si>
    <t>High School - Foreign Language_2010_Male_Same District/Different Position</t>
  </si>
  <si>
    <t>High School - Foreign Language_2010_Male_Stayer</t>
  </si>
  <si>
    <t>High School - Foreign Language_2011_Female_Different District/Different Position</t>
  </si>
  <si>
    <t>High School - Foreign Language_2011_Female_Different District/Same Position</t>
  </si>
  <si>
    <t>High School - Foreign Language_2011_Female_Leaver</t>
  </si>
  <si>
    <t>High School - Foreign Language_2011_Female_New</t>
  </si>
  <si>
    <t>High School - Foreign Language_2011_Female_Same District/Different Position</t>
  </si>
  <si>
    <t>High School - Foreign Language_2011_Female_Stayer</t>
  </si>
  <si>
    <t>High School - Foreign Language_2011_Male_Different District/Different Position</t>
  </si>
  <si>
    <t>High School - Foreign Language_2011_Male_Different District/Same Position</t>
  </si>
  <si>
    <t>High School - Foreign Language_2011_Male_Leaver</t>
  </si>
  <si>
    <t>High School - Foreign Language_2011_Male_New</t>
  </si>
  <si>
    <t>High School - Foreign Language_2011_Male_Same District/Different Position</t>
  </si>
  <si>
    <t>High School - Foreign Language_2011_Male_Stayer</t>
  </si>
  <si>
    <t>High School - Foreign Language_2012_Female_Different District/Different Position</t>
  </si>
  <si>
    <t>High School - Foreign Language_2012_Female_Different District/Same Position</t>
  </si>
  <si>
    <t>High School - Foreign Language_2012_Female_Leaver</t>
  </si>
  <si>
    <t>High School - Foreign Language_2012_Female_New</t>
  </si>
  <si>
    <t>High School - Foreign Language_2012_Female_Same District/Different Position</t>
  </si>
  <si>
    <t>High School - Foreign Language_2012_Female_Stayer</t>
  </si>
  <si>
    <t>High School - Foreign Language_2012_Male_Different District/Different Position</t>
  </si>
  <si>
    <t>High School - Foreign Language_2012_Male_Different District/Same Position</t>
  </si>
  <si>
    <t>High School - Foreign Language_2012_Male_Leaver</t>
  </si>
  <si>
    <t>High School - Foreign Language_2012_Male_New</t>
  </si>
  <si>
    <t>High School - Foreign Language_2012_Male_Same District/Different Position</t>
  </si>
  <si>
    <t>High School - Foreign Language_2012_Male_Stayer</t>
  </si>
  <si>
    <t>High School - Foreign Language_2013_Female_Different District/Different Position</t>
  </si>
  <si>
    <t>High School - Foreign Language_2013_Female_Different District/Same Position</t>
  </si>
  <si>
    <t>High School - Foreign Language_2013_Female_Leaver</t>
  </si>
  <si>
    <t>High School - Foreign Language_2013_Female_New</t>
  </si>
  <si>
    <t>High School - Foreign Language_2013_Female_Same District/Different Position</t>
  </si>
  <si>
    <t>High School - Foreign Language_2013_Female_Stayer</t>
  </si>
  <si>
    <t>High School - Foreign Language_2013_Male_Different District/Different Position</t>
  </si>
  <si>
    <t>High School - Foreign Language_2013_Male_Different District/Same Position</t>
  </si>
  <si>
    <t>High School - Foreign Language_2013_Male_Leaver</t>
  </si>
  <si>
    <t>High School - Foreign Language_2013_Male_New</t>
  </si>
  <si>
    <t>High School - Foreign Language_2013_Male_Same District/Different Position</t>
  </si>
  <si>
    <t>High School - Foreign Language_2013_Male_Stayer</t>
  </si>
  <si>
    <t>High School - Foreign Language_2014_Female_Different District/Different Position</t>
  </si>
  <si>
    <t>High School - Foreign Language_2014_Female_Different District/Same Position</t>
  </si>
  <si>
    <t>High School - Foreign Language_2014_Female_Leaver</t>
  </si>
  <si>
    <t>High School - Foreign Language_2014_Female_New</t>
  </si>
  <si>
    <t>High School - Foreign Language_2014_Female_Same District/Different Position</t>
  </si>
  <si>
    <t>High School - Foreign Language_2014_Female_Stayer</t>
  </si>
  <si>
    <t>High School - Foreign Language_2014_Male_Different District/Different Position</t>
  </si>
  <si>
    <t>High School - Foreign Language_2014_Male_Different District/Same Position</t>
  </si>
  <si>
    <t>High School - Foreign Language_2014_Male_Leaver</t>
  </si>
  <si>
    <t>High School - Foreign Language_2014_Male_New</t>
  </si>
  <si>
    <t>High School - Foreign Language_2014_Male_Same District/Different Position</t>
  </si>
  <si>
    <t>High School - Foreign Language_2014_Male_Stayer</t>
  </si>
  <si>
    <t>High School - Foreign Language_2015_Female_Different District/Different Position</t>
  </si>
  <si>
    <t>High School - Foreign Language_2015_Female_Different District/Same Position</t>
  </si>
  <si>
    <t>High School - Foreign Language_2015_Female_Leaver</t>
  </si>
  <si>
    <t>High School - Foreign Language_2015_Female_New</t>
  </si>
  <si>
    <t>High School - Foreign Language_2015_Female_Same District/Different Position</t>
  </si>
  <si>
    <t>High School - Foreign Language_2015_Female_Stayer</t>
  </si>
  <si>
    <t>High School - Foreign Language_2015_Male_Different District/Different Position</t>
  </si>
  <si>
    <t>High School - Foreign Language_2015_Male_Different District/Same Position</t>
  </si>
  <si>
    <t>High School - Foreign Language_2015_Male_Leaver</t>
  </si>
  <si>
    <t>High School - Foreign Language_2015_Male_New</t>
  </si>
  <si>
    <t>High School - Foreign Language_2015_Male_Same District/Different Position</t>
  </si>
  <si>
    <t>High School - Foreign Language_2015_Male_Stayer</t>
  </si>
  <si>
    <t>High School - Language Arts_2010_Female_Different District/Different Position</t>
  </si>
  <si>
    <t>High School - Language Arts_2010_Female_Different District/Same Position</t>
  </si>
  <si>
    <t>High School - Language Arts_2010_Female_Leaver</t>
  </si>
  <si>
    <t>High School - Language Arts_2010_Female_New</t>
  </si>
  <si>
    <t>High School - Language Arts_2010_Female_Same District/Different Position</t>
  </si>
  <si>
    <t>High School - Language Arts_2010_Female_Stayer</t>
  </si>
  <si>
    <t>High School - Language Arts_2010_Male_Different District/Different Position</t>
  </si>
  <si>
    <t>High School - Language Arts_2010_Male_Different District/Same Position</t>
  </si>
  <si>
    <t>High School - Language Arts_2010_Male_Leaver</t>
  </si>
  <si>
    <t>High School - Language Arts_2010_Male_New</t>
  </si>
  <si>
    <t>High School - Language Arts_2010_Male_Same District/Different Position</t>
  </si>
  <si>
    <t>High School - Language Arts_2010_Male_Stayer</t>
  </si>
  <si>
    <t>High School - Language Arts_2011_Female_Different District/Different Position</t>
  </si>
  <si>
    <t>High School - Language Arts_2011_Female_Different District/Same Position</t>
  </si>
  <si>
    <t>High School - Language Arts_2011_Female_Leaver</t>
  </si>
  <si>
    <t>High School - Language Arts_2011_Female_New</t>
  </si>
  <si>
    <t>High School - Language Arts_2011_Female_Same District/Different Position</t>
  </si>
  <si>
    <t>High School - Language Arts_2011_Female_Stayer</t>
  </si>
  <si>
    <t>High School - Language Arts_2011_Male_Different District/Different Position</t>
  </si>
  <si>
    <t>High School - Language Arts_2011_Male_Different District/Same Position</t>
  </si>
  <si>
    <t>High School - Language Arts_2011_Male_Leaver</t>
  </si>
  <si>
    <t>High School - Language Arts_2011_Male_New</t>
  </si>
  <si>
    <t>High School - Language Arts_2011_Male_Same District/Different Position</t>
  </si>
  <si>
    <t>High School - Language Arts_2011_Male_Stayer</t>
  </si>
  <si>
    <t>High School - Language Arts_2012_Female_Different District/Different Position</t>
  </si>
  <si>
    <t>High School - Language Arts_2012_Female_Different District/Same Position</t>
  </si>
  <si>
    <t>High School - Language Arts_2012_Female_Leaver</t>
  </si>
  <si>
    <t>High School - Language Arts_2012_Female_New</t>
  </si>
  <si>
    <t>High School - Language Arts_2012_Female_Same District/Different Position</t>
  </si>
  <si>
    <t>High School - Language Arts_2012_Female_Stayer</t>
  </si>
  <si>
    <t>High School - Language Arts_2012_Male_Different District/Different Position</t>
  </si>
  <si>
    <t>High School - Language Arts_2012_Male_Different District/Same Position</t>
  </si>
  <si>
    <t>High School - Language Arts_2012_Male_Leaver</t>
  </si>
  <si>
    <t>High School - Language Arts_2012_Male_New</t>
  </si>
  <si>
    <t>High School - Language Arts_2012_Male_Same District/Different Position</t>
  </si>
  <si>
    <t>High School - Language Arts_2012_Male_Stayer</t>
  </si>
  <si>
    <t>High School - Language Arts_2013_Female_Different District/Different Position</t>
  </si>
  <si>
    <t>High School - Language Arts_2013_Female_Different District/Same Position</t>
  </si>
  <si>
    <t>High School - Language Arts_2013_Female_Leaver</t>
  </si>
  <si>
    <t>High School - Language Arts_2013_Female_New</t>
  </si>
  <si>
    <t>High School - Language Arts_2013_Female_Same District/Different Position</t>
  </si>
  <si>
    <t>High School - Language Arts_2013_Female_Stayer</t>
  </si>
  <si>
    <t>High School - Language Arts_2013_Male_Different District/Different Position</t>
  </si>
  <si>
    <t>High School - Language Arts_2013_Male_Different District/Same Position</t>
  </si>
  <si>
    <t>High School - Language Arts_2013_Male_Leaver</t>
  </si>
  <si>
    <t>High School - Language Arts_2013_Male_New</t>
  </si>
  <si>
    <t>High School - Language Arts_2013_Male_Same District/Different Position</t>
  </si>
  <si>
    <t>High School - Language Arts_2013_Male_Stayer</t>
  </si>
  <si>
    <t>High School - Language Arts_2014_Female_Different District/Different Position</t>
  </si>
  <si>
    <t>High School - Language Arts_2014_Female_Different District/Same Position</t>
  </si>
  <si>
    <t>High School - Language Arts_2014_Female_Leaver</t>
  </si>
  <si>
    <t>High School - Language Arts_2014_Female_New</t>
  </si>
  <si>
    <t>High School - Language Arts_2014_Female_Same District/Different Position</t>
  </si>
  <si>
    <t>High School - Language Arts_2014_Female_Stayer</t>
  </si>
  <si>
    <t>High School - Language Arts_2014_Male_Different District/Different Position</t>
  </si>
  <si>
    <t>High School - Language Arts_2014_Male_Different District/Same Position</t>
  </si>
  <si>
    <t>High School - Language Arts_2014_Male_Leaver</t>
  </si>
  <si>
    <t>High School - Language Arts_2014_Male_New</t>
  </si>
  <si>
    <t>High School - Language Arts_2014_Male_Same District/Different Position</t>
  </si>
  <si>
    <t>High School - Language Arts_2014_Male_Stayer</t>
  </si>
  <si>
    <t>High School - Language Arts_2015_Female_Different District/Different Position</t>
  </si>
  <si>
    <t>High School - Language Arts_2015_Female_Different District/Same Position</t>
  </si>
  <si>
    <t>High School - Language Arts_2015_Female_Leaver</t>
  </si>
  <si>
    <t>High School - Language Arts_2015_Female_New</t>
  </si>
  <si>
    <t>High School - Language Arts_2015_Female_Same District/Different Position</t>
  </si>
  <si>
    <t>High School - Language Arts_2015_Female_Stayer</t>
  </si>
  <si>
    <t>High School - Language Arts_2015_Male_Different District/Different Position</t>
  </si>
  <si>
    <t>High School - Language Arts_2015_Male_Different District/Same Position</t>
  </si>
  <si>
    <t>High School - Language Arts_2015_Male_Leaver</t>
  </si>
  <si>
    <t>High School - Language Arts_2015_Male_New</t>
  </si>
  <si>
    <t>High School - Language Arts_2015_Male_Same District/Different Position</t>
  </si>
  <si>
    <t>High School - Language Arts_2015_Male_Stayer</t>
  </si>
  <si>
    <t>High School - Math_2010_Female_Different District/Different Position</t>
  </si>
  <si>
    <t>High School - Math_2010_Female_Different District/Same Position</t>
  </si>
  <si>
    <t>High School - Math_2010_Female_Leaver</t>
  </si>
  <si>
    <t>High School - Math_2010_Female_New</t>
  </si>
  <si>
    <t>High School - Math_2010_Female_Same District/Different Position</t>
  </si>
  <si>
    <t>High School - Math_2010_Female_Stayer</t>
  </si>
  <si>
    <t>High School - Math_2010_Male_Different District/Different Position</t>
  </si>
  <si>
    <t>High School - Math_2010_Male_Different District/Same Position</t>
  </si>
  <si>
    <t>High School - Math_2010_Male_Leaver</t>
  </si>
  <si>
    <t>High School - Math_2010_Male_New</t>
  </si>
  <si>
    <t>High School - Math_2010_Male_Same District/Different Position</t>
  </si>
  <si>
    <t>High School - Math_2010_Male_Stayer</t>
  </si>
  <si>
    <t>High School - Math_2011_Female_Different District/Different Position</t>
  </si>
  <si>
    <t>High School - Math_2011_Female_Different District/Same Position</t>
  </si>
  <si>
    <t>High School - Math_2011_Female_Leaver</t>
  </si>
  <si>
    <t>High School - Math_2011_Female_New</t>
  </si>
  <si>
    <t>High School - Math_2011_Female_Same District/Different Position</t>
  </si>
  <si>
    <t>High School - Math_2011_Female_Stayer</t>
  </si>
  <si>
    <t>High School - Math_2011_Male_Different District/Different Position</t>
  </si>
  <si>
    <t>High School - Math_2011_Male_Different District/Same Position</t>
  </si>
  <si>
    <t>High School - Math_2011_Male_Leaver</t>
  </si>
  <si>
    <t>High School - Math_2011_Male_New</t>
  </si>
  <si>
    <t>High School - Math_2011_Male_Same District/Different Position</t>
  </si>
  <si>
    <t>High School - Math_2011_Male_Stayer</t>
  </si>
  <si>
    <t>High School - Math_2012_Female_Different District/Different Position</t>
  </si>
  <si>
    <t>High School - Math_2012_Female_Different District/Same Position</t>
  </si>
  <si>
    <t>High School - Math_2012_Female_Leaver</t>
  </si>
  <si>
    <t>High School - Math_2012_Female_New</t>
  </si>
  <si>
    <t>High School - Math_2012_Female_Same District/Different Position</t>
  </si>
  <si>
    <t>High School - Math_2012_Female_Stayer</t>
  </si>
  <si>
    <t>High School - Math_2012_Male_Different District/Different Position</t>
  </si>
  <si>
    <t>High School - Math_2012_Male_Different District/Same Position</t>
  </si>
  <si>
    <t>High School - Math_2012_Male_Leaver</t>
  </si>
  <si>
    <t>High School - Math_2012_Male_New</t>
  </si>
  <si>
    <t>High School - Math_2012_Male_Same District/Different Position</t>
  </si>
  <si>
    <t>High School - Math_2012_Male_Stayer</t>
  </si>
  <si>
    <t>High School - Math_2013_Female_Different District/Different Position</t>
  </si>
  <si>
    <t>High School - Math_2013_Female_Different District/Same Position</t>
  </si>
  <si>
    <t>High School - Math_2013_Female_Leaver</t>
  </si>
  <si>
    <t>High School - Math_2013_Female_New</t>
  </si>
  <si>
    <t>High School - Math_2013_Female_Same District/Different Position</t>
  </si>
  <si>
    <t>High School - Math_2013_Female_Stayer</t>
  </si>
  <si>
    <t>High School - Math_2013_Male_Different District/Different Position</t>
  </si>
  <si>
    <t>High School - Math_2013_Male_Different District/Same Position</t>
  </si>
  <si>
    <t>High School - Math_2013_Male_Leaver</t>
  </si>
  <si>
    <t>High School - Math_2013_Male_New</t>
  </si>
  <si>
    <t>High School - Math_2013_Male_Same District/Different Position</t>
  </si>
  <si>
    <t>High School - Math_2013_Male_Stayer</t>
  </si>
  <si>
    <t>High School - Math_2014_Female_Different District/Different Position</t>
  </si>
  <si>
    <t>High School - Math_2014_Female_Different District/Same Position</t>
  </si>
  <si>
    <t>High School - Math_2014_Female_Leaver</t>
  </si>
  <si>
    <t>High School - Math_2014_Female_New</t>
  </si>
  <si>
    <t>High School - Math_2014_Female_Same District/Different Position</t>
  </si>
  <si>
    <t>High School - Math_2014_Female_Stayer</t>
  </si>
  <si>
    <t>High School - Math_2014_Male_Different District/Different Position</t>
  </si>
  <si>
    <t>High School - Math_2014_Male_Different District/Same Position</t>
  </si>
  <si>
    <t>High School - Math_2014_Male_Leaver</t>
  </si>
  <si>
    <t>High School - Math_2014_Male_New</t>
  </si>
  <si>
    <t>High School - Math_2014_Male_Same District/Different Position</t>
  </si>
  <si>
    <t>High School - Math_2014_Male_Stayer</t>
  </si>
  <si>
    <t>High School - Math_2015_Female_Different District/Different Position</t>
  </si>
  <si>
    <t>High School - Math_2015_Female_Different District/Same Position</t>
  </si>
  <si>
    <t>High School - Math_2015_Female_Leaver</t>
  </si>
  <si>
    <t>High School - Math_2015_Female_New</t>
  </si>
  <si>
    <t>High School - Math_2015_Female_Same District/Different Position</t>
  </si>
  <si>
    <t>High School - Math_2015_Female_Stayer</t>
  </si>
  <si>
    <t>High School - Math_2015_Male_Different District/Different Position</t>
  </si>
  <si>
    <t>High School - Math_2015_Male_Different District/Same Position</t>
  </si>
  <si>
    <t>High School - Math_2015_Male_Leaver</t>
  </si>
  <si>
    <t>High School - Math_2015_Male_New</t>
  </si>
  <si>
    <t>High School - Math_2015_Male_Same District/Different Position</t>
  </si>
  <si>
    <t>High School - Math_2015_Male_Stayer</t>
  </si>
  <si>
    <t>High School - Other_2010_Female_Different District/Different Position</t>
  </si>
  <si>
    <t>High School - Other_2010_Female_Different District/Same Position</t>
  </si>
  <si>
    <t>High School - Other_2010_Female_Leaver</t>
  </si>
  <si>
    <t>High School - Other_2010_Female_New</t>
  </si>
  <si>
    <t>High School - Other_2010_Female_Same District/Different Position</t>
  </si>
  <si>
    <t>High School - Other_2010_Female_Stayer</t>
  </si>
  <si>
    <t>High School - Other_2010_Male_Different District/Different Position</t>
  </si>
  <si>
    <t>High School - Other_2010_Male_Different District/Same Position</t>
  </si>
  <si>
    <t>High School - Other_2010_Male_Leaver</t>
  </si>
  <si>
    <t>High School - Other_2010_Male_New</t>
  </si>
  <si>
    <t>High School - Other_2010_Male_Same District/Different Position</t>
  </si>
  <si>
    <t>High School - Other_2010_Male_Stayer</t>
  </si>
  <si>
    <t>High School - Other_2011_Female_Different District/Different Position</t>
  </si>
  <si>
    <t>High School - Other_2011_Female_Different District/Same Position</t>
  </si>
  <si>
    <t>High School - Other_2011_Female_Leaver</t>
  </si>
  <si>
    <t>High School - Other_2011_Female_New</t>
  </si>
  <si>
    <t>High School - Other_2011_Female_Same District/Different Position</t>
  </si>
  <si>
    <t>High School - Other_2011_Female_Stayer</t>
  </si>
  <si>
    <t>High School - Other_2011_Male_Different District/Different Position</t>
  </si>
  <si>
    <t>High School - Other_2011_Male_Different District/Same Position</t>
  </si>
  <si>
    <t>High School - Other_2011_Male_Leaver</t>
  </si>
  <si>
    <t>High School - Other_2011_Male_New</t>
  </si>
  <si>
    <t>High School - Other_2011_Male_Same District/Different Position</t>
  </si>
  <si>
    <t>High School - Other_2011_Male_Stayer</t>
  </si>
  <si>
    <t>High School - Other_2012_Female_Different District/Different Position</t>
  </si>
  <si>
    <t>High School - Other_2012_Female_Different District/Same Position</t>
  </si>
  <si>
    <t>High School - Other_2012_Female_Leaver</t>
  </si>
  <si>
    <t>High School - Other_2012_Female_New</t>
  </si>
  <si>
    <t>High School - Other_2012_Female_Same District/Different Position</t>
  </si>
  <si>
    <t>High School - Other_2012_Female_Stayer</t>
  </si>
  <si>
    <t>High School - Other_2012_Male_Different District/Different Position</t>
  </si>
  <si>
    <t>High School - Other_2012_Male_Different District/Same Position</t>
  </si>
  <si>
    <t>High School - Other_2012_Male_Leaver</t>
  </si>
  <si>
    <t>High School - Other_2012_Male_New</t>
  </si>
  <si>
    <t>High School - Other_2012_Male_Same District/Different Position</t>
  </si>
  <si>
    <t>High School - Other_2012_Male_Stayer</t>
  </si>
  <si>
    <t>High School - Other_2013_Female_Different District/Different Position</t>
  </si>
  <si>
    <t>High School - Other_2013_Female_Different District/Same Position</t>
  </si>
  <si>
    <t>High School - Other_2013_Female_Leaver</t>
  </si>
  <si>
    <t>High School - Other_2013_Female_New</t>
  </si>
  <si>
    <t>High School - Other_2013_Female_Same District/Different Position</t>
  </si>
  <si>
    <t>High School - Other_2013_Female_Stayer</t>
  </si>
  <si>
    <t>High School - Other_2013_Male_Different District/Different Position</t>
  </si>
  <si>
    <t>High School - Other_2013_Male_Different District/Same Position</t>
  </si>
  <si>
    <t>High School - Other_2013_Male_Leaver</t>
  </si>
  <si>
    <t>High School - Other_2013_Male_New</t>
  </si>
  <si>
    <t>High School - Other_2013_Male_Same District/Different Position</t>
  </si>
  <si>
    <t>High School - Other_2013_Male_Stayer</t>
  </si>
  <si>
    <t>High School - Other_2014_Female_Different District/Different Position</t>
  </si>
  <si>
    <t>High School - Other_2014_Female_Different District/Same Position</t>
  </si>
  <si>
    <t>High School - Other_2014_Female_Leaver</t>
  </si>
  <si>
    <t>High School - Other_2014_Female_New</t>
  </si>
  <si>
    <t>High School - Other_2014_Female_Same District/Different Position</t>
  </si>
  <si>
    <t>High School - Other_2014_Female_Stayer</t>
  </si>
  <si>
    <t>High School - Other_2014_Male_Different District/Different Position</t>
  </si>
  <si>
    <t>High School - Other_2014_Male_Different District/Same Position</t>
  </si>
  <si>
    <t>High School - Other_2014_Male_Leaver</t>
  </si>
  <si>
    <t>High School - Other_2014_Male_New</t>
  </si>
  <si>
    <t>High School - Other_2014_Male_Same District/Different Position</t>
  </si>
  <si>
    <t>High School - Other_2014_Male_Stayer</t>
  </si>
  <si>
    <t>High School - Other_2015_Female_Different District/Different Position</t>
  </si>
  <si>
    <t>High School - Other_2015_Female_Different District/Same Position</t>
  </si>
  <si>
    <t>High School - Other_2015_Female_Leaver</t>
  </si>
  <si>
    <t>High School - Other_2015_Female_New</t>
  </si>
  <si>
    <t>High School - Other_2015_Female_Same District/Different Position</t>
  </si>
  <si>
    <t>High School - Other_2015_Female_Stayer</t>
  </si>
  <si>
    <t>High School - Other_2015_Male_Different District/Different Position</t>
  </si>
  <si>
    <t>High School - Other_2015_Male_Different District/Same Position</t>
  </si>
  <si>
    <t>High School - Other_2015_Male_Leaver</t>
  </si>
  <si>
    <t>High School - Other_2015_Male_New</t>
  </si>
  <si>
    <t>High School - Other_2015_Male_Same District/Different Position</t>
  </si>
  <si>
    <t>High School - Other_2015_Male_Stayer</t>
  </si>
  <si>
    <t>High School - Science_2010_Female_Different District/Different Position</t>
  </si>
  <si>
    <t>High School - Science_2010_Female_Different District/Same Position</t>
  </si>
  <si>
    <t>High School - Science_2010_Female_Leaver</t>
  </si>
  <si>
    <t>High School - Science_2010_Female_New</t>
  </si>
  <si>
    <t>High School - Science_2010_Female_Same District/Different Position</t>
  </si>
  <si>
    <t>High School - Science_2010_Female_Stayer</t>
  </si>
  <si>
    <t>High School - Science_2010_Male_Different District/Different Position</t>
  </si>
  <si>
    <t>High School - Science_2010_Male_Different District/Same Position</t>
  </si>
  <si>
    <t>High School - Science_2010_Male_Leaver</t>
  </si>
  <si>
    <t>High School - Science_2010_Male_New</t>
  </si>
  <si>
    <t>High School - Science_2010_Male_Same District/Different Position</t>
  </si>
  <si>
    <t>High School - Science_2010_Male_Stayer</t>
  </si>
  <si>
    <t>High School - Science_2011_Female_Different District/Different Position</t>
  </si>
  <si>
    <t>High School - Science_2011_Female_Different District/Same Position</t>
  </si>
  <si>
    <t>High School - Science_2011_Female_Leaver</t>
  </si>
  <si>
    <t>High School - Science_2011_Female_New</t>
  </si>
  <si>
    <t>High School - Science_2011_Female_Same District/Different Position</t>
  </si>
  <si>
    <t>High School - Science_2011_Female_Stayer</t>
  </si>
  <si>
    <t>High School - Science_2011_Male_Different District/Different Position</t>
  </si>
  <si>
    <t>High School - Science_2011_Male_Different District/Same Position</t>
  </si>
  <si>
    <t>High School - Science_2011_Male_Leaver</t>
  </si>
  <si>
    <t>High School - Science_2011_Male_New</t>
  </si>
  <si>
    <t>High School - Science_2011_Male_Same District/Different Position</t>
  </si>
  <si>
    <t>High School - Science_2011_Male_Stayer</t>
  </si>
  <si>
    <t>High School - Science_2012_Female_Different District/Different Position</t>
  </si>
  <si>
    <t>High School - Science_2012_Female_Different District/Same Position</t>
  </si>
  <si>
    <t>High School - Science_2012_Female_Leaver</t>
  </si>
  <si>
    <t>High School - Science_2012_Female_New</t>
  </si>
  <si>
    <t>High School - Science_2012_Female_Same District/Different Position</t>
  </si>
  <si>
    <t>High School - Science_2012_Female_Stayer</t>
  </si>
  <si>
    <t>High School - Science_2012_Male_Different District/Different Position</t>
  </si>
  <si>
    <t>High School - Science_2012_Male_Different District/Same Position</t>
  </si>
  <si>
    <t>High School - Science_2012_Male_Leaver</t>
  </si>
  <si>
    <t>High School - Science_2012_Male_New</t>
  </si>
  <si>
    <t>High School - Science_2012_Male_Same District/Different Position</t>
  </si>
  <si>
    <t>High School - Science_2012_Male_Stayer</t>
  </si>
  <si>
    <t>High School - Science_2013_Female_Different District/Different Position</t>
  </si>
  <si>
    <t>High School - Science_2013_Female_Different District/Same Position</t>
  </si>
  <si>
    <t>High School - Science_2013_Female_Leaver</t>
  </si>
  <si>
    <t>High School - Science_2013_Female_New</t>
  </si>
  <si>
    <t>High School - Science_2013_Female_Same District/Different Position</t>
  </si>
  <si>
    <t>High School - Science_2013_Female_Stayer</t>
  </si>
  <si>
    <t>High School - Science_2013_Male_Different District/Different Position</t>
  </si>
  <si>
    <t>High School - Science_2013_Male_Different District/Same Position</t>
  </si>
  <si>
    <t>High School - Science_2013_Male_Leaver</t>
  </si>
  <si>
    <t>High School - Science_2013_Male_New</t>
  </si>
  <si>
    <t>High School - Science_2013_Male_Same District/Different Position</t>
  </si>
  <si>
    <t>High School - Science_2013_Male_Stayer</t>
  </si>
  <si>
    <t>High School - Science_2014_Female_Different District/Different Position</t>
  </si>
  <si>
    <t>High School - Science_2014_Female_Different District/Same Position</t>
  </si>
  <si>
    <t>High School - Science_2014_Female_Leaver</t>
  </si>
  <si>
    <t>High School - Science_2014_Female_New</t>
  </si>
  <si>
    <t>High School - Science_2014_Female_Same District/Different Position</t>
  </si>
  <si>
    <t>High School - Science_2014_Female_Stayer</t>
  </si>
  <si>
    <t>High School - Science_2014_Male_Different District/Different Position</t>
  </si>
  <si>
    <t>High School - Science_2014_Male_Different District/Same Position</t>
  </si>
  <si>
    <t>High School - Science_2014_Male_Leaver</t>
  </si>
  <si>
    <t>High School - Science_2014_Male_New</t>
  </si>
  <si>
    <t>High School - Science_2014_Male_Same District/Different Position</t>
  </si>
  <si>
    <t>High School - Science_2014_Male_Stayer</t>
  </si>
  <si>
    <t>High School - Science_2015_Female_Different District/Different Position</t>
  </si>
  <si>
    <t>High School - Science_2015_Female_Different District/Same Position</t>
  </si>
  <si>
    <t>High School - Science_2015_Female_Leaver</t>
  </si>
  <si>
    <t>High School - Science_2015_Female_New</t>
  </si>
  <si>
    <t>High School - Science_2015_Female_Same District/Different Position</t>
  </si>
  <si>
    <t>High School - Science_2015_Female_Stayer</t>
  </si>
  <si>
    <t>High School - Science_2015_Male_Different District/Different Position</t>
  </si>
  <si>
    <t>High School - Science_2015_Male_Different District/Same Position</t>
  </si>
  <si>
    <t>High School - Science_2015_Male_Leaver</t>
  </si>
  <si>
    <t>High School - Science_2015_Male_New</t>
  </si>
  <si>
    <t>High School - Science_2015_Male_Same District/Different Position</t>
  </si>
  <si>
    <t>High School - Science_2015_Male_Stayer</t>
  </si>
  <si>
    <t>High School - Social Studies_2010_Female_Different District/Different Position</t>
  </si>
  <si>
    <t>High School - Social Studies_2010_Female_Different District/Same Position</t>
  </si>
  <si>
    <t>High School - Social Studies_2010_Female_Leaver</t>
  </si>
  <si>
    <t>High School - Social Studies_2010_Female_New</t>
  </si>
  <si>
    <t>High School - Social Studies_2010_Female_Same District/Different Position</t>
  </si>
  <si>
    <t>High School - Social Studies_2010_Female_Stayer</t>
  </si>
  <si>
    <t>High School - Social Studies_2010_Male_Different District/Different Position</t>
  </si>
  <si>
    <t>High School - Social Studies_2010_Male_Different District/Same Position</t>
  </si>
  <si>
    <t>High School - Social Studies_2010_Male_Leaver</t>
  </si>
  <si>
    <t>High School - Social Studies_2010_Male_New</t>
  </si>
  <si>
    <t>High School - Social Studies_2010_Male_Same District/Different Position</t>
  </si>
  <si>
    <t>High School - Social Studies_2010_Male_Stayer</t>
  </si>
  <si>
    <t>High School - Social Studies_2011_Female_Different District/Different Position</t>
  </si>
  <si>
    <t>High School - Social Studies_2011_Female_Different District/Same Position</t>
  </si>
  <si>
    <t>High School - Social Studies_2011_Female_Leaver</t>
  </si>
  <si>
    <t>High School - Social Studies_2011_Female_New</t>
  </si>
  <si>
    <t>High School - Social Studies_2011_Female_Same District/Different Position</t>
  </si>
  <si>
    <t>High School - Social Studies_2011_Female_Stayer</t>
  </si>
  <si>
    <t>High School - Social Studies_2011_Male_Different District/Different Position</t>
  </si>
  <si>
    <t>High School - Social Studies_2011_Male_Different District/Same Position</t>
  </si>
  <si>
    <t>High School - Social Studies_2011_Male_Leaver</t>
  </si>
  <si>
    <t>High School - Social Studies_2011_Male_New</t>
  </si>
  <si>
    <t>High School - Social Studies_2011_Male_Same District/Different Position</t>
  </si>
  <si>
    <t>High School - Social Studies_2011_Male_Stayer</t>
  </si>
  <si>
    <t>High School - Social Studies_2012_Female_Different District/Different Position</t>
  </si>
  <si>
    <t>High School - Social Studies_2012_Female_Different District/Same Position</t>
  </si>
  <si>
    <t>High School - Social Studies_2012_Female_Leaver</t>
  </si>
  <si>
    <t>High School - Social Studies_2012_Female_New</t>
  </si>
  <si>
    <t>High School - Social Studies_2012_Female_Same District/Different Position</t>
  </si>
  <si>
    <t>High School - Social Studies_2012_Female_Stayer</t>
  </si>
  <si>
    <t>High School - Social Studies_2012_Male_Different District/Different Position</t>
  </si>
  <si>
    <t>High School - Social Studies_2012_Male_Different District/Same Position</t>
  </si>
  <si>
    <t>High School - Social Studies_2012_Male_Leaver</t>
  </si>
  <si>
    <t>High School - Social Studies_2012_Male_New</t>
  </si>
  <si>
    <t>High School - Social Studies_2012_Male_Same District/Different Position</t>
  </si>
  <si>
    <t>High School - Social Studies_2012_Male_Stayer</t>
  </si>
  <si>
    <t>High School - Social Studies_2013_Female_Different District/Different Position</t>
  </si>
  <si>
    <t>High School - Social Studies_2013_Female_Different District/Same Position</t>
  </si>
  <si>
    <t>High School - Social Studies_2013_Female_Leaver</t>
  </si>
  <si>
    <t>High School - Social Studies_2013_Female_New</t>
  </si>
  <si>
    <t>High School - Social Studies_2013_Female_Same District/Different Position</t>
  </si>
  <si>
    <t>High School - Social Studies_2013_Female_Stayer</t>
  </si>
  <si>
    <t>High School - Social Studies_2013_Male_Different District/Different Position</t>
  </si>
  <si>
    <t>High School - Social Studies_2013_Male_Different District/Same Position</t>
  </si>
  <si>
    <t>High School - Social Studies_2013_Male_Leaver</t>
  </si>
  <si>
    <t>High School - Social Studies_2013_Male_New</t>
  </si>
  <si>
    <t>High School - Social Studies_2013_Male_Same District/Different Position</t>
  </si>
  <si>
    <t>High School - Social Studies_2013_Male_Stayer</t>
  </si>
  <si>
    <t>High School - Social Studies_2014_Female_Different District/Different Position</t>
  </si>
  <si>
    <t>High School - Social Studies_2014_Female_Different District/Same Position</t>
  </si>
  <si>
    <t>High School - Social Studies_2014_Female_Leaver</t>
  </si>
  <si>
    <t>High School - Social Studies_2014_Female_New</t>
  </si>
  <si>
    <t>High School - Social Studies_2014_Female_Same District/Different Position</t>
  </si>
  <si>
    <t>High School - Social Studies_2014_Female_Stayer</t>
  </si>
  <si>
    <t>High School - Social Studies_2014_Male_Different District/Different Position</t>
  </si>
  <si>
    <t>High School - Social Studies_2014_Male_Different District/Same Position</t>
  </si>
  <si>
    <t>High School - Social Studies_2014_Male_Leaver</t>
  </si>
  <si>
    <t>High School - Social Studies_2014_Male_New</t>
  </si>
  <si>
    <t>High School - Social Studies_2014_Male_Same District/Different Position</t>
  </si>
  <si>
    <t>High School - Social Studies_2014_Male_Stayer</t>
  </si>
  <si>
    <t>High School - Social Studies_2015_Female_Different District/Different Position</t>
  </si>
  <si>
    <t>High School - Social Studies_2015_Female_Different District/Same Position</t>
  </si>
  <si>
    <t>High School - Social Studies_2015_Female_Leaver</t>
  </si>
  <si>
    <t>High School - Social Studies_2015_Female_New</t>
  </si>
  <si>
    <t>High School - Social Studies_2015_Female_Same District/Different Position</t>
  </si>
  <si>
    <t>High School - Social Studies_2015_Female_Stayer</t>
  </si>
  <si>
    <t>High School - Social Studies_2015_Male_Different District/Different Position</t>
  </si>
  <si>
    <t>High School - Social Studies_2015_Male_Different District/Same Position</t>
  </si>
  <si>
    <t>High School - Social Studies_2015_Male_Leaver</t>
  </si>
  <si>
    <t>High School - Social Studies_2015_Male_New</t>
  </si>
  <si>
    <t>High School - Social Studies_2015_Male_Same District/Different Position</t>
  </si>
  <si>
    <t>High School - Social Studies_2015_Male_Stayer</t>
  </si>
  <si>
    <t>High School - Vocational Education_2010_Female_Different District/Different Position</t>
  </si>
  <si>
    <t>High School - Vocational Education_2010_Female_Different District/Same Position</t>
  </si>
  <si>
    <t>High School - Vocational Education_2010_Female_Leaver</t>
  </si>
  <si>
    <t>High School - Vocational Education_2010_Female_New</t>
  </si>
  <si>
    <t>High School - Vocational Education_2010_Female_Same District/Different Position</t>
  </si>
  <si>
    <t>High School - Vocational Education_2010_Female_Stayer</t>
  </si>
  <si>
    <t>High School - Vocational Education_2010_Male_Different District/Different Position</t>
  </si>
  <si>
    <t>High School - Vocational Education_2010_Male_Different District/Same Position</t>
  </si>
  <si>
    <t>High School - Vocational Education_2010_Male_Leaver</t>
  </si>
  <si>
    <t>High School - Vocational Education_2010_Male_New</t>
  </si>
  <si>
    <t>High School - Vocational Education_2010_Male_Same District/Different Position</t>
  </si>
  <si>
    <t>High School - Vocational Education_2010_Male_Stayer</t>
  </si>
  <si>
    <t>High School - Vocational Education_2011_Female_Different District/Different Position</t>
  </si>
  <si>
    <t>High School - Vocational Education_2011_Female_Different District/Same Position</t>
  </si>
  <si>
    <t>High School - Vocational Education_2011_Female_Leaver</t>
  </si>
  <si>
    <t>High School - Vocational Education_2011_Female_New</t>
  </si>
  <si>
    <t>High School - Vocational Education_2011_Female_Same District/Different Position</t>
  </si>
  <si>
    <t>High School - Vocational Education_2011_Female_Stayer</t>
  </si>
  <si>
    <t>High School - Vocational Education_2011_Male_Different District/Same Position</t>
  </si>
  <si>
    <t>High School - Vocational Education_2011_Male_Leaver</t>
  </si>
  <si>
    <t>High School - Vocational Education_2011_Male_New</t>
  </si>
  <si>
    <t>High School - Vocational Education_2011_Male_Same District/Different Position</t>
  </si>
  <si>
    <t>High School - Vocational Education_2011_Male_Stayer</t>
  </si>
  <si>
    <t>High School - Vocational Education_2012_Female_Different District/Different Position</t>
  </si>
  <si>
    <t>High School - Vocational Education_2012_Female_Different District/Same Position</t>
  </si>
  <si>
    <t>High School - Vocational Education_2012_Female_Leaver</t>
  </si>
  <si>
    <t>High School - Vocational Education_2012_Female_New</t>
  </si>
  <si>
    <t>High School - Vocational Education_2012_Female_Same District/Different Position</t>
  </si>
  <si>
    <t>High School - Vocational Education_2012_Female_Stayer</t>
  </si>
  <si>
    <t>High School - Vocational Education_2012_Male_Different District/Different Position</t>
  </si>
  <si>
    <t>High School - Vocational Education_2012_Male_Different District/Same Position</t>
  </si>
  <si>
    <t>High School - Vocational Education_2012_Male_Leaver</t>
  </si>
  <si>
    <t>High School - Vocational Education_2012_Male_New</t>
  </si>
  <si>
    <t>High School - Vocational Education_2012_Male_Same District/Different Position</t>
  </si>
  <si>
    <t>High School - Vocational Education_2012_Male_Stayer</t>
  </si>
  <si>
    <t>High School - Vocational Education_2013_Female_Different District/Different Position</t>
  </si>
  <si>
    <t>High School - Vocational Education_2013_Female_Different District/Same Position</t>
  </si>
  <si>
    <t>High School - Vocational Education_2013_Female_Leaver</t>
  </si>
  <si>
    <t>High School - Vocational Education_2013_Female_New</t>
  </si>
  <si>
    <t>High School - Vocational Education_2013_Female_Same District/Different Position</t>
  </si>
  <si>
    <t>High School - Vocational Education_2013_Female_Stayer</t>
  </si>
  <si>
    <t>High School - Vocational Education_2013_Male_Different District/Different Position</t>
  </si>
  <si>
    <t>High School - Vocational Education_2013_Male_Different District/Same Position</t>
  </si>
  <si>
    <t>High School - Vocational Education_2013_Male_Leaver</t>
  </si>
  <si>
    <t>High School - Vocational Education_2013_Male_New</t>
  </si>
  <si>
    <t>High School - Vocational Education_2013_Male_Same District/Different Position</t>
  </si>
  <si>
    <t>High School - Vocational Education_2013_Male_Stayer</t>
  </si>
  <si>
    <t>High School - Vocational Education_2014_Female_Different District/Different Position</t>
  </si>
  <si>
    <t>High School - Vocational Education_2014_Female_Different District/Same Position</t>
  </si>
  <si>
    <t>High School - Vocational Education_2014_Female_Leaver</t>
  </si>
  <si>
    <t>High School - Vocational Education_2014_Female_New</t>
  </si>
  <si>
    <t>High School - Vocational Education_2014_Female_Same District/Different Position</t>
  </si>
  <si>
    <t>High School - Vocational Education_2014_Female_Stayer</t>
  </si>
  <si>
    <t>High School - Vocational Education_2014_Male_Different District/Different Position</t>
  </si>
  <si>
    <t>High School - Vocational Education_2014_Male_Different District/Same Position</t>
  </si>
  <si>
    <t>High School - Vocational Education_2014_Male_Leaver</t>
  </si>
  <si>
    <t>High School - Vocational Education_2014_Male_New</t>
  </si>
  <si>
    <t>High School - Vocational Education_2014_Male_Same District/Different Position</t>
  </si>
  <si>
    <t>High School - Vocational Education_2014_Male_Stayer</t>
  </si>
  <si>
    <t>High School - Vocational Education_2015_Female_Different District/Different Position</t>
  </si>
  <si>
    <t>High School - Vocational Education_2015_Female_Different District/Same Position</t>
  </si>
  <si>
    <t>High School - Vocational Education_2015_Female_Leaver</t>
  </si>
  <si>
    <t>High School - Vocational Education_2015_Female_New</t>
  </si>
  <si>
    <t>High School - Vocational Education_2015_Female_Same District/Different Position</t>
  </si>
  <si>
    <t>High School - Vocational Education_2015_Female_Stayer</t>
  </si>
  <si>
    <t>High School - Vocational Education_2015_Male_Different District/Different Position</t>
  </si>
  <si>
    <t>High School - Vocational Education_2015_Male_Different District/Same Position</t>
  </si>
  <si>
    <t>High School - Vocational Education_2015_Male_Leaver</t>
  </si>
  <si>
    <t>High School - Vocational Education_2015_Male_New</t>
  </si>
  <si>
    <t>High School - Vocational Education_2015_Male_Same District/Different Position</t>
  </si>
  <si>
    <t>High School - Vocational Education_2015_Male_Stayer</t>
  </si>
  <si>
    <t>Librarians_2010_Female_Different District/Different Position</t>
  </si>
  <si>
    <t>Librarians_2010_Female_Different District/Same Position</t>
  </si>
  <si>
    <t>Librarians_2010_Female_Leaver</t>
  </si>
  <si>
    <t>Librarians_2010_Female_New</t>
  </si>
  <si>
    <t>Librarians_2010_Female_Same District/Different Position</t>
  </si>
  <si>
    <t>Librarians_2010_Female_Stayer</t>
  </si>
  <si>
    <t>Librarians_2010_Male_Leaver</t>
  </si>
  <si>
    <t>Librarians_2010_Male_New</t>
  </si>
  <si>
    <t>Librarians_2010_Male_Same District/Different Position</t>
  </si>
  <si>
    <t>Librarians_2010_Male_Stayer</t>
  </si>
  <si>
    <t>Librarians_2011_Female_Different District/Different Position</t>
  </si>
  <si>
    <t>Librarians_2011_Female_Different District/Same Position</t>
  </si>
  <si>
    <t>Librarians_2011_Female_Leaver</t>
  </si>
  <si>
    <t>Librarians_2011_Female_New</t>
  </si>
  <si>
    <t>Librarians_2011_Female_Same District/Different Position</t>
  </si>
  <si>
    <t>Librarians_2011_Female_Stayer</t>
  </si>
  <si>
    <t>Librarians_2011_Male_Leaver</t>
  </si>
  <si>
    <t>Librarians_2011_Male_New</t>
  </si>
  <si>
    <t>Librarians_2011_Male_Same District/Different Position</t>
  </si>
  <si>
    <t>Librarians_2011_Male_Stayer</t>
  </si>
  <si>
    <t>Librarians_2012_Female_Different District/Different Position</t>
  </si>
  <si>
    <t>Librarians_2012_Female_Different District/Same Position</t>
  </si>
  <si>
    <t>Librarians_2012_Female_Leaver</t>
  </si>
  <si>
    <t>Librarians_2012_Female_New</t>
  </si>
  <si>
    <t>Librarians_2012_Female_Same District/Different Position</t>
  </si>
  <si>
    <t>Librarians_2012_Female_Stayer</t>
  </si>
  <si>
    <t>Librarians_2012_Male_New</t>
  </si>
  <si>
    <t>Librarians_2012_Male_Same District/Different Position</t>
  </si>
  <si>
    <t>Librarians_2012_Male_Stayer</t>
  </si>
  <si>
    <t>Librarians_2013_Female_Different District/Different Position</t>
  </si>
  <si>
    <t>Librarians_2013_Female_Different District/Same Position</t>
  </si>
  <si>
    <t>Librarians_2013_Female_Leaver</t>
  </si>
  <si>
    <t>Librarians_2013_Female_New</t>
  </si>
  <si>
    <t>Librarians_2013_Female_Same District/Different Position</t>
  </si>
  <si>
    <t>Librarians_2013_Female_Stayer</t>
  </si>
  <si>
    <t>Librarians_2013_Male_Different District/Same Position</t>
  </si>
  <si>
    <t>Librarians_2013_Male_Leaver</t>
  </si>
  <si>
    <t>Librarians_2013_Male_New</t>
  </si>
  <si>
    <t>Librarians_2013_Male_Same District/Different Position</t>
  </si>
  <si>
    <t>Librarians_2013_Male_Stayer</t>
  </si>
  <si>
    <t>Librarians_2014_Female_Different District/Different Position</t>
  </si>
  <si>
    <t>Librarians_2014_Female_Different District/Same Position</t>
  </si>
  <si>
    <t>Librarians_2014_Female_Leaver</t>
  </si>
  <si>
    <t>Librarians_2014_Female_New</t>
  </si>
  <si>
    <t>Librarians_2014_Female_Same District/Different Position</t>
  </si>
  <si>
    <t>Librarians_2014_Female_Stayer</t>
  </si>
  <si>
    <t>Librarians_2014_Male_Different District/Different Position</t>
  </si>
  <si>
    <t>Librarians_2014_Male_Different District/Same Position</t>
  </si>
  <si>
    <t>Librarians_2014_Male_Leaver</t>
  </si>
  <si>
    <t>Librarians_2014_Male_New</t>
  </si>
  <si>
    <t>Librarians_2014_Male_Same District/Different Position</t>
  </si>
  <si>
    <t>Librarians_2014_Male_Stayer</t>
  </si>
  <si>
    <t>Librarians_2015_Female_Different District/Different Position</t>
  </si>
  <si>
    <t>Librarians_2015_Female_Different District/Same Position</t>
  </si>
  <si>
    <t>Librarians_2015_Female_Leaver</t>
  </si>
  <si>
    <t>Librarians_2015_Female_New</t>
  </si>
  <si>
    <t>Librarians_2015_Female_Same District/Different Position</t>
  </si>
  <si>
    <t>Librarians_2015_Female_Stayer</t>
  </si>
  <si>
    <t>Librarians_2015_Male_Different District/Different Position</t>
  </si>
  <si>
    <t>Librarians_2015_Male_Different District/Same Position</t>
  </si>
  <si>
    <t>Librarians_2015_Male_Leaver</t>
  </si>
  <si>
    <t>Librarians_2015_Male_New</t>
  </si>
  <si>
    <t>Librarians_2015_Male_Same District/Different Position</t>
  </si>
  <si>
    <t>Librarians_2015_Male_Stayer</t>
  </si>
  <si>
    <t>Middle School - Arts &amp; Music_2010_Female_Different District/Different Position</t>
  </si>
  <si>
    <t>Middle School - Arts &amp; Music_2010_Female_Different District/Same Position</t>
  </si>
  <si>
    <t>Middle School - Arts &amp; Music_2010_Female_Leaver</t>
  </si>
  <si>
    <t>Middle School - Arts &amp; Music_2010_Female_New</t>
  </si>
  <si>
    <t>Middle School - Arts &amp; Music_2010_Female_Same District/Different Position</t>
  </si>
  <si>
    <t>Middle School - Arts &amp; Music_2010_Female_Stayer</t>
  </si>
  <si>
    <t>Middle School - Arts &amp; Music_2010_Male_Different District/Different Position</t>
  </si>
  <si>
    <t>Middle School - Arts &amp; Music_2010_Male_Different District/Same Position</t>
  </si>
  <si>
    <t>Middle School - Arts &amp; Music_2010_Male_Leaver</t>
  </si>
  <si>
    <t>Middle School - Arts &amp; Music_2010_Male_New</t>
  </si>
  <si>
    <t>Middle School - Arts &amp; Music_2010_Male_Same District/Different Position</t>
  </si>
  <si>
    <t>Middle School - Arts &amp; Music_2010_Male_Stayer</t>
  </si>
  <si>
    <t>Middle School - Arts &amp; Music_2011_Female_Different District/Different Position</t>
  </si>
  <si>
    <t>Middle School - Arts &amp; Music_2011_Female_Different District/Same Position</t>
  </si>
  <si>
    <t>Middle School - Arts &amp; Music_2011_Female_Leaver</t>
  </si>
  <si>
    <t>Middle School - Arts &amp; Music_2011_Female_New</t>
  </si>
  <si>
    <t>Middle School - Arts &amp; Music_2011_Female_Same District/Different Position</t>
  </si>
  <si>
    <t>Middle School - Arts &amp; Music_2011_Female_Stayer</t>
  </si>
  <si>
    <t>Middle School - Arts &amp; Music_2011_Male_Different District/Different Position</t>
  </si>
  <si>
    <t>Middle School - Arts &amp; Music_2011_Male_Different District/Same Position</t>
  </si>
  <si>
    <t>Middle School - Arts &amp; Music_2011_Male_Leaver</t>
  </si>
  <si>
    <t>Middle School - Arts &amp; Music_2011_Male_New</t>
  </si>
  <si>
    <t>Middle School - Arts &amp; Music_2011_Male_Same District/Different Position</t>
  </si>
  <si>
    <t>Middle School - Arts &amp; Music_2011_Male_Stayer</t>
  </si>
  <si>
    <t>Middle School - Arts &amp; Music_2012_Female_Different District/Different Position</t>
  </si>
  <si>
    <t>Middle School - Arts &amp; Music_2012_Female_Different District/Same Position</t>
  </si>
  <si>
    <t>Middle School - Arts &amp; Music_2012_Female_Leaver</t>
  </si>
  <si>
    <t>Middle School - Arts &amp; Music_2012_Female_New</t>
  </si>
  <si>
    <t>Middle School - Arts &amp; Music_2012_Female_Same District/Different Position</t>
  </si>
  <si>
    <t>Middle School - Arts &amp; Music_2012_Female_Stayer</t>
  </si>
  <si>
    <t>Middle School - Arts &amp; Music_2012_Male_Different District/Different Position</t>
  </si>
  <si>
    <t>Middle School - Arts &amp; Music_2012_Male_Different District/Same Position</t>
  </si>
  <si>
    <t>Middle School - Arts &amp; Music_2012_Male_Leaver</t>
  </si>
  <si>
    <t>Middle School - Arts &amp; Music_2012_Male_New</t>
  </si>
  <si>
    <t>Middle School - Arts &amp; Music_2012_Male_Same District/Different Position</t>
  </si>
  <si>
    <t>Middle School - Arts &amp; Music_2012_Male_Stayer</t>
  </si>
  <si>
    <t>Middle School - Arts &amp; Music_2013_Female_Different District/Different Position</t>
  </si>
  <si>
    <t>Middle School - Arts &amp; Music_2013_Female_Different District/Same Position</t>
  </si>
  <si>
    <t>Middle School - Arts &amp; Music_2013_Female_Leaver</t>
  </si>
  <si>
    <t>Middle School - Arts &amp; Music_2013_Female_New</t>
  </si>
  <si>
    <t>Middle School - Arts &amp; Music_2013_Female_Same District/Different Position</t>
  </si>
  <si>
    <t>Middle School - Arts &amp; Music_2013_Female_Stayer</t>
  </si>
  <si>
    <t>Middle School - Arts &amp; Music_2013_Male_Different District/Different Position</t>
  </si>
  <si>
    <t>Middle School - Arts &amp; Music_2013_Male_Different District/Same Position</t>
  </si>
  <si>
    <t>Middle School - Arts &amp; Music_2013_Male_Leaver</t>
  </si>
  <si>
    <t>Middle School - Arts &amp; Music_2013_Male_New</t>
  </si>
  <si>
    <t>Middle School - Arts &amp; Music_2013_Male_Same District/Different Position</t>
  </si>
  <si>
    <t>Middle School - Arts &amp; Music_2013_Male_Stayer</t>
  </si>
  <si>
    <t>Middle School - Arts &amp; Music_2014_Female_Different District/Different Position</t>
  </si>
  <si>
    <t>Middle School - Arts &amp; Music_2014_Female_Different District/Same Position</t>
  </si>
  <si>
    <t>Middle School - Arts &amp; Music_2014_Female_Leaver</t>
  </si>
  <si>
    <t>Middle School - Arts &amp; Music_2014_Female_New</t>
  </si>
  <si>
    <t>Middle School - Arts &amp; Music_2014_Female_Same District/Different Position</t>
  </si>
  <si>
    <t>Middle School - Arts &amp; Music_2014_Female_Stayer</t>
  </si>
  <si>
    <t>Middle School - Arts &amp; Music_2014_Male_Different District/Different Position</t>
  </si>
  <si>
    <t>Middle School - Arts &amp; Music_2014_Male_Different District/Same Position</t>
  </si>
  <si>
    <t>Middle School - Arts &amp; Music_2014_Male_Leaver</t>
  </si>
  <si>
    <t>Middle School - Arts &amp; Music_2014_Male_New</t>
  </si>
  <si>
    <t>Middle School - Arts &amp; Music_2014_Male_Same District/Different Position</t>
  </si>
  <si>
    <t>Middle School - Arts &amp; Music_2014_Male_Stayer</t>
  </si>
  <si>
    <t>Middle School - Arts &amp; Music_2015_Female_Different District/Different Position</t>
  </si>
  <si>
    <t>Middle School - Arts &amp; Music_2015_Female_Different District/Same Position</t>
  </si>
  <si>
    <t>Middle School - Arts &amp; Music_2015_Female_Leaver</t>
  </si>
  <si>
    <t>Middle School - Arts &amp; Music_2015_Female_New</t>
  </si>
  <si>
    <t>Middle School - Arts &amp; Music_2015_Female_Same District/Different Position</t>
  </si>
  <si>
    <t>Middle School - Arts &amp; Music_2015_Female_Stayer</t>
  </si>
  <si>
    <t>Middle School - Arts &amp; Music_2015_Male_Different District/Different Position</t>
  </si>
  <si>
    <t>Middle School - Arts &amp; Music_2015_Male_Different District/Same Position</t>
  </si>
  <si>
    <t>Middle School - Arts &amp; Music_2015_Male_Leaver</t>
  </si>
  <si>
    <t>Middle School - Arts &amp; Music_2015_Male_New</t>
  </si>
  <si>
    <t>Middle School - Arts &amp; Music_2015_Male_Same District/Different Position</t>
  </si>
  <si>
    <t>Middle School - Arts &amp; Music_2015_Male_Stayer</t>
  </si>
  <si>
    <t>Middle School - Foreign Language_2010_Female_Different District/Different Position</t>
  </si>
  <si>
    <t>Middle School - Foreign Language_2010_Female_Leaver</t>
  </si>
  <si>
    <t>Middle School - Foreign Language_2010_Female_New</t>
  </si>
  <si>
    <t>Middle School - Foreign Language_2010_Female_Same District/Different Position</t>
  </si>
  <si>
    <t>Middle School - Foreign Language_2010_Female_Stayer</t>
  </si>
  <si>
    <t>Middle School - Foreign Language_2010_Male_Leaver</t>
  </si>
  <si>
    <t>Middle School - Foreign Language_2010_Male_New</t>
  </si>
  <si>
    <t>Middle School - Foreign Language_2010_Male_Same District/Different Position</t>
  </si>
  <si>
    <t>Middle School - Foreign Language_2010_Male_Stayer</t>
  </si>
  <si>
    <t>Middle School - Foreign Language_2011_Female_Different District/Different Position</t>
  </si>
  <si>
    <t>Middle School - Foreign Language_2011_Female_Different District/Same Position</t>
  </si>
  <si>
    <t>Middle School - Foreign Language_2011_Female_Leaver</t>
  </si>
  <si>
    <t>Middle School - Foreign Language_2011_Female_New</t>
  </si>
  <si>
    <t>Middle School - Foreign Language_2011_Female_Same District/Different Position</t>
  </si>
  <si>
    <t>Middle School - Foreign Language_2011_Female_Stayer</t>
  </si>
  <si>
    <t>Middle School - Foreign Language_2011_Male_Different District/Different Position</t>
  </si>
  <si>
    <t>Middle School - Foreign Language_2011_Male_Different District/Same Position</t>
  </si>
  <si>
    <t>Middle School - Foreign Language_2011_Male_Leaver</t>
  </si>
  <si>
    <t>Middle School - Foreign Language_2011_Male_New</t>
  </si>
  <si>
    <t>Middle School - Foreign Language_2011_Male_Same District/Different Position</t>
  </si>
  <si>
    <t>Middle School - Foreign Language_2011_Male_Stayer</t>
  </si>
  <si>
    <t>Middle School - Foreign Language_2012_Female_Different District/Different Position</t>
  </si>
  <si>
    <t>Middle School - Foreign Language_2012_Female_Different District/Same Position</t>
  </si>
  <si>
    <t>Middle School - Foreign Language_2012_Female_Leaver</t>
  </si>
  <si>
    <t>Middle School - Foreign Language_2012_Female_New</t>
  </si>
  <si>
    <t>Middle School - Foreign Language_2012_Female_Same District/Different Position</t>
  </si>
  <si>
    <t>Middle School - Foreign Language_2012_Female_Stayer</t>
  </si>
  <si>
    <t>Middle School - Foreign Language_2012_Male_Different District/Different Position</t>
  </si>
  <si>
    <t>Middle School - Foreign Language_2012_Male_Leaver</t>
  </si>
  <si>
    <t>Middle School - Foreign Language_2012_Male_New</t>
  </si>
  <si>
    <t>Middle School - Foreign Language_2012_Male_Same District/Different Position</t>
  </si>
  <si>
    <t>Middle School - Foreign Language_2012_Male_Stayer</t>
  </si>
  <si>
    <t>Middle School - Foreign Language_2013_Female_Different District/Different Position</t>
  </si>
  <si>
    <t>Middle School - Foreign Language_2013_Female_Different District/Same Position</t>
  </si>
  <si>
    <t>Middle School - Foreign Language_2013_Female_Leaver</t>
  </si>
  <si>
    <t>Middle School - Foreign Language_2013_Female_New</t>
  </si>
  <si>
    <t>Middle School - Foreign Language_2013_Female_Same District/Different Position</t>
  </si>
  <si>
    <t>Middle School - Foreign Language_2013_Female_Stayer</t>
  </si>
  <si>
    <t>Middle School - Foreign Language_2013_Male_Different District/Different Position</t>
  </si>
  <si>
    <t>Middle School - Foreign Language_2013_Male_Different District/Same Position</t>
  </si>
  <si>
    <t>Middle School - Foreign Language_2013_Male_New</t>
  </si>
  <si>
    <t>Middle School - Foreign Language_2013_Male_Same District/Different Position</t>
  </si>
  <si>
    <t>Middle School - Foreign Language_2013_Male_Stayer</t>
  </si>
  <si>
    <t>Middle School - Foreign Language_2014_Female_Different District/Different Position</t>
  </si>
  <si>
    <t>Middle School - Foreign Language_2014_Female_Leaver</t>
  </si>
  <si>
    <t>Middle School - Foreign Language_2014_Female_New</t>
  </si>
  <si>
    <t>Middle School - Foreign Language_2014_Female_Same District/Different Position</t>
  </si>
  <si>
    <t>Middle School - Foreign Language_2014_Female_Stayer</t>
  </si>
  <si>
    <t>Middle School - Foreign Language_2014_Male_Different District/Different Position</t>
  </si>
  <si>
    <t>Middle School - Foreign Language_2014_Male_Leaver</t>
  </si>
  <si>
    <t>Middle School - Foreign Language_2014_Male_New</t>
  </si>
  <si>
    <t>Middle School - Foreign Language_2014_Male_Same District/Different Position</t>
  </si>
  <si>
    <t>Middle School - Foreign Language_2014_Male_Stayer</t>
  </si>
  <si>
    <t>Middle School - Foreign Language_2015_Female_Different District/Different Position</t>
  </si>
  <si>
    <t>Middle School - Foreign Language_2015_Female_Different District/Same Position</t>
  </si>
  <si>
    <t>Middle School - Foreign Language_2015_Female_Leaver</t>
  </si>
  <si>
    <t>Middle School - Foreign Language_2015_Female_New</t>
  </si>
  <si>
    <t>Middle School - Foreign Language_2015_Female_Same District/Different Position</t>
  </si>
  <si>
    <t>Middle School - Foreign Language_2015_Female_Stayer</t>
  </si>
  <si>
    <t>Middle School - Foreign Language_2015_Male_Different District/Different Position</t>
  </si>
  <si>
    <t>Middle School - Foreign Language_2015_Male_Leaver</t>
  </si>
  <si>
    <t>Middle School - Foreign Language_2015_Male_New</t>
  </si>
  <si>
    <t>Middle School - Foreign Language_2015_Male_Same District/Different Position</t>
  </si>
  <si>
    <t>Middle School - Foreign Language_2015_Male_Stayer</t>
  </si>
  <si>
    <t>Middle School - Language Arts_2010_Female_Different District/Different Position</t>
  </si>
  <si>
    <t>Middle School - Language Arts_2010_Female_Different District/Same Position</t>
  </si>
  <si>
    <t>Middle School - Language Arts_2010_Female_Leaver</t>
  </si>
  <si>
    <t>Middle School - Language Arts_2010_Female_New</t>
  </si>
  <si>
    <t>Middle School - Language Arts_2010_Female_Same District/Different Position</t>
  </si>
  <si>
    <t>Middle School - Language Arts_2010_Female_Stayer</t>
  </si>
  <si>
    <t>Middle School - Language Arts_2010_Male_Different District/Different Position</t>
  </si>
  <si>
    <t>Middle School - Language Arts_2010_Male_Different District/Same Position</t>
  </si>
  <si>
    <t>Middle School - Language Arts_2010_Male_Leaver</t>
  </si>
  <si>
    <t>Middle School - Language Arts_2010_Male_New</t>
  </si>
  <si>
    <t>Middle School - Language Arts_2010_Male_Same District/Different Position</t>
  </si>
  <si>
    <t>Middle School - Language Arts_2010_Male_Stayer</t>
  </si>
  <si>
    <t>Middle School - Language Arts_2011_Female_Different District/Different Position</t>
  </si>
  <si>
    <t>Middle School - Language Arts_2011_Female_Different District/Same Position</t>
  </si>
  <si>
    <t>Middle School - Language Arts_2011_Female_Leaver</t>
  </si>
  <si>
    <t>Middle School - Language Arts_2011_Female_New</t>
  </si>
  <si>
    <t>Middle School - Language Arts_2011_Female_Same District/Different Position</t>
  </si>
  <si>
    <t>Middle School - Language Arts_2011_Female_Stayer</t>
  </si>
  <si>
    <t>Middle School - Language Arts_2011_Male_Different District/Different Position</t>
  </si>
  <si>
    <t>Middle School - Language Arts_2011_Male_Different District/Same Position</t>
  </si>
  <si>
    <t>Middle School - Language Arts_2011_Male_Leaver</t>
  </si>
  <si>
    <t>Middle School - Language Arts_2011_Male_New</t>
  </si>
  <si>
    <t>Middle School - Language Arts_2011_Male_Same District/Different Position</t>
  </si>
  <si>
    <t>Middle School - Language Arts_2011_Male_Stayer</t>
  </si>
  <si>
    <t>Middle School - Language Arts_2012_Female_Different District/Different Position</t>
  </si>
  <si>
    <t>Middle School - Language Arts_2012_Female_Different District/Same Position</t>
  </si>
  <si>
    <t>Middle School - Language Arts_2012_Female_Leaver</t>
  </si>
  <si>
    <t>Middle School - Language Arts_2012_Female_New</t>
  </si>
  <si>
    <t>Middle School - Language Arts_2012_Female_Same District/Different Position</t>
  </si>
  <si>
    <t>Middle School - Language Arts_2012_Female_Stayer</t>
  </si>
  <si>
    <t>Middle School - Language Arts_2012_Male_Different District/Different Position</t>
  </si>
  <si>
    <t>Middle School - Language Arts_2012_Male_Different District/Same Position</t>
  </si>
  <si>
    <t>Middle School - Language Arts_2012_Male_Leaver</t>
  </si>
  <si>
    <t>Middle School - Language Arts_2012_Male_New</t>
  </si>
  <si>
    <t>Middle School - Language Arts_2012_Male_Same District/Different Position</t>
  </si>
  <si>
    <t>Middle School - Language Arts_2012_Male_Stayer</t>
  </si>
  <si>
    <t>Middle School - Language Arts_2013_Female_Different District/Different Position</t>
  </si>
  <si>
    <t>Middle School - Language Arts_2013_Female_Different District/Same Position</t>
  </si>
  <si>
    <t>Middle School - Language Arts_2013_Female_Leaver</t>
  </si>
  <si>
    <t>Middle School - Language Arts_2013_Female_New</t>
  </si>
  <si>
    <t>Middle School - Language Arts_2013_Female_Same District/Different Position</t>
  </si>
  <si>
    <t>Middle School - Language Arts_2013_Female_Stayer</t>
  </si>
  <si>
    <t>Middle School - Language Arts_2013_Male_Different District/Different Position</t>
  </si>
  <si>
    <t>Middle School - Language Arts_2013_Male_Different District/Same Position</t>
  </si>
  <si>
    <t>Middle School - Language Arts_2013_Male_Leaver</t>
  </si>
  <si>
    <t>Middle School - Language Arts_2013_Male_New</t>
  </si>
  <si>
    <t>Middle School - Language Arts_2013_Male_Same District/Different Position</t>
  </si>
  <si>
    <t>Middle School - Language Arts_2013_Male_Stayer</t>
  </si>
  <si>
    <t>Middle School - Language Arts_2014_Female_Different District/Different Position</t>
  </si>
  <si>
    <t>Middle School - Language Arts_2014_Female_Different District/Same Position</t>
  </si>
  <si>
    <t>Middle School - Language Arts_2014_Female_Leaver</t>
  </si>
  <si>
    <t>Middle School - Language Arts_2014_Female_New</t>
  </si>
  <si>
    <t>Middle School - Language Arts_2014_Female_Same District/Different Position</t>
  </si>
  <si>
    <t>Middle School - Language Arts_2014_Female_Stayer</t>
  </si>
  <si>
    <t>Middle School - Language Arts_2014_Male_Different District/Different Position</t>
  </si>
  <si>
    <t>Middle School - Language Arts_2014_Male_Different District/Same Position</t>
  </si>
  <si>
    <t>Middle School - Language Arts_2014_Male_Leaver</t>
  </si>
  <si>
    <t>Middle School - Language Arts_2014_Male_New</t>
  </si>
  <si>
    <t>Middle School - Language Arts_2014_Male_Same District/Different Position</t>
  </si>
  <si>
    <t>Middle School - Language Arts_2014_Male_Stayer</t>
  </si>
  <si>
    <t>Middle School - Language Arts_2015_Female_Different District/Different Position</t>
  </si>
  <si>
    <t>Middle School - Language Arts_2015_Female_Different District/Same Position</t>
  </si>
  <si>
    <t>Middle School - Language Arts_2015_Female_Leaver</t>
  </si>
  <si>
    <t>Middle School - Language Arts_2015_Female_New</t>
  </si>
  <si>
    <t>Middle School - Language Arts_2015_Female_Same District/Different Position</t>
  </si>
  <si>
    <t>Middle School - Language Arts_2015_Female_Stayer</t>
  </si>
  <si>
    <t>Middle School - Language Arts_2015_Male_Different District/Different Position</t>
  </si>
  <si>
    <t>Middle School - Language Arts_2015_Male_Different District/Same Position</t>
  </si>
  <si>
    <t>Middle School - Language Arts_2015_Male_Leaver</t>
  </si>
  <si>
    <t>Middle School - Language Arts_2015_Male_New</t>
  </si>
  <si>
    <t>Middle School - Language Arts_2015_Male_Same District/Different Position</t>
  </si>
  <si>
    <t>Middle School - Language Arts_2015_Male_Stayer</t>
  </si>
  <si>
    <t>Middle School - Math_2010_Female_Different District/Different Position</t>
  </si>
  <si>
    <t>Middle School - Math_2010_Female_Different District/Same Position</t>
  </si>
  <si>
    <t>Middle School - Math_2010_Female_Leaver</t>
  </si>
  <si>
    <t>Middle School - Math_2010_Female_New</t>
  </si>
  <si>
    <t>Middle School - Math_2010_Female_Same District/Different Position</t>
  </si>
  <si>
    <t>Middle School - Math_2010_Female_Stayer</t>
  </si>
  <si>
    <t>Middle School - Math_2010_Male_Different District/Different Position</t>
  </si>
  <si>
    <t>Middle School - Math_2010_Male_Different District/Same Position</t>
  </si>
  <si>
    <t>Middle School - Math_2010_Male_Leaver</t>
  </si>
  <si>
    <t>Middle School - Math_2010_Male_New</t>
  </si>
  <si>
    <t>Middle School - Math_2010_Male_Same District/Different Position</t>
  </si>
  <si>
    <t>Middle School - Math_2010_Male_Stayer</t>
  </si>
  <si>
    <t>Middle School - Math_2011_Female_Different District/Different Position</t>
  </si>
  <si>
    <t>Middle School - Math_2011_Female_Different District/Same Position</t>
  </si>
  <si>
    <t>Middle School - Math_2011_Female_Leaver</t>
  </si>
  <si>
    <t>Middle School - Math_2011_Female_New</t>
  </si>
  <si>
    <t>Middle School - Math_2011_Female_Same District/Different Position</t>
  </si>
  <si>
    <t>Middle School - Math_2011_Female_Stayer</t>
  </si>
  <si>
    <t>Middle School - Math_2011_Male_Different District/Different Position</t>
  </si>
  <si>
    <t>Middle School - Math_2011_Male_Different District/Same Position</t>
  </si>
  <si>
    <t>Middle School - Math_2011_Male_Leaver</t>
  </si>
  <si>
    <t>Middle School - Math_2011_Male_New</t>
  </si>
  <si>
    <t>Middle School - Math_2011_Male_Same District/Different Position</t>
  </si>
  <si>
    <t>Middle School - Math_2011_Male_Stayer</t>
  </si>
  <si>
    <t>Middle School - Math_2012_Female_Different District/Different Position</t>
  </si>
  <si>
    <t>Middle School - Math_2012_Female_Different District/Same Position</t>
  </si>
  <si>
    <t>Middle School - Math_2012_Female_Leaver</t>
  </si>
  <si>
    <t>Middle School - Math_2012_Female_New</t>
  </si>
  <si>
    <t>Middle School - Math_2012_Female_Same District/Different Position</t>
  </si>
  <si>
    <t>Middle School - Math_2012_Female_Stayer</t>
  </si>
  <si>
    <t>Middle School - Math_2012_Male_Different District/Different Position</t>
  </si>
  <si>
    <t>Middle School - Math_2012_Male_Different District/Same Position</t>
  </si>
  <si>
    <t>Middle School - Math_2012_Male_Leaver</t>
  </si>
  <si>
    <t>Middle School - Math_2012_Male_New</t>
  </si>
  <si>
    <t>Middle School - Math_2012_Male_Same District/Different Position</t>
  </si>
  <si>
    <t>Middle School - Math_2012_Male_Stayer</t>
  </si>
  <si>
    <t>Middle School - Math_2013_Female_Different District/Different Position</t>
  </si>
  <si>
    <t>Middle School - Math_2013_Female_Different District/Same Position</t>
  </si>
  <si>
    <t>Middle School - Math_2013_Female_Leaver</t>
  </si>
  <si>
    <t>Middle School - Math_2013_Female_New</t>
  </si>
  <si>
    <t>Middle School - Math_2013_Female_Same District/Different Position</t>
  </si>
  <si>
    <t>Middle School - Math_2013_Female_Stayer</t>
  </si>
  <si>
    <t>Middle School - Math_2013_Male_Different District/Different Position</t>
  </si>
  <si>
    <t>Middle School - Math_2013_Male_Different District/Same Position</t>
  </si>
  <si>
    <t>Middle School - Math_2013_Male_Leaver</t>
  </si>
  <si>
    <t>Middle School - Math_2013_Male_New</t>
  </si>
  <si>
    <t>Middle School - Math_2013_Male_Same District/Different Position</t>
  </si>
  <si>
    <t>Middle School - Math_2013_Male_Stayer</t>
  </si>
  <si>
    <t>Middle School - Math_2014_Female_Different District/Different Position</t>
  </si>
  <si>
    <t>Middle School - Math_2014_Female_Different District/Same Position</t>
  </si>
  <si>
    <t>Middle School - Math_2014_Female_Leaver</t>
  </si>
  <si>
    <t>Middle School - Math_2014_Female_New</t>
  </si>
  <si>
    <t>Middle School - Math_2014_Female_Same District/Different Position</t>
  </si>
  <si>
    <t>Middle School - Math_2014_Female_Stayer</t>
  </si>
  <si>
    <t>Middle School - Math_2014_Male_Different District/Different Position</t>
  </si>
  <si>
    <t>Middle School - Math_2014_Male_Different District/Same Position</t>
  </si>
  <si>
    <t>Middle School - Math_2014_Male_Leaver</t>
  </si>
  <si>
    <t>Middle School - Math_2014_Male_New</t>
  </si>
  <si>
    <t>Middle School - Math_2014_Male_Same District/Different Position</t>
  </si>
  <si>
    <t>Middle School - Math_2014_Male_Stayer</t>
  </si>
  <si>
    <t>Middle School - Math_2015_Female_Different District/Different Position</t>
  </si>
  <si>
    <t>Middle School - Math_2015_Female_Different District/Same Position</t>
  </si>
  <si>
    <t>Middle School - Math_2015_Female_Leaver</t>
  </si>
  <si>
    <t>Middle School - Math_2015_Female_New</t>
  </si>
  <si>
    <t>Middle School - Math_2015_Female_Same District/Different Position</t>
  </si>
  <si>
    <t>Middle School - Math_2015_Female_Stayer</t>
  </si>
  <si>
    <t>Middle School - Math_2015_Male_Different District/Different Position</t>
  </si>
  <si>
    <t>Middle School - Math_2015_Male_Different District/Same Position</t>
  </si>
  <si>
    <t>Middle School - Math_2015_Male_Leaver</t>
  </si>
  <si>
    <t>Middle School - Math_2015_Male_New</t>
  </si>
  <si>
    <t>Middle School - Math_2015_Male_Same District/Different Position</t>
  </si>
  <si>
    <t>Middle School - Math_2015_Male_Stayer</t>
  </si>
  <si>
    <t>Middle School - Other_2010_Female_Different District/Different Position</t>
  </si>
  <si>
    <t>Middle School - Other_2010_Female_Leaver</t>
  </si>
  <si>
    <t>Middle School - Other_2010_Female_New</t>
  </si>
  <si>
    <t>Middle School - Other_2010_Female_Same District/Different Position</t>
  </si>
  <si>
    <t>Middle School - Other_2010_Female_Stayer</t>
  </si>
  <si>
    <t>Middle School - Other_2010_Male_Different District/Different Position</t>
  </si>
  <si>
    <t>Middle School - Other_2010_Male_Different District/Same Position</t>
  </si>
  <si>
    <t>Middle School - Other_2010_Male_Leaver</t>
  </si>
  <si>
    <t>Middle School - Other_2010_Male_New</t>
  </si>
  <si>
    <t>Middle School - Other_2010_Male_Same District/Different Position</t>
  </si>
  <si>
    <t>Middle School - Other_2010_Male_Stayer</t>
  </si>
  <si>
    <t>Middle School - Other_2011_Female_Different District/Different Position</t>
  </si>
  <si>
    <t>Middle School - Other_2011_Female_Leaver</t>
  </si>
  <si>
    <t>Middle School - Other_2011_Female_New</t>
  </si>
  <si>
    <t>Middle School - Other_2011_Female_Same District/Different Position</t>
  </si>
  <si>
    <t>Middle School - Other_2011_Female_Stayer</t>
  </si>
  <si>
    <t>Middle School - Other_2011_Male_Different District/Different Position</t>
  </si>
  <si>
    <t>Middle School - Other_2011_Male_Different District/Same Position</t>
  </si>
  <si>
    <t>Middle School - Other_2011_Male_Leaver</t>
  </si>
  <si>
    <t>Middle School - Other_2011_Male_New</t>
  </si>
  <si>
    <t>Middle School - Other_2011_Male_Same District/Different Position</t>
  </si>
  <si>
    <t>Middle School - Other_2011_Male_Stayer</t>
  </si>
  <si>
    <t>Middle School - Other_2012_Female_Different District/Different Position</t>
  </si>
  <si>
    <t>Middle School - Other_2012_Female_Different District/Same Position</t>
  </si>
  <si>
    <t>Middle School - Other_2012_Female_Leaver</t>
  </si>
  <si>
    <t>Middle School - Other_2012_Female_New</t>
  </si>
  <si>
    <t>Middle School - Other_2012_Female_Same District/Different Position</t>
  </si>
  <si>
    <t>Middle School - Other_2012_Female_Stayer</t>
  </si>
  <si>
    <t>Middle School - Other_2012_Male_Different District/Different Position</t>
  </si>
  <si>
    <t>Middle School - Other_2012_Male_Different District/Same Position</t>
  </si>
  <si>
    <t>Middle School - Other_2012_Male_Leaver</t>
  </si>
  <si>
    <t>Middle School - Other_2012_Male_New</t>
  </si>
  <si>
    <t>Middle School - Other_2012_Male_Same District/Different Position</t>
  </si>
  <si>
    <t>Middle School - Other_2012_Male_Stayer</t>
  </si>
  <si>
    <t>Middle School - Other_2013_Female_Different District/Different Position</t>
  </si>
  <si>
    <t>Middle School - Other_2013_Female_Different District/Same Position</t>
  </si>
  <si>
    <t>Middle School - Other_2013_Female_Leaver</t>
  </si>
  <si>
    <t>Middle School - Other_2013_Female_New</t>
  </si>
  <si>
    <t>Middle School - Other_2013_Female_Same District/Different Position</t>
  </si>
  <si>
    <t>Middle School - Other_2013_Female_Stayer</t>
  </si>
  <si>
    <t>Middle School - Other_2013_Male_Different District/Different Position</t>
  </si>
  <si>
    <t>Middle School - Other_2013_Male_Different District/Same Position</t>
  </si>
  <si>
    <t>Middle School - Other_2013_Male_Leaver</t>
  </si>
  <si>
    <t>Middle School - Other_2013_Male_New</t>
  </si>
  <si>
    <t>Middle School - Other_2013_Male_Same District/Different Position</t>
  </si>
  <si>
    <t>Middle School - Other_2013_Male_Stayer</t>
  </si>
  <si>
    <t>Middle School - Other_2014_Female_Different District/Different Position</t>
  </si>
  <si>
    <t>Middle School - Other_2014_Female_Different District/Same Position</t>
  </si>
  <si>
    <t>Middle School - Other_2014_Female_Leaver</t>
  </si>
  <si>
    <t>Middle School - Other_2014_Female_New</t>
  </si>
  <si>
    <t>Middle School - Other_2014_Female_Same District/Different Position</t>
  </si>
  <si>
    <t>Middle School - Other_2014_Female_Stayer</t>
  </si>
  <si>
    <t>Middle School - Other_2014_Male_Different District/Different Position</t>
  </si>
  <si>
    <t>Middle School - Other_2014_Male_Different District/Same Position</t>
  </si>
  <si>
    <t>Middle School - Other_2014_Male_Leaver</t>
  </si>
  <si>
    <t>Middle School - Other_2014_Male_New</t>
  </si>
  <si>
    <t>Middle School - Other_2014_Male_Same District/Different Position</t>
  </si>
  <si>
    <t>Middle School - Other_2014_Male_Stayer</t>
  </si>
  <si>
    <t>Middle School - Other_2015_Female_Different District/Different Position</t>
  </si>
  <si>
    <t>Middle School - Other_2015_Female_Different District/Same Position</t>
  </si>
  <si>
    <t>Middle School - Other_2015_Female_Leaver</t>
  </si>
  <si>
    <t>Middle School - Other_2015_Female_New</t>
  </si>
  <si>
    <t>Middle School - Other_2015_Female_Same District/Different Position</t>
  </si>
  <si>
    <t>Middle School - Other_2015_Female_Stayer</t>
  </si>
  <si>
    <t>Middle School - Other_2015_Male_Different District/Different Position</t>
  </si>
  <si>
    <t>Middle School - Other_2015_Male_Different District/Same Position</t>
  </si>
  <si>
    <t>Middle School - Other_2015_Male_Leaver</t>
  </si>
  <si>
    <t>Middle School - Other_2015_Male_New</t>
  </si>
  <si>
    <t>Middle School - Other_2015_Male_Same District/Different Position</t>
  </si>
  <si>
    <t>Middle School - Other_2015_Male_Stayer</t>
  </si>
  <si>
    <t>Middle School - Science_2010_Female_Different District/Different Position</t>
  </si>
  <si>
    <t>Middle School - Science_2010_Female_Different District/Same Position</t>
  </si>
  <si>
    <t>Middle School - Science_2010_Female_Leaver</t>
  </si>
  <si>
    <t>Middle School - Science_2010_Female_New</t>
  </si>
  <si>
    <t>Middle School - Science_2010_Female_Same District/Different Position</t>
  </si>
  <si>
    <t>Middle School - Science_2010_Female_Stayer</t>
  </si>
  <si>
    <t>Middle School - Science_2010_Male_Different District/Different Position</t>
  </si>
  <si>
    <t>Middle School - Science_2010_Male_Different District/Same Position</t>
  </si>
  <si>
    <t>Middle School - Science_2010_Male_Leaver</t>
  </si>
  <si>
    <t>Middle School - Science_2010_Male_New</t>
  </si>
  <si>
    <t>Middle School - Science_2010_Male_Same District/Different Position</t>
  </si>
  <si>
    <t>Middle School - Science_2010_Male_Stayer</t>
  </si>
  <si>
    <t>Middle School - Science_2011_Female_Different District/Different Position</t>
  </si>
  <si>
    <t>Middle School - Science_2011_Female_Different District/Same Position</t>
  </si>
  <si>
    <t>Middle School - Science_2011_Female_Leaver</t>
  </si>
  <si>
    <t>Middle School - Science_2011_Female_New</t>
  </si>
  <si>
    <t>Middle School - Science_2011_Female_Same District/Different Position</t>
  </si>
  <si>
    <t>Middle School - Science_2011_Female_Stayer</t>
  </si>
  <si>
    <t>Middle School - Science_2011_Male_Different District/Different Position</t>
  </si>
  <si>
    <t>Middle School - Science_2011_Male_Different District/Same Position</t>
  </si>
  <si>
    <t>Middle School - Science_2011_Male_Leaver</t>
  </si>
  <si>
    <t>Middle School - Science_2011_Male_New</t>
  </si>
  <si>
    <t>Middle School - Science_2011_Male_Same District/Different Position</t>
  </si>
  <si>
    <t>Middle School - Science_2011_Male_Stayer</t>
  </si>
  <si>
    <t>Middle School - Science_2012_Female_Different District/Different Position</t>
  </si>
  <si>
    <t>Middle School - Science_2012_Female_Different District/Same Position</t>
  </si>
  <si>
    <t>Middle School - Science_2012_Female_Leaver</t>
  </si>
  <si>
    <t>Middle School - Science_2012_Female_New</t>
  </si>
  <si>
    <t>Middle School - Science_2012_Female_Same District/Different Position</t>
  </si>
  <si>
    <t>Middle School - Science_2012_Female_Stayer</t>
  </si>
  <si>
    <t>Middle School - Science_2012_Male_Different District/Different Position</t>
  </si>
  <si>
    <t>Middle School - Science_2012_Male_Different District/Same Position</t>
  </si>
  <si>
    <t>Middle School - Science_2012_Male_Leaver</t>
  </si>
  <si>
    <t>Middle School - Science_2012_Male_New</t>
  </si>
  <si>
    <t>Middle School - Science_2012_Male_Same District/Different Position</t>
  </si>
  <si>
    <t>Middle School - Science_2012_Male_Stayer</t>
  </si>
  <si>
    <t>Middle School - Science_2013_Female_Different District/Different Position</t>
  </si>
  <si>
    <t>Middle School - Science_2013_Female_Different District/Same Position</t>
  </si>
  <si>
    <t>Middle School - Science_2013_Female_Leaver</t>
  </si>
  <si>
    <t>Middle School - Science_2013_Female_New</t>
  </si>
  <si>
    <t>Middle School - Science_2013_Female_Same District/Different Position</t>
  </si>
  <si>
    <t>Middle School - Science_2013_Female_Stayer</t>
  </si>
  <si>
    <t>Middle School - Science_2013_Male_Different District/Different Position</t>
  </si>
  <si>
    <t>Middle School - Science_2013_Male_Different District/Same Position</t>
  </si>
  <si>
    <t>Middle School - Science_2013_Male_Leaver</t>
  </si>
  <si>
    <t>Middle School - Science_2013_Male_New</t>
  </si>
  <si>
    <t>Middle School - Science_2013_Male_Same District/Different Position</t>
  </si>
  <si>
    <t>Middle School - Science_2013_Male_Stayer</t>
  </si>
  <si>
    <t>Middle School - Science_2014_Female_Different District/Different Position</t>
  </si>
  <si>
    <t>Middle School - Science_2014_Female_Different District/Same Position</t>
  </si>
  <si>
    <t>Middle School - Science_2014_Female_Leaver</t>
  </si>
  <si>
    <t>Middle School - Science_2014_Female_New</t>
  </si>
  <si>
    <t>Middle School - Science_2014_Female_Same District/Different Position</t>
  </si>
  <si>
    <t>Middle School - Science_2014_Female_Stayer</t>
  </si>
  <si>
    <t>Middle School - Science_2014_Male_Different District/Different Position</t>
  </si>
  <si>
    <t>Middle School - Science_2014_Male_Different District/Same Position</t>
  </si>
  <si>
    <t>Middle School - Science_2014_Male_Leaver</t>
  </si>
  <si>
    <t>Middle School - Science_2014_Male_New</t>
  </si>
  <si>
    <t>Middle School - Science_2014_Male_Same District/Different Position</t>
  </si>
  <si>
    <t>Middle School - Science_2014_Male_Stayer</t>
  </si>
  <si>
    <t>Middle School - Science_2015_Female_Different District/Different Position</t>
  </si>
  <si>
    <t>Middle School - Science_2015_Female_Different District/Same Position</t>
  </si>
  <si>
    <t>Middle School - Science_2015_Female_Leaver</t>
  </si>
  <si>
    <t>Middle School - Science_2015_Female_New</t>
  </si>
  <si>
    <t>Middle School - Science_2015_Female_Same District/Different Position</t>
  </si>
  <si>
    <t>Middle School - Science_2015_Female_Stayer</t>
  </si>
  <si>
    <t>Middle School - Science_2015_Male_Different District/Different Position</t>
  </si>
  <si>
    <t>Middle School - Science_2015_Male_Different District/Same Position</t>
  </si>
  <si>
    <t>Middle School - Science_2015_Male_Leaver</t>
  </si>
  <si>
    <t>Middle School - Science_2015_Male_New</t>
  </si>
  <si>
    <t>Middle School - Science_2015_Male_Same District/Different Position</t>
  </si>
  <si>
    <t>Middle School - Science_2015_Male_Stayer</t>
  </si>
  <si>
    <t>Middle School - Social Studies_2010_Female_Different District/Different Position</t>
  </si>
  <si>
    <t>Middle School - Social Studies_2010_Female_Different District/Same Position</t>
  </si>
  <si>
    <t>Middle School - Social Studies_2010_Female_Leaver</t>
  </si>
  <si>
    <t>Middle School - Social Studies_2010_Female_New</t>
  </si>
  <si>
    <t>Middle School - Social Studies_2010_Female_Same District/Different Position</t>
  </si>
  <si>
    <t>Middle School - Social Studies_2010_Female_Stayer</t>
  </si>
  <si>
    <t>Middle School - Social Studies_2010_Male_Different District/Different Position</t>
  </si>
  <si>
    <t>Middle School - Social Studies_2010_Male_Different District/Same Position</t>
  </si>
  <si>
    <t>Middle School - Social Studies_2010_Male_Leaver</t>
  </si>
  <si>
    <t>Middle School - Social Studies_2010_Male_New</t>
  </si>
  <si>
    <t>Middle School - Social Studies_2010_Male_Same District/Different Position</t>
  </si>
  <si>
    <t>Middle School - Social Studies_2010_Male_Stayer</t>
  </si>
  <si>
    <t>Middle School - Social Studies_2011_Female_Different District/Different Position</t>
  </si>
  <si>
    <t>Middle School - Social Studies_2011_Female_Different District/Same Position</t>
  </si>
  <si>
    <t>Middle School - Social Studies_2011_Female_Leaver</t>
  </si>
  <si>
    <t>Middle School - Social Studies_2011_Female_New</t>
  </si>
  <si>
    <t>Middle School - Social Studies_2011_Female_Same District/Different Position</t>
  </si>
  <si>
    <t>Middle School - Social Studies_2011_Female_Stayer</t>
  </si>
  <si>
    <t>Middle School - Social Studies_2011_Male_Different District/Different Position</t>
  </si>
  <si>
    <t>Middle School - Social Studies_2011_Male_Different District/Same Position</t>
  </si>
  <si>
    <t>Middle School - Social Studies_2011_Male_Leaver</t>
  </si>
  <si>
    <t>Middle School - Social Studies_2011_Male_New</t>
  </si>
  <si>
    <t>Middle School - Social Studies_2011_Male_Same District/Different Position</t>
  </si>
  <si>
    <t>Middle School - Social Studies_2011_Male_Stayer</t>
  </si>
  <si>
    <t>Middle School - Social Studies_2012_Female_Different District/Different Position</t>
  </si>
  <si>
    <t>Middle School - Social Studies_2012_Female_Different District/Same Position</t>
  </si>
  <si>
    <t>Middle School - Social Studies_2012_Female_Leaver</t>
  </si>
  <si>
    <t>Middle School - Social Studies_2012_Female_New</t>
  </si>
  <si>
    <t>Middle School - Social Studies_2012_Female_Same District/Different Position</t>
  </si>
  <si>
    <t>Middle School - Social Studies_2012_Female_Stayer</t>
  </si>
  <si>
    <t>Middle School - Social Studies_2012_Male_Different District/Different Position</t>
  </si>
  <si>
    <t>Middle School - Social Studies_2012_Male_Different District/Same Position</t>
  </si>
  <si>
    <t>Middle School - Social Studies_2012_Male_Leaver</t>
  </si>
  <si>
    <t>Middle School - Social Studies_2012_Male_New</t>
  </si>
  <si>
    <t>Middle School - Social Studies_2012_Male_Same District/Different Position</t>
  </si>
  <si>
    <t>Middle School - Social Studies_2012_Male_Stayer</t>
  </si>
  <si>
    <t>Middle School - Social Studies_2013_Female_Different District/Different Position</t>
  </si>
  <si>
    <t>Middle School - Social Studies_2013_Female_Different District/Same Position</t>
  </si>
  <si>
    <t>Middle School - Social Studies_2013_Female_Leaver</t>
  </si>
  <si>
    <t>Middle School - Social Studies_2013_Female_New</t>
  </si>
  <si>
    <t>Middle School - Social Studies_2013_Female_Same District/Different Position</t>
  </si>
  <si>
    <t>Middle School - Social Studies_2013_Female_Stayer</t>
  </si>
  <si>
    <t>Middle School - Social Studies_2013_Male_Different District/Different Position</t>
  </si>
  <si>
    <t>Middle School - Social Studies_2013_Male_Different District/Same Position</t>
  </si>
  <si>
    <t>Middle School - Social Studies_2013_Male_Leaver</t>
  </si>
  <si>
    <t>Middle School - Social Studies_2013_Male_New</t>
  </si>
  <si>
    <t>Middle School - Social Studies_2013_Male_Same District/Different Position</t>
  </si>
  <si>
    <t>Middle School - Social Studies_2013_Male_Stayer</t>
  </si>
  <si>
    <t>Middle School - Social Studies_2014_Female_Different District/Different Position</t>
  </si>
  <si>
    <t>Middle School - Social Studies_2014_Female_Different District/Same Position</t>
  </si>
  <si>
    <t>Middle School - Social Studies_2014_Female_Leaver</t>
  </si>
  <si>
    <t>Middle School - Social Studies_2014_Female_New</t>
  </si>
  <si>
    <t>Middle School - Social Studies_2014_Female_Same District/Different Position</t>
  </si>
  <si>
    <t>Middle School - Social Studies_2014_Female_Stayer</t>
  </si>
  <si>
    <t>Middle School - Social Studies_2014_Male_Different District/Different Position</t>
  </si>
  <si>
    <t>Middle School - Social Studies_2014_Male_Different District/Same Position</t>
  </si>
  <si>
    <t>Middle School - Social Studies_2014_Male_Leaver</t>
  </si>
  <si>
    <t>Middle School - Social Studies_2014_Male_New</t>
  </si>
  <si>
    <t>Middle School - Social Studies_2014_Male_Same District/Different Position</t>
  </si>
  <si>
    <t>Middle School - Social Studies_2014_Male_Stayer</t>
  </si>
  <si>
    <t>Middle School - Social Studies_2015_Female_Different District/Different Position</t>
  </si>
  <si>
    <t>Middle School - Social Studies_2015_Female_Different District/Same Position</t>
  </si>
  <si>
    <t>Middle School - Social Studies_2015_Female_Leaver</t>
  </si>
  <si>
    <t>Middle School - Social Studies_2015_Female_New</t>
  </si>
  <si>
    <t>Middle School - Social Studies_2015_Female_Same District/Different Position</t>
  </si>
  <si>
    <t>Middle School - Social Studies_2015_Female_Stayer</t>
  </si>
  <si>
    <t>Middle School - Social Studies_2015_Male_Different District/Different Position</t>
  </si>
  <si>
    <t>Middle School - Social Studies_2015_Male_Different District/Same Position</t>
  </si>
  <si>
    <t>Middle School - Social Studies_2015_Male_Leaver</t>
  </si>
  <si>
    <t>Middle School - Social Studies_2015_Male_New</t>
  </si>
  <si>
    <t>Middle School - Social Studies_2015_Male_Same District/Different Position</t>
  </si>
  <si>
    <t>Middle School - Social Studies_2015_Male_Stayer</t>
  </si>
  <si>
    <t>Middle School - Vocational Education_2010_Female_Different District/Different Position</t>
  </si>
  <si>
    <t>Middle School - Vocational Education_2010_Female_Leaver</t>
  </si>
  <si>
    <t>Middle School - Vocational Education_2010_Female_New</t>
  </si>
  <si>
    <t>Middle School - Vocational Education_2010_Female_Same District/Different Position</t>
  </si>
  <si>
    <t>Middle School - Vocational Education_2010_Female_Stayer</t>
  </si>
  <si>
    <t>Middle School - Vocational Education_2010_Male_Different District/Different Position</t>
  </si>
  <si>
    <t>Middle School - Vocational Education_2010_Male_Different District/Same Position</t>
  </si>
  <si>
    <t>Middle School - Vocational Education_2010_Male_Leaver</t>
  </si>
  <si>
    <t>Middle School - Vocational Education_2010_Male_New</t>
  </si>
  <si>
    <t>Middle School - Vocational Education_2010_Male_Same District/Different Position</t>
  </si>
  <si>
    <t>Middle School - Vocational Education_2010_Male_Stayer</t>
  </si>
  <si>
    <t>Middle School - Vocational Education_2011_Female_Leaver</t>
  </si>
  <si>
    <t>Middle School - Vocational Education_2011_Female_New</t>
  </si>
  <si>
    <t>Middle School - Vocational Education_2011_Female_Same District/Different Position</t>
  </si>
  <si>
    <t>Middle School - Vocational Education_2011_Female_Stayer</t>
  </si>
  <si>
    <t>Middle School - Vocational Education_2011_Male_Different District/Different Position</t>
  </si>
  <si>
    <t>Middle School - Vocational Education_2011_Male_Leaver</t>
  </si>
  <si>
    <t>Middle School - Vocational Education_2011_Male_New</t>
  </si>
  <si>
    <t>Middle School - Vocational Education_2011_Male_Same District/Different Position</t>
  </si>
  <si>
    <t>Middle School - Vocational Education_2011_Male_Stayer</t>
  </si>
  <si>
    <t>Middle School - Vocational Education_2012_Female_Different District/Different Position</t>
  </si>
  <si>
    <t>Middle School - Vocational Education_2012_Female_Leaver</t>
  </si>
  <si>
    <t>Middle School - Vocational Education_2012_Female_New</t>
  </si>
  <si>
    <t>Middle School - Vocational Education_2012_Female_Same District/Different Position</t>
  </si>
  <si>
    <t>Middle School - Vocational Education_2012_Female_Stayer</t>
  </si>
  <si>
    <t>Middle School - Vocational Education_2012_Male_Different District/Different Position</t>
  </si>
  <si>
    <t>Middle School - Vocational Education_2012_Male_Leaver</t>
  </si>
  <si>
    <t>Middle School - Vocational Education_2012_Male_New</t>
  </si>
  <si>
    <t>Middle School - Vocational Education_2012_Male_Same District/Different Position</t>
  </si>
  <si>
    <t>Middle School - Vocational Education_2012_Male_Stayer</t>
  </si>
  <si>
    <t>Middle School - Vocational Education_2013_Female_Different District/Different Position</t>
  </si>
  <si>
    <t>Middle School - Vocational Education_2013_Female_Leaver</t>
  </si>
  <si>
    <t>Middle School - Vocational Education_2013_Female_New</t>
  </si>
  <si>
    <t>Middle School - Vocational Education_2013_Female_Same District/Different Position</t>
  </si>
  <si>
    <t>Middle School - Vocational Education_2013_Female_Stayer</t>
  </si>
  <si>
    <t>Middle School - Vocational Education_2013_Male_Different District/Different Position</t>
  </si>
  <si>
    <t>Middle School - Vocational Education_2013_Male_Leaver</t>
  </si>
  <si>
    <t>Middle School - Vocational Education_2013_Male_New</t>
  </si>
  <si>
    <t>Middle School - Vocational Education_2013_Male_Same District/Different Position</t>
  </si>
  <si>
    <t>Middle School - Vocational Education_2013_Male_Stayer</t>
  </si>
  <si>
    <t>Middle School - Vocational Education_2014_Female_Different District/Different Position</t>
  </si>
  <si>
    <t>Middle School - Vocational Education_2014_Female_Leaver</t>
  </si>
  <si>
    <t>Middle School - Vocational Education_2014_Female_New</t>
  </si>
  <si>
    <t>Middle School - Vocational Education_2014_Female_Same District/Different Position</t>
  </si>
  <si>
    <t>Middle School - Vocational Education_2014_Female_Stayer</t>
  </si>
  <si>
    <t>Middle School - Vocational Education_2014_Male_Different District/Different Position</t>
  </si>
  <si>
    <t>Middle School - Vocational Education_2014_Male_Leaver</t>
  </si>
  <si>
    <t>Middle School - Vocational Education_2014_Male_New</t>
  </si>
  <si>
    <t>Middle School - Vocational Education_2014_Male_Same District/Different Position</t>
  </si>
  <si>
    <t>Middle School - Vocational Education_2014_Male_Stayer</t>
  </si>
  <si>
    <t>Middle School - Vocational Education_2015_Female_Different District/Different Position</t>
  </si>
  <si>
    <t>Middle School - Vocational Education_2015_Female_Leaver</t>
  </si>
  <si>
    <t>Middle School - Vocational Education_2015_Female_New</t>
  </si>
  <si>
    <t>Middle School - Vocational Education_2015_Female_Same District/Different Position</t>
  </si>
  <si>
    <t>Middle School - Vocational Education_2015_Female_Stayer</t>
  </si>
  <si>
    <t>Middle School - Vocational Education_2015_Male_Different District/Different Position</t>
  </si>
  <si>
    <t>Middle School - Vocational Education_2015_Male_Leaver</t>
  </si>
  <si>
    <t>Middle School - Vocational Education_2015_Male_Same District/Different Position</t>
  </si>
  <si>
    <t>Middle School - Vocational Education_2015_Male_Stayer</t>
  </si>
  <si>
    <t>Other Positions_2010_Female_Different District/Different Position</t>
  </si>
  <si>
    <t>Other Positions_2010_Female_Different District/Same Position</t>
  </si>
  <si>
    <t>Other Positions_2010_Female_Leaver</t>
  </si>
  <si>
    <t>Other Positions_2010_Female_New</t>
  </si>
  <si>
    <t>Other Positions_2010_Female_Same District/Different Position</t>
  </si>
  <si>
    <t>Other Positions_2010_Female_Stayer</t>
  </si>
  <si>
    <t>Other Positions_2010_Male_Different District/Different Position</t>
  </si>
  <si>
    <t>Other Positions_2010_Male_Different District/Same Position</t>
  </si>
  <si>
    <t>Other Positions_2010_Male_Leaver</t>
  </si>
  <si>
    <t>Other Positions_2010_Male_New</t>
  </si>
  <si>
    <t>Other Positions_2010_Male_Same District/Different Position</t>
  </si>
  <si>
    <t>Other Positions_2010_Male_Stayer</t>
  </si>
  <si>
    <t>Other Positions_2011_Female_Different District/Different Position</t>
  </si>
  <si>
    <t>Other Positions_2011_Female_Different District/Same Position</t>
  </si>
  <si>
    <t>Other Positions_2011_Female_Leaver</t>
  </si>
  <si>
    <t>Other Positions_2011_Female_New</t>
  </si>
  <si>
    <t>Other Positions_2011_Female_Same District/Different Position</t>
  </si>
  <si>
    <t>Other Positions_2011_Female_Stayer</t>
  </si>
  <si>
    <t>Other Positions_2011_Male_Different District/Different Position</t>
  </si>
  <si>
    <t>Other Positions_2011_Male_Different District/Same Position</t>
  </si>
  <si>
    <t>Other Positions_2011_Male_Leaver</t>
  </si>
  <si>
    <t>Other Positions_2011_Male_New</t>
  </si>
  <si>
    <t>Other Positions_2011_Male_Same District/Different Position</t>
  </si>
  <si>
    <t>Other Positions_2011_Male_Stayer</t>
  </si>
  <si>
    <t>Other Positions_2012_Female_Different District/Different Position</t>
  </si>
  <si>
    <t>Other Positions_2012_Female_Different District/Same Position</t>
  </si>
  <si>
    <t>Other Positions_2012_Female_Leaver</t>
  </si>
  <si>
    <t>Other Positions_2012_Female_New</t>
  </si>
  <si>
    <t>Other Positions_2012_Female_Same District/Different Position</t>
  </si>
  <si>
    <t>Other Positions_2012_Female_Stayer</t>
  </si>
  <si>
    <t>Other Positions_2012_Male_Different District/Different Position</t>
  </si>
  <si>
    <t>Other Positions_2012_Male_Different District/Same Position</t>
  </si>
  <si>
    <t>Other Positions_2012_Male_Leaver</t>
  </si>
  <si>
    <t>Other Positions_2012_Male_New</t>
  </si>
  <si>
    <t>Other Positions_2012_Male_Same District/Different Position</t>
  </si>
  <si>
    <t>Other Positions_2012_Male_Stayer</t>
  </si>
  <si>
    <t>Other Positions_2013_Female_Different District/Different Position</t>
  </si>
  <si>
    <t>Other Positions_2013_Female_Different District/Same Position</t>
  </si>
  <si>
    <t>Other Positions_2013_Female_Leaver</t>
  </si>
  <si>
    <t>Other Positions_2013_Female_New</t>
  </si>
  <si>
    <t>Other Positions_2013_Female_Same District/Different Position</t>
  </si>
  <si>
    <t>Other Positions_2013_Female_Stayer</t>
  </si>
  <si>
    <t>Other Positions_2013_Male_Different District/Different Position</t>
  </si>
  <si>
    <t>Other Positions_2013_Male_Different District/Same Position</t>
  </si>
  <si>
    <t>Other Positions_2013_Male_Leaver</t>
  </si>
  <si>
    <t>Other Positions_2013_Male_New</t>
  </si>
  <si>
    <t>Other Positions_2013_Male_Same District/Different Position</t>
  </si>
  <si>
    <t>Other Positions_2013_Male_Stayer</t>
  </si>
  <si>
    <t>Other Positions_2014_Female_Different District/Different Position</t>
  </si>
  <si>
    <t>Other Positions_2014_Female_Different District/Same Position</t>
  </si>
  <si>
    <t>Other Positions_2014_Female_Leaver</t>
  </si>
  <si>
    <t>Other Positions_2014_Female_New</t>
  </si>
  <si>
    <t>Other Positions_2014_Female_Same District/Different Position</t>
  </si>
  <si>
    <t>Other Positions_2014_Female_Stayer</t>
  </si>
  <si>
    <t>Other Positions_2014_Male_Different District/Different Position</t>
  </si>
  <si>
    <t>Other Positions_2014_Male_Different District/Same Position</t>
  </si>
  <si>
    <t>Other Positions_2014_Male_Leaver</t>
  </si>
  <si>
    <t>Other Positions_2014_Male_New</t>
  </si>
  <si>
    <t>Other Positions_2014_Male_Same District/Different Position</t>
  </si>
  <si>
    <t>Other Positions_2014_Male_Stayer</t>
  </si>
  <si>
    <t>Other Positions_2015_Female_Different District/Different Position</t>
  </si>
  <si>
    <t>Other Positions_2015_Female_Different District/Same Position</t>
  </si>
  <si>
    <t>Other Positions_2015_Female_Leaver</t>
  </si>
  <si>
    <t>Other Positions_2015_Female_New</t>
  </si>
  <si>
    <t>Other Positions_2015_Female_Same District/Different Position</t>
  </si>
  <si>
    <t>Other Positions_2015_Female_Stayer</t>
  </si>
  <si>
    <t>Other Positions_2015_Male_Different District/Different Position</t>
  </si>
  <si>
    <t>Other Positions_2015_Male_Different District/Same Position</t>
  </si>
  <si>
    <t>Other Positions_2015_Male_Leaver</t>
  </si>
  <si>
    <t>Other Positions_2015_Male_New</t>
  </si>
  <si>
    <t>Other Positions_2015_Male_Same District/Different Position</t>
  </si>
  <si>
    <t>Other Positions_2015_Male_Stayer</t>
  </si>
  <si>
    <t>Other Professional Staff_2010_Female_Different District/Different Position</t>
  </si>
  <si>
    <t>Other Professional Staff_2010_Female_Different District/Same Position</t>
  </si>
  <si>
    <t>Other Professional Staff_2010_Female_Leaver</t>
  </si>
  <si>
    <t>Other Professional Staff_2010_Female_New</t>
  </si>
  <si>
    <t>Other Professional Staff_2010_Female_Same District/Different Position</t>
  </si>
  <si>
    <t>Other Professional Staff_2010_Female_Stayer</t>
  </si>
  <si>
    <t>Other Professional Staff_2010_Male_Different District/Different Position</t>
  </si>
  <si>
    <t>Other Professional Staff_2010_Male_Different District/Same Position</t>
  </si>
  <si>
    <t>Other Professional Staff_2010_Male_Leaver</t>
  </si>
  <si>
    <t>Other Professional Staff_2010_Male_New</t>
  </si>
  <si>
    <t>Other Professional Staff_2010_Male_Same District/Different Position</t>
  </si>
  <si>
    <t>Other Professional Staff_2010_Male_Stayer</t>
  </si>
  <si>
    <t>Other Professional Staff_2011_Female_Different District/Different Position</t>
  </si>
  <si>
    <t>Other Professional Staff_2011_Female_Different District/Same Position</t>
  </si>
  <si>
    <t>Other Professional Staff_2011_Female_Leaver</t>
  </si>
  <si>
    <t>Other Professional Staff_2011_Female_New</t>
  </si>
  <si>
    <t>Other Professional Staff_2011_Female_Same District/Different Position</t>
  </si>
  <si>
    <t>Other Professional Staff_2011_Female_Stayer</t>
  </si>
  <si>
    <t>Other Professional Staff_2011_Male_Leaver</t>
  </si>
  <si>
    <t>Other Professional Staff_2011_Male_New</t>
  </si>
  <si>
    <t>Other Professional Staff_2011_Male_Same District/Different Position</t>
  </si>
  <si>
    <t>Other Professional Staff_2011_Male_Stayer</t>
  </si>
  <si>
    <t>Other Professional Staff_2012_Female_Different District/Different Position</t>
  </si>
  <si>
    <t>Other Professional Staff_2012_Female_Different District/Same Position</t>
  </si>
  <si>
    <t>Other Professional Staff_2012_Female_Leaver</t>
  </si>
  <si>
    <t>Other Professional Staff_2012_Female_New</t>
  </si>
  <si>
    <t>Other Professional Staff_2012_Female_Same District/Different Position</t>
  </si>
  <si>
    <t>Other Professional Staff_2012_Female_Stayer</t>
  </si>
  <si>
    <t>Other Professional Staff_2012_Male_Different District/Different Position</t>
  </si>
  <si>
    <t>Other Professional Staff_2012_Male_Different District/Same Position</t>
  </si>
  <si>
    <t>Other Professional Staff_2012_Male_Leaver</t>
  </si>
  <si>
    <t>Other Professional Staff_2012_Male_New</t>
  </si>
  <si>
    <t>Other Professional Staff_2012_Male_Same District/Different Position</t>
  </si>
  <si>
    <t>Other Professional Staff_2012_Male_Stayer</t>
  </si>
  <si>
    <t>Other Professional Staff_2013_Female_Different District/Different Position</t>
  </si>
  <si>
    <t>Other Professional Staff_2013_Female_Different District/Same Position</t>
  </si>
  <si>
    <t>Other Professional Staff_2013_Female_Leaver</t>
  </si>
  <si>
    <t>Other Professional Staff_2013_Female_New</t>
  </si>
  <si>
    <t>Other Professional Staff_2013_Female_Same District/Different Position</t>
  </si>
  <si>
    <t>Other Professional Staff_2013_Female_Stayer</t>
  </si>
  <si>
    <t>Other Professional Staff_2013_Male_Different District/Different Position</t>
  </si>
  <si>
    <t>Other Professional Staff_2013_Male_Different District/Same Position</t>
  </si>
  <si>
    <t>Other Professional Staff_2013_Male_Leaver</t>
  </si>
  <si>
    <t>Other Professional Staff_2013_Male_New</t>
  </si>
  <si>
    <t>Other Professional Staff_2013_Male_Same District/Different Position</t>
  </si>
  <si>
    <t>Other Professional Staff_2013_Male_Stayer</t>
  </si>
  <si>
    <t>Other Professional Staff_2014_Female_Different District/Different Position</t>
  </si>
  <si>
    <t>Other Professional Staff_2014_Female_Different District/Same Position</t>
  </si>
  <si>
    <t>Other Professional Staff_2014_Female_Leaver</t>
  </si>
  <si>
    <t>Other Professional Staff_2014_Female_New</t>
  </si>
  <si>
    <t>Other Professional Staff_2014_Female_Same District/Different Position</t>
  </si>
  <si>
    <t>Other Professional Staff_2014_Female_Stayer</t>
  </si>
  <si>
    <t>Other Professional Staff_2014_Male_Different District/Different Position</t>
  </si>
  <si>
    <t>Other Professional Staff_2014_Male_Leaver</t>
  </si>
  <si>
    <t>Other Professional Staff_2014_Male_New</t>
  </si>
  <si>
    <t>Other Professional Staff_2014_Male_Same District/Different Position</t>
  </si>
  <si>
    <t>Other Professional Staff_2014_Male_Stayer</t>
  </si>
  <si>
    <t>Other Professional Staff_2015_Female_Different District/Different Position</t>
  </si>
  <si>
    <t>Other Professional Staff_2015_Female_Different District/Same Position</t>
  </si>
  <si>
    <t>Other Professional Staff_2015_Female_Leaver</t>
  </si>
  <si>
    <t>Other Professional Staff_2015_Female_New</t>
  </si>
  <si>
    <t>Other Professional Staff_2015_Female_Same District/Different Position</t>
  </si>
  <si>
    <t>Other Professional Staff_2015_Female_Stayer</t>
  </si>
  <si>
    <t>Other Professional Staff_2015_Male_Different District/Different Position</t>
  </si>
  <si>
    <t>Other Professional Staff_2015_Male_Different District/Same Position</t>
  </si>
  <si>
    <t>Other Professional Staff_2015_Male_Leaver</t>
  </si>
  <si>
    <t>Other Professional Staff_2015_Male_New</t>
  </si>
  <si>
    <t>Other Professional Staff_2015_Male_Same District/Different Position</t>
  </si>
  <si>
    <t>Other Professional Staff_2015_Male_Stayer</t>
  </si>
  <si>
    <t>Overall_2010_Female_Different District/Different Position</t>
  </si>
  <si>
    <t>Overall_2010_Female_Different District/Same Position</t>
  </si>
  <si>
    <t>Overall_2010_Female_Leaver</t>
  </si>
  <si>
    <t>Overall_2010_Female_New</t>
  </si>
  <si>
    <t>Overall_2010_Female_Same District/Different Position</t>
  </si>
  <si>
    <t>Overall_2010_Female_Stayer</t>
  </si>
  <si>
    <t>Overall_2010_Male_Different District/Different Position</t>
  </si>
  <si>
    <t>Overall_2010_Male_Different District/Same Position</t>
  </si>
  <si>
    <t>Overall_2010_Male_Leaver</t>
  </si>
  <si>
    <t>Overall_2010_Male_New</t>
  </si>
  <si>
    <t>Overall_2010_Male_Same District/Different Position</t>
  </si>
  <si>
    <t>Overall_2010_Male_Stayer</t>
  </si>
  <si>
    <t>Overall_2011_Female_Different District/Different Position</t>
  </si>
  <si>
    <t>Overall_2011_Female_Different District/Same Position</t>
  </si>
  <si>
    <t>Overall_2011_Female_Leaver</t>
  </si>
  <si>
    <t>Overall_2011_Female_New</t>
  </si>
  <si>
    <t>Overall_2011_Female_Same District/Different Position</t>
  </si>
  <si>
    <t>Overall_2011_Female_Stayer</t>
  </si>
  <si>
    <t>Overall_2011_Male_Different District/Different Position</t>
  </si>
  <si>
    <t>Overall_2011_Male_Different District/Same Position</t>
  </si>
  <si>
    <t>Overall_2011_Male_Leaver</t>
  </si>
  <si>
    <t>Overall_2011_Male_New</t>
  </si>
  <si>
    <t>Overall_2011_Male_Same District/Different Position</t>
  </si>
  <si>
    <t>Overall_2011_Male_Stayer</t>
  </si>
  <si>
    <t>Overall_2012_Female_Different District/Different Position</t>
  </si>
  <si>
    <t>Overall_2012_Female_Different District/Same Position</t>
  </si>
  <si>
    <t>Overall_2012_Female_Leaver</t>
  </si>
  <si>
    <t>Overall_2012_Female_New</t>
  </si>
  <si>
    <t>Overall_2012_Female_Same District/Different Position</t>
  </si>
  <si>
    <t>Overall_2012_Female_Stayer</t>
  </si>
  <si>
    <t>Overall_2012_Male_Different District/Different Position</t>
  </si>
  <si>
    <t>Overall_2012_Male_Different District/Same Position</t>
  </si>
  <si>
    <t>Overall_2012_Male_Leaver</t>
  </si>
  <si>
    <t>Overall_2012_Male_New</t>
  </si>
  <si>
    <t>Overall_2012_Male_Same District/Different Position</t>
  </si>
  <si>
    <t>Overall_2012_Male_Stayer</t>
  </si>
  <si>
    <t>Overall_2013_Female_Different District/Different Position</t>
  </si>
  <si>
    <t>Overall_2013_Female_Different District/Same Position</t>
  </si>
  <si>
    <t>Overall_2013_Female_Leaver</t>
  </si>
  <si>
    <t>Overall_2013_Female_New</t>
  </si>
  <si>
    <t>Overall_2013_Female_Same District/Different Position</t>
  </si>
  <si>
    <t>Overall_2013_Female_Stayer</t>
  </si>
  <si>
    <t>Overall_2013_Male_Different District/Different Position</t>
  </si>
  <si>
    <t>Overall_2013_Male_Different District/Same Position</t>
  </si>
  <si>
    <t>Overall_2013_Male_Leaver</t>
  </si>
  <si>
    <t>Overall_2013_Male_New</t>
  </si>
  <si>
    <t>Overall_2013_Male_Same District/Different Position</t>
  </si>
  <si>
    <t>Overall_2013_Male_Stayer</t>
  </si>
  <si>
    <t>Overall_2014_Female_Different District/Different Position</t>
  </si>
  <si>
    <t>Overall_2014_Female_Different District/Same Position</t>
  </si>
  <si>
    <t>Overall_2014_Female_Leaver</t>
  </si>
  <si>
    <t>Overall_2014_Female_New</t>
  </si>
  <si>
    <t>Overall_2014_Female_Same District/Different Position</t>
  </si>
  <si>
    <t>Overall_2014_Female_Stayer</t>
  </si>
  <si>
    <t>Overall_2014_Male_Different District/Different Position</t>
  </si>
  <si>
    <t>Overall_2014_Male_Different District/Same Position</t>
  </si>
  <si>
    <t>Overall_2014_Male_Leaver</t>
  </si>
  <si>
    <t>Overall_2014_Male_New</t>
  </si>
  <si>
    <t>Overall_2014_Male_Same District/Different Position</t>
  </si>
  <si>
    <t>Overall_2014_Male_Stayer</t>
  </si>
  <si>
    <t>Overall_2015_Female_Different District/Different Position</t>
  </si>
  <si>
    <t>Overall_2015_Female_Different District/Same Position</t>
  </si>
  <si>
    <t>Overall_2015_Female_Leaver</t>
  </si>
  <si>
    <t>Overall_2015_Female_New</t>
  </si>
  <si>
    <t>Overall_2015_Female_Same District/Different Position</t>
  </si>
  <si>
    <t>Overall_2015_Female_Stayer</t>
  </si>
  <si>
    <t>Overall_2015_Male_Different District/Different Position</t>
  </si>
  <si>
    <t>Overall_2015_Male_Different District/Same Position</t>
  </si>
  <si>
    <t>Overall_2015_Male_Leaver</t>
  </si>
  <si>
    <t>Overall_2015_Male_New</t>
  </si>
  <si>
    <t>Overall_2015_Male_Same District/Different Position</t>
  </si>
  <si>
    <t>Overall_2015_Male_Stayer</t>
  </si>
  <si>
    <t>Teachers_2010_Female_Different District/Different Position</t>
  </si>
  <si>
    <t>Teachers_2010_Female_Different District/Same Position</t>
  </si>
  <si>
    <t>Teachers_2010_Female_Leaver</t>
  </si>
  <si>
    <t>Teachers_2010_Female_New</t>
  </si>
  <si>
    <t>Teachers_2010_Female_Same District/Different Position</t>
  </si>
  <si>
    <t>Teachers_2010_Female_Stayer</t>
  </si>
  <si>
    <t>Teachers_2010_Male_Different District/Different Position</t>
  </si>
  <si>
    <t>Teachers_2010_Male_Different District/Same Position</t>
  </si>
  <si>
    <t>Teachers_2010_Male_Leaver</t>
  </si>
  <si>
    <t>Teachers_2010_Male_New</t>
  </si>
  <si>
    <t>Teachers_2010_Male_Same District/Different Position</t>
  </si>
  <si>
    <t>Teachers_2010_Male_Stayer</t>
  </si>
  <si>
    <t>Teachers_2011_Female_Different District/Different Position</t>
  </si>
  <si>
    <t>Teachers_2011_Female_Different District/Same Position</t>
  </si>
  <si>
    <t>Teachers_2011_Female_Leaver</t>
  </si>
  <si>
    <t>Teachers_2011_Female_New</t>
  </si>
  <si>
    <t>Teachers_2011_Female_Same District/Different Position</t>
  </si>
  <si>
    <t>Teachers_2011_Female_Stayer</t>
  </si>
  <si>
    <t>Teachers_2011_Male_Different District/Different Position</t>
  </si>
  <si>
    <t>Teachers_2011_Male_Different District/Same Position</t>
  </si>
  <si>
    <t>Teachers_2011_Male_Leaver</t>
  </si>
  <si>
    <t>Teachers_2011_Male_New</t>
  </si>
  <si>
    <t>Teachers_2011_Male_Same District/Different Position</t>
  </si>
  <si>
    <t>Teachers_2011_Male_Stayer</t>
  </si>
  <si>
    <t>Teachers_2012_Female_Different District/Different Position</t>
  </si>
  <si>
    <t>Teachers_2012_Female_Different District/Same Position</t>
  </si>
  <si>
    <t>Teachers_2012_Female_Leaver</t>
  </si>
  <si>
    <t>Teachers_2012_Female_New</t>
  </si>
  <si>
    <t>Teachers_2012_Female_Same District/Different Position</t>
  </si>
  <si>
    <t>Teachers_2012_Female_Stayer</t>
  </si>
  <si>
    <t>Teachers_2012_Male_Different District/Different Position</t>
  </si>
  <si>
    <t>Teachers_2012_Male_Different District/Same Position</t>
  </si>
  <si>
    <t>Teachers_2012_Male_Leaver</t>
  </si>
  <si>
    <t>Teachers_2012_Male_New</t>
  </si>
  <si>
    <t>Teachers_2012_Male_Same District/Different Position</t>
  </si>
  <si>
    <t>Teachers_2012_Male_Stayer</t>
  </si>
  <si>
    <t>Teachers_2013_Female_Different District/Different Position</t>
  </si>
  <si>
    <t>Teachers_2013_Female_Different District/Same Position</t>
  </si>
  <si>
    <t>Teachers_2013_Female_Leaver</t>
  </si>
  <si>
    <t>Teachers_2013_Female_New</t>
  </si>
  <si>
    <t>Teachers_2013_Female_Same District/Different Position</t>
  </si>
  <si>
    <t>Teachers_2013_Female_Stayer</t>
  </si>
  <si>
    <t>Teachers_2013_Male_Different District/Different Position</t>
  </si>
  <si>
    <t>Teachers_2013_Male_Different District/Same Position</t>
  </si>
  <si>
    <t>Teachers_2013_Male_Leaver</t>
  </si>
  <si>
    <t>Teachers_2013_Male_New</t>
  </si>
  <si>
    <t>Teachers_2013_Male_Same District/Different Position</t>
  </si>
  <si>
    <t>Teachers_2013_Male_Stayer</t>
  </si>
  <si>
    <t>Teachers_2014_Female_Different District/Different Position</t>
  </si>
  <si>
    <t>Teachers_2014_Female_Different District/Same Position</t>
  </si>
  <si>
    <t>Teachers_2014_Female_Leaver</t>
  </si>
  <si>
    <t>Teachers_2014_Female_New</t>
  </si>
  <si>
    <t>Teachers_2014_Female_Same District/Different Position</t>
  </si>
  <si>
    <t>Teachers_2014_Female_Stayer</t>
  </si>
  <si>
    <t>Teachers_2014_Male_Different District/Different Position</t>
  </si>
  <si>
    <t>Teachers_2014_Male_Different District/Same Position</t>
  </si>
  <si>
    <t>Teachers_2014_Male_Leaver</t>
  </si>
  <si>
    <t>Teachers_2014_Male_New</t>
  </si>
  <si>
    <t>Teachers_2014_Male_Same District/Different Position</t>
  </si>
  <si>
    <t>Teachers_2014_Male_Stayer</t>
  </si>
  <si>
    <t>Teachers_2015_Female_Different District/Different Position</t>
  </si>
  <si>
    <t>Teachers_2015_Female_Different District/Same Position</t>
  </si>
  <si>
    <t>Teachers_2015_Female_Leaver</t>
  </si>
  <si>
    <t>Teachers_2015_Female_New</t>
  </si>
  <si>
    <t>Teachers_2015_Female_Same District/Different Position</t>
  </si>
  <si>
    <t>Teachers_2015_Female_Stayer</t>
  </si>
  <si>
    <t>Teachers_2015_Male_Different District/Different Position</t>
  </si>
  <si>
    <t>Teachers_2015_Male_Different District/Same Position</t>
  </si>
  <si>
    <t>Teachers_2015_Male_Leaver</t>
  </si>
  <si>
    <t>Teachers_2015_Male_New</t>
  </si>
  <si>
    <t>Teachers_2015_Male_Same District/Different Position</t>
  </si>
  <si>
    <t>Teachers_2015_Male_Stayer</t>
  </si>
  <si>
    <t>Administrative_2010_American Indian/Alaskan Native_Different District/Different Position</t>
  </si>
  <si>
    <t>Administrative_2010_American Indian/Alaskan Native_Different District/Same Position</t>
  </si>
  <si>
    <t>Administrative_2010_American Indian/Alaskan Native_Leaver</t>
  </si>
  <si>
    <t>Administrative_2010_American Indian/Alaskan Native_New</t>
  </si>
  <si>
    <t>Administrative_2010_American Indian/Alaskan Native_Same District/Different Position</t>
  </si>
  <si>
    <t>Administrative_2010_American Indian/Alaskan Native_Stayer</t>
  </si>
  <si>
    <t>Administrative_2010_Asian_Stayer</t>
  </si>
  <si>
    <t>Administrative_2010_Black/African-American_Different District/Different Position</t>
  </si>
  <si>
    <t>Administrative_2010_Black/African-American_Leaver</t>
  </si>
  <si>
    <t>Administrative_2010_Black/African-American_New</t>
  </si>
  <si>
    <t>Administrative_2010_Black/African-American_Same District/Different Position</t>
  </si>
  <si>
    <t>Administrative_2010_Black/African-American_Stayer</t>
  </si>
  <si>
    <t>Administrative_2010_Caucasian and Others_Different District/Different Position</t>
  </si>
  <si>
    <t>Administrative_2010_Caucasian and Others_Different District/Same Position</t>
  </si>
  <si>
    <t>Administrative_2010_Caucasian and Others_Leaver</t>
  </si>
  <si>
    <t>Administrative_2010_Caucasian and Others_New</t>
  </si>
  <si>
    <t>Administrative_2010_Caucasian and Others_Same District/Different Position</t>
  </si>
  <si>
    <t>Administrative_2010_Caucasian and Others_Stayer</t>
  </si>
  <si>
    <t>Administrative_2010_Hispanic_Different District/Different Position</t>
  </si>
  <si>
    <t>Administrative_2010_Hispanic_Leaver</t>
  </si>
  <si>
    <t>Administrative_2010_Hispanic_New</t>
  </si>
  <si>
    <t>Administrative_2010_Hispanic_Same District/Different Position</t>
  </si>
  <si>
    <t>Administrative_2010_Hispanic_Stayer</t>
  </si>
  <si>
    <t>Administrative_2011_American Indian/Alaskan Native_Different District/Same Position</t>
  </si>
  <si>
    <t>Administrative_2011_American Indian/Alaskan Native_Leaver</t>
  </si>
  <si>
    <t>Administrative_2011_American Indian/Alaskan Native_New</t>
  </si>
  <si>
    <t>Administrative_2011_American Indian/Alaskan Native_Same District/Different Position</t>
  </si>
  <si>
    <t>Administrative_2011_American Indian/Alaskan Native_Stayer</t>
  </si>
  <si>
    <t>Administrative_2011_Asian_Stayer</t>
  </si>
  <si>
    <t>Administrative_2011_Black/African-American_Different District/Different Position</t>
  </si>
  <si>
    <t>Administrative_2011_Black/African-American_Different District/Same Position</t>
  </si>
  <si>
    <t>Administrative_2011_Black/African-American_Leaver</t>
  </si>
  <si>
    <t>Administrative_2011_Black/African-American_New</t>
  </si>
  <si>
    <t>Administrative_2011_Black/African-American_Same District/Different Position</t>
  </si>
  <si>
    <t>Administrative_2011_Black/African-American_Stayer</t>
  </si>
  <si>
    <t>Administrative_2011_Caucasian and Others_Different District/Different Position</t>
  </si>
  <si>
    <t>Administrative_2011_Caucasian and Others_Different District/Same Position</t>
  </si>
  <si>
    <t>Administrative_2011_Caucasian and Others_Leaver</t>
  </si>
  <si>
    <t>Administrative_2011_Caucasian and Others_New</t>
  </si>
  <si>
    <t>Administrative_2011_Caucasian and Others_Same District/Different Position</t>
  </si>
  <si>
    <t>Administrative_2011_Caucasian and Others_Stayer</t>
  </si>
  <si>
    <t>Administrative_2011_Hispanic_Same District/Different Position</t>
  </si>
  <si>
    <t>Administrative_2011_Hispanic_Stayer</t>
  </si>
  <si>
    <t>Administrative_2012_American Indian/Alaskan Native_Different District/Different Position</t>
  </si>
  <si>
    <t>Administrative_2012_American Indian/Alaskan Native_Different District/Same Position</t>
  </si>
  <si>
    <t>Administrative_2012_American Indian/Alaskan Native_Leaver</t>
  </si>
  <si>
    <t>Administrative_2012_American Indian/Alaskan Native_New</t>
  </si>
  <si>
    <t>Administrative_2012_American Indian/Alaskan Native_Same District/Different Position</t>
  </si>
  <si>
    <t>Administrative_2012_American Indian/Alaskan Native_Stayer</t>
  </si>
  <si>
    <t>Administrative_2012_Asian_Stayer</t>
  </si>
  <si>
    <t>Administrative_2012_Black/African-American_Different District/Different Position</t>
  </si>
  <si>
    <t>Administrative_2012_Black/African-American_Different District/Same Position</t>
  </si>
  <si>
    <t>Administrative_2012_Black/African-American_Leaver</t>
  </si>
  <si>
    <t>Administrative_2012_Black/African-American_New</t>
  </si>
  <si>
    <t>Administrative_2012_Black/African-American_Same District/Different Position</t>
  </si>
  <si>
    <t>Administrative_2012_Black/African-American_Stayer</t>
  </si>
  <si>
    <t>Administrative_2012_Caucasian and Others_Different District/Different Position</t>
  </si>
  <si>
    <t>Administrative_2012_Caucasian and Others_Different District/Same Position</t>
  </si>
  <si>
    <t>Administrative_2012_Caucasian and Others_Leaver</t>
  </si>
  <si>
    <t>Administrative_2012_Caucasian and Others_New</t>
  </si>
  <si>
    <t>Administrative_2012_Caucasian and Others_Same District/Different Position</t>
  </si>
  <si>
    <t>Administrative_2012_Caucasian and Others_Stayer</t>
  </si>
  <si>
    <t>Administrative_2012_Hispanic_Different District/Different Position</t>
  </si>
  <si>
    <t>Administrative_2012_Hispanic_Different District/Same Position</t>
  </si>
  <si>
    <t>Administrative_2012_Hispanic_Leaver</t>
  </si>
  <si>
    <t>Administrative_2012_Hispanic_New</t>
  </si>
  <si>
    <t>Administrative_2012_Hispanic_Same District/Different Position</t>
  </si>
  <si>
    <t>Administrative_2012_Hispanic_Stayer</t>
  </si>
  <si>
    <t>Administrative_2012_Native Hawaiian/Pacific Islander_Same District/Different Position</t>
  </si>
  <si>
    <t>Administrative_2012_Native Hawaiian/Pacific Islander_Stayer</t>
  </si>
  <si>
    <t>Administrative_2013_American Indian/Alaskan Native_Different District/Different Position</t>
  </si>
  <si>
    <t>Administrative_2013_American Indian/Alaskan Native_Different District/Same Position</t>
  </si>
  <si>
    <t>Administrative_2013_American Indian/Alaskan Native_Leaver</t>
  </si>
  <si>
    <t>Administrative_2013_American Indian/Alaskan Native_New</t>
  </si>
  <si>
    <t>Administrative_2013_American Indian/Alaskan Native_Same District/Different Position</t>
  </si>
  <si>
    <t>Administrative_2013_American Indian/Alaskan Native_Stayer</t>
  </si>
  <si>
    <t>Administrative_2013_Asian_Stayer</t>
  </si>
  <si>
    <t>Administrative_2013_Black/African-American_Different District/Different Position</t>
  </si>
  <si>
    <t>Administrative_2013_Black/African-American_Different District/Same Position</t>
  </si>
  <si>
    <t>Administrative_2013_Black/African-American_Leaver</t>
  </si>
  <si>
    <t>Administrative_2013_Black/African-American_New</t>
  </si>
  <si>
    <t>Administrative_2013_Black/African-American_Same District/Different Position</t>
  </si>
  <si>
    <t>Administrative_2013_Black/African-American_Stayer</t>
  </si>
  <si>
    <t>Administrative_2013_Caucasian and Others_Different District/Different Position</t>
  </si>
  <si>
    <t>Administrative_2013_Caucasian and Others_Different District/Same Position</t>
  </si>
  <si>
    <t>Administrative_2013_Caucasian and Others_Leaver</t>
  </si>
  <si>
    <t>Administrative_2013_Caucasian and Others_New</t>
  </si>
  <si>
    <t>Administrative_2013_Caucasian and Others_Same District/Different Position</t>
  </si>
  <si>
    <t>Administrative_2013_Caucasian and Others_Stayer</t>
  </si>
  <si>
    <t>Administrative_2013_Hispanic_Different District/Same Position</t>
  </si>
  <si>
    <t>Administrative_2013_Hispanic_Leaver</t>
  </si>
  <si>
    <t>Administrative_2013_Hispanic_New</t>
  </si>
  <si>
    <t>Administrative_2013_Hispanic_Same District/Different Position</t>
  </si>
  <si>
    <t>Administrative_2013_Hispanic_Stayer</t>
  </si>
  <si>
    <t>Administrative_2013_Multiple (two or more races)_Different District/Different Position</t>
  </si>
  <si>
    <t>Administrative_2013_Multiple (two or more races)_Different District/Same Position</t>
  </si>
  <si>
    <t>Administrative_2013_Multiple (two or more races)_Leaver</t>
  </si>
  <si>
    <t>Administrative_2013_Multiple (two or more races)_Same District/Different Position</t>
  </si>
  <si>
    <t>Administrative_2013_Multiple (two or more races)_Stayer</t>
  </si>
  <si>
    <t>Administrative_2013_Native Hawaiian/Pacific Islander_Stayer</t>
  </si>
  <si>
    <t>Administrative_2014_American Indian/Alaskan Native_Different District/Different Position</t>
  </si>
  <si>
    <t>Administrative_2014_American Indian/Alaskan Native_Different District/Same Position</t>
  </si>
  <si>
    <t>Administrative_2014_American Indian/Alaskan Native_Leaver</t>
  </si>
  <si>
    <t>Administrative_2014_American Indian/Alaskan Native_New</t>
  </si>
  <si>
    <t>Administrative_2014_American Indian/Alaskan Native_Same District/Different Position</t>
  </si>
  <si>
    <t>Administrative_2014_American Indian/Alaskan Native_Stayer</t>
  </si>
  <si>
    <t>Administrative_2014_Asian_Same District/Different Position</t>
  </si>
  <si>
    <t>Administrative_2014_Asian_Stayer</t>
  </si>
  <si>
    <t>Administrative_2014_Black/African-American_Different District/Different Position</t>
  </si>
  <si>
    <t>Administrative_2014_Black/African-American_Different District/Same Position</t>
  </si>
  <si>
    <t>Administrative_2014_Black/African-American_Leaver</t>
  </si>
  <si>
    <t>Administrative_2014_Black/African-American_New</t>
  </si>
  <si>
    <t>Administrative_2014_Black/African-American_Same District/Different Position</t>
  </si>
  <si>
    <t>Administrative_2014_Black/African-American_Stayer</t>
  </si>
  <si>
    <t>Administrative_2014_Caucasian and Others_Different District/Different Position</t>
  </si>
  <si>
    <t>Administrative_2014_Caucasian and Others_Different District/Same Position</t>
  </si>
  <si>
    <t>Administrative_2014_Caucasian and Others_Leaver</t>
  </si>
  <si>
    <t>Administrative_2014_Caucasian and Others_New</t>
  </si>
  <si>
    <t>Administrative_2014_Caucasian and Others_Same District/Different Position</t>
  </si>
  <si>
    <t>Administrative_2014_Caucasian and Others_Stayer</t>
  </si>
  <si>
    <t>Administrative_2014_Hispanic_Different District/Different Position</t>
  </si>
  <si>
    <t>Administrative_2014_Hispanic_Different District/Same Position</t>
  </si>
  <si>
    <t>Administrative_2014_Hispanic_Leaver</t>
  </si>
  <si>
    <t>Administrative_2014_Hispanic_New</t>
  </si>
  <si>
    <t>Administrative_2014_Hispanic_Same District/Different Position</t>
  </si>
  <si>
    <t>Administrative_2014_Hispanic_Stayer</t>
  </si>
  <si>
    <t>Administrative_2014_Multiple (two or more races)_Different District/Same Position</t>
  </si>
  <si>
    <t>Administrative_2014_Multiple (two or more races)_Leaver</t>
  </si>
  <si>
    <t>Administrative_2014_Multiple (two or more races)_New</t>
  </si>
  <si>
    <t>Administrative_2014_Multiple (two or more races)_Same District/Different Position</t>
  </si>
  <si>
    <t>Administrative_2014_Multiple (two or more races)_Stayer</t>
  </si>
  <si>
    <t>Administrative_2014_Native Hawaiian/Pacific Islander_Stayer</t>
  </si>
  <si>
    <t>Administrative_2015_American Indian/Alaskan Native_Different District/Different Position</t>
  </si>
  <si>
    <t>Administrative_2015_American Indian/Alaskan Native_Different District/Same Position</t>
  </si>
  <si>
    <t>Administrative_2015_American Indian/Alaskan Native_Leaver</t>
  </si>
  <si>
    <t>Administrative_2015_American Indian/Alaskan Native_New</t>
  </si>
  <si>
    <t>Administrative_2015_American Indian/Alaskan Native_Same District/Different Position</t>
  </si>
  <si>
    <t>Administrative_2015_American Indian/Alaskan Native_Stayer</t>
  </si>
  <si>
    <t>Administrative_2015_Asian_Stayer</t>
  </si>
  <si>
    <t>Administrative_2015_Black/African-American_Different District/Different Position</t>
  </si>
  <si>
    <t>Administrative_2015_Black/African-American_Different District/Same Position</t>
  </si>
  <si>
    <t>Administrative_2015_Black/African-American_Leaver</t>
  </si>
  <si>
    <t>Administrative_2015_Black/African-American_New</t>
  </si>
  <si>
    <t>Administrative_2015_Black/African-American_Same District/Different Position</t>
  </si>
  <si>
    <t>Administrative_2015_Black/African-American_Stayer</t>
  </si>
  <si>
    <t>Administrative_2015_Caucasian and Others_Different District/Different Position</t>
  </si>
  <si>
    <t>Administrative_2015_Caucasian and Others_Different District/Same Position</t>
  </si>
  <si>
    <t>Administrative_2015_Caucasian and Others_Leaver</t>
  </si>
  <si>
    <t>Administrative_2015_Caucasian and Others_New</t>
  </si>
  <si>
    <t>Administrative_2015_Caucasian and Others_Same District/Different Position</t>
  </si>
  <si>
    <t>Administrative_2015_Caucasian and Others_Stayer</t>
  </si>
  <si>
    <t>Administrative_2015_Hispanic_Different District/Different Position</t>
  </si>
  <si>
    <t>Administrative_2015_Hispanic_Different District/Same Position</t>
  </si>
  <si>
    <t>Administrative_2015_Hispanic_Leaver</t>
  </si>
  <si>
    <t>Administrative_2015_Hispanic_New</t>
  </si>
  <si>
    <t>Administrative_2015_Hispanic_Same District/Different Position</t>
  </si>
  <si>
    <t>Administrative_2015_Hispanic_Stayer</t>
  </si>
  <si>
    <t>Administrative_2015_Multiple (two or more races)_Different District/Same Position</t>
  </si>
  <si>
    <t>Administrative_2015_Multiple (two or more races)_Leaver</t>
  </si>
  <si>
    <t>Administrative_2015_Multiple (two or more races)_Same District/Different Position</t>
  </si>
  <si>
    <t>Administrative_2015_Multiple (two or more races)_Stayer</t>
  </si>
  <si>
    <t>Administrative_2015_Native Hawaiian/Pacific Islander_Stayer</t>
  </si>
  <si>
    <t>Charter_2010_American Indian/Alaskan Native_Different District/Same Position</t>
  </si>
  <si>
    <t>Charter_2010_American Indian/Alaskan Native_Leaver</t>
  </si>
  <si>
    <t>Charter_2010_American Indian/Alaskan Native_New</t>
  </si>
  <si>
    <t>Charter_2010_American Indian/Alaskan Native_Stayer</t>
  </si>
  <si>
    <t>Charter_2010_Asian_Leaver</t>
  </si>
  <si>
    <t>Charter_2010_Asian_New</t>
  </si>
  <si>
    <t>Charter_2010_Asian_Stayer</t>
  </si>
  <si>
    <t>Charter_2010_Black/African-American_Different District/Different Position</t>
  </si>
  <si>
    <t>Charter_2010_Black/African-American_Leaver</t>
  </si>
  <si>
    <t>Charter_2010_Black/African-American_New</t>
  </si>
  <si>
    <t>Charter_2010_Black/African-American_Same District/Different Position</t>
  </si>
  <si>
    <t>Charter_2010_Black/African-American_Stayer</t>
  </si>
  <si>
    <t>Charter_2010_Caucasian and Others_Different District/Different Position</t>
  </si>
  <si>
    <t>Charter_2010_Caucasian and Others_Different District/Same Position</t>
  </si>
  <si>
    <t>Charter_2010_Caucasian and Others_Leaver</t>
  </si>
  <si>
    <t>Charter_2010_Caucasian and Others_New</t>
  </si>
  <si>
    <t>Charter_2010_Caucasian and Others_Same District/Different Position</t>
  </si>
  <si>
    <t>Charter_2010_Caucasian and Others_Stayer</t>
  </si>
  <si>
    <t>Charter_2010_Hispanic_Different District/Different Position</t>
  </si>
  <si>
    <t>Charter_2010_Hispanic_Different District/Same Position</t>
  </si>
  <si>
    <t>Charter_2010_Hispanic_Leaver</t>
  </si>
  <si>
    <t>Charter_2010_Hispanic_New</t>
  </si>
  <si>
    <t>Charter_2010_Hispanic_Stayer</t>
  </si>
  <si>
    <t>Charter_2011_American Indian/Alaskan Native_Different District/Same Position</t>
  </si>
  <si>
    <t>Charter_2011_American Indian/Alaskan Native_Leaver</t>
  </si>
  <si>
    <t>Charter_2011_American Indian/Alaskan Native_New</t>
  </si>
  <si>
    <t>Charter_2011_American Indian/Alaskan Native_Stayer</t>
  </si>
  <si>
    <t>Charter_2011_Asian_Leaver</t>
  </si>
  <si>
    <t>Charter_2011_Asian_Stayer</t>
  </si>
  <si>
    <t>Charter_2011_Black/African-American_Different District/Different Position</t>
  </si>
  <si>
    <t>Charter_2011_Black/African-American_Leaver</t>
  </si>
  <si>
    <t>Charter_2011_Black/African-American_New</t>
  </si>
  <si>
    <t>Charter_2011_Black/African-American_Stayer</t>
  </si>
  <si>
    <t>Charter_2011_Caucasian and Others_Different District/Different Position</t>
  </si>
  <si>
    <t>Charter_2011_Caucasian and Others_Different District/Same Position</t>
  </si>
  <si>
    <t>Charter_2011_Caucasian and Others_Leaver</t>
  </si>
  <si>
    <t>Charter_2011_Caucasian and Others_New</t>
  </si>
  <si>
    <t>Charter_2011_Caucasian and Others_Same District/Different Position</t>
  </si>
  <si>
    <t>Charter_2011_Caucasian and Others_Stayer</t>
  </si>
  <si>
    <t>Charter_2011_Hispanic_Different District/Different Position</t>
  </si>
  <si>
    <t>Charter_2011_Hispanic_Leaver</t>
  </si>
  <si>
    <t>Charter_2011_Hispanic_New</t>
  </si>
  <si>
    <t>Charter_2011_Hispanic_Same District/Different Position</t>
  </si>
  <si>
    <t>Charter_2011_Hispanic_Stayer</t>
  </si>
  <si>
    <t>Charter_2012_American Indian/Alaskan Native_Different District/Same Position</t>
  </si>
  <si>
    <t>Charter_2012_American Indian/Alaskan Native_Leaver</t>
  </si>
  <si>
    <t>Charter_2012_American Indian/Alaskan Native_New</t>
  </si>
  <si>
    <t>Charter_2012_American Indian/Alaskan Native_Same District/Different Position</t>
  </si>
  <si>
    <t>Charter_2012_American Indian/Alaskan Native_Stayer</t>
  </si>
  <si>
    <t>Charter_2012_Asian_Different District/Same Position</t>
  </si>
  <si>
    <t>Charter_2012_Asian_New</t>
  </si>
  <si>
    <t>Charter_2012_Asian_Stayer</t>
  </si>
  <si>
    <t>Charter_2012_Black/African-American_Different District/Different Position</t>
  </si>
  <si>
    <t>Charter_2012_Black/African-American_Leaver</t>
  </si>
  <si>
    <t>Charter_2012_Black/African-American_New</t>
  </si>
  <si>
    <t>Charter_2012_Black/African-American_Stayer</t>
  </si>
  <si>
    <t>Charter_2012_Caucasian and Others_Different District/Different Position</t>
  </si>
  <si>
    <t>Charter_2012_Caucasian and Others_Different District/Same Position</t>
  </si>
  <si>
    <t>Charter_2012_Caucasian and Others_Leaver</t>
  </si>
  <si>
    <t>Charter_2012_Caucasian and Others_New</t>
  </si>
  <si>
    <t>Charter_2012_Caucasian and Others_Same District/Different Position</t>
  </si>
  <si>
    <t>Charter_2012_Caucasian and Others_Stayer</t>
  </si>
  <si>
    <t>Charter_2012_Hispanic_Different District/Different Position</t>
  </si>
  <si>
    <t>Charter_2012_Hispanic_Leaver</t>
  </si>
  <si>
    <t>Charter_2012_Hispanic_New</t>
  </si>
  <si>
    <t>Charter_2012_Hispanic_Stayer</t>
  </si>
  <si>
    <t>Charter_2012_Multiple (two or more races)_New</t>
  </si>
  <si>
    <t>Charter_2013_American Indian/Alaskan Native_Different District/Different Position</t>
  </si>
  <si>
    <t>Charter_2013_American Indian/Alaskan Native_Different District/Same Position</t>
  </si>
  <si>
    <t>Charter_2013_American Indian/Alaskan Native_Leaver</t>
  </si>
  <si>
    <t>Charter_2013_American Indian/Alaskan Native_New</t>
  </si>
  <si>
    <t>Charter_2013_American Indian/Alaskan Native_Same District/Different Position</t>
  </si>
  <si>
    <t>Charter_2013_American Indian/Alaskan Native_Stayer</t>
  </si>
  <si>
    <t>Charter_2013_Asian_Leaver</t>
  </si>
  <si>
    <t>Charter_2013_Asian_New</t>
  </si>
  <si>
    <t>Charter_2013_Asian_Stayer</t>
  </si>
  <si>
    <t>Charter_2013_Black/African-American_Different District/Different Position</t>
  </si>
  <si>
    <t>Charter_2013_Black/African-American_Different District/Same Position</t>
  </si>
  <si>
    <t>Charter_2013_Black/African-American_Leaver</t>
  </si>
  <si>
    <t>Charter_2013_Black/African-American_New</t>
  </si>
  <si>
    <t>Charter_2013_Black/African-American_Same District/Different Position</t>
  </si>
  <si>
    <t>Charter_2013_Black/African-American_Stayer</t>
  </si>
  <si>
    <t>Charter_2013_Caucasian and Others_Different District/Different Position</t>
  </si>
  <si>
    <t>Charter_2013_Caucasian and Others_Different District/Same Position</t>
  </si>
  <si>
    <t>Charter_2013_Caucasian and Others_Leaver</t>
  </si>
  <si>
    <t>Charter_2013_Caucasian and Others_New</t>
  </si>
  <si>
    <t>Charter_2013_Caucasian and Others_Same District/Different Position</t>
  </si>
  <si>
    <t>Charter_2013_Caucasian and Others_Stayer</t>
  </si>
  <si>
    <t>Charter_2013_Hispanic_Different District/Different Position</t>
  </si>
  <si>
    <t>Charter_2013_Hispanic_Different District/Same Position</t>
  </si>
  <si>
    <t>Charter_2013_Hispanic_Leaver</t>
  </si>
  <si>
    <t>Charter_2013_Hispanic_New</t>
  </si>
  <si>
    <t>Charter_2013_Hispanic_Same District/Different Position</t>
  </si>
  <si>
    <t>Charter_2013_Hispanic_Stayer</t>
  </si>
  <si>
    <t>Charter_2013_Multiple (two or more races)_New</t>
  </si>
  <si>
    <t>Charter_2013_Multiple (two or more races)_Same District/Different Position</t>
  </si>
  <si>
    <t>Charter_2013_Multiple (two or more races)_Stayer</t>
  </si>
  <si>
    <t>Charter_2014_American Indian/Alaskan Native_Different District/Same Position</t>
  </si>
  <si>
    <t>Charter_2014_American Indian/Alaskan Native_Leaver</t>
  </si>
  <si>
    <t>Charter_2014_American Indian/Alaskan Native_New</t>
  </si>
  <si>
    <t>Charter_2014_American Indian/Alaskan Native_Stayer</t>
  </si>
  <si>
    <t>Charter_2014_Asian_Different District/Different Position</t>
  </si>
  <si>
    <t>Charter_2014_Asian_Leaver</t>
  </si>
  <si>
    <t>Charter_2014_Asian_New</t>
  </si>
  <si>
    <t>Charter_2014_Asian_Stayer</t>
  </si>
  <si>
    <t>Charter_2014_Black/African-American_Different District/Different Position</t>
  </si>
  <si>
    <t>Charter_2014_Black/African-American_Different District/Same Position</t>
  </si>
  <si>
    <t>Charter_2014_Black/African-American_Leaver</t>
  </si>
  <si>
    <t>Charter_2014_Black/African-American_New</t>
  </si>
  <si>
    <t>Charter_2014_Black/African-American_Same District/Different Position</t>
  </si>
  <si>
    <t>Charter_2014_Black/African-American_Stayer</t>
  </si>
  <si>
    <t>Charter_2014_Caucasian and Others_Different District/Different Position</t>
  </si>
  <si>
    <t>Charter_2014_Caucasian and Others_Different District/Same Position</t>
  </si>
  <si>
    <t>Charter_2014_Caucasian and Others_Leaver</t>
  </si>
  <si>
    <t>Charter_2014_Caucasian and Others_New</t>
  </si>
  <si>
    <t>Charter_2014_Caucasian and Others_Same District/Different Position</t>
  </si>
  <si>
    <t>Charter_2014_Caucasian and Others_Stayer</t>
  </si>
  <si>
    <t>Charter_2014_Hispanic_Different District/Different Position</t>
  </si>
  <si>
    <t>Charter_2014_Hispanic_Different District/Same Position</t>
  </si>
  <si>
    <t>Charter_2014_Hispanic_Leaver</t>
  </si>
  <si>
    <t>Charter_2014_Hispanic_New</t>
  </si>
  <si>
    <t>Charter_2014_Hispanic_Same District/Different Position</t>
  </si>
  <si>
    <t>Charter_2014_Hispanic_Stayer</t>
  </si>
  <si>
    <t>Charter_2014_Multiple (two or more races)_Different District/Different Position</t>
  </si>
  <si>
    <t>Charter_2014_Multiple (two or more races)_Leaver</t>
  </si>
  <si>
    <t>Charter_2014_Multiple (two or more races)_New</t>
  </si>
  <si>
    <t>Charter_2014_Multiple (two or more races)_Stayer</t>
  </si>
  <si>
    <t>Charter_2014_Native Hawaiian/Pacific Islander_New</t>
  </si>
  <si>
    <t>Charter_2015_American Indian/Alaskan Native_Different District/Different Position</t>
  </si>
  <si>
    <t>Charter_2015_American Indian/Alaskan Native_Leaver</t>
  </si>
  <si>
    <t>Charter_2015_American Indian/Alaskan Native_New</t>
  </si>
  <si>
    <t>Charter_2015_American Indian/Alaskan Native_Same District/Different Position</t>
  </si>
  <si>
    <t>Charter_2015_American Indian/Alaskan Native_Stayer</t>
  </si>
  <si>
    <t>Charter_2015_Asian_Stayer</t>
  </si>
  <si>
    <t>Charter_2015_Black/African-American_Different District/Different Position</t>
  </si>
  <si>
    <t>Charter_2015_Black/African-American_Leaver</t>
  </si>
  <si>
    <t>Charter_2015_Black/African-American_New</t>
  </si>
  <si>
    <t>Charter_2015_Black/African-American_Same District/Different Position</t>
  </si>
  <si>
    <t>Charter_2015_Black/African-American_Stayer</t>
  </si>
  <si>
    <t>Charter_2015_Caucasian and Others_Different District/Different Position</t>
  </si>
  <si>
    <t>Charter_2015_Caucasian and Others_Different District/Same Position</t>
  </si>
  <si>
    <t>Charter_2015_Caucasian and Others_Leaver</t>
  </si>
  <si>
    <t>Charter_2015_Caucasian and Others_New</t>
  </si>
  <si>
    <t>Charter_2015_Caucasian and Others_Same District/Different Position</t>
  </si>
  <si>
    <t>Charter_2015_Caucasian and Others_Stayer</t>
  </si>
  <si>
    <t>Charter_2015_Hispanic_Different District/Same Position</t>
  </si>
  <si>
    <t>Charter_2015_Hispanic_Leaver</t>
  </si>
  <si>
    <t>Charter_2015_Hispanic_New</t>
  </si>
  <si>
    <t>Charter_2015_Hispanic_Stayer</t>
  </si>
  <si>
    <t>Charter_2015_Multiple (two or more races)_Stayer</t>
  </si>
  <si>
    <t>Charter_2015_Native Hawaiian/Pacific Islander_Leaver</t>
  </si>
  <si>
    <t>District-wide Staff_2010_American Indian/Alaskan Native_Different District/Different Position</t>
  </si>
  <si>
    <t>District-wide Staff_2010_American Indian/Alaskan Native_Different District/Same Position</t>
  </si>
  <si>
    <t>District-wide Staff_2010_American Indian/Alaskan Native_Leaver</t>
  </si>
  <si>
    <t>District-wide Staff_2010_American Indian/Alaskan Native_New</t>
  </si>
  <si>
    <t>District-wide Staff_2010_American Indian/Alaskan Native_Same District/Different Position</t>
  </si>
  <si>
    <t>District-wide Staff_2010_American Indian/Alaskan Native_Stayer</t>
  </si>
  <si>
    <t>District-wide Staff_2010_Asian_Different District/Different Position</t>
  </si>
  <si>
    <t>District-wide Staff_2010_Asian_Leaver</t>
  </si>
  <si>
    <t>District-wide Staff_2010_Asian_Same District/Different Position</t>
  </si>
  <si>
    <t>District-wide Staff_2010_Asian_Stayer</t>
  </si>
  <si>
    <t>District-wide Staff_2010_Black/African-American_Different District/Different Position</t>
  </si>
  <si>
    <t>District-wide Staff_2010_Black/African-American_Leaver</t>
  </si>
  <si>
    <t>District-wide Staff_2010_Black/African-American_New</t>
  </si>
  <si>
    <t>District-wide Staff_2010_Black/African-American_Same District/Different Position</t>
  </si>
  <si>
    <t>District-wide Staff_2010_Black/African-American_Stayer</t>
  </si>
  <si>
    <t>District-wide Staff_2010_Caucasian and Others_Different District/Different Position</t>
  </si>
  <si>
    <t>District-wide Staff_2010_Caucasian and Others_Different District/Same Position</t>
  </si>
  <si>
    <t>District-wide Staff_2010_Caucasian and Others_Leaver</t>
  </si>
  <si>
    <t>District-wide Staff_2010_Caucasian and Others_New</t>
  </si>
  <si>
    <t>District-wide Staff_2010_Caucasian and Others_Same District/Different Position</t>
  </si>
  <si>
    <t>District-wide Staff_2010_Caucasian and Others_Stayer</t>
  </si>
  <si>
    <t>District-wide Staff_2010_Hispanic_New</t>
  </si>
  <si>
    <t>District-wide Staff_2010_Hispanic_Same District/Different Position</t>
  </si>
  <si>
    <t>District-wide Staff_2010_Hispanic_Stayer</t>
  </si>
  <si>
    <t>District-wide Staff_2011_American Indian/Alaskan Native_Different District/Different Position</t>
  </si>
  <si>
    <t>District-wide Staff_2011_American Indian/Alaskan Native_Different District/Same Position</t>
  </si>
  <si>
    <t>District-wide Staff_2011_American Indian/Alaskan Native_Leaver</t>
  </si>
  <si>
    <t>District-wide Staff_2011_American Indian/Alaskan Native_New</t>
  </si>
  <si>
    <t>District-wide Staff_2011_American Indian/Alaskan Native_Same District/Different Position</t>
  </si>
  <si>
    <t>District-wide Staff_2011_American Indian/Alaskan Native_Stayer</t>
  </si>
  <si>
    <t>District-wide Staff_2011_Asian_Leaver</t>
  </si>
  <si>
    <t>District-wide Staff_2011_Asian_New</t>
  </si>
  <si>
    <t>District-wide Staff_2011_Asian_Stayer</t>
  </si>
  <si>
    <t>District-wide Staff_2011_Black/African-American_Different District/Same Position</t>
  </si>
  <si>
    <t>District-wide Staff_2011_Black/African-American_Leaver</t>
  </si>
  <si>
    <t>District-wide Staff_2011_Black/African-American_New</t>
  </si>
  <si>
    <t>District-wide Staff_2011_Black/African-American_Same District/Different Position</t>
  </si>
  <si>
    <t>District-wide Staff_2011_Black/African-American_Stayer</t>
  </si>
  <si>
    <t>District-wide Staff_2011_Caucasian and Others_Different District/Different Position</t>
  </si>
  <si>
    <t>District-wide Staff_2011_Caucasian and Others_Different District/Same Position</t>
  </si>
  <si>
    <t>District-wide Staff_2011_Caucasian and Others_Leaver</t>
  </si>
  <si>
    <t>District-wide Staff_2011_Caucasian and Others_New</t>
  </si>
  <si>
    <t>District-wide Staff_2011_Caucasian and Others_Same District/Different Position</t>
  </si>
  <si>
    <t>District-wide Staff_2011_Caucasian and Others_Stayer</t>
  </si>
  <si>
    <t>District-wide Staff_2011_Hispanic_Leaver</t>
  </si>
  <si>
    <t>District-wide Staff_2011_Hispanic_New</t>
  </si>
  <si>
    <t>District-wide Staff_2011_Hispanic_Same District/Different Position</t>
  </si>
  <si>
    <t>District-wide Staff_2011_Hispanic_Stayer</t>
  </si>
  <si>
    <t>District-wide Staff_2012_American Indian/Alaskan Native_Different District/Different Position</t>
  </si>
  <si>
    <t>District-wide Staff_2012_American Indian/Alaskan Native_Different District/Same Position</t>
  </si>
  <si>
    <t>District-wide Staff_2012_American Indian/Alaskan Native_Leaver</t>
  </si>
  <si>
    <t>District-wide Staff_2012_American Indian/Alaskan Native_New</t>
  </si>
  <si>
    <t>District-wide Staff_2012_American Indian/Alaskan Native_Same District/Different Position</t>
  </si>
  <si>
    <t>District-wide Staff_2012_American Indian/Alaskan Native_Stayer</t>
  </si>
  <si>
    <t>District-wide Staff_2012_Asian_Same District/Different Position</t>
  </si>
  <si>
    <t>District-wide Staff_2012_Asian_Stayer</t>
  </si>
  <si>
    <t>District-wide Staff_2012_Black/African-American_Different District/Same Position</t>
  </si>
  <si>
    <t>District-wide Staff_2012_Black/African-American_Leaver</t>
  </si>
  <si>
    <t>District-wide Staff_2012_Black/African-American_New</t>
  </si>
  <si>
    <t>District-wide Staff_2012_Black/African-American_Same District/Different Position</t>
  </si>
  <si>
    <t>District-wide Staff_2012_Black/African-American_Stayer</t>
  </si>
  <si>
    <t>District-wide Staff_2012_Caucasian and Others_Different District/Different Position</t>
  </si>
  <si>
    <t>District-wide Staff_2012_Caucasian and Others_Different District/Same Position</t>
  </si>
  <si>
    <t>District-wide Staff_2012_Caucasian and Others_Leaver</t>
  </si>
  <si>
    <t>District-wide Staff_2012_Caucasian and Others_New</t>
  </si>
  <si>
    <t>District-wide Staff_2012_Caucasian and Others_Same District/Different Position</t>
  </si>
  <si>
    <t>District-wide Staff_2012_Caucasian and Others_Stayer</t>
  </si>
  <si>
    <t>District-wide Staff_2012_Hispanic_Leaver</t>
  </si>
  <si>
    <t>District-wide Staff_2012_Hispanic_New</t>
  </si>
  <si>
    <t>District-wide Staff_2012_Hispanic_Same District/Different Position</t>
  </si>
  <si>
    <t>District-wide Staff_2012_Hispanic_Stayer</t>
  </si>
  <si>
    <t>District-wide Staff_2012_Multiple (two or more races)_New</t>
  </si>
  <si>
    <t>District-wide Staff_2013_American Indian/Alaskan Native_Different District/Different Position</t>
  </si>
  <si>
    <t>District-wide Staff_2013_American Indian/Alaskan Native_Different District/Same Position</t>
  </si>
  <si>
    <t>District-wide Staff_2013_American Indian/Alaskan Native_Leaver</t>
  </si>
  <si>
    <t>District-wide Staff_2013_American Indian/Alaskan Native_New</t>
  </si>
  <si>
    <t>District-wide Staff_2013_American Indian/Alaskan Native_Same District/Different Position</t>
  </si>
  <si>
    <t>District-wide Staff_2013_American Indian/Alaskan Native_Stayer</t>
  </si>
  <si>
    <t>District-wide Staff_2013_Asian_Different District/Same Position</t>
  </si>
  <si>
    <t>District-wide Staff_2013_Asian_Stayer</t>
  </si>
  <si>
    <t>District-wide Staff_2013_Black/African-American_Different District/Different Position</t>
  </si>
  <si>
    <t>District-wide Staff_2013_Black/African-American_Leaver</t>
  </si>
  <si>
    <t>District-wide Staff_2013_Black/African-American_New</t>
  </si>
  <si>
    <t>District-wide Staff_2013_Black/African-American_Same District/Different Position</t>
  </si>
  <si>
    <t>District-wide Staff_2013_Black/African-American_Stayer</t>
  </si>
  <si>
    <t>District-wide Staff_2013_Caucasian and Others_Different District/Different Position</t>
  </si>
  <si>
    <t>District-wide Staff_2013_Caucasian and Others_Different District/Same Position</t>
  </si>
  <si>
    <t>District-wide Staff_2013_Caucasian and Others_Leaver</t>
  </si>
  <si>
    <t>District-wide Staff_2013_Caucasian and Others_New</t>
  </si>
  <si>
    <t>District-wide Staff_2013_Caucasian and Others_Same District/Different Position</t>
  </si>
  <si>
    <t>District-wide Staff_2013_Caucasian and Others_Stayer</t>
  </si>
  <si>
    <t>District-wide Staff_2013_Hispanic_Leaver</t>
  </si>
  <si>
    <t>District-wide Staff_2013_Hispanic_New</t>
  </si>
  <si>
    <t>District-wide Staff_2013_Hispanic_Same District/Different Position</t>
  </si>
  <si>
    <t>District-wide Staff_2013_Hispanic_Stayer</t>
  </si>
  <si>
    <t>District-wide Staff_2013_Multiple (two or more races)_Different District/Different Position</t>
  </si>
  <si>
    <t>District-wide Staff_2013_Multiple (two or more races)_Different District/Same Position</t>
  </si>
  <si>
    <t>District-wide Staff_2013_Multiple (two or more races)_Leaver</t>
  </si>
  <si>
    <t>District-wide Staff_2013_Multiple (two or more races)_New</t>
  </si>
  <si>
    <t>District-wide Staff_2013_Multiple (two or more races)_Same District/Different Position</t>
  </si>
  <si>
    <t>District-wide Staff_2013_Multiple (two or more races)_Stayer</t>
  </si>
  <si>
    <t>District-wide Staff_2013_Native Hawaiian/Pacific Islander_Stayer</t>
  </si>
  <si>
    <t>District-wide Staff_2014_American Indian/Alaskan Native_Different District/Different Position</t>
  </si>
  <si>
    <t>District-wide Staff_2014_American Indian/Alaskan Native_Different District/Same Position</t>
  </si>
  <si>
    <t>District-wide Staff_2014_American Indian/Alaskan Native_Leaver</t>
  </si>
  <si>
    <t>District-wide Staff_2014_American Indian/Alaskan Native_New</t>
  </si>
  <si>
    <t>District-wide Staff_2014_American Indian/Alaskan Native_Same District/Different Position</t>
  </si>
  <si>
    <t>District-wide Staff_2014_American Indian/Alaskan Native_Stayer</t>
  </si>
  <si>
    <t>District-wide Staff_2014_Asian_Leaver</t>
  </si>
  <si>
    <t>District-wide Staff_2014_Asian_Stayer</t>
  </si>
  <si>
    <t>District-wide Staff_2014_Black/African-American_Different District/Different Position</t>
  </si>
  <si>
    <t>District-wide Staff_2014_Black/African-American_Different District/Same Position</t>
  </si>
  <si>
    <t>District-wide Staff_2014_Black/African-American_Leaver</t>
  </si>
  <si>
    <t>District-wide Staff_2014_Black/African-American_New</t>
  </si>
  <si>
    <t>District-wide Staff_2014_Black/African-American_Same District/Different Position</t>
  </si>
  <si>
    <t>District-wide Staff_2014_Black/African-American_Stayer</t>
  </si>
  <si>
    <t>District-wide Staff_2014_Caucasian and Others_Different District/Different Position</t>
  </si>
  <si>
    <t>District-wide Staff_2014_Caucasian and Others_Different District/Same Position</t>
  </si>
  <si>
    <t>District-wide Staff_2014_Caucasian and Others_Leaver</t>
  </si>
  <si>
    <t>District-wide Staff_2014_Caucasian and Others_New</t>
  </si>
  <si>
    <t>District-wide Staff_2014_Caucasian and Others_Same District/Different Position</t>
  </si>
  <si>
    <t>District-wide Staff_2014_Caucasian and Others_Stayer</t>
  </si>
  <si>
    <t>District-wide Staff_2014_Hispanic_Different District/Different Position</t>
  </si>
  <si>
    <t>District-wide Staff_2014_Hispanic_Different District/Same Position</t>
  </si>
  <si>
    <t>District-wide Staff_2014_Hispanic_Leaver</t>
  </si>
  <si>
    <t>District-wide Staff_2014_Hispanic_New</t>
  </si>
  <si>
    <t>District-wide Staff_2014_Hispanic_Same District/Different Position</t>
  </si>
  <si>
    <t>District-wide Staff_2014_Hispanic_Stayer</t>
  </si>
  <si>
    <t>District-wide Staff_2014_Multiple (two or more races)_Different District/Same Position</t>
  </si>
  <si>
    <t>District-wide Staff_2014_Multiple (two or more races)_Leaver</t>
  </si>
  <si>
    <t>District-wide Staff_2014_Multiple (two or more races)_New</t>
  </si>
  <si>
    <t>District-wide Staff_2014_Multiple (two or more races)_Same District/Different Position</t>
  </si>
  <si>
    <t>District-wide Staff_2014_Multiple (two or more races)_Stayer</t>
  </si>
  <si>
    <t>District-wide Staff_2014_Native Hawaiian/Pacific Islander_Stayer</t>
  </si>
  <si>
    <t>District-wide Staff_2015_American Indian/Alaskan Native_Different District/Different Position</t>
  </si>
  <si>
    <t>District-wide Staff_2015_American Indian/Alaskan Native_Different District/Same Position</t>
  </si>
  <si>
    <t>District-wide Staff_2015_American Indian/Alaskan Native_Leaver</t>
  </si>
  <si>
    <t>District-wide Staff_2015_American Indian/Alaskan Native_New</t>
  </si>
  <si>
    <t>District-wide Staff_2015_American Indian/Alaskan Native_Same District/Different Position</t>
  </si>
  <si>
    <t>District-wide Staff_2015_American Indian/Alaskan Native_Stayer</t>
  </si>
  <si>
    <t>District-wide Staff_2015_Asian_Stayer</t>
  </si>
  <si>
    <t>District-wide Staff_2015_Black/African-American_Different District/Same Position</t>
  </si>
  <si>
    <t>District-wide Staff_2015_Black/African-American_Leaver</t>
  </si>
  <si>
    <t>District-wide Staff_2015_Black/African-American_New</t>
  </si>
  <si>
    <t>District-wide Staff_2015_Black/African-American_Same District/Different Position</t>
  </si>
  <si>
    <t>District-wide Staff_2015_Black/African-American_Stayer</t>
  </si>
  <si>
    <t>District-wide Staff_2015_Caucasian and Others_Different District/Different Position</t>
  </si>
  <si>
    <t>District-wide Staff_2015_Caucasian and Others_Different District/Same Position</t>
  </si>
  <si>
    <t>District-wide Staff_2015_Caucasian and Others_Leaver</t>
  </si>
  <si>
    <t>District-wide Staff_2015_Caucasian and Others_New</t>
  </si>
  <si>
    <t>District-wide Staff_2015_Caucasian and Others_Same District/Different Position</t>
  </si>
  <si>
    <t>District-wide Staff_2015_Caucasian and Others_Stayer</t>
  </si>
  <si>
    <t>District-wide Staff_2015_Hispanic_Different District/Same Position</t>
  </si>
  <si>
    <t>District-wide Staff_2015_Hispanic_Leaver</t>
  </si>
  <si>
    <t>District-wide Staff_2015_Hispanic_New</t>
  </si>
  <si>
    <t>District-wide Staff_2015_Hispanic_Same District/Different Position</t>
  </si>
  <si>
    <t>District-wide Staff_2015_Hispanic_Stayer</t>
  </si>
  <si>
    <t>District-wide Staff_2015_Multiple (two or more races)_Different District/Same Position</t>
  </si>
  <si>
    <t>District-wide Staff_2015_Multiple (two or more races)_Leaver</t>
  </si>
  <si>
    <t>District-wide Staff_2015_Multiple (two or more races)_Same District/Different Position</t>
  </si>
  <si>
    <t>District-wide Staff_2015_Multiple (two or more races)_Stayer</t>
  </si>
  <si>
    <t>District-wide Staff_2015_Native Hawaiian/Pacific Islander_New</t>
  </si>
  <si>
    <t>District-wide Staff_2015_Native Hawaiian/Pacific Islander_Stayer</t>
  </si>
  <si>
    <t>Early Childhood_2010_American Indian/Alaskan Native_Different District/Different Position</t>
  </si>
  <si>
    <t>Early Childhood_2010_American Indian/Alaskan Native_Different District/Same Position</t>
  </si>
  <si>
    <t>Early Childhood_2010_American Indian/Alaskan Native_Leaver</t>
  </si>
  <si>
    <t>Early Childhood_2010_American Indian/Alaskan Native_New</t>
  </si>
  <si>
    <t>Early Childhood_2010_American Indian/Alaskan Native_Same District/Different Position</t>
  </si>
  <si>
    <t>Early Childhood_2010_American Indian/Alaskan Native_Stayer</t>
  </si>
  <si>
    <t>Early Childhood_2010_Asian_Stayer</t>
  </si>
  <si>
    <t>Early Childhood_2010_Black/African-American_New</t>
  </si>
  <si>
    <t>Early Childhood_2010_Black/African-American_Same District/Different Position</t>
  </si>
  <si>
    <t>Early Childhood_2010_Black/African-American_Stayer</t>
  </si>
  <si>
    <t>Early Childhood_2010_Caucasian and Others_Different District/Different Position</t>
  </si>
  <si>
    <t>Early Childhood_2010_Caucasian and Others_Different District/Same Position</t>
  </si>
  <si>
    <t>Early Childhood_2010_Caucasian and Others_Leaver</t>
  </si>
  <si>
    <t>Early Childhood_2010_Caucasian and Others_New</t>
  </si>
  <si>
    <t>Early Childhood_2010_Caucasian and Others_Same District/Different Position</t>
  </si>
  <si>
    <t>Early Childhood_2010_Caucasian and Others_Stayer</t>
  </si>
  <si>
    <t>Early Childhood_2010_Hispanic_Different District/Different Position</t>
  </si>
  <si>
    <t>Early Childhood_2010_Hispanic_Leaver</t>
  </si>
  <si>
    <t>Early Childhood_2010_Hispanic_New</t>
  </si>
  <si>
    <t>Early Childhood_2010_Hispanic_Same District/Different Position</t>
  </si>
  <si>
    <t>Early Childhood_2010_Hispanic_Stayer</t>
  </si>
  <si>
    <t>Early Childhood_2011_American Indian/Alaskan Native_Different District/Different Position</t>
  </si>
  <si>
    <t>Early Childhood_2011_American Indian/Alaskan Native_Different District/Same Position</t>
  </si>
  <si>
    <t>Early Childhood_2011_American Indian/Alaskan Native_Leaver</t>
  </si>
  <si>
    <t>Early Childhood_2011_American Indian/Alaskan Native_New</t>
  </si>
  <si>
    <t>Early Childhood_2011_American Indian/Alaskan Native_Same District/Different Position</t>
  </si>
  <si>
    <t>Early Childhood_2011_American Indian/Alaskan Native_Stayer</t>
  </si>
  <si>
    <t>Early Childhood_2011_Asian_Same District/Different Position</t>
  </si>
  <si>
    <t>Early Childhood_2011_Asian_Stayer</t>
  </si>
  <si>
    <t>Early Childhood_2011_Black/African-American_Leaver</t>
  </si>
  <si>
    <t>Early Childhood_2011_Black/African-American_New</t>
  </si>
  <si>
    <t>Early Childhood_2011_Black/African-American_Same District/Different Position</t>
  </si>
  <si>
    <t>Early Childhood_2011_Black/African-American_Stayer</t>
  </si>
  <si>
    <t>Early Childhood_2011_Caucasian and Others_Different District/Different Position</t>
  </si>
  <si>
    <t>Early Childhood_2011_Caucasian and Others_Different District/Same Position</t>
  </si>
  <si>
    <t>Early Childhood_2011_Caucasian and Others_Leaver</t>
  </si>
  <si>
    <t>Early Childhood_2011_Caucasian and Others_New</t>
  </si>
  <si>
    <t>Early Childhood_2011_Caucasian and Others_Same District/Different Position</t>
  </si>
  <si>
    <t>Early Childhood_2011_Caucasian and Others_Stayer</t>
  </si>
  <si>
    <t>Early Childhood_2011_Hispanic_Leaver</t>
  </si>
  <si>
    <t>Early Childhood_2011_Hispanic_New</t>
  </si>
  <si>
    <t>Early Childhood_2011_Hispanic_Same District/Different Position</t>
  </si>
  <si>
    <t>Early Childhood_2011_Hispanic_Stayer</t>
  </si>
  <si>
    <t>Early Childhood_2011_Native Hawaiian/Pacific Islander_New</t>
  </si>
  <si>
    <t>Early Childhood_2012_American Indian/Alaskan Native_Different District/Different Position</t>
  </si>
  <si>
    <t>Early Childhood_2012_American Indian/Alaskan Native_Leaver</t>
  </si>
  <si>
    <t>Early Childhood_2012_American Indian/Alaskan Native_New</t>
  </si>
  <si>
    <t>Early Childhood_2012_American Indian/Alaskan Native_Same District/Different Position</t>
  </si>
  <si>
    <t>Early Childhood_2012_American Indian/Alaskan Native_Stayer</t>
  </si>
  <si>
    <t>Early Childhood_2012_Asian_Leaver</t>
  </si>
  <si>
    <t>Early Childhood_2012_Asian_New</t>
  </si>
  <si>
    <t>Early Childhood_2012_Asian_Stayer</t>
  </si>
  <si>
    <t>Early Childhood_2012_Black/African-American_Leaver</t>
  </si>
  <si>
    <t>Early Childhood_2012_Black/African-American_New</t>
  </si>
  <si>
    <t>Early Childhood_2012_Black/African-American_Same District/Different Position</t>
  </si>
  <si>
    <t>Early Childhood_2012_Black/African-American_Stayer</t>
  </si>
  <si>
    <t>Early Childhood_2012_Caucasian and Others_Different District/Different Position</t>
  </si>
  <si>
    <t>Early Childhood_2012_Caucasian and Others_Different District/Same Position</t>
  </si>
  <si>
    <t>Early Childhood_2012_Caucasian and Others_Leaver</t>
  </si>
  <si>
    <t>Early Childhood_2012_Caucasian and Others_New</t>
  </si>
  <si>
    <t>Early Childhood_2012_Caucasian and Others_Same District/Different Position</t>
  </si>
  <si>
    <t>Early Childhood_2012_Caucasian and Others_Stayer</t>
  </si>
  <si>
    <t>Early Childhood_2012_Hispanic_New</t>
  </si>
  <si>
    <t>Early Childhood_2012_Hispanic_Same District/Different Position</t>
  </si>
  <si>
    <t>Early Childhood_2012_Hispanic_Stayer</t>
  </si>
  <si>
    <t>Early Childhood_2012_Multiple (two or more races)_New</t>
  </si>
  <si>
    <t>Early Childhood_2012_Multiple (two or more races)_Stayer</t>
  </si>
  <si>
    <t>Early Childhood_2012_Native Hawaiian/Pacific Islander_Different District/Different Position</t>
  </si>
  <si>
    <t>Early Childhood_2012_Native Hawaiian/Pacific Islander_New</t>
  </si>
  <si>
    <t>Early Childhood_2013_American Indian/Alaskan Native_Different District/Different Position</t>
  </si>
  <si>
    <t>Early Childhood_2013_American Indian/Alaskan Native_Different District/Same Position</t>
  </si>
  <si>
    <t>Early Childhood_2013_American Indian/Alaskan Native_Leaver</t>
  </si>
  <si>
    <t>Early Childhood_2013_American Indian/Alaskan Native_New</t>
  </si>
  <si>
    <t>Early Childhood_2013_American Indian/Alaskan Native_Same District/Different Position</t>
  </si>
  <si>
    <t>Early Childhood_2013_American Indian/Alaskan Native_Stayer</t>
  </si>
  <si>
    <t>Early Childhood_2013_Asian_Stayer</t>
  </si>
  <si>
    <t>Early Childhood_2013_Black/African-American_Different District/Different Position</t>
  </si>
  <si>
    <t>Early Childhood_2013_Black/African-American_Leaver</t>
  </si>
  <si>
    <t>Early Childhood_2013_Black/African-American_New</t>
  </si>
  <si>
    <t>Early Childhood_2013_Black/African-American_Same District/Different Position</t>
  </si>
  <si>
    <t>Early Childhood_2013_Black/African-American_Stayer</t>
  </si>
  <si>
    <t>Early Childhood_2013_Caucasian and Others_Different District/Different Position</t>
  </si>
  <si>
    <t>Early Childhood_2013_Caucasian and Others_Different District/Same Position</t>
  </si>
  <si>
    <t>Early Childhood_2013_Caucasian and Others_Leaver</t>
  </si>
  <si>
    <t>Early Childhood_2013_Caucasian and Others_New</t>
  </si>
  <si>
    <t>Early Childhood_2013_Caucasian and Others_Same District/Different Position</t>
  </si>
  <si>
    <t>Early Childhood_2013_Caucasian and Others_Stayer</t>
  </si>
  <si>
    <t>Early Childhood_2013_Hispanic_Different District/Same Position</t>
  </si>
  <si>
    <t>Early Childhood_2013_Hispanic_Leaver</t>
  </si>
  <si>
    <t>Early Childhood_2013_Hispanic_New</t>
  </si>
  <si>
    <t>Early Childhood_2013_Hispanic_Same District/Different Position</t>
  </si>
  <si>
    <t>Early Childhood_2013_Hispanic_Stayer</t>
  </si>
  <si>
    <t>Early Childhood_2013_Multiple (two or more races)_Leaver</t>
  </si>
  <si>
    <t>Early Childhood_2013_Multiple (two or more races)_New</t>
  </si>
  <si>
    <t>Early Childhood_2013_Multiple (two or more races)_Same District/Different Position</t>
  </si>
  <si>
    <t>Early Childhood_2013_Multiple (two or more races)_Stayer</t>
  </si>
  <si>
    <t>Early Childhood_2013_Native Hawaiian/Pacific Islander_Different District/Different Position</t>
  </si>
  <si>
    <t>Early Childhood_2013_Native Hawaiian/Pacific Islander_Stayer</t>
  </si>
  <si>
    <t>Early Childhood_2014_American Indian/Alaskan Native_Different District/Same Position</t>
  </si>
  <si>
    <t>Early Childhood_2014_American Indian/Alaskan Native_Leaver</t>
  </si>
  <si>
    <t>Early Childhood_2014_American Indian/Alaskan Native_New</t>
  </si>
  <si>
    <t>Early Childhood_2014_American Indian/Alaskan Native_Same District/Different Position</t>
  </si>
  <si>
    <t>Early Childhood_2014_American Indian/Alaskan Native_Stayer</t>
  </si>
  <si>
    <t>Early Childhood_2014_Asian_Leaver</t>
  </si>
  <si>
    <t>Early Childhood_2014_Asian_Stayer</t>
  </si>
  <si>
    <t>Early Childhood_2014_Black/African-American_Different District/Same Position</t>
  </si>
  <si>
    <t>Early Childhood_2014_Black/African-American_Leaver</t>
  </si>
  <si>
    <t>Early Childhood_2014_Black/African-American_New</t>
  </si>
  <si>
    <t>Early Childhood_2014_Black/African-American_Same District/Different Position</t>
  </si>
  <si>
    <t>Early Childhood_2014_Black/African-American_Stayer</t>
  </si>
  <si>
    <t>Early Childhood_2014_Caucasian and Others_Different District/Different Position</t>
  </si>
  <si>
    <t>Early Childhood_2014_Caucasian and Others_Different District/Same Position</t>
  </si>
  <si>
    <t>Early Childhood_2014_Caucasian and Others_Leaver</t>
  </si>
  <si>
    <t>Early Childhood_2014_Caucasian and Others_New</t>
  </si>
  <si>
    <t>Early Childhood_2014_Caucasian and Others_Same District/Different Position</t>
  </si>
  <si>
    <t>Early Childhood_2014_Caucasian and Others_Stayer</t>
  </si>
  <si>
    <t>Early Childhood_2014_Hispanic_Different District/Different Position</t>
  </si>
  <si>
    <t>Early Childhood_2014_Hispanic_Different District/Same Position</t>
  </si>
  <si>
    <t>Early Childhood_2014_Hispanic_Leaver</t>
  </si>
  <si>
    <t>Early Childhood_2014_Hispanic_New</t>
  </si>
  <si>
    <t>Early Childhood_2014_Hispanic_Same District/Different Position</t>
  </si>
  <si>
    <t>Early Childhood_2014_Hispanic_Stayer</t>
  </si>
  <si>
    <t>Early Childhood_2014_Multiple (two or more races)_Different District/Different Position</t>
  </si>
  <si>
    <t>Early Childhood_2014_Multiple (two or more races)_Leaver</t>
  </si>
  <si>
    <t>Early Childhood_2014_Multiple (two or more races)_New</t>
  </si>
  <si>
    <t>Early Childhood_2014_Multiple (two or more races)_Same District/Different Position</t>
  </si>
  <si>
    <t>Early Childhood_2014_Multiple (two or more races)_Stayer</t>
  </si>
  <si>
    <t>Early Childhood_2014_Native Hawaiian/Pacific Islander_Leaver</t>
  </si>
  <si>
    <t>Early Childhood_2014_Native Hawaiian/Pacific Islander_New</t>
  </si>
  <si>
    <t>Early Childhood_2014_Native Hawaiian/Pacific Islander_Stayer</t>
  </si>
  <si>
    <t>Early Childhood_2015_American Indian/Alaskan Native_Different District/Different Position</t>
  </si>
  <si>
    <t>Early Childhood_2015_American Indian/Alaskan Native_Different District/Same Position</t>
  </si>
  <si>
    <t>Early Childhood_2015_American Indian/Alaskan Native_Leaver</t>
  </si>
  <si>
    <t>Early Childhood_2015_American Indian/Alaskan Native_New</t>
  </si>
  <si>
    <t>Early Childhood_2015_American Indian/Alaskan Native_Same District/Different Position</t>
  </si>
  <si>
    <t>Early Childhood_2015_American Indian/Alaskan Native_Stayer</t>
  </si>
  <si>
    <t>Early Childhood_2015_Asian_Leaver</t>
  </si>
  <si>
    <t>Early Childhood_2015_Asian_Stayer</t>
  </si>
  <si>
    <t>Early Childhood_2015_Black/African-American_Different District/Different Position</t>
  </si>
  <si>
    <t>Early Childhood_2015_Black/African-American_Leaver</t>
  </si>
  <si>
    <t>Early Childhood_2015_Black/African-American_New</t>
  </si>
  <si>
    <t>Early Childhood_2015_Black/African-American_Same District/Different Position</t>
  </si>
  <si>
    <t>Early Childhood_2015_Black/African-American_Stayer</t>
  </si>
  <si>
    <t>Early Childhood_2015_Caucasian and Others_Different District/Different Position</t>
  </si>
  <si>
    <t>Early Childhood_2015_Caucasian and Others_Different District/Same Position</t>
  </si>
  <si>
    <t>Early Childhood_2015_Caucasian and Others_Leaver</t>
  </si>
  <si>
    <t>Early Childhood_2015_Caucasian and Others_New</t>
  </si>
  <si>
    <t>Early Childhood_2015_Caucasian and Others_Same District/Different Position</t>
  </si>
  <si>
    <t>Early Childhood_2015_Caucasian and Others_Stayer</t>
  </si>
  <si>
    <t>Early Childhood_2015_Hispanic_Different District/Different Position</t>
  </si>
  <si>
    <t>Early Childhood_2015_Hispanic_Leaver</t>
  </si>
  <si>
    <t>Early Childhood_2015_Hispanic_New</t>
  </si>
  <si>
    <t>Early Childhood_2015_Hispanic_Same District/Different Position</t>
  </si>
  <si>
    <t>Early Childhood_2015_Hispanic_Stayer</t>
  </si>
  <si>
    <t>Early Childhood_2015_Multiple (two or more races)_Different District/Different Position</t>
  </si>
  <si>
    <t>Early Childhood_2015_Multiple (two or more races)_Different District/Same Position</t>
  </si>
  <si>
    <t>Early Childhood_2015_Multiple (two or more races)_Leaver</t>
  </si>
  <si>
    <t>Early Childhood_2015_Multiple (two or more races)_New</t>
  </si>
  <si>
    <t>Early Childhood_2015_Multiple (two or more races)_Same District/Different Position</t>
  </si>
  <si>
    <t>Early Childhood_2015_Multiple (two or more races)_Stayer</t>
  </si>
  <si>
    <t>Early Childhood_2015_Native Hawaiian/Pacific Islander_Same District/Different Position</t>
  </si>
  <si>
    <t>Early Childhood_2015_Native Hawaiian/Pacific Islander_Stayer</t>
  </si>
  <si>
    <t>Elementary_2010_American Indian/Alaskan Native_Different District/Different Position</t>
  </si>
  <si>
    <t>Elementary_2010_American Indian/Alaskan Native_Different District/Same Position</t>
  </si>
  <si>
    <t>Elementary_2010_American Indian/Alaskan Native_Leaver</t>
  </si>
  <si>
    <t>Elementary_2010_American Indian/Alaskan Native_New</t>
  </si>
  <si>
    <t>Elementary_2010_American Indian/Alaskan Native_Same District/Different Position</t>
  </si>
  <si>
    <t>Elementary_2010_American Indian/Alaskan Native_Stayer</t>
  </si>
  <si>
    <t>Elementary_2010_Asian_Different District/Same Position</t>
  </si>
  <si>
    <t>Elementary_2010_Asian_Leaver</t>
  </si>
  <si>
    <t>Elementary_2010_Asian_New</t>
  </si>
  <si>
    <t>Elementary_2010_Asian_Same District/Different Position</t>
  </si>
  <si>
    <t>Elementary_2010_Asian_Stayer</t>
  </si>
  <si>
    <t>Elementary_2010_Black/African-American_Different District/Different Position</t>
  </si>
  <si>
    <t>Elementary_2010_Black/African-American_Different District/Same Position</t>
  </si>
  <si>
    <t>Elementary_2010_Black/African-American_Leaver</t>
  </si>
  <si>
    <t>Elementary_2010_Black/African-American_New</t>
  </si>
  <si>
    <t>Elementary_2010_Black/African-American_Same District/Different Position</t>
  </si>
  <si>
    <t>Elementary_2010_Black/African-American_Stayer</t>
  </si>
  <si>
    <t>Elementary_2010_Caucasian and Others_Different District/Different Position</t>
  </si>
  <si>
    <t>Elementary_2010_Caucasian and Others_Different District/Same Position</t>
  </si>
  <si>
    <t>Elementary_2010_Caucasian and Others_Leaver</t>
  </si>
  <si>
    <t>Elementary_2010_Caucasian and Others_New</t>
  </si>
  <si>
    <t>Elementary_2010_Caucasian and Others_Same District/Different Position</t>
  </si>
  <si>
    <t>Elementary_2010_Caucasian and Others_Stayer</t>
  </si>
  <si>
    <t>Elementary_2010_Hispanic_Different District/Different Position</t>
  </si>
  <si>
    <t>Elementary_2010_Hispanic_Different District/Same Position</t>
  </si>
  <si>
    <t>Elementary_2010_Hispanic_Leaver</t>
  </si>
  <si>
    <t>Elementary_2010_Hispanic_New</t>
  </si>
  <si>
    <t>Elementary_2010_Hispanic_Same District/Different Position</t>
  </si>
  <si>
    <t>Elementary_2010_Hispanic_Stayer</t>
  </si>
  <si>
    <t>Elementary_2011_American Indian/Alaskan Native_Different District/Different Position</t>
  </si>
  <si>
    <t>Elementary_2011_American Indian/Alaskan Native_Different District/Same Position</t>
  </si>
  <si>
    <t>Elementary_2011_American Indian/Alaskan Native_Leaver</t>
  </si>
  <si>
    <t>Elementary_2011_American Indian/Alaskan Native_New</t>
  </si>
  <si>
    <t>Elementary_2011_American Indian/Alaskan Native_Same District/Different Position</t>
  </si>
  <si>
    <t>Elementary_2011_American Indian/Alaskan Native_Stayer</t>
  </si>
  <si>
    <t>Elementary_2011_Asian_Different District/Same Position</t>
  </si>
  <si>
    <t>Elementary_2011_Asian_Leaver</t>
  </si>
  <si>
    <t>Elementary_2011_Asian_New</t>
  </si>
  <si>
    <t>Elementary_2011_Asian_Same District/Different Position</t>
  </si>
  <si>
    <t>Elementary_2011_Asian_Stayer</t>
  </si>
  <si>
    <t>Elementary_2011_Black/African-American_Different District/Different Position</t>
  </si>
  <si>
    <t>Elementary_2011_Black/African-American_Different District/Same Position</t>
  </si>
  <si>
    <t>Elementary_2011_Black/African-American_Leaver</t>
  </si>
  <si>
    <t>Elementary_2011_Black/African-American_New</t>
  </si>
  <si>
    <t>Elementary_2011_Black/African-American_Same District/Different Position</t>
  </si>
  <si>
    <t>Elementary_2011_Black/African-American_Stayer</t>
  </si>
  <si>
    <t>Elementary_2011_Caucasian and Others_Different District/Different Position</t>
  </si>
  <si>
    <t>Elementary_2011_Caucasian and Others_Different District/Same Position</t>
  </si>
  <si>
    <t>Elementary_2011_Caucasian and Others_Leaver</t>
  </si>
  <si>
    <t>Elementary_2011_Caucasian and Others_New</t>
  </si>
  <si>
    <t>Elementary_2011_Caucasian and Others_Same District/Different Position</t>
  </si>
  <si>
    <t>Elementary_2011_Caucasian and Others_Stayer</t>
  </si>
  <si>
    <t>Elementary_2011_Hispanic_Different District/Different Position</t>
  </si>
  <si>
    <t>Elementary_2011_Hispanic_Different District/Same Position</t>
  </si>
  <si>
    <t>Elementary_2011_Hispanic_Leaver</t>
  </si>
  <si>
    <t>Elementary_2011_Hispanic_New</t>
  </si>
  <si>
    <t>Elementary_2011_Hispanic_Same District/Different Position</t>
  </si>
  <si>
    <t>Elementary_2011_Hispanic_Stayer</t>
  </si>
  <si>
    <t>Elementary_2011_Native Hawaiian/Pacific Islander_New</t>
  </si>
  <si>
    <t>Elementary_2012_American Indian/Alaskan Native_Different District/Different Position</t>
  </si>
  <si>
    <t>Elementary_2012_American Indian/Alaskan Native_Different District/Same Position</t>
  </si>
  <si>
    <t>Elementary_2012_American Indian/Alaskan Native_Leaver</t>
  </si>
  <si>
    <t>Elementary_2012_American Indian/Alaskan Native_New</t>
  </si>
  <si>
    <t>Elementary_2012_American Indian/Alaskan Native_Same District/Different Position</t>
  </si>
  <si>
    <t>Elementary_2012_American Indian/Alaskan Native_Stayer</t>
  </si>
  <si>
    <t>Elementary_2012_Asian_Different District/Different Position</t>
  </si>
  <si>
    <t>Elementary_2012_Asian_Different District/Same Position</t>
  </si>
  <si>
    <t>Elementary_2012_Asian_Leaver</t>
  </si>
  <si>
    <t>Elementary_2012_Asian_New</t>
  </si>
  <si>
    <t>Elementary_2012_Asian_Same District/Different Position</t>
  </si>
  <si>
    <t>Elementary_2012_Asian_Stayer</t>
  </si>
  <si>
    <t>Elementary_2012_Black/African-American_Different District/Different Position</t>
  </si>
  <si>
    <t>Elementary_2012_Black/African-American_Different District/Same Position</t>
  </si>
  <si>
    <t>Elementary_2012_Black/African-American_Leaver</t>
  </si>
  <si>
    <t>Elementary_2012_Black/African-American_New</t>
  </si>
  <si>
    <t>Elementary_2012_Black/African-American_Same District/Different Position</t>
  </si>
  <si>
    <t>Elementary_2012_Black/African-American_Stayer</t>
  </si>
  <si>
    <t>Elementary_2012_Caucasian and Others_Different District/Different Position</t>
  </si>
  <si>
    <t>Elementary_2012_Caucasian and Others_Different District/Same Position</t>
  </si>
  <si>
    <t>Elementary_2012_Caucasian and Others_Leaver</t>
  </si>
  <si>
    <t>Elementary_2012_Caucasian and Others_New</t>
  </si>
  <si>
    <t>Elementary_2012_Caucasian and Others_Same District/Different Position</t>
  </si>
  <si>
    <t>Elementary_2012_Caucasian and Others_Stayer</t>
  </si>
  <si>
    <t>Elementary_2012_Hispanic_Different District/Different Position</t>
  </si>
  <si>
    <t>Elementary_2012_Hispanic_Different District/Same Position</t>
  </si>
  <si>
    <t>Elementary_2012_Hispanic_Leaver</t>
  </si>
  <si>
    <t>Elementary_2012_Hispanic_New</t>
  </si>
  <si>
    <t>Elementary_2012_Hispanic_Same District/Different Position</t>
  </si>
  <si>
    <t>Elementary_2012_Hispanic_Stayer</t>
  </si>
  <si>
    <t>Elementary_2012_Multiple (two or more races)_Different District/Different Position</t>
  </si>
  <si>
    <t>Elementary_2012_Multiple (two or more races)_New</t>
  </si>
  <si>
    <t>Elementary_2012_Multiple (two or more races)_Stayer</t>
  </si>
  <si>
    <t>Elementary_2012_Native Hawaiian/Pacific Islander_Different District/Same Position</t>
  </si>
  <si>
    <t>Elementary_2012_Native Hawaiian/Pacific Islander_Leaver</t>
  </si>
  <si>
    <t>Elementary_2012_Native Hawaiian/Pacific Islander_New</t>
  </si>
  <si>
    <t>Elementary_2012_Native Hawaiian/Pacific Islander_Same District/Different Position</t>
  </si>
  <si>
    <t>Elementary_2012_Native Hawaiian/Pacific Islander_Stayer</t>
  </si>
  <si>
    <t>Elementary_2013_American Indian/Alaskan Native_Different District/Different Position</t>
  </si>
  <si>
    <t>Elementary_2013_American Indian/Alaskan Native_Different District/Same Position</t>
  </si>
  <si>
    <t>Elementary_2013_American Indian/Alaskan Native_Leaver</t>
  </si>
  <si>
    <t>Elementary_2013_American Indian/Alaskan Native_New</t>
  </si>
  <si>
    <t>Elementary_2013_American Indian/Alaskan Native_Same District/Different Position</t>
  </si>
  <si>
    <t>Elementary_2013_American Indian/Alaskan Native_Stayer</t>
  </si>
  <si>
    <t>Elementary_2013_Asian_Different District/Different Position</t>
  </si>
  <si>
    <t>Elementary_2013_Asian_Different District/Same Position</t>
  </si>
  <si>
    <t>Elementary_2013_Asian_Leaver</t>
  </si>
  <si>
    <t>Elementary_2013_Asian_New</t>
  </si>
  <si>
    <t>Elementary_2013_Asian_Same District/Different Position</t>
  </si>
  <si>
    <t>Elementary_2013_Asian_Stayer</t>
  </si>
  <si>
    <t>Elementary_2013_Black/African-American_Different District/Different Position</t>
  </si>
  <si>
    <t>Elementary_2013_Black/African-American_Different District/Same Position</t>
  </si>
  <si>
    <t>Elementary_2013_Black/African-American_Leaver</t>
  </si>
  <si>
    <t>Elementary_2013_Black/African-American_New</t>
  </si>
  <si>
    <t>Elementary_2013_Black/African-American_Same District/Different Position</t>
  </si>
  <si>
    <t>Elementary_2013_Black/African-American_Stayer</t>
  </si>
  <si>
    <t>Elementary_2013_Caucasian and Others_Different District/Different Position</t>
  </si>
  <si>
    <t>Elementary_2013_Caucasian and Others_Different District/Same Position</t>
  </si>
  <si>
    <t>Elementary_2013_Caucasian and Others_Leaver</t>
  </si>
  <si>
    <t>Elementary_2013_Caucasian and Others_New</t>
  </si>
  <si>
    <t>Elementary_2013_Caucasian and Others_Same District/Different Position</t>
  </si>
  <si>
    <t>Elementary_2013_Caucasian and Others_Stayer</t>
  </si>
  <si>
    <t>Elementary_2013_Hispanic_Different District/Different Position</t>
  </si>
  <si>
    <t>Elementary_2013_Hispanic_Different District/Same Position</t>
  </si>
  <si>
    <t>Elementary_2013_Hispanic_Leaver</t>
  </si>
  <si>
    <t>Elementary_2013_Hispanic_New</t>
  </si>
  <si>
    <t>Elementary_2013_Hispanic_Same District/Different Position</t>
  </si>
  <si>
    <t>Elementary_2013_Hispanic_Stayer</t>
  </si>
  <si>
    <t>Elementary_2013_Multiple (two or more races)_Different District/Different Position</t>
  </si>
  <si>
    <t>Elementary_2013_Multiple (two or more races)_Different District/Same Position</t>
  </si>
  <si>
    <t>Elementary_2013_Multiple (two or more races)_Leaver</t>
  </si>
  <si>
    <t>Elementary_2013_Multiple (two or more races)_New</t>
  </si>
  <si>
    <t>Elementary_2013_Multiple (two or more races)_Same District/Different Position</t>
  </si>
  <si>
    <t>Elementary_2013_Multiple (two or more races)_Stayer</t>
  </si>
  <si>
    <t>Elementary_2013_Native Hawaiian/Pacific Islander_Leaver</t>
  </si>
  <si>
    <t>Elementary_2013_Native Hawaiian/Pacific Islander_New</t>
  </si>
  <si>
    <t>Elementary_2013_Native Hawaiian/Pacific Islander_Same District/Different Position</t>
  </si>
  <si>
    <t>Elementary_2013_Native Hawaiian/Pacific Islander_Stayer</t>
  </si>
  <si>
    <t>Elementary_2014_American Indian/Alaskan Native_Different District/Different Position</t>
  </si>
  <si>
    <t>Elementary_2014_American Indian/Alaskan Native_Different District/Same Position</t>
  </si>
  <si>
    <t>Elementary_2014_American Indian/Alaskan Native_Leaver</t>
  </si>
  <si>
    <t>Elementary_2014_American Indian/Alaskan Native_New</t>
  </si>
  <si>
    <t>Elementary_2014_American Indian/Alaskan Native_Same District/Different Position</t>
  </si>
  <si>
    <t>Elementary_2014_American Indian/Alaskan Native_Stayer</t>
  </si>
  <si>
    <t>Elementary_2014_Asian_Different District/Different Position</t>
  </si>
  <si>
    <t>Elementary_2014_Asian_Different District/Same Position</t>
  </si>
  <si>
    <t>Elementary_2014_Asian_Leaver</t>
  </si>
  <si>
    <t>Elementary_2014_Asian_New</t>
  </si>
  <si>
    <t>Elementary_2014_Asian_Same District/Different Position</t>
  </si>
  <si>
    <t>Elementary_2014_Asian_Stayer</t>
  </si>
  <si>
    <t>Elementary_2014_Black/African-American_Different District/Different Position</t>
  </si>
  <si>
    <t>Elementary_2014_Black/African-American_Different District/Same Position</t>
  </si>
  <si>
    <t>Elementary_2014_Black/African-American_Leaver</t>
  </si>
  <si>
    <t>Elementary_2014_Black/African-American_New</t>
  </si>
  <si>
    <t>Elementary_2014_Black/African-American_Same District/Different Position</t>
  </si>
  <si>
    <t>Elementary_2014_Black/African-American_Stayer</t>
  </si>
  <si>
    <t>Elementary_2014_Caucasian and Others_Different District/Different Position</t>
  </si>
  <si>
    <t>Elementary_2014_Caucasian and Others_Different District/Same Position</t>
  </si>
  <si>
    <t>Elementary_2014_Caucasian and Others_Leaver</t>
  </si>
  <si>
    <t>Elementary_2014_Caucasian and Others_New</t>
  </si>
  <si>
    <t>Elementary_2014_Caucasian and Others_Same District/Different Position</t>
  </si>
  <si>
    <t>Elementary_2014_Caucasian and Others_Stayer</t>
  </si>
  <si>
    <t>Elementary_2014_Hispanic_Different District/Different Position</t>
  </si>
  <si>
    <t>Elementary_2014_Hispanic_Different District/Same Position</t>
  </si>
  <si>
    <t>Elementary_2014_Hispanic_Leaver</t>
  </si>
  <si>
    <t>Elementary_2014_Hispanic_New</t>
  </si>
  <si>
    <t>Elementary_2014_Hispanic_Same District/Different Position</t>
  </si>
  <si>
    <t>Elementary_2014_Hispanic_Stayer</t>
  </si>
  <si>
    <t>Elementary_2014_Multiple (two or more races)_Different District/Different Position</t>
  </si>
  <si>
    <t>Elementary_2014_Multiple (two or more races)_Different District/Same Position</t>
  </si>
  <si>
    <t>Elementary_2014_Multiple (two or more races)_Leaver</t>
  </si>
  <si>
    <t>Elementary_2014_Multiple (two or more races)_New</t>
  </si>
  <si>
    <t>Elementary_2014_Multiple (two or more races)_Same District/Different Position</t>
  </si>
  <si>
    <t>Elementary_2014_Multiple (two or more races)_Stayer</t>
  </si>
  <si>
    <t>Elementary_2014_Native Hawaiian/Pacific Islander_Different District/Same Position</t>
  </si>
  <si>
    <t>Elementary_2014_Native Hawaiian/Pacific Islander_Leaver</t>
  </si>
  <si>
    <t>Elementary_2014_Native Hawaiian/Pacific Islander_New</t>
  </si>
  <si>
    <t>Elementary_2014_Native Hawaiian/Pacific Islander_Same District/Different Position</t>
  </si>
  <si>
    <t>Elementary_2014_Native Hawaiian/Pacific Islander_Stayer</t>
  </si>
  <si>
    <t>Elementary_2015_American Indian/Alaskan Native_Different District/Different Position</t>
  </si>
  <si>
    <t>Elementary_2015_American Indian/Alaskan Native_Different District/Same Position</t>
  </si>
  <si>
    <t>Elementary_2015_American Indian/Alaskan Native_Leaver</t>
  </si>
  <si>
    <t>Elementary_2015_American Indian/Alaskan Native_New</t>
  </si>
  <si>
    <t>Elementary_2015_American Indian/Alaskan Native_Same District/Different Position</t>
  </si>
  <si>
    <t>Elementary_2015_American Indian/Alaskan Native_Stayer</t>
  </si>
  <si>
    <t>Elementary_2015_Asian_Different District/Different Position</t>
  </si>
  <si>
    <t>Elementary_2015_Asian_Different District/Same Position</t>
  </si>
  <si>
    <t>Elementary_2015_Asian_Leaver</t>
  </si>
  <si>
    <t>Elementary_2015_Asian_New</t>
  </si>
  <si>
    <t>Elementary_2015_Asian_Same District/Different Position</t>
  </si>
  <si>
    <t>Elementary_2015_Asian_Stayer</t>
  </si>
  <si>
    <t>Elementary_2015_Black/African-American_Different District/Different Position</t>
  </si>
  <si>
    <t>Elementary_2015_Black/African-American_Different District/Same Position</t>
  </si>
  <si>
    <t>Elementary_2015_Black/African-American_Leaver</t>
  </si>
  <si>
    <t>Elementary_2015_Black/African-American_New</t>
  </si>
  <si>
    <t>Elementary_2015_Black/African-American_Same District/Different Position</t>
  </si>
  <si>
    <t>Elementary_2015_Black/African-American_Stayer</t>
  </si>
  <si>
    <t>Elementary_2015_Caucasian and Others_Different District/Different Position</t>
  </si>
  <si>
    <t>Elementary_2015_Caucasian and Others_Different District/Same Position</t>
  </si>
  <si>
    <t>Elementary_2015_Caucasian and Others_Leaver</t>
  </si>
  <si>
    <t>Elementary_2015_Caucasian and Others_New</t>
  </si>
  <si>
    <t>Elementary_2015_Caucasian and Others_Same District/Different Position</t>
  </si>
  <si>
    <t>Elementary_2015_Caucasian and Others_Stayer</t>
  </si>
  <si>
    <t>Elementary_2015_Hispanic_Different District/Different Position</t>
  </si>
  <si>
    <t>Elementary_2015_Hispanic_Different District/Same Position</t>
  </si>
  <si>
    <t>Elementary_2015_Hispanic_Leaver</t>
  </si>
  <si>
    <t>Elementary_2015_Hispanic_New</t>
  </si>
  <si>
    <t>Elementary_2015_Hispanic_Same District/Different Position</t>
  </si>
  <si>
    <t>Elementary_2015_Hispanic_Stayer</t>
  </si>
  <si>
    <t>Elementary_2015_Multiple (two or more races)_Different District/Different Position</t>
  </si>
  <si>
    <t>Elementary_2015_Multiple (two or more races)_Different District/Same Position</t>
  </si>
  <si>
    <t>Elementary_2015_Multiple (two or more races)_Leaver</t>
  </si>
  <si>
    <t>Elementary_2015_Multiple (two or more races)_New</t>
  </si>
  <si>
    <t>Elementary_2015_Multiple (two or more races)_Same District/Different Position</t>
  </si>
  <si>
    <t>Elementary_2015_Multiple (two or more races)_Stayer</t>
  </si>
  <si>
    <t>Elementary_2015_Native Hawaiian/Pacific Islander_Different District/Same Position</t>
  </si>
  <si>
    <t>Elementary_2015_Native Hawaiian/Pacific Islander_New</t>
  </si>
  <si>
    <t>Elementary_2015_Native Hawaiian/Pacific Islander_Stayer</t>
  </si>
  <si>
    <t>Guidance Counselor_2010_American Indian/Alaskan Native_Different District/Same Position</t>
  </si>
  <si>
    <t>Guidance Counselor_2010_American Indian/Alaskan Native_Leaver</t>
  </si>
  <si>
    <t>Guidance Counselor_2010_American Indian/Alaskan Native_New</t>
  </si>
  <si>
    <t>Guidance Counselor_2010_American Indian/Alaskan Native_Same District/Different Position</t>
  </si>
  <si>
    <t>Guidance Counselor_2010_American Indian/Alaskan Native_Stayer</t>
  </si>
  <si>
    <t>Guidance Counselor_2010_Asian_Different District/Different Position</t>
  </si>
  <si>
    <t>Guidance Counselor_2010_Asian_Stayer</t>
  </si>
  <si>
    <t>Guidance Counselor_2010_Black/African-American_Different District/Different Position</t>
  </si>
  <si>
    <t>Guidance Counselor_2010_Black/African-American_Different District/Same Position</t>
  </si>
  <si>
    <t>Guidance Counselor_2010_Black/African-American_Leaver</t>
  </si>
  <si>
    <t>Guidance Counselor_2010_Black/African-American_New</t>
  </si>
  <si>
    <t>Guidance Counselor_2010_Black/African-American_Same District/Different Position</t>
  </si>
  <si>
    <t>Guidance Counselor_2010_Black/African-American_Stayer</t>
  </si>
  <si>
    <t>Guidance Counselor_2010_Caucasian and Others_Different District/Different Position</t>
  </si>
  <si>
    <t>Guidance Counselor_2010_Caucasian and Others_Different District/Same Position</t>
  </si>
  <si>
    <t>Guidance Counselor_2010_Caucasian and Others_Leaver</t>
  </si>
  <si>
    <t>Guidance Counselor_2010_Caucasian and Others_New</t>
  </si>
  <si>
    <t>Guidance Counselor_2010_Caucasian and Others_Same District/Different Position</t>
  </si>
  <si>
    <t>Guidance Counselor_2010_Caucasian and Others_Stayer</t>
  </si>
  <si>
    <t>Guidance Counselor_2010_Hispanic_Leaver</t>
  </si>
  <si>
    <t>Guidance Counselor_2010_Hispanic_New</t>
  </si>
  <si>
    <t>Guidance Counselor_2010_Hispanic_Stayer</t>
  </si>
  <si>
    <t>Guidance Counselor_2011_American Indian/Alaskan Native_Different District/Different Position</t>
  </si>
  <si>
    <t>Guidance Counselor_2011_American Indian/Alaskan Native_Different District/Same Position</t>
  </si>
  <si>
    <t>Guidance Counselor_2011_American Indian/Alaskan Native_Leaver</t>
  </si>
  <si>
    <t>Guidance Counselor_2011_American Indian/Alaskan Native_New</t>
  </si>
  <si>
    <t>Guidance Counselor_2011_American Indian/Alaskan Native_Same District/Different Position</t>
  </si>
  <si>
    <t>Guidance Counselor_2011_American Indian/Alaskan Native_Stayer</t>
  </si>
  <si>
    <t>Guidance Counselor_2011_Asian_Stayer</t>
  </si>
  <si>
    <t>Guidance Counselor_2011_Black/African-American_Leaver</t>
  </si>
  <si>
    <t>Guidance Counselor_2011_Black/African-American_New</t>
  </si>
  <si>
    <t>Guidance Counselor_2011_Black/African-American_Same District/Different Position</t>
  </si>
  <si>
    <t>Guidance Counselor_2011_Black/African-American_Stayer</t>
  </si>
  <si>
    <t>Guidance Counselor_2011_Caucasian and Others_Different District/Different Position</t>
  </si>
  <si>
    <t>Guidance Counselor_2011_Caucasian and Others_Different District/Same Position</t>
  </si>
  <si>
    <t>Guidance Counselor_2011_Caucasian and Others_Leaver</t>
  </si>
  <si>
    <t>Guidance Counselor_2011_Caucasian and Others_New</t>
  </si>
  <si>
    <t>Guidance Counselor_2011_Caucasian and Others_Same District/Different Position</t>
  </si>
  <si>
    <t>Guidance Counselor_2011_Caucasian and Others_Stayer</t>
  </si>
  <si>
    <t>Guidance Counselor_2011_Hispanic_Leaver</t>
  </si>
  <si>
    <t>Guidance Counselor_2011_Hispanic_New</t>
  </si>
  <si>
    <t>Guidance Counselor_2011_Hispanic_Stayer</t>
  </si>
  <si>
    <t>Guidance Counselor_2012_American Indian/Alaskan Native_Different District/Same Position</t>
  </si>
  <si>
    <t>Guidance Counselor_2012_American Indian/Alaskan Native_Leaver</t>
  </si>
  <si>
    <t>Guidance Counselor_2012_American Indian/Alaskan Native_New</t>
  </si>
  <si>
    <t>Guidance Counselor_2012_American Indian/Alaskan Native_Same District/Different Position</t>
  </si>
  <si>
    <t>Guidance Counselor_2012_American Indian/Alaskan Native_Stayer</t>
  </si>
  <si>
    <t>Guidance Counselor_2012_Asian_Same District/Different Position</t>
  </si>
  <si>
    <t>Guidance Counselor_2012_Asian_Stayer</t>
  </si>
  <si>
    <t>Guidance Counselor_2012_Black/African-American_Different District/Different Position</t>
  </si>
  <si>
    <t>Guidance Counselor_2012_Black/African-American_Leaver</t>
  </si>
  <si>
    <t>Guidance Counselor_2012_Black/African-American_New</t>
  </si>
  <si>
    <t>Guidance Counselor_2012_Black/African-American_Same District/Different Position</t>
  </si>
  <si>
    <t>Guidance Counselor_2012_Black/African-American_Stayer</t>
  </si>
  <si>
    <t>Guidance Counselor_2012_Caucasian and Others_Different District/Different Position</t>
  </si>
  <si>
    <t>Guidance Counselor_2012_Caucasian and Others_Different District/Same Position</t>
  </si>
  <si>
    <t>Guidance Counselor_2012_Caucasian and Others_Leaver</t>
  </si>
  <si>
    <t>Guidance Counselor_2012_Caucasian and Others_New</t>
  </si>
  <si>
    <t>Guidance Counselor_2012_Caucasian and Others_Same District/Different Position</t>
  </si>
  <si>
    <t>Guidance Counselor_2012_Caucasian and Others_Stayer</t>
  </si>
  <si>
    <t>Guidance Counselor_2012_Hispanic_Different District/Same Position</t>
  </si>
  <si>
    <t>Guidance Counselor_2012_Hispanic_Leaver</t>
  </si>
  <si>
    <t>Guidance Counselor_2012_Hispanic_New</t>
  </si>
  <si>
    <t>Guidance Counselor_2012_Hispanic_Stayer</t>
  </si>
  <si>
    <t>Guidance Counselor_2012_Multiple (two or more races)_New</t>
  </si>
  <si>
    <t>Guidance Counselor_2012_Native Hawaiian/Pacific Islander_Leaver</t>
  </si>
  <si>
    <t>Guidance Counselor_2012_Native Hawaiian/Pacific Islander_Stayer</t>
  </si>
  <si>
    <t>Guidance Counselor_2013_American Indian/Alaskan Native_Different District/Different Position</t>
  </si>
  <si>
    <t>Guidance Counselor_2013_American Indian/Alaskan Native_Different District/Same Position</t>
  </si>
  <si>
    <t>Guidance Counselor_2013_American Indian/Alaskan Native_Leaver</t>
  </si>
  <si>
    <t>Guidance Counselor_2013_American Indian/Alaskan Native_New</t>
  </si>
  <si>
    <t>Guidance Counselor_2013_American Indian/Alaskan Native_Same District/Different Position</t>
  </si>
  <si>
    <t>Guidance Counselor_2013_American Indian/Alaskan Native_Stayer</t>
  </si>
  <si>
    <t>Guidance Counselor_2013_Asian_New</t>
  </si>
  <si>
    <t>Guidance Counselor_2013_Asian_Stayer</t>
  </si>
  <si>
    <t>Guidance Counselor_2013_Black/African-American_Different District/Different Position</t>
  </si>
  <si>
    <t>Guidance Counselor_2013_Black/African-American_Different District/Same Position</t>
  </si>
  <si>
    <t>Guidance Counselor_2013_Black/African-American_Leaver</t>
  </si>
  <si>
    <t>Guidance Counselor_2013_Black/African-American_New</t>
  </si>
  <si>
    <t>Guidance Counselor_2013_Black/African-American_Same District/Different Position</t>
  </si>
  <si>
    <t>Guidance Counselor_2013_Black/African-American_Stayer</t>
  </si>
  <si>
    <t>Guidance Counselor_2013_Caucasian and Others_Different District/Different Position</t>
  </si>
  <si>
    <t>Guidance Counselor_2013_Caucasian and Others_Different District/Same Position</t>
  </si>
  <si>
    <t>Guidance Counselor_2013_Caucasian and Others_Leaver</t>
  </si>
  <si>
    <t>Guidance Counselor_2013_Caucasian and Others_New</t>
  </si>
  <si>
    <t>Guidance Counselor_2013_Caucasian and Others_Same District/Different Position</t>
  </si>
  <si>
    <t>Guidance Counselor_2013_Caucasian and Others_Stayer</t>
  </si>
  <si>
    <t>Guidance Counselor_2013_Hispanic_Leaver</t>
  </si>
  <si>
    <t>Guidance Counselor_2013_Hispanic_New</t>
  </si>
  <si>
    <t>Guidance Counselor_2013_Hispanic_Stayer</t>
  </si>
  <si>
    <t>Guidance Counselor_2013_Multiple (two or more races)_Different District/Same Position</t>
  </si>
  <si>
    <t>Guidance Counselor_2013_Multiple (two or more races)_Leaver</t>
  </si>
  <si>
    <t>Guidance Counselor_2013_Multiple (two or more races)_New</t>
  </si>
  <si>
    <t>Guidance Counselor_2013_Multiple (two or more races)_Same District/Different Position</t>
  </si>
  <si>
    <t>Guidance Counselor_2013_Multiple (two or more races)_Stayer</t>
  </si>
  <si>
    <t>Guidance Counselor_2013_Native Hawaiian/Pacific Islander_Stayer</t>
  </si>
  <si>
    <t>Guidance Counselor_2014_American Indian/Alaskan Native_Different District/Different Position</t>
  </si>
  <si>
    <t>Guidance Counselor_2014_American Indian/Alaskan Native_Different District/Same Position</t>
  </si>
  <si>
    <t>Guidance Counselor_2014_American Indian/Alaskan Native_Leaver</t>
  </si>
  <si>
    <t>Guidance Counselor_2014_American Indian/Alaskan Native_New</t>
  </si>
  <si>
    <t>Guidance Counselor_2014_American Indian/Alaskan Native_Stayer</t>
  </si>
  <si>
    <t>Guidance Counselor_2014_Asian_Different District/Same Position</t>
  </si>
  <si>
    <t>Guidance Counselor_2014_Asian_Stayer</t>
  </si>
  <si>
    <t>Guidance Counselor_2014_Black/African-American_Different District/Same Position</t>
  </si>
  <si>
    <t>Guidance Counselor_2014_Black/African-American_Leaver</t>
  </si>
  <si>
    <t>Guidance Counselor_2014_Black/African-American_New</t>
  </si>
  <si>
    <t>Guidance Counselor_2014_Black/African-American_Same District/Different Position</t>
  </si>
  <si>
    <t>Guidance Counselor_2014_Black/African-American_Stayer</t>
  </si>
  <si>
    <t>Guidance Counselor_2014_Caucasian and Others_Different District/Different Position</t>
  </si>
  <si>
    <t>Guidance Counselor_2014_Caucasian and Others_Different District/Same Position</t>
  </si>
  <si>
    <t>Guidance Counselor_2014_Caucasian and Others_Leaver</t>
  </si>
  <si>
    <t>Guidance Counselor_2014_Caucasian and Others_New</t>
  </si>
  <si>
    <t>Guidance Counselor_2014_Caucasian and Others_Same District/Different Position</t>
  </si>
  <si>
    <t>Guidance Counselor_2014_Caucasian and Others_Stayer</t>
  </si>
  <si>
    <t>Guidance Counselor_2014_Hispanic_Leaver</t>
  </si>
  <si>
    <t>Guidance Counselor_2014_Hispanic_New</t>
  </si>
  <si>
    <t>Guidance Counselor_2014_Hispanic_Same District/Different Position</t>
  </si>
  <si>
    <t>Guidance Counselor_2014_Hispanic_Stayer</t>
  </si>
  <si>
    <t>Guidance Counselor_2014_Multiple (two or more races)_Different District/Same Position</t>
  </si>
  <si>
    <t>Guidance Counselor_2014_Multiple (two or more races)_Leaver</t>
  </si>
  <si>
    <t>Guidance Counselor_2014_Multiple (two or more races)_New</t>
  </si>
  <si>
    <t>Guidance Counselor_2014_Multiple (two or more races)_Same District/Different Position</t>
  </si>
  <si>
    <t>Guidance Counselor_2014_Multiple (two or more races)_Stayer</t>
  </si>
  <si>
    <t>Guidance Counselor_2014_Native Hawaiian/Pacific Islander_Stayer</t>
  </si>
  <si>
    <t>Guidance Counselor_2015_American Indian/Alaskan Native_Different District/Same Position</t>
  </si>
  <si>
    <t>Guidance Counselor_2015_American Indian/Alaskan Native_Leaver</t>
  </si>
  <si>
    <t>Guidance Counselor_2015_American Indian/Alaskan Native_New</t>
  </si>
  <si>
    <t>Guidance Counselor_2015_American Indian/Alaskan Native_Same District/Different Position</t>
  </si>
  <si>
    <t>Guidance Counselor_2015_American Indian/Alaskan Native_Stayer</t>
  </si>
  <si>
    <t>Guidance Counselor_2015_Asian_Different District/Same Position</t>
  </si>
  <si>
    <t>Guidance Counselor_2015_Asian_New</t>
  </si>
  <si>
    <t>Guidance Counselor_2015_Asian_Same District/Different Position</t>
  </si>
  <si>
    <t>Guidance Counselor_2015_Black/African-American_Different District/Different Position</t>
  </si>
  <si>
    <t>Guidance Counselor_2015_Black/African-American_Different District/Same Position</t>
  </si>
  <si>
    <t>Guidance Counselor_2015_Black/African-American_Leaver</t>
  </si>
  <si>
    <t>Guidance Counselor_2015_Black/African-American_New</t>
  </si>
  <si>
    <t>Guidance Counselor_2015_Black/African-American_Same District/Different Position</t>
  </si>
  <si>
    <t>Guidance Counselor_2015_Black/African-American_Stayer</t>
  </si>
  <si>
    <t>Guidance Counselor_2015_Caucasian and Others_Different District/Different Position</t>
  </si>
  <si>
    <t>Guidance Counselor_2015_Caucasian and Others_Different District/Same Position</t>
  </si>
  <si>
    <t>Guidance Counselor_2015_Caucasian and Others_Leaver</t>
  </si>
  <si>
    <t>Guidance Counselor_2015_Caucasian and Others_New</t>
  </si>
  <si>
    <t>Guidance Counselor_2015_Caucasian and Others_Same District/Different Position</t>
  </si>
  <si>
    <t>Guidance Counselor_2015_Caucasian and Others_Stayer</t>
  </si>
  <si>
    <t>Guidance Counselor_2015_Hispanic_Different District/Same Position</t>
  </si>
  <si>
    <t>Guidance Counselor_2015_Hispanic_Leaver</t>
  </si>
  <si>
    <t>Guidance Counselor_2015_Hispanic_New</t>
  </si>
  <si>
    <t>Guidance Counselor_2015_Hispanic_Stayer</t>
  </si>
  <si>
    <t>Guidance Counselor_2015_Multiple (two or more races)_Different District/Same Position</t>
  </si>
  <si>
    <t>Guidance Counselor_2015_Multiple (two or more races)_Leaver</t>
  </si>
  <si>
    <t>Guidance Counselor_2015_Multiple (two or more races)_Same District/Different Position</t>
  </si>
  <si>
    <t>Guidance Counselor_2015_Multiple (two or more races)_Stayer</t>
  </si>
  <si>
    <t>Guidance Counselor_2015_Native Hawaiian/Pacific Islander_Leaver</t>
  </si>
  <si>
    <t>Guidance Counselor_2015_Native Hawaiian/Pacific Islander_New</t>
  </si>
  <si>
    <t>Guidance Counselor_2015_Native Hawaiian/Pacific Islander_Stayer</t>
  </si>
  <si>
    <t>High School - Arts &amp; Music_2010_American Indian/Alaskan Native_Different District/Different Position</t>
  </si>
  <si>
    <t>High School - Arts &amp; Music_2010_American Indian/Alaskan Native_New</t>
  </si>
  <si>
    <t>High School - Arts &amp; Music_2010_American Indian/Alaskan Native_Same District/Different Position</t>
  </si>
  <si>
    <t>High School - Arts &amp; Music_2010_American Indian/Alaskan Native_Stayer</t>
  </si>
  <si>
    <t>High School - Arts &amp; Music_2010_Asian_Same District/Different Position</t>
  </si>
  <si>
    <t>High School - Arts &amp; Music_2010_Asian_Stayer</t>
  </si>
  <si>
    <t>High School - Arts &amp; Music_2010_Black/African-American_Different District/Different Position</t>
  </si>
  <si>
    <t>High School - Arts &amp; Music_2010_Black/African-American_Leaver</t>
  </si>
  <si>
    <t>High School - Arts &amp; Music_2010_Black/African-American_New</t>
  </si>
  <si>
    <t>High School - Arts &amp; Music_2010_Black/African-American_Same District/Different Position</t>
  </si>
  <si>
    <t>High School - Arts &amp; Music_2010_Black/African-American_Stayer</t>
  </si>
  <si>
    <t>High School - Arts &amp; Music_2010_Caucasian and Others_Different District/Different Position</t>
  </si>
  <si>
    <t>High School - Arts &amp; Music_2010_Caucasian and Others_Different District/Same Position</t>
  </si>
  <si>
    <t>High School - Arts &amp; Music_2010_Caucasian and Others_Leaver</t>
  </si>
  <si>
    <t>High School - Arts &amp; Music_2010_Caucasian and Others_New</t>
  </si>
  <si>
    <t>High School - Arts &amp; Music_2010_Caucasian and Others_Same District/Different Position</t>
  </si>
  <si>
    <t>High School - Arts &amp; Music_2010_Caucasian and Others_Stayer</t>
  </si>
  <si>
    <t>High School - Arts &amp; Music_2010_Hispanic_Different District/Different Position</t>
  </si>
  <si>
    <t>High School - Arts &amp; Music_2010_Hispanic_Leaver</t>
  </si>
  <si>
    <t>High School - Arts &amp; Music_2010_Hispanic_Stayer</t>
  </si>
  <si>
    <t>High School - Arts &amp; Music_2011_American Indian/Alaskan Native_Leaver</t>
  </si>
  <si>
    <t>High School - Arts &amp; Music_2011_American Indian/Alaskan Native_New</t>
  </si>
  <si>
    <t>High School - Arts &amp; Music_2011_American Indian/Alaskan Native_Same District/Different Position</t>
  </si>
  <si>
    <t>High School - Arts &amp; Music_2011_American Indian/Alaskan Native_Stayer</t>
  </si>
  <si>
    <t>High School - Arts &amp; Music_2011_Asian_Same District/Different Position</t>
  </si>
  <si>
    <t>High School - Arts &amp; Music_2011_Asian_Stayer</t>
  </si>
  <si>
    <t>High School - Arts &amp; Music_2011_Black/African-American_Different District/Same Position</t>
  </si>
  <si>
    <t>High School - Arts &amp; Music_2011_Black/African-American_Leaver</t>
  </si>
  <si>
    <t>High School - Arts &amp; Music_2011_Black/African-American_New</t>
  </si>
  <si>
    <t>High School - Arts &amp; Music_2011_Black/African-American_Same District/Different Position</t>
  </si>
  <si>
    <t>High School - Arts &amp; Music_2011_Black/African-American_Stayer</t>
  </si>
  <si>
    <t>High School - Arts &amp; Music_2011_Caucasian and Others_Different District/Different Position</t>
  </si>
  <si>
    <t>High School - Arts &amp; Music_2011_Caucasian and Others_Different District/Same Position</t>
  </si>
  <si>
    <t>High School - Arts &amp; Music_2011_Caucasian and Others_Leaver</t>
  </si>
  <si>
    <t>High School - Arts &amp; Music_2011_Caucasian and Others_New</t>
  </si>
  <si>
    <t>High School - Arts &amp; Music_2011_Caucasian and Others_Same District/Different Position</t>
  </si>
  <si>
    <t>High School - Arts &amp; Music_2011_Caucasian and Others_Stayer</t>
  </si>
  <si>
    <t>High School - Arts &amp; Music_2011_Hispanic_Different District/Same Position</t>
  </si>
  <si>
    <t>High School - Arts &amp; Music_2011_Hispanic_New</t>
  </si>
  <si>
    <t>High School - Arts &amp; Music_2011_Hispanic_Same District/Different Position</t>
  </si>
  <si>
    <t>High School - Arts &amp; Music_2011_Hispanic_Stayer</t>
  </si>
  <si>
    <t>High School - Arts &amp; Music_2012_American Indian/Alaskan Native_Different District/Different Position</t>
  </si>
  <si>
    <t>High School - Arts &amp; Music_2012_American Indian/Alaskan Native_Leaver</t>
  </si>
  <si>
    <t>High School - Arts &amp; Music_2012_American Indian/Alaskan Native_New</t>
  </si>
  <si>
    <t>High School - Arts &amp; Music_2012_American Indian/Alaskan Native_Same District/Different Position</t>
  </si>
  <si>
    <t>High School - Arts &amp; Music_2012_American Indian/Alaskan Native_Stayer</t>
  </si>
  <si>
    <t>High School - Arts &amp; Music_2012_Asian_Stayer</t>
  </si>
  <si>
    <t>High School - Arts &amp; Music_2012_Black/African-American_Different District/Different Position</t>
  </si>
  <si>
    <t>High School - Arts &amp; Music_2012_Black/African-American_Different District/Same Position</t>
  </si>
  <si>
    <t>High School - Arts &amp; Music_2012_Black/African-American_Leaver</t>
  </si>
  <si>
    <t>High School - Arts &amp; Music_2012_Black/African-American_New</t>
  </si>
  <si>
    <t>High School - Arts &amp; Music_2012_Black/African-American_Same District/Different Position</t>
  </si>
  <si>
    <t>High School - Arts &amp; Music_2012_Black/African-American_Stayer</t>
  </si>
  <si>
    <t>High School - Arts &amp; Music_2012_Caucasian and Others_Different District/Different Position</t>
  </si>
  <si>
    <t>High School - Arts &amp; Music_2012_Caucasian and Others_Different District/Same Position</t>
  </si>
  <si>
    <t>High School - Arts &amp; Music_2012_Caucasian and Others_Leaver</t>
  </si>
  <si>
    <t>High School - Arts &amp; Music_2012_Caucasian and Others_New</t>
  </si>
  <si>
    <t>High School - Arts &amp; Music_2012_Caucasian and Others_Same District/Different Position</t>
  </si>
  <si>
    <t>High School - Arts &amp; Music_2012_Caucasian and Others_Stayer</t>
  </si>
  <si>
    <t>High School - Arts &amp; Music_2012_Hispanic_Leaver</t>
  </si>
  <si>
    <t>High School - Arts &amp; Music_2012_Hispanic_New</t>
  </si>
  <si>
    <t>High School - Arts &amp; Music_2012_Hispanic_Same District/Different Position</t>
  </si>
  <si>
    <t>High School - Arts &amp; Music_2012_Hispanic_Stayer</t>
  </si>
  <si>
    <t>High School - Arts &amp; Music_2012_Multiple (two or more races)_New</t>
  </si>
  <si>
    <t>High School - Arts &amp; Music_2012_Native Hawaiian/Pacific Islander_Leaver</t>
  </si>
  <si>
    <t>High School - Arts &amp; Music_2013_American Indian/Alaskan Native_Different District/Different Position</t>
  </si>
  <si>
    <t>High School - Arts &amp; Music_2013_American Indian/Alaskan Native_Different District/Same Position</t>
  </si>
  <si>
    <t>High School - Arts &amp; Music_2013_American Indian/Alaskan Native_Leaver</t>
  </si>
  <si>
    <t>High School - Arts &amp; Music_2013_American Indian/Alaskan Native_New</t>
  </si>
  <si>
    <t>High School - Arts &amp; Music_2013_American Indian/Alaskan Native_Same District/Different Position</t>
  </si>
  <si>
    <t>High School - Arts &amp; Music_2013_American Indian/Alaskan Native_Stayer</t>
  </si>
  <si>
    <t>High School - Arts &amp; Music_2013_Asian_New</t>
  </si>
  <si>
    <t>High School - Arts &amp; Music_2013_Asian_Stayer</t>
  </si>
  <si>
    <t>High School - Arts &amp; Music_2013_Black/African-American_Different District/Different Position</t>
  </si>
  <si>
    <t>High School - Arts &amp; Music_2013_Black/African-American_Leaver</t>
  </si>
  <si>
    <t>High School - Arts &amp; Music_2013_Black/African-American_New</t>
  </si>
  <si>
    <t>High School - Arts &amp; Music_2013_Black/African-American_Same District/Different Position</t>
  </si>
  <si>
    <t>High School - Arts &amp; Music_2013_Black/African-American_Stayer</t>
  </si>
  <si>
    <t>High School - Arts &amp; Music_2013_Caucasian and Others_Different District/Different Position</t>
  </si>
  <si>
    <t>High School - Arts &amp; Music_2013_Caucasian and Others_Different District/Same Position</t>
  </si>
  <si>
    <t>High School - Arts &amp; Music_2013_Caucasian and Others_Leaver</t>
  </si>
  <si>
    <t>High School - Arts &amp; Music_2013_Caucasian and Others_New</t>
  </si>
  <si>
    <t>High School - Arts &amp; Music_2013_Caucasian and Others_Same District/Different Position</t>
  </si>
  <si>
    <t>High School - Arts &amp; Music_2013_Caucasian and Others_Stayer</t>
  </si>
  <si>
    <t>High School - Arts &amp; Music_2013_Hispanic_Different District/Same Position</t>
  </si>
  <si>
    <t>High School - Arts &amp; Music_2013_Hispanic_Leaver</t>
  </si>
  <si>
    <t>High School - Arts &amp; Music_2013_Hispanic_Stayer</t>
  </si>
  <si>
    <t>High School - Arts &amp; Music_2013_Multiple (two or more races)_Different District/Different Position</t>
  </si>
  <si>
    <t>High School - Arts &amp; Music_2013_Multiple (two or more races)_Leaver</t>
  </si>
  <si>
    <t>High School - Arts &amp; Music_2013_Multiple (two or more races)_New</t>
  </si>
  <si>
    <t>High School - Arts &amp; Music_2013_Multiple (two or more races)_Same District/Different Position</t>
  </si>
  <si>
    <t>High School - Arts &amp; Music_2013_Multiple (two or more races)_Stayer</t>
  </si>
  <si>
    <t>High School - Arts &amp; Music_2014_American Indian/Alaskan Native_Different District/Different Position</t>
  </si>
  <si>
    <t>High School - Arts &amp; Music_2014_American Indian/Alaskan Native_Different District/Same Position</t>
  </si>
  <si>
    <t>High School - Arts &amp; Music_2014_American Indian/Alaskan Native_Leaver</t>
  </si>
  <si>
    <t>High School - Arts &amp; Music_2014_American Indian/Alaskan Native_New</t>
  </si>
  <si>
    <t>High School - Arts &amp; Music_2014_American Indian/Alaskan Native_Same District/Different Position</t>
  </si>
  <si>
    <t>High School - Arts &amp; Music_2014_American Indian/Alaskan Native_Stayer</t>
  </si>
  <si>
    <t>High School - Arts &amp; Music_2014_Asian_Leaver</t>
  </si>
  <si>
    <t>High School - Arts &amp; Music_2014_Asian_New</t>
  </si>
  <si>
    <t>High School - Arts &amp; Music_2014_Asian_Same District/Different Position</t>
  </si>
  <si>
    <t>High School - Arts &amp; Music_2014_Asian_Stayer</t>
  </si>
  <si>
    <t>High School - Arts &amp; Music_2014_Black/African-American_Leaver</t>
  </si>
  <si>
    <t>High School - Arts &amp; Music_2014_Black/African-American_New</t>
  </si>
  <si>
    <t>High School - Arts &amp; Music_2014_Black/African-American_Same District/Different Position</t>
  </si>
  <si>
    <t>High School - Arts &amp; Music_2014_Black/African-American_Stayer</t>
  </si>
  <si>
    <t>High School - Arts &amp; Music_2014_Caucasian and Others_Different District/Different Position</t>
  </si>
  <si>
    <t>High School - Arts &amp; Music_2014_Caucasian and Others_Different District/Same Position</t>
  </si>
  <si>
    <t>High School - Arts &amp; Music_2014_Caucasian and Others_Leaver</t>
  </si>
  <si>
    <t>High School - Arts &amp; Music_2014_Caucasian and Others_New</t>
  </si>
  <si>
    <t>High School - Arts &amp; Music_2014_Caucasian and Others_Same District/Different Position</t>
  </si>
  <si>
    <t>High School - Arts &amp; Music_2014_Caucasian and Others_Stayer</t>
  </si>
  <si>
    <t>High School - Arts &amp; Music_2014_Hispanic_Different District/Different Position</t>
  </si>
  <si>
    <t>High School - Arts &amp; Music_2014_Hispanic_Leaver</t>
  </si>
  <si>
    <t>High School - Arts &amp; Music_2014_Hispanic_New</t>
  </si>
  <si>
    <t>High School - Arts &amp; Music_2014_Hispanic_Same District/Different Position</t>
  </si>
  <si>
    <t>High School - Arts &amp; Music_2014_Hispanic_Stayer</t>
  </si>
  <si>
    <t>High School - Arts &amp; Music_2014_Multiple (two or more races)_Leaver</t>
  </si>
  <si>
    <t>High School - Arts &amp; Music_2014_Multiple (two or more races)_New</t>
  </si>
  <si>
    <t>High School - Arts &amp; Music_2014_Multiple (two or more races)_Stayer</t>
  </si>
  <si>
    <t>High School - Arts &amp; Music_2015_American Indian/Alaskan Native_Different District/Same Position</t>
  </si>
  <si>
    <t>High School - Arts &amp; Music_2015_American Indian/Alaskan Native_Leaver</t>
  </si>
  <si>
    <t>High School - Arts &amp; Music_2015_American Indian/Alaskan Native_New</t>
  </si>
  <si>
    <t>High School - Arts &amp; Music_2015_American Indian/Alaskan Native_Same District/Different Position</t>
  </si>
  <si>
    <t>High School - Arts &amp; Music_2015_American Indian/Alaskan Native_Stayer</t>
  </si>
  <si>
    <t>High School - Arts &amp; Music_2015_Asian_Different District/Same Position</t>
  </si>
  <si>
    <t>High School - Arts &amp; Music_2015_Asian_Same District/Different Position</t>
  </si>
  <si>
    <t>High School - Arts &amp; Music_2015_Asian_Stayer</t>
  </si>
  <si>
    <t>High School - Arts &amp; Music_2015_Black/African-American_Different District/Different Position</t>
  </si>
  <si>
    <t>High School - Arts &amp; Music_2015_Black/African-American_Leaver</t>
  </si>
  <si>
    <t>High School - Arts &amp; Music_2015_Black/African-American_New</t>
  </si>
  <si>
    <t>High School - Arts &amp; Music_2015_Black/African-American_Same District/Different Position</t>
  </si>
  <si>
    <t>High School - Arts &amp; Music_2015_Black/African-American_Stayer</t>
  </si>
  <si>
    <t>High School - Arts &amp; Music_2015_Caucasian and Others_Different District/Different Position</t>
  </si>
  <si>
    <t>High School - Arts &amp; Music_2015_Caucasian and Others_Different District/Same Position</t>
  </si>
  <si>
    <t>High School - Arts &amp; Music_2015_Caucasian and Others_Leaver</t>
  </si>
  <si>
    <t>High School - Arts &amp; Music_2015_Caucasian and Others_New</t>
  </si>
  <si>
    <t>High School - Arts &amp; Music_2015_Caucasian and Others_Same District/Different Position</t>
  </si>
  <si>
    <t>High School - Arts &amp; Music_2015_Caucasian and Others_Stayer</t>
  </si>
  <si>
    <t>High School - Arts &amp; Music_2015_Hispanic_Leaver</t>
  </si>
  <si>
    <t>High School - Arts &amp; Music_2015_Hispanic_New</t>
  </si>
  <si>
    <t>High School - Arts &amp; Music_2015_Hispanic_Same District/Different Position</t>
  </si>
  <si>
    <t>High School - Arts &amp; Music_2015_Hispanic_Stayer</t>
  </si>
  <si>
    <t>High School - Arts &amp; Music_2015_Multiple (two or more races)_Different District/Different Position</t>
  </si>
  <si>
    <t>High School - Arts &amp; Music_2015_Multiple (two or more races)_Leaver</t>
  </si>
  <si>
    <t>High School - Arts &amp; Music_2015_Multiple (two or more races)_Same District/Different Position</t>
  </si>
  <si>
    <t>High School - Arts &amp; Music_2015_Multiple (two or more races)_Stayer</t>
  </si>
  <si>
    <t>High School - Foreign Language_2010_American Indian/Alaskan Native_Different District/Different Position</t>
  </si>
  <si>
    <t>High School - Foreign Language_2010_American Indian/Alaskan Native_Leaver</t>
  </si>
  <si>
    <t>High School - Foreign Language_2010_American Indian/Alaskan Native_New</t>
  </si>
  <si>
    <t>High School - Foreign Language_2010_American Indian/Alaskan Native_Same District/Different Position</t>
  </si>
  <si>
    <t>High School - Foreign Language_2010_American Indian/Alaskan Native_Stayer</t>
  </si>
  <si>
    <t>High School - Foreign Language_2010_Asian_New</t>
  </si>
  <si>
    <t>High School - Foreign Language_2010_Asian_Stayer</t>
  </si>
  <si>
    <t>High School - Foreign Language_2010_Black/African-American_New</t>
  </si>
  <si>
    <t>High School - Foreign Language_2010_Black/African-American_Same District/Different Position</t>
  </si>
  <si>
    <t>High School - Foreign Language_2010_Black/African-American_Stayer</t>
  </si>
  <si>
    <t>High School - Foreign Language_2010_Caucasian and Others_Different District/Different Position</t>
  </si>
  <si>
    <t>High School - Foreign Language_2010_Caucasian and Others_Different District/Same Position</t>
  </si>
  <si>
    <t>High School - Foreign Language_2010_Caucasian and Others_Leaver</t>
  </si>
  <si>
    <t>High School - Foreign Language_2010_Caucasian and Others_New</t>
  </si>
  <si>
    <t>High School - Foreign Language_2010_Caucasian and Others_Same District/Different Position</t>
  </si>
  <si>
    <t>High School - Foreign Language_2010_Caucasian and Others_Stayer</t>
  </si>
  <si>
    <t>High School - Foreign Language_2010_Hispanic_Different District/Different Position</t>
  </si>
  <si>
    <t>High School - Foreign Language_2010_Hispanic_Different District/Same Position</t>
  </si>
  <si>
    <t>High School - Foreign Language_2010_Hispanic_Leaver</t>
  </si>
  <si>
    <t>High School - Foreign Language_2010_Hispanic_New</t>
  </si>
  <si>
    <t>High School - Foreign Language_2010_Hispanic_Same District/Different Position</t>
  </si>
  <si>
    <t>High School - Foreign Language_2010_Hispanic_Stayer</t>
  </si>
  <si>
    <t>High School - Foreign Language_2011_American Indian/Alaskan Native_Leaver</t>
  </si>
  <si>
    <t>High School - Foreign Language_2011_American Indian/Alaskan Native_New</t>
  </si>
  <si>
    <t>High School - Foreign Language_2011_American Indian/Alaskan Native_Stayer</t>
  </si>
  <si>
    <t>High School - Foreign Language_2011_Asian_Different District/Same Position</t>
  </si>
  <si>
    <t>High School - Foreign Language_2011_Asian_Leaver</t>
  </si>
  <si>
    <t>High School - Foreign Language_2011_Asian_New</t>
  </si>
  <si>
    <t>High School - Foreign Language_2011_Asian_Stayer</t>
  </si>
  <si>
    <t>High School - Foreign Language_2011_Black/African-American_Leaver</t>
  </si>
  <si>
    <t>High School - Foreign Language_2011_Black/African-American_New</t>
  </si>
  <si>
    <t>High School - Foreign Language_2011_Black/African-American_Same District/Different Position</t>
  </si>
  <si>
    <t>High School - Foreign Language_2011_Black/African-American_Stayer</t>
  </si>
  <si>
    <t>High School - Foreign Language_2011_Caucasian and Others_Different District/Different Position</t>
  </si>
  <si>
    <t>High School - Foreign Language_2011_Caucasian and Others_Different District/Same Position</t>
  </si>
  <si>
    <t>High School - Foreign Language_2011_Caucasian and Others_Leaver</t>
  </si>
  <si>
    <t>High School - Foreign Language_2011_Caucasian and Others_New</t>
  </si>
  <si>
    <t>High School - Foreign Language_2011_Caucasian and Others_Same District/Different Position</t>
  </si>
  <si>
    <t>High School - Foreign Language_2011_Caucasian and Others_Stayer</t>
  </si>
  <si>
    <t>High School - Foreign Language_2011_Hispanic_Different District/Same Position</t>
  </si>
  <si>
    <t>High School - Foreign Language_2011_Hispanic_Leaver</t>
  </si>
  <si>
    <t>High School - Foreign Language_2011_Hispanic_New</t>
  </si>
  <si>
    <t>High School - Foreign Language_2011_Hispanic_Same District/Different Position</t>
  </si>
  <si>
    <t>High School - Foreign Language_2011_Hispanic_Stayer</t>
  </si>
  <si>
    <t>High School - Foreign Language_2012_American Indian/Alaskan Native_Leaver</t>
  </si>
  <si>
    <t>High School - Foreign Language_2012_American Indian/Alaskan Native_New</t>
  </si>
  <si>
    <t>High School - Foreign Language_2012_American Indian/Alaskan Native_Same District/Different Position</t>
  </si>
  <si>
    <t>High School - Foreign Language_2012_American Indian/Alaskan Native_Stayer</t>
  </si>
  <si>
    <t>High School - Foreign Language_2012_Asian_Different District/Different Position</t>
  </si>
  <si>
    <t>High School - Foreign Language_2012_Asian_Leaver</t>
  </si>
  <si>
    <t>High School - Foreign Language_2012_Asian_New</t>
  </si>
  <si>
    <t>High School - Foreign Language_2012_Asian_Same District/Different Position</t>
  </si>
  <si>
    <t>High School - Foreign Language_2012_Asian_Stayer</t>
  </si>
  <si>
    <t>High School - Foreign Language_2012_Black/African-American_Leaver</t>
  </si>
  <si>
    <t>High School - Foreign Language_2012_Black/African-American_New</t>
  </si>
  <si>
    <t>High School - Foreign Language_2012_Black/African-American_Same District/Different Position</t>
  </si>
  <si>
    <t>High School - Foreign Language_2012_Black/African-American_Stayer</t>
  </si>
  <si>
    <t>High School - Foreign Language_2012_Caucasian and Others_Different District/Different Position</t>
  </si>
  <si>
    <t>High School - Foreign Language_2012_Caucasian and Others_Different District/Same Position</t>
  </si>
  <si>
    <t>High School - Foreign Language_2012_Caucasian and Others_Leaver</t>
  </si>
  <si>
    <t>High School - Foreign Language_2012_Caucasian and Others_New</t>
  </si>
  <si>
    <t>High School - Foreign Language_2012_Caucasian and Others_Same District/Different Position</t>
  </si>
  <si>
    <t>High School - Foreign Language_2012_Caucasian and Others_Stayer</t>
  </si>
  <si>
    <t>High School - Foreign Language_2012_Hispanic_Different District/Different Position</t>
  </si>
  <si>
    <t>High School - Foreign Language_2012_Hispanic_Different District/Same Position</t>
  </si>
  <si>
    <t>High School - Foreign Language_2012_Hispanic_Leaver</t>
  </si>
  <si>
    <t>High School - Foreign Language_2012_Hispanic_New</t>
  </si>
  <si>
    <t>High School - Foreign Language_2012_Hispanic_Same District/Different Position</t>
  </si>
  <si>
    <t>High School - Foreign Language_2012_Hispanic_Stayer</t>
  </si>
  <si>
    <t>High School - Foreign Language_2012_Native Hawaiian/Pacific Islander_New</t>
  </si>
  <si>
    <t>High School - Foreign Language_2013_American Indian/Alaskan Native_Different District/Same Position</t>
  </si>
  <si>
    <t>High School - Foreign Language_2013_American Indian/Alaskan Native_Leaver</t>
  </si>
  <si>
    <t>High School - Foreign Language_2013_American Indian/Alaskan Native_New</t>
  </si>
  <si>
    <t>High School - Foreign Language_2013_American Indian/Alaskan Native_Same District/Different Position</t>
  </si>
  <si>
    <t>High School - Foreign Language_2013_American Indian/Alaskan Native_Stayer</t>
  </si>
  <si>
    <t>High School - Foreign Language_2013_Asian_Leaver</t>
  </si>
  <si>
    <t>High School - Foreign Language_2013_Asian_New</t>
  </si>
  <si>
    <t>High School - Foreign Language_2013_Asian_Same District/Different Position</t>
  </si>
  <si>
    <t>High School - Foreign Language_2013_Asian_Stayer</t>
  </si>
  <si>
    <t>High School - Foreign Language_2013_Black/African-American_Same District/Different Position</t>
  </si>
  <si>
    <t>High School - Foreign Language_2013_Black/African-American_Stayer</t>
  </si>
  <si>
    <t>High School - Foreign Language_2013_Caucasian and Others_Different District/Different Position</t>
  </si>
  <si>
    <t>High School - Foreign Language_2013_Caucasian and Others_Different District/Same Position</t>
  </si>
  <si>
    <t>High School - Foreign Language_2013_Caucasian and Others_Leaver</t>
  </si>
  <si>
    <t>High School - Foreign Language_2013_Caucasian and Others_New</t>
  </si>
  <si>
    <t>High School - Foreign Language_2013_Caucasian and Others_Same District/Different Position</t>
  </si>
  <si>
    <t>High School - Foreign Language_2013_Caucasian and Others_Stayer</t>
  </si>
  <si>
    <t>High School - Foreign Language_2013_Hispanic_Different District/Different Position</t>
  </si>
  <si>
    <t>High School - Foreign Language_2013_Hispanic_Different District/Same Position</t>
  </si>
  <si>
    <t>High School - Foreign Language_2013_Hispanic_Leaver</t>
  </si>
  <si>
    <t>High School - Foreign Language_2013_Hispanic_New</t>
  </si>
  <si>
    <t>High School - Foreign Language_2013_Hispanic_Same District/Different Position</t>
  </si>
  <si>
    <t>High School - Foreign Language_2013_Hispanic_Stayer</t>
  </si>
  <si>
    <t>High School - Foreign Language_2013_Multiple (two or more races)_Leaver</t>
  </si>
  <si>
    <t>High School - Foreign Language_2013_Multiple (two or more races)_New</t>
  </si>
  <si>
    <t>High School - Foreign Language_2013_Multiple (two or more races)_Stayer</t>
  </si>
  <si>
    <t>High School - Foreign Language_2013_Native Hawaiian/Pacific Islander_Stayer</t>
  </si>
  <si>
    <t>High School - Foreign Language_2014_American Indian/Alaskan Native_Different District/Same Position</t>
  </si>
  <si>
    <t>High School - Foreign Language_2014_American Indian/Alaskan Native_Leaver</t>
  </si>
  <si>
    <t>High School - Foreign Language_2014_American Indian/Alaskan Native_New</t>
  </si>
  <si>
    <t>High School - Foreign Language_2014_American Indian/Alaskan Native_Same District/Different Position</t>
  </si>
  <si>
    <t>High School - Foreign Language_2014_American Indian/Alaskan Native_Stayer</t>
  </si>
  <si>
    <t>High School - Foreign Language_2014_Asian_Different District/Different Position</t>
  </si>
  <si>
    <t>High School - Foreign Language_2014_Asian_Leaver</t>
  </si>
  <si>
    <t>High School - Foreign Language_2014_Asian_New</t>
  </si>
  <si>
    <t>High School - Foreign Language_2014_Asian_Stayer</t>
  </si>
  <si>
    <t>High School - Foreign Language_2014_Black/African-American_Leaver</t>
  </si>
  <si>
    <t>High School - Foreign Language_2014_Black/African-American_New</t>
  </si>
  <si>
    <t>High School - Foreign Language_2014_Black/African-American_Same District/Different Position</t>
  </si>
  <si>
    <t>High School - Foreign Language_2014_Black/African-American_Stayer</t>
  </si>
  <si>
    <t>High School - Foreign Language_2014_Caucasian and Others_Different District/Different Position</t>
  </si>
  <si>
    <t>High School - Foreign Language_2014_Caucasian and Others_Different District/Same Position</t>
  </si>
  <si>
    <t>High School - Foreign Language_2014_Caucasian and Others_Leaver</t>
  </si>
  <si>
    <t>High School - Foreign Language_2014_Caucasian and Others_New</t>
  </si>
  <si>
    <t>High School - Foreign Language_2014_Caucasian and Others_Same District/Different Position</t>
  </si>
  <si>
    <t>High School - Foreign Language_2014_Caucasian and Others_Stayer</t>
  </si>
  <si>
    <t>High School - Foreign Language_2014_Hispanic_Different District/Different Position</t>
  </si>
  <si>
    <t>High School - Foreign Language_2014_Hispanic_Different District/Same Position</t>
  </si>
  <si>
    <t>High School - Foreign Language_2014_Hispanic_Leaver</t>
  </si>
  <si>
    <t>High School - Foreign Language_2014_Hispanic_New</t>
  </si>
  <si>
    <t>High School - Foreign Language_2014_Hispanic_Same District/Different Position</t>
  </si>
  <si>
    <t>High School - Foreign Language_2014_Hispanic_Stayer</t>
  </si>
  <si>
    <t>High School - Foreign Language_2014_Multiple (two or more races)_Leaver</t>
  </si>
  <si>
    <t>High School - Foreign Language_2014_Multiple (two or more races)_Same District/Different Position</t>
  </si>
  <si>
    <t>High School - Foreign Language_2014_Multiple (two or more races)_Stayer</t>
  </si>
  <si>
    <t>High School - Foreign Language_2014_Native Hawaiian/Pacific Islander_Stayer</t>
  </si>
  <si>
    <t>High School - Foreign Language_2015_American Indian/Alaskan Native_Different District/Different Position</t>
  </si>
  <si>
    <t>High School - Foreign Language_2015_American Indian/Alaskan Native_Different District/Same Position</t>
  </si>
  <si>
    <t>High School - Foreign Language_2015_American Indian/Alaskan Native_Leaver</t>
  </si>
  <si>
    <t>High School - Foreign Language_2015_American Indian/Alaskan Native_New</t>
  </si>
  <si>
    <t>High School - Foreign Language_2015_American Indian/Alaskan Native_Same District/Different Position</t>
  </si>
  <si>
    <t>High School - Foreign Language_2015_American Indian/Alaskan Native_Stayer</t>
  </si>
  <si>
    <t>High School - Foreign Language_2015_Asian_Leaver</t>
  </si>
  <si>
    <t>High School - Foreign Language_2015_Asian_New</t>
  </si>
  <si>
    <t>High School - Foreign Language_2015_Asian_Stayer</t>
  </si>
  <si>
    <t>High School - Foreign Language_2015_Black/African-American_New</t>
  </si>
  <si>
    <t>High School - Foreign Language_2015_Black/African-American_Stayer</t>
  </si>
  <si>
    <t>High School - Foreign Language_2015_Caucasian and Others_Different District/Different Position</t>
  </si>
  <si>
    <t>High School - Foreign Language_2015_Caucasian and Others_Different District/Same Position</t>
  </si>
  <si>
    <t>High School - Foreign Language_2015_Caucasian and Others_Leaver</t>
  </si>
  <si>
    <t>High School - Foreign Language_2015_Caucasian and Others_New</t>
  </si>
  <si>
    <t>High School - Foreign Language_2015_Caucasian and Others_Same District/Different Position</t>
  </si>
  <si>
    <t>High School - Foreign Language_2015_Caucasian and Others_Stayer</t>
  </si>
  <si>
    <t>High School - Foreign Language_2015_Hispanic_Different District/Different Position</t>
  </si>
  <si>
    <t>High School - Foreign Language_2015_Hispanic_Different District/Same Position</t>
  </si>
  <si>
    <t>High School - Foreign Language_2015_Hispanic_Leaver</t>
  </si>
  <si>
    <t>High School - Foreign Language_2015_Hispanic_New</t>
  </si>
  <si>
    <t>High School - Foreign Language_2015_Hispanic_Same District/Different Position</t>
  </si>
  <si>
    <t>High School - Foreign Language_2015_Hispanic_Stayer</t>
  </si>
  <si>
    <t>High School - Foreign Language_2015_Multiple (two or more races)_Leaver</t>
  </si>
  <si>
    <t>High School - Foreign Language_2015_Multiple (two or more races)_Stayer</t>
  </si>
  <si>
    <t>High School - Foreign Language_2015_Native Hawaiian/Pacific Islander_Stayer</t>
  </si>
  <si>
    <t>High School - Language Arts_2010_American Indian/Alaskan Native_Different District/Different Position</t>
  </si>
  <si>
    <t>High School - Language Arts_2010_American Indian/Alaskan Native_Different District/Same Position</t>
  </si>
  <si>
    <t>High School - Language Arts_2010_American Indian/Alaskan Native_Leaver</t>
  </si>
  <si>
    <t>High School - Language Arts_2010_American Indian/Alaskan Native_New</t>
  </si>
  <si>
    <t>High School - Language Arts_2010_American Indian/Alaskan Native_Same District/Different Position</t>
  </si>
  <si>
    <t>High School - Language Arts_2010_American Indian/Alaskan Native_Stayer</t>
  </si>
  <si>
    <t>High School - Language Arts_2010_Asian_Leaver</t>
  </si>
  <si>
    <t>High School - Language Arts_2010_Asian_New</t>
  </si>
  <si>
    <t>High School - Language Arts_2010_Asian_Same District/Different Position</t>
  </si>
  <si>
    <t>High School - Language Arts_2010_Asian_Stayer</t>
  </si>
  <si>
    <t>High School - Language Arts_2010_Black/African-American_Different District/Same Position</t>
  </si>
  <si>
    <t>High School - Language Arts_2010_Black/African-American_Leaver</t>
  </si>
  <si>
    <t>High School - Language Arts_2010_Black/African-American_New</t>
  </si>
  <si>
    <t>High School - Language Arts_2010_Black/African-American_Same District/Different Position</t>
  </si>
  <si>
    <t>High School - Language Arts_2010_Black/African-American_Stayer</t>
  </si>
  <si>
    <t>High School - Language Arts_2010_Caucasian and Others_Different District/Different Position</t>
  </si>
  <si>
    <t>High School - Language Arts_2010_Caucasian and Others_Different District/Same Position</t>
  </si>
  <si>
    <t>High School - Language Arts_2010_Caucasian and Others_Leaver</t>
  </si>
  <si>
    <t>High School - Language Arts_2010_Caucasian and Others_New</t>
  </si>
  <si>
    <t>High School - Language Arts_2010_Caucasian and Others_Same District/Different Position</t>
  </si>
  <si>
    <t>High School - Language Arts_2010_Caucasian and Others_Stayer</t>
  </si>
  <si>
    <t>High School - Language Arts_2010_Hispanic_Leaver</t>
  </si>
  <si>
    <t>High School - Language Arts_2010_Hispanic_New</t>
  </si>
  <si>
    <t>High School - Language Arts_2010_Hispanic_Same District/Different Position</t>
  </si>
  <si>
    <t>High School - Language Arts_2010_Hispanic_Stayer</t>
  </si>
  <si>
    <t>High School - Language Arts_2011_American Indian/Alaskan Native_Different District/Same Position</t>
  </si>
  <si>
    <t>High School - Language Arts_2011_American Indian/Alaskan Native_Leaver</t>
  </si>
  <si>
    <t>High School - Language Arts_2011_American Indian/Alaskan Native_New</t>
  </si>
  <si>
    <t>High School - Language Arts_2011_American Indian/Alaskan Native_Same District/Different Position</t>
  </si>
  <si>
    <t>High School - Language Arts_2011_American Indian/Alaskan Native_Stayer</t>
  </si>
  <si>
    <t>High School - Language Arts_2011_Asian_Different District/Same Position</t>
  </si>
  <si>
    <t>High School - Language Arts_2011_Asian_Leaver</t>
  </si>
  <si>
    <t>High School - Language Arts_2011_Asian_Stayer</t>
  </si>
  <si>
    <t>High School - Language Arts_2011_Black/African-American_Different District/Different Position</t>
  </si>
  <si>
    <t>High School - Language Arts_2011_Black/African-American_Different District/Same Position</t>
  </si>
  <si>
    <t>High School - Language Arts_2011_Black/African-American_Leaver</t>
  </si>
  <si>
    <t>High School - Language Arts_2011_Black/African-American_New</t>
  </si>
  <si>
    <t>High School - Language Arts_2011_Black/African-American_Same District/Different Position</t>
  </si>
  <si>
    <t>High School - Language Arts_2011_Black/African-American_Stayer</t>
  </si>
  <si>
    <t>High School - Language Arts_2011_Caucasian and Others_Different District/Different Position</t>
  </si>
  <si>
    <t>High School - Language Arts_2011_Caucasian and Others_Different District/Same Position</t>
  </si>
  <si>
    <t>High School - Language Arts_2011_Caucasian and Others_Leaver</t>
  </si>
  <si>
    <t>High School - Language Arts_2011_Caucasian and Others_New</t>
  </si>
  <si>
    <t>High School - Language Arts_2011_Caucasian and Others_Same District/Different Position</t>
  </si>
  <si>
    <t>High School - Language Arts_2011_Caucasian and Others_Stayer</t>
  </si>
  <si>
    <t>High School - Language Arts_2011_Hispanic_Different District/Different Position</t>
  </si>
  <si>
    <t>High School - Language Arts_2011_Hispanic_Leaver</t>
  </si>
  <si>
    <t>High School - Language Arts_2011_Hispanic_New</t>
  </si>
  <si>
    <t>High School - Language Arts_2011_Hispanic_Same District/Different Position</t>
  </si>
  <si>
    <t>High School - Language Arts_2011_Hispanic_Stayer</t>
  </si>
  <si>
    <t>High School - Language Arts_2011_Native Hawaiian/Pacific Islander_New</t>
  </si>
  <si>
    <t>High School - Language Arts_2012_American Indian/Alaskan Native_Different District/Different Position</t>
  </si>
  <si>
    <t>High School - Language Arts_2012_American Indian/Alaskan Native_Different District/Same Position</t>
  </si>
  <si>
    <t>High School - Language Arts_2012_American Indian/Alaskan Native_Leaver</t>
  </si>
  <si>
    <t>High School - Language Arts_2012_American Indian/Alaskan Native_New</t>
  </si>
  <si>
    <t>High School - Language Arts_2012_American Indian/Alaskan Native_Same District/Different Position</t>
  </si>
  <si>
    <t>High School - Language Arts_2012_American Indian/Alaskan Native_Stayer</t>
  </si>
  <si>
    <t>High School - Language Arts_2012_Asian_New</t>
  </si>
  <si>
    <t>High School - Language Arts_2012_Asian_Same District/Different Position</t>
  </si>
  <si>
    <t>High School - Language Arts_2012_Asian_Stayer</t>
  </si>
  <si>
    <t>High School - Language Arts_2012_Black/African-American_Different District/Different Position</t>
  </si>
  <si>
    <t>High School - Language Arts_2012_Black/African-American_Leaver</t>
  </si>
  <si>
    <t>High School - Language Arts_2012_Black/African-American_New</t>
  </si>
  <si>
    <t>High School - Language Arts_2012_Black/African-American_Same District/Different Position</t>
  </si>
  <si>
    <t>High School - Language Arts_2012_Black/African-American_Stayer</t>
  </si>
  <si>
    <t>High School - Language Arts_2012_Caucasian and Others_Different District/Different Position</t>
  </si>
  <si>
    <t>High School - Language Arts_2012_Caucasian and Others_Different District/Same Position</t>
  </si>
  <si>
    <t>High School - Language Arts_2012_Caucasian and Others_Leaver</t>
  </si>
  <si>
    <t>High School - Language Arts_2012_Caucasian and Others_New</t>
  </si>
  <si>
    <t>High School - Language Arts_2012_Caucasian and Others_Same District/Different Position</t>
  </si>
  <si>
    <t>High School - Language Arts_2012_Caucasian and Others_Stayer</t>
  </si>
  <si>
    <t>High School - Language Arts_2012_Hispanic_Different District/Same Position</t>
  </si>
  <si>
    <t>High School - Language Arts_2012_Hispanic_Leaver</t>
  </si>
  <si>
    <t>High School - Language Arts_2012_Hispanic_New</t>
  </si>
  <si>
    <t>High School - Language Arts_2012_Hispanic_Same District/Different Position</t>
  </si>
  <si>
    <t>High School - Language Arts_2012_Hispanic_Stayer</t>
  </si>
  <si>
    <t>High School - Language Arts_2012_Multiple (two or more races)_New</t>
  </si>
  <si>
    <t>High School - Language Arts_2012_Multiple (two or more races)_Stayer</t>
  </si>
  <si>
    <t>High School - Language Arts_2012_Native Hawaiian/Pacific Islander_Different District/Same Position</t>
  </si>
  <si>
    <t>High School - Language Arts_2013_American Indian/Alaskan Native_Different District/Different Position</t>
  </si>
  <si>
    <t>High School - Language Arts_2013_American Indian/Alaskan Native_Different District/Same Position</t>
  </si>
  <si>
    <t>High School - Language Arts_2013_American Indian/Alaskan Native_Leaver</t>
  </si>
  <si>
    <t>High School - Language Arts_2013_American Indian/Alaskan Native_New</t>
  </si>
  <si>
    <t>High School - Language Arts_2013_American Indian/Alaskan Native_Same District/Different Position</t>
  </si>
  <si>
    <t>High School - Language Arts_2013_American Indian/Alaskan Native_Stayer</t>
  </si>
  <si>
    <t>High School - Language Arts_2013_Asian_Leaver</t>
  </si>
  <si>
    <t>High School - Language Arts_2013_Asian_New</t>
  </si>
  <si>
    <t>High School - Language Arts_2013_Asian_Same District/Different Position</t>
  </si>
  <si>
    <t>High School - Language Arts_2013_Asian_Stayer</t>
  </si>
  <si>
    <t>High School - Language Arts_2013_Black/African-American_Different District/Different Position</t>
  </si>
  <si>
    <t>High School - Language Arts_2013_Black/African-American_Different District/Same Position</t>
  </si>
  <si>
    <t>High School - Language Arts_2013_Black/African-American_Leaver</t>
  </si>
  <si>
    <t>High School - Language Arts_2013_Black/African-American_New</t>
  </si>
  <si>
    <t>High School - Language Arts_2013_Black/African-American_Same District/Different Position</t>
  </si>
  <si>
    <t>High School - Language Arts_2013_Black/African-American_Stayer</t>
  </si>
  <si>
    <t>High School - Language Arts_2013_Caucasian and Others_Different District/Different Position</t>
  </si>
  <si>
    <t>High School - Language Arts_2013_Caucasian and Others_Different District/Same Position</t>
  </si>
  <si>
    <t>High School - Language Arts_2013_Caucasian and Others_Leaver</t>
  </si>
  <si>
    <t>High School - Language Arts_2013_Caucasian and Others_New</t>
  </si>
  <si>
    <t>High School - Language Arts_2013_Caucasian and Others_Same District/Different Position</t>
  </si>
  <si>
    <t>High School - Language Arts_2013_Caucasian and Others_Stayer</t>
  </si>
  <si>
    <t>High School - Language Arts_2013_Hispanic_Different District/Different Position</t>
  </si>
  <si>
    <t>High School - Language Arts_2013_Hispanic_Leaver</t>
  </si>
  <si>
    <t>High School - Language Arts_2013_Hispanic_New</t>
  </si>
  <si>
    <t>High School - Language Arts_2013_Hispanic_Same District/Different Position</t>
  </si>
  <si>
    <t>High School - Language Arts_2013_Hispanic_Stayer</t>
  </si>
  <si>
    <t>High School - Language Arts_2013_Multiple (two or more races)_Different District/Different Position</t>
  </si>
  <si>
    <t>High School - Language Arts_2013_Multiple (two or more races)_Different District/Same Position</t>
  </si>
  <si>
    <t>High School - Language Arts_2013_Multiple (two or more races)_Leaver</t>
  </si>
  <si>
    <t>High School - Language Arts_2013_Multiple (two or more races)_New</t>
  </si>
  <si>
    <t>High School - Language Arts_2013_Multiple (two or more races)_Same District/Different Position</t>
  </si>
  <si>
    <t>High School - Language Arts_2013_Multiple (two or more races)_Stayer</t>
  </si>
  <si>
    <t>High School - Language Arts_2013_Native Hawaiian/Pacific Islander_Different District/Different Position</t>
  </si>
  <si>
    <t>High School - Language Arts_2014_American Indian/Alaskan Native_Different District/Different Position</t>
  </si>
  <si>
    <t>High School - Language Arts_2014_American Indian/Alaskan Native_Different District/Same Position</t>
  </si>
  <si>
    <t>High School - Language Arts_2014_American Indian/Alaskan Native_Leaver</t>
  </si>
  <si>
    <t>High School - Language Arts_2014_American Indian/Alaskan Native_New</t>
  </si>
  <si>
    <t>High School - Language Arts_2014_American Indian/Alaskan Native_Same District/Different Position</t>
  </si>
  <si>
    <t>High School - Language Arts_2014_American Indian/Alaskan Native_Stayer</t>
  </si>
  <si>
    <t>High School - Language Arts_2014_Asian_Leaver</t>
  </si>
  <si>
    <t>High School - Language Arts_2014_Asian_New</t>
  </si>
  <si>
    <t>High School - Language Arts_2014_Asian_Same District/Different Position</t>
  </si>
  <si>
    <t>High School - Language Arts_2014_Asian_Stayer</t>
  </si>
  <si>
    <t>High School - Language Arts_2014_Black/African-American_Different District/Different Position</t>
  </si>
  <si>
    <t>High School - Language Arts_2014_Black/African-American_Leaver</t>
  </si>
  <si>
    <t>High School - Language Arts_2014_Black/African-American_New</t>
  </si>
  <si>
    <t>High School - Language Arts_2014_Black/African-American_Same District/Different Position</t>
  </si>
  <si>
    <t>High School - Language Arts_2014_Black/African-American_Stayer</t>
  </si>
  <si>
    <t>High School - Language Arts_2014_Caucasian and Others_Different District/Different Position</t>
  </si>
  <si>
    <t>High School - Language Arts_2014_Caucasian and Others_Different District/Same Position</t>
  </si>
  <si>
    <t>High School - Language Arts_2014_Caucasian and Others_Leaver</t>
  </si>
  <si>
    <t>High School - Language Arts_2014_Caucasian and Others_New</t>
  </si>
  <si>
    <t>High School - Language Arts_2014_Caucasian and Others_Same District/Different Position</t>
  </si>
  <si>
    <t>High School - Language Arts_2014_Caucasian and Others_Stayer</t>
  </si>
  <si>
    <t>High School - Language Arts_2014_Hispanic_Different District/Different Position</t>
  </si>
  <si>
    <t>High School - Language Arts_2014_Hispanic_Leaver</t>
  </si>
  <si>
    <t>High School - Language Arts_2014_Hispanic_New</t>
  </si>
  <si>
    <t>High School - Language Arts_2014_Hispanic_Same District/Different Position</t>
  </si>
  <si>
    <t>High School - Language Arts_2014_Hispanic_Stayer</t>
  </si>
  <si>
    <t>High School - Language Arts_2014_Multiple (two or more races)_Different District/Different Position</t>
  </si>
  <si>
    <t>High School - Language Arts_2014_Multiple (two or more races)_Different District/Same Position</t>
  </si>
  <si>
    <t>High School - Language Arts_2014_Multiple (two or more races)_Leaver</t>
  </si>
  <si>
    <t>High School - Language Arts_2014_Multiple (two or more races)_New</t>
  </si>
  <si>
    <t>High School - Language Arts_2014_Multiple (two or more races)_Same District/Different Position</t>
  </si>
  <si>
    <t>High School - Language Arts_2014_Multiple (two or more races)_Stayer</t>
  </si>
  <si>
    <t>High School - Language Arts_2015_American Indian/Alaskan Native_Different District/Different Position</t>
  </si>
  <si>
    <t>High School - Language Arts_2015_American Indian/Alaskan Native_Different District/Same Position</t>
  </si>
  <si>
    <t>High School - Language Arts_2015_American Indian/Alaskan Native_Leaver</t>
  </si>
  <si>
    <t>High School - Language Arts_2015_American Indian/Alaskan Native_New</t>
  </si>
  <si>
    <t>High School - Language Arts_2015_American Indian/Alaskan Native_Same District/Different Position</t>
  </si>
  <si>
    <t>High School - Language Arts_2015_American Indian/Alaskan Native_Stayer</t>
  </si>
  <si>
    <t>High School - Language Arts_2015_Asian_Different District/Different Position</t>
  </si>
  <si>
    <t>High School - Language Arts_2015_Asian_Stayer</t>
  </si>
  <si>
    <t>High School - Language Arts_2015_Black/African-American_Different District/Different Position</t>
  </si>
  <si>
    <t>High School - Language Arts_2015_Black/African-American_Leaver</t>
  </si>
  <si>
    <t>High School - Language Arts_2015_Black/African-American_New</t>
  </si>
  <si>
    <t>High School - Language Arts_2015_Black/African-American_Same District/Different Position</t>
  </si>
  <si>
    <t>High School - Language Arts_2015_Black/African-American_Stayer</t>
  </si>
  <si>
    <t>High School - Language Arts_2015_Caucasian and Others_Different District/Different Position</t>
  </si>
  <si>
    <t>High School - Language Arts_2015_Caucasian and Others_Different District/Same Position</t>
  </si>
  <si>
    <t>High School - Language Arts_2015_Caucasian and Others_Leaver</t>
  </si>
  <si>
    <t>High School - Language Arts_2015_Caucasian and Others_New</t>
  </si>
  <si>
    <t>High School - Language Arts_2015_Caucasian and Others_Same District/Different Position</t>
  </si>
  <si>
    <t>High School - Language Arts_2015_Caucasian and Others_Stayer</t>
  </si>
  <si>
    <t>High School - Language Arts_2015_Hispanic_Different District/Same Position</t>
  </si>
  <si>
    <t>High School - Language Arts_2015_Hispanic_Leaver</t>
  </si>
  <si>
    <t>High School - Language Arts_2015_Hispanic_New</t>
  </si>
  <si>
    <t>High School - Language Arts_2015_Hispanic_Same District/Different Position</t>
  </si>
  <si>
    <t>High School - Language Arts_2015_Hispanic_Stayer</t>
  </si>
  <si>
    <t>High School - Language Arts_2015_Multiple (two or more races)_Leaver</t>
  </si>
  <si>
    <t>High School - Language Arts_2015_Multiple (two or more races)_New</t>
  </si>
  <si>
    <t>High School - Language Arts_2015_Multiple (two or more races)_Same District/Different Position</t>
  </si>
  <si>
    <t>High School - Language Arts_2015_Multiple (two or more races)_Stayer</t>
  </si>
  <si>
    <t>High School - Language Arts_2015_Native Hawaiian/Pacific Islander_New</t>
  </si>
  <si>
    <t>High School - Math_2010_American Indian/Alaskan Native_Different District/Different Position</t>
  </si>
  <si>
    <t>High School - Math_2010_American Indian/Alaskan Native_Different District/Same Position</t>
  </si>
  <si>
    <t>High School - Math_2010_American Indian/Alaskan Native_Leaver</t>
  </si>
  <si>
    <t>High School - Math_2010_American Indian/Alaskan Native_New</t>
  </si>
  <si>
    <t>High School - Math_2010_American Indian/Alaskan Native_Same District/Different Position</t>
  </si>
  <si>
    <t>High School - Math_2010_American Indian/Alaskan Native_Stayer</t>
  </si>
  <si>
    <t>High School - Math_2010_Asian_Leaver</t>
  </si>
  <si>
    <t>High School - Math_2010_Asian_New</t>
  </si>
  <si>
    <t>High School - Math_2010_Asian_Same District/Different Position</t>
  </si>
  <si>
    <t>High School - Math_2010_Asian_Stayer</t>
  </si>
  <si>
    <t>High School - Math_2010_Black/African-American_Different District/Different Position</t>
  </si>
  <si>
    <t>High School - Math_2010_Black/African-American_Leaver</t>
  </si>
  <si>
    <t>High School - Math_2010_Black/African-American_New</t>
  </si>
  <si>
    <t>High School - Math_2010_Black/African-American_Same District/Different Position</t>
  </si>
  <si>
    <t>High School - Math_2010_Black/African-American_Stayer</t>
  </si>
  <si>
    <t>High School - Math_2010_Caucasian and Others_Different District/Different Position</t>
  </si>
  <si>
    <t>High School - Math_2010_Caucasian and Others_Different District/Same Position</t>
  </si>
  <si>
    <t>High School - Math_2010_Caucasian and Others_Leaver</t>
  </si>
  <si>
    <t>High School - Math_2010_Caucasian and Others_New</t>
  </si>
  <si>
    <t>High School - Math_2010_Caucasian and Others_Same District/Different Position</t>
  </si>
  <si>
    <t>High School - Math_2010_Caucasian and Others_Stayer</t>
  </si>
  <si>
    <t>High School - Math_2010_Hispanic_Different District/Different Position</t>
  </si>
  <si>
    <t>High School - Math_2010_Hispanic_Different District/Same Position</t>
  </si>
  <si>
    <t>High School - Math_2010_Hispanic_Leaver</t>
  </si>
  <si>
    <t>High School - Math_2010_Hispanic_New</t>
  </si>
  <si>
    <t>High School - Math_2010_Hispanic_Stayer</t>
  </si>
  <si>
    <t>High School - Math_2011_American Indian/Alaskan Native_Different District/Same Position</t>
  </si>
  <si>
    <t>High School - Math_2011_American Indian/Alaskan Native_Leaver</t>
  </si>
  <si>
    <t>High School - Math_2011_American Indian/Alaskan Native_New</t>
  </si>
  <si>
    <t>High School - Math_2011_American Indian/Alaskan Native_Same District/Different Position</t>
  </si>
  <si>
    <t>High School - Math_2011_American Indian/Alaskan Native_Stayer</t>
  </si>
  <si>
    <t>High School - Math_2011_Asian_Leaver</t>
  </si>
  <si>
    <t>High School - Math_2011_Asian_New</t>
  </si>
  <si>
    <t>High School - Math_2011_Asian_Same District/Different Position</t>
  </si>
  <si>
    <t>High School - Math_2011_Asian_Stayer</t>
  </si>
  <si>
    <t>High School - Math_2011_Black/African-American_Different District/Different Position</t>
  </si>
  <si>
    <t>High School - Math_2011_Black/African-American_Leaver</t>
  </si>
  <si>
    <t>High School - Math_2011_Black/African-American_New</t>
  </si>
  <si>
    <t>High School - Math_2011_Black/African-American_Same District/Different Position</t>
  </si>
  <si>
    <t>High School - Math_2011_Black/African-American_Stayer</t>
  </si>
  <si>
    <t>High School - Math_2011_Caucasian and Others_Different District/Different Position</t>
  </si>
  <si>
    <t>High School - Math_2011_Caucasian and Others_Different District/Same Position</t>
  </si>
  <si>
    <t>High School - Math_2011_Caucasian and Others_Leaver</t>
  </si>
  <si>
    <t>High School - Math_2011_Caucasian and Others_New</t>
  </si>
  <si>
    <t>High School - Math_2011_Caucasian and Others_Same District/Different Position</t>
  </si>
  <si>
    <t>High School - Math_2011_Caucasian and Others_Stayer</t>
  </si>
  <si>
    <t>High School - Math_2011_Hispanic_Leaver</t>
  </si>
  <si>
    <t>High School - Math_2011_Hispanic_New</t>
  </si>
  <si>
    <t>High School - Math_2011_Hispanic_Stayer</t>
  </si>
  <si>
    <t>High School - Math_2012_American Indian/Alaskan Native_Different District/Different Position</t>
  </si>
  <si>
    <t>High School - Math_2012_American Indian/Alaskan Native_Different District/Same Position</t>
  </si>
  <si>
    <t>High School - Math_2012_American Indian/Alaskan Native_Leaver</t>
  </si>
  <si>
    <t>High School - Math_2012_American Indian/Alaskan Native_New</t>
  </si>
  <si>
    <t>High School - Math_2012_American Indian/Alaskan Native_Same District/Different Position</t>
  </si>
  <si>
    <t>High School - Math_2012_American Indian/Alaskan Native_Stayer</t>
  </si>
  <si>
    <t>High School - Math_2012_Asian_Leaver</t>
  </si>
  <si>
    <t>High School - Math_2012_Asian_New</t>
  </si>
  <si>
    <t>High School - Math_2012_Asian_Same District/Different Position</t>
  </si>
  <si>
    <t>High School - Math_2012_Asian_Stayer</t>
  </si>
  <si>
    <t>High School - Math_2012_Black/African-American_Different District/Same Position</t>
  </si>
  <si>
    <t>High School - Math_2012_Black/African-American_Leaver</t>
  </si>
  <si>
    <t>High School - Math_2012_Black/African-American_New</t>
  </si>
  <si>
    <t>High School - Math_2012_Black/African-American_Same District/Different Position</t>
  </si>
  <si>
    <t>High School - Math_2012_Black/African-American_Stayer</t>
  </si>
  <si>
    <t>High School - Math_2012_Caucasian and Others_Different District/Different Position</t>
  </si>
  <si>
    <t>High School - Math_2012_Caucasian and Others_Different District/Same Position</t>
  </si>
  <si>
    <t>High School - Math_2012_Caucasian and Others_Leaver</t>
  </si>
  <si>
    <t>High School - Math_2012_Caucasian and Others_New</t>
  </si>
  <si>
    <t>High School - Math_2012_Caucasian and Others_Same District/Different Position</t>
  </si>
  <si>
    <t>High School - Math_2012_Caucasian and Others_Stayer</t>
  </si>
  <si>
    <t>High School - Math_2012_Hispanic_Different District/Different Position</t>
  </si>
  <si>
    <t>High School - Math_2012_Hispanic_Leaver</t>
  </si>
  <si>
    <t>High School - Math_2012_Hispanic_New</t>
  </si>
  <si>
    <t>High School - Math_2012_Hispanic_Same District/Different Position</t>
  </si>
  <si>
    <t>High School - Math_2012_Hispanic_Stayer</t>
  </si>
  <si>
    <t>High School - Math_2012_Multiple (two or more races)_New</t>
  </si>
  <si>
    <t>High School - Math_2012_Native Hawaiian/Pacific Islander_Leaver</t>
  </si>
  <si>
    <t>High School - Math_2012_Native Hawaiian/Pacific Islander_Stayer</t>
  </si>
  <si>
    <t>High School - Math_2013_American Indian/Alaskan Native_Different District/Different Position</t>
  </si>
  <si>
    <t>High School - Math_2013_American Indian/Alaskan Native_Different District/Same Position</t>
  </si>
  <si>
    <t>High School - Math_2013_American Indian/Alaskan Native_Leaver</t>
  </si>
  <si>
    <t>High School - Math_2013_American Indian/Alaskan Native_New</t>
  </si>
  <si>
    <t>High School - Math_2013_American Indian/Alaskan Native_Same District/Different Position</t>
  </si>
  <si>
    <t>High School - Math_2013_American Indian/Alaskan Native_Stayer</t>
  </si>
  <si>
    <t>High School - Math_2013_Asian_Different District/Different Position</t>
  </si>
  <si>
    <t>High School - Math_2013_Asian_New</t>
  </si>
  <si>
    <t>High School - Math_2013_Asian_Same District/Different Position</t>
  </si>
  <si>
    <t>High School - Math_2013_Asian_Stayer</t>
  </si>
  <si>
    <t>High School - Math_2013_Black/African-American_Different District/Different Position</t>
  </si>
  <si>
    <t>High School - Math_2013_Black/African-American_Different District/Same Position</t>
  </si>
  <si>
    <t>High School - Math_2013_Black/African-American_Leaver</t>
  </si>
  <si>
    <t>High School - Math_2013_Black/African-American_New</t>
  </si>
  <si>
    <t>High School - Math_2013_Black/African-American_Same District/Different Position</t>
  </si>
  <si>
    <t>High School - Math_2013_Black/African-American_Stayer</t>
  </si>
  <si>
    <t>High School - Math_2013_Caucasian and Others_Different District/Different Position</t>
  </si>
  <si>
    <t>High School - Math_2013_Caucasian and Others_Different District/Same Position</t>
  </si>
  <si>
    <t>High School - Math_2013_Caucasian and Others_Leaver</t>
  </si>
  <si>
    <t>High School - Math_2013_Caucasian and Others_New</t>
  </si>
  <si>
    <t>High School - Math_2013_Caucasian and Others_Same District/Different Position</t>
  </si>
  <si>
    <t>High School - Math_2013_Caucasian and Others_Stayer</t>
  </si>
  <si>
    <t>High School - Math_2013_Hispanic_Leaver</t>
  </si>
  <si>
    <t>High School - Math_2013_Hispanic_Same District/Different Position</t>
  </si>
  <si>
    <t>High School - Math_2013_Hispanic_Stayer</t>
  </si>
  <si>
    <t>High School - Math_2013_Multiple (two or more races)_Different District/Different Position</t>
  </si>
  <si>
    <t>High School - Math_2013_Multiple (two or more races)_Leaver</t>
  </si>
  <si>
    <t>High School - Math_2013_Multiple (two or more races)_Same District/Different Position</t>
  </si>
  <si>
    <t>High School - Math_2013_Multiple (two or more races)_Stayer</t>
  </si>
  <si>
    <t>High School - Math_2013_Native Hawaiian/Pacific Islander_Stayer</t>
  </si>
  <si>
    <t>High School - Math_2014_American Indian/Alaskan Native_Different District/Different Position</t>
  </si>
  <si>
    <t>High School - Math_2014_American Indian/Alaskan Native_Different District/Same Position</t>
  </si>
  <si>
    <t>High School - Math_2014_American Indian/Alaskan Native_Leaver</t>
  </si>
  <si>
    <t>High School - Math_2014_American Indian/Alaskan Native_New</t>
  </si>
  <si>
    <t>High School - Math_2014_American Indian/Alaskan Native_Same District/Different Position</t>
  </si>
  <si>
    <t>High School - Math_2014_American Indian/Alaskan Native_Stayer</t>
  </si>
  <si>
    <t>High School - Math_2014_Asian_Leaver</t>
  </si>
  <si>
    <t>High School - Math_2014_Asian_New</t>
  </si>
  <si>
    <t>High School - Math_2014_Asian_Stayer</t>
  </si>
  <si>
    <t>High School - Math_2014_Black/African-American_Different District/Different Position</t>
  </si>
  <si>
    <t>High School - Math_2014_Black/African-American_Different District/Same Position</t>
  </si>
  <si>
    <t>High School - Math_2014_Black/African-American_Leaver</t>
  </si>
  <si>
    <t>High School - Math_2014_Black/African-American_New</t>
  </si>
  <si>
    <t>High School - Math_2014_Black/African-American_Same District/Different Position</t>
  </si>
  <si>
    <t>High School - Math_2014_Black/African-American_Stayer</t>
  </si>
  <si>
    <t>High School - Math_2014_Caucasian and Others_Different District/Different Position</t>
  </si>
  <si>
    <t>High School - Math_2014_Caucasian and Others_Different District/Same Position</t>
  </si>
  <si>
    <t>High School - Math_2014_Caucasian and Others_Leaver</t>
  </si>
  <si>
    <t>High School - Math_2014_Caucasian and Others_New</t>
  </si>
  <si>
    <t>High School - Math_2014_Caucasian and Others_Same District/Different Position</t>
  </si>
  <si>
    <t>High School - Math_2014_Caucasian and Others_Stayer</t>
  </si>
  <si>
    <t>High School - Math_2014_Hispanic_Leaver</t>
  </si>
  <si>
    <t>High School - Math_2014_Hispanic_New</t>
  </si>
  <si>
    <t>High School - Math_2014_Hispanic_Same District/Different Position</t>
  </si>
  <si>
    <t>High School - Math_2014_Hispanic_Stayer</t>
  </si>
  <si>
    <t>High School - Math_2014_Multiple (two or more races)_Different District/Different Position</t>
  </si>
  <si>
    <t>High School - Math_2014_Multiple (two or more races)_Different District/Same Position</t>
  </si>
  <si>
    <t>High School - Math_2014_Multiple (two or more races)_Leaver</t>
  </si>
  <si>
    <t>High School - Math_2014_Multiple (two or more races)_New</t>
  </si>
  <si>
    <t>High School - Math_2014_Multiple (two or more races)_Same District/Different Position</t>
  </si>
  <si>
    <t>High School - Math_2014_Multiple (two or more races)_Stayer</t>
  </si>
  <si>
    <t>High School - Math_2014_Native Hawaiian/Pacific Islander_New</t>
  </si>
  <si>
    <t>High School - Math_2014_Native Hawaiian/Pacific Islander_Stayer</t>
  </si>
  <si>
    <t>High School - Math_2015_American Indian/Alaskan Native_Different District/Different Position</t>
  </si>
  <si>
    <t>High School - Math_2015_American Indian/Alaskan Native_Different District/Same Position</t>
  </si>
  <si>
    <t>High School - Math_2015_American Indian/Alaskan Native_Leaver</t>
  </si>
  <si>
    <t>High School - Math_2015_American Indian/Alaskan Native_New</t>
  </si>
  <si>
    <t>High School - Math_2015_American Indian/Alaskan Native_Same District/Different Position</t>
  </si>
  <si>
    <t>High School - Math_2015_American Indian/Alaskan Native_Stayer</t>
  </si>
  <si>
    <t>High School - Math_2015_Asian_New</t>
  </si>
  <si>
    <t>High School - Math_2015_Asian_Stayer</t>
  </si>
  <si>
    <t>High School - Math_2015_Black/African-American_Different District/Different Position</t>
  </si>
  <si>
    <t>High School - Math_2015_Black/African-American_Different District/Same Position</t>
  </si>
  <si>
    <t>High School - Math_2015_Black/African-American_Leaver</t>
  </si>
  <si>
    <t>High School - Math_2015_Black/African-American_New</t>
  </si>
  <si>
    <t>High School - Math_2015_Black/African-American_Same District/Different Position</t>
  </si>
  <si>
    <t>High School - Math_2015_Black/African-American_Stayer</t>
  </si>
  <si>
    <t>High School - Math_2015_Caucasian and Others_Different District/Different Position</t>
  </si>
  <si>
    <t>High School - Math_2015_Caucasian and Others_Different District/Same Position</t>
  </si>
  <si>
    <t>High School - Math_2015_Caucasian and Others_Leaver</t>
  </si>
  <si>
    <t>High School - Math_2015_Caucasian and Others_New</t>
  </si>
  <si>
    <t>High School - Math_2015_Caucasian and Others_Same District/Different Position</t>
  </si>
  <si>
    <t>High School - Math_2015_Caucasian and Others_Stayer</t>
  </si>
  <si>
    <t>High School - Math_2015_Hispanic_Leaver</t>
  </si>
  <si>
    <t>High School - Math_2015_Hispanic_New</t>
  </si>
  <si>
    <t>High School - Math_2015_Hispanic_Same District/Different Position</t>
  </si>
  <si>
    <t>High School - Math_2015_Hispanic_Stayer</t>
  </si>
  <si>
    <t>High School - Math_2015_Multiple (two or more races)_Different District/Different Position</t>
  </si>
  <si>
    <t>High School - Math_2015_Multiple (two or more races)_Different District/Same Position</t>
  </si>
  <si>
    <t>High School - Math_2015_Multiple (two or more races)_New</t>
  </si>
  <si>
    <t>High School - Math_2015_Multiple (two or more races)_Same District/Different Position</t>
  </si>
  <si>
    <t>High School - Math_2015_Multiple (two or more races)_Stayer</t>
  </si>
  <si>
    <t>High School - Math_2015_Native Hawaiian/Pacific Islander_Leaver</t>
  </si>
  <si>
    <t>High School - Math_2015_Native Hawaiian/Pacific Islander_New</t>
  </si>
  <si>
    <t>High School - Math_2015_Native Hawaiian/Pacific Islander_Stayer</t>
  </si>
  <si>
    <t>High School - Other_2010_American Indian/Alaskan Native_Different District/Different Position</t>
  </si>
  <si>
    <t>High School - Other_2010_American Indian/Alaskan Native_Different District/Same Position</t>
  </si>
  <si>
    <t>High School - Other_2010_American Indian/Alaskan Native_Leaver</t>
  </si>
  <si>
    <t>High School - Other_2010_American Indian/Alaskan Native_New</t>
  </si>
  <si>
    <t>High School - Other_2010_American Indian/Alaskan Native_Same District/Different Position</t>
  </si>
  <si>
    <t>High School - Other_2010_American Indian/Alaskan Native_Stayer</t>
  </si>
  <si>
    <t>High School - Other_2010_Asian_Leaver</t>
  </si>
  <si>
    <t>High School - Other_2010_Asian_Same District/Different Position</t>
  </si>
  <si>
    <t>High School - Other_2010_Asian_Stayer</t>
  </si>
  <si>
    <t>High School - Other_2010_Black/African-American_Different District/Different Position</t>
  </si>
  <si>
    <t>High School - Other_2010_Black/African-American_Different District/Same Position</t>
  </si>
  <si>
    <t>High School - Other_2010_Black/African-American_Leaver</t>
  </si>
  <si>
    <t>High School - Other_2010_Black/African-American_New</t>
  </si>
  <si>
    <t>High School - Other_2010_Black/African-American_Same District/Different Position</t>
  </si>
  <si>
    <t>High School - Other_2010_Black/African-American_Stayer</t>
  </si>
  <si>
    <t>High School - Other_2010_Caucasian and Others_Different District/Different Position</t>
  </si>
  <si>
    <t>High School - Other_2010_Caucasian and Others_Different District/Same Position</t>
  </si>
  <si>
    <t>High School - Other_2010_Caucasian and Others_Leaver</t>
  </si>
  <si>
    <t>High School - Other_2010_Caucasian and Others_New</t>
  </si>
  <si>
    <t>High School - Other_2010_Caucasian and Others_Same District/Different Position</t>
  </si>
  <si>
    <t>High School - Other_2010_Caucasian and Others_Stayer</t>
  </si>
  <si>
    <t>High School - Other_2010_Hispanic_New</t>
  </si>
  <si>
    <t>High School - Other_2010_Hispanic_Same District/Different Position</t>
  </si>
  <si>
    <t>High School - Other_2010_Hispanic_Stayer</t>
  </si>
  <si>
    <t>High School - Other_2011_American Indian/Alaskan Native_Different District/Different Position</t>
  </si>
  <si>
    <t>High School - Other_2011_American Indian/Alaskan Native_Leaver</t>
  </si>
  <si>
    <t>High School - Other_2011_American Indian/Alaskan Native_New</t>
  </si>
  <si>
    <t>High School - Other_2011_American Indian/Alaskan Native_Same District/Different Position</t>
  </si>
  <si>
    <t>High School - Other_2011_American Indian/Alaskan Native_Stayer</t>
  </si>
  <si>
    <t>High School - Other_2011_Asian_New</t>
  </si>
  <si>
    <t>High School - Other_2011_Asian_Same District/Different Position</t>
  </si>
  <si>
    <t>High School - Other_2011_Asian_Stayer</t>
  </si>
  <si>
    <t>High School - Other_2011_Black/African-American_Different District/Same Position</t>
  </si>
  <si>
    <t>High School - Other_2011_Black/African-American_Leaver</t>
  </si>
  <si>
    <t>High School - Other_2011_Black/African-American_New</t>
  </si>
  <si>
    <t>High School - Other_2011_Black/African-American_Same District/Different Position</t>
  </si>
  <si>
    <t>High School - Other_2011_Black/African-American_Stayer</t>
  </si>
  <si>
    <t>High School - Other_2011_Caucasian and Others_Different District/Different Position</t>
  </si>
  <si>
    <t>High School - Other_2011_Caucasian and Others_Different District/Same Position</t>
  </si>
  <si>
    <t>High School - Other_2011_Caucasian and Others_Leaver</t>
  </si>
  <si>
    <t>High School - Other_2011_Caucasian and Others_New</t>
  </si>
  <si>
    <t>High School - Other_2011_Caucasian and Others_Same District/Different Position</t>
  </si>
  <si>
    <t>High School - Other_2011_Caucasian and Others_Stayer</t>
  </si>
  <si>
    <t>High School - Other_2011_Hispanic_Different District/Different Position</t>
  </si>
  <si>
    <t>High School - Other_2011_Hispanic_Leaver</t>
  </si>
  <si>
    <t>High School - Other_2011_Hispanic_Same District/Different Position</t>
  </si>
  <si>
    <t>High School - Other_2011_Hispanic_Stayer</t>
  </si>
  <si>
    <t>High School - Other_2012_American Indian/Alaskan Native_Different District/Different Position</t>
  </si>
  <si>
    <t>High School - Other_2012_American Indian/Alaskan Native_Different District/Same Position</t>
  </si>
  <si>
    <t>High School - Other_2012_American Indian/Alaskan Native_Leaver</t>
  </si>
  <si>
    <t>High School - Other_2012_American Indian/Alaskan Native_New</t>
  </si>
  <si>
    <t>High School - Other_2012_American Indian/Alaskan Native_Same District/Different Position</t>
  </si>
  <si>
    <t>High School - Other_2012_American Indian/Alaskan Native_Stayer</t>
  </si>
  <si>
    <t>High School - Other_2012_Asian_Leaver</t>
  </si>
  <si>
    <t>High School - Other_2012_Asian_Stayer</t>
  </si>
  <si>
    <t>High School - Other_2012_Black/African-American_Different District/Different Position</t>
  </si>
  <si>
    <t>High School - Other_2012_Black/African-American_Different District/Same Position</t>
  </si>
  <si>
    <t>High School - Other_2012_Black/African-American_Leaver</t>
  </si>
  <si>
    <t>High School - Other_2012_Black/African-American_New</t>
  </si>
  <si>
    <t>High School - Other_2012_Black/African-American_Same District/Different Position</t>
  </si>
  <si>
    <t>High School - Other_2012_Black/African-American_Stayer</t>
  </si>
  <si>
    <t>High School - Other_2012_Caucasian and Others_Different District/Different Position</t>
  </si>
  <si>
    <t>High School - Other_2012_Caucasian and Others_Different District/Same Position</t>
  </si>
  <si>
    <t>High School - Other_2012_Caucasian and Others_Leaver</t>
  </si>
  <si>
    <t>High School - Other_2012_Caucasian and Others_New</t>
  </si>
  <si>
    <t>High School - Other_2012_Caucasian and Others_Same District/Different Position</t>
  </si>
  <si>
    <t>High School - Other_2012_Caucasian and Others_Stayer</t>
  </si>
  <si>
    <t>High School - Other_2012_Hispanic_Different District/Different Position</t>
  </si>
  <si>
    <t>High School - Other_2012_Hispanic_Leaver</t>
  </si>
  <si>
    <t>High School - Other_2012_Hispanic_New</t>
  </si>
  <si>
    <t>High School - Other_2012_Hispanic_Same District/Different Position</t>
  </si>
  <si>
    <t>High School - Other_2012_Hispanic_Stayer</t>
  </si>
  <si>
    <t>High School - Other_2012_Multiple (two or more races)_New</t>
  </si>
  <si>
    <t>High School - Other_2012_Native Hawaiian/Pacific Islander_New</t>
  </si>
  <si>
    <t>High School - Other_2012_Native Hawaiian/Pacific Islander_Stayer</t>
  </si>
  <si>
    <t>High School - Other_2013_American Indian/Alaskan Native_Different District/Different Position</t>
  </si>
  <si>
    <t>High School - Other_2013_American Indian/Alaskan Native_Different District/Same Position</t>
  </si>
  <si>
    <t>High School - Other_2013_American Indian/Alaskan Native_Leaver</t>
  </si>
  <si>
    <t>High School - Other_2013_American Indian/Alaskan Native_New</t>
  </si>
  <si>
    <t>High School - Other_2013_American Indian/Alaskan Native_Same District/Different Position</t>
  </si>
  <si>
    <t>High School - Other_2013_American Indian/Alaskan Native_Stayer</t>
  </si>
  <si>
    <t>High School - Other_2013_Asian_Stayer</t>
  </si>
  <si>
    <t>High School - Other_2013_Black/African-American_Different District/Different Position</t>
  </si>
  <si>
    <t>High School - Other_2013_Black/African-American_Different District/Same Position</t>
  </si>
  <si>
    <t>High School - Other_2013_Black/African-American_Leaver</t>
  </si>
  <si>
    <t>High School - Other_2013_Black/African-American_New</t>
  </si>
  <si>
    <t>High School - Other_2013_Black/African-American_Same District/Different Position</t>
  </si>
  <si>
    <t>High School - Other_2013_Black/African-American_Stayer</t>
  </si>
  <si>
    <t>High School - Other_2013_Caucasian and Others_Different District/Different Position</t>
  </si>
  <si>
    <t>High School - Other_2013_Caucasian and Others_Different District/Same Position</t>
  </si>
  <si>
    <t>High School - Other_2013_Caucasian and Others_Leaver</t>
  </si>
  <si>
    <t>High School - Other_2013_Caucasian and Others_New</t>
  </si>
  <si>
    <t>High School - Other_2013_Caucasian and Others_Same District/Different Position</t>
  </si>
  <si>
    <t>High School - Other_2013_Caucasian and Others_Stayer</t>
  </si>
  <si>
    <t>High School - Other_2013_Hispanic_Different District/Different Position</t>
  </si>
  <si>
    <t>High School - Other_2013_Hispanic_Leaver</t>
  </si>
  <si>
    <t>High School - Other_2013_Hispanic_New</t>
  </si>
  <si>
    <t>High School - Other_2013_Hispanic_Same District/Different Position</t>
  </si>
  <si>
    <t>High School - Other_2013_Hispanic_Stayer</t>
  </si>
  <si>
    <t>High School - Other_2013_Multiple (two or more races)_Different District/Different Position</t>
  </si>
  <si>
    <t>High School - Other_2013_Multiple (two or more races)_Leaver</t>
  </si>
  <si>
    <t>High School - Other_2013_Multiple (two or more races)_New</t>
  </si>
  <si>
    <t>High School - Other_2013_Multiple (two or more races)_Same District/Different Position</t>
  </si>
  <si>
    <t>High School - Other_2013_Multiple (two or more races)_Stayer</t>
  </si>
  <si>
    <t>High School - Other_2013_Native Hawaiian/Pacific Islander_New</t>
  </si>
  <si>
    <t>High School - Other_2013_Native Hawaiian/Pacific Islander_Stayer</t>
  </si>
  <si>
    <t>High School - Other_2014_American Indian/Alaskan Native_Different District/Different Position</t>
  </si>
  <si>
    <t>High School - Other_2014_American Indian/Alaskan Native_Different District/Same Position</t>
  </si>
  <si>
    <t>High School - Other_2014_American Indian/Alaskan Native_Leaver</t>
  </si>
  <si>
    <t>High School - Other_2014_American Indian/Alaskan Native_New</t>
  </si>
  <si>
    <t>High School - Other_2014_American Indian/Alaskan Native_Same District/Different Position</t>
  </si>
  <si>
    <t>High School - Other_2014_American Indian/Alaskan Native_Stayer</t>
  </si>
  <si>
    <t>High School - Other_2014_Asian_New</t>
  </si>
  <si>
    <t>High School - Other_2014_Asian_Same District/Different Position</t>
  </si>
  <si>
    <t>High School - Other_2014_Asian_Stayer</t>
  </si>
  <si>
    <t>High School - Other_2014_Black/African-American_Different District/Different Position</t>
  </si>
  <si>
    <t>High School - Other_2014_Black/African-American_Leaver</t>
  </si>
  <si>
    <t>High School - Other_2014_Black/African-American_New</t>
  </si>
  <si>
    <t>High School - Other_2014_Black/African-American_Same District/Different Position</t>
  </si>
  <si>
    <t>High School - Other_2014_Black/African-American_Stayer</t>
  </si>
  <si>
    <t>High School - Other_2014_Caucasian and Others_Different District/Different Position</t>
  </si>
  <si>
    <t>High School - Other_2014_Caucasian and Others_Different District/Same Position</t>
  </si>
  <si>
    <t>High School - Other_2014_Caucasian and Others_Leaver</t>
  </si>
  <si>
    <t>High School - Other_2014_Caucasian and Others_New</t>
  </si>
  <si>
    <t>High School - Other_2014_Caucasian and Others_Same District/Different Position</t>
  </si>
  <si>
    <t>High School - Other_2014_Caucasian and Others_Stayer</t>
  </si>
  <si>
    <t>High School - Other_2014_Hispanic_Different District/Different Position</t>
  </si>
  <si>
    <t>High School - Other_2014_Hispanic_Different District/Same Position</t>
  </si>
  <si>
    <t>High School - Other_2014_Hispanic_New</t>
  </si>
  <si>
    <t>High School - Other_2014_Hispanic_Same District/Different Position</t>
  </si>
  <si>
    <t>High School - Other_2014_Hispanic_Stayer</t>
  </si>
  <si>
    <t>High School - Other_2014_Multiple (two or more races)_Different District/Different Position</t>
  </si>
  <si>
    <t>High School - Other_2014_Multiple (two or more races)_Different District/Same Position</t>
  </si>
  <si>
    <t>High School - Other_2014_Multiple (two or more races)_Leaver</t>
  </si>
  <si>
    <t>High School - Other_2014_Multiple (two or more races)_New</t>
  </si>
  <si>
    <t>High School - Other_2014_Multiple (two or more races)_Same District/Different Position</t>
  </si>
  <si>
    <t>High School - Other_2014_Multiple (two or more races)_Stayer</t>
  </si>
  <si>
    <t>High School - Other_2014_Native Hawaiian/Pacific Islander_Leaver</t>
  </si>
  <si>
    <t>High School - Other_2014_Native Hawaiian/Pacific Islander_Stayer</t>
  </si>
  <si>
    <t>High School - Other_2015_American Indian/Alaskan Native_Different District/Different Position</t>
  </si>
  <si>
    <t>High School - Other_2015_American Indian/Alaskan Native_Different District/Same Position</t>
  </si>
  <si>
    <t>High School - Other_2015_American Indian/Alaskan Native_Leaver</t>
  </si>
  <si>
    <t>High School - Other_2015_American Indian/Alaskan Native_New</t>
  </si>
  <si>
    <t>High School - Other_2015_American Indian/Alaskan Native_Same District/Different Position</t>
  </si>
  <si>
    <t>High School - Other_2015_American Indian/Alaskan Native_Stayer</t>
  </si>
  <si>
    <t>High School - Other_2015_Asian_Leaver</t>
  </si>
  <si>
    <t>High School - Other_2015_Asian_New</t>
  </si>
  <si>
    <t>High School - Other_2015_Asian_Same District/Different Position</t>
  </si>
  <si>
    <t>High School - Other_2015_Asian_Stayer</t>
  </si>
  <si>
    <t>High School - Other_2015_Black/African-American_Different District/Different Position</t>
  </si>
  <si>
    <t>High School - Other_2015_Black/African-American_Different District/Same Position</t>
  </si>
  <si>
    <t>High School - Other_2015_Black/African-American_Leaver</t>
  </si>
  <si>
    <t>High School - Other_2015_Black/African-American_New</t>
  </si>
  <si>
    <t>High School - Other_2015_Black/African-American_Same District/Different Position</t>
  </si>
  <si>
    <t>High School - Other_2015_Black/African-American_Stayer</t>
  </si>
  <si>
    <t>High School - Other_2015_Caucasian and Others_Different District/Different Position</t>
  </si>
  <si>
    <t>High School - Other_2015_Caucasian and Others_Different District/Same Position</t>
  </si>
  <si>
    <t>High School - Other_2015_Caucasian and Others_Leaver</t>
  </si>
  <si>
    <t>High School - Other_2015_Caucasian and Others_New</t>
  </si>
  <si>
    <t>High School - Other_2015_Caucasian and Others_Same District/Different Position</t>
  </si>
  <si>
    <t>High School - Other_2015_Caucasian and Others_Stayer</t>
  </si>
  <si>
    <t>High School - Other_2015_Hispanic_Different District/Different Position</t>
  </si>
  <si>
    <t>High School - Other_2015_Hispanic_Different District/Same Position</t>
  </si>
  <si>
    <t>High School - Other_2015_Hispanic_Leaver</t>
  </si>
  <si>
    <t>High School - Other_2015_Hispanic_New</t>
  </si>
  <si>
    <t>High School - Other_2015_Hispanic_Same District/Different Position</t>
  </si>
  <si>
    <t>High School - Other_2015_Hispanic_Stayer</t>
  </si>
  <si>
    <t>High School - Other_2015_Multiple (two or more races)_Different District/Different Position</t>
  </si>
  <si>
    <t>High School - Other_2015_Multiple (two or more races)_Different District/Same Position</t>
  </si>
  <si>
    <t>High School - Other_2015_Multiple (two or more races)_Leaver</t>
  </si>
  <si>
    <t>High School - Other_2015_Multiple (two or more races)_New</t>
  </si>
  <si>
    <t>High School - Other_2015_Multiple (two or more races)_Same District/Different Position</t>
  </si>
  <si>
    <t>High School - Other_2015_Multiple (two or more races)_Stayer</t>
  </si>
  <si>
    <t>High School - Other_2015_Native Hawaiian/Pacific Islander_Leaver</t>
  </si>
  <si>
    <t>High School - Other_2015_Native Hawaiian/Pacific Islander_Stayer</t>
  </si>
  <si>
    <t>High School - Science_2010_American Indian/Alaskan Native_Different District/Different Position</t>
  </si>
  <si>
    <t>High School - Science_2010_American Indian/Alaskan Native_Different District/Same Position</t>
  </si>
  <si>
    <t>High School - Science_2010_American Indian/Alaskan Native_Leaver</t>
  </si>
  <si>
    <t>High School - Science_2010_American Indian/Alaskan Native_Same District/Different Position</t>
  </si>
  <si>
    <t>High School - Science_2010_American Indian/Alaskan Native_Stayer</t>
  </si>
  <si>
    <t>High School - Science_2010_Asian_Leaver</t>
  </si>
  <si>
    <t>High School - Science_2010_Asian_New</t>
  </si>
  <si>
    <t>High School - Science_2010_Asian_Stayer</t>
  </si>
  <si>
    <t>High School - Science_2010_Black/African-American_Leaver</t>
  </si>
  <si>
    <t>High School - Science_2010_Black/African-American_New</t>
  </si>
  <si>
    <t>High School - Science_2010_Black/African-American_Same District/Different Position</t>
  </si>
  <si>
    <t>High School - Science_2010_Black/African-American_Stayer</t>
  </si>
  <si>
    <t>High School - Science_2010_Caucasian and Others_Different District/Different Position</t>
  </si>
  <si>
    <t>High School - Science_2010_Caucasian and Others_Different District/Same Position</t>
  </si>
  <si>
    <t>High School - Science_2010_Caucasian and Others_Leaver</t>
  </si>
  <si>
    <t>High School - Science_2010_Caucasian and Others_New</t>
  </si>
  <si>
    <t>High School - Science_2010_Caucasian and Others_Same District/Different Position</t>
  </si>
  <si>
    <t>High School - Science_2010_Caucasian and Others_Stayer</t>
  </si>
  <si>
    <t>High School - Science_2010_Hispanic_Leaver</t>
  </si>
  <si>
    <t>High School - Science_2010_Hispanic_New</t>
  </si>
  <si>
    <t>High School - Science_2010_Hispanic_Same District/Different Position</t>
  </si>
  <si>
    <t>High School - Science_2010_Hispanic_Stayer</t>
  </si>
  <si>
    <t>High School - Science_2011_American Indian/Alaskan Native_Different District/Same Position</t>
  </si>
  <si>
    <t>High School - Science_2011_American Indian/Alaskan Native_Leaver</t>
  </si>
  <si>
    <t>High School - Science_2011_American Indian/Alaskan Native_New</t>
  </si>
  <si>
    <t>High School - Science_2011_American Indian/Alaskan Native_Same District/Different Position</t>
  </si>
  <si>
    <t>High School - Science_2011_American Indian/Alaskan Native_Stayer</t>
  </si>
  <si>
    <t>High School - Science_2011_Asian_Different District/Same Position</t>
  </si>
  <si>
    <t>High School - Science_2011_Asian_Leaver</t>
  </si>
  <si>
    <t>High School - Science_2011_Asian_New</t>
  </si>
  <si>
    <t>High School - Science_2011_Asian_Stayer</t>
  </si>
  <si>
    <t>High School - Science_2011_Black/African-American_Different District/Different Position</t>
  </si>
  <si>
    <t>High School - Science_2011_Black/African-American_Leaver</t>
  </si>
  <si>
    <t>High School - Science_2011_Black/African-American_New</t>
  </si>
  <si>
    <t>High School - Science_2011_Black/African-American_Same District/Different Position</t>
  </si>
  <si>
    <t>High School - Science_2011_Black/African-American_Stayer</t>
  </si>
  <si>
    <t>High School - Science_2011_Caucasian and Others_Different District/Different Position</t>
  </si>
  <si>
    <t>High School - Science_2011_Caucasian and Others_Different District/Same Position</t>
  </si>
  <si>
    <t>High School - Science_2011_Caucasian and Others_Leaver</t>
  </si>
  <si>
    <t>High School - Science_2011_Caucasian and Others_New</t>
  </si>
  <si>
    <t>High School - Science_2011_Caucasian and Others_Same District/Different Position</t>
  </si>
  <si>
    <t>High School - Science_2011_Caucasian and Others_Stayer</t>
  </si>
  <si>
    <t>High School - Science_2011_Hispanic_Leaver</t>
  </si>
  <si>
    <t>High School - Science_2011_Hispanic_New</t>
  </si>
  <si>
    <t>High School - Science_2011_Hispanic_Same District/Different Position</t>
  </si>
  <si>
    <t>High School - Science_2011_Hispanic_Stayer</t>
  </si>
  <si>
    <t>High School - Science_2011_Native Hawaiian/Pacific Islander_New</t>
  </si>
  <si>
    <t>High School - Science_2012_American Indian/Alaskan Native_Different District/Different Position</t>
  </si>
  <si>
    <t>High School - Science_2012_American Indian/Alaskan Native_Different District/Same Position</t>
  </si>
  <si>
    <t>High School - Science_2012_American Indian/Alaskan Native_Leaver</t>
  </si>
  <si>
    <t>High School - Science_2012_American Indian/Alaskan Native_New</t>
  </si>
  <si>
    <t>High School - Science_2012_American Indian/Alaskan Native_Same District/Different Position</t>
  </si>
  <si>
    <t>High School - Science_2012_American Indian/Alaskan Native_Stayer</t>
  </si>
  <si>
    <t>High School - Science_2012_Asian_Different District/Same Position</t>
  </si>
  <si>
    <t>High School - Science_2012_Asian_Leaver</t>
  </si>
  <si>
    <t>High School - Science_2012_Asian_New</t>
  </si>
  <si>
    <t>High School - Science_2012_Asian_Stayer</t>
  </si>
  <si>
    <t>High School - Science_2012_Black/African-American_Different District/Different Position</t>
  </si>
  <si>
    <t>High School - Science_2012_Black/African-American_Leaver</t>
  </si>
  <si>
    <t>High School - Science_2012_Black/African-American_New</t>
  </si>
  <si>
    <t>High School - Science_2012_Black/African-American_Same District/Different Position</t>
  </si>
  <si>
    <t>High School - Science_2012_Black/African-American_Stayer</t>
  </si>
  <si>
    <t>High School - Science_2012_Caucasian and Others_Different District/Different Position</t>
  </si>
  <si>
    <t>High School - Science_2012_Caucasian and Others_Different District/Same Position</t>
  </si>
  <si>
    <t>High School - Science_2012_Caucasian and Others_Leaver</t>
  </si>
  <si>
    <t>High School - Science_2012_Caucasian and Others_New</t>
  </si>
  <si>
    <t>High School - Science_2012_Caucasian and Others_Same District/Different Position</t>
  </si>
  <si>
    <t>High School - Science_2012_Caucasian and Others_Stayer</t>
  </si>
  <si>
    <t>High School - Science_2012_Hispanic_Different District/Same Position</t>
  </si>
  <si>
    <t>High School - Science_2012_Hispanic_Leaver</t>
  </si>
  <si>
    <t>High School - Science_2012_Hispanic_Same District/Different Position</t>
  </si>
  <si>
    <t>High School - Science_2012_Hispanic_Stayer</t>
  </si>
  <si>
    <t>High School - Science_2012_Multiple (two or more races)_New</t>
  </si>
  <si>
    <t>High School - Science_2012_Native Hawaiian/Pacific Islander_Stayer</t>
  </si>
  <si>
    <t>High School - Science_2013_American Indian/Alaskan Native_Different District/Different Position</t>
  </si>
  <si>
    <t>High School - Science_2013_American Indian/Alaskan Native_Different District/Same Position</t>
  </si>
  <si>
    <t>High School - Science_2013_American Indian/Alaskan Native_Leaver</t>
  </si>
  <si>
    <t>High School - Science_2013_American Indian/Alaskan Native_New</t>
  </si>
  <si>
    <t>High School - Science_2013_American Indian/Alaskan Native_Same District/Different Position</t>
  </si>
  <si>
    <t>High School - Science_2013_American Indian/Alaskan Native_Stayer</t>
  </si>
  <si>
    <t>High School - Science_2013_Asian_Different District/Different Position</t>
  </si>
  <si>
    <t>High School - Science_2013_Asian_Different District/Same Position</t>
  </si>
  <si>
    <t>High School - Science_2013_Asian_Leaver</t>
  </si>
  <si>
    <t>High School - Science_2013_Asian_New</t>
  </si>
  <si>
    <t>High School - Science_2013_Asian_Stayer</t>
  </si>
  <si>
    <t>High School - Science_2013_Black/African-American_Different District/Same Position</t>
  </si>
  <si>
    <t>High School - Science_2013_Black/African-American_Leaver</t>
  </si>
  <si>
    <t>High School - Science_2013_Black/African-American_New</t>
  </si>
  <si>
    <t>High School - Science_2013_Black/African-American_Same District/Different Position</t>
  </si>
  <si>
    <t>High School - Science_2013_Black/African-American_Stayer</t>
  </si>
  <si>
    <t>High School - Science_2013_Caucasian and Others_Different District/Different Position</t>
  </si>
  <si>
    <t>High School - Science_2013_Caucasian and Others_Different District/Same Position</t>
  </si>
  <si>
    <t>High School - Science_2013_Caucasian and Others_Leaver</t>
  </si>
  <si>
    <t>High School - Science_2013_Caucasian and Others_New</t>
  </si>
  <si>
    <t>High School - Science_2013_Caucasian and Others_Same District/Different Position</t>
  </si>
  <si>
    <t>High School - Science_2013_Caucasian and Others_Stayer</t>
  </si>
  <si>
    <t>High School - Science_2013_Hispanic_Different District/Different Position</t>
  </si>
  <si>
    <t>High School - Science_2013_Hispanic_Different District/Same Position</t>
  </si>
  <si>
    <t>High School - Science_2013_Hispanic_Leaver</t>
  </si>
  <si>
    <t>High School - Science_2013_Hispanic_New</t>
  </si>
  <si>
    <t>High School - Science_2013_Hispanic_Stayer</t>
  </si>
  <si>
    <t>High School - Science_2013_Multiple (two or more races)_Different District/Different Position</t>
  </si>
  <si>
    <t>High School - Science_2013_Multiple (two or more races)_Leaver</t>
  </si>
  <si>
    <t>High School - Science_2013_Multiple (two or more races)_New</t>
  </si>
  <si>
    <t>High School - Science_2013_Multiple (two or more races)_Same District/Different Position</t>
  </si>
  <si>
    <t>High School - Science_2013_Multiple (two or more races)_Stayer</t>
  </si>
  <si>
    <t>High School - Science_2013_Native Hawaiian/Pacific Islander_Stayer</t>
  </si>
  <si>
    <t>High School - Science_2014_American Indian/Alaskan Native_Different District/Different Position</t>
  </si>
  <si>
    <t>High School - Science_2014_American Indian/Alaskan Native_Different District/Same Position</t>
  </si>
  <si>
    <t>High School - Science_2014_American Indian/Alaskan Native_Leaver</t>
  </si>
  <si>
    <t>High School - Science_2014_American Indian/Alaskan Native_New</t>
  </si>
  <si>
    <t>High School - Science_2014_American Indian/Alaskan Native_Same District/Different Position</t>
  </si>
  <si>
    <t>High School - Science_2014_American Indian/Alaskan Native_Stayer</t>
  </si>
  <si>
    <t>High School - Science_2014_Asian_Leaver</t>
  </si>
  <si>
    <t>High School - Science_2014_Asian_Stayer</t>
  </si>
  <si>
    <t>High School - Science_2014_Black/African-American_Different District/Different Position</t>
  </si>
  <si>
    <t>High School - Science_2014_Black/African-American_Different District/Same Position</t>
  </si>
  <si>
    <t>High School - Science_2014_Black/African-American_Leaver</t>
  </si>
  <si>
    <t>High School - Science_2014_Black/African-American_New</t>
  </si>
  <si>
    <t>High School - Science_2014_Black/African-American_Same District/Different Position</t>
  </si>
  <si>
    <t>High School - Science_2014_Black/African-American_Stayer</t>
  </si>
  <si>
    <t>High School - Science_2014_Caucasian and Others_Different District/Different Position</t>
  </si>
  <si>
    <t>High School - Science_2014_Caucasian and Others_Different District/Same Position</t>
  </si>
  <si>
    <t>High School - Science_2014_Caucasian and Others_Leaver</t>
  </si>
  <si>
    <t>High School - Science_2014_Caucasian and Others_New</t>
  </si>
  <si>
    <t>High School - Science_2014_Caucasian and Others_Same District/Different Position</t>
  </si>
  <si>
    <t>High School - Science_2014_Caucasian and Others_Stayer</t>
  </si>
  <si>
    <t>High School - Science_2014_Hispanic_Different District/Different Position</t>
  </si>
  <si>
    <t>High School - Science_2014_Hispanic_Different District/Same Position</t>
  </si>
  <si>
    <t>High School - Science_2014_Hispanic_Leaver</t>
  </si>
  <si>
    <t>High School - Science_2014_Hispanic_New</t>
  </si>
  <si>
    <t>High School - Science_2014_Hispanic_Same District/Different Position</t>
  </si>
  <si>
    <t>High School - Science_2014_Hispanic_Stayer</t>
  </si>
  <si>
    <t>High School - Science_2014_Multiple (two or more races)_Different District/Same Position</t>
  </si>
  <si>
    <t>High School - Science_2014_Multiple (two or more races)_Leaver</t>
  </si>
  <si>
    <t>High School - Science_2014_Multiple (two or more races)_New</t>
  </si>
  <si>
    <t>High School - Science_2014_Multiple (two or more races)_Same District/Different Position</t>
  </si>
  <si>
    <t>High School - Science_2014_Multiple (two or more races)_Stayer</t>
  </si>
  <si>
    <t>High School - Science_2014_Native Hawaiian/Pacific Islander_Different District/Same Position</t>
  </si>
  <si>
    <t>High School - Science_2014_Native Hawaiian/Pacific Islander_Stayer</t>
  </si>
  <si>
    <t>High School - Science_2015_American Indian/Alaskan Native_Different District/Different Position</t>
  </si>
  <si>
    <t>High School - Science_2015_American Indian/Alaskan Native_Different District/Same Position</t>
  </si>
  <si>
    <t>High School - Science_2015_American Indian/Alaskan Native_Leaver</t>
  </si>
  <si>
    <t>High School - Science_2015_American Indian/Alaskan Native_New</t>
  </si>
  <si>
    <t>High School - Science_2015_American Indian/Alaskan Native_Same District/Different Position</t>
  </si>
  <si>
    <t>High School - Science_2015_American Indian/Alaskan Native_Stayer</t>
  </si>
  <si>
    <t>High School - Science_2015_Asian_Leaver</t>
  </si>
  <si>
    <t>High School - Science_2015_Asian_New</t>
  </si>
  <si>
    <t>High School - Science_2015_Asian_Stayer</t>
  </si>
  <si>
    <t>High School - Science_2015_Black/African-American_Different District/Different Position</t>
  </si>
  <si>
    <t>High School - Science_2015_Black/African-American_Leaver</t>
  </si>
  <si>
    <t>High School - Science_2015_Black/African-American_New</t>
  </si>
  <si>
    <t>High School - Science_2015_Black/African-American_Same District/Different Position</t>
  </si>
  <si>
    <t>High School - Science_2015_Black/African-American_Stayer</t>
  </si>
  <si>
    <t>High School - Science_2015_Caucasian and Others_Different District/Different Position</t>
  </si>
  <si>
    <t>High School - Science_2015_Caucasian and Others_Different District/Same Position</t>
  </si>
  <si>
    <t>High School - Science_2015_Caucasian and Others_Leaver</t>
  </si>
  <si>
    <t>High School - Science_2015_Caucasian and Others_New</t>
  </si>
  <si>
    <t>High School - Science_2015_Caucasian and Others_Same District/Different Position</t>
  </si>
  <si>
    <t>High School - Science_2015_Caucasian and Others_Stayer</t>
  </si>
  <si>
    <t>High School - Science_2015_Hispanic_Different District/Same Position</t>
  </si>
  <si>
    <t>High School - Science_2015_Hispanic_Leaver</t>
  </si>
  <si>
    <t>High School - Science_2015_Hispanic_New</t>
  </si>
  <si>
    <t>High School - Science_2015_Hispanic_Stayer</t>
  </si>
  <si>
    <t>High School - Science_2015_Multiple (two or more races)_Different District/Different Position</t>
  </si>
  <si>
    <t>High School - Science_2015_Multiple (two or more races)_Different District/Same Position</t>
  </si>
  <si>
    <t>High School - Science_2015_Multiple (two or more races)_Leaver</t>
  </si>
  <si>
    <t>High School - Science_2015_Multiple (two or more races)_New</t>
  </si>
  <si>
    <t>High School - Science_2015_Multiple (two or more races)_Same District/Different Position</t>
  </si>
  <si>
    <t>High School - Science_2015_Multiple (two or more races)_Stayer</t>
  </si>
  <si>
    <t>High School - Science_2015_Native Hawaiian/Pacific Islander_Stayer</t>
  </si>
  <si>
    <t>High School - Social Studies_2010_American Indian/Alaskan Native_Different District/Different Position</t>
  </si>
  <si>
    <t>High School - Social Studies_2010_American Indian/Alaskan Native_Different District/Same Position</t>
  </si>
  <si>
    <t>High School - Social Studies_2010_American Indian/Alaskan Native_Leaver</t>
  </si>
  <si>
    <t>High School - Social Studies_2010_American Indian/Alaskan Native_New</t>
  </si>
  <si>
    <t>High School - Social Studies_2010_American Indian/Alaskan Native_Same District/Different Position</t>
  </si>
  <si>
    <t>High School - Social Studies_2010_American Indian/Alaskan Native_Stayer</t>
  </si>
  <si>
    <t>High School - Social Studies_2010_Asian_Stayer</t>
  </si>
  <si>
    <t>High School - Social Studies_2010_Black/African-American_Different District/Different Position</t>
  </si>
  <si>
    <t>High School - Social Studies_2010_Black/African-American_Different District/Same Position</t>
  </si>
  <si>
    <t>High School - Social Studies_2010_Black/African-American_Leaver</t>
  </si>
  <si>
    <t>High School - Social Studies_2010_Black/African-American_New</t>
  </si>
  <si>
    <t>High School - Social Studies_2010_Black/African-American_Same District/Different Position</t>
  </si>
  <si>
    <t>High School - Social Studies_2010_Black/African-American_Stayer</t>
  </si>
  <si>
    <t>High School - Social Studies_2010_Caucasian and Others_Different District/Different Position</t>
  </si>
  <si>
    <t>High School - Social Studies_2010_Caucasian and Others_Different District/Same Position</t>
  </si>
  <si>
    <t>High School - Social Studies_2010_Caucasian and Others_Leaver</t>
  </si>
  <si>
    <t>High School - Social Studies_2010_Caucasian and Others_New</t>
  </si>
  <si>
    <t>High School - Social Studies_2010_Caucasian and Others_Same District/Different Position</t>
  </si>
  <si>
    <t>High School - Social Studies_2010_Caucasian and Others_Stayer</t>
  </si>
  <si>
    <t>High School - Social Studies_2010_Hispanic_Leaver</t>
  </si>
  <si>
    <t>High School - Social Studies_2010_Hispanic_New</t>
  </si>
  <si>
    <t>High School - Social Studies_2010_Hispanic_Same District/Different Position</t>
  </si>
  <si>
    <t>High School - Social Studies_2010_Hispanic_Stayer</t>
  </si>
  <si>
    <t>High School - Social Studies_2011_American Indian/Alaskan Native_Different District/Different Position</t>
  </si>
  <si>
    <t>High School - Social Studies_2011_American Indian/Alaskan Native_Leaver</t>
  </si>
  <si>
    <t>High School - Social Studies_2011_American Indian/Alaskan Native_New</t>
  </si>
  <si>
    <t>High School - Social Studies_2011_American Indian/Alaskan Native_Same District/Different Position</t>
  </si>
  <si>
    <t>High School - Social Studies_2011_American Indian/Alaskan Native_Stayer</t>
  </si>
  <si>
    <t>High School - Social Studies_2011_Asian_Leaver</t>
  </si>
  <si>
    <t>High School - Social Studies_2011_Asian_Stayer</t>
  </si>
  <si>
    <t>High School - Social Studies_2011_Black/African-American_Different District/Different Position</t>
  </si>
  <si>
    <t>High School - Social Studies_2011_Black/African-American_Leaver</t>
  </si>
  <si>
    <t>High School - Social Studies_2011_Black/African-American_New</t>
  </si>
  <si>
    <t>High School - Social Studies_2011_Black/African-American_Same District/Different Position</t>
  </si>
  <si>
    <t>High School - Social Studies_2011_Black/African-American_Stayer</t>
  </si>
  <si>
    <t>High School - Social Studies_2011_Caucasian and Others_Different District/Different Position</t>
  </si>
  <si>
    <t>High School - Social Studies_2011_Caucasian and Others_Different District/Same Position</t>
  </si>
  <si>
    <t>High School - Social Studies_2011_Caucasian and Others_Leaver</t>
  </si>
  <si>
    <t>High School - Social Studies_2011_Caucasian and Others_New</t>
  </si>
  <si>
    <t>High School - Social Studies_2011_Caucasian and Others_Same District/Different Position</t>
  </si>
  <si>
    <t>High School - Social Studies_2011_Caucasian and Others_Stayer</t>
  </si>
  <si>
    <t>High School - Social Studies_2011_Hispanic_New</t>
  </si>
  <si>
    <t>High School - Social Studies_2011_Hispanic_Stayer</t>
  </si>
  <si>
    <t>High School - Social Studies_2012_American Indian/Alaskan Native_Different District/Different Position</t>
  </si>
  <si>
    <t>High School - Social Studies_2012_American Indian/Alaskan Native_Different District/Same Position</t>
  </si>
  <si>
    <t>High School - Social Studies_2012_American Indian/Alaskan Native_Leaver</t>
  </si>
  <si>
    <t>High School - Social Studies_2012_American Indian/Alaskan Native_New</t>
  </si>
  <si>
    <t>High School - Social Studies_2012_American Indian/Alaskan Native_Same District/Different Position</t>
  </si>
  <si>
    <t>High School - Social Studies_2012_American Indian/Alaskan Native_Stayer</t>
  </si>
  <si>
    <t>High School - Social Studies_2012_Asian_Stayer</t>
  </si>
  <si>
    <t>High School - Social Studies_2012_Black/African-American_Different District/Different Position</t>
  </si>
  <si>
    <t>High School - Social Studies_2012_Black/African-American_Different District/Same Position</t>
  </si>
  <si>
    <t>High School - Social Studies_2012_Black/African-American_Leaver</t>
  </si>
  <si>
    <t>High School - Social Studies_2012_Black/African-American_New</t>
  </si>
  <si>
    <t>High School - Social Studies_2012_Black/African-American_Same District/Different Position</t>
  </si>
  <si>
    <t>High School - Social Studies_2012_Black/African-American_Stayer</t>
  </si>
  <si>
    <t>High School - Social Studies_2012_Caucasian and Others_Different District/Different Position</t>
  </si>
  <si>
    <t>High School - Social Studies_2012_Caucasian and Others_Different District/Same Position</t>
  </si>
  <si>
    <t>High School - Social Studies_2012_Caucasian and Others_Leaver</t>
  </si>
  <si>
    <t>High School - Social Studies_2012_Caucasian and Others_New</t>
  </si>
  <si>
    <t>High School - Social Studies_2012_Caucasian and Others_Same District/Different Position</t>
  </si>
  <si>
    <t>High School - Social Studies_2012_Caucasian and Others_Stayer</t>
  </si>
  <si>
    <t>High School - Social Studies_2012_Hispanic_Different District/Same Position</t>
  </si>
  <si>
    <t>High School - Social Studies_2012_Hispanic_Leaver</t>
  </si>
  <si>
    <t>High School - Social Studies_2012_Hispanic_Same District/Different Position</t>
  </si>
  <si>
    <t>High School - Social Studies_2012_Hispanic_Stayer</t>
  </si>
  <si>
    <t>High School - Social Studies_2012_Multiple (two or more races)_New</t>
  </si>
  <si>
    <t>High School - Social Studies_2012_Native Hawaiian/Pacific Islander_Leaver</t>
  </si>
  <si>
    <t>High School - Social Studies_2013_American Indian/Alaskan Native_Different District/Different Position</t>
  </si>
  <si>
    <t>High School - Social Studies_2013_American Indian/Alaskan Native_Different District/Same Position</t>
  </si>
  <si>
    <t>High School - Social Studies_2013_American Indian/Alaskan Native_Leaver</t>
  </si>
  <si>
    <t>High School - Social Studies_2013_American Indian/Alaskan Native_New</t>
  </si>
  <si>
    <t>High School - Social Studies_2013_American Indian/Alaskan Native_Same District/Different Position</t>
  </si>
  <si>
    <t>High School - Social Studies_2013_American Indian/Alaskan Native_Stayer</t>
  </si>
  <si>
    <t>High School - Social Studies_2013_Asian_New</t>
  </si>
  <si>
    <t>High School - Social Studies_2013_Asian_Stayer</t>
  </si>
  <si>
    <t>High School - Social Studies_2013_Black/African-American_Different District/Different Position</t>
  </si>
  <si>
    <t>High School - Social Studies_2013_Black/African-American_Different District/Same Position</t>
  </si>
  <si>
    <t>High School - Social Studies_2013_Black/African-American_Leaver</t>
  </si>
  <si>
    <t>High School - Social Studies_2013_Black/African-American_New</t>
  </si>
  <si>
    <t>High School - Social Studies_2013_Black/African-American_Same District/Different Position</t>
  </si>
  <si>
    <t>High School - Social Studies_2013_Black/African-American_Stayer</t>
  </si>
  <si>
    <t>High School - Social Studies_2013_Caucasian and Others_Different District/Different Position</t>
  </si>
  <si>
    <t>High School - Social Studies_2013_Caucasian and Others_Different District/Same Position</t>
  </si>
  <si>
    <t>High School - Social Studies_2013_Caucasian and Others_Leaver</t>
  </si>
  <si>
    <t>High School - Social Studies_2013_Caucasian and Others_New</t>
  </si>
  <si>
    <t>High School - Social Studies_2013_Caucasian and Others_Same District/Different Position</t>
  </si>
  <si>
    <t>High School - Social Studies_2013_Caucasian and Others_Stayer</t>
  </si>
  <si>
    <t>High School - Social Studies_2013_Hispanic_Different District/Different Position</t>
  </si>
  <si>
    <t>High School - Social Studies_2013_Hispanic_New</t>
  </si>
  <si>
    <t>High School - Social Studies_2013_Hispanic_Same District/Different Position</t>
  </si>
  <si>
    <t>High School - Social Studies_2013_Hispanic_Stayer</t>
  </si>
  <si>
    <t>High School - Social Studies_2013_Multiple (two or more races)_Different District/Different Position</t>
  </si>
  <si>
    <t>High School - Social Studies_2013_Multiple (two or more races)_Different District/Same Position</t>
  </si>
  <si>
    <t>High School - Social Studies_2013_Multiple (two or more races)_Leaver</t>
  </si>
  <si>
    <t>High School - Social Studies_2013_Multiple (two or more races)_New</t>
  </si>
  <si>
    <t>High School - Social Studies_2013_Multiple (two or more races)_Same District/Different Position</t>
  </si>
  <si>
    <t>High School - Social Studies_2013_Multiple (two or more races)_Stayer</t>
  </si>
  <si>
    <t>High School - Social Studies_2014_American Indian/Alaskan Native_Different District/Different Position</t>
  </si>
  <si>
    <t>High School - Social Studies_2014_American Indian/Alaskan Native_Different District/Same Position</t>
  </si>
  <si>
    <t>High School - Social Studies_2014_American Indian/Alaskan Native_Leaver</t>
  </si>
  <si>
    <t>High School - Social Studies_2014_American Indian/Alaskan Native_New</t>
  </si>
  <si>
    <t>High School - Social Studies_2014_American Indian/Alaskan Native_Same District/Different Position</t>
  </si>
  <si>
    <t>High School - Social Studies_2014_American Indian/Alaskan Native_Stayer</t>
  </si>
  <si>
    <t>High School - Social Studies_2014_Asian_Different District/Same Position</t>
  </si>
  <si>
    <t>High School - Social Studies_2014_Asian_Leaver</t>
  </si>
  <si>
    <t>High School - Social Studies_2014_Asian_New</t>
  </si>
  <si>
    <t>High School - Social Studies_2014_Asian_Stayer</t>
  </si>
  <si>
    <t>High School - Social Studies_2014_Black/African-American_Different District/Different Position</t>
  </si>
  <si>
    <t>High School - Social Studies_2014_Black/African-American_Different District/Same Position</t>
  </si>
  <si>
    <t>High School - Social Studies_2014_Black/African-American_Leaver</t>
  </si>
  <si>
    <t>High School - Social Studies_2014_Black/African-American_New</t>
  </si>
  <si>
    <t>High School - Social Studies_2014_Black/African-American_Same District/Different Position</t>
  </si>
  <si>
    <t>High School - Social Studies_2014_Black/African-American_Stayer</t>
  </si>
  <si>
    <t>High School - Social Studies_2014_Caucasian and Others_Different District/Different Position</t>
  </si>
  <si>
    <t>High School - Social Studies_2014_Caucasian and Others_Different District/Same Position</t>
  </si>
  <si>
    <t>High School - Social Studies_2014_Caucasian and Others_Leaver</t>
  </si>
  <si>
    <t>High School - Social Studies_2014_Caucasian and Others_New</t>
  </si>
  <si>
    <t>High School - Social Studies_2014_Caucasian and Others_Same District/Different Position</t>
  </si>
  <si>
    <t>High School - Social Studies_2014_Caucasian and Others_Stayer</t>
  </si>
  <si>
    <t>High School - Social Studies_2014_Hispanic_Different District/Different Position</t>
  </si>
  <si>
    <t>High School - Social Studies_2014_Hispanic_Different District/Same Position</t>
  </si>
  <si>
    <t>High School - Social Studies_2014_Hispanic_Same District/Different Position</t>
  </si>
  <si>
    <t>High School - Social Studies_2014_Hispanic_Stayer</t>
  </si>
  <si>
    <t>High School - Social Studies_2014_Multiple (two or more races)_Different District/Same Position</t>
  </si>
  <si>
    <t>High School - Social Studies_2014_Multiple (two or more races)_Leaver</t>
  </si>
  <si>
    <t>High School - Social Studies_2014_Multiple (two or more races)_New</t>
  </si>
  <si>
    <t>High School - Social Studies_2014_Multiple (two or more races)_Same District/Different Position</t>
  </si>
  <si>
    <t>High School - Social Studies_2014_Multiple (two or more races)_Stayer</t>
  </si>
  <si>
    <t>High School - Social Studies_2015_American Indian/Alaskan Native_Different District/Different Position</t>
  </si>
  <si>
    <t>High School - Social Studies_2015_American Indian/Alaskan Native_Different District/Same Position</t>
  </si>
  <si>
    <t>High School - Social Studies_2015_American Indian/Alaskan Native_Leaver</t>
  </si>
  <si>
    <t>High School - Social Studies_2015_American Indian/Alaskan Native_New</t>
  </si>
  <si>
    <t>High School - Social Studies_2015_American Indian/Alaskan Native_Same District/Different Position</t>
  </si>
  <si>
    <t>High School - Social Studies_2015_American Indian/Alaskan Native_Stayer</t>
  </si>
  <si>
    <t>High School - Social Studies_2015_Asian_Different District/Different Position</t>
  </si>
  <si>
    <t>High School - Social Studies_2015_Asian_Leaver</t>
  </si>
  <si>
    <t>High School - Social Studies_2015_Asian_Stayer</t>
  </si>
  <si>
    <t>High School - Social Studies_2015_Black/African-American_Different District/Different Position</t>
  </si>
  <si>
    <t>High School - Social Studies_2015_Black/African-American_Different District/Same Position</t>
  </si>
  <si>
    <t>High School - Social Studies_2015_Black/African-American_Leaver</t>
  </si>
  <si>
    <t>High School - Social Studies_2015_Black/African-American_New</t>
  </si>
  <si>
    <t>High School - Social Studies_2015_Black/African-American_Same District/Different Position</t>
  </si>
  <si>
    <t>High School - Social Studies_2015_Black/African-American_Stayer</t>
  </si>
  <si>
    <t>High School - Social Studies_2015_Caucasian and Others_Different District/Different Position</t>
  </si>
  <si>
    <t>High School - Social Studies_2015_Caucasian and Others_Different District/Same Position</t>
  </si>
  <si>
    <t>High School - Social Studies_2015_Caucasian and Others_Leaver</t>
  </si>
  <si>
    <t>High School - Social Studies_2015_Caucasian and Others_New</t>
  </si>
  <si>
    <t>High School - Social Studies_2015_Caucasian and Others_Same District/Different Position</t>
  </si>
  <si>
    <t>High School - Social Studies_2015_Caucasian and Others_Stayer</t>
  </si>
  <si>
    <t>High School - Social Studies_2015_Hispanic_Different District/Different Position</t>
  </si>
  <si>
    <t>High School - Social Studies_2015_Hispanic_Different District/Same Position</t>
  </si>
  <si>
    <t>High School - Social Studies_2015_Hispanic_New</t>
  </si>
  <si>
    <t>High School - Social Studies_2015_Hispanic_Same District/Different Position</t>
  </si>
  <si>
    <t>High School - Social Studies_2015_Hispanic_Stayer</t>
  </si>
  <si>
    <t>High School - Social Studies_2015_Multiple (two or more races)_Different District/Different Position</t>
  </si>
  <si>
    <t>High School - Social Studies_2015_Multiple (two or more races)_Leaver</t>
  </si>
  <si>
    <t>High School - Social Studies_2015_Multiple (two or more races)_New</t>
  </si>
  <si>
    <t>High School - Social Studies_2015_Multiple (two or more races)_Same District/Different Position</t>
  </si>
  <si>
    <t>High School - Social Studies_2015_Multiple (two or more races)_Stayer</t>
  </si>
  <si>
    <t>High School - Vocational Education_2010_American Indian/Alaskan Native_Different District/Different Position</t>
  </si>
  <si>
    <t>High School - Vocational Education_2010_American Indian/Alaskan Native_Different District/Same Position</t>
  </si>
  <si>
    <t>High School - Vocational Education_2010_American Indian/Alaskan Native_Leaver</t>
  </si>
  <si>
    <t>High School - Vocational Education_2010_American Indian/Alaskan Native_New</t>
  </si>
  <si>
    <t>High School - Vocational Education_2010_American Indian/Alaskan Native_Same District/Different Position</t>
  </si>
  <si>
    <t>High School - Vocational Education_2010_American Indian/Alaskan Native_Stayer</t>
  </si>
  <si>
    <t>High School - Vocational Education_2010_Asian_New</t>
  </si>
  <si>
    <t>High School - Vocational Education_2010_Asian_Stayer</t>
  </si>
  <si>
    <t>High School - Vocational Education_2010_Black/African-American_Leaver</t>
  </si>
  <si>
    <t>High School - Vocational Education_2010_Black/African-American_New</t>
  </si>
  <si>
    <t>High School - Vocational Education_2010_Black/African-American_Same District/Different Position</t>
  </si>
  <si>
    <t>High School - Vocational Education_2010_Black/African-American_Stayer</t>
  </si>
  <si>
    <t>High School - Vocational Education_2010_Caucasian and Others_Different District/Different Position</t>
  </si>
  <si>
    <t>High School - Vocational Education_2010_Caucasian and Others_Different District/Same Position</t>
  </si>
  <si>
    <t>High School - Vocational Education_2010_Caucasian and Others_Leaver</t>
  </si>
  <si>
    <t>High School - Vocational Education_2010_Caucasian and Others_New</t>
  </si>
  <si>
    <t>High School - Vocational Education_2010_Caucasian and Others_Same District/Different Position</t>
  </si>
  <si>
    <t>High School - Vocational Education_2010_Caucasian and Others_Stayer</t>
  </si>
  <si>
    <t>High School - Vocational Education_2010_Hispanic_Stayer</t>
  </si>
  <si>
    <t>High School - Vocational Education_2011_American Indian/Alaskan Native_Leaver</t>
  </si>
  <si>
    <t>High School - Vocational Education_2011_American Indian/Alaskan Native_Same District/Different Position</t>
  </si>
  <si>
    <t>High School - Vocational Education_2011_American Indian/Alaskan Native_Stayer</t>
  </si>
  <si>
    <t>High School - Vocational Education_2011_Asian_Stayer</t>
  </si>
  <si>
    <t>High School - Vocational Education_2011_Black/African-American_Leaver</t>
  </si>
  <si>
    <t>High School - Vocational Education_2011_Black/African-American_New</t>
  </si>
  <si>
    <t>High School - Vocational Education_2011_Black/African-American_Same District/Different Position</t>
  </si>
  <si>
    <t>High School - Vocational Education_2011_Black/African-American_Stayer</t>
  </si>
  <si>
    <t>High School - Vocational Education_2011_Caucasian and Others_Different District/Different Position</t>
  </si>
  <si>
    <t>High School - Vocational Education_2011_Caucasian and Others_Different District/Same Position</t>
  </si>
  <si>
    <t>High School - Vocational Education_2011_Caucasian and Others_Leaver</t>
  </si>
  <si>
    <t>High School - Vocational Education_2011_Caucasian and Others_New</t>
  </si>
  <si>
    <t>High School - Vocational Education_2011_Caucasian and Others_Same District/Different Position</t>
  </si>
  <si>
    <t>High School - Vocational Education_2011_Caucasian and Others_Stayer</t>
  </si>
  <si>
    <t>High School - Vocational Education_2011_Hispanic_Stayer</t>
  </si>
  <si>
    <t>High School - Vocational Education_2012_American Indian/Alaskan Native_Different District/Different Position</t>
  </si>
  <si>
    <t>High School - Vocational Education_2012_American Indian/Alaskan Native_Different District/Same Position</t>
  </si>
  <si>
    <t>High School - Vocational Education_2012_American Indian/Alaskan Native_Leaver</t>
  </si>
  <si>
    <t>High School - Vocational Education_2012_American Indian/Alaskan Native_New</t>
  </si>
  <si>
    <t>High School - Vocational Education_2012_American Indian/Alaskan Native_Same District/Different Position</t>
  </si>
  <si>
    <t>High School - Vocational Education_2012_American Indian/Alaskan Native_Stayer</t>
  </si>
  <si>
    <t>High School - Vocational Education_2012_Black/African-American_Leaver</t>
  </si>
  <si>
    <t>High School - Vocational Education_2012_Black/African-American_New</t>
  </si>
  <si>
    <t>High School - Vocational Education_2012_Black/African-American_Same District/Different Position</t>
  </si>
  <si>
    <t>High School - Vocational Education_2012_Black/African-American_Stayer</t>
  </si>
  <si>
    <t>High School - Vocational Education_2012_Caucasian and Others_Different District/Different Position</t>
  </si>
  <si>
    <t>High School - Vocational Education_2012_Caucasian and Others_Different District/Same Position</t>
  </si>
  <si>
    <t>High School - Vocational Education_2012_Caucasian and Others_Leaver</t>
  </si>
  <si>
    <t>High School - Vocational Education_2012_Caucasian and Others_New</t>
  </si>
  <si>
    <t>High School - Vocational Education_2012_Caucasian and Others_Same District/Different Position</t>
  </si>
  <si>
    <t>High School - Vocational Education_2012_Caucasian and Others_Stayer</t>
  </si>
  <si>
    <t>High School - Vocational Education_2012_Hispanic_New</t>
  </si>
  <si>
    <t>High School - Vocational Education_2012_Hispanic_Same District/Different Position</t>
  </si>
  <si>
    <t>High School - Vocational Education_2012_Hispanic_Stayer</t>
  </si>
  <si>
    <t>High School - Vocational Education_2012_Native Hawaiian/Pacific Islander_Same District/Different Position</t>
  </si>
  <si>
    <t>High School - Vocational Education_2012_Native Hawaiian/Pacific Islander_Stayer</t>
  </si>
  <si>
    <t>High School - Vocational Education_2013_American Indian/Alaskan Native_Different District/Different Position</t>
  </si>
  <si>
    <t>High School - Vocational Education_2013_American Indian/Alaskan Native_Different District/Same Position</t>
  </si>
  <si>
    <t>High School - Vocational Education_2013_American Indian/Alaskan Native_Leaver</t>
  </si>
  <si>
    <t>High School - Vocational Education_2013_American Indian/Alaskan Native_New</t>
  </si>
  <si>
    <t>High School - Vocational Education_2013_American Indian/Alaskan Native_Same District/Different Position</t>
  </si>
  <si>
    <t>High School - Vocational Education_2013_American Indian/Alaskan Native_Stayer</t>
  </si>
  <si>
    <t>High School - Vocational Education_2013_Black/African-American_Leaver</t>
  </si>
  <si>
    <t>High School - Vocational Education_2013_Black/African-American_New</t>
  </si>
  <si>
    <t>High School - Vocational Education_2013_Black/African-American_Same District/Different Position</t>
  </si>
  <si>
    <t>High School - Vocational Education_2013_Black/African-American_Stayer</t>
  </si>
  <si>
    <t>High School - Vocational Education_2013_Caucasian and Others_Different District/Different Position</t>
  </si>
  <si>
    <t>High School - Vocational Education_2013_Caucasian and Others_Different District/Same Position</t>
  </si>
  <si>
    <t>High School - Vocational Education_2013_Caucasian and Others_Leaver</t>
  </si>
  <si>
    <t>High School - Vocational Education_2013_Caucasian and Others_New</t>
  </si>
  <si>
    <t>High School - Vocational Education_2013_Caucasian and Others_Same District/Different Position</t>
  </si>
  <si>
    <t>High School - Vocational Education_2013_Caucasian and Others_Stayer</t>
  </si>
  <si>
    <t>High School - Vocational Education_2013_Hispanic_New</t>
  </si>
  <si>
    <t>High School - Vocational Education_2013_Hispanic_Same District/Different Position</t>
  </si>
  <si>
    <t>High School - Vocational Education_2013_Hispanic_Stayer</t>
  </si>
  <si>
    <t>High School - Vocational Education_2013_Multiple (two or more races)_Leaver</t>
  </si>
  <si>
    <t>High School - Vocational Education_2013_Multiple (two or more races)_New</t>
  </si>
  <si>
    <t>High School - Vocational Education_2013_Multiple (two or more races)_Same District/Different Position</t>
  </si>
  <si>
    <t>High School - Vocational Education_2013_Multiple (two or more races)_Stayer</t>
  </si>
  <si>
    <t>High School - Vocational Education_2013_Native Hawaiian/Pacific Islander_Stayer</t>
  </si>
  <si>
    <t>High School - Vocational Education_2014_American Indian/Alaskan Native_Different District/Different Position</t>
  </si>
  <si>
    <t>High School - Vocational Education_2014_American Indian/Alaskan Native_Different District/Same Position</t>
  </si>
  <si>
    <t>High School - Vocational Education_2014_American Indian/Alaskan Native_Leaver</t>
  </si>
  <si>
    <t>High School - Vocational Education_2014_American Indian/Alaskan Native_New</t>
  </si>
  <si>
    <t>High School - Vocational Education_2014_American Indian/Alaskan Native_Same District/Different Position</t>
  </si>
  <si>
    <t>High School - Vocational Education_2014_American Indian/Alaskan Native_Stayer</t>
  </si>
  <si>
    <t>High School - Vocational Education_2014_Black/African-American_New</t>
  </si>
  <si>
    <t>High School - Vocational Education_2014_Black/African-American_Same District/Different Position</t>
  </si>
  <si>
    <t>High School - Vocational Education_2014_Black/African-American_Stayer</t>
  </si>
  <si>
    <t>High School - Vocational Education_2014_Caucasian and Others_Different District/Different Position</t>
  </si>
  <si>
    <t>High School - Vocational Education_2014_Caucasian and Others_Different District/Same Position</t>
  </si>
  <si>
    <t>High School - Vocational Education_2014_Caucasian and Others_Leaver</t>
  </si>
  <si>
    <t>High School - Vocational Education_2014_Caucasian and Others_New</t>
  </si>
  <si>
    <t>High School - Vocational Education_2014_Caucasian and Others_Same District/Different Position</t>
  </si>
  <si>
    <t>High School - Vocational Education_2014_Caucasian and Others_Stayer</t>
  </si>
  <si>
    <t>High School - Vocational Education_2014_Hispanic_Leaver</t>
  </si>
  <si>
    <t>High School - Vocational Education_2014_Hispanic_Stayer</t>
  </si>
  <si>
    <t>High School - Vocational Education_2014_Multiple (two or more races)_Different District/Different Position</t>
  </si>
  <si>
    <t>High School - Vocational Education_2014_Multiple (two or more races)_New</t>
  </si>
  <si>
    <t>High School - Vocational Education_2014_Multiple (two or more races)_Stayer</t>
  </si>
  <si>
    <t>High School - Vocational Education_2014_Native Hawaiian/Pacific Islander_Stayer</t>
  </si>
  <si>
    <t>High School - Vocational Education_2015_American Indian/Alaskan Native_Leaver</t>
  </si>
  <si>
    <t>High School - Vocational Education_2015_American Indian/Alaskan Native_New</t>
  </si>
  <si>
    <t>High School - Vocational Education_2015_American Indian/Alaskan Native_Same District/Different Position</t>
  </si>
  <si>
    <t>High School - Vocational Education_2015_American Indian/Alaskan Native_Stayer</t>
  </si>
  <si>
    <t>High School - Vocational Education_2015_Black/African-American_Different District/Same Position</t>
  </si>
  <si>
    <t>High School - Vocational Education_2015_Black/African-American_Leaver</t>
  </si>
  <si>
    <t>High School - Vocational Education_2015_Black/African-American_New</t>
  </si>
  <si>
    <t>High School - Vocational Education_2015_Black/African-American_Same District/Different Position</t>
  </si>
  <si>
    <t>High School - Vocational Education_2015_Black/African-American_Stayer</t>
  </si>
  <si>
    <t>High School - Vocational Education_2015_Caucasian and Others_Different District/Different Position</t>
  </si>
  <si>
    <t>High School - Vocational Education_2015_Caucasian and Others_Different District/Same Position</t>
  </si>
  <si>
    <t>High School - Vocational Education_2015_Caucasian and Others_Leaver</t>
  </si>
  <si>
    <t>High School - Vocational Education_2015_Caucasian and Others_New</t>
  </si>
  <si>
    <t>High School - Vocational Education_2015_Caucasian and Others_Same District/Different Position</t>
  </si>
  <si>
    <t>High School - Vocational Education_2015_Caucasian and Others_Stayer</t>
  </si>
  <si>
    <t>High School - Vocational Education_2015_Hispanic_Different District/Same Position</t>
  </si>
  <si>
    <t>High School - Vocational Education_2015_Hispanic_New</t>
  </si>
  <si>
    <t>High School - Vocational Education_2015_Hispanic_Same District/Different Position</t>
  </si>
  <si>
    <t>High School - Vocational Education_2015_Hispanic_Stayer</t>
  </si>
  <si>
    <t>High School - Vocational Education_2015_Multiple (two or more races)_Different District/Different Position</t>
  </si>
  <si>
    <t>High School - Vocational Education_2015_Multiple (two or more races)_Leaver</t>
  </si>
  <si>
    <t>High School - Vocational Education_2015_Multiple (two or more races)_Same District/Different Position</t>
  </si>
  <si>
    <t>High School - Vocational Education_2015_Multiple (two or more races)_Stayer</t>
  </si>
  <si>
    <t>High School - Vocational Education_2015_Native Hawaiian/Pacific Islander_Stayer</t>
  </si>
  <si>
    <t>Librarians_2010_American Indian/Alaskan Native_Different District/Same Position</t>
  </si>
  <si>
    <t>Librarians_2010_American Indian/Alaskan Native_Leaver</t>
  </si>
  <si>
    <t>Librarians_2010_American Indian/Alaskan Native_New</t>
  </si>
  <si>
    <t>Librarians_2010_American Indian/Alaskan Native_Same District/Different Position</t>
  </si>
  <si>
    <t>Librarians_2010_American Indian/Alaskan Native_Stayer</t>
  </si>
  <si>
    <t>Librarians_2010_Asian_Stayer</t>
  </si>
  <si>
    <t>Librarians_2010_Black/African-American_Different District/Different Position</t>
  </si>
  <si>
    <t>Librarians_2010_Black/African-American_Leaver</t>
  </si>
  <si>
    <t>Librarians_2010_Black/African-American_Stayer</t>
  </si>
  <si>
    <t>Librarians_2010_Caucasian and Others_Different District/Same Position</t>
  </si>
  <si>
    <t>Librarians_2010_Caucasian and Others_Leaver</t>
  </si>
  <si>
    <t>Librarians_2010_Caucasian and Others_New</t>
  </si>
  <si>
    <t>Librarians_2010_Caucasian and Others_Same District/Different Position</t>
  </si>
  <si>
    <t>Librarians_2010_Caucasian and Others_Stayer</t>
  </si>
  <si>
    <t>Librarians_2010_Hispanic_Stayer</t>
  </si>
  <si>
    <t>Librarians_2011_American Indian/Alaskan Native_Leaver</t>
  </si>
  <si>
    <t>Librarians_2011_American Indian/Alaskan Native_Same District/Different Position</t>
  </si>
  <si>
    <t>Librarians_2011_American Indian/Alaskan Native_Stayer</t>
  </si>
  <si>
    <t>Librarians_2011_Asian_Stayer</t>
  </si>
  <si>
    <t>Librarians_2011_Black/African-American_Leaver</t>
  </si>
  <si>
    <t>Librarians_2011_Black/African-American_New</t>
  </si>
  <si>
    <t>Librarians_2011_Black/African-American_Stayer</t>
  </si>
  <si>
    <t>Librarians_2011_Caucasian and Others_Different District/Different Position</t>
  </si>
  <si>
    <t>Librarians_2011_Caucasian and Others_Different District/Same Position</t>
  </si>
  <si>
    <t>Librarians_2011_Caucasian and Others_Leaver</t>
  </si>
  <si>
    <t>Librarians_2011_Caucasian and Others_New</t>
  </si>
  <si>
    <t>Librarians_2011_Caucasian and Others_Same District/Different Position</t>
  </si>
  <si>
    <t>Librarians_2011_Caucasian and Others_Stayer</t>
  </si>
  <si>
    <t>Librarians_2011_Hispanic_Stayer</t>
  </si>
  <si>
    <t>Librarians_2012_American Indian/Alaskan Native_Different District/Same Position</t>
  </si>
  <si>
    <t>Librarians_2012_American Indian/Alaskan Native_Leaver</t>
  </si>
  <si>
    <t>Librarians_2012_American Indian/Alaskan Native_Same District/Different Position</t>
  </si>
  <si>
    <t>Librarians_2012_American Indian/Alaskan Native_Stayer</t>
  </si>
  <si>
    <t>Librarians_2012_Asian_Stayer</t>
  </si>
  <si>
    <t>Librarians_2012_Black/African-American_Leaver</t>
  </si>
  <si>
    <t>Librarians_2012_Black/African-American_New</t>
  </si>
  <si>
    <t>Librarians_2012_Black/African-American_Stayer</t>
  </si>
  <si>
    <t>Librarians_2012_Caucasian and Others_Different District/Different Position</t>
  </si>
  <si>
    <t>Librarians_2012_Caucasian and Others_Different District/Same Position</t>
  </si>
  <si>
    <t>Librarians_2012_Caucasian and Others_Leaver</t>
  </si>
  <si>
    <t>Librarians_2012_Caucasian and Others_New</t>
  </si>
  <si>
    <t>Librarians_2012_Caucasian and Others_Same District/Different Position</t>
  </si>
  <si>
    <t>Librarians_2012_Caucasian and Others_Stayer</t>
  </si>
  <si>
    <t>Librarians_2012_Hispanic_Leaver</t>
  </si>
  <si>
    <t>Librarians_2012_Hispanic_Stayer</t>
  </si>
  <si>
    <t>Librarians_2013_American Indian/Alaskan Native_Different District/Same Position</t>
  </si>
  <si>
    <t>Librarians_2013_American Indian/Alaskan Native_Leaver</t>
  </si>
  <si>
    <t>Librarians_2013_American Indian/Alaskan Native_New</t>
  </si>
  <si>
    <t>Librarians_2013_American Indian/Alaskan Native_Same District/Different Position</t>
  </si>
  <si>
    <t>Librarians_2013_American Indian/Alaskan Native_Stayer</t>
  </si>
  <si>
    <t>Librarians_2013_Asian_Leaver</t>
  </si>
  <si>
    <t>Librarians_2013_Asian_Stayer</t>
  </si>
  <si>
    <t>Librarians_2013_Black/African-American_Leaver</t>
  </si>
  <si>
    <t>Librarians_2013_Black/African-American_New</t>
  </si>
  <si>
    <t>Librarians_2013_Black/African-American_Stayer</t>
  </si>
  <si>
    <t>Librarians_2013_Caucasian and Others_Different District/Different Position</t>
  </si>
  <si>
    <t>Librarians_2013_Caucasian and Others_Different District/Same Position</t>
  </si>
  <si>
    <t>Librarians_2013_Caucasian and Others_Leaver</t>
  </si>
  <si>
    <t>Librarians_2013_Caucasian and Others_New</t>
  </si>
  <si>
    <t>Librarians_2013_Caucasian and Others_Same District/Different Position</t>
  </si>
  <si>
    <t>Librarians_2013_Caucasian and Others_Stayer</t>
  </si>
  <si>
    <t>Librarians_2013_Hispanic_Stayer</t>
  </si>
  <si>
    <t>Librarians_2013_Multiple (two or more races)_Different District/Same Position</t>
  </si>
  <si>
    <t>Librarians_2013_Multiple (two or more races)_Leaver</t>
  </si>
  <si>
    <t>Librarians_2013_Multiple (two or more races)_Same District/Different Position</t>
  </si>
  <si>
    <t>Librarians_2013_Multiple (two or more races)_Stayer</t>
  </si>
  <si>
    <t>Librarians_2014_American Indian/Alaskan Native_Different District/Same Position</t>
  </si>
  <si>
    <t>Librarians_2014_American Indian/Alaskan Native_Leaver</t>
  </si>
  <si>
    <t>Librarians_2014_American Indian/Alaskan Native_New</t>
  </si>
  <si>
    <t>Librarians_2014_American Indian/Alaskan Native_Same District/Different Position</t>
  </si>
  <si>
    <t>Librarians_2014_American Indian/Alaskan Native_Stayer</t>
  </si>
  <si>
    <t>Librarians_2014_Asian_Stayer</t>
  </si>
  <si>
    <t>Librarians_2014_Black/African-American_Leaver</t>
  </si>
  <si>
    <t>Librarians_2014_Black/African-American_Same District/Different Position</t>
  </si>
  <si>
    <t>Librarians_2014_Black/African-American_Stayer</t>
  </si>
  <si>
    <t>Librarians_2014_Caucasian and Others_Different District/Different Position</t>
  </si>
  <si>
    <t>Librarians_2014_Caucasian and Others_Different District/Same Position</t>
  </si>
  <si>
    <t>Librarians_2014_Caucasian and Others_Leaver</t>
  </si>
  <si>
    <t>Librarians_2014_Caucasian and Others_New</t>
  </si>
  <si>
    <t>Librarians_2014_Caucasian and Others_Same District/Different Position</t>
  </si>
  <si>
    <t>Librarians_2014_Caucasian and Others_Stayer</t>
  </si>
  <si>
    <t>Librarians_2014_Hispanic_Stayer</t>
  </si>
  <si>
    <t>Librarians_2014_Multiple (two or more races)_Different District/Same Position</t>
  </si>
  <si>
    <t>Librarians_2014_Multiple (two or more races)_Same District/Different Position</t>
  </si>
  <si>
    <t>Librarians_2014_Multiple (two or more races)_Stayer</t>
  </si>
  <si>
    <t>Librarians_2015_American Indian/Alaskan Native_Different District/Same Position</t>
  </si>
  <si>
    <t>Librarians_2015_American Indian/Alaskan Native_Leaver</t>
  </si>
  <si>
    <t>Librarians_2015_American Indian/Alaskan Native_Same District/Different Position</t>
  </si>
  <si>
    <t>Librarians_2015_American Indian/Alaskan Native_Stayer</t>
  </si>
  <si>
    <t>Librarians_2015_Asian_Different District/Different Position</t>
  </si>
  <si>
    <t>Librarians_2015_Asian_Stayer</t>
  </si>
  <si>
    <t>Librarians_2015_Black/African-American_Leaver</t>
  </si>
  <si>
    <t>Librarians_2015_Black/African-American_Stayer</t>
  </si>
  <si>
    <t>Librarians_2015_Caucasian and Others_Different District/Different Position</t>
  </si>
  <si>
    <t>Librarians_2015_Caucasian and Others_Different District/Same Position</t>
  </si>
  <si>
    <t>Librarians_2015_Caucasian and Others_Leaver</t>
  </si>
  <si>
    <t>Librarians_2015_Caucasian and Others_New</t>
  </si>
  <si>
    <t>Librarians_2015_Caucasian and Others_Same District/Different Position</t>
  </si>
  <si>
    <t>Librarians_2015_Caucasian and Others_Stayer</t>
  </si>
  <si>
    <t>Librarians_2015_Hispanic_Stayer</t>
  </si>
  <si>
    <t>Librarians_2015_Multiple (two or more races)_Leaver</t>
  </si>
  <si>
    <t>Librarians_2015_Multiple (two or more races)_New</t>
  </si>
  <si>
    <t>Librarians_2015_Multiple (two or more races)_Same District/Different Position</t>
  </si>
  <si>
    <t>Librarians_2015_Multiple (two or more races)_Stayer</t>
  </si>
  <si>
    <t>Librarians_2015_Native Hawaiian/Pacific Islander_Same District/Different Position</t>
  </si>
  <si>
    <t>Middle School - Arts &amp; Music_2010_American Indian/Alaskan Native_Leaver</t>
  </si>
  <si>
    <t>Middle School - Arts &amp; Music_2010_American Indian/Alaskan Native_Same District/Different Position</t>
  </si>
  <si>
    <t>Middle School - Arts &amp; Music_2010_American Indian/Alaskan Native_Stayer</t>
  </si>
  <si>
    <t>Middle School - Arts &amp; Music_2010_Asian_Same District/Different Position</t>
  </si>
  <si>
    <t>Middle School - Arts &amp; Music_2010_Asian_Stayer</t>
  </si>
  <si>
    <t>Middle School - Arts &amp; Music_2010_Black/African-American_Leaver</t>
  </si>
  <si>
    <t>Middle School - Arts &amp; Music_2010_Black/African-American_New</t>
  </si>
  <si>
    <t>Middle School - Arts &amp; Music_2010_Black/African-American_Same District/Different Position</t>
  </si>
  <si>
    <t>Middle School - Arts &amp; Music_2010_Black/African-American_Stayer</t>
  </si>
  <si>
    <t>Middle School - Arts &amp; Music_2010_Caucasian and Others_Different District/Different Position</t>
  </si>
  <si>
    <t>Middle School - Arts &amp; Music_2010_Caucasian and Others_Different District/Same Position</t>
  </si>
  <si>
    <t>Middle School - Arts &amp; Music_2010_Caucasian and Others_Leaver</t>
  </si>
  <si>
    <t>Middle School - Arts &amp; Music_2010_Caucasian and Others_New</t>
  </si>
  <si>
    <t>Middle School - Arts &amp; Music_2010_Caucasian and Others_Same District/Different Position</t>
  </si>
  <si>
    <t>Middle School - Arts &amp; Music_2010_Caucasian and Others_Stayer</t>
  </si>
  <si>
    <t>Middle School - Arts &amp; Music_2010_Hispanic_Different District/Same Position</t>
  </si>
  <si>
    <t>Middle School - Arts &amp; Music_2010_Hispanic_New</t>
  </si>
  <si>
    <t>Middle School - Arts &amp; Music_2010_Hispanic_Same District/Different Position</t>
  </si>
  <si>
    <t>Middle School - Arts &amp; Music_2010_Hispanic_Stayer</t>
  </si>
  <si>
    <t>Middle School - Arts &amp; Music_2011_American Indian/Alaskan Native_Different District/Same Position</t>
  </si>
  <si>
    <t>Middle School - Arts &amp; Music_2011_American Indian/Alaskan Native_Leaver</t>
  </si>
  <si>
    <t>Middle School - Arts &amp; Music_2011_American Indian/Alaskan Native_New</t>
  </si>
  <si>
    <t>Middle School - Arts &amp; Music_2011_American Indian/Alaskan Native_Same District/Different Position</t>
  </si>
  <si>
    <t>Middle School - Arts &amp; Music_2011_American Indian/Alaskan Native_Stayer</t>
  </si>
  <si>
    <t>Middle School - Arts &amp; Music_2011_Asian_Stayer</t>
  </si>
  <si>
    <t>Middle School - Arts &amp; Music_2011_Black/African-American_Leaver</t>
  </si>
  <si>
    <t>Middle School - Arts &amp; Music_2011_Black/African-American_New</t>
  </si>
  <si>
    <t>Middle School - Arts &amp; Music_2011_Black/African-American_Same District/Different Position</t>
  </si>
  <si>
    <t>Middle School - Arts &amp; Music_2011_Black/African-American_Stayer</t>
  </si>
  <si>
    <t>Middle School - Arts &amp; Music_2011_Caucasian and Others_Different District/Different Position</t>
  </si>
  <si>
    <t>Middle School - Arts &amp; Music_2011_Caucasian and Others_Different District/Same Position</t>
  </si>
  <si>
    <t>Middle School - Arts &amp; Music_2011_Caucasian and Others_Leaver</t>
  </si>
  <si>
    <t>Middle School - Arts &amp; Music_2011_Caucasian and Others_New</t>
  </si>
  <si>
    <t>Middle School - Arts &amp; Music_2011_Caucasian and Others_Same District/Different Position</t>
  </si>
  <si>
    <t>Middle School - Arts &amp; Music_2011_Caucasian and Others_Stayer</t>
  </si>
  <si>
    <t>Middle School - Arts &amp; Music_2011_Hispanic_Leaver</t>
  </si>
  <si>
    <t>Middle School - Arts &amp; Music_2011_Hispanic_Stayer</t>
  </si>
  <si>
    <t>Middle School - Arts &amp; Music_2012_American Indian/Alaskan Native_Different District/Same Position</t>
  </si>
  <si>
    <t>Middle School - Arts &amp; Music_2012_American Indian/Alaskan Native_Leaver</t>
  </si>
  <si>
    <t>Middle School - Arts &amp; Music_2012_American Indian/Alaskan Native_New</t>
  </si>
  <si>
    <t>Middle School - Arts &amp; Music_2012_American Indian/Alaskan Native_Same District/Different Position</t>
  </si>
  <si>
    <t>Middle School - Arts &amp; Music_2012_American Indian/Alaskan Native_Stayer</t>
  </si>
  <si>
    <t>Middle School - Arts &amp; Music_2012_Asian_Leaver</t>
  </si>
  <si>
    <t>Middle School - Arts &amp; Music_2012_Asian_Same District/Different Position</t>
  </si>
  <si>
    <t>Middle School - Arts &amp; Music_2012_Asian_Stayer</t>
  </si>
  <si>
    <t>Middle School - Arts &amp; Music_2012_Black/African-American_Different District/Same Position</t>
  </si>
  <si>
    <t>Middle School - Arts &amp; Music_2012_Black/African-American_Leaver</t>
  </si>
  <si>
    <t>Middle School - Arts &amp; Music_2012_Black/African-American_New</t>
  </si>
  <si>
    <t>Middle School - Arts &amp; Music_2012_Black/African-American_Same District/Different Position</t>
  </si>
  <si>
    <t>Middle School - Arts &amp; Music_2012_Black/African-American_Stayer</t>
  </si>
  <si>
    <t>Middle School - Arts &amp; Music_2012_Caucasian and Others_Different District/Different Position</t>
  </si>
  <si>
    <t>Middle School - Arts &amp; Music_2012_Caucasian and Others_Different District/Same Position</t>
  </si>
  <si>
    <t>Middle School - Arts &amp; Music_2012_Caucasian and Others_Leaver</t>
  </si>
  <si>
    <t>Middle School - Arts &amp; Music_2012_Caucasian and Others_New</t>
  </si>
  <si>
    <t>Middle School - Arts &amp; Music_2012_Caucasian and Others_Same District/Different Position</t>
  </si>
  <si>
    <t>Middle School - Arts &amp; Music_2012_Caucasian and Others_Stayer</t>
  </si>
  <si>
    <t>Middle School - Arts &amp; Music_2012_Hispanic_Stayer</t>
  </si>
  <si>
    <t>Middle School - Arts &amp; Music_2012_Multiple (two or more races)_New</t>
  </si>
  <si>
    <t>Middle School - Arts &amp; Music_2012_Multiple (two or more races)_Same District/Different Position</t>
  </si>
  <si>
    <t>Middle School - Arts &amp; Music_2012_Native Hawaiian/Pacific Islander_New</t>
  </si>
  <si>
    <t>Middle School - Arts &amp; Music_2013_American Indian/Alaskan Native_Different District/Different Position</t>
  </si>
  <si>
    <t>Middle School - Arts &amp; Music_2013_American Indian/Alaskan Native_Different District/Same Position</t>
  </si>
  <si>
    <t>Middle School - Arts &amp; Music_2013_American Indian/Alaskan Native_Leaver</t>
  </si>
  <si>
    <t>Middle School - Arts &amp; Music_2013_American Indian/Alaskan Native_New</t>
  </si>
  <si>
    <t>Middle School - Arts &amp; Music_2013_American Indian/Alaskan Native_Same District/Different Position</t>
  </si>
  <si>
    <t>Middle School - Arts &amp; Music_2013_American Indian/Alaskan Native_Stayer</t>
  </si>
  <si>
    <t>Middle School - Arts &amp; Music_2013_Asian_Same District/Different Position</t>
  </si>
  <si>
    <t>Middle School - Arts &amp; Music_2013_Asian_Stayer</t>
  </si>
  <si>
    <t>Middle School - Arts &amp; Music_2013_Black/African-American_Different District/Different Position</t>
  </si>
  <si>
    <t>Middle School - Arts &amp; Music_2013_Black/African-American_Different District/Same Position</t>
  </si>
  <si>
    <t>Middle School - Arts &amp; Music_2013_Black/African-American_Leaver</t>
  </si>
  <si>
    <t>Middle School - Arts &amp; Music_2013_Black/African-American_New</t>
  </si>
  <si>
    <t>Middle School - Arts &amp; Music_2013_Black/African-American_Same District/Different Position</t>
  </si>
  <si>
    <t>Middle School - Arts &amp; Music_2013_Black/African-American_Stayer</t>
  </si>
  <si>
    <t>Middle School - Arts &amp; Music_2013_Caucasian and Others_Different District/Different Position</t>
  </si>
  <si>
    <t>Middle School - Arts &amp; Music_2013_Caucasian and Others_Different District/Same Position</t>
  </si>
  <si>
    <t>Middle School - Arts &amp; Music_2013_Caucasian and Others_Leaver</t>
  </si>
  <si>
    <t>Middle School - Arts &amp; Music_2013_Caucasian and Others_New</t>
  </si>
  <si>
    <t>Middle School - Arts &amp; Music_2013_Caucasian and Others_Same District/Different Position</t>
  </si>
  <si>
    <t>Middle School - Arts &amp; Music_2013_Caucasian and Others_Stayer</t>
  </si>
  <si>
    <t>Middle School - Arts &amp; Music_2013_Hispanic_Different District/Different Position</t>
  </si>
  <si>
    <t>Middle School - Arts &amp; Music_2013_Hispanic_Different District/Same Position</t>
  </si>
  <si>
    <t>Middle School - Arts &amp; Music_2013_Hispanic_New</t>
  </si>
  <si>
    <t>Middle School - Arts &amp; Music_2013_Hispanic_Same District/Different Position</t>
  </si>
  <si>
    <t>Middle School - Arts &amp; Music_2013_Hispanic_Stayer</t>
  </si>
  <si>
    <t>Middle School - Arts &amp; Music_2013_Multiple (two or more races)_Leaver</t>
  </si>
  <si>
    <t>Middle School - Arts &amp; Music_2013_Multiple (two or more races)_New</t>
  </si>
  <si>
    <t>Middle School - Arts &amp; Music_2013_Multiple (two or more races)_Stayer</t>
  </si>
  <si>
    <t>Middle School - Arts &amp; Music_2013_Native Hawaiian/Pacific Islander_Stayer</t>
  </si>
  <si>
    <t>Middle School - Arts &amp; Music_2014_American Indian/Alaskan Native_Different District/Different Position</t>
  </si>
  <si>
    <t>Middle School - Arts &amp; Music_2014_American Indian/Alaskan Native_Leaver</t>
  </si>
  <si>
    <t>Middle School - Arts &amp; Music_2014_American Indian/Alaskan Native_New</t>
  </si>
  <si>
    <t>Middle School - Arts &amp; Music_2014_American Indian/Alaskan Native_Same District/Different Position</t>
  </si>
  <si>
    <t>Middle School - Arts &amp; Music_2014_American Indian/Alaskan Native_Stayer</t>
  </si>
  <si>
    <t>Middle School - Arts &amp; Music_2014_Asian_New</t>
  </si>
  <si>
    <t>Middle School - Arts &amp; Music_2014_Asian_Stayer</t>
  </si>
  <si>
    <t>Middle School - Arts &amp; Music_2014_Black/African-American_Leaver</t>
  </si>
  <si>
    <t>Middle School - Arts &amp; Music_2014_Black/African-American_New</t>
  </si>
  <si>
    <t>Middle School - Arts &amp; Music_2014_Black/African-American_Same District/Different Position</t>
  </si>
  <si>
    <t>Middle School - Arts &amp; Music_2014_Black/African-American_Stayer</t>
  </si>
  <si>
    <t>Middle School - Arts &amp; Music_2014_Caucasian and Others_Different District/Different Position</t>
  </si>
  <si>
    <t>Middle School - Arts &amp; Music_2014_Caucasian and Others_Different District/Same Position</t>
  </si>
  <si>
    <t>Middle School - Arts &amp; Music_2014_Caucasian and Others_Leaver</t>
  </si>
  <si>
    <t>Middle School - Arts &amp; Music_2014_Caucasian and Others_New</t>
  </si>
  <si>
    <t>Middle School - Arts &amp; Music_2014_Caucasian and Others_Same District/Different Position</t>
  </si>
  <si>
    <t>Middle School - Arts &amp; Music_2014_Caucasian and Others_Stayer</t>
  </si>
  <si>
    <t>Middle School - Arts &amp; Music_2014_Hispanic_New</t>
  </si>
  <si>
    <t>Middle School - Arts &amp; Music_2014_Hispanic_Same District/Different Position</t>
  </si>
  <si>
    <t>Middle School - Arts &amp; Music_2014_Hispanic_Stayer</t>
  </si>
  <si>
    <t>Middle School - Arts &amp; Music_2014_Multiple (two or more races)_New</t>
  </si>
  <si>
    <t>Middle School - Arts &amp; Music_2014_Multiple (two or more races)_Same District/Different Position</t>
  </si>
  <si>
    <t>Middle School - Arts &amp; Music_2014_Multiple (two or more races)_Stayer</t>
  </si>
  <si>
    <t>Middle School - Arts &amp; Music_2014_Native Hawaiian/Pacific Islander_Stayer</t>
  </si>
  <si>
    <t>Middle School - Arts &amp; Music_2015_American Indian/Alaskan Native_Different District/Different Position</t>
  </si>
  <si>
    <t>Middle School - Arts &amp; Music_2015_American Indian/Alaskan Native_Different District/Same Position</t>
  </si>
  <si>
    <t>Middle School - Arts &amp; Music_2015_American Indian/Alaskan Native_New</t>
  </si>
  <si>
    <t>Middle School - Arts &amp; Music_2015_American Indian/Alaskan Native_Same District/Different Position</t>
  </si>
  <si>
    <t>Middle School - Arts &amp; Music_2015_American Indian/Alaskan Native_Stayer</t>
  </si>
  <si>
    <t>Middle School - Arts &amp; Music_2015_Asian_Stayer</t>
  </si>
  <si>
    <t>Middle School - Arts &amp; Music_2015_Black/African-American_Different District/Different Position</t>
  </si>
  <si>
    <t>Middle School - Arts &amp; Music_2015_Black/African-American_Leaver</t>
  </si>
  <si>
    <t>Middle School - Arts &amp; Music_2015_Black/African-American_Same District/Different Position</t>
  </si>
  <si>
    <t>Middle School - Arts &amp; Music_2015_Black/African-American_Stayer</t>
  </si>
  <si>
    <t>Middle School - Arts &amp; Music_2015_Caucasian and Others_Different District/Different Position</t>
  </si>
  <si>
    <t>Middle School - Arts &amp; Music_2015_Caucasian and Others_Different District/Same Position</t>
  </si>
  <si>
    <t>Middle School - Arts &amp; Music_2015_Caucasian and Others_Leaver</t>
  </si>
  <si>
    <t>Middle School - Arts &amp; Music_2015_Caucasian and Others_New</t>
  </si>
  <si>
    <t>Middle School - Arts &amp; Music_2015_Caucasian and Others_Same District/Different Position</t>
  </si>
  <si>
    <t>Middle School - Arts &amp; Music_2015_Caucasian and Others_Stayer</t>
  </si>
  <si>
    <t>Middle School - Arts &amp; Music_2015_Hispanic_New</t>
  </si>
  <si>
    <t>Middle School - Arts &amp; Music_2015_Hispanic_Same District/Different Position</t>
  </si>
  <si>
    <t>Middle School - Arts &amp; Music_2015_Hispanic_Stayer</t>
  </si>
  <si>
    <t>Middle School - Arts &amp; Music_2015_Multiple (two or more races)_Different District/Different Position</t>
  </si>
  <si>
    <t>Middle School - Arts &amp; Music_2015_Multiple (two or more races)_New</t>
  </si>
  <si>
    <t>Middle School - Arts &amp; Music_2015_Multiple (two or more races)_Same District/Different Position</t>
  </si>
  <si>
    <t>Middle School - Arts &amp; Music_2015_Multiple (two or more races)_Stayer</t>
  </si>
  <si>
    <t>Middle School - Arts &amp; Music_2015_Native Hawaiian/Pacific Islander_Stayer</t>
  </si>
  <si>
    <t>Middle School - Foreign Language_2010_American Indian/Alaskan Native_Different District/Different Position</t>
  </si>
  <si>
    <t>Middle School - Foreign Language_2010_American Indian/Alaskan Native_Leaver</t>
  </si>
  <si>
    <t>Middle School - Foreign Language_2010_American Indian/Alaskan Native_Stayer</t>
  </si>
  <si>
    <t>Middle School - Foreign Language_2010_Asian_New</t>
  </si>
  <si>
    <t>Middle School - Foreign Language_2010_Asian_Stayer</t>
  </si>
  <si>
    <t>Middle School - Foreign Language_2010_Black/African-American_New</t>
  </si>
  <si>
    <t>Middle School - Foreign Language_2010_Black/African-American_Stayer</t>
  </si>
  <si>
    <t>Middle School - Foreign Language_2010_Caucasian and Others_Different District/Different Position</t>
  </si>
  <si>
    <t>Middle School - Foreign Language_2010_Caucasian and Others_Leaver</t>
  </si>
  <si>
    <t>Middle School - Foreign Language_2010_Caucasian and Others_New</t>
  </si>
  <si>
    <t>Middle School - Foreign Language_2010_Caucasian and Others_Same District/Different Position</t>
  </si>
  <si>
    <t>Middle School - Foreign Language_2010_Caucasian and Others_Stayer</t>
  </si>
  <si>
    <t>Middle School - Foreign Language_2010_Hispanic_Leaver</t>
  </si>
  <si>
    <t>Middle School - Foreign Language_2010_Hispanic_New</t>
  </si>
  <si>
    <t>Middle School - Foreign Language_2010_Hispanic_Same District/Different Position</t>
  </si>
  <si>
    <t>Middle School - Foreign Language_2010_Hispanic_Stayer</t>
  </si>
  <si>
    <t>Middle School - Foreign Language_2011_American Indian/Alaskan Native_Different District/Different Position</t>
  </si>
  <si>
    <t>Middle School - Foreign Language_2011_American Indian/Alaskan Native_Leaver</t>
  </si>
  <si>
    <t>Middle School - Foreign Language_2011_American Indian/Alaskan Native_Stayer</t>
  </si>
  <si>
    <t>Middle School - Foreign Language_2011_Asian_Different District/Different Position</t>
  </si>
  <si>
    <t>Middle School - Foreign Language_2011_Asian_Leaver</t>
  </si>
  <si>
    <t>Middle School - Foreign Language_2011_Asian_Stayer</t>
  </si>
  <si>
    <t>Middle School - Foreign Language_2011_Black/African-American_Leaver</t>
  </si>
  <si>
    <t>Middle School - Foreign Language_2011_Black/African-American_Same District/Different Position</t>
  </si>
  <si>
    <t>Middle School - Foreign Language_2011_Black/African-American_Stayer</t>
  </si>
  <si>
    <t>Middle School - Foreign Language_2011_Caucasian and Others_Different District/Different Position</t>
  </si>
  <si>
    <t>Middle School - Foreign Language_2011_Caucasian and Others_Different District/Same Position</t>
  </si>
  <si>
    <t>Middle School - Foreign Language_2011_Caucasian and Others_Leaver</t>
  </si>
  <si>
    <t>Middle School - Foreign Language_2011_Caucasian and Others_New</t>
  </si>
  <si>
    <t>Middle School - Foreign Language_2011_Caucasian and Others_Same District/Different Position</t>
  </si>
  <si>
    <t>Middle School - Foreign Language_2011_Caucasian and Others_Stayer</t>
  </si>
  <si>
    <t>Middle School - Foreign Language_2011_Hispanic_Different District/Different Position</t>
  </si>
  <si>
    <t>Middle School - Foreign Language_2011_Hispanic_Leaver</t>
  </si>
  <si>
    <t>Middle School - Foreign Language_2011_Hispanic_New</t>
  </si>
  <si>
    <t>Middle School - Foreign Language_2011_Hispanic_Same District/Different Position</t>
  </si>
  <si>
    <t>Middle School - Foreign Language_2011_Hispanic_Stayer</t>
  </si>
  <si>
    <t>Middle School - Foreign Language_2012_American Indian/Alaskan Native_Same District/Different Position</t>
  </si>
  <si>
    <t>Middle School - Foreign Language_2012_American Indian/Alaskan Native_Stayer</t>
  </si>
  <si>
    <t>Middle School - Foreign Language_2012_Asian_Stayer</t>
  </si>
  <si>
    <t>Middle School - Foreign Language_2012_Black/African-American_Leaver</t>
  </si>
  <si>
    <t>Middle School - Foreign Language_2012_Black/African-American_Same District/Different Position</t>
  </si>
  <si>
    <t>Middle School - Foreign Language_2012_Black/African-American_Stayer</t>
  </si>
  <si>
    <t>Middle School - Foreign Language_2012_Caucasian and Others_Different District/Different Position</t>
  </si>
  <si>
    <t>Middle School - Foreign Language_2012_Caucasian and Others_Different District/Same Position</t>
  </si>
  <si>
    <t>Middle School - Foreign Language_2012_Caucasian and Others_Leaver</t>
  </si>
  <si>
    <t>Middle School - Foreign Language_2012_Caucasian and Others_New</t>
  </si>
  <si>
    <t>Middle School - Foreign Language_2012_Caucasian and Others_Same District/Different Position</t>
  </si>
  <si>
    <t>Middle School - Foreign Language_2012_Caucasian and Others_Stayer</t>
  </si>
  <si>
    <t>Middle School - Foreign Language_2012_Hispanic_Different District/Same Position</t>
  </si>
  <si>
    <t>Middle School - Foreign Language_2012_Hispanic_Leaver</t>
  </si>
  <si>
    <t>Middle School - Foreign Language_2012_Hispanic_New</t>
  </si>
  <si>
    <t>Middle School - Foreign Language_2012_Hispanic_Same District/Different Position</t>
  </si>
  <si>
    <t>Middle School - Foreign Language_2012_Hispanic_Stayer</t>
  </si>
  <si>
    <t>Middle School - Foreign Language_2012_Multiple (two or more races)_New</t>
  </si>
  <si>
    <t>Middle School - Foreign Language_2012_Multiple (two or more races)_Stayer</t>
  </si>
  <si>
    <t>Middle School - Foreign Language_2013_American Indian/Alaskan Native_Different District/Different Position</t>
  </si>
  <si>
    <t>Middle School - Foreign Language_2013_American Indian/Alaskan Native_Stayer</t>
  </si>
  <si>
    <t>Middle School - Foreign Language_2013_Asian_Different District/Different Position</t>
  </si>
  <si>
    <t>Middle School - Foreign Language_2013_Asian_Stayer</t>
  </si>
  <si>
    <t>Middle School - Foreign Language_2013_Black/African-American_Leaver</t>
  </si>
  <si>
    <t>Middle School - Foreign Language_2013_Black/African-American_Stayer</t>
  </si>
  <si>
    <t>Middle School - Foreign Language_2013_Caucasian and Others_Different District/Different Position</t>
  </si>
  <si>
    <t>Middle School - Foreign Language_2013_Caucasian and Others_Different District/Same Position</t>
  </si>
  <si>
    <t>Middle School - Foreign Language_2013_Caucasian and Others_Leaver</t>
  </si>
  <si>
    <t>Middle School - Foreign Language_2013_Caucasian and Others_New</t>
  </si>
  <si>
    <t>Middle School - Foreign Language_2013_Caucasian and Others_Same District/Different Position</t>
  </si>
  <si>
    <t>Middle School - Foreign Language_2013_Caucasian and Others_Stayer</t>
  </si>
  <si>
    <t>Middle School - Foreign Language_2013_Hispanic_Different District/Different Position</t>
  </si>
  <si>
    <t>Middle School - Foreign Language_2013_Hispanic_Different District/Same Position</t>
  </si>
  <si>
    <t>Middle School - Foreign Language_2013_Hispanic_Leaver</t>
  </si>
  <si>
    <t>Middle School - Foreign Language_2013_Hispanic_New</t>
  </si>
  <si>
    <t>Middle School - Foreign Language_2013_Hispanic_Same District/Different Position</t>
  </si>
  <si>
    <t>Middle School - Foreign Language_2013_Hispanic_Stayer</t>
  </si>
  <si>
    <t>Middle School - Foreign Language_2013_Multiple (two or more races)_New</t>
  </si>
  <si>
    <t>Middle School - Foreign Language_2013_Multiple (two or more races)_Stayer</t>
  </si>
  <si>
    <t>Middle School - Foreign Language_2014_American Indian/Alaskan Native_Different District/Different Position</t>
  </si>
  <si>
    <t>Middle School - Foreign Language_2014_American Indian/Alaskan Native_Leaver</t>
  </si>
  <si>
    <t>Middle School - Foreign Language_2014_American Indian/Alaskan Native_Stayer</t>
  </si>
  <si>
    <t>Middle School - Foreign Language_2014_Asian_New</t>
  </si>
  <si>
    <t>Middle School - Foreign Language_2014_Asian_Stayer</t>
  </si>
  <si>
    <t>Middle School - Foreign Language_2014_Black/African-American_New</t>
  </si>
  <si>
    <t>Middle School - Foreign Language_2014_Black/African-American_Same District/Different Position</t>
  </si>
  <si>
    <t>Middle School - Foreign Language_2014_Black/African-American_Stayer</t>
  </si>
  <si>
    <t>Middle School - Foreign Language_2014_Caucasian and Others_Different District/Different Position</t>
  </si>
  <si>
    <t>Middle School - Foreign Language_2014_Caucasian and Others_Leaver</t>
  </si>
  <si>
    <t>Middle School - Foreign Language_2014_Caucasian and Others_New</t>
  </si>
  <si>
    <t>Middle School - Foreign Language_2014_Caucasian and Others_Same District/Different Position</t>
  </si>
  <si>
    <t>Middle School - Foreign Language_2014_Caucasian and Others_Stayer</t>
  </si>
  <si>
    <t>Middle School - Foreign Language_2014_Hispanic_Leaver</t>
  </si>
  <si>
    <t>Middle School - Foreign Language_2014_Hispanic_New</t>
  </si>
  <si>
    <t>Middle School - Foreign Language_2014_Hispanic_Same District/Different Position</t>
  </si>
  <si>
    <t>Middle School - Foreign Language_2014_Hispanic_Stayer</t>
  </si>
  <si>
    <t>Middle School - Foreign Language_2014_Multiple (two or more races)_Different District/Different Position</t>
  </si>
  <si>
    <t>Middle School - Foreign Language_2014_Multiple (two or more races)_Same District/Different Position</t>
  </si>
  <si>
    <t>Middle School - Foreign Language_2014_Multiple (two or more races)_Stayer</t>
  </si>
  <si>
    <t>Middle School - Foreign Language_2015_American Indian/Alaskan Native_Same District/Different Position</t>
  </si>
  <si>
    <t>Middle School - Foreign Language_2015_American Indian/Alaskan Native_Stayer</t>
  </si>
  <si>
    <t>Middle School - Foreign Language_2015_Asian_Leaver</t>
  </si>
  <si>
    <t>Middle School - Foreign Language_2015_Asian_New</t>
  </si>
  <si>
    <t>Middle School - Foreign Language_2015_Asian_Same District/Different Position</t>
  </si>
  <si>
    <t>Middle School - Foreign Language_2015_Asian_Stayer</t>
  </si>
  <si>
    <t>Middle School - Foreign Language_2015_Black/African-American_Same District/Different Position</t>
  </si>
  <si>
    <t>Middle School - Foreign Language_2015_Black/African-American_Stayer</t>
  </si>
  <si>
    <t>Middle School - Foreign Language_2015_Caucasian and Others_Different District/Different Position</t>
  </si>
  <si>
    <t>Middle School - Foreign Language_2015_Caucasian and Others_Leaver</t>
  </si>
  <si>
    <t>Middle School - Foreign Language_2015_Caucasian and Others_New</t>
  </si>
  <si>
    <t>Middle School - Foreign Language_2015_Caucasian and Others_Same District/Different Position</t>
  </si>
  <si>
    <t>Middle School - Foreign Language_2015_Caucasian and Others_Stayer</t>
  </si>
  <si>
    <t>Middle School - Foreign Language_2015_Hispanic_Different District/Different Position</t>
  </si>
  <si>
    <t>Middle School - Foreign Language_2015_Hispanic_Different District/Same Position</t>
  </si>
  <si>
    <t>Middle School - Foreign Language_2015_Hispanic_Leaver</t>
  </si>
  <si>
    <t>Middle School - Foreign Language_2015_Hispanic_New</t>
  </si>
  <si>
    <t>Middle School - Foreign Language_2015_Hispanic_Same District/Different Position</t>
  </si>
  <si>
    <t>Middle School - Foreign Language_2015_Hispanic_Stayer</t>
  </si>
  <si>
    <t>Middle School - Foreign Language_2015_Multiple (two or more races)_New</t>
  </si>
  <si>
    <t>Middle School - Foreign Language_2015_Multiple (two or more races)_Stayer</t>
  </si>
  <si>
    <t>Middle School - Language Arts_2010_American Indian/Alaskan Native_Different District/Different Position</t>
  </si>
  <si>
    <t>Middle School - Language Arts_2010_American Indian/Alaskan Native_Different District/Same Position</t>
  </si>
  <si>
    <t>Middle School - Language Arts_2010_American Indian/Alaskan Native_Leaver</t>
  </si>
  <si>
    <t>Middle School - Language Arts_2010_American Indian/Alaskan Native_New</t>
  </si>
  <si>
    <t>Middle School - Language Arts_2010_American Indian/Alaskan Native_Same District/Different Position</t>
  </si>
  <si>
    <t>Middle School - Language Arts_2010_American Indian/Alaskan Native_Stayer</t>
  </si>
  <si>
    <t>Middle School - Language Arts_2010_Asian_New</t>
  </si>
  <si>
    <t>Middle School - Language Arts_2010_Asian_Same District/Different Position</t>
  </si>
  <si>
    <t>Middle School - Language Arts_2010_Asian_Stayer</t>
  </si>
  <si>
    <t>Middle School - Language Arts_2010_Black/African-American_Different District/Different Position</t>
  </si>
  <si>
    <t>Middle School - Language Arts_2010_Black/African-American_Different District/Same Position</t>
  </si>
  <si>
    <t>Middle School - Language Arts_2010_Black/African-American_Leaver</t>
  </si>
  <si>
    <t>Middle School - Language Arts_2010_Black/African-American_New</t>
  </si>
  <si>
    <t>Middle School - Language Arts_2010_Black/African-American_Same District/Different Position</t>
  </si>
  <si>
    <t>Middle School - Language Arts_2010_Black/African-American_Stayer</t>
  </si>
  <si>
    <t>Middle School - Language Arts_2010_Caucasian and Others_Different District/Different Position</t>
  </si>
  <si>
    <t>Middle School - Language Arts_2010_Caucasian and Others_Different District/Same Position</t>
  </si>
  <si>
    <t>Middle School - Language Arts_2010_Caucasian and Others_Leaver</t>
  </si>
  <si>
    <t>Middle School - Language Arts_2010_Caucasian and Others_New</t>
  </si>
  <si>
    <t>Middle School - Language Arts_2010_Caucasian and Others_Same District/Different Position</t>
  </si>
  <si>
    <t>Middle School - Language Arts_2010_Caucasian and Others_Stayer</t>
  </si>
  <si>
    <t>Middle School - Language Arts_2010_Hispanic_Leaver</t>
  </si>
  <si>
    <t>Middle School - Language Arts_2010_Hispanic_New</t>
  </si>
  <si>
    <t>Middle School - Language Arts_2010_Hispanic_Same District/Different Position</t>
  </si>
  <si>
    <t>Middle School - Language Arts_2010_Hispanic_Stayer</t>
  </si>
  <si>
    <t>Middle School - Language Arts_2011_American Indian/Alaskan Native_Different District/Different Position</t>
  </si>
  <si>
    <t>Middle School - Language Arts_2011_American Indian/Alaskan Native_Different District/Same Position</t>
  </si>
  <si>
    <t>Middle School - Language Arts_2011_American Indian/Alaskan Native_Leaver</t>
  </si>
  <si>
    <t>Middle School - Language Arts_2011_American Indian/Alaskan Native_New</t>
  </si>
  <si>
    <t>Middle School - Language Arts_2011_American Indian/Alaskan Native_Same District/Different Position</t>
  </si>
  <si>
    <t>Middle School - Language Arts_2011_American Indian/Alaskan Native_Stayer</t>
  </si>
  <si>
    <t>Middle School - Language Arts_2011_Asian_Leaver</t>
  </si>
  <si>
    <t>Middle School - Language Arts_2011_Asian_Same District/Different Position</t>
  </si>
  <si>
    <t>Middle School - Language Arts_2011_Asian_Stayer</t>
  </si>
  <si>
    <t>Middle School - Language Arts_2011_Black/African-American_Different District/Different Position</t>
  </si>
  <si>
    <t>Middle School - Language Arts_2011_Black/African-American_Different District/Same Position</t>
  </si>
  <si>
    <t>Middle School - Language Arts_2011_Black/African-American_Leaver</t>
  </si>
  <si>
    <t>Middle School - Language Arts_2011_Black/African-American_New</t>
  </si>
  <si>
    <t>Middle School - Language Arts_2011_Black/African-American_Same District/Different Position</t>
  </si>
  <si>
    <t>Middle School - Language Arts_2011_Black/African-American_Stayer</t>
  </si>
  <si>
    <t>Middle School - Language Arts_2011_Caucasian and Others_Different District/Different Position</t>
  </si>
  <si>
    <t>Middle School - Language Arts_2011_Caucasian and Others_Different District/Same Position</t>
  </si>
  <si>
    <t>Middle School - Language Arts_2011_Caucasian and Others_Leaver</t>
  </si>
  <si>
    <t>Middle School - Language Arts_2011_Caucasian and Others_New</t>
  </si>
  <si>
    <t>Middle School - Language Arts_2011_Caucasian and Others_Same District/Different Position</t>
  </si>
  <si>
    <t>Middle School - Language Arts_2011_Caucasian and Others_Stayer</t>
  </si>
  <si>
    <t>Middle School - Language Arts_2011_Hispanic_Different District/Different Position</t>
  </si>
  <si>
    <t>Middle School - Language Arts_2011_Hispanic_Leaver</t>
  </si>
  <si>
    <t>Middle School - Language Arts_2011_Hispanic_Same District/Different Position</t>
  </si>
  <si>
    <t>Middle School - Language Arts_2011_Hispanic_Stayer</t>
  </si>
  <si>
    <t>Middle School - Language Arts_2011_Native Hawaiian/Pacific Islander_New</t>
  </si>
  <si>
    <t>Middle School - Language Arts_2012_American Indian/Alaskan Native_Different District/Different Position</t>
  </si>
  <si>
    <t>Middle School - Language Arts_2012_American Indian/Alaskan Native_Different District/Same Position</t>
  </si>
  <si>
    <t>Middle School - Language Arts_2012_American Indian/Alaskan Native_Leaver</t>
  </si>
  <si>
    <t>Middle School - Language Arts_2012_American Indian/Alaskan Native_New</t>
  </si>
  <si>
    <t>Middle School - Language Arts_2012_American Indian/Alaskan Native_Same District/Different Position</t>
  </si>
  <si>
    <t>Middle School - Language Arts_2012_American Indian/Alaskan Native_Stayer</t>
  </si>
  <si>
    <t>Middle School - Language Arts_2012_Asian_Leaver</t>
  </si>
  <si>
    <t>Middle School - Language Arts_2012_Asian_New</t>
  </si>
  <si>
    <t>Middle School - Language Arts_2012_Asian_Stayer</t>
  </si>
  <si>
    <t>Middle School - Language Arts_2012_Black/African-American_Different District/Different Position</t>
  </si>
  <si>
    <t>Middle School - Language Arts_2012_Black/African-American_Different District/Same Position</t>
  </si>
  <si>
    <t>Middle School - Language Arts_2012_Black/African-American_Leaver</t>
  </si>
  <si>
    <t>Middle School - Language Arts_2012_Black/African-American_New</t>
  </si>
  <si>
    <t>Middle School - Language Arts_2012_Black/African-American_Same District/Different Position</t>
  </si>
  <si>
    <t>Middle School - Language Arts_2012_Black/African-American_Stayer</t>
  </si>
  <si>
    <t>Middle School - Language Arts_2012_Caucasian and Others_Different District/Different Position</t>
  </si>
  <si>
    <t>Middle School - Language Arts_2012_Caucasian and Others_Different District/Same Position</t>
  </si>
  <si>
    <t>Middle School - Language Arts_2012_Caucasian and Others_Leaver</t>
  </si>
  <si>
    <t>Middle School - Language Arts_2012_Caucasian and Others_New</t>
  </si>
  <si>
    <t>Middle School - Language Arts_2012_Caucasian and Others_Same District/Different Position</t>
  </si>
  <si>
    <t>Middle School - Language Arts_2012_Caucasian and Others_Stayer</t>
  </si>
  <si>
    <t>Middle School - Language Arts_2012_Hispanic_Different District/Different Position</t>
  </si>
  <si>
    <t>Middle School - Language Arts_2012_Hispanic_Leaver</t>
  </si>
  <si>
    <t>Middle School - Language Arts_2012_Hispanic_New</t>
  </si>
  <si>
    <t>Middle School - Language Arts_2012_Hispanic_Same District/Different Position</t>
  </si>
  <si>
    <t>Middle School - Language Arts_2012_Hispanic_Stayer</t>
  </si>
  <si>
    <t>Middle School - Language Arts_2012_Multiple (two or more races)_Leaver</t>
  </si>
  <si>
    <t>Middle School - Language Arts_2012_Multiple (two or more races)_New</t>
  </si>
  <si>
    <t>Middle School - Language Arts_2012_Native Hawaiian/Pacific Islander_Different District/Different Position</t>
  </si>
  <si>
    <t>Middle School - Language Arts_2012_Native Hawaiian/Pacific Islander_Same District/Different Position</t>
  </si>
  <si>
    <t>Middle School - Language Arts_2012_Native Hawaiian/Pacific Islander_Stayer</t>
  </si>
  <si>
    <t>Middle School - Language Arts_2013_American Indian/Alaskan Native_Different District/Different Position</t>
  </si>
  <si>
    <t>Middle School - Language Arts_2013_American Indian/Alaskan Native_Different District/Same Position</t>
  </si>
  <si>
    <t>Middle School - Language Arts_2013_American Indian/Alaskan Native_Leaver</t>
  </si>
  <si>
    <t>Middle School - Language Arts_2013_American Indian/Alaskan Native_New</t>
  </si>
  <si>
    <t>Middle School - Language Arts_2013_American Indian/Alaskan Native_Same District/Different Position</t>
  </si>
  <si>
    <t>Middle School - Language Arts_2013_American Indian/Alaskan Native_Stayer</t>
  </si>
  <si>
    <t>Middle School - Language Arts_2013_Asian_Leaver</t>
  </si>
  <si>
    <t>Middle School - Language Arts_2013_Asian_New</t>
  </si>
  <si>
    <t>Middle School - Language Arts_2013_Asian_Stayer</t>
  </si>
  <si>
    <t>Middle School - Language Arts_2013_Black/African-American_Different District/Different Position</t>
  </si>
  <si>
    <t>Middle School - Language Arts_2013_Black/African-American_Leaver</t>
  </si>
  <si>
    <t>Middle School - Language Arts_2013_Black/African-American_New</t>
  </si>
  <si>
    <t>Middle School - Language Arts_2013_Black/African-American_Same District/Different Position</t>
  </si>
  <si>
    <t>Middle School - Language Arts_2013_Black/African-American_Stayer</t>
  </si>
  <si>
    <t>Middle School - Language Arts_2013_Caucasian and Others_Different District/Different Position</t>
  </si>
  <si>
    <t>Middle School - Language Arts_2013_Caucasian and Others_Different District/Same Position</t>
  </si>
  <si>
    <t>Middle School - Language Arts_2013_Caucasian and Others_Leaver</t>
  </si>
  <si>
    <t>Middle School - Language Arts_2013_Caucasian and Others_New</t>
  </si>
  <si>
    <t>Middle School - Language Arts_2013_Caucasian and Others_Same District/Different Position</t>
  </si>
  <si>
    <t>Middle School - Language Arts_2013_Caucasian and Others_Stayer</t>
  </si>
  <si>
    <t>Middle School - Language Arts_2013_Hispanic_Different District/Different Position</t>
  </si>
  <si>
    <t>Middle School - Language Arts_2013_Hispanic_Same District/Different Position</t>
  </si>
  <si>
    <t>Middle School - Language Arts_2013_Hispanic_Stayer</t>
  </si>
  <si>
    <t>Middle School - Language Arts_2013_Multiple (two or more races)_Different District/Different Position</t>
  </si>
  <si>
    <t>Middle School - Language Arts_2013_Multiple (two or more races)_Leaver</t>
  </si>
  <si>
    <t>Middle School - Language Arts_2013_Multiple (two or more races)_New</t>
  </si>
  <si>
    <t>Middle School - Language Arts_2013_Multiple (two or more races)_Same District/Different Position</t>
  </si>
  <si>
    <t>Middle School - Language Arts_2013_Multiple (two or more races)_Stayer</t>
  </si>
  <si>
    <t>Middle School - Language Arts_2013_Native Hawaiian/Pacific Islander_Different District/Different Position</t>
  </si>
  <si>
    <t>Middle School - Language Arts_2013_Native Hawaiian/Pacific Islander_Same District/Different Position</t>
  </si>
  <si>
    <t>Middle School - Language Arts_2013_Native Hawaiian/Pacific Islander_Stayer</t>
  </si>
  <si>
    <t>Middle School - Language Arts_2014_American Indian/Alaskan Native_Different District/Different Position</t>
  </si>
  <si>
    <t>Middle School - Language Arts_2014_American Indian/Alaskan Native_Different District/Same Position</t>
  </si>
  <si>
    <t>Middle School - Language Arts_2014_American Indian/Alaskan Native_Leaver</t>
  </si>
  <si>
    <t>Middle School - Language Arts_2014_American Indian/Alaskan Native_New</t>
  </si>
  <si>
    <t>Middle School - Language Arts_2014_American Indian/Alaskan Native_Same District/Different Position</t>
  </si>
  <si>
    <t>Middle School - Language Arts_2014_American Indian/Alaskan Native_Stayer</t>
  </si>
  <si>
    <t>Middle School - Language Arts_2014_Asian_Leaver</t>
  </si>
  <si>
    <t>Middle School - Language Arts_2014_Asian_New</t>
  </si>
  <si>
    <t>Middle School - Language Arts_2014_Asian_Stayer</t>
  </si>
  <si>
    <t>Middle School - Language Arts_2014_Black/African-American_Different District/Same Position</t>
  </si>
  <si>
    <t>Middle School - Language Arts_2014_Black/African-American_Leaver</t>
  </si>
  <si>
    <t>Middle School - Language Arts_2014_Black/African-American_New</t>
  </si>
  <si>
    <t>Middle School - Language Arts_2014_Black/African-American_Same District/Different Position</t>
  </si>
  <si>
    <t>Middle School - Language Arts_2014_Black/African-American_Stayer</t>
  </si>
  <si>
    <t>Middle School - Language Arts_2014_Caucasian and Others_Different District/Different Position</t>
  </si>
  <si>
    <t>Middle School - Language Arts_2014_Caucasian and Others_Different District/Same Position</t>
  </si>
  <si>
    <t>Middle School - Language Arts_2014_Caucasian and Others_Leaver</t>
  </si>
  <si>
    <t>Middle School - Language Arts_2014_Caucasian and Others_New</t>
  </si>
  <si>
    <t>Middle School - Language Arts_2014_Caucasian and Others_Same District/Different Position</t>
  </si>
  <si>
    <t>Middle School - Language Arts_2014_Caucasian and Others_Stayer</t>
  </si>
  <si>
    <t>Middle School - Language Arts_2014_Hispanic_Different District/Different Position</t>
  </si>
  <si>
    <t>Middle School - Language Arts_2014_Hispanic_New</t>
  </si>
  <si>
    <t>Middle School - Language Arts_2014_Hispanic_Same District/Different Position</t>
  </si>
  <si>
    <t>Middle School - Language Arts_2014_Hispanic_Stayer</t>
  </si>
  <si>
    <t>Middle School - Language Arts_2014_Multiple (two or more races)_Different District/Different Position</t>
  </si>
  <si>
    <t>Middle School - Language Arts_2014_Multiple (two or more races)_Different District/Same Position</t>
  </si>
  <si>
    <t>Middle School - Language Arts_2014_Multiple (two or more races)_Leaver</t>
  </si>
  <si>
    <t>Middle School - Language Arts_2014_Multiple (two or more races)_New</t>
  </si>
  <si>
    <t>Middle School - Language Arts_2014_Multiple (two or more races)_Same District/Different Position</t>
  </si>
  <si>
    <t>Middle School - Language Arts_2014_Multiple (two or more races)_Stayer</t>
  </si>
  <si>
    <t>Middle School - Language Arts_2014_Native Hawaiian/Pacific Islander_Stayer</t>
  </si>
  <si>
    <t>Middle School - Language Arts_2015_American Indian/Alaskan Native_Different District/Different Position</t>
  </si>
  <si>
    <t>Middle School - Language Arts_2015_American Indian/Alaskan Native_Different District/Same Position</t>
  </si>
  <si>
    <t>Middle School - Language Arts_2015_American Indian/Alaskan Native_Leaver</t>
  </si>
  <si>
    <t>Middle School - Language Arts_2015_American Indian/Alaskan Native_New</t>
  </si>
  <si>
    <t>Middle School - Language Arts_2015_American Indian/Alaskan Native_Same District/Different Position</t>
  </si>
  <si>
    <t>Middle School - Language Arts_2015_American Indian/Alaskan Native_Stayer</t>
  </si>
  <si>
    <t>Middle School - Language Arts_2015_Asian_Leaver</t>
  </si>
  <si>
    <t>Middle School - Language Arts_2015_Asian_New</t>
  </si>
  <si>
    <t>Middle School - Language Arts_2015_Asian_Stayer</t>
  </si>
  <si>
    <t>Middle School - Language Arts_2015_Black/African-American_Different District/Different Position</t>
  </si>
  <si>
    <t>Middle School - Language Arts_2015_Black/African-American_Different District/Same Position</t>
  </si>
  <si>
    <t>Middle School - Language Arts_2015_Black/African-American_Leaver</t>
  </si>
  <si>
    <t>Middle School - Language Arts_2015_Black/African-American_New</t>
  </si>
  <si>
    <t>Middle School - Language Arts_2015_Black/African-American_Same District/Different Position</t>
  </si>
  <si>
    <t>Middle School - Language Arts_2015_Black/African-American_Stayer</t>
  </si>
  <si>
    <t>Middle School - Language Arts_2015_Caucasian and Others_Different District/Different Position</t>
  </si>
  <si>
    <t>Middle School - Language Arts_2015_Caucasian and Others_Different District/Same Position</t>
  </si>
  <si>
    <t>Middle School - Language Arts_2015_Caucasian and Others_Leaver</t>
  </si>
  <si>
    <t>Middle School - Language Arts_2015_Caucasian and Others_New</t>
  </si>
  <si>
    <t>Middle School - Language Arts_2015_Caucasian and Others_Same District/Different Position</t>
  </si>
  <si>
    <t>Middle School - Language Arts_2015_Caucasian and Others_Stayer</t>
  </si>
  <si>
    <t>Middle School - Language Arts_2015_Hispanic_Different District/Different Position</t>
  </si>
  <si>
    <t>Middle School - Language Arts_2015_Hispanic_Leaver</t>
  </si>
  <si>
    <t>Middle School - Language Arts_2015_Hispanic_New</t>
  </si>
  <si>
    <t>Middle School - Language Arts_2015_Hispanic_Same District/Different Position</t>
  </si>
  <si>
    <t>Middle School - Language Arts_2015_Hispanic_Stayer</t>
  </si>
  <si>
    <t>Middle School - Language Arts_2015_Multiple (two or more races)_Different District/Different Position</t>
  </si>
  <si>
    <t>Middle School - Language Arts_2015_Multiple (two or more races)_Different District/Same Position</t>
  </si>
  <si>
    <t>Middle School - Language Arts_2015_Multiple (two or more races)_Leaver</t>
  </si>
  <si>
    <t>Middle School - Language Arts_2015_Multiple (two or more races)_New</t>
  </si>
  <si>
    <t>Middle School - Language Arts_2015_Multiple (two or more races)_Same District/Different Position</t>
  </si>
  <si>
    <t>Middle School - Language Arts_2015_Multiple (two or more races)_Stayer</t>
  </si>
  <si>
    <t>Middle School - Language Arts_2015_Native Hawaiian/Pacific Islander_New</t>
  </si>
  <si>
    <t>Middle School - Math_2010_American Indian/Alaskan Native_Different District/Different Position</t>
  </si>
  <si>
    <t>Middle School - Math_2010_American Indian/Alaskan Native_Different District/Same Position</t>
  </si>
  <si>
    <t>Middle School - Math_2010_American Indian/Alaskan Native_Leaver</t>
  </si>
  <si>
    <t>Middle School - Math_2010_American Indian/Alaskan Native_New</t>
  </si>
  <si>
    <t>Middle School - Math_2010_American Indian/Alaskan Native_Same District/Different Position</t>
  </si>
  <si>
    <t>Middle School - Math_2010_American Indian/Alaskan Native_Stayer</t>
  </si>
  <si>
    <t>Middle School - Math_2010_Asian_Different District/Different Position</t>
  </si>
  <si>
    <t>Middle School - Math_2010_Asian_Leaver</t>
  </si>
  <si>
    <t>Middle School - Math_2010_Asian_New</t>
  </si>
  <si>
    <t>Middle School - Math_2010_Asian_Same District/Different Position</t>
  </si>
  <si>
    <t>Middle School - Math_2010_Asian_Stayer</t>
  </si>
  <si>
    <t>Middle School - Math_2010_Black/African-American_Different District/Different Position</t>
  </si>
  <si>
    <t>Middle School - Math_2010_Black/African-American_Leaver</t>
  </si>
  <si>
    <t>Middle School - Math_2010_Black/African-American_New</t>
  </si>
  <si>
    <t>Middle School - Math_2010_Black/African-American_Same District/Different Position</t>
  </si>
  <si>
    <t>Middle School - Math_2010_Black/African-American_Stayer</t>
  </si>
  <si>
    <t>Middle School - Math_2010_Caucasian and Others_Different District/Different Position</t>
  </si>
  <si>
    <t>Middle School - Math_2010_Caucasian and Others_Different District/Same Position</t>
  </si>
  <si>
    <t>Middle School - Math_2010_Caucasian and Others_Leaver</t>
  </si>
  <si>
    <t>Middle School - Math_2010_Caucasian and Others_New</t>
  </si>
  <si>
    <t>Middle School - Math_2010_Caucasian and Others_Same District/Different Position</t>
  </si>
  <si>
    <t>Middle School - Math_2010_Caucasian and Others_Stayer</t>
  </si>
  <si>
    <t>Middle School - Math_2010_Hispanic_Same District/Different Position</t>
  </si>
  <si>
    <t>Middle School - Math_2010_Hispanic_Stayer</t>
  </si>
  <si>
    <t>Middle School - Math_2011_American Indian/Alaskan Native_Leaver</t>
  </si>
  <si>
    <t>Middle School - Math_2011_American Indian/Alaskan Native_New</t>
  </si>
  <si>
    <t>Middle School - Math_2011_American Indian/Alaskan Native_Same District/Different Position</t>
  </si>
  <si>
    <t>Middle School - Math_2011_American Indian/Alaskan Native_Stayer</t>
  </si>
  <si>
    <t>Middle School - Math_2011_Asian_New</t>
  </si>
  <si>
    <t>Middle School - Math_2011_Asian_Same District/Different Position</t>
  </si>
  <si>
    <t>Middle School - Math_2011_Asian_Stayer</t>
  </si>
  <si>
    <t>Middle School - Math_2011_Black/African-American_Different District/Different Position</t>
  </si>
  <si>
    <t>Middle School - Math_2011_Black/African-American_Different District/Same Position</t>
  </si>
  <si>
    <t>Middle School - Math_2011_Black/African-American_Leaver</t>
  </si>
  <si>
    <t>Middle School - Math_2011_Black/African-American_New</t>
  </si>
  <si>
    <t>Middle School - Math_2011_Black/African-American_Same District/Different Position</t>
  </si>
  <si>
    <t>Middle School - Math_2011_Black/African-American_Stayer</t>
  </si>
  <si>
    <t>Middle School - Math_2011_Caucasian and Others_Different District/Different Position</t>
  </si>
  <si>
    <t>Middle School - Math_2011_Caucasian and Others_Different District/Same Position</t>
  </si>
  <si>
    <t>Middle School - Math_2011_Caucasian and Others_Leaver</t>
  </si>
  <si>
    <t>Middle School - Math_2011_Caucasian and Others_New</t>
  </si>
  <si>
    <t>Middle School - Math_2011_Caucasian and Others_Same District/Different Position</t>
  </si>
  <si>
    <t>Middle School - Math_2011_Caucasian and Others_Stayer</t>
  </si>
  <si>
    <t>Middle School - Math_2011_Hispanic_New</t>
  </si>
  <si>
    <t>Middle School - Math_2011_Hispanic_Same District/Different Position</t>
  </si>
  <si>
    <t>Middle School - Math_2011_Hispanic_Stayer</t>
  </si>
  <si>
    <t>Middle School - Math_2012_American Indian/Alaskan Native_Different District/Different Position</t>
  </si>
  <si>
    <t>Middle School - Math_2012_American Indian/Alaskan Native_Different District/Same Position</t>
  </si>
  <si>
    <t>Middle School - Math_2012_American Indian/Alaskan Native_Leaver</t>
  </si>
  <si>
    <t>Middle School - Math_2012_American Indian/Alaskan Native_New</t>
  </si>
  <si>
    <t>Middle School - Math_2012_American Indian/Alaskan Native_Same District/Different Position</t>
  </si>
  <si>
    <t>Middle School - Math_2012_American Indian/Alaskan Native_Stayer</t>
  </si>
  <si>
    <t>Middle School - Math_2012_Asian_Leaver</t>
  </si>
  <si>
    <t>Middle School - Math_2012_Asian_New</t>
  </si>
  <si>
    <t>Middle School - Math_2012_Asian_Same District/Different Position</t>
  </si>
  <si>
    <t>Middle School - Math_2012_Asian_Stayer</t>
  </si>
  <si>
    <t>Middle School - Math_2012_Black/African-American_Leaver</t>
  </si>
  <si>
    <t>Middle School - Math_2012_Black/African-American_New</t>
  </si>
  <si>
    <t>Middle School - Math_2012_Black/African-American_Same District/Different Position</t>
  </si>
  <si>
    <t>Middle School - Math_2012_Black/African-American_Stayer</t>
  </si>
  <si>
    <t>Middle School - Math_2012_Caucasian and Others_Different District/Different Position</t>
  </si>
  <si>
    <t>Middle School - Math_2012_Caucasian and Others_Different District/Same Position</t>
  </si>
  <si>
    <t>Middle School - Math_2012_Caucasian and Others_Leaver</t>
  </si>
  <si>
    <t>Middle School - Math_2012_Caucasian and Others_New</t>
  </si>
  <si>
    <t>Middle School - Math_2012_Caucasian and Others_Same District/Different Position</t>
  </si>
  <si>
    <t>Middle School - Math_2012_Caucasian and Others_Stayer</t>
  </si>
  <si>
    <t>Middle School - Math_2012_Hispanic_Different District/Same Position</t>
  </si>
  <si>
    <t>Middle School - Math_2012_Hispanic_Leaver</t>
  </si>
  <si>
    <t>Middle School - Math_2012_Hispanic_Same District/Different Position</t>
  </si>
  <si>
    <t>Middle School - Math_2012_Hispanic_Stayer</t>
  </si>
  <si>
    <t>Middle School - Math_2012_Multiple (two or more races)_New</t>
  </si>
  <si>
    <t>Middle School - Math_2012_Multiple (two or more races)_Stayer</t>
  </si>
  <si>
    <t>Middle School - Math_2013_American Indian/Alaskan Native_Different District/Different Position</t>
  </si>
  <si>
    <t>Middle School - Math_2013_American Indian/Alaskan Native_Leaver</t>
  </si>
  <si>
    <t>Middle School - Math_2013_American Indian/Alaskan Native_New</t>
  </si>
  <si>
    <t>Middle School - Math_2013_American Indian/Alaskan Native_Same District/Different Position</t>
  </si>
  <si>
    <t>Middle School - Math_2013_American Indian/Alaskan Native_Stayer</t>
  </si>
  <si>
    <t>Middle School - Math_2013_Asian_Leaver</t>
  </si>
  <si>
    <t>Middle School - Math_2013_Asian_New</t>
  </si>
  <si>
    <t>Middle School - Math_2013_Asian_Stayer</t>
  </si>
  <si>
    <t>Middle School - Math_2013_Black/African-American_Different District/Different Position</t>
  </si>
  <si>
    <t>Middle School - Math_2013_Black/African-American_Leaver</t>
  </si>
  <si>
    <t>Middle School - Math_2013_Black/African-American_New</t>
  </si>
  <si>
    <t>Middle School - Math_2013_Black/African-American_Same District/Different Position</t>
  </si>
  <si>
    <t>Middle School - Math_2013_Black/African-American_Stayer</t>
  </si>
  <si>
    <t>Middle School - Math_2013_Caucasian and Others_Different District/Different Position</t>
  </si>
  <si>
    <t>Middle School - Math_2013_Caucasian and Others_Different District/Same Position</t>
  </si>
  <si>
    <t>Middle School - Math_2013_Caucasian and Others_Leaver</t>
  </si>
  <si>
    <t>Middle School - Math_2013_Caucasian and Others_New</t>
  </si>
  <si>
    <t>Middle School - Math_2013_Caucasian and Others_Same District/Different Position</t>
  </si>
  <si>
    <t>Middle School - Math_2013_Caucasian and Others_Stayer</t>
  </si>
  <si>
    <t>Middle School - Math_2013_Hispanic_Different District/Different Position</t>
  </si>
  <si>
    <t>Middle School - Math_2013_Hispanic_Different District/Same Position</t>
  </si>
  <si>
    <t>Middle School - Math_2013_Hispanic_Leaver</t>
  </si>
  <si>
    <t>Middle School - Math_2013_Hispanic_New</t>
  </si>
  <si>
    <t>Middle School - Math_2013_Hispanic_Same District/Different Position</t>
  </si>
  <si>
    <t>Middle School - Math_2013_Hispanic_Stayer</t>
  </si>
  <si>
    <t>Middle School - Math_2013_Multiple (two or more races)_Different District/Same Position</t>
  </si>
  <si>
    <t>Middle School - Math_2013_Multiple (two or more races)_Leaver</t>
  </si>
  <si>
    <t>Middle School - Math_2013_Multiple (two or more races)_New</t>
  </si>
  <si>
    <t>Middle School - Math_2013_Multiple (two or more races)_Same District/Different Position</t>
  </si>
  <si>
    <t>Middle School - Math_2013_Multiple (two or more races)_Stayer</t>
  </si>
  <si>
    <t>Middle School - Math_2014_American Indian/Alaskan Native_Different District/Different Position</t>
  </si>
  <si>
    <t>Middle School - Math_2014_American Indian/Alaskan Native_Different District/Same Position</t>
  </si>
  <si>
    <t>Middle School - Math_2014_American Indian/Alaskan Native_Leaver</t>
  </si>
  <si>
    <t>Middle School - Math_2014_American Indian/Alaskan Native_New</t>
  </si>
  <si>
    <t>Middle School - Math_2014_American Indian/Alaskan Native_Same District/Different Position</t>
  </si>
  <si>
    <t>Middle School - Math_2014_American Indian/Alaskan Native_Stayer</t>
  </si>
  <si>
    <t>Middle School - Math_2014_Asian_Leaver</t>
  </si>
  <si>
    <t>Middle School - Math_2014_Asian_New</t>
  </si>
  <si>
    <t>Middle School - Math_2014_Asian_Same District/Different Position</t>
  </si>
  <si>
    <t>Middle School - Math_2014_Asian_Stayer</t>
  </si>
  <si>
    <t>Middle School - Math_2014_Black/African-American_Different District/Different Position</t>
  </si>
  <si>
    <t>Middle School - Math_2014_Black/African-American_Leaver</t>
  </si>
  <si>
    <t>Middle School - Math_2014_Black/African-American_New</t>
  </si>
  <si>
    <t>Middle School - Math_2014_Black/African-American_Same District/Different Position</t>
  </si>
  <si>
    <t>Middle School - Math_2014_Black/African-American_Stayer</t>
  </si>
  <si>
    <t>Middle School - Math_2014_Caucasian and Others_Different District/Different Position</t>
  </si>
  <si>
    <t>Middle School - Math_2014_Caucasian and Others_Different District/Same Position</t>
  </si>
  <si>
    <t>Middle School - Math_2014_Caucasian and Others_Leaver</t>
  </si>
  <si>
    <t>Middle School - Math_2014_Caucasian and Others_New</t>
  </si>
  <si>
    <t>Middle School - Math_2014_Caucasian and Others_Same District/Different Position</t>
  </si>
  <si>
    <t>Middle School - Math_2014_Caucasian and Others_Stayer</t>
  </si>
  <si>
    <t>Middle School - Math_2014_Hispanic_New</t>
  </si>
  <si>
    <t>Middle School - Math_2014_Hispanic_Same District/Different Position</t>
  </si>
  <si>
    <t>Middle School - Math_2014_Hispanic_Stayer</t>
  </si>
  <si>
    <t>Middle School - Math_2014_Multiple (two or more races)_Different District/Different Position</t>
  </si>
  <si>
    <t>Middle School - Math_2014_Multiple (two or more races)_Different District/Same Position</t>
  </si>
  <si>
    <t>Middle School - Math_2014_Multiple (two or more races)_Leaver</t>
  </si>
  <si>
    <t>Middle School - Math_2014_Multiple (two or more races)_New</t>
  </si>
  <si>
    <t>Middle School - Math_2014_Multiple (two or more races)_Same District/Different Position</t>
  </si>
  <si>
    <t>Middle School - Math_2014_Multiple (two or more races)_Stayer</t>
  </si>
  <si>
    <t>Middle School - Math_2015_American Indian/Alaskan Native_Leaver</t>
  </si>
  <si>
    <t>Middle School - Math_2015_American Indian/Alaskan Native_New</t>
  </si>
  <si>
    <t>Middle School - Math_2015_American Indian/Alaskan Native_Same District/Different Position</t>
  </si>
  <si>
    <t>Middle School - Math_2015_American Indian/Alaskan Native_Stayer</t>
  </si>
  <si>
    <t>Middle School - Math_2015_Asian_Different District/Different Position</t>
  </si>
  <si>
    <t>Middle School - Math_2015_Asian_Leaver</t>
  </si>
  <si>
    <t>Middle School - Math_2015_Asian_New</t>
  </si>
  <si>
    <t>Middle School - Math_2015_Asian_Same District/Different Position</t>
  </si>
  <si>
    <t>Middle School - Math_2015_Asian_Stayer</t>
  </si>
  <si>
    <t>Middle School - Math_2015_Black/African-American_Different District/Different Position</t>
  </si>
  <si>
    <t>Middle School - Math_2015_Black/African-American_Leaver</t>
  </si>
  <si>
    <t>Middle School - Math_2015_Black/African-American_New</t>
  </si>
  <si>
    <t>Middle School - Math_2015_Black/African-American_Same District/Different Position</t>
  </si>
  <si>
    <t>Middle School - Math_2015_Black/African-American_Stayer</t>
  </si>
  <si>
    <t>Middle School - Math_2015_Caucasian and Others_Different District/Different Position</t>
  </si>
  <si>
    <t>Middle School - Math_2015_Caucasian and Others_Different District/Same Position</t>
  </si>
  <si>
    <t>Middle School - Math_2015_Caucasian and Others_Leaver</t>
  </si>
  <si>
    <t>Middle School - Math_2015_Caucasian and Others_New</t>
  </si>
  <si>
    <t>Middle School - Math_2015_Caucasian and Others_Same District/Different Position</t>
  </si>
  <si>
    <t>Middle School - Math_2015_Caucasian and Others_Stayer</t>
  </si>
  <si>
    <t>Middle School - Math_2015_Hispanic_Leaver</t>
  </si>
  <si>
    <t>Middle School - Math_2015_Hispanic_New</t>
  </si>
  <si>
    <t>Middle School - Math_2015_Hispanic_Same District/Different Position</t>
  </si>
  <si>
    <t>Middle School - Math_2015_Hispanic_Stayer</t>
  </si>
  <si>
    <t>Middle School - Math_2015_Multiple (two or more races)_Different District/Different Position</t>
  </si>
  <si>
    <t>Middle School - Math_2015_Multiple (two or more races)_Different District/Same Position</t>
  </si>
  <si>
    <t>Middle School - Math_2015_Multiple (two or more races)_Leaver</t>
  </si>
  <si>
    <t>Middle School - Math_2015_Multiple (two or more races)_New</t>
  </si>
  <si>
    <t>Middle School - Math_2015_Multiple (two or more races)_Same District/Different Position</t>
  </si>
  <si>
    <t>Middle School - Math_2015_Multiple (two or more races)_Stayer</t>
  </si>
  <si>
    <t>Middle School - Other_2010_American Indian/Alaskan Native_Different District/Different Position</t>
  </si>
  <si>
    <t>Middle School - Other_2010_American Indian/Alaskan Native_New</t>
  </si>
  <si>
    <t>Middle School - Other_2010_American Indian/Alaskan Native_Same District/Different Position</t>
  </si>
  <si>
    <t>Middle School - Other_2010_American Indian/Alaskan Native_Stayer</t>
  </si>
  <si>
    <t>Middle School - Other_2010_Asian_Stayer</t>
  </si>
  <si>
    <t>Middle School - Other_2010_Black/African-American_Leaver</t>
  </si>
  <si>
    <t>Middle School - Other_2010_Black/African-American_New</t>
  </si>
  <si>
    <t>Middle School - Other_2010_Black/African-American_Same District/Different Position</t>
  </si>
  <si>
    <t>Middle School - Other_2010_Black/African-American_Stayer</t>
  </si>
  <si>
    <t>Middle School - Other_2010_Caucasian and Others_Different District/Different Position</t>
  </si>
  <si>
    <t>Middle School - Other_2010_Caucasian and Others_Different District/Same Position</t>
  </si>
  <si>
    <t>Middle School - Other_2010_Caucasian and Others_Leaver</t>
  </si>
  <si>
    <t>Middle School - Other_2010_Caucasian and Others_New</t>
  </si>
  <si>
    <t>Middle School - Other_2010_Caucasian and Others_Same District/Different Position</t>
  </si>
  <si>
    <t>Middle School - Other_2010_Caucasian and Others_Stayer</t>
  </si>
  <si>
    <t>Middle School - Other_2010_Hispanic_Leaver</t>
  </si>
  <si>
    <t>Middle School - Other_2010_Hispanic_New</t>
  </si>
  <si>
    <t>Middle School - Other_2010_Hispanic_Same District/Different Position</t>
  </si>
  <si>
    <t>Middle School - Other_2010_Hispanic_Stayer</t>
  </si>
  <si>
    <t>Middle School - Other_2011_American Indian/Alaskan Native_Different District/Different Position</t>
  </si>
  <si>
    <t>Middle School - Other_2011_American Indian/Alaskan Native_Leaver</t>
  </si>
  <si>
    <t>Middle School - Other_2011_American Indian/Alaskan Native_Same District/Different Position</t>
  </si>
  <si>
    <t>Middle School - Other_2011_American Indian/Alaskan Native_Stayer</t>
  </si>
  <si>
    <t>Middle School - Other_2011_Asian_Stayer</t>
  </si>
  <si>
    <t>Middle School - Other_2011_Black/African-American_Different District/Different Position</t>
  </si>
  <si>
    <t>Middle School - Other_2011_Black/African-American_Different District/Same Position</t>
  </si>
  <si>
    <t>Middle School - Other_2011_Black/African-American_Leaver</t>
  </si>
  <si>
    <t>Middle School - Other_2011_Black/African-American_Same District/Different Position</t>
  </si>
  <si>
    <t>Middle School - Other_2011_Black/African-American_Stayer</t>
  </si>
  <si>
    <t>Middle School - Other_2011_Caucasian and Others_Different District/Different Position</t>
  </si>
  <si>
    <t>Middle School - Other_2011_Caucasian and Others_Different District/Same Position</t>
  </si>
  <si>
    <t>Middle School - Other_2011_Caucasian and Others_Leaver</t>
  </si>
  <si>
    <t>Middle School - Other_2011_Caucasian and Others_New</t>
  </si>
  <si>
    <t>Middle School - Other_2011_Caucasian and Others_Same District/Different Position</t>
  </si>
  <si>
    <t>Middle School - Other_2011_Caucasian and Others_Stayer</t>
  </si>
  <si>
    <t>Middle School - Other_2011_Hispanic_Leaver</t>
  </si>
  <si>
    <t>Middle School - Other_2011_Hispanic_New</t>
  </si>
  <si>
    <t>Middle School - Other_2011_Hispanic_Same District/Different Position</t>
  </si>
  <si>
    <t>Middle School - Other_2011_Hispanic_Stayer</t>
  </si>
  <si>
    <t>Middle School - Other_2011_Native Hawaiian/Pacific Islander_New</t>
  </si>
  <si>
    <t>Middle School - Other_2012_American Indian/Alaskan Native_Different District/Different Position</t>
  </si>
  <si>
    <t>Middle School - Other_2012_American Indian/Alaskan Native_Different District/Same Position</t>
  </si>
  <si>
    <t>Middle School - Other_2012_American Indian/Alaskan Native_Leaver</t>
  </si>
  <si>
    <t>Middle School - Other_2012_American Indian/Alaskan Native_New</t>
  </si>
  <si>
    <t>Middle School - Other_2012_American Indian/Alaskan Native_Same District/Different Position</t>
  </si>
  <si>
    <t>Middle School - Other_2012_American Indian/Alaskan Native_Stayer</t>
  </si>
  <si>
    <t>Middle School - Other_2012_Asian_Leaver</t>
  </si>
  <si>
    <t>Middle School - Other_2012_Asian_Stayer</t>
  </si>
  <si>
    <t>Middle School - Other_2012_Black/African-American_Different District/Different Position</t>
  </si>
  <si>
    <t>Middle School - Other_2012_Black/African-American_Leaver</t>
  </si>
  <si>
    <t>Middle School - Other_2012_Black/African-American_New</t>
  </si>
  <si>
    <t>Middle School - Other_2012_Black/African-American_Same District/Different Position</t>
  </si>
  <si>
    <t>Middle School - Other_2012_Black/African-American_Stayer</t>
  </si>
  <si>
    <t>Middle School - Other_2012_Caucasian and Others_Different District/Different Position</t>
  </si>
  <si>
    <t>Middle School - Other_2012_Caucasian and Others_Different District/Same Position</t>
  </si>
  <si>
    <t>Middle School - Other_2012_Caucasian and Others_Leaver</t>
  </si>
  <si>
    <t>Middle School - Other_2012_Caucasian and Others_New</t>
  </si>
  <si>
    <t>Middle School - Other_2012_Caucasian and Others_Same District/Different Position</t>
  </si>
  <si>
    <t>Middle School - Other_2012_Caucasian and Others_Stayer</t>
  </si>
  <si>
    <t>Middle School - Other_2012_Hispanic_Leaver</t>
  </si>
  <si>
    <t>Middle School - Other_2012_Hispanic_New</t>
  </si>
  <si>
    <t>Middle School - Other_2012_Hispanic_Same District/Different Position</t>
  </si>
  <si>
    <t>Middle School - Other_2012_Hispanic_Stayer</t>
  </si>
  <si>
    <t>Middle School - Other_2012_Multiple (two or more races)_New</t>
  </si>
  <si>
    <t>Middle School - Other_2012_Native Hawaiian/Pacific Islander_Leaver</t>
  </si>
  <si>
    <t>Middle School - Other_2012_Native Hawaiian/Pacific Islander_Stayer</t>
  </si>
  <si>
    <t>Middle School - Other_2013_American Indian/Alaskan Native_Different District/Different Position</t>
  </si>
  <si>
    <t>Middle School - Other_2013_American Indian/Alaskan Native_Leaver</t>
  </si>
  <si>
    <t>Middle School - Other_2013_American Indian/Alaskan Native_New</t>
  </si>
  <si>
    <t>Middle School - Other_2013_American Indian/Alaskan Native_Same District/Different Position</t>
  </si>
  <si>
    <t>Middle School - Other_2013_American Indian/Alaskan Native_Stayer</t>
  </si>
  <si>
    <t>Middle School - Other_2013_Asian_New</t>
  </si>
  <si>
    <t>Middle School - Other_2013_Asian_Stayer</t>
  </si>
  <si>
    <t>Middle School - Other_2013_Black/African-American_Different District/Different Position</t>
  </si>
  <si>
    <t>Middle School - Other_2013_Black/African-American_Leaver</t>
  </si>
  <si>
    <t>Middle School - Other_2013_Black/African-American_New</t>
  </si>
  <si>
    <t>Middle School - Other_2013_Black/African-American_Same District/Different Position</t>
  </si>
  <si>
    <t>Middle School - Other_2013_Black/African-American_Stayer</t>
  </si>
  <si>
    <t>Middle School - Other_2013_Caucasian and Others_Different District/Different Position</t>
  </si>
  <si>
    <t>Middle School - Other_2013_Caucasian and Others_Different District/Same Position</t>
  </si>
  <si>
    <t>Middle School - Other_2013_Caucasian and Others_Leaver</t>
  </si>
  <si>
    <t>Middle School - Other_2013_Caucasian and Others_New</t>
  </si>
  <si>
    <t>Middle School - Other_2013_Caucasian and Others_Same District/Different Position</t>
  </si>
  <si>
    <t>Middle School - Other_2013_Caucasian and Others_Stayer</t>
  </si>
  <si>
    <t>Middle School - Other_2013_Hispanic_Different District/Different Position</t>
  </si>
  <si>
    <t>Middle School - Other_2013_Hispanic_Leaver</t>
  </si>
  <si>
    <t>Middle School - Other_2013_Hispanic_New</t>
  </si>
  <si>
    <t>Middle School - Other_2013_Hispanic_Same District/Different Position</t>
  </si>
  <si>
    <t>Middle School - Other_2013_Hispanic_Stayer</t>
  </si>
  <si>
    <t>Middle School - Other_2013_Multiple (two or more races)_New</t>
  </si>
  <si>
    <t>Middle School - Other_2013_Multiple (two or more races)_Same District/Different Position</t>
  </si>
  <si>
    <t>Middle School - Other_2013_Multiple (two or more races)_Stayer</t>
  </si>
  <si>
    <t>Middle School - Other_2013_Native Hawaiian/Pacific Islander_Leaver</t>
  </si>
  <si>
    <t>Middle School - Other_2013_Native Hawaiian/Pacific Islander_Stayer</t>
  </si>
  <si>
    <t>Middle School - Other_2014_American Indian/Alaskan Native_Different District/Different Position</t>
  </si>
  <si>
    <t>Middle School - Other_2014_American Indian/Alaskan Native_Different District/Same Position</t>
  </si>
  <si>
    <t>Middle School - Other_2014_American Indian/Alaskan Native_Leaver</t>
  </si>
  <si>
    <t>Middle School - Other_2014_American Indian/Alaskan Native_New</t>
  </si>
  <si>
    <t>Middle School - Other_2014_American Indian/Alaskan Native_Same District/Different Position</t>
  </si>
  <si>
    <t>Middle School - Other_2014_American Indian/Alaskan Native_Stayer</t>
  </si>
  <si>
    <t>Middle School - Other_2014_Asian_Stayer</t>
  </si>
  <si>
    <t>Middle School - Other_2014_Black/African-American_Different District/Same Position</t>
  </si>
  <si>
    <t>Middle School - Other_2014_Black/African-American_Leaver</t>
  </si>
  <si>
    <t>Middle School - Other_2014_Black/African-American_New</t>
  </si>
  <si>
    <t>Middle School - Other_2014_Black/African-American_Same District/Different Position</t>
  </si>
  <si>
    <t>Middle School - Other_2014_Black/African-American_Stayer</t>
  </si>
  <si>
    <t>Middle School - Other_2014_Caucasian and Others_Different District/Different Position</t>
  </si>
  <si>
    <t>Middle School - Other_2014_Caucasian and Others_Different District/Same Position</t>
  </si>
  <si>
    <t>Middle School - Other_2014_Caucasian and Others_Leaver</t>
  </si>
  <si>
    <t>Middle School - Other_2014_Caucasian and Others_New</t>
  </si>
  <si>
    <t>Middle School - Other_2014_Caucasian and Others_Same District/Different Position</t>
  </si>
  <si>
    <t>Middle School - Other_2014_Caucasian and Others_Stayer</t>
  </si>
  <si>
    <t>Middle School - Other_2014_Hispanic_Different District/Different Position</t>
  </si>
  <si>
    <t>Middle School - Other_2014_Hispanic_Leaver</t>
  </si>
  <si>
    <t>Middle School - Other_2014_Hispanic_New</t>
  </si>
  <si>
    <t>Middle School - Other_2014_Hispanic_Same District/Different Position</t>
  </si>
  <si>
    <t>Middle School - Other_2014_Hispanic_Stayer</t>
  </si>
  <si>
    <t>Middle School - Other_2014_Multiple (two or more races)_Different District/Same Position</t>
  </si>
  <si>
    <t>Middle School - Other_2014_Multiple (two or more races)_Leaver</t>
  </si>
  <si>
    <t>Middle School - Other_2014_Multiple (two or more races)_Same District/Different Position</t>
  </si>
  <si>
    <t>Middle School - Other_2014_Multiple (two or more races)_Stayer</t>
  </si>
  <si>
    <t>Middle School - Other_2014_Native Hawaiian/Pacific Islander_Same District/Different Position</t>
  </si>
  <si>
    <t>Middle School - Other_2015_American Indian/Alaskan Native_Different District/Different Position</t>
  </si>
  <si>
    <t>Middle School - Other_2015_American Indian/Alaskan Native_Different District/Same Position</t>
  </si>
  <si>
    <t>Middle School - Other_2015_American Indian/Alaskan Native_Leaver</t>
  </si>
  <si>
    <t>Middle School - Other_2015_American Indian/Alaskan Native_New</t>
  </si>
  <si>
    <t>Middle School - Other_2015_American Indian/Alaskan Native_Same District/Different Position</t>
  </si>
  <si>
    <t>Middle School - Other_2015_American Indian/Alaskan Native_Stayer</t>
  </si>
  <si>
    <t>Middle School - Other_2015_Asian_New</t>
  </si>
  <si>
    <t>Middle School - Other_2015_Asian_Same District/Different Position</t>
  </si>
  <si>
    <t>Middle School - Other_2015_Asian_Stayer</t>
  </si>
  <si>
    <t>Middle School - Other_2015_Black/African-American_Different District/Different Position</t>
  </si>
  <si>
    <t>Middle School - Other_2015_Black/African-American_Different District/Same Position</t>
  </si>
  <si>
    <t>Middle School - Other_2015_Black/African-American_Leaver</t>
  </si>
  <si>
    <t>Middle School - Other_2015_Black/African-American_New</t>
  </si>
  <si>
    <t>Middle School - Other_2015_Black/African-American_Same District/Different Position</t>
  </si>
  <si>
    <t>Middle School - Other_2015_Black/African-American_Stayer</t>
  </si>
  <si>
    <t>Middle School - Other_2015_Caucasian and Others_Different District/Different Position</t>
  </si>
  <si>
    <t>Middle School - Other_2015_Caucasian and Others_Different District/Same Position</t>
  </si>
  <si>
    <t>Middle School - Other_2015_Caucasian and Others_Leaver</t>
  </si>
  <si>
    <t>Middle School - Other_2015_Caucasian and Others_New</t>
  </si>
  <si>
    <t>Middle School - Other_2015_Caucasian and Others_Same District/Different Position</t>
  </si>
  <si>
    <t>Middle School - Other_2015_Caucasian and Others_Stayer</t>
  </si>
  <si>
    <t>Middle School - Other_2015_Hispanic_Different District/Different Position</t>
  </si>
  <si>
    <t>Middle School - Other_2015_Hispanic_Leaver</t>
  </si>
  <si>
    <t>Middle School - Other_2015_Hispanic_New</t>
  </si>
  <si>
    <t>Middle School - Other_2015_Hispanic_Same District/Different Position</t>
  </si>
  <si>
    <t>Middle School - Other_2015_Hispanic_Stayer</t>
  </si>
  <si>
    <t>Middle School - Other_2015_Multiple (two or more races)_Different District/Different Position</t>
  </si>
  <si>
    <t>Middle School - Other_2015_Multiple (two or more races)_Leaver</t>
  </si>
  <si>
    <t>Middle School - Other_2015_Multiple (two or more races)_New</t>
  </si>
  <si>
    <t>Middle School - Other_2015_Multiple (two or more races)_Same District/Different Position</t>
  </si>
  <si>
    <t>Middle School - Other_2015_Multiple (two or more races)_Stayer</t>
  </si>
  <si>
    <t>Middle School - Science_2010_American Indian/Alaskan Native_Different District/Different Position</t>
  </si>
  <si>
    <t>Middle School - Science_2010_American Indian/Alaskan Native_Leaver</t>
  </si>
  <si>
    <t>Middle School - Science_2010_American Indian/Alaskan Native_New</t>
  </si>
  <si>
    <t>Middle School - Science_2010_American Indian/Alaskan Native_Same District/Different Position</t>
  </si>
  <si>
    <t>Middle School - Science_2010_American Indian/Alaskan Native_Stayer</t>
  </si>
  <si>
    <t>Middle School - Science_2010_Asian_Stayer</t>
  </si>
  <si>
    <t>Middle School - Science_2010_Black/African-American_Leaver</t>
  </si>
  <si>
    <t>Middle School - Science_2010_Black/African-American_New</t>
  </si>
  <si>
    <t>Middle School - Science_2010_Black/African-American_Same District/Different Position</t>
  </si>
  <si>
    <t>Middle School - Science_2010_Black/African-American_Stayer</t>
  </si>
  <si>
    <t>Middle School - Science_2010_Caucasian and Others_Different District/Different Position</t>
  </si>
  <si>
    <t>Middle School - Science_2010_Caucasian and Others_Different District/Same Position</t>
  </si>
  <si>
    <t>Middle School - Science_2010_Caucasian and Others_Leaver</t>
  </si>
  <si>
    <t>Middle School - Science_2010_Caucasian and Others_New</t>
  </si>
  <si>
    <t>Middle School - Science_2010_Caucasian and Others_Same District/Different Position</t>
  </si>
  <si>
    <t>Middle School - Science_2010_Caucasian and Others_Stayer</t>
  </si>
  <si>
    <t>Middle School - Science_2010_Hispanic_Leaver</t>
  </si>
  <si>
    <t>Middle School - Science_2010_Hispanic_Same District/Different Position</t>
  </si>
  <si>
    <t>Middle School - Science_2010_Hispanic_Stayer</t>
  </si>
  <si>
    <t>Middle School - Science_2011_American Indian/Alaskan Native_Leaver</t>
  </si>
  <si>
    <t>Middle School - Science_2011_American Indian/Alaskan Native_Same District/Different Position</t>
  </si>
  <si>
    <t>Middle School - Science_2011_American Indian/Alaskan Native_Stayer</t>
  </si>
  <si>
    <t>Middle School - Science_2011_Asian_Same District/Different Position</t>
  </si>
  <si>
    <t>Middle School - Science_2011_Asian_Stayer</t>
  </si>
  <si>
    <t>Middle School - Science_2011_Black/African-American_Leaver</t>
  </si>
  <si>
    <t>Middle School - Science_2011_Black/African-American_New</t>
  </si>
  <si>
    <t>Middle School - Science_2011_Black/African-American_Same District/Different Position</t>
  </si>
  <si>
    <t>Middle School - Science_2011_Black/African-American_Stayer</t>
  </si>
  <si>
    <t>Middle School - Science_2011_Caucasian and Others_Different District/Different Position</t>
  </si>
  <si>
    <t>Middle School - Science_2011_Caucasian and Others_Different District/Same Position</t>
  </si>
  <si>
    <t>Middle School - Science_2011_Caucasian and Others_Leaver</t>
  </si>
  <si>
    <t>Middle School - Science_2011_Caucasian and Others_New</t>
  </si>
  <si>
    <t>Middle School - Science_2011_Caucasian and Others_Same District/Different Position</t>
  </si>
  <si>
    <t>Middle School - Science_2011_Caucasian and Others_Stayer</t>
  </si>
  <si>
    <t>Middle School - Science_2011_Hispanic_New</t>
  </si>
  <si>
    <t>Middle School - Science_2011_Hispanic_Stayer</t>
  </si>
  <si>
    <t>Middle School - Science_2012_American Indian/Alaskan Native_Different District/Different Position</t>
  </si>
  <si>
    <t>Middle School - Science_2012_American Indian/Alaskan Native_Leaver</t>
  </si>
  <si>
    <t>Middle School - Science_2012_American Indian/Alaskan Native_New</t>
  </si>
  <si>
    <t>Middle School - Science_2012_American Indian/Alaskan Native_Same District/Different Position</t>
  </si>
  <si>
    <t>Middle School - Science_2012_American Indian/Alaskan Native_Stayer</t>
  </si>
  <si>
    <t>Middle School - Science_2012_Asian_New</t>
  </si>
  <si>
    <t>Middle School - Science_2012_Asian_Stayer</t>
  </si>
  <si>
    <t>Middle School - Science_2012_Black/African-American_Different District/Different Position</t>
  </si>
  <si>
    <t>Middle School - Science_2012_Black/African-American_Leaver</t>
  </si>
  <si>
    <t>Middle School - Science_2012_Black/African-American_Same District/Different Position</t>
  </si>
  <si>
    <t>Middle School - Science_2012_Black/African-American_Stayer</t>
  </si>
  <si>
    <t>Middle School - Science_2012_Caucasian and Others_Different District/Different Position</t>
  </si>
  <si>
    <t>Middle School - Science_2012_Caucasian and Others_Different District/Same Position</t>
  </si>
  <si>
    <t>Middle School - Science_2012_Caucasian and Others_Leaver</t>
  </si>
  <si>
    <t>Middle School - Science_2012_Caucasian and Others_New</t>
  </si>
  <si>
    <t>Middle School - Science_2012_Caucasian and Others_Same District/Different Position</t>
  </si>
  <si>
    <t>Middle School - Science_2012_Caucasian and Others_Stayer</t>
  </si>
  <si>
    <t>Middle School - Science_2012_Hispanic_Stayer</t>
  </si>
  <si>
    <t>Middle School - Science_2012_Multiple (two or more races)_Stayer</t>
  </si>
  <si>
    <t>Middle School - Science_2012_Native Hawaiian/Pacific Islander_Same District/Different Position</t>
  </si>
  <si>
    <t>Middle School - Science_2012_Native Hawaiian/Pacific Islander_Stayer</t>
  </si>
  <si>
    <t>Middle School - Science_2013_American Indian/Alaskan Native_Different District/Different Position</t>
  </si>
  <si>
    <t>Middle School - Science_2013_American Indian/Alaskan Native_Leaver</t>
  </si>
  <si>
    <t>Middle School - Science_2013_American Indian/Alaskan Native_New</t>
  </si>
  <si>
    <t>Middle School - Science_2013_American Indian/Alaskan Native_Same District/Different Position</t>
  </si>
  <si>
    <t>Middle School - Science_2013_American Indian/Alaskan Native_Stayer</t>
  </si>
  <si>
    <t>Middle School - Science_2013_Asian_New</t>
  </si>
  <si>
    <t>Middle School - Science_2013_Asian_Stayer</t>
  </si>
  <si>
    <t>Middle School - Science_2013_Black/African-American_Different District/Different Position</t>
  </si>
  <si>
    <t>Middle School - Science_2013_Black/African-American_Different District/Same Position</t>
  </si>
  <si>
    <t>Middle School - Science_2013_Black/African-American_New</t>
  </si>
  <si>
    <t>Middle School - Science_2013_Black/African-American_Same District/Different Position</t>
  </si>
  <si>
    <t>Middle School - Science_2013_Black/African-American_Stayer</t>
  </si>
  <si>
    <t>Middle School - Science_2013_Caucasian and Others_Different District/Different Position</t>
  </si>
  <si>
    <t>Middle School - Science_2013_Caucasian and Others_Different District/Same Position</t>
  </si>
  <si>
    <t>Middle School - Science_2013_Caucasian and Others_Leaver</t>
  </si>
  <si>
    <t>Middle School - Science_2013_Caucasian and Others_New</t>
  </si>
  <si>
    <t>Middle School - Science_2013_Caucasian and Others_Same District/Different Position</t>
  </si>
  <si>
    <t>Middle School - Science_2013_Caucasian and Others_Stayer</t>
  </si>
  <si>
    <t>Middle School - Science_2013_Hispanic_Different District/Different Position</t>
  </si>
  <si>
    <t>Middle School - Science_2013_Hispanic_Leaver</t>
  </si>
  <si>
    <t>Middle School - Science_2013_Hispanic_Stayer</t>
  </si>
  <si>
    <t>Middle School - Science_2013_Multiple (two or more races)_Different District/Different Position</t>
  </si>
  <si>
    <t>Middle School - Science_2013_Multiple (two or more races)_Leaver</t>
  </si>
  <si>
    <t>Middle School - Science_2013_Multiple (two or more races)_New</t>
  </si>
  <si>
    <t>Middle School - Science_2013_Multiple (two or more races)_Same District/Different Position</t>
  </si>
  <si>
    <t>Middle School - Science_2013_Multiple (two or more races)_Stayer</t>
  </si>
  <si>
    <t>Middle School - Science_2013_Native Hawaiian/Pacific Islander_Stayer</t>
  </si>
  <si>
    <t>Middle School - Science_2014_American Indian/Alaskan Native_Different District/Different Position</t>
  </si>
  <si>
    <t>Middle School - Science_2014_American Indian/Alaskan Native_Different District/Same Position</t>
  </si>
  <si>
    <t>Middle School - Science_2014_American Indian/Alaskan Native_Leaver</t>
  </si>
  <si>
    <t>Middle School - Science_2014_American Indian/Alaskan Native_New</t>
  </si>
  <si>
    <t>Middle School - Science_2014_American Indian/Alaskan Native_Same District/Different Position</t>
  </si>
  <si>
    <t>Middle School - Science_2014_American Indian/Alaskan Native_Stayer</t>
  </si>
  <si>
    <t>Middle School - Science_2014_Asian_Different District/Different Position</t>
  </si>
  <si>
    <t>Middle School - Science_2014_Asian_Leaver</t>
  </si>
  <si>
    <t>Middle School - Science_2014_Asian_New</t>
  </si>
  <si>
    <t>Middle School - Science_2014_Asian_Same District/Different Position</t>
  </si>
  <si>
    <t>Middle School - Science_2014_Asian_Stayer</t>
  </si>
  <si>
    <t>Middle School - Science_2014_Black/African-American_Different District/Different Position</t>
  </si>
  <si>
    <t>Middle School - Science_2014_Black/African-American_Leaver</t>
  </si>
  <si>
    <t>Middle School - Science_2014_Black/African-American_New</t>
  </si>
  <si>
    <t>Middle School - Science_2014_Black/African-American_Same District/Different Position</t>
  </si>
  <si>
    <t>Middle School - Science_2014_Black/African-American_Stayer</t>
  </si>
  <si>
    <t>Middle School - Science_2014_Caucasian and Others_Different District/Different Position</t>
  </si>
  <si>
    <t>Middle School - Science_2014_Caucasian and Others_Different District/Same Position</t>
  </si>
  <si>
    <t>Middle School - Science_2014_Caucasian and Others_Leaver</t>
  </si>
  <si>
    <t>Middle School - Science_2014_Caucasian and Others_New</t>
  </si>
  <si>
    <t>Middle School - Science_2014_Caucasian and Others_Same District/Different Position</t>
  </si>
  <si>
    <t>Middle School - Science_2014_Caucasian and Others_Stayer</t>
  </si>
  <si>
    <t>Middle School - Science_2014_Hispanic_Different District/Same Position</t>
  </si>
  <si>
    <t>Middle School - Science_2014_Hispanic_New</t>
  </si>
  <si>
    <t>Middle School - Science_2014_Hispanic_Same District/Different Position</t>
  </si>
  <si>
    <t>Middle School - Science_2014_Hispanic_Stayer</t>
  </si>
  <si>
    <t>Middle School - Science_2014_Multiple (two or more races)_Leaver</t>
  </si>
  <si>
    <t>Middle School - Science_2014_Multiple (two or more races)_New</t>
  </si>
  <si>
    <t>Middle School - Science_2014_Multiple (two or more races)_Same District/Different Position</t>
  </si>
  <si>
    <t>Middle School - Science_2014_Multiple (two or more races)_Stayer</t>
  </si>
  <si>
    <t>Middle School - Science_2014_Native Hawaiian/Pacific Islander_Stayer</t>
  </si>
  <si>
    <t>Middle School - Science_2015_American Indian/Alaskan Native_Different District/Different Position</t>
  </si>
  <si>
    <t>Middle School - Science_2015_American Indian/Alaskan Native_Different District/Same Position</t>
  </si>
  <si>
    <t>Middle School - Science_2015_American Indian/Alaskan Native_Leaver</t>
  </si>
  <si>
    <t>Middle School - Science_2015_American Indian/Alaskan Native_New</t>
  </si>
  <si>
    <t>Middle School - Science_2015_American Indian/Alaskan Native_Same District/Different Position</t>
  </si>
  <si>
    <t>Middle School - Science_2015_American Indian/Alaskan Native_Stayer</t>
  </si>
  <si>
    <t>Middle School - Science_2015_Asian_Leaver</t>
  </si>
  <si>
    <t>Middle School - Science_2015_Asian_Same District/Different Position</t>
  </si>
  <si>
    <t>Middle School - Science_2015_Asian_Stayer</t>
  </si>
  <si>
    <t>Middle School - Science_2015_Black/African-American_Different District/Different Position</t>
  </si>
  <si>
    <t>Middle School - Science_2015_Black/African-American_Leaver</t>
  </si>
  <si>
    <t>Middle School - Science_2015_Black/African-American_New</t>
  </si>
  <si>
    <t>Middle School - Science_2015_Black/African-American_Same District/Different Position</t>
  </si>
  <si>
    <t>Middle School - Science_2015_Black/African-American_Stayer</t>
  </si>
  <si>
    <t>Middle School - Science_2015_Caucasian and Others_Different District/Different Position</t>
  </si>
  <si>
    <t>Middle School - Science_2015_Caucasian and Others_Different District/Same Position</t>
  </si>
  <si>
    <t>Middle School - Science_2015_Caucasian and Others_Leaver</t>
  </si>
  <si>
    <t>Middle School - Science_2015_Caucasian and Others_New</t>
  </si>
  <si>
    <t>Middle School - Science_2015_Caucasian and Others_Same District/Different Position</t>
  </si>
  <si>
    <t>Middle School - Science_2015_Caucasian and Others_Stayer</t>
  </si>
  <si>
    <t>Middle School - Science_2015_Hispanic_Different District/Different Position</t>
  </si>
  <si>
    <t>Middle School - Science_2015_Hispanic_New</t>
  </si>
  <si>
    <t>Middle School - Science_2015_Hispanic_Same District/Different Position</t>
  </si>
  <si>
    <t>Middle School - Science_2015_Hispanic_Stayer</t>
  </si>
  <si>
    <t>Middle School - Science_2015_Multiple (two or more races)_Different District/Same Position</t>
  </si>
  <si>
    <t>Middle School - Science_2015_Multiple (two or more races)_Leaver</t>
  </si>
  <si>
    <t>Middle School - Science_2015_Multiple (two or more races)_New</t>
  </si>
  <si>
    <t>Middle School - Science_2015_Multiple (two or more races)_Same District/Different Position</t>
  </si>
  <si>
    <t>Middle School - Science_2015_Multiple (two or more races)_Stayer</t>
  </si>
  <si>
    <t>Middle School - Science_2015_Native Hawaiian/Pacific Islander_Stayer</t>
  </si>
  <si>
    <t>Middle School - Social Studies_2010_American Indian/Alaskan Native_Different District/Different Position</t>
  </si>
  <si>
    <t>Middle School - Social Studies_2010_American Indian/Alaskan Native_Leaver</t>
  </si>
  <si>
    <t>Middle School - Social Studies_2010_American Indian/Alaskan Native_New</t>
  </si>
  <si>
    <t>Middle School - Social Studies_2010_American Indian/Alaskan Native_Same District/Different Position</t>
  </si>
  <si>
    <t>Middle School - Social Studies_2010_American Indian/Alaskan Native_Stayer</t>
  </si>
  <si>
    <t>Middle School - Social Studies_2010_Asian_Stayer</t>
  </si>
  <si>
    <t>Middle School - Social Studies_2010_Black/African-American_Different District/Different Position</t>
  </si>
  <si>
    <t>Middle School - Social Studies_2010_Black/African-American_Leaver</t>
  </si>
  <si>
    <t>Middle School - Social Studies_2010_Black/African-American_New</t>
  </si>
  <si>
    <t>Middle School - Social Studies_2010_Black/African-American_Same District/Different Position</t>
  </si>
  <si>
    <t>Middle School - Social Studies_2010_Black/African-American_Stayer</t>
  </si>
  <si>
    <t>Middle School - Social Studies_2010_Caucasian and Others_Different District/Different Position</t>
  </si>
  <si>
    <t>Middle School - Social Studies_2010_Caucasian and Others_Different District/Same Position</t>
  </si>
  <si>
    <t>Middle School - Social Studies_2010_Caucasian and Others_Leaver</t>
  </si>
  <si>
    <t>Middle School - Social Studies_2010_Caucasian and Others_New</t>
  </si>
  <si>
    <t>Middle School - Social Studies_2010_Caucasian and Others_Same District/Different Position</t>
  </si>
  <si>
    <t>Middle School - Social Studies_2010_Caucasian and Others_Stayer</t>
  </si>
  <si>
    <t>Middle School - Social Studies_2010_Hispanic_Leaver</t>
  </si>
  <si>
    <t>Middle School - Social Studies_2010_Hispanic_Stayer</t>
  </si>
  <si>
    <t>Middle School - Social Studies_2011_American Indian/Alaskan Native_Different District/Different Position</t>
  </si>
  <si>
    <t>Middle School - Social Studies_2011_American Indian/Alaskan Native_Different District/Same Position</t>
  </si>
  <si>
    <t>Middle School - Social Studies_2011_American Indian/Alaskan Native_Leaver</t>
  </si>
  <si>
    <t>Middle School - Social Studies_2011_American Indian/Alaskan Native_New</t>
  </si>
  <si>
    <t>Middle School - Social Studies_2011_American Indian/Alaskan Native_Same District/Different Position</t>
  </si>
  <si>
    <t>Middle School - Social Studies_2011_American Indian/Alaskan Native_Stayer</t>
  </si>
  <si>
    <t>Middle School - Social Studies_2011_Asian_Same District/Different Position</t>
  </si>
  <si>
    <t>Middle School - Social Studies_2011_Asian_Stayer</t>
  </si>
  <si>
    <t>Middle School - Social Studies_2011_Black/African-American_Leaver</t>
  </si>
  <si>
    <t>Middle School - Social Studies_2011_Black/African-American_Same District/Different Position</t>
  </si>
  <si>
    <t>Middle School - Social Studies_2011_Black/African-American_Stayer</t>
  </si>
  <si>
    <t>Middle School - Social Studies_2011_Caucasian and Others_Different District/Different Position</t>
  </si>
  <si>
    <t>Middle School - Social Studies_2011_Caucasian and Others_Different District/Same Position</t>
  </si>
  <si>
    <t>Middle School - Social Studies_2011_Caucasian and Others_Leaver</t>
  </si>
  <si>
    <t>Middle School - Social Studies_2011_Caucasian and Others_New</t>
  </si>
  <si>
    <t>Middle School - Social Studies_2011_Caucasian and Others_Same District/Different Position</t>
  </si>
  <si>
    <t>Middle School - Social Studies_2011_Caucasian and Others_Stayer</t>
  </si>
  <si>
    <t>Middle School - Social Studies_2011_Hispanic_New</t>
  </si>
  <si>
    <t>Middle School - Social Studies_2011_Hispanic_Stayer</t>
  </si>
  <si>
    <t>Middle School - Social Studies_2011_Native Hawaiian/Pacific Islander_New</t>
  </si>
  <si>
    <t>Middle School - Social Studies_2012_American Indian/Alaskan Native_Different District/Different Position</t>
  </si>
  <si>
    <t>Middle School - Social Studies_2012_American Indian/Alaskan Native_Leaver</t>
  </si>
  <si>
    <t>Middle School - Social Studies_2012_American Indian/Alaskan Native_New</t>
  </si>
  <si>
    <t>Middle School - Social Studies_2012_American Indian/Alaskan Native_Same District/Different Position</t>
  </si>
  <si>
    <t>Middle School - Social Studies_2012_American Indian/Alaskan Native_Stayer</t>
  </si>
  <si>
    <t>Middle School - Social Studies_2012_Asian_New</t>
  </si>
  <si>
    <t>Middle School - Social Studies_2012_Asian_Stayer</t>
  </si>
  <si>
    <t>Middle School - Social Studies_2012_Black/African-American_Different District/Different Position</t>
  </si>
  <si>
    <t>Middle School - Social Studies_2012_Black/African-American_Different District/Same Position</t>
  </si>
  <si>
    <t>Middle School - Social Studies_2012_Black/African-American_Leaver</t>
  </si>
  <si>
    <t>Middle School - Social Studies_2012_Black/African-American_New</t>
  </si>
  <si>
    <t>Middle School - Social Studies_2012_Black/African-American_Same District/Different Position</t>
  </si>
  <si>
    <t>Middle School - Social Studies_2012_Black/African-American_Stayer</t>
  </si>
  <si>
    <t>Middle School - Social Studies_2012_Caucasian and Others_Different District/Different Position</t>
  </si>
  <si>
    <t>Middle School - Social Studies_2012_Caucasian and Others_Different District/Same Position</t>
  </si>
  <si>
    <t>Middle School - Social Studies_2012_Caucasian and Others_Leaver</t>
  </si>
  <si>
    <t>Middle School - Social Studies_2012_Caucasian and Others_New</t>
  </si>
  <si>
    <t>Middle School - Social Studies_2012_Caucasian and Others_Same District/Different Position</t>
  </si>
  <si>
    <t>Middle School - Social Studies_2012_Caucasian and Others_Stayer</t>
  </si>
  <si>
    <t>Middle School - Social Studies_2012_Hispanic_Leaver</t>
  </si>
  <si>
    <t>Middle School - Social Studies_2012_Hispanic_New</t>
  </si>
  <si>
    <t>Middle School - Social Studies_2012_Hispanic_Same District/Different Position</t>
  </si>
  <si>
    <t>Middle School - Social Studies_2012_Hispanic_Stayer</t>
  </si>
  <si>
    <t>Middle School - Social Studies_2012_Multiple (two or more races)_New</t>
  </si>
  <si>
    <t>Middle School - Social Studies_2012_Native Hawaiian/Pacific Islander_Different District/Different Position</t>
  </si>
  <si>
    <t>Middle School - Social Studies_2013_American Indian/Alaskan Native_Different District/Different Position</t>
  </si>
  <si>
    <t>Middle School - Social Studies_2013_American Indian/Alaskan Native_Different District/Same Position</t>
  </si>
  <si>
    <t>Middle School - Social Studies_2013_American Indian/Alaskan Native_Leaver</t>
  </si>
  <si>
    <t>Middle School - Social Studies_2013_American Indian/Alaskan Native_New</t>
  </si>
  <si>
    <t>Middle School - Social Studies_2013_American Indian/Alaskan Native_Same District/Different Position</t>
  </si>
  <si>
    <t>Middle School - Social Studies_2013_American Indian/Alaskan Native_Stayer</t>
  </si>
  <si>
    <t>Middle School - Social Studies_2013_Asian_Different District/Different Position</t>
  </si>
  <si>
    <t>Middle School - Social Studies_2013_Asian_Same District/Different Position</t>
  </si>
  <si>
    <t>Middle School - Social Studies_2013_Asian_Stayer</t>
  </si>
  <si>
    <t>Middle School - Social Studies_2013_Black/African-American_Different District/Different Position</t>
  </si>
  <si>
    <t>Middle School - Social Studies_2013_Black/African-American_Different District/Same Position</t>
  </si>
  <si>
    <t>Middle School - Social Studies_2013_Black/African-American_Leaver</t>
  </si>
  <si>
    <t>Middle School - Social Studies_2013_Black/African-American_New</t>
  </si>
  <si>
    <t>Middle School - Social Studies_2013_Black/African-American_Same District/Different Position</t>
  </si>
  <si>
    <t>Middle School - Social Studies_2013_Black/African-American_Stayer</t>
  </si>
  <si>
    <t>Middle School - Social Studies_2013_Caucasian and Others_Different District/Different Position</t>
  </si>
  <si>
    <t>Middle School - Social Studies_2013_Caucasian and Others_Different District/Same Position</t>
  </si>
  <si>
    <t>Middle School - Social Studies_2013_Caucasian and Others_Leaver</t>
  </si>
  <si>
    <t>Middle School - Social Studies_2013_Caucasian and Others_New</t>
  </si>
  <si>
    <t>Middle School - Social Studies_2013_Caucasian and Others_Same District/Different Position</t>
  </si>
  <si>
    <t>Middle School - Social Studies_2013_Caucasian and Others_Stayer</t>
  </si>
  <si>
    <t>Middle School - Social Studies_2013_Hispanic_Stayer</t>
  </si>
  <si>
    <t>Middle School - Social Studies_2013_Multiple (two or more races)_Different District/Different Position</t>
  </si>
  <si>
    <t>Middle School - Social Studies_2013_Multiple (two or more races)_Leaver</t>
  </si>
  <si>
    <t>Middle School - Social Studies_2013_Multiple (two or more races)_New</t>
  </si>
  <si>
    <t>Middle School - Social Studies_2013_Multiple (two or more races)_Same District/Different Position</t>
  </si>
  <si>
    <t>Middle School - Social Studies_2013_Multiple (two or more races)_Stayer</t>
  </si>
  <si>
    <t>Middle School - Social Studies_2014_American Indian/Alaskan Native_Different District/Different Position</t>
  </si>
  <si>
    <t>Middle School - Social Studies_2014_American Indian/Alaskan Native_Different District/Same Position</t>
  </si>
  <si>
    <t>Middle School - Social Studies_2014_American Indian/Alaskan Native_Leaver</t>
  </si>
  <si>
    <t>Middle School - Social Studies_2014_American Indian/Alaskan Native_New</t>
  </si>
  <si>
    <t>Middle School - Social Studies_2014_American Indian/Alaskan Native_Same District/Different Position</t>
  </si>
  <si>
    <t>Middle School - Social Studies_2014_American Indian/Alaskan Native_Stayer</t>
  </si>
  <si>
    <t>Middle School - Social Studies_2014_Asian_Leaver</t>
  </si>
  <si>
    <t>Middle School - Social Studies_2014_Asian_Stayer</t>
  </si>
  <si>
    <t>Middle School - Social Studies_2014_Black/African-American_Leaver</t>
  </si>
  <si>
    <t>Middle School - Social Studies_2014_Black/African-American_New</t>
  </si>
  <si>
    <t>Middle School - Social Studies_2014_Black/African-American_Same District/Different Position</t>
  </si>
  <si>
    <t>Middle School - Social Studies_2014_Black/African-American_Stayer</t>
  </si>
  <si>
    <t>Middle School - Social Studies_2014_Caucasian and Others_Different District/Different Position</t>
  </si>
  <si>
    <t>Middle School - Social Studies_2014_Caucasian and Others_Different District/Same Position</t>
  </si>
  <si>
    <t>Middle School - Social Studies_2014_Caucasian and Others_Leaver</t>
  </si>
  <si>
    <t>Middle School - Social Studies_2014_Caucasian and Others_New</t>
  </si>
  <si>
    <t>Middle School - Social Studies_2014_Caucasian and Others_Same District/Different Position</t>
  </si>
  <si>
    <t>Middle School - Social Studies_2014_Caucasian and Others_Stayer</t>
  </si>
  <si>
    <t>Middle School - Social Studies_2014_Hispanic_Leaver</t>
  </si>
  <si>
    <t>Middle School - Social Studies_2014_Hispanic_Same District/Different Position</t>
  </si>
  <si>
    <t>Middle School - Social Studies_2014_Hispanic_Stayer</t>
  </si>
  <si>
    <t>Middle School - Social Studies_2014_Multiple (two or more races)_Different District/Different Position</t>
  </si>
  <si>
    <t>Middle School - Social Studies_2014_Multiple (two or more races)_Leaver</t>
  </si>
  <si>
    <t>Middle School - Social Studies_2014_Multiple (two or more races)_New</t>
  </si>
  <si>
    <t>Middle School - Social Studies_2014_Multiple (two or more races)_Same District/Different Position</t>
  </si>
  <si>
    <t>Middle School - Social Studies_2014_Multiple (two or more races)_Stayer</t>
  </si>
  <si>
    <t>Middle School - Social Studies_2015_American Indian/Alaskan Native_Different District/Different Position</t>
  </si>
  <si>
    <t>Middle School - Social Studies_2015_American Indian/Alaskan Native_Different District/Same Position</t>
  </si>
  <si>
    <t>Middle School - Social Studies_2015_American Indian/Alaskan Native_Leaver</t>
  </si>
  <si>
    <t>Middle School - Social Studies_2015_American Indian/Alaskan Native_New</t>
  </si>
  <si>
    <t>Middle School - Social Studies_2015_American Indian/Alaskan Native_Same District/Different Position</t>
  </si>
  <si>
    <t>Middle School - Social Studies_2015_American Indian/Alaskan Native_Stayer</t>
  </si>
  <si>
    <t>Middle School - Social Studies_2015_Asian_New</t>
  </si>
  <si>
    <t>Middle School - Social Studies_2015_Asian_Stayer</t>
  </si>
  <si>
    <t>Middle School - Social Studies_2015_Black/African-American_Different District/Different Position</t>
  </si>
  <si>
    <t>Middle School - Social Studies_2015_Black/African-American_Different District/Same Position</t>
  </si>
  <si>
    <t>Middle School - Social Studies_2015_Black/African-American_Leaver</t>
  </si>
  <si>
    <t>Middle School - Social Studies_2015_Black/African-American_New</t>
  </si>
  <si>
    <t>Middle School - Social Studies_2015_Black/African-American_Same District/Different Position</t>
  </si>
  <si>
    <t>Middle School - Social Studies_2015_Black/African-American_Stayer</t>
  </si>
  <si>
    <t>Middle School - Social Studies_2015_Caucasian and Others_Different District/Different Position</t>
  </si>
  <si>
    <t>Middle School - Social Studies_2015_Caucasian and Others_Different District/Same Position</t>
  </si>
  <si>
    <t>Middle School - Social Studies_2015_Caucasian and Others_Leaver</t>
  </si>
  <si>
    <t>Middle School - Social Studies_2015_Caucasian and Others_New</t>
  </si>
  <si>
    <t>Middle School - Social Studies_2015_Caucasian and Others_Same District/Different Position</t>
  </si>
  <si>
    <t>Middle School - Social Studies_2015_Caucasian and Others_Stayer</t>
  </si>
  <si>
    <t>Middle School - Social Studies_2015_Hispanic_Leaver</t>
  </si>
  <si>
    <t>Middle School - Social Studies_2015_Hispanic_New</t>
  </si>
  <si>
    <t>Middle School - Social Studies_2015_Hispanic_Stayer</t>
  </si>
  <si>
    <t>Middle School - Social Studies_2015_Multiple (two or more races)_Different District/Different Position</t>
  </si>
  <si>
    <t>Middle School - Social Studies_2015_Multiple (two or more races)_Different District/Same Position</t>
  </si>
  <si>
    <t>Middle School - Social Studies_2015_Multiple (two or more races)_Leaver</t>
  </si>
  <si>
    <t>Middle School - Social Studies_2015_Multiple (two or more races)_New</t>
  </si>
  <si>
    <t>Middle School - Social Studies_2015_Multiple (two or more races)_Same District/Different Position</t>
  </si>
  <si>
    <t>Middle School - Social Studies_2015_Multiple (two or more races)_Stayer</t>
  </si>
  <si>
    <t>Middle School - Vocational Education_2010_American Indian/Alaskan Native_Stayer</t>
  </si>
  <si>
    <t>Middle School - Vocational Education_2010_Black/African-American_Stayer</t>
  </si>
  <si>
    <t>Middle School - Vocational Education_2010_Caucasian and Others_Different District/Different Position</t>
  </si>
  <si>
    <t>Middle School - Vocational Education_2010_Caucasian and Others_Different District/Same Position</t>
  </si>
  <si>
    <t>Middle School - Vocational Education_2010_Caucasian and Others_Leaver</t>
  </si>
  <si>
    <t>Middle School - Vocational Education_2010_Caucasian and Others_New</t>
  </si>
  <si>
    <t>Middle School - Vocational Education_2010_Caucasian and Others_Same District/Different Position</t>
  </si>
  <si>
    <t>Middle School - Vocational Education_2010_Caucasian and Others_Stayer</t>
  </si>
  <si>
    <t>Middle School - Vocational Education_2011_American Indian/Alaskan Native_New</t>
  </si>
  <si>
    <t>Middle School - Vocational Education_2011_American Indian/Alaskan Native_Same District/Different Position</t>
  </si>
  <si>
    <t>Middle School - Vocational Education_2011_American Indian/Alaskan Native_Stayer</t>
  </si>
  <si>
    <t>Middle School - Vocational Education_2011_Black/African-American_Leaver</t>
  </si>
  <si>
    <t>Middle School - Vocational Education_2011_Black/African-American_New</t>
  </si>
  <si>
    <t>Middle School - Vocational Education_2011_Caucasian and Others_Different District/Different Position</t>
  </si>
  <si>
    <t>Middle School - Vocational Education_2011_Caucasian and Others_Leaver</t>
  </si>
  <si>
    <t>Middle School - Vocational Education_2011_Caucasian and Others_New</t>
  </si>
  <si>
    <t>Middle School - Vocational Education_2011_Caucasian and Others_Same District/Different Position</t>
  </si>
  <si>
    <t>Middle School - Vocational Education_2011_Caucasian and Others_Stayer</t>
  </si>
  <si>
    <t>Middle School - Vocational Education_2012_American Indian/Alaskan Native_New</t>
  </si>
  <si>
    <t>Middle School - Vocational Education_2012_American Indian/Alaskan Native_Same District/Different Position</t>
  </si>
  <si>
    <t>Middle School - Vocational Education_2012_American Indian/Alaskan Native_Stayer</t>
  </si>
  <si>
    <t>Middle School - Vocational Education_2012_Black/African-American_Same District/Different Position</t>
  </si>
  <si>
    <t>Middle School - Vocational Education_2012_Black/African-American_Stayer</t>
  </si>
  <si>
    <t>Middle School - Vocational Education_2012_Caucasian and Others_Different District/Different Position</t>
  </si>
  <si>
    <t>Middle School - Vocational Education_2012_Caucasian and Others_Leaver</t>
  </si>
  <si>
    <t>Middle School - Vocational Education_2012_Caucasian and Others_New</t>
  </si>
  <si>
    <t>Middle School - Vocational Education_2012_Caucasian and Others_Same District/Different Position</t>
  </si>
  <si>
    <t>Middle School - Vocational Education_2012_Caucasian and Others_Stayer</t>
  </si>
  <si>
    <t>Middle School - Vocational Education_2013_American Indian/Alaskan Native_Same District/Different Position</t>
  </si>
  <si>
    <t>Middle School - Vocational Education_2013_American Indian/Alaskan Native_Stayer</t>
  </si>
  <si>
    <t>Middle School - Vocational Education_2013_Black/African-American_Stayer</t>
  </si>
  <si>
    <t>Middle School - Vocational Education_2013_Caucasian and Others_Different District/Different Position</t>
  </si>
  <si>
    <t>Middle School - Vocational Education_2013_Caucasian and Others_Leaver</t>
  </si>
  <si>
    <t>Middle School - Vocational Education_2013_Caucasian and Others_New</t>
  </si>
  <si>
    <t>Middle School - Vocational Education_2013_Caucasian and Others_Same District/Different Position</t>
  </si>
  <si>
    <t>Middle School - Vocational Education_2013_Caucasian and Others_Stayer</t>
  </si>
  <si>
    <t>Middle School - Vocational Education_2013_Multiple (two or more races)_Stayer</t>
  </si>
  <si>
    <t>Middle School - Vocational Education_2014_American Indian/Alaskan Native_Same District/Different Position</t>
  </si>
  <si>
    <t>Middle School - Vocational Education_2014_American Indian/Alaskan Native_Stayer</t>
  </si>
  <si>
    <t>Middle School - Vocational Education_2014_Black/African-American_Stayer</t>
  </si>
  <si>
    <t>Middle School - Vocational Education_2014_Caucasian and Others_Different District/Different Position</t>
  </si>
  <si>
    <t>Middle School - Vocational Education_2014_Caucasian and Others_Leaver</t>
  </si>
  <si>
    <t>Middle School - Vocational Education_2014_Caucasian and Others_New</t>
  </si>
  <si>
    <t>Middle School - Vocational Education_2014_Caucasian and Others_Same District/Different Position</t>
  </si>
  <si>
    <t>Middle School - Vocational Education_2014_Caucasian and Others_Stayer</t>
  </si>
  <si>
    <t>Middle School - Vocational Education_2014_Hispanic_Same District/Different Position</t>
  </si>
  <si>
    <t>Middle School - Vocational Education_2014_Multiple (two or more races)_Same District/Different Position</t>
  </si>
  <si>
    <t>Middle School - Vocational Education_2014_Multiple (two or more races)_Stayer</t>
  </si>
  <si>
    <t>Middle School - Vocational Education_2014_Native Hawaiian/Pacific Islander_New</t>
  </si>
  <si>
    <t>Middle School - Vocational Education_2015_American Indian/Alaskan Native_Stayer</t>
  </si>
  <si>
    <t>Middle School - Vocational Education_2015_Black/African-American_Leaver</t>
  </si>
  <si>
    <t>Middle School - Vocational Education_2015_Black/African-American_Stayer</t>
  </si>
  <si>
    <t>Middle School - Vocational Education_2015_Caucasian and Others_Different District/Different Position</t>
  </si>
  <si>
    <t>Middle School - Vocational Education_2015_Caucasian and Others_Leaver</t>
  </si>
  <si>
    <t>Middle School - Vocational Education_2015_Caucasian and Others_New</t>
  </si>
  <si>
    <t>Middle School - Vocational Education_2015_Caucasian and Others_Same District/Different Position</t>
  </si>
  <si>
    <t>Middle School - Vocational Education_2015_Caucasian and Others_Stayer</t>
  </si>
  <si>
    <t>Middle School - Vocational Education_2015_Multiple (two or more races)_Stayer</t>
  </si>
  <si>
    <t>Middle School - Vocational Education_2015_Native Hawaiian/Pacific Islander_Stayer</t>
  </si>
  <si>
    <t>Other Positions_2010_American Indian/Alaskan Native_Different District/Different Position</t>
  </si>
  <si>
    <t>Other Positions_2010_American Indian/Alaskan Native_Different District/Same Position</t>
  </si>
  <si>
    <t>Other Positions_2010_American Indian/Alaskan Native_Leaver</t>
  </si>
  <si>
    <t>Other Positions_2010_American Indian/Alaskan Native_New</t>
  </si>
  <si>
    <t>Other Positions_2010_American Indian/Alaskan Native_Same District/Different Position</t>
  </si>
  <si>
    <t>Other Positions_2010_American Indian/Alaskan Native_Stayer</t>
  </si>
  <si>
    <t>Other Positions_2010_Asian_Same District/Different Position</t>
  </si>
  <si>
    <t>Other Positions_2010_Asian_Stayer</t>
  </si>
  <si>
    <t>Other Positions_2010_Black/African-American_Different District/Different Position</t>
  </si>
  <si>
    <t>Other Positions_2010_Black/African-American_Leaver</t>
  </si>
  <si>
    <t>Other Positions_2010_Black/African-American_New</t>
  </si>
  <si>
    <t>Other Positions_2010_Black/African-American_Same District/Different Position</t>
  </si>
  <si>
    <t>Other Positions_2010_Black/African-American_Stayer</t>
  </si>
  <si>
    <t>Other Positions_2010_Caucasian and Others_Different District/Different Position</t>
  </si>
  <si>
    <t>Other Positions_2010_Caucasian and Others_Different District/Same Position</t>
  </si>
  <si>
    <t>Other Positions_2010_Caucasian and Others_Leaver</t>
  </si>
  <si>
    <t>Other Positions_2010_Caucasian and Others_New</t>
  </si>
  <si>
    <t>Other Positions_2010_Caucasian and Others_Same District/Different Position</t>
  </si>
  <si>
    <t>Other Positions_2010_Caucasian and Others_Stayer</t>
  </si>
  <si>
    <t>Other Positions_2010_Hispanic_Leaver</t>
  </si>
  <si>
    <t>Other Positions_2010_Hispanic_New</t>
  </si>
  <si>
    <t>Other Positions_2010_Hispanic_Same District/Different Position</t>
  </si>
  <si>
    <t>Other Positions_2010_Hispanic_Stayer</t>
  </si>
  <si>
    <t>Other Positions_2011_American Indian/Alaskan Native_Different District/Different Position</t>
  </si>
  <si>
    <t>Other Positions_2011_American Indian/Alaskan Native_Leaver</t>
  </si>
  <si>
    <t>Other Positions_2011_American Indian/Alaskan Native_New</t>
  </si>
  <si>
    <t>Other Positions_2011_American Indian/Alaskan Native_Same District/Different Position</t>
  </si>
  <si>
    <t>Other Positions_2011_American Indian/Alaskan Native_Stayer</t>
  </si>
  <si>
    <t>Other Positions_2011_Asian_Stayer</t>
  </si>
  <si>
    <t>Other Positions_2011_Black/African-American_Different District/Different Position</t>
  </si>
  <si>
    <t>Other Positions_2011_Black/African-American_Leaver</t>
  </si>
  <si>
    <t>Other Positions_2011_Black/African-American_New</t>
  </si>
  <si>
    <t>Other Positions_2011_Black/African-American_Same District/Different Position</t>
  </si>
  <si>
    <t>Other Positions_2011_Black/African-American_Stayer</t>
  </si>
  <si>
    <t>Other Positions_2011_Caucasian and Others_Different District/Different Position</t>
  </si>
  <si>
    <t>Other Positions_2011_Caucasian and Others_Different District/Same Position</t>
  </si>
  <si>
    <t>Other Positions_2011_Caucasian and Others_Leaver</t>
  </si>
  <si>
    <t>Other Positions_2011_Caucasian and Others_New</t>
  </si>
  <si>
    <t>Other Positions_2011_Caucasian and Others_Same District/Different Position</t>
  </si>
  <si>
    <t>Other Positions_2011_Caucasian and Others_Stayer</t>
  </si>
  <si>
    <t>Other Positions_2011_Hispanic_Stayer</t>
  </si>
  <si>
    <t>Other Positions_2012_American Indian/Alaskan Native_Different District/Different Position</t>
  </si>
  <si>
    <t>Other Positions_2012_American Indian/Alaskan Native_Leaver</t>
  </si>
  <si>
    <t>Other Positions_2012_American Indian/Alaskan Native_New</t>
  </si>
  <si>
    <t>Other Positions_2012_American Indian/Alaskan Native_Same District/Different Position</t>
  </si>
  <si>
    <t>Other Positions_2012_American Indian/Alaskan Native_Stayer</t>
  </si>
  <si>
    <t>Other Positions_2012_Asian_Stayer</t>
  </si>
  <si>
    <t>Other Positions_2012_Black/African-American_Leaver</t>
  </si>
  <si>
    <t>Other Positions_2012_Black/African-American_New</t>
  </si>
  <si>
    <t>Other Positions_2012_Black/African-American_Same District/Different Position</t>
  </si>
  <si>
    <t>Other Positions_2012_Black/African-American_Stayer</t>
  </si>
  <si>
    <t>Other Positions_2012_Caucasian and Others_Different District/Different Position</t>
  </si>
  <si>
    <t>Other Positions_2012_Caucasian and Others_Different District/Same Position</t>
  </si>
  <si>
    <t>Other Positions_2012_Caucasian and Others_Leaver</t>
  </si>
  <si>
    <t>Other Positions_2012_Caucasian and Others_New</t>
  </si>
  <si>
    <t>Other Positions_2012_Caucasian and Others_Same District/Different Position</t>
  </si>
  <si>
    <t>Other Positions_2012_Caucasian and Others_Stayer</t>
  </si>
  <si>
    <t>Other Positions_2012_Hispanic_Leaver</t>
  </si>
  <si>
    <t>Other Positions_2012_Hispanic_New</t>
  </si>
  <si>
    <t>Other Positions_2012_Hispanic_Same District/Different Position</t>
  </si>
  <si>
    <t>Other Positions_2012_Hispanic_Stayer</t>
  </si>
  <si>
    <t>Other Positions_2012_Multiple (two or more races)_Different District/Same Position</t>
  </si>
  <si>
    <t>Other Positions_2012_Multiple (two or more races)_New</t>
  </si>
  <si>
    <t>Other Positions_2012_Native Hawaiian/Pacific Islander_Stayer</t>
  </si>
  <si>
    <t>Other Positions_2013_American Indian/Alaskan Native_Different District/Different Position</t>
  </si>
  <si>
    <t>Other Positions_2013_American Indian/Alaskan Native_Leaver</t>
  </si>
  <si>
    <t>Other Positions_2013_American Indian/Alaskan Native_New</t>
  </si>
  <si>
    <t>Other Positions_2013_American Indian/Alaskan Native_Same District/Different Position</t>
  </si>
  <si>
    <t>Other Positions_2013_American Indian/Alaskan Native_Stayer</t>
  </si>
  <si>
    <t>Other Positions_2013_Asian_Leaver</t>
  </si>
  <si>
    <t>Other Positions_2013_Asian_New</t>
  </si>
  <si>
    <t>Other Positions_2013_Asian_Stayer</t>
  </si>
  <si>
    <t>Other Positions_2013_Black/African-American_Different District/Different Position</t>
  </si>
  <si>
    <t>Other Positions_2013_Black/African-American_Leaver</t>
  </si>
  <si>
    <t>Other Positions_2013_Black/African-American_New</t>
  </si>
  <si>
    <t>Other Positions_2013_Black/African-American_Same District/Different Position</t>
  </si>
  <si>
    <t>Other Positions_2013_Black/African-American_Stayer</t>
  </si>
  <si>
    <t>Other Positions_2013_Caucasian and Others_Different District/Different Position</t>
  </si>
  <si>
    <t>Other Positions_2013_Caucasian and Others_Different District/Same Position</t>
  </si>
  <si>
    <t>Other Positions_2013_Caucasian and Others_Leaver</t>
  </si>
  <si>
    <t>Other Positions_2013_Caucasian and Others_New</t>
  </si>
  <si>
    <t>Other Positions_2013_Caucasian and Others_Same District/Different Position</t>
  </si>
  <si>
    <t>Other Positions_2013_Caucasian and Others_Stayer</t>
  </si>
  <si>
    <t>Other Positions_2013_Hispanic_Different District/Different Position</t>
  </si>
  <si>
    <t>Other Positions_2013_Hispanic_Leaver</t>
  </si>
  <si>
    <t>Other Positions_2013_Hispanic_New</t>
  </si>
  <si>
    <t>Other Positions_2013_Hispanic_Same District/Different Position</t>
  </si>
  <si>
    <t>Other Positions_2013_Hispanic_Stayer</t>
  </si>
  <si>
    <t>Other Positions_2013_Multiple (two or more races)_Different District/Different Position</t>
  </si>
  <si>
    <t>Other Positions_2013_Multiple (two or more races)_Leaver</t>
  </si>
  <si>
    <t>Other Positions_2013_Multiple (two or more races)_New</t>
  </si>
  <si>
    <t>Other Positions_2013_Multiple (two or more races)_Same District/Different Position</t>
  </si>
  <si>
    <t>Other Positions_2013_Multiple (two or more races)_Stayer</t>
  </si>
  <si>
    <t>Other Positions_2013_Native Hawaiian/Pacific Islander_Leaver</t>
  </si>
  <si>
    <t>Other Positions_2014_American Indian/Alaskan Native_Different District/Different Position</t>
  </si>
  <si>
    <t>Other Positions_2014_American Indian/Alaskan Native_Leaver</t>
  </si>
  <si>
    <t>Other Positions_2014_American Indian/Alaskan Native_New</t>
  </si>
  <si>
    <t>Other Positions_2014_American Indian/Alaskan Native_Same District/Different Position</t>
  </si>
  <si>
    <t>Other Positions_2014_American Indian/Alaskan Native_Stayer</t>
  </si>
  <si>
    <t>Other Positions_2014_Asian_Different District/Different Position</t>
  </si>
  <si>
    <t>Other Positions_2014_Asian_Leaver</t>
  </si>
  <si>
    <t>Other Positions_2014_Asian_Same District/Different Position</t>
  </si>
  <si>
    <t>Other Positions_2014_Asian_Stayer</t>
  </si>
  <si>
    <t>Other Positions_2014_Black/African-American_Different District/Different Position</t>
  </si>
  <si>
    <t>Other Positions_2014_Black/African-American_Leaver</t>
  </si>
  <si>
    <t>Other Positions_2014_Black/African-American_New</t>
  </si>
  <si>
    <t>Other Positions_2014_Black/African-American_Same District/Different Position</t>
  </si>
  <si>
    <t>Other Positions_2014_Black/African-American_Stayer</t>
  </si>
  <si>
    <t>Other Positions_2014_Caucasian and Others_Different District/Different Position</t>
  </si>
  <si>
    <t>Other Positions_2014_Caucasian and Others_Different District/Same Position</t>
  </si>
  <si>
    <t>Other Positions_2014_Caucasian and Others_Leaver</t>
  </si>
  <si>
    <t>Other Positions_2014_Caucasian and Others_New</t>
  </si>
  <si>
    <t>Other Positions_2014_Caucasian and Others_Same District/Different Position</t>
  </si>
  <si>
    <t>Other Positions_2014_Caucasian and Others_Stayer</t>
  </si>
  <si>
    <t>Other Positions_2014_Hispanic_Different District/Different Position</t>
  </si>
  <si>
    <t>Other Positions_2014_Hispanic_Leaver</t>
  </si>
  <si>
    <t>Other Positions_2014_Hispanic_Same District/Different Position</t>
  </si>
  <si>
    <t>Other Positions_2014_Hispanic_Stayer</t>
  </si>
  <si>
    <t>Other Positions_2014_Multiple (two or more races)_Different District/Different Position</t>
  </si>
  <si>
    <t>Other Positions_2014_Multiple (two or more races)_Leaver</t>
  </si>
  <si>
    <t>Other Positions_2014_Multiple (two or more races)_New</t>
  </si>
  <si>
    <t>Other Positions_2014_Multiple (two or more races)_Same District/Different Position</t>
  </si>
  <si>
    <t>Other Positions_2014_Multiple (two or more races)_Stayer</t>
  </si>
  <si>
    <t>Other Positions_2014_Native Hawaiian/Pacific Islander_New</t>
  </si>
  <si>
    <t>Other Positions_2015_American Indian/Alaskan Native_Different District/Different Position</t>
  </si>
  <si>
    <t>Other Positions_2015_American Indian/Alaskan Native_Different District/Same Position</t>
  </si>
  <si>
    <t>Other Positions_2015_American Indian/Alaskan Native_Leaver</t>
  </si>
  <si>
    <t>Other Positions_2015_American Indian/Alaskan Native_New</t>
  </si>
  <si>
    <t>Other Positions_2015_American Indian/Alaskan Native_Same District/Different Position</t>
  </si>
  <si>
    <t>Other Positions_2015_American Indian/Alaskan Native_Stayer</t>
  </si>
  <si>
    <t>Other Positions_2015_Asian_Leaver</t>
  </si>
  <si>
    <t>Other Positions_2015_Asian_New</t>
  </si>
  <si>
    <t>Other Positions_2015_Asian_Stayer</t>
  </si>
  <si>
    <t>Other Positions_2015_Black/African-American_Leaver</t>
  </si>
  <si>
    <t>Other Positions_2015_Black/African-American_New</t>
  </si>
  <si>
    <t>Other Positions_2015_Black/African-American_Same District/Different Position</t>
  </si>
  <si>
    <t>Other Positions_2015_Black/African-American_Stayer</t>
  </si>
  <si>
    <t>Other Positions_2015_Caucasian and Others_Different District/Different Position</t>
  </si>
  <si>
    <t>Other Positions_2015_Caucasian and Others_Different District/Same Position</t>
  </si>
  <si>
    <t>Other Positions_2015_Caucasian and Others_Leaver</t>
  </si>
  <si>
    <t>Other Positions_2015_Caucasian and Others_New</t>
  </si>
  <si>
    <t>Other Positions_2015_Caucasian and Others_Same District/Different Position</t>
  </si>
  <si>
    <t>Other Positions_2015_Caucasian and Others_Stayer</t>
  </si>
  <si>
    <t>Other Positions_2015_Hispanic_Different District/Different Position</t>
  </si>
  <si>
    <t>Other Positions_2015_Hispanic_New</t>
  </si>
  <si>
    <t>Other Positions_2015_Hispanic_Same District/Different Position</t>
  </si>
  <si>
    <t>Other Positions_2015_Hispanic_Stayer</t>
  </si>
  <si>
    <t>Other Positions_2015_Multiple (two or more races)_Different District/Different Position</t>
  </si>
  <si>
    <t>Other Positions_2015_Multiple (two or more races)_Leaver</t>
  </si>
  <si>
    <t>Other Positions_2015_Multiple (two or more races)_New</t>
  </si>
  <si>
    <t>Other Positions_2015_Multiple (two or more races)_Same District/Different Position</t>
  </si>
  <si>
    <t>Other Positions_2015_Multiple (two or more races)_Stayer</t>
  </si>
  <si>
    <t>Other Positions_2015_Native Hawaiian/Pacific Islander_Leaver</t>
  </si>
  <si>
    <t>Other Professional Staff_2010_American Indian/Alaskan Native_Different District/Same Position</t>
  </si>
  <si>
    <t>Other Professional Staff_2010_American Indian/Alaskan Native_Leaver</t>
  </si>
  <si>
    <t>Other Professional Staff_2010_American Indian/Alaskan Native_New</t>
  </si>
  <si>
    <t>Other Professional Staff_2010_American Indian/Alaskan Native_Same District/Different Position</t>
  </si>
  <si>
    <t>Other Professional Staff_2010_American Indian/Alaskan Native_Stayer</t>
  </si>
  <si>
    <t>Other Professional Staff_2010_Asian_Stayer</t>
  </si>
  <si>
    <t>Other Professional Staff_2010_Black/African-American_Different District/Different Position</t>
  </si>
  <si>
    <t>Other Professional Staff_2010_Black/African-American_Leaver</t>
  </si>
  <si>
    <t>Other Professional Staff_2010_Black/African-American_New</t>
  </si>
  <si>
    <t>Other Professional Staff_2010_Black/African-American_Same District/Different Position</t>
  </si>
  <si>
    <t>Other Professional Staff_2010_Black/African-American_Stayer</t>
  </si>
  <si>
    <t>Other Professional Staff_2010_Caucasian and Others_Different District/Different Position</t>
  </si>
  <si>
    <t>Other Professional Staff_2010_Caucasian and Others_Different District/Same Position</t>
  </si>
  <si>
    <t>Other Professional Staff_2010_Caucasian and Others_Leaver</t>
  </si>
  <si>
    <t>Other Professional Staff_2010_Caucasian and Others_New</t>
  </si>
  <si>
    <t>Other Professional Staff_2010_Caucasian and Others_Same District/Different Position</t>
  </si>
  <si>
    <t>Other Professional Staff_2010_Caucasian and Others_Stayer</t>
  </si>
  <si>
    <t>Other Professional Staff_2010_Hispanic_New</t>
  </si>
  <si>
    <t>Other Professional Staff_2010_Hispanic_Same District/Different Position</t>
  </si>
  <si>
    <t>Other Professional Staff_2010_Hispanic_Stayer</t>
  </si>
  <si>
    <t>Other Professional Staff_2011_American Indian/Alaskan Native_Different District/Different Position</t>
  </si>
  <si>
    <t>Other Professional Staff_2011_American Indian/Alaskan Native_Different District/Same Position</t>
  </si>
  <si>
    <t>Other Professional Staff_2011_American Indian/Alaskan Native_Leaver</t>
  </si>
  <si>
    <t>Other Professional Staff_2011_American Indian/Alaskan Native_New</t>
  </si>
  <si>
    <t>Other Professional Staff_2011_American Indian/Alaskan Native_Same District/Different Position</t>
  </si>
  <si>
    <t>Other Professional Staff_2011_American Indian/Alaskan Native_Stayer</t>
  </si>
  <si>
    <t>Other Professional Staff_2011_Asian_Different District/Same Position</t>
  </si>
  <si>
    <t>Other Professional Staff_2011_Asian_Stayer</t>
  </si>
  <si>
    <t>Other Professional Staff_2011_Black/African-American_Leaver</t>
  </si>
  <si>
    <t>Other Professional Staff_2011_Black/African-American_New</t>
  </si>
  <si>
    <t>Other Professional Staff_2011_Black/African-American_Same District/Different Position</t>
  </si>
  <si>
    <t>Other Professional Staff_2011_Black/African-American_Stayer</t>
  </si>
  <si>
    <t>Other Professional Staff_2011_Caucasian and Others_Different District/Different Position</t>
  </si>
  <si>
    <t>Other Professional Staff_2011_Caucasian and Others_Different District/Same Position</t>
  </si>
  <si>
    <t>Other Professional Staff_2011_Caucasian and Others_Leaver</t>
  </si>
  <si>
    <t>Other Professional Staff_2011_Caucasian and Others_New</t>
  </si>
  <si>
    <t>Other Professional Staff_2011_Caucasian and Others_Same District/Different Position</t>
  </si>
  <si>
    <t>Other Professional Staff_2011_Caucasian and Others_Stayer</t>
  </si>
  <si>
    <t>Other Professional Staff_2011_Hispanic_Different District/Different Position</t>
  </si>
  <si>
    <t>Other Professional Staff_2011_Hispanic_Leaver</t>
  </si>
  <si>
    <t>Other Professional Staff_2011_Hispanic_Same District/Different Position</t>
  </si>
  <si>
    <t>Other Professional Staff_2011_Hispanic_Stayer</t>
  </si>
  <si>
    <t>Other Professional Staff_2011_Native Hawaiian/Pacific Islander_New</t>
  </si>
  <si>
    <t>Other Professional Staff_2012_American Indian/Alaskan Native_Different District/Different Position</t>
  </si>
  <si>
    <t>Other Professional Staff_2012_American Indian/Alaskan Native_Different District/Same Position</t>
  </si>
  <si>
    <t>Other Professional Staff_2012_American Indian/Alaskan Native_Leaver</t>
  </si>
  <si>
    <t>Other Professional Staff_2012_American Indian/Alaskan Native_New</t>
  </si>
  <si>
    <t>Other Professional Staff_2012_American Indian/Alaskan Native_Same District/Different Position</t>
  </si>
  <si>
    <t>Other Professional Staff_2012_American Indian/Alaskan Native_Stayer</t>
  </si>
  <si>
    <t>Other Professional Staff_2012_Asian_Stayer</t>
  </si>
  <si>
    <t>Other Professional Staff_2012_Black/African-American_Leaver</t>
  </si>
  <si>
    <t>Other Professional Staff_2012_Black/African-American_New</t>
  </si>
  <si>
    <t>Other Professional Staff_2012_Black/African-American_Same District/Different Position</t>
  </si>
  <si>
    <t>Other Professional Staff_2012_Black/African-American_Stayer</t>
  </si>
  <si>
    <t>Other Professional Staff_2012_Caucasian and Others_Different District/Different Position</t>
  </si>
  <si>
    <t>Other Professional Staff_2012_Caucasian and Others_Different District/Same Position</t>
  </si>
  <si>
    <t>Other Professional Staff_2012_Caucasian and Others_Leaver</t>
  </si>
  <si>
    <t>Other Professional Staff_2012_Caucasian and Others_New</t>
  </si>
  <si>
    <t>Other Professional Staff_2012_Caucasian and Others_Same District/Different Position</t>
  </si>
  <si>
    <t>Other Professional Staff_2012_Caucasian and Others_Stayer</t>
  </si>
  <si>
    <t>Other Professional Staff_2012_Hispanic_Different District/Different Position</t>
  </si>
  <si>
    <t>Other Professional Staff_2012_Hispanic_Leaver</t>
  </si>
  <si>
    <t>Other Professional Staff_2012_Hispanic_New</t>
  </si>
  <si>
    <t>Other Professional Staff_2012_Hispanic_Same District/Different Position</t>
  </si>
  <si>
    <t>Other Professional Staff_2012_Hispanic_Stayer</t>
  </si>
  <si>
    <t>Other Professional Staff_2012_Multiple (two or more races)_New</t>
  </si>
  <si>
    <t>Other Professional Staff_2012_Native Hawaiian/Pacific Islander_Stayer</t>
  </si>
  <si>
    <t>Other Professional Staff_2013_American Indian/Alaskan Native_Different District/Different Position</t>
  </si>
  <si>
    <t>Other Professional Staff_2013_American Indian/Alaskan Native_Leaver</t>
  </si>
  <si>
    <t>Other Professional Staff_2013_American Indian/Alaskan Native_New</t>
  </si>
  <si>
    <t>Other Professional Staff_2013_American Indian/Alaskan Native_Same District/Different Position</t>
  </si>
  <si>
    <t>Other Professional Staff_2013_American Indian/Alaskan Native_Stayer</t>
  </si>
  <si>
    <t>Other Professional Staff_2013_Asian_New</t>
  </si>
  <si>
    <t>Other Professional Staff_2013_Asian_Same District/Different Position</t>
  </si>
  <si>
    <t>Other Professional Staff_2013_Asian_Stayer</t>
  </si>
  <si>
    <t>Other Professional Staff_2013_Black/African-American_Leaver</t>
  </si>
  <si>
    <t>Other Professional Staff_2013_Black/African-American_New</t>
  </si>
  <si>
    <t>Other Professional Staff_2013_Black/African-American_Same District/Different Position</t>
  </si>
  <si>
    <t>Other Professional Staff_2013_Black/African-American_Stayer</t>
  </si>
  <si>
    <t>Other Professional Staff_2013_Caucasian and Others_Different District/Different Position</t>
  </si>
  <si>
    <t>Other Professional Staff_2013_Caucasian and Others_Different District/Same Position</t>
  </si>
  <si>
    <t>Other Professional Staff_2013_Caucasian and Others_Leaver</t>
  </si>
  <si>
    <t>Other Professional Staff_2013_Caucasian and Others_New</t>
  </si>
  <si>
    <t>Other Professional Staff_2013_Caucasian and Others_Same District/Different Position</t>
  </si>
  <si>
    <t>Other Professional Staff_2013_Caucasian and Others_Stayer</t>
  </si>
  <si>
    <t>Other Professional Staff_2013_Hispanic_Different District/Same Position</t>
  </si>
  <si>
    <t>Other Professional Staff_2013_Hispanic_Leaver</t>
  </si>
  <si>
    <t>Other Professional Staff_2013_Hispanic_New</t>
  </si>
  <si>
    <t>Other Professional Staff_2013_Hispanic_Same District/Different Position</t>
  </si>
  <si>
    <t>Other Professional Staff_2013_Hispanic_Stayer</t>
  </si>
  <si>
    <t>Other Professional Staff_2013_Multiple (two or more races)_Leaver</t>
  </si>
  <si>
    <t>Other Professional Staff_2013_Multiple (two or more races)_Same District/Different Position</t>
  </si>
  <si>
    <t>Other Professional Staff_2013_Multiple (two or more races)_Stayer</t>
  </si>
  <si>
    <t>Other Professional Staff_2013_Native Hawaiian/Pacific Islander_Leaver</t>
  </si>
  <si>
    <t>Other Professional Staff_2013_Native Hawaiian/Pacific Islander_Stayer</t>
  </si>
  <si>
    <t>Other Professional Staff_2014_American Indian/Alaskan Native_Different District/Same Position</t>
  </si>
  <si>
    <t>Other Professional Staff_2014_American Indian/Alaskan Native_Leaver</t>
  </si>
  <si>
    <t>Other Professional Staff_2014_American Indian/Alaskan Native_New</t>
  </si>
  <si>
    <t>Other Professional Staff_2014_American Indian/Alaskan Native_Same District/Different Position</t>
  </si>
  <si>
    <t>Other Professional Staff_2014_American Indian/Alaskan Native_Stayer</t>
  </si>
  <si>
    <t>Other Professional Staff_2014_Asian_New</t>
  </si>
  <si>
    <t>Other Professional Staff_2014_Asian_Stayer</t>
  </si>
  <si>
    <t>Other Professional Staff_2014_Black/African-American_Different District/Different Position</t>
  </si>
  <si>
    <t>Other Professional Staff_2014_Black/African-American_Different District/Same Position</t>
  </si>
  <si>
    <t>Other Professional Staff_2014_Black/African-American_Leaver</t>
  </si>
  <si>
    <t>Other Professional Staff_2014_Black/African-American_New</t>
  </si>
  <si>
    <t>Other Professional Staff_2014_Black/African-American_Same District/Different Position</t>
  </si>
  <si>
    <t>Other Professional Staff_2014_Black/African-American_Stayer</t>
  </si>
  <si>
    <t>Other Professional Staff_2014_Caucasian and Others_Different District/Different Position</t>
  </si>
  <si>
    <t>Other Professional Staff_2014_Caucasian and Others_Different District/Same Position</t>
  </si>
  <si>
    <t>Other Professional Staff_2014_Caucasian and Others_Leaver</t>
  </si>
  <si>
    <t>Other Professional Staff_2014_Caucasian and Others_New</t>
  </si>
  <si>
    <t>Other Professional Staff_2014_Caucasian and Others_Same District/Different Position</t>
  </si>
  <si>
    <t>Other Professional Staff_2014_Caucasian and Others_Stayer</t>
  </si>
  <si>
    <t>Other Professional Staff_2014_Hispanic_Leaver</t>
  </si>
  <si>
    <t>Other Professional Staff_2014_Hispanic_New</t>
  </si>
  <si>
    <t>Other Professional Staff_2014_Hispanic_Same District/Different Position</t>
  </si>
  <si>
    <t>Other Professional Staff_2014_Hispanic_Stayer</t>
  </si>
  <si>
    <t>Other Professional Staff_2014_Multiple (two or more races)_Leaver</t>
  </si>
  <si>
    <t>Other Professional Staff_2014_Multiple (two or more races)_New</t>
  </si>
  <si>
    <t>Other Professional Staff_2014_Multiple (two or more races)_Stayer</t>
  </si>
  <si>
    <t>Other Professional Staff_2014_Native Hawaiian/Pacific Islander_New</t>
  </si>
  <si>
    <t>Other Professional Staff_2014_Native Hawaiian/Pacific Islander_Stayer</t>
  </si>
  <si>
    <t>Other Professional Staff_2015_American Indian/Alaskan Native_Different District/Different Position</t>
  </si>
  <si>
    <t>Other Professional Staff_2015_American Indian/Alaskan Native_Different District/Same Position</t>
  </si>
  <si>
    <t>Other Professional Staff_2015_American Indian/Alaskan Native_Leaver</t>
  </si>
  <si>
    <t>Other Professional Staff_2015_American Indian/Alaskan Native_New</t>
  </si>
  <si>
    <t>Other Professional Staff_2015_American Indian/Alaskan Native_Same District/Different Position</t>
  </si>
  <si>
    <t>Other Professional Staff_2015_American Indian/Alaskan Native_Stayer</t>
  </si>
  <si>
    <t>Other Professional Staff_2015_Asian_Leaver</t>
  </si>
  <si>
    <t>Other Professional Staff_2015_Asian_New</t>
  </si>
  <si>
    <t>Other Professional Staff_2015_Asian_Same District/Different Position</t>
  </si>
  <si>
    <t>Other Professional Staff_2015_Asian_Stayer</t>
  </si>
  <si>
    <t>Other Professional Staff_2015_Black/African-American_Different District/Same Position</t>
  </si>
  <si>
    <t>Other Professional Staff_2015_Black/African-American_Leaver</t>
  </si>
  <si>
    <t>Other Professional Staff_2015_Black/African-American_New</t>
  </si>
  <si>
    <t>Other Professional Staff_2015_Black/African-American_Same District/Different Position</t>
  </si>
  <si>
    <t>Other Professional Staff_2015_Black/African-American_Stayer</t>
  </si>
  <si>
    <t>Other Professional Staff_2015_Caucasian and Others_Different District/Different Position</t>
  </si>
  <si>
    <t>Other Professional Staff_2015_Caucasian and Others_Different District/Same Position</t>
  </si>
  <si>
    <t>Other Professional Staff_2015_Caucasian and Others_Leaver</t>
  </si>
  <si>
    <t>Other Professional Staff_2015_Caucasian and Others_New</t>
  </si>
  <si>
    <t>Other Professional Staff_2015_Caucasian and Others_Same District/Different Position</t>
  </si>
  <si>
    <t>Other Professional Staff_2015_Caucasian and Others_Stayer</t>
  </si>
  <si>
    <t>Other Professional Staff_2015_Hispanic_Different District/Same Position</t>
  </si>
  <si>
    <t>Other Professional Staff_2015_Hispanic_Leaver</t>
  </si>
  <si>
    <t>Other Professional Staff_2015_Hispanic_New</t>
  </si>
  <si>
    <t>Other Professional Staff_2015_Hispanic_Same District/Different Position</t>
  </si>
  <si>
    <t>Other Professional Staff_2015_Hispanic_Stayer</t>
  </si>
  <si>
    <t>Other Professional Staff_2015_Multiple (two or more races)_Different District/Same Position</t>
  </si>
  <si>
    <t>Other Professional Staff_2015_Multiple (two or more races)_Leaver</t>
  </si>
  <si>
    <t>Other Professional Staff_2015_Multiple (two or more races)_New</t>
  </si>
  <si>
    <t>Other Professional Staff_2015_Multiple (two or more races)_Same District/Different Position</t>
  </si>
  <si>
    <t>Other Professional Staff_2015_Multiple (two or more races)_Stayer</t>
  </si>
  <si>
    <t>Other Professional Staff_2015_Native Hawaiian/Pacific Islander_Stayer</t>
  </si>
  <si>
    <t>Overall_2010_American Indian/Alaskan Native_Different District/Different Position</t>
  </si>
  <si>
    <t>Overall_2010_American Indian/Alaskan Native_Different District/Same Position</t>
  </si>
  <si>
    <t>Overall_2010_American Indian/Alaskan Native_Leaver</t>
  </si>
  <si>
    <t>Overall_2010_American Indian/Alaskan Native_New</t>
  </si>
  <si>
    <t>Overall_2010_American Indian/Alaskan Native_Same District/Different Position</t>
  </si>
  <si>
    <t>Overall_2010_American Indian/Alaskan Native_Stayer</t>
  </si>
  <si>
    <t>Overall_2010_Asian_Different District/Different Position</t>
  </si>
  <si>
    <t>Overall_2010_Asian_Different District/Same Position</t>
  </si>
  <si>
    <t>Overall_2010_Asian_Leaver</t>
  </si>
  <si>
    <t>Overall_2010_Asian_New</t>
  </si>
  <si>
    <t>Overall_2010_Asian_Same District/Different Position</t>
  </si>
  <si>
    <t>Overall_2010_Asian_Stayer</t>
  </si>
  <si>
    <t>Overall_2010_Black/African-American_Different District/Different Position</t>
  </si>
  <si>
    <t>Overall_2010_Black/African-American_Different District/Same Position</t>
  </si>
  <si>
    <t>Overall_2010_Black/African-American_Leaver</t>
  </si>
  <si>
    <t>Overall_2010_Black/African-American_New</t>
  </si>
  <si>
    <t>Overall_2010_Black/African-American_Same District/Different Position</t>
  </si>
  <si>
    <t>Overall_2010_Black/African-American_Stayer</t>
  </si>
  <si>
    <t>Overall_2010_Caucasian and Others_Different District/Different Position</t>
  </si>
  <si>
    <t>Overall_2010_Caucasian and Others_Different District/Same Position</t>
  </si>
  <si>
    <t>Overall_2010_Caucasian and Others_Leaver</t>
  </si>
  <si>
    <t>Overall_2010_Caucasian and Others_New</t>
  </si>
  <si>
    <t>Overall_2010_Caucasian and Others_Same District/Different Position</t>
  </si>
  <si>
    <t>Overall_2010_Caucasian and Others_Stayer</t>
  </si>
  <si>
    <t>Overall_2010_Hispanic_Different District/Different Position</t>
  </si>
  <si>
    <t>Overall_2010_Hispanic_Different District/Same Position</t>
  </si>
  <si>
    <t>Overall_2010_Hispanic_Leaver</t>
  </si>
  <si>
    <t>Overall_2010_Hispanic_New</t>
  </si>
  <si>
    <t>Overall_2010_Hispanic_Same District/Different Position</t>
  </si>
  <si>
    <t>Overall_2010_Hispanic_Stayer</t>
  </si>
  <si>
    <t>Overall_2011_American Indian/Alaskan Native_Different District/Different Position</t>
  </si>
  <si>
    <t>Overall_2011_American Indian/Alaskan Native_Different District/Same Position</t>
  </si>
  <si>
    <t>Overall_2011_American Indian/Alaskan Native_Leaver</t>
  </si>
  <si>
    <t>Overall_2011_American Indian/Alaskan Native_New</t>
  </si>
  <si>
    <t>Overall_2011_American Indian/Alaskan Native_Same District/Different Position</t>
  </si>
  <si>
    <t>Overall_2011_American Indian/Alaskan Native_Stayer</t>
  </si>
  <si>
    <t>Overall_2011_Asian_Different District/Different Position</t>
  </si>
  <si>
    <t>Overall_2011_Asian_Different District/Same Position</t>
  </si>
  <si>
    <t>Overall_2011_Asian_Leaver</t>
  </si>
  <si>
    <t>Overall_2011_Asian_New</t>
  </si>
  <si>
    <t>Overall_2011_Asian_Same District/Different Position</t>
  </si>
  <si>
    <t>Overall_2011_Asian_Stayer</t>
  </si>
  <si>
    <t>Overall_2011_Black/African-American_Different District/Different Position</t>
  </si>
  <si>
    <t>Overall_2011_Black/African-American_Different District/Same Position</t>
  </si>
  <si>
    <t>Overall_2011_Black/African-American_Leaver</t>
  </si>
  <si>
    <t>Overall_2011_Black/African-American_New</t>
  </si>
  <si>
    <t>Overall_2011_Black/African-American_Same District/Different Position</t>
  </si>
  <si>
    <t>Overall_2011_Black/African-American_Stayer</t>
  </si>
  <si>
    <t>Overall_2011_Caucasian and Others_Different District/Different Position</t>
  </si>
  <si>
    <t>Overall_2011_Caucasian and Others_Different District/Same Position</t>
  </si>
  <si>
    <t>Overall_2011_Caucasian and Others_Leaver</t>
  </si>
  <si>
    <t>Overall_2011_Caucasian and Others_New</t>
  </si>
  <si>
    <t>Overall_2011_Caucasian and Others_Same District/Different Position</t>
  </si>
  <si>
    <t>Overall_2011_Caucasian and Others_Stayer</t>
  </si>
  <si>
    <t>Overall_2011_Hispanic_Different District/Different Position</t>
  </si>
  <si>
    <t>Overall_2011_Hispanic_Different District/Same Position</t>
  </si>
  <si>
    <t>Overall_2011_Hispanic_Leaver</t>
  </si>
  <si>
    <t>Overall_2011_Hispanic_New</t>
  </si>
  <si>
    <t>Overall_2011_Hispanic_Same District/Different Position</t>
  </si>
  <si>
    <t>Overall_2011_Hispanic_Stayer</t>
  </si>
  <si>
    <t>Overall_2011_Native Hawaiian/Pacific Islander_New</t>
  </si>
  <si>
    <t>Overall_2012_American Indian/Alaskan Native_Different District/Different Position</t>
  </si>
  <si>
    <t>Overall_2012_American Indian/Alaskan Native_Different District/Same Position</t>
  </si>
  <si>
    <t>Overall_2012_American Indian/Alaskan Native_Leaver</t>
  </si>
  <si>
    <t>Overall_2012_American Indian/Alaskan Native_New</t>
  </si>
  <si>
    <t>Overall_2012_American Indian/Alaskan Native_Same District/Different Position</t>
  </si>
  <si>
    <t>Overall_2012_American Indian/Alaskan Native_Stayer</t>
  </si>
  <si>
    <t>Overall_2012_Asian_Different District/Different Position</t>
  </si>
  <si>
    <t>Overall_2012_Asian_Different District/Same Position</t>
  </si>
  <si>
    <t>Overall_2012_Asian_Leaver</t>
  </si>
  <si>
    <t>Overall_2012_Asian_New</t>
  </si>
  <si>
    <t>Overall_2012_Asian_Same District/Different Position</t>
  </si>
  <si>
    <t>Overall_2012_Asian_Stayer</t>
  </si>
  <si>
    <t>Overall_2012_Black/African-American_Different District/Different Position</t>
  </si>
  <si>
    <t>Overall_2012_Black/African-American_Different District/Same Position</t>
  </si>
  <si>
    <t>Overall_2012_Black/African-American_Leaver</t>
  </si>
  <si>
    <t>Overall_2012_Black/African-American_New</t>
  </si>
  <si>
    <t>Overall_2012_Black/African-American_Same District/Different Position</t>
  </si>
  <si>
    <t>Overall_2012_Black/African-American_Stayer</t>
  </si>
  <si>
    <t>Overall_2012_Caucasian and Others_Different District/Different Position</t>
  </si>
  <si>
    <t>Overall_2012_Caucasian and Others_Different District/Same Position</t>
  </si>
  <si>
    <t>Overall_2012_Caucasian and Others_Leaver</t>
  </si>
  <si>
    <t>Overall_2012_Caucasian and Others_New</t>
  </si>
  <si>
    <t>Overall_2012_Caucasian and Others_Same District/Different Position</t>
  </si>
  <si>
    <t>Overall_2012_Caucasian and Others_Stayer</t>
  </si>
  <si>
    <t>Overall_2012_Hispanic_Different District/Different Position</t>
  </si>
  <si>
    <t>Overall_2012_Hispanic_Different District/Same Position</t>
  </si>
  <si>
    <t>Overall_2012_Hispanic_Leaver</t>
  </si>
  <si>
    <t>Overall_2012_Hispanic_New</t>
  </si>
  <si>
    <t>Overall_2012_Hispanic_Same District/Different Position</t>
  </si>
  <si>
    <t>Overall_2012_Hispanic_Stayer</t>
  </si>
  <si>
    <t>Overall_2012_Multiple (two or more races)_Different District/Different Position</t>
  </si>
  <si>
    <t>Overall_2012_Multiple (two or more races)_Different District/Same Position</t>
  </si>
  <si>
    <t>Overall_2012_Multiple (two or more races)_Leaver</t>
  </si>
  <si>
    <t>Overall_2012_Multiple (two or more races)_New</t>
  </si>
  <si>
    <t>Overall_2012_Multiple (two or more races)_Same District/Different Position</t>
  </si>
  <si>
    <t>Overall_2012_Multiple (two or more races)_Stayer</t>
  </si>
  <si>
    <t>Overall_2012_Native Hawaiian/Pacific Islander_Different District/Different Position</t>
  </si>
  <si>
    <t>Overall_2012_Native Hawaiian/Pacific Islander_Different District/Same Position</t>
  </si>
  <si>
    <t>Overall_2012_Native Hawaiian/Pacific Islander_Leaver</t>
  </si>
  <si>
    <t>Overall_2012_Native Hawaiian/Pacific Islander_New</t>
  </si>
  <si>
    <t>Overall_2012_Native Hawaiian/Pacific Islander_Same District/Different Position</t>
  </si>
  <si>
    <t>Overall_2012_Native Hawaiian/Pacific Islander_Stayer</t>
  </si>
  <si>
    <t>Overall_2013_American Indian/Alaskan Native_Different District/Different Position</t>
  </si>
  <si>
    <t>Overall_2013_American Indian/Alaskan Native_Different District/Same Position</t>
  </si>
  <si>
    <t>Overall_2013_American Indian/Alaskan Native_Leaver</t>
  </si>
  <si>
    <t>Overall_2013_American Indian/Alaskan Native_New</t>
  </si>
  <si>
    <t>Overall_2013_American Indian/Alaskan Native_Same District/Different Position</t>
  </si>
  <si>
    <t>Overall_2013_American Indian/Alaskan Native_Stayer</t>
  </si>
  <si>
    <t>Overall_2013_Asian_Different District/Different Position</t>
  </si>
  <si>
    <t>Overall_2013_Asian_Different District/Same Position</t>
  </si>
  <si>
    <t>Overall_2013_Asian_Leaver</t>
  </si>
  <si>
    <t>Overall_2013_Asian_New</t>
  </si>
  <si>
    <t>Overall_2013_Asian_Same District/Different Position</t>
  </si>
  <si>
    <t>Overall_2013_Asian_Stayer</t>
  </si>
  <si>
    <t>Overall_2013_Black/African-American_Different District/Different Position</t>
  </si>
  <si>
    <t>Overall_2013_Black/African-American_Different District/Same Position</t>
  </si>
  <si>
    <t>Overall_2013_Black/African-American_Leaver</t>
  </si>
  <si>
    <t>Overall_2013_Black/African-American_New</t>
  </si>
  <si>
    <t>Overall_2013_Black/African-American_Same District/Different Position</t>
  </si>
  <si>
    <t>Overall_2013_Black/African-American_Stayer</t>
  </si>
  <si>
    <t>Overall_2013_Caucasian and Others_Different District/Different Position</t>
  </si>
  <si>
    <t>Overall_2013_Caucasian and Others_Different District/Same Position</t>
  </si>
  <si>
    <t>Overall_2013_Caucasian and Others_Leaver</t>
  </si>
  <si>
    <t>Overall_2013_Caucasian and Others_New</t>
  </si>
  <si>
    <t>Overall_2013_Caucasian and Others_Same District/Different Position</t>
  </si>
  <si>
    <t>Overall_2013_Caucasian and Others_Stayer</t>
  </si>
  <si>
    <t>Overall_2013_Hispanic_Different District/Different Position</t>
  </si>
  <si>
    <t>Overall_2013_Hispanic_Different District/Same Position</t>
  </si>
  <si>
    <t>Overall_2013_Hispanic_Leaver</t>
  </si>
  <si>
    <t>Overall_2013_Hispanic_New</t>
  </si>
  <si>
    <t>Overall_2013_Hispanic_Same District/Different Position</t>
  </si>
  <si>
    <t>Overall_2013_Hispanic_Stayer</t>
  </si>
  <si>
    <t>Overall_2013_Multiple (two or more races)_Different District/Different Position</t>
  </si>
  <si>
    <t>Overall_2013_Multiple (two or more races)_Different District/Same Position</t>
  </si>
  <si>
    <t>Overall_2013_Multiple (two or more races)_Leaver</t>
  </si>
  <si>
    <t>Overall_2013_Multiple (two or more races)_New</t>
  </si>
  <si>
    <t>Overall_2013_Multiple (two or more races)_Same District/Different Position</t>
  </si>
  <si>
    <t>Overall_2013_Multiple (two or more races)_Stayer</t>
  </si>
  <si>
    <t>Overall_2013_Native Hawaiian/Pacific Islander_Different District/Different Position</t>
  </si>
  <si>
    <t>Overall_2013_Native Hawaiian/Pacific Islander_Leaver</t>
  </si>
  <si>
    <t>Overall_2013_Native Hawaiian/Pacific Islander_New</t>
  </si>
  <si>
    <t>Overall_2013_Native Hawaiian/Pacific Islander_Same District/Different Position</t>
  </si>
  <si>
    <t>Overall_2013_Native Hawaiian/Pacific Islander_Stayer</t>
  </si>
  <si>
    <t>Overall_2014_American Indian/Alaskan Native_Different District/Different Position</t>
  </si>
  <si>
    <t>Overall_2014_American Indian/Alaskan Native_Different District/Same Position</t>
  </si>
  <si>
    <t>Overall_2014_American Indian/Alaskan Native_Leaver</t>
  </si>
  <si>
    <t>Overall_2014_American Indian/Alaskan Native_New</t>
  </si>
  <si>
    <t>Overall_2014_American Indian/Alaskan Native_Same District/Different Position</t>
  </si>
  <si>
    <t>Overall_2014_American Indian/Alaskan Native_Stayer</t>
  </si>
  <si>
    <t>Overall_2014_Asian_Different District/Different Position</t>
  </si>
  <si>
    <t>Overall_2014_Asian_Different District/Same Position</t>
  </si>
  <si>
    <t>Overall_2014_Asian_Leaver</t>
  </si>
  <si>
    <t>Overall_2014_Asian_New</t>
  </si>
  <si>
    <t>Overall_2014_Asian_Same District/Different Position</t>
  </si>
  <si>
    <t>Overall_2014_Asian_Stayer</t>
  </si>
  <si>
    <t>Overall_2014_Black/African-American_Different District/Different Position</t>
  </si>
  <si>
    <t>Overall_2014_Black/African-American_Different District/Same Position</t>
  </si>
  <si>
    <t>Overall_2014_Black/African-American_Leaver</t>
  </si>
  <si>
    <t>Overall_2014_Black/African-American_New</t>
  </si>
  <si>
    <t>Overall_2014_Black/African-American_Same District/Different Position</t>
  </si>
  <si>
    <t>Overall_2014_Black/African-American_Stayer</t>
  </si>
  <si>
    <t>Overall_2014_Caucasian and Others_Different District/Different Position</t>
  </si>
  <si>
    <t>Overall_2014_Caucasian and Others_Different District/Same Position</t>
  </si>
  <si>
    <t>Overall_2014_Caucasian and Others_Leaver</t>
  </si>
  <si>
    <t>Overall_2014_Caucasian and Others_New</t>
  </si>
  <si>
    <t>Overall_2014_Caucasian and Others_Same District/Different Position</t>
  </si>
  <si>
    <t>Overall_2014_Caucasian and Others_Stayer</t>
  </si>
  <si>
    <t>Overall_2014_Hispanic_Different District/Different Position</t>
  </si>
  <si>
    <t>Overall_2014_Hispanic_Different District/Same Position</t>
  </si>
  <si>
    <t>Overall_2014_Hispanic_Leaver</t>
  </si>
  <si>
    <t>Overall_2014_Hispanic_New</t>
  </si>
  <si>
    <t>Overall_2014_Hispanic_Same District/Different Position</t>
  </si>
  <si>
    <t>Overall_2014_Hispanic_Stayer</t>
  </si>
  <si>
    <t>Overall_2014_Multiple (two or more races)_Different District/Different Position</t>
  </si>
  <si>
    <t>Overall_2014_Multiple (two or more races)_Different District/Same Position</t>
  </si>
  <si>
    <t>Overall_2014_Multiple (two or more races)_Leaver</t>
  </si>
  <si>
    <t>Overall_2014_Multiple (two or more races)_New</t>
  </si>
  <si>
    <t>Overall_2014_Multiple (two or more races)_Same District/Different Position</t>
  </si>
  <si>
    <t>Overall_2014_Multiple (two or more races)_Stayer</t>
  </si>
  <si>
    <t>Overall_2014_Native Hawaiian/Pacific Islander_Different District/Same Position</t>
  </si>
  <si>
    <t>Overall_2014_Native Hawaiian/Pacific Islander_Leaver</t>
  </si>
  <si>
    <t>Overall_2014_Native Hawaiian/Pacific Islander_New</t>
  </si>
  <si>
    <t>Overall_2014_Native Hawaiian/Pacific Islander_Same District/Different Position</t>
  </si>
  <si>
    <t>Overall_2014_Native Hawaiian/Pacific Islander_Stayer</t>
  </si>
  <si>
    <t>Overall_2015_American Indian/Alaskan Native_Different District/Different Position</t>
  </si>
  <si>
    <t>Overall_2015_American Indian/Alaskan Native_Different District/Same Position</t>
  </si>
  <si>
    <t>Overall_2015_American Indian/Alaskan Native_Leaver</t>
  </si>
  <si>
    <t>Overall_2015_American Indian/Alaskan Native_New</t>
  </si>
  <si>
    <t>Overall_2015_American Indian/Alaskan Native_Same District/Different Position</t>
  </si>
  <si>
    <t>Overall_2015_American Indian/Alaskan Native_Stayer</t>
  </si>
  <si>
    <t>Overall_2015_Asian_Different District/Different Position</t>
  </si>
  <si>
    <t>Overall_2015_Asian_Different District/Same Position</t>
  </si>
  <si>
    <t>Overall_2015_Asian_Leaver</t>
  </si>
  <si>
    <t>Overall_2015_Asian_New</t>
  </si>
  <si>
    <t>Overall_2015_Asian_Same District/Different Position</t>
  </si>
  <si>
    <t>Overall_2015_Asian_Stayer</t>
  </si>
  <si>
    <t>Overall_2015_Black/African-American_Different District/Different Position</t>
  </si>
  <si>
    <t>Overall_2015_Black/African-American_Different District/Same Position</t>
  </si>
  <si>
    <t>Overall_2015_Black/African-American_Leaver</t>
  </si>
  <si>
    <t>Overall_2015_Black/African-American_New</t>
  </si>
  <si>
    <t>Overall_2015_Black/African-American_Same District/Different Position</t>
  </si>
  <si>
    <t>Overall_2015_Black/African-American_Stayer</t>
  </si>
  <si>
    <t>Overall_2015_Caucasian and Others_Different District/Different Position</t>
  </si>
  <si>
    <t>Overall_2015_Caucasian and Others_Different District/Same Position</t>
  </si>
  <si>
    <t>Overall_2015_Caucasian and Others_Leaver</t>
  </si>
  <si>
    <t>Overall_2015_Caucasian and Others_New</t>
  </si>
  <si>
    <t>Overall_2015_Caucasian and Others_Same District/Different Position</t>
  </si>
  <si>
    <t>Overall_2015_Caucasian and Others_Stayer</t>
  </si>
  <si>
    <t>Overall_2015_Hispanic_Different District/Different Position</t>
  </si>
  <si>
    <t>Overall_2015_Hispanic_Different District/Same Position</t>
  </si>
  <si>
    <t>Overall_2015_Hispanic_Leaver</t>
  </si>
  <si>
    <t>Overall_2015_Hispanic_New</t>
  </si>
  <si>
    <t>Overall_2015_Hispanic_Same District/Different Position</t>
  </si>
  <si>
    <t>Overall_2015_Hispanic_Stayer</t>
  </si>
  <si>
    <t>Overall_2015_Multiple (two or more races)_Different District/Different Position</t>
  </si>
  <si>
    <t>Overall_2015_Multiple (two or more races)_Different District/Same Position</t>
  </si>
  <si>
    <t>Overall_2015_Multiple (two or more races)_Leaver</t>
  </si>
  <si>
    <t>Overall_2015_Multiple (two or more races)_New</t>
  </si>
  <si>
    <t>Overall_2015_Multiple (two or more races)_Same District/Different Position</t>
  </si>
  <si>
    <t>Overall_2015_Multiple (two or more races)_Stayer</t>
  </si>
  <si>
    <t>Overall_2015_Native Hawaiian/Pacific Islander_Different District/Same Position</t>
  </si>
  <si>
    <t>Overall_2015_Native Hawaiian/Pacific Islander_Leaver</t>
  </si>
  <si>
    <t>Overall_2015_Native Hawaiian/Pacific Islander_New</t>
  </si>
  <si>
    <t>Overall_2015_Native Hawaiian/Pacific Islander_Same District/Different Position</t>
  </si>
  <si>
    <t>Overall_2015_Native Hawaiian/Pacific Islander_Stayer</t>
  </si>
  <si>
    <t>Teachers_2010_American Indian/Alaskan Native_Different District/Different Position</t>
  </si>
  <si>
    <t>Teachers_2010_American Indian/Alaskan Native_Different District/Same Position</t>
  </si>
  <si>
    <t>Teachers_2010_American Indian/Alaskan Native_Leaver</t>
  </si>
  <si>
    <t>Teachers_2010_American Indian/Alaskan Native_New</t>
  </si>
  <si>
    <t>Teachers_2010_American Indian/Alaskan Native_Same District/Different Position</t>
  </si>
  <si>
    <t>Teachers_2010_American Indian/Alaskan Native_Stayer</t>
  </si>
  <si>
    <t>Teachers_2010_Asian_Different District/Different Position</t>
  </si>
  <si>
    <t>Teachers_2010_Asian_Different District/Same Position</t>
  </si>
  <si>
    <t>Teachers_2010_Asian_Leaver</t>
  </si>
  <si>
    <t>Teachers_2010_Asian_New</t>
  </si>
  <si>
    <t>Teachers_2010_Asian_Same District/Different Position</t>
  </si>
  <si>
    <t>Teachers_2010_Asian_Stayer</t>
  </si>
  <si>
    <t>Teachers_2010_Black/African-American_Different District/Different Position</t>
  </si>
  <si>
    <t>Teachers_2010_Black/African-American_Different District/Same Position</t>
  </si>
  <si>
    <t>Teachers_2010_Black/African-American_Leaver</t>
  </si>
  <si>
    <t>Teachers_2010_Black/African-American_New</t>
  </si>
  <si>
    <t>Teachers_2010_Black/African-American_Same District/Different Position</t>
  </si>
  <si>
    <t>Teachers_2010_Black/African-American_Stayer</t>
  </si>
  <si>
    <t>Teachers_2010_Caucasian and Others_Different District/Different Position</t>
  </si>
  <si>
    <t>Teachers_2010_Caucasian and Others_Different District/Same Position</t>
  </si>
  <si>
    <t>Teachers_2010_Caucasian and Others_Leaver</t>
  </si>
  <si>
    <t>Teachers_2010_Caucasian and Others_New</t>
  </si>
  <si>
    <t>Teachers_2010_Caucasian and Others_Same District/Different Position</t>
  </si>
  <si>
    <t>Teachers_2010_Caucasian and Others_Stayer</t>
  </si>
  <si>
    <t>Teachers_2010_Hispanic_Different District/Different Position</t>
  </si>
  <si>
    <t>Teachers_2010_Hispanic_Different District/Same Position</t>
  </si>
  <si>
    <t>Teachers_2010_Hispanic_Leaver</t>
  </si>
  <si>
    <t>Teachers_2010_Hispanic_New</t>
  </si>
  <si>
    <t>Teachers_2010_Hispanic_Same District/Different Position</t>
  </si>
  <si>
    <t>Teachers_2010_Hispanic_Stayer</t>
  </si>
  <si>
    <t>Teachers_2011_American Indian/Alaskan Native_Different District/Different Position</t>
  </si>
  <si>
    <t>Teachers_2011_American Indian/Alaskan Native_Different District/Same Position</t>
  </si>
  <si>
    <t>Teachers_2011_American Indian/Alaskan Native_Leaver</t>
  </si>
  <si>
    <t>Teachers_2011_American Indian/Alaskan Native_New</t>
  </si>
  <si>
    <t>Teachers_2011_American Indian/Alaskan Native_Same District/Different Position</t>
  </si>
  <si>
    <t>Teachers_2011_American Indian/Alaskan Native_Stayer</t>
  </si>
  <si>
    <t>Teachers_2011_Asian_Different District/Different Position</t>
  </si>
  <si>
    <t>Teachers_2011_Asian_Different District/Same Position</t>
  </si>
  <si>
    <t>Teachers_2011_Asian_Leaver</t>
  </si>
  <si>
    <t>Teachers_2011_Asian_New</t>
  </si>
  <si>
    <t>Teachers_2011_Asian_Same District/Different Position</t>
  </si>
  <si>
    <t>Teachers_2011_Asian_Stayer</t>
  </si>
  <si>
    <t>Teachers_2011_Black/African-American_Different District/Different Position</t>
  </si>
  <si>
    <t>Teachers_2011_Black/African-American_Different District/Same Position</t>
  </si>
  <si>
    <t>Teachers_2011_Black/African-American_Leaver</t>
  </si>
  <si>
    <t>Teachers_2011_Black/African-American_New</t>
  </si>
  <si>
    <t>Teachers_2011_Black/African-American_Same District/Different Position</t>
  </si>
  <si>
    <t>Teachers_2011_Black/African-American_Stayer</t>
  </si>
  <si>
    <t>Teachers_2011_Caucasian and Others_Different District/Different Position</t>
  </si>
  <si>
    <t>Teachers_2011_Caucasian and Others_Different District/Same Position</t>
  </si>
  <si>
    <t>Teachers_2011_Caucasian and Others_Leaver</t>
  </si>
  <si>
    <t>Teachers_2011_Caucasian and Others_New</t>
  </si>
  <si>
    <t>Teachers_2011_Caucasian and Others_Same District/Different Position</t>
  </si>
  <si>
    <t>Teachers_2011_Caucasian and Others_Stayer</t>
  </si>
  <si>
    <t>Teachers_2011_Hispanic_Different District/Different Position</t>
  </si>
  <si>
    <t>Teachers_2011_Hispanic_Different District/Same Position</t>
  </si>
  <si>
    <t>Teachers_2011_Hispanic_Leaver</t>
  </si>
  <si>
    <t>Teachers_2011_Hispanic_New</t>
  </si>
  <si>
    <t>Teachers_2011_Hispanic_Same District/Different Position</t>
  </si>
  <si>
    <t>Teachers_2011_Hispanic_Stayer</t>
  </si>
  <si>
    <t>Teachers_2011_Native Hawaiian/Pacific Islander_New</t>
  </si>
  <si>
    <t>Teachers_2012_American Indian/Alaskan Native_Different District/Different Position</t>
  </si>
  <si>
    <t>Teachers_2012_American Indian/Alaskan Native_Different District/Same Position</t>
  </si>
  <si>
    <t>Teachers_2012_American Indian/Alaskan Native_Leaver</t>
  </si>
  <si>
    <t>Teachers_2012_American Indian/Alaskan Native_New</t>
  </si>
  <si>
    <t>Teachers_2012_American Indian/Alaskan Native_Same District/Different Position</t>
  </si>
  <si>
    <t>Teachers_2012_American Indian/Alaskan Native_Stayer</t>
  </si>
  <si>
    <t>Teachers_2012_Asian_Different District/Different Position</t>
  </si>
  <si>
    <t>Teachers_2012_Asian_Different District/Same Position</t>
  </si>
  <si>
    <t>Teachers_2012_Asian_Leaver</t>
  </si>
  <si>
    <t>Teachers_2012_Asian_New</t>
  </si>
  <si>
    <t>Teachers_2012_Asian_Same District/Different Position</t>
  </si>
  <si>
    <t>Teachers_2012_Asian_Stayer</t>
  </si>
  <si>
    <t>Teachers_2012_Black/African-American_Different District/Different Position</t>
  </si>
  <si>
    <t>Teachers_2012_Black/African-American_Different District/Same Position</t>
  </si>
  <si>
    <t>Teachers_2012_Black/African-American_Leaver</t>
  </si>
  <si>
    <t>Teachers_2012_Black/African-American_New</t>
  </si>
  <si>
    <t>Teachers_2012_Black/African-American_Same District/Different Position</t>
  </si>
  <si>
    <t>Teachers_2012_Black/African-American_Stayer</t>
  </si>
  <si>
    <t>Teachers_2012_Caucasian and Others_Different District/Different Position</t>
  </si>
  <si>
    <t>Teachers_2012_Caucasian and Others_Different District/Same Position</t>
  </si>
  <si>
    <t>Teachers_2012_Caucasian and Others_Leaver</t>
  </si>
  <si>
    <t>Teachers_2012_Caucasian and Others_New</t>
  </si>
  <si>
    <t>Teachers_2012_Caucasian and Others_Same District/Different Position</t>
  </si>
  <si>
    <t>Teachers_2012_Caucasian and Others_Stayer</t>
  </si>
  <si>
    <t>Teachers_2012_Hispanic_Different District/Different Position</t>
  </si>
  <si>
    <t>Teachers_2012_Hispanic_Different District/Same Position</t>
  </si>
  <si>
    <t>Teachers_2012_Hispanic_Leaver</t>
  </si>
  <si>
    <t>Teachers_2012_Hispanic_New</t>
  </si>
  <si>
    <t>Teachers_2012_Hispanic_Same District/Different Position</t>
  </si>
  <si>
    <t>Teachers_2012_Hispanic_Stayer</t>
  </si>
  <si>
    <t>Teachers_2012_Multiple (two or more races)_Different District/Different Position</t>
  </si>
  <si>
    <t>Teachers_2012_Multiple (two or more races)_Leaver</t>
  </si>
  <si>
    <t>Teachers_2012_Multiple (two or more races)_New</t>
  </si>
  <si>
    <t>Teachers_2012_Multiple (two or more races)_Same District/Different Position</t>
  </si>
  <si>
    <t>Teachers_2012_Multiple (two or more races)_Stayer</t>
  </si>
  <si>
    <t>Teachers_2012_Native Hawaiian/Pacific Islander_Different District/Different Position</t>
  </si>
  <si>
    <t>Teachers_2012_Native Hawaiian/Pacific Islander_Different District/Same Position</t>
  </si>
  <si>
    <t>Teachers_2012_Native Hawaiian/Pacific Islander_Leaver</t>
  </si>
  <si>
    <t>Teachers_2012_Native Hawaiian/Pacific Islander_New</t>
  </si>
  <si>
    <t>Teachers_2012_Native Hawaiian/Pacific Islander_Same District/Different Position</t>
  </si>
  <si>
    <t>Teachers_2012_Native Hawaiian/Pacific Islander_Stayer</t>
  </si>
  <si>
    <t>Teachers_2013_American Indian/Alaskan Native_Different District/Different Position</t>
  </si>
  <si>
    <t>Teachers_2013_American Indian/Alaskan Native_Different District/Same Position</t>
  </si>
  <si>
    <t>Teachers_2013_American Indian/Alaskan Native_Leaver</t>
  </si>
  <si>
    <t>Teachers_2013_American Indian/Alaskan Native_New</t>
  </si>
  <si>
    <t>Teachers_2013_American Indian/Alaskan Native_Same District/Different Position</t>
  </si>
  <si>
    <t>Teachers_2013_American Indian/Alaskan Native_Stayer</t>
  </si>
  <si>
    <t>Teachers_2013_Asian_Different District/Different Position</t>
  </si>
  <si>
    <t>Teachers_2013_Asian_Different District/Same Position</t>
  </si>
  <si>
    <t>Teachers_2013_Asian_Leaver</t>
  </si>
  <si>
    <t>Teachers_2013_Asian_New</t>
  </si>
  <si>
    <t>Teachers_2013_Asian_Same District/Different Position</t>
  </si>
  <si>
    <t>Teachers_2013_Asian_Stayer</t>
  </si>
  <si>
    <t>Teachers_2013_Black/African-American_Different District/Different Position</t>
  </si>
  <si>
    <t>Teachers_2013_Black/African-American_Different District/Same Position</t>
  </si>
  <si>
    <t>Teachers_2013_Black/African-American_Leaver</t>
  </si>
  <si>
    <t>Teachers_2013_Black/African-American_New</t>
  </si>
  <si>
    <t>Teachers_2013_Black/African-American_Same District/Different Position</t>
  </si>
  <si>
    <t>Teachers_2013_Black/African-American_Stayer</t>
  </si>
  <si>
    <t>Teachers_2013_Caucasian and Others_Different District/Different Position</t>
  </si>
  <si>
    <t>Teachers_2013_Caucasian and Others_Different District/Same Position</t>
  </si>
  <si>
    <t>Teachers_2013_Caucasian and Others_Leaver</t>
  </si>
  <si>
    <t>Teachers_2013_Caucasian and Others_New</t>
  </si>
  <si>
    <t>Teachers_2013_Caucasian and Others_Same District/Different Position</t>
  </si>
  <si>
    <t>Teachers_2013_Caucasian and Others_Stayer</t>
  </si>
  <si>
    <t>Teachers_2013_Hispanic_Different District/Different Position</t>
  </si>
  <si>
    <t>Teachers_2013_Hispanic_Different District/Same Position</t>
  </si>
  <si>
    <t>Teachers_2013_Hispanic_Leaver</t>
  </si>
  <si>
    <t>Teachers_2013_Hispanic_New</t>
  </si>
  <si>
    <t>Teachers_2013_Hispanic_Same District/Different Position</t>
  </si>
  <si>
    <t>Teachers_2013_Hispanic_Stayer</t>
  </si>
  <si>
    <t>Teachers_2013_Multiple (two or more races)_Different District/Different Position</t>
  </si>
  <si>
    <t>Teachers_2013_Multiple (two or more races)_Different District/Same Position</t>
  </si>
  <si>
    <t>Teachers_2013_Multiple (two or more races)_Leaver</t>
  </si>
  <si>
    <t>Teachers_2013_Multiple (two or more races)_New</t>
  </si>
  <si>
    <t>Teachers_2013_Multiple (two or more races)_Same District/Different Position</t>
  </si>
  <si>
    <t>Teachers_2013_Multiple (two or more races)_Stayer</t>
  </si>
  <si>
    <t>Teachers_2013_Native Hawaiian/Pacific Islander_Different District/Different Position</t>
  </si>
  <si>
    <t>Teachers_2013_Native Hawaiian/Pacific Islander_Leaver</t>
  </si>
  <si>
    <t>Teachers_2013_Native Hawaiian/Pacific Islander_New</t>
  </si>
  <si>
    <t>Teachers_2013_Native Hawaiian/Pacific Islander_Same District/Different Position</t>
  </si>
  <si>
    <t>Teachers_2013_Native Hawaiian/Pacific Islander_Stayer</t>
  </si>
  <si>
    <t>Teachers_2014_American Indian/Alaskan Native_Different District/Different Position</t>
  </si>
  <si>
    <t>Teachers_2014_American Indian/Alaskan Native_Different District/Same Position</t>
  </si>
  <si>
    <t>Teachers_2014_American Indian/Alaskan Native_Leaver</t>
  </si>
  <si>
    <t>Teachers_2014_American Indian/Alaskan Native_New</t>
  </si>
  <si>
    <t>Teachers_2014_American Indian/Alaskan Native_Same District/Different Position</t>
  </si>
  <si>
    <t>Teachers_2014_American Indian/Alaskan Native_Stayer</t>
  </si>
  <si>
    <t>Teachers_2014_Asian_Different District/Different Position</t>
  </si>
  <si>
    <t>Teachers_2014_Asian_Different District/Same Position</t>
  </si>
  <si>
    <t>Teachers_2014_Asian_Leaver</t>
  </si>
  <si>
    <t>Teachers_2014_Asian_New</t>
  </si>
  <si>
    <t>Teachers_2014_Asian_Same District/Different Position</t>
  </si>
  <si>
    <t>Teachers_2014_Asian_Stayer</t>
  </si>
  <si>
    <t>Teachers_2014_Black/African-American_Different District/Different Position</t>
  </si>
  <si>
    <t>Teachers_2014_Black/African-American_Different District/Same Position</t>
  </si>
  <si>
    <t>Teachers_2014_Black/African-American_Leaver</t>
  </si>
  <si>
    <t>Teachers_2014_Black/African-American_New</t>
  </si>
  <si>
    <t>Teachers_2014_Black/African-American_Same District/Different Position</t>
  </si>
  <si>
    <t>Teachers_2014_Black/African-American_Stayer</t>
  </si>
  <si>
    <t>Teachers_2014_Caucasian and Others_Different District/Different Position</t>
  </si>
  <si>
    <t>Teachers_2014_Caucasian and Others_Different District/Same Position</t>
  </si>
  <si>
    <t>Teachers_2014_Caucasian and Others_Leaver</t>
  </si>
  <si>
    <t>Teachers_2014_Caucasian and Others_New</t>
  </si>
  <si>
    <t>Teachers_2014_Caucasian and Others_Same District/Different Position</t>
  </si>
  <si>
    <t>Teachers_2014_Caucasian and Others_Stayer</t>
  </si>
  <si>
    <t>Teachers_2014_Hispanic_Different District/Different Position</t>
  </si>
  <si>
    <t>Teachers_2014_Hispanic_Different District/Same Position</t>
  </si>
  <si>
    <t>Teachers_2014_Hispanic_Leaver</t>
  </si>
  <si>
    <t>Teachers_2014_Hispanic_New</t>
  </si>
  <si>
    <t>Teachers_2014_Hispanic_Same District/Different Position</t>
  </si>
  <si>
    <t>Teachers_2014_Hispanic_Stayer</t>
  </si>
  <si>
    <t>Teachers_2014_Multiple (two or more races)_Different District/Different Position</t>
  </si>
  <si>
    <t>Teachers_2014_Multiple (two or more races)_Different District/Same Position</t>
  </si>
  <si>
    <t>Teachers_2014_Multiple (two or more races)_Leaver</t>
  </si>
  <si>
    <t>Teachers_2014_Multiple (two or more races)_New</t>
  </si>
  <si>
    <t>Teachers_2014_Multiple (two or more races)_Same District/Different Position</t>
  </si>
  <si>
    <t>Teachers_2014_Multiple (two or more races)_Stayer</t>
  </si>
  <si>
    <t>Teachers_2014_Native Hawaiian/Pacific Islander_Different District/Same Position</t>
  </si>
  <si>
    <t>Teachers_2014_Native Hawaiian/Pacific Islander_Leaver</t>
  </si>
  <si>
    <t>Teachers_2014_Native Hawaiian/Pacific Islander_New</t>
  </si>
  <si>
    <t>Teachers_2014_Native Hawaiian/Pacific Islander_Same District/Different Position</t>
  </si>
  <si>
    <t>Teachers_2014_Native Hawaiian/Pacific Islander_Stayer</t>
  </si>
  <si>
    <t>Teachers_2015_American Indian/Alaskan Native_Different District/Different Position</t>
  </si>
  <si>
    <t>Teachers_2015_American Indian/Alaskan Native_Different District/Same Position</t>
  </si>
  <si>
    <t>Teachers_2015_American Indian/Alaskan Native_Leaver</t>
  </si>
  <si>
    <t>Teachers_2015_American Indian/Alaskan Native_New</t>
  </si>
  <si>
    <t>Teachers_2015_American Indian/Alaskan Native_Same District/Different Position</t>
  </si>
  <si>
    <t>Teachers_2015_American Indian/Alaskan Native_Stayer</t>
  </si>
  <si>
    <t>Teachers_2015_Asian_Different District/Different Position</t>
  </si>
  <si>
    <t>Teachers_2015_Asian_Different District/Same Position</t>
  </si>
  <si>
    <t>Teachers_2015_Asian_Leaver</t>
  </si>
  <si>
    <t>Teachers_2015_Asian_New</t>
  </si>
  <si>
    <t>Teachers_2015_Asian_Same District/Different Position</t>
  </si>
  <si>
    <t>Teachers_2015_Asian_Stayer</t>
  </si>
  <si>
    <t>Teachers_2015_Black/African-American_Different District/Different Position</t>
  </si>
  <si>
    <t>Teachers_2015_Black/African-American_Different District/Same Position</t>
  </si>
  <si>
    <t>Teachers_2015_Black/African-American_Leaver</t>
  </si>
  <si>
    <t>Teachers_2015_Black/African-American_New</t>
  </si>
  <si>
    <t>Teachers_2015_Black/African-American_Same District/Different Position</t>
  </si>
  <si>
    <t>Teachers_2015_Black/African-American_Stayer</t>
  </si>
  <si>
    <t>Teachers_2015_Caucasian and Others_Different District/Different Position</t>
  </si>
  <si>
    <t>Teachers_2015_Caucasian and Others_Different District/Same Position</t>
  </si>
  <si>
    <t>Teachers_2015_Caucasian and Others_Leaver</t>
  </si>
  <si>
    <t>Teachers_2015_Caucasian and Others_New</t>
  </si>
  <si>
    <t>Teachers_2015_Caucasian and Others_Same District/Different Position</t>
  </si>
  <si>
    <t>Teachers_2015_Caucasian and Others_Stayer</t>
  </si>
  <si>
    <t>Teachers_2015_Hispanic_Different District/Different Position</t>
  </si>
  <si>
    <t>Teachers_2015_Hispanic_Different District/Same Position</t>
  </si>
  <si>
    <t>Teachers_2015_Hispanic_Leaver</t>
  </si>
  <si>
    <t>Teachers_2015_Hispanic_New</t>
  </si>
  <si>
    <t>Teachers_2015_Hispanic_Same District/Different Position</t>
  </si>
  <si>
    <t>Teachers_2015_Hispanic_Stayer</t>
  </si>
  <si>
    <t>Teachers_2015_Multiple (two or more races)_Different District/Different Position</t>
  </si>
  <si>
    <t>Teachers_2015_Multiple (two or more races)_Different District/Same Position</t>
  </si>
  <si>
    <t>Teachers_2015_Multiple (two or more races)_Leaver</t>
  </si>
  <si>
    <t>Teachers_2015_Multiple (two or more races)_New</t>
  </si>
  <si>
    <t>Teachers_2015_Multiple (two or more races)_Same District/Different Position</t>
  </si>
  <si>
    <t>Teachers_2015_Multiple (two or more races)_Stayer</t>
  </si>
  <si>
    <t>Teachers_2015_Native Hawaiian/Pacific Islander_Different District/Same Position</t>
  </si>
  <si>
    <t>Teachers_2015_Native Hawaiian/Pacific Islander_Leaver</t>
  </si>
  <si>
    <t>Teachers_2015_Native Hawaiian/Pacific Islander_New</t>
  </si>
  <si>
    <t>Teachers_2015_Native Hawaiian/Pacific Islander_Same District/Different Position</t>
  </si>
  <si>
    <t>Teachers_2015_Native Hawaiian/Pacific Islander_Stayer</t>
  </si>
  <si>
    <t>Administrative_2010_Central_Different District/Different Position</t>
  </si>
  <si>
    <t>Administrative_2010_Central_Different District/Same Position</t>
  </si>
  <si>
    <t>Administrative_2010_Central_Leaver</t>
  </si>
  <si>
    <t>Administrative_2010_Central_New</t>
  </si>
  <si>
    <t>Administrative_2010_Central_Same District/Different Position</t>
  </si>
  <si>
    <t>Administrative_2010_Central_Stayer</t>
  </si>
  <si>
    <t>Administrative_2010_Northeast_Different District/Different Position</t>
  </si>
  <si>
    <t>Administrative_2010_Northeast_Different District/Same Position</t>
  </si>
  <si>
    <t>Administrative_2010_Northeast_Leaver</t>
  </si>
  <si>
    <t>Administrative_2010_Northeast_New</t>
  </si>
  <si>
    <t>Administrative_2010_Northeast_Same District/Different Position</t>
  </si>
  <si>
    <t>Administrative_2010_Northeast_Stayer</t>
  </si>
  <si>
    <t>Administrative_2010_Northwest_Different District/Different Position</t>
  </si>
  <si>
    <t>Administrative_2010_Northwest_Different District/Same Position</t>
  </si>
  <si>
    <t>Administrative_2010_Northwest_Leaver</t>
  </si>
  <si>
    <t>Administrative_2010_Northwest_New</t>
  </si>
  <si>
    <t>Administrative_2010_Northwest_Same District/Different Position</t>
  </si>
  <si>
    <t>Administrative_2010_Northwest_Stayer</t>
  </si>
  <si>
    <t>Administrative_2010_Southeast_Different District/Different Position</t>
  </si>
  <si>
    <t>Administrative_2010_Southeast_Different District/Same Position</t>
  </si>
  <si>
    <t>Administrative_2010_Southeast_Leaver</t>
  </si>
  <si>
    <t>Administrative_2010_Southeast_New</t>
  </si>
  <si>
    <t>Administrative_2010_Southeast_Same District/Different Position</t>
  </si>
  <si>
    <t>Administrative_2010_Southeast_Stayer</t>
  </si>
  <si>
    <t>Administrative_2010_Southwest_Different District/Different Position</t>
  </si>
  <si>
    <t>Administrative_2010_Southwest_Different District/Same Position</t>
  </si>
  <si>
    <t>Administrative_2010_Southwest_Leaver</t>
  </si>
  <si>
    <t>Administrative_2010_Southwest_New</t>
  </si>
  <si>
    <t>Administrative_2010_Southwest_Same District/Different Position</t>
  </si>
  <si>
    <t>Administrative_2010_Southwest_Stayer</t>
  </si>
  <si>
    <t>Administrative_2011_Central_Different District/Different Position</t>
  </si>
  <si>
    <t>Administrative_2011_Central_Different District/Same Position</t>
  </si>
  <si>
    <t>Administrative_2011_Central_Leaver</t>
  </si>
  <si>
    <t>Administrative_2011_Central_New</t>
  </si>
  <si>
    <t>Administrative_2011_Central_Same District/Different Position</t>
  </si>
  <si>
    <t>Administrative_2011_Central_Stayer</t>
  </si>
  <si>
    <t>Administrative_2011_Northeast_Different District/Different Position</t>
  </si>
  <si>
    <t>Administrative_2011_Northeast_Different District/Same Position</t>
  </si>
  <si>
    <t>Administrative_2011_Northeast_Leaver</t>
  </si>
  <si>
    <t>Administrative_2011_Northeast_New</t>
  </si>
  <si>
    <t>Administrative_2011_Northeast_Same District/Different Position</t>
  </si>
  <si>
    <t>Administrative_2011_Northeast_Stayer</t>
  </si>
  <si>
    <t>Administrative_2011_Northwest_Different District/Different Position</t>
  </si>
  <si>
    <t>Administrative_2011_Northwest_Different District/Same Position</t>
  </si>
  <si>
    <t>Administrative_2011_Northwest_Leaver</t>
  </si>
  <si>
    <t>Administrative_2011_Northwest_New</t>
  </si>
  <si>
    <t>Administrative_2011_Northwest_Same District/Different Position</t>
  </si>
  <si>
    <t>Administrative_2011_Northwest_Stayer</t>
  </si>
  <si>
    <t>Administrative_2011_Southeast_Different District/Different Position</t>
  </si>
  <si>
    <t>Administrative_2011_Southeast_Different District/Same Position</t>
  </si>
  <si>
    <t>Administrative_2011_Southeast_Leaver</t>
  </si>
  <si>
    <t>Administrative_2011_Southeast_Same District/Different Position</t>
  </si>
  <si>
    <t>Administrative_2011_Southeast_Stayer</t>
  </si>
  <si>
    <t>Administrative_2011_Southwest_Different District/Different Position</t>
  </si>
  <si>
    <t>Administrative_2011_Southwest_Different District/Same Position</t>
  </si>
  <si>
    <t>Administrative_2011_Southwest_Leaver</t>
  </si>
  <si>
    <t>Administrative_2011_Southwest_Same District/Different Position</t>
  </si>
  <si>
    <t>Administrative_2011_Southwest_Stayer</t>
  </si>
  <si>
    <t>Administrative_2012_Central_Different District/Different Position</t>
  </si>
  <si>
    <t>Administrative_2012_Central_Different District/Same Position</t>
  </si>
  <si>
    <t>Administrative_2012_Central_Leaver</t>
  </si>
  <si>
    <t>Administrative_2012_Central_New</t>
  </si>
  <si>
    <t>Administrative_2012_Central_Same District/Different Position</t>
  </si>
  <si>
    <t>Administrative_2012_Central_Stayer</t>
  </si>
  <si>
    <t>Administrative_2012_Northeast_Different District/Different Position</t>
  </si>
  <si>
    <t>Administrative_2012_Northeast_Different District/Same Position</t>
  </si>
  <si>
    <t>Administrative_2012_Northeast_Leaver</t>
  </si>
  <si>
    <t>Administrative_2012_Northeast_New</t>
  </si>
  <si>
    <t>Administrative_2012_Northeast_Same District/Different Position</t>
  </si>
  <si>
    <t>Administrative_2012_Northeast_Stayer</t>
  </si>
  <si>
    <t>Administrative_2012_Northwest_Different District/Different Position</t>
  </si>
  <si>
    <t>Administrative_2012_Northwest_Different District/Same Position</t>
  </si>
  <si>
    <t>Administrative_2012_Northwest_Leaver</t>
  </si>
  <si>
    <t>Administrative_2012_Northwest_New</t>
  </si>
  <si>
    <t>Administrative_2012_Northwest_Same District/Different Position</t>
  </si>
  <si>
    <t>Administrative_2012_Northwest_Stayer</t>
  </si>
  <si>
    <t>Administrative_2012_Southeast_Different District/Different Position</t>
  </si>
  <si>
    <t>Administrative_2012_Southeast_Different District/Same Position</t>
  </si>
  <si>
    <t>Administrative_2012_Southeast_Leaver</t>
  </si>
  <si>
    <t>Administrative_2012_Southeast_New</t>
  </si>
  <si>
    <t>Administrative_2012_Southeast_Same District/Different Position</t>
  </si>
  <si>
    <t>Administrative_2012_Southeast_Stayer</t>
  </si>
  <si>
    <t>Administrative_2012_Southwest_Different District/Different Position</t>
  </si>
  <si>
    <t>Administrative_2012_Southwest_Different District/Same Position</t>
  </si>
  <si>
    <t>Administrative_2012_Southwest_Leaver</t>
  </si>
  <si>
    <t>Administrative_2012_Southwest_New</t>
  </si>
  <si>
    <t>Administrative_2012_Southwest_Same District/Different Position</t>
  </si>
  <si>
    <t>Administrative_2012_Southwest_Stayer</t>
  </si>
  <si>
    <t>Administrative_2013_Central_Different District/Different Position</t>
  </si>
  <si>
    <t>Administrative_2013_Central_Different District/Same Position</t>
  </si>
  <si>
    <t>Administrative_2013_Central_Leaver</t>
  </si>
  <si>
    <t>Administrative_2013_Central_New</t>
  </si>
  <si>
    <t>Administrative_2013_Central_Same District/Different Position</t>
  </si>
  <si>
    <t>Administrative_2013_Central_Stayer</t>
  </si>
  <si>
    <t>Administrative_2013_Northeast_Different District/Different Position</t>
  </si>
  <si>
    <t>Administrative_2013_Northeast_Different District/Same Position</t>
  </si>
  <si>
    <t>Administrative_2013_Northeast_Leaver</t>
  </si>
  <si>
    <t>Administrative_2013_Northeast_New</t>
  </si>
  <si>
    <t>Administrative_2013_Northeast_Same District/Different Position</t>
  </si>
  <si>
    <t>Administrative_2013_Northeast_Stayer</t>
  </si>
  <si>
    <t>Administrative_2013_Northwest_Different District/Different Position</t>
  </si>
  <si>
    <t>Administrative_2013_Northwest_Different District/Same Position</t>
  </si>
  <si>
    <t>Administrative_2013_Northwest_Leaver</t>
  </si>
  <si>
    <t>Administrative_2013_Northwest_New</t>
  </si>
  <si>
    <t>Administrative_2013_Northwest_Same District/Different Position</t>
  </si>
  <si>
    <t>Administrative_2013_Northwest_Stayer</t>
  </si>
  <si>
    <t>Administrative_2013_Southeast_Different District/Different Position</t>
  </si>
  <si>
    <t>Administrative_2013_Southeast_Different District/Same Position</t>
  </si>
  <si>
    <t>Administrative_2013_Southeast_Leaver</t>
  </si>
  <si>
    <t>Administrative_2013_Southeast_New</t>
  </si>
  <si>
    <t>Administrative_2013_Southeast_Same District/Different Position</t>
  </si>
  <si>
    <t>Administrative_2013_Southeast_Stayer</t>
  </si>
  <si>
    <t>Administrative_2013_Southwest_Different District/Different Position</t>
  </si>
  <si>
    <t>Administrative_2013_Southwest_Different District/Same Position</t>
  </si>
  <si>
    <t>Administrative_2013_Southwest_Leaver</t>
  </si>
  <si>
    <t>Administrative_2013_Southwest_New</t>
  </si>
  <si>
    <t>Administrative_2013_Southwest_Same District/Different Position</t>
  </si>
  <si>
    <t>Administrative_2013_Southwest_Stayer</t>
  </si>
  <si>
    <t>Administrative_2014_Central_Different District/Different Position</t>
  </si>
  <si>
    <t>Administrative_2014_Central_Different District/Same Position</t>
  </si>
  <si>
    <t>Administrative_2014_Central_Leaver</t>
  </si>
  <si>
    <t>Administrative_2014_Central_New</t>
  </si>
  <si>
    <t>Administrative_2014_Central_Same District/Different Position</t>
  </si>
  <si>
    <t>Administrative_2014_Central_Stayer</t>
  </si>
  <si>
    <t>Administrative_2014_Northeast_Different District/Different Position</t>
  </si>
  <si>
    <t>Administrative_2014_Northeast_Different District/Same Position</t>
  </si>
  <si>
    <t>Administrative_2014_Northeast_Leaver</t>
  </si>
  <si>
    <t>Administrative_2014_Northeast_New</t>
  </si>
  <si>
    <t>Administrative_2014_Northeast_Same District/Different Position</t>
  </si>
  <si>
    <t>Administrative_2014_Northeast_Stayer</t>
  </si>
  <si>
    <t>Administrative_2014_Northwest_Different District/Different Position</t>
  </si>
  <si>
    <t>Administrative_2014_Northwest_Different District/Same Position</t>
  </si>
  <si>
    <t>Administrative_2014_Northwest_Leaver</t>
  </si>
  <si>
    <t>Administrative_2014_Northwest_New</t>
  </si>
  <si>
    <t>Administrative_2014_Northwest_Same District/Different Position</t>
  </si>
  <si>
    <t>Administrative_2014_Northwest_Stayer</t>
  </si>
  <si>
    <t>Administrative_2014_Southeast_Different District/Different Position</t>
  </si>
  <si>
    <t>Administrative_2014_Southeast_Different District/Same Position</t>
  </si>
  <si>
    <t>Administrative_2014_Southeast_Leaver</t>
  </si>
  <si>
    <t>Administrative_2014_Southeast_New</t>
  </si>
  <si>
    <t>Administrative_2014_Southeast_Same District/Different Position</t>
  </si>
  <si>
    <t>Administrative_2014_Southeast_Stayer</t>
  </si>
  <si>
    <t>Administrative_2014_Southwest_Different District/Different Position</t>
  </si>
  <si>
    <t>Administrative_2014_Southwest_Different District/Same Position</t>
  </si>
  <si>
    <t>Administrative_2014_Southwest_Leaver</t>
  </si>
  <si>
    <t>Administrative_2014_Southwest_New</t>
  </si>
  <si>
    <t>Administrative_2014_Southwest_Same District/Different Position</t>
  </si>
  <si>
    <t>Administrative_2014_Southwest_Stayer</t>
  </si>
  <si>
    <t>Administrative_2015_Central_Different District/Different Position</t>
  </si>
  <si>
    <t>Administrative_2015_Central_Different District/Same Position</t>
  </si>
  <si>
    <t>Administrative_2015_Central_Leaver</t>
  </si>
  <si>
    <t>Administrative_2015_Central_New</t>
  </si>
  <si>
    <t>Administrative_2015_Central_Same District/Different Position</t>
  </si>
  <si>
    <t>Administrative_2015_Central_Stayer</t>
  </si>
  <si>
    <t>Administrative_2015_Northeast_Different District/Different Position</t>
  </si>
  <si>
    <t>Administrative_2015_Northeast_Different District/Same Position</t>
  </si>
  <si>
    <t>Administrative_2015_Northeast_Leaver</t>
  </si>
  <si>
    <t>Administrative_2015_Northeast_New</t>
  </si>
  <si>
    <t>Administrative_2015_Northeast_Same District/Different Position</t>
  </si>
  <si>
    <t>Administrative_2015_Northeast_Stayer</t>
  </si>
  <si>
    <t>Administrative_2015_Northwest_Different District/Different Position</t>
  </si>
  <si>
    <t>Administrative_2015_Northwest_Different District/Same Position</t>
  </si>
  <si>
    <t>Administrative_2015_Northwest_Leaver</t>
  </si>
  <si>
    <t>Administrative_2015_Northwest_New</t>
  </si>
  <si>
    <t>Administrative_2015_Northwest_Same District/Different Position</t>
  </si>
  <si>
    <t>Administrative_2015_Northwest_Stayer</t>
  </si>
  <si>
    <t>Administrative_2015_Southeast_Different District/Different Position</t>
  </si>
  <si>
    <t>Administrative_2015_Southeast_Different District/Same Position</t>
  </si>
  <si>
    <t>Administrative_2015_Southeast_Leaver</t>
  </si>
  <si>
    <t>Administrative_2015_Southeast_New</t>
  </si>
  <si>
    <t>Administrative_2015_Southeast_Same District/Different Position</t>
  </si>
  <si>
    <t>Administrative_2015_Southeast_Stayer</t>
  </si>
  <si>
    <t>Administrative_2015_Southwest_Different District/Different Position</t>
  </si>
  <si>
    <t>Administrative_2015_Southwest_Different District/Same Position</t>
  </si>
  <si>
    <t>Administrative_2015_Southwest_Leaver</t>
  </si>
  <si>
    <t>Administrative_2015_Southwest_New</t>
  </si>
  <si>
    <t>Administrative_2015_Southwest_Same District/Different Position</t>
  </si>
  <si>
    <t>Administrative_2015_Southwest_Stayer</t>
  </si>
  <si>
    <t>Charter_2010_Central_Different District/Different Position</t>
  </si>
  <si>
    <t>Charter_2010_Central_Different District/Same Position</t>
  </si>
  <si>
    <t>Charter_2010_Central_Leaver</t>
  </si>
  <si>
    <t>Charter_2010_Central_New</t>
  </si>
  <si>
    <t>Charter_2010_Central_Same District/Different Position</t>
  </si>
  <si>
    <t>Charter_2010_Central_Stayer</t>
  </si>
  <si>
    <t>Charter_2010_Northeast_Different District/Different Position</t>
  </si>
  <si>
    <t>Charter_2010_Northeast_Different District/Same Position</t>
  </si>
  <si>
    <t>Charter_2010_Northeast_Leaver</t>
  </si>
  <si>
    <t>Charter_2010_Northeast_New</t>
  </si>
  <si>
    <t>Charter_2010_Northeast_Stayer</t>
  </si>
  <si>
    <t>Charter_2011_Central_Different District/Different Position</t>
  </si>
  <si>
    <t>Charter_2011_Central_Different District/Same Position</t>
  </si>
  <si>
    <t>Charter_2011_Central_Leaver</t>
  </si>
  <si>
    <t>Charter_2011_Central_New</t>
  </si>
  <si>
    <t>Charter_2011_Central_Same District/Different Position</t>
  </si>
  <si>
    <t>Charter_2011_Central_Stayer</t>
  </si>
  <si>
    <t>Charter_2011_Northeast_Different District/Different Position</t>
  </si>
  <si>
    <t>Charter_2011_Northeast_Different District/Same Position</t>
  </si>
  <si>
    <t>Charter_2011_Northeast_Leaver</t>
  </si>
  <si>
    <t>Charter_2011_Northeast_New</t>
  </si>
  <si>
    <t>Charter_2011_Northeast_Same District/Different Position</t>
  </si>
  <si>
    <t>Charter_2011_Northeast_Stayer</t>
  </si>
  <si>
    <t>Charter_2012_Central_Different District/Different Position</t>
  </si>
  <si>
    <t>Charter_2012_Central_Different District/Same Position</t>
  </si>
  <si>
    <t>Charter_2012_Central_Leaver</t>
  </si>
  <si>
    <t>Charter_2012_Central_New</t>
  </si>
  <si>
    <t>Charter_2012_Central_Same District/Different Position</t>
  </si>
  <si>
    <t>Charter_2012_Central_Stayer</t>
  </si>
  <si>
    <t>Charter_2012_Northeast_Different District/Different Position</t>
  </si>
  <si>
    <t>Charter_2012_Northeast_Leaver</t>
  </si>
  <si>
    <t>Charter_2012_Northeast_New</t>
  </si>
  <si>
    <t>Charter_2012_Northeast_Same District/Different Position</t>
  </si>
  <si>
    <t>Charter_2012_Northeast_Stayer</t>
  </si>
  <si>
    <t>Charter_2013_Central_Different District/Different Position</t>
  </si>
  <si>
    <t>Charter_2013_Central_Different District/Same Position</t>
  </si>
  <si>
    <t>Charter_2013_Central_Leaver</t>
  </si>
  <si>
    <t>Charter_2013_Central_New</t>
  </si>
  <si>
    <t>Charter_2013_Central_Same District/Different Position</t>
  </si>
  <si>
    <t>Charter_2013_Central_Stayer</t>
  </si>
  <si>
    <t>Charter_2013_Northeast_Different District/Different Position</t>
  </si>
  <si>
    <t>Charter_2013_Northeast_Different District/Same Position</t>
  </si>
  <si>
    <t>Charter_2013_Northeast_Leaver</t>
  </si>
  <si>
    <t>Charter_2013_Northeast_New</t>
  </si>
  <si>
    <t>Charter_2013_Northeast_Same District/Different Position</t>
  </si>
  <si>
    <t>Charter_2013_Northeast_Stayer</t>
  </si>
  <si>
    <t>Charter_2014_Central_Different District/Different Position</t>
  </si>
  <si>
    <t>Charter_2014_Central_Different District/Same Position</t>
  </si>
  <si>
    <t>Charter_2014_Central_Leaver</t>
  </si>
  <si>
    <t>Charter_2014_Central_New</t>
  </si>
  <si>
    <t>Charter_2014_Central_Same District/Different Position</t>
  </si>
  <si>
    <t>Charter_2014_Central_Stayer</t>
  </si>
  <si>
    <t>Charter_2014_Northeast_Different District/Different Position</t>
  </si>
  <si>
    <t>Charter_2014_Northeast_Different District/Same Position</t>
  </si>
  <si>
    <t>Charter_2014_Northeast_Leaver</t>
  </si>
  <si>
    <t>Charter_2014_Northeast_New</t>
  </si>
  <si>
    <t>Charter_2014_Northeast_Same District/Different Position</t>
  </si>
  <si>
    <t>Charter_2014_Northeast_Stayer</t>
  </si>
  <si>
    <t>Charter_2015_Central_Different District/Different Position</t>
  </si>
  <si>
    <t>Charter_2015_Central_Different District/Same Position</t>
  </si>
  <si>
    <t>Charter_2015_Central_Leaver</t>
  </si>
  <si>
    <t>Charter_2015_Central_New</t>
  </si>
  <si>
    <t>Charter_2015_Central_Same District/Different Position</t>
  </si>
  <si>
    <t>Charter_2015_Central_Stayer</t>
  </si>
  <si>
    <t>Charter_2015_Northeast_Different District/Different Position</t>
  </si>
  <si>
    <t>Charter_2015_Northeast_Leaver</t>
  </si>
  <si>
    <t>Charter_2015_Northeast_New</t>
  </si>
  <si>
    <t>Charter_2015_Northeast_Same District/Different Position</t>
  </si>
  <si>
    <t>Charter_2015_Northeast_Stayer</t>
  </si>
  <si>
    <t>District-wide Staff_2010_Central_Different District/Different Position</t>
  </si>
  <si>
    <t>District-wide Staff_2010_Central_Different District/Same Position</t>
  </si>
  <si>
    <t>District-wide Staff_2010_Central_Leaver</t>
  </si>
  <si>
    <t>District-wide Staff_2010_Central_New</t>
  </si>
  <si>
    <t>District-wide Staff_2010_Central_Same District/Different Position</t>
  </si>
  <si>
    <t>District-wide Staff_2010_Central_Stayer</t>
  </si>
  <si>
    <t>District-wide Staff_2010_Northeast_Different District/Different Position</t>
  </si>
  <si>
    <t>District-wide Staff_2010_Northeast_Different District/Same Position</t>
  </si>
  <si>
    <t>District-wide Staff_2010_Northeast_Leaver</t>
  </si>
  <si>
    <t>District-wide Staff_2010_Northeast_New</t>
  </si>
  <si>
    <t>District-wide Staff_2010_Northeast_Same District/Different Position</t>
  </si>
  <si>
    <t>District-wide Staff_2010_Northeast_Stayer</t>
  </si>
  <si>
    <t>District-wide Staff_2010_Northwest_Different District/Different Position</t>
  </si>
  <si>
    <t>District-wide Staff_2010_Northwest_Different District/Same Position</t>
  </si>
  <si>
    <t>District-wide Staff_2010_Northwest_Leaver</t>
  </si>
  <si>
    <t>District-wide Staff_2010_Northwest_New</t>
  </si>
  <si>
    <t>District-wide Staff_2010_Northwest_Same District/Different Position</t>
  </si>
  <si>
    <t>District-wide Staff_2010_Northwest_Stayer</t>
  </si>
  <si>
    <t>District-wide Staff_2010_Southeast_Different District/Different Position</t>
  </si>
  <si>
    <t>District-wide Staff_2010_Southeast_Different District/Same Position</t>
  </si>
  <si>
    <t>District-wide Staff_2010_Southeast_Leaver</t>
  </si>
  <si>
    <t>District-wide Staff_2010_Southeast_New</t>
  </si>
  <si>
    <t>District-wide Staff_2010_Southeast_Same District/Different Position</t>
  </si>
  <si>
    <t>District-wide Staff_2010_Southeast_Stayer</t>
  </si>
  <si>
    <t>District-wide Staff_2010_Southwest_Different District/Different Position</t>
  </si>
  <si>
    <t>District-wide Staff_2010_Southwest_Different District/Same Position</t>
  </si>
  <si>
    <t>District-wide Staff_2010_Southwest_Leaver</t>
  </si>
  <si>
    <t>District-wide Staff_2010_Southwest_New</t>
  </si>
  <si>
    <t>District-wide Staff_2010_Southwest_Same District/Different Position</t>
  </si>
  <si>
    <t>District-wide Staff_2010_Southwest_Stayer</t>
  </si>
  <si>
    <t>District-wide Staff_2011_Central_Different District/Different Position</t>
  </si>
  <si>
    <t>District-wide Staff_2011_Central_Different District/Same Position</t>
  </si>
  <si>
    <t>District-wide Staff_2011_Central_Leaver</t>
  </si>
  <si>
    <t>District-wide Staff_2011_Central_New</t>
  </si>
  <si>
    <t>District-wide Staff_2011_Central_Same District/Different Position</t>
  </si>
  <si>
    <t>District-wide Staff_2011_Central_Stayer</t>
  </si>
  <si>
    <t>District-wide Staff_2011_Northeast_Different District/Different Position</t>
  </si>
  <si>
    <t>District-wide Staff_2011_Northeast_Different District/Same Position</t>
  </si>
  <si>
    <t>District-wide Staff_2011_Northeast_Leaver</t>
  </si>
  <si>
    <t>District-wide Staff_2011_Northeast_New</t>
  </si>
  <si>
    <t>District-wide Staff_2011_Northeast_Same District/Different Position</t>
  </si>
  <si>
    <t>District-wide Staff_2011_Northeast_Stayer</t>
  </si>
  <si>
    <t>District-wide Staff_2011_Northwest_Different District/Different Position</t>
  </si>
  <si>
    <t>District-wide Staff_2011_Northwest_Different District/Same Position</t>
  </si>
  <si>
    <t>District-wide Staff_2011_Northwest_Leaver</t>
  </si>
  <si>
    <t>District-wide Staff_2011_Northwest_New</t>
  </si>
  <si>
    <t>District-wide Staff_2011_Northwest_Same District/Different Position</t>
  </si>
  <si>
    <t>District-wide Staff_2011_Northwest_Stayer</t>
  </si>
  <si>
    <t>District-wide Staff_2011_Southeast_Different District/Different Position</t>
  </si>
  <si>
    <t>District-wide Staff_2011_Southeast_Different District/Same Position</t>
  </si>
  <si>
    <t>District-wide Staff_2011_Southeast_Leaver</t>
  </si>
  <si>
    <t>District-wide Staff_2011_Southeast_New</t>
  </si>
  <si>
    <t>District-wide Staff_2011_Southeast_Same District/Different Position</t>
  </si>
  <si>
    <t>District-wide Staff_2011_Southeast_Stayer</t>
  </si>
  <si>
    <t>District-wide Staff_2011_Southwest_Different District/Different Position</t>
  </si>
  <si>
    <t>District-wide Staff_2011_Southwest_Different District/Same Position</t>
  </si>
  <si>
    <t>District-wide Staff_2011_Southwest_Leaver</t>
  </si>
  <si>
    <t>District-wide Staff_2011_Southwest_New</t>
  </si>
  <si>
    <t>District-wide Staff_2011_Southwest_Same District/Different Position</t>
  </si>
  <si>
    <t>District-wide Staff_2011_Southwest_Stayer</t>
  </si>
  <si>
    <t>District-wide Staff_2012_Central_Different District/Different Position</t>
  </si>
  <si>
    <t>District-wide Staff_2012_Central_Different District/Same Position</t>
  </si>
  <si>
    <t>District-wide Staff_2012_Central_Leaver</t>
  </si>
  <si>
    <t>District-wide Staff_2012_Central_New</t>
  </si>
  <si>
    <t>District-wide Staff_2012_Central_Same District/Different Position</t>
  </si>
  <si>
    <t>District-wide Staff_2012_Central_Stayer</t>
  </si>
  <si>
    <t>District-wide Staff_2012_Northeast_Different District/Different Position</t>
  </si>
  <si>
    <t>District-wide Staff_2012_Northeast_Different District/Same Position</t>
  </si>
  <si>
    <t>District-wide Staff_2012_Northeast_Leaver</t>
  </si>
  <si>
    <t>District-wide Staff_2012_Northeast_New</t>
  </si>
  <si>
    <t>District-wide Staff_2012_Northeast_Same District/Different Position</t>
  </si>
  <si>
    <t>District-wide Staff_2012_Northeast_Stayer</t>
  </si>
  <si>
    <t>District-wide Staff_2012_Northwest_Different District/Different Position</t>
  </si>
  <si>
    <t>District-wide Staff_2012_Northwest_Different District/Same Position</t>
  </si>
  <si>
    <t>District-wide Staff_2012_Northwest_Leaver</t>
  </si>
  <si>
    <t>District-wide Staff_2012_Northwest_New</t>
  </si>
  <si>
    <t>District-wide Staff_2012_Northwest_Same District/Different Position</t>
  </si>
  <si>
    <t>District-wide Staff_2012_Northwest_Stayer</t>
  </si>
  <si>
    <t>District-wide Staff_2012_Southeast_Different District/Different Position</t>
  </si>
  <si>
    <t>District-wide Staff_2012_Southeast_Different District/Same Position</t>
  </si>
  <si>
    <t>District-wide Staff_2012_Southeast_Leaver</t>
  </si>
  <si>
    <t>District-wide Staff_2012_Southeast_New</t>
  </si>
  <si>
    <t>District-wide Staff_2012_Southeast_Same District/Different Position</t>
  </si>
  <si>
    <t>District-wide Staff_2012_Southeast_Stayer</t>
  </si>
  <si>
    <t>District-wide Staff_2012_Southwest_Different District/Same Position</t>
  </si>
  <si>
    <t>District-wide Staff_2012_Southwest_Leaver</t>
  </si>
  <si>
    <t>District-wide Staff_2012_Southwest_New</t>
  </si>
  <si>
    <t>District-wide Staff_2012_Southwest_Same District/Different Position</t>
  </si>
  <si>
    <t>District-wide Staff_2012_Southwest_Stayer</t>
  </si>
  <si>
    <t>District-wide Staff_2013_Central_Different District/Different Position</t>
  </si>
  <si>
    <t>District-wide Staff_2013_Central_Different District/Same Position</t>
  </si>
  <si>
    <t>District-wide Staff_2013_Central_Leaver</t>
  </si>
  <si>
    <t>District-wide Staff_2013_Central_New</t>
  </si>
  <si>
    <t>District-wide Staff_2013_Central_Same District/Different Position</t>
  </si>
  <si>
    <t>District-wide Staff_2013_Central_Stayer</t>
  </si>
  <si>
    <t>District-wide Staff_2013_Northeast_Different District/Different Position</t>
  </si>
  <si>
    <t>District-wide Staff_2013_Northeast_Different District/Same Position</t>
  </si>
  <si>
    <t>District-wide Staff_2013_Northeast_Leaver</t>
  </si>
  <si>
    <t>District-wide Staff_2013_Northeast_New</t>
  </si>
  <si>
    <t>District-wide Staff_2013_Northeast_Same District/Different Position</t>
  </si>
  <si>
    <t>District-wide Staff_2013_Northeast_Stayer</t>
  </si>
  <si>
    <t>District-wide Staff_2013_Northwest_Different District/Different Position</t>
  </si>
  <si>
    <t>District-wide Staff_2013_Northwest_Different District/Same Position</t>
  </si>
  <si>
    <t>District-wide Staff_2013_Northwest_Leaver</t>
  </si>
  <si>
    <t>District-wide Staff_2013_Northwest_New</t>
  </si>
  <si>
    <t>District-wide Staff_2013_Northwest_Same District/Different Position</t>
  </si>
  <si>
    <t>District-wide Staff_2013_Northwest_Stayer</t>
  </si>
  <si>
    <t>District-wide Staff_2013_Southeast_Different District/Different Position</t>
  </si>
  <si>
    <t>District-wide Staff_2013_Southeast_Different District/Same Position</t>
  </si>
  <si>
    <t>District-wide Staff_2013_Southeast_Leaver</t>
  </si>
  <si>
    <t>District-wide Staff_2013_Southeast_New</t>
  </si>
  <si>
    <t>District-wide Staff_2013_Southeast_Same District/Different Position</t>
  </si>
  <si>
    <t>District-wide Staff_2013_Southeast_Stayer</t>
  </si>
  <si>
    <t>District-wide Staff_2013_Southwest_Different District/Different Position</t>
  </si>
  <si>
    <t>District-wide Staff_2013_Southwest_Different District/Same Position</t>
  </si>
  <si>
    <t>District-wide Staff_2013_Southwest_Leaver</t>
  </si>
  <si>
    <t>District-wide Staff_2013_Southwest_New</t>
  </si>
  <si>
    <t>District-wide Staff_2013_Southwest_Same District/Different Position</t>
  </si>
  <si>
    <t>District-wide Staff_2013_Southwest_Stayer</t>
  </si>
  <si>
    <t>District-wide Staff_2014_Central_Different District/Different Position</t>
  </si>
  <si>
    <t>District-wide Staff_2014_Central_Different District/Same Position</t>
  </si>
  <si>
    <t>District-wide Staff_2014_Central_Leaver</t>
  </si>
  <si>
    <t>District-wide Staff_2014_Central_New</t>
  </si>
  <si>
    <t>District-wide Staff_2014_Central_Same District/Different Position</t>
  </si>
  <si>
    <t>District-wide Staff_2014_Central_Stayer</t>
  </si>
  <si>
    <t>District-wide Staff_2014_Northeast_Different District/Different Position</t>
  </si>
  <si>
    <t>District-wide Staff_2014_Northeast_Different District/Same Position</t>
  </si>
  <si>
    <t>District-wide Staff_2014_Northeast_Leaver</t>
  </si>
  <si>
    <t>District-wide Staff_2014_Northeast_New</t>
  </si>
  <si>
    <t>District-wide Staff_2014_Northeast_Same District/Different Position</t>
  </si>
  <si>
    <t>District-wide Staff_2014_Northeast_Stayer</t>
  </si>
  <si>
    <t>District-wide Staff_2014_Northwest_Different District/Different Position</t>
  </si>
  <si>
    <t>District-wide Staff_2014_Northwest_Different District/Same Position</t>
  </si>
  <si>
    <t>District-wide Staff_2014_Northwest_Leaver</t>
  </si>
  <si>
    <t>District-wide Staff_2014_Northwest_New</t>
  </si>
  <si>
    <t>District-wide Staff_2014_Northwest_Same District/Different Position</t>
  </si>
  <si>
    <t>District-wide Staff_2014_Northwest_Stayer</t>
  </si>
  <si>
    <t>District-wide Staff_2014_Southeast_Different District/Different Position</t>
  </si>
  <si>
    <t>District-wide Staff_2014_Southeast_Different District/Same Position</t>
  </si>
  <si>
    <t>District-wide Staff_2014_Southeast_Leaver</t>
  </si>
  <si>
    <t>District-wide Staff_2014_Southeast_New</t>
  </si>
  <si>
    <t>District-wide Staff_2014_Southeast_Same District/Different Position</t>
  </si>
  <si>
    <t>District-wide Staff_2014_Southeast_Stayer</t>
  </si>
  <si>
    <t>District-wide Staff_2014_Southwest_Different District/Different Position</t>
  </si>
  <si>
    <t>District-wide Staff_2014_Southwest_Different District/Same Position</t>
  </si>
  <si>
    <t>District-wide Staff_2014_Southwest_Leaver</t>
  </si>
  <si>
    <t>District-wide Staff_2014_Southwest_New</t>
  </si>
  <si>
    <t>District-wide Staff_2014_Southwest_Same District/Different Position</t>
  </si>
  <si>
    <t>District-wide Staff_2014_Southwest_Stayer</t>
  </si>
  <si>
    <t>District-wide Staff_2015_Central_Different District/Different Position</t>
  </si>
  <si>
    <t>District-wide Staff_2015_Central_Different District/Same Position</t>
  </si>
  <si>
    <t>District-wide Staff_2015_Central_Leaver</t>
  </si>
  <si>
    <t>District-wide Staff_2015_Central_New</t>
  </si>
  <si>
    <t>District-wide Staff_2015_Central_Same District/Different Position</t>
  </si>
  <si>
    <t>District-wide Staff_2015_Central_Stayer</t>
  </si>
  <si>
    <t>District-wide Staff_2015_Northeast_Different District/Different Position</t>
  </si>
  <si>
    <t>District-wide Staff_2015_Northeast_Different District/Same Position</t>
  </si>
  <si>
    <t>District-wide Staff_2015_Northeast_Leaver</t>
  </si>
  <si>
    <t>District-wide Staff_2015_Northeast_New</t>
  </si>
  <si>
    <t>District-wide Staff_2015_Northeast_Same District/Different Position</t>
  </si>
  <si>
    <t>District-wide Staff_2015_Northeast_Stayer</t>
  </si>
  <si>
    <t>District-wide Staff_2015_Northwest_Different District/Different Position</t>
  </si>
  <si>
    <t>District-wide Staff_2015_Northwest_Different District/Same Position</t>
  </si>
  <si>
    <t>District-wide Staff_2015_Northwest_Leaver</t>
  </si>
  <si>
    <t>District-wide Staff_2015_Northwest_New</t>
  </si>
  <si>
    <t>District-wide Staff_2015_Northwest_Same District/Different Position</t>
  </si>
  <si>
    <t>District-wide Staff_2015_Northwest_Stayer</t>
  </si>
  <si>
    <t>District-wide Staff_2015_Southeast_Different District/Different Position</t>
  </si>
  <si>
    <t>District-wide Staff_2015_Southeast_Different District/Same Position</t>
  </si>
  <si>
    <t>District-wide Staff_2015_Southeast_Leaver</t>
  </si>
  <si>
    <t>District-wide Staff_2015_Southeast_New</t>
  </si>
  <si>
    <t>District-wide Staff_2015_Southeast_Same District/Different Position</t>
  </si>
  <si>
    <t>District-wide Staff_2015_Southeast_Stayer</t>
  </si>
  <si>
    <t>District-wide Staff_2015_Southwest_Different District/Different Position</t>
  </si>
  <si>
    <t>District-wide Staff_2015_Southwest_Different District/Same Position</t>
  </si>
  <si>
    <t>District-wide Staff_2015_Southwest_Leaver</t>
  </si>
  <si>
    <t>District-wide Staff_2015_Southwest_New</t>
  </si>
  <si>
    <t>District-wide Staff_2015_Southwest_Same District/Different Position</t>
  </si>
  <si>
    <t>District-wide Staff_2015_Southwest_Stayer</t>
  </si>
  <si>
    <t>Early Childhood_2010_Central_Different District/Different Position</t>
  </si>
  <si>
    <t>Early Childhood_2010_Central_Leaver</t>
  </si>
  <si>
    <t>Early Childhood_2010_Central_New</t>
  </si>
  <si>
    <t>Early Childhood_2010_Central_Same District/Different Position</t>
  </si>
  <si>
    <t>Early Childhood_2010_Central_Stayer</t>
  </si>
  <si>
    <t>Early Childhood_2010_Northeast_Different District/Different Position</t>
  </si>
  <si>
    <t>Early Childhood_2010_Northeast_Different District/Same Position</t>
  </si>
  <si>
    <t>Early Childhood_2010_Northeast_Leaver</t>
  </si>
  <si>
    <t>Early Childhood_2010_Northeast_New</t>
  </si>
  <si>
    <t>Early Childhood_2010_Northeast_Same District/Different Position</t>
  </si>
  <si>
    <t>Early Childhood_2010_Northeast_Stayer</t>
  </si>
  <si>
    <t>Early Childhood_2010_Northwest_Different District/Different Position</t>
  </si>
  <si>
    <t>Early Childhood_2010_Northwest_Different District/Same Position</t>
  </si>
  <si>
    <t>Early Childhood_2010_Northwest_Leaver</t>
  </si>
  <si>
    <t>Early Childhood_2010_Northwest_New</t>
  </si>
  <si>
    <t>Early Childhood_2010_Northwest_Same District/Different Position</t>
  </si>
  <si>
    <t>Early Childhood_2010_Northwest_Stayer</t>
  </si>
  <si>
    <t>Early Childhood_2010_Southeast_Different District/Different Position</t>
  </si>
  <si>
    <t>Early Childhood_2010_Southeast_Different District/Same Position</t>
  </si>
  <si>
    <t>Early Childhood_2010_Southeast_Leaver</t>
  </si>
  <si>
    <t>Early Childhood_2010_Southeast_New</t>
  </si>
  <si>
    <t>Early Childhood_2010_Southeast_Same District/Different Position</t>
  </si>
  <si>
    <t>Early Childhood_2010_Southeast_Stayer</t>
  </si>
  <si>
    <t>Early Childhood_2010_Southwest_Different District/Different Position</t>
  </si>
  <si>
    <t>Early Childhood_2010_Southwest_Different District/Same Position</t>
  </si>
  <si>
    <t>Early Childhood_2010_Southwest_Leaver</t>
  </si>
  <si>
    <t>Early Childhood_2010_Southwest_New</t>
  </si>
  <si>
    <t>Early Childhood_2010_Southwest_Same District/Different Position</t>
  </si>
  <si>
    <t>Early Childhood_2010_Southwest_Stayer</t>
  </si>
  <si>
    <t>Early Childhood_2011_Central_Different District/Different Position</t>
  </si>
  <si>
    <t>Early Childhood_2011_Central_Different District/Same Position</t>
  </si>
  <si>
    <t>Early Childhood_2011_Central_Leaver</t>
  </si>
  <si>
    <t>Early Childhood_2011_Central_New</t>
  </si>
  <si>
    <t>Early Childhood_2011_Central_Same District/Different Position</t>
  </si>
  <si>
    <t>Early Childhood_2011_Central_Stayer</t>
  </si>
  <si>
    <t>Early Childhood_2011_Northeast_Different District/Different Position</t>
  </si>
  <si>
    <t>Early Childhood_2011_Northeast_Different District/Same Position</t>
  </si>
  <si>
    <t>Early Childhood_2011_Northeast_Leaver</t>
  </si>
  <si>
    <t>Early Childhood_2011_Northeast_New</t>
  </si>
  <si>
    <t>Early Childhood_2011_Northeast_Same District/Different Position</t>
  </si>
  <si>
    <t>Early Childhood_2011_Northeast_Stayer</t>
  </si>
  <si>
    <t>Early Childhood_2011_Northwest_Different District/Different Position</t>
  </si>
  <si>
    <t>Early Childhood_2011_Northwest_Leaver</t>
  </si>
  <si>
    <t>Early Childhood_2011_Northwest_New</t>
  </si>
  <si>
    <t>Early Childhood_2011_Northwest_Same District/Different Position</t>
  </si>
  <si>
    <t>Early Childhood_2011_Northwest_Stayer</t>
  </si>
  <si>
    <t>Early Childhood_2011_Southeast_Different District/Different Position</t>
  </si>
  <si>
    <t>Early Childhood_2011_Southeast_Different District/Same Position</t>
  </si>
  <si>
    <t>Early Childhood_2011_Southeast_Leaver</t>
  </si>
  <si>
    <t>Early Childhood_2011_Southeast_New</t>
  </si>
  <si>
    <t>Early Childhood_2011_Southeast_Same District/Different Position</t>
  </si>
  <si>
    <t>Early Childhood_2011_Southeast_Stayer</t>
  </si>
  <si>
    <t>Early Childhood_2011_Southwest_Different District/Different Position</t>
  </si>
  <si>
    <t>Early Childhood_2011_Southwest_Different District/Same Position</t>
  </si>
  <si>
    <t>Early Childhood_2011_Southwest_Leaver</t>
  </si>
  <si>
    <t>Early Childhood_2011_Southwest_New</t>
  </si>
  <si>
    <t>Early Childhood_2011_Southwest_Same District/Different Position</t>
  </si>
  <si>
    <t>Early Childhood_2011_Southwest_Stayer</t>
  </si>
  <si>
    <t>Early Childhood_2012_Central_Different District/Different Position</t>
  </si>
  <si>
    <t>Early Childhood_2012_Central_Different District/Same Position</t>
  </si>
  <si>
    <t>Early Childhood_2012_Central_Leaver</t>
  </si>
  <si>
    <t>Early Childhood_2012_Central_New</t>
  </si>
  <si>
    <t>Early Childhood_2012_Central_Same District/Different Position</t>
  </si>
  <si>
    <t>Early Childhood_2012_Central_Stayer</t>
  </si>
  <si>
    <t>Early Childhood_2012_Northeast_Different District/Different Position</t>
  </si>
  <si>
    <t>Early Childhood_2012_Northeast_Different District/Same Position</t>
  </si>
  <si>
    <t>Early Childhood_2012_Northeast_Leaver</t>
  </si>
  <si>
    <t>Early Childhood_2012_Northeast_New</t>
  </si>
  <si>
    <t>Early Childhood_2012_Northeast_Same District/Different Position</t>
  </si>
  <si>
    <t>Early Childhood_2012_Northeast_Stayer</t>
  </si>
  <si>
    <t>Early Childhood_2012_Northwest_Different District/Different Position</t>
  </si>
  <si>
    <t>Early Childhood_2012_Northwest_Different District/Same Position</t>
  </si>
  <si>
    <t>Early Childhood_2012_Northwest_Leaver</t>
  </si>
  <si>
    <t>Early Childhood_2012_Northwest_New</t>
  </si>
  <si>
    <t>Early Childhood_2012_Northwest_Same District/Different Position</t>
  </si>
  <si>
    <t>Early Childhood_2012_Northwest_Stayer</t>
  </si>
  <si>
    <t>Early Childhood_2012_Southeast_Different District/Different Position</t>
  </si>
  <si>
    <t>Early Childhood_2012_Southeast_Different District/Same Position</t>
  </si>
  <si>
    <t>Early Childhood_2012_Southeast_Leaver</t>
  </si>
  <si>
    <t>Early Childhood_2012_Southeast_New</t>
  </si>
  <si>
    <t>Early Childhood_2012_Southeast_Same District/Different Position</t>
  </si>
  <si>
    <t>Early Childhood_2012_Southeast_Stayer</t>
  </si>
  <si>
    <t>Early Childhood_2012_Southwest_Different District/Different Position</t>
  </si>
  <si>
    <t>Early Childhood_2012_Southwest_Leaver</t>
  </si>
  <si>
    <t>Early Childhood_2012_Southwest_New</t>
  </si>
  <si>
    <t>Early Childhood_2012_Southwest_Same District/Different Position</t>
  </si>
  <si>
    <t>Early Childhood_2012_Southwest_Stayer</t>
  </si>
  <si>
    <t>Early Childhood_2013_Central_Different District/Different Position</t>
  </si>
  <si>
    <t>Early Childhood_2013_Central_Different District/Same Position</t>
  </si>
  <si>
    <t>Early Childhood_2013_Central_Leaver</t>
  </si>
  <si>
    <t>Early Childhood_2013_Central_New</t>
  </si>
  <si>
    <t>Early Childhood_2013_Central_Same District/Different Position</t>
  </si>
  <si>
    <t>Early Childhood_2013_Central_Stayer</t>
  </si>
  <si>
    <t>Early Childhood_2013_Northeast_Different District/Different Position</t>
  </si>
  <si>
    <t>Early Childhood_2013_Northeast_Different District/Same Position</t>
  </si>
  <si>
    <t>Early Childhood_2013_Northeast_Leaver</t>
  </si>
  <si>
    <t>Early Childhood_2013_Northeast_New</t>
  </si>
  <si>
    <t>Early Childhood_2013_Northeast_Same District/Different Position</t>
  </si>
  <si>
    <t>Early Childhood_2013_Northeast_Stayer</t>
  </si>
  <si>
    <t>Early Childhood_2013_Northwest_Different District/Different Position</t>
  </si>
  <si>
    <t>Early Childhood_2013_Northwest_Different District/Same Position</t>
  </si>
  <si>
    <t>Early Childhood_2013_Northwest_Leaver</t>
  </si>
  <si>
    <t>Early Childhood_2013_Northwest_New</t>
  </si>
  <si>
    <t>Early Childhood_2013_Northwest_Same District/Different Position</t>
  </si>
  <si>
    <t>Early Childhood_2013_Northwest_Stayer</t>
  </si>
  <si>
    <t>Early Childhood_2013_Southeast_Different District/Different Position</t>
  </si>
  <si>
    <t>Early Childhood_2013_Southeast_Different District/Same Position</t>
  </si>
  <si>
    <t>Early Childhood_2013_Southeast_Leaver</t>
  </si>
  <si>
    <t>Early Childhood_2013_Southeast_New</t>
  </si>
  <si>
    <t>Early Childhood_2013_Southeast_Same District/Different Position</t>
  </si>
  <si>
    <t>Early Childhood_2013_Southeast_Stayer</t>
  </si>
  <si>
    <t>Early Childhood_2013_Southwest_Different District/Different Position</t>
  </si>
  <si>
    <t>Early Childhood_2013_Southwest_Different District/Same Position</t>
  </si>
  <si>
    <t>Early Childhood_2013_Southwest_Leaver</t>
  </si>
  <si>
    <t>Early Childhood_2013_Southwest_New</t>
  </si>
  <si>
    <t>Early Childhood_2013_Southwest_Same District/Different Position</t>
  </si>
  <si>
    <t>Early Childhood_2013_Southwest_Stayer</t>
  </si>
  <si>
    <t>Early Childhood_2014_Central_Different District/Different Position</t>
  </si>
  <si>
    <t>Early Childhood_2014_Central_Different District/Same Position</t>
  </si>
  <si>
    <t>Early Childhood_2014_Central_Leaver</t>
  </si>
  <si>
    <t>Early Childhood_2014_Central_New</t>
  </si>
  <si>
    <t>Early Childhood_2014_Central_Same District/Different Position</t>
  </si>
  <si>
    <t>Early Childhood_2014_Central_Stayer</t>
  </si>
  <si>
    <t>Early Childhood_2014_Northeast_Different District/Different Position</t>
  </si>
  <si>
    <t>Early Childhood_2014_Northeast_Different District/Same Position</t>
  </si>
  <si>
    <t>Early Childhood_2014_Northeast_Leaver</t>
  </si>
  <si>
    <t>Early Childhood_2014_Northeast_New</t>
  </si>
  <si>
    <t>Early Childhood_2014_Northeast_Same District/Different Position</t>
  </si>
  <si>
    <t>Early Childhood_2014_Northeast_Stayer</t>
  </si>
  <si>
    <t>Early Childhood_2014_Northwest_Different District/Different Position</t>
  </si>
  <si>
    <t>Early Childhood_2014_Northwest_Different District/Same Position</t>
  </si>
  <si>
    <t>Early Childhood_2014_Northwest_Leaver</t>
  </si>
  <si>
    <t>Early Childhood_2014_Northwest_New</t>
  </si>
  <si>
    <t>Early Childhood_2014_Northwest_Same District/Different Position</t>
  </si>
  <si>
    <t>Early Childhood_2014_Northwest_Stayer</t>
  </si>
  <si>
    <t>Early Childhood_2014_Southeast_Different District/Different Position</t>
  </si>
  <si>
    <t>Early Childhood_2014_Southeast_Different District/Same Position</t>
  </si>
  <si>
    <t>Early Childhood_2014_Southeast_Leaver</t>
  </si>
  <si>
    <t>Early Childhood_2014_Southeast_New</t>
  </si>
  <si>
    <t>Early Childhood_2014_Southeast_Same District/Different Position</t>
  </si>
  <si>
    <t>Early Childhood_2014_Southeast_Stayer</t>
  </si>
  <si>
    <t>Early Childhood_2014_Southwest_Different District/Different Position</t>
  </si>
  <si>
    <t>Early Childhood_2014_Southwest_Different District/Same Position</t>
  </si>
  <si>
    <t>Early Childhood_2014_Southwest_Leaver</t>
  </si>
  <si>
    <t>Early Childhood_2014_Southwest_New</t>
  </si>
  <si>
    <t>Early Childhood_2014_Southwest_Same District/Different Position</t>
  </si>
  <si>
    <t>Early Childhood_2014_Southwest_Stayer</t>
  </si>
  <si>
    <t>Early Childhood_2015_Central_Different District/Different Position</t>
  </si>
  <si>
    <t>Early Childhood_2015_Central_Different District/Same Position</t>
  </si>
  <si>
    <t>Early Childhood_2015_Central_Leaver</t>
  </si>
  <si>
    <t>Early Childhood_2015_Central_New</t>
  </si>
  <si>
    <t>Early Childhood_2015_Central_Same District/Different Position</t>
  </si>
  <si>
    <t>Early Childhood_2015_Central_Stayer</t>
  </si>
  <si>
    <t>Early Childhood_2015_Northeast_Different District/Different Position</t>
  </si>
  <si>
    <t>Early Childhood_2015_Northeast_Different District/Same Position</t>
  </si>
  <si>
    <t>Early Childhood_2015_Northeast_Leaver</t>
  </si>
  <si>
    <t>Early Childhood_2015_Northeast_New</t>
  </si>
  <si>
    <t>Early Childhood_2015_Northeast_Same District/Different Position</t>
  </si>
  <si>
    <t>Early Childhood_2015_Northeast_Stayer</t>
  </si>
  <si>
    <t>Early Childhood_2015_Northwest_Different District/Different Position</t>
  </si>
  <si>
    <t>Early Childhood_2015_Northwest_Different District/Same Position</t>
  </si>
  <si>
    <t>Early Childhood_2015_Northwest_Leaver</t>
  </si>
  <si>
    <t>Early Childhood_2015_Northwest_New</t>
  </si>
  <si>
    <t>Early Childhood_2015_Northwest_Same District/Different Position</t>
  </si>
  <si>
    <t>Early Childhood_2015_Northwest_Stayer</t>
  </si>
  <si>
    <t>Early Childhood_2015_Southeast_Different District/Different Position</t>
  </si>
  <si>
    <t>Early Childhood_2015_Southeast_Different District/Same Position</t>
  </si>
  <si>
    <t>Early Childhood_2015_Southeast_Leaver</t>
  </si>
  <si>
    <t>Early Childhood_2015_Southeast_New</t>
  </si>
  <si>
    <t>Early Childhood_2015_Southeast_Same District/Different Position</t>
  </si>
  <si>
    <t>Early Childhood_2015_Southeast_Stayer</t>
  </si>
  <si>
    <t>Early Childhood_2015_Southwest_Different District/Different Position</t>
  </si>
  <si>
    <t>Early Childhood_2015_Southwest_Different District/Same Position</t>
  </si>
  <si>
    <t>Early Childhood_2015_Southwest_Leaver</t>
  </si>
  <si>
    <t>Early Childhood_2015_Southwest_New</t>
  </si>
  <si>
    <t>Early Childhood_2015_Southwest_Same District/Different Position</t>
  </si>
  <si>
    <t>Early Childhood_2015_Southwest_Stayer</t>
  </si>
  <si>
    <t>Elementary_2010_Central_Different District/Different Position</t>
  </si>
  <si>
    <t>Elementary_2010_Central_Different District/Same Position</t>
  </si>
  <si>
    <t>Elementary_2010_Central_Leaver</t>
  </si>
  <si>
    <t>Elementary_2010_Central_New</t>
  </si>
  <si>
    <t>Elementary_2010_Central_Same District/Different Position</t>
  </si>
  <si>
    <t>Elementary_2010_Central_Stayer</t>
  </si>
  <si>
    <t>Elementary_2010_Northeast_Different District/Different Position</t>
  </si>
  <si>
    <t>Elementary_2010_Northeast_Different District/Same Position</t>
  </si>
  <si>
    <t>Elementary_2010_Northeast_Leaver</t>
  </si>
  <si>
    <t>Elementary_2010_Northeast_New</t>
  </si>
  <si>
    <t>Elementary_2010_Northeast_Same District/Different Position</t>
  </si>
  <si>
    <t>Elementary_2010_Northeast_Stayer</t>
  </si>
  <si>
    <t>Elementary_2010_Northwest_Different District/Different Position</t>
  </si>
  <si>
    <t>Elementary_2010_Northwest_Different District/Same Position</t>
  </si>
  <si>
    <t>Elementary_2010_Northwest_Leaver</t>
  </si>
  <si>
    <t>Elementary_2010_Northwest_New</t>
  </si>
  <si>
    <t>Elementary_2010_Northwest_Same District/Different Position</t>
  </si>
  <si>
    <t>Elementary_2010_Northwest_Stayer</t>
  </si>
  <si>
    <t>Elementary_2010_Southeast_Different District/Different Position</t>
  </si>
  <si>
    <t>Elementary_2010_Southeast_Different District/Same Position</t>
  </si>
  <si>
    <t>Elementary_2010_Southeast_Leaver</t>
  </si>
  <si>
    <t>Elementary_2010_Southeast_New</t>
  </si>
  <si>
    <t>Elementary_2010_Southeast_Same District/Different Position</t>
  </si>
  <si>
    <t>Elementary_2010_Southeast_Stayer</t>
  </si>
  <si>
    <t>Elementary_2010_Southwest_Different District/Different Position</t>
  </si>
  <si>
    <t>Elementary_2010_Southwest_Different District/Same Position</t>
  </si>
  <si>
    <t>Elementary_2010_Southwest_Leaver</t>
  </si>
  <si>
    <t>Elementary_2010_Southwest_New</t>
  </si>
  <si>
    <t>Elementary_2010_Southwest_Same District/Different Position</t>
  </si>
  <si>
    <t>Elementary_2010_Southwest_Stayer</t>
  </si>
  <si>
    <t>Elementary_2011_Central_Different District/Different Position</t>
  </si>
  <si>
    <t>Elementary_2011_Central_Different District/Same Position</t>
  </si>
  <si>
    <t>Elementary_2011_Central_Leaver</t>
  </si>
  <si>
    <t>Elementary_2011_Central_New</t>
  </si>
  <si>
    <t>Elementary_2011_Central_Same District/Different Position</t>
  </si>
  <si>
    <t>Elementary_2011_Central_Stayer</t>
  </si>
  <si>
    <t>Elementary_2011_Northeast_Different District/Different Position</t>
  </si>
  <si>
    <t>Elementary_2011_Northeast_Different District/Same Position</t>
  </si>
  <si>
    <t>Elementary_2011_Northeast_Leaver</t>
  </si>
  <si>
    <t>Elementary_2011_Northeast_New</t>
  </si>
  <si>
    <t>Elementary_2011_Northeast_Same District/Different Position</t>
  </si>
  <si>
    <t>Elementary_2011_Northeast_Stayer</t>
  </si>
  <si>
    <t>Elementary_2011_Northwest_Different District/Different Position</t>
  </si>
  <si>
    <t>Elementary_2011_Northwest_Different District/Same Position</t>
  </si>
  <si>
    <t>Elementary_2011_Northwest_Leaver</t>
  </si>
  <si>
    <t>Elementary_2011_Northwest_New</t>
  </si>
  <si>
    <t>Elementary_2011_Northwest_Same District/Different Position</t>
  </si>
  <si>
    <t>Elementary_2011_Northwest_Stayer</t>
  </si>
  <si>
    <t>Elementary_2011_Southeast_Different District/Different Position</t>
  </si>
  <si>
    <t>Elementary_2011_Southeast_Different District/Same Position</t>
  </si>
  <si>
    <t>Elementary_2011_Southeast_Leaver</t>
  </si>
  <si>
    <t>Elementary_2011_Southeast_New</t>
  </si>
  <si>
    <t>Elementary_2011_Southeast_Same District/Different Position</t>
  </si>
  <si>
    <t>Elementary_2011_Southeast_Stayer</t>
  </si>
  <si>
    <t>Elementary_2011_Southwest_Different District/Different Position</t>
  </si>
  <si>
    <t>Elementary_2011_Southwest_Different District/Same Position</t>
  </si>
  <si>
    <t>Elementary_2011_Southwest_Leaver</t>
  </si>
  <si>
    <t>Elementary_2011_Southwest_New</t>
  </si>
  <si>
    <t>Elementary_2011_Southwest_Same District/Different Position</t>
  </si>
  <si>
    <t>Elementary_2011_Southwest_Stayer</t>
  </si>
  <si>
    <t>Elementary_2012_Central_Different District/Different Position</t>
  </si>
  <si>
    <t>Elementary_2012_Central_Different District/Same Position</t>
  </si>
  <si>
    <t>Elementary_2012_Central_Leaver</t>
  </si>
  <si>
    <t>Elementary_2012_Central_New</t>
  </si>
  <si>
    <t>Elementary_2012_Central_Same District/Different Position</t>
  </si>
  <si>
    <t>Elementary_2012_Central_Stayer</t>
  </si>
  <si>
    <t>Elementary_2012_Northeast_Different District/Different Position</t>
  </si>
  <si>
    <t>Elementary_2012_Northeast_Different District/Same Position</t>
  </si>
  <si>
    <t>Elementary_2012_Northeast_Leaver</t>
  </si>
  <si>
    <t>Elementary_2012_Northeast_New</t>
  </si>
  <si>
    <t>Elementary_2012_Northeast_Same District/Different Position</t>
  </si>
  <si>
    <t>Elementary_2012_Northeast_Stayer</t>
  </si>
  <si>
    <t>Elementary_2012_Northwest_Different District/Different Position</t>
  </si>
  <si>
    <t>Elementary_2012_Northwest_Different District/Same Position</t>
  </si>
  <si>
    <t>Elementary_2012_Northwest_Leaver</t>
  </si>
  <si>
    <t>Elementary_2012_Northwest_New</t>
  </si>
  <si>
    <t>Elementary_2012_Northwest_Same District/Different Position</t>
  </si>
  <si>
    <t>Elementary_2012_Northwest_Stayer</t>
  </si>
  <si>
    <t>Elementary_2012_Southeast_Different District/Different Position</t>
  </si>
  <si>
    <t>Elementary_2012_Southeast_Different District/Same Position</t>
  </si>
  <si>
    <t>Elementary_2012_Southeast_Leaver</t>
  </si>
  <si>
    <t>Elementary_2012_Southeast_New</t>
  </si>
  <si>
    <t>Elementary_2012_Southeast_Same District/Different Position</t>
  </si>
  <si>
    <t>Elementary_2012_Southeast_Stayer</t>
  </si>
  <si>
    <t>Elementary_2012_Southwest_Different District/Different Position</t>
  </si>
  <si>
    <t>Elementary_2012_Southwest_Different District/Same Position</t>
  </si>
  <si>
    <t>Elementary_2012_Southwest_Leaver</t>
  </si>
  <si>
    <t>Elementary_2012_Southwest_New</t>
  </si>
  <si>
    <t>Elementary_2012_Southwest_Same District/Different Position</t>
  </si>
  <si>
    <t>Elementary_2012_Southwest_Stayer</t>
  </si>
  <si>
    <t>Elementary_2013_Central_Different District/Different Position</t>
  </si>
  <si>
    <t>Elementary_2013_Central_Different District/Same Position</t>
  </si>
  <si>
    <t>Elementary_2013_Central_Leaver</t>
  </si>
  <si>
    <t>Elementary_2013_Central_New</t>
  </si>
  <si>
    <t>Elementary_2013_Central_Same District/Different Position</t>
  </si>
  <si>
    <t>Elementary_2013_Central_Stayer</t>
  </si>
  <si>
    <t>Elementary_2013_Northeast_Different District/Different Position</t>
  </si>
  <si>
    <t>Elementary_2013_Northeast_Different District/Same Position</t>
  </si>
  <si>
    <t>Elementary_2013_Northeast_Leaver</t>
  </si>
  <si>
    <t>Elementary_2013_Northeast_New</t>
  </si>
  <si>
    <t>Elementary_2013_Northeast_Same District/Different Position</t>
  </si>
  <si>
    <t>Elementary_2013_Northeast_Stayer</t>
  </si>
  <si>
    <t>Elementary_2013_Northwest_Different District/Different Position</t>
  </si>
  <si>
    <t>Elementary_2013_Northwest_Different District/Same Position</t>
  </si>
  <si>
    <t>Elementary_2013_Northwest_Leaver</t>
  </si>
  <si>
    <t>Elementary_2013_Northwest_New</t>
  </si>
  <si>
    <t>Elementary_2013_Northwest_Same District/Different Position</t>
  </si>
  <si>
    <t>Elementary_2013_Northwest_Stayer</t>
  </si>
  <si>
    <t>Elementary_2013_Southeast_Different District/Different Position</t>
  </si>
  <si>
    <t>Elementary_2013_Southeast_Different District/Same Position</t>
  </si>
  <si>
    <t>Elementary_2013_Southeast_Leaver</t>
  </si>
  <si>
    <t>Elementary_2013_Southeast_New</t>
  </si>
  <si>
    <t>Elementary_2013_Southeast_Same District/Different Position</t>
  </si>
  <si>
    <t>Elementary_2013_Southeast_Stayer</t>
  </si>
  <si>
    <t>Elementary_2013_Southwest_Different District/Different Position</t>
  </si>
  <si>
    <t>Elementary_2013_Southwest_Different District/Same Position</t>
  </si>
  <si>
    <t>Elementary_2013_Southwest_Leaver</t>
  </si>
  <si>
    <t>Elementary_2013_Southwest_New</t>
  </si>
  <si>
    <t>Elementary_2013_Southwest_Same District/Different Position</t>
  </si>
  <si>
    <t>Elementary_2013_Southwest_Stayer</t>
  </si>
  <si>
    <t>Elementary_2014_Central_Different District/Different Position</t>
  </si>
  <si>
    <t>Elementary_2014_Central_Different District/Same Position</t>
  </si>
  <si>
    <t>Elementary_2014_Central_Leaver</t>
  </si>
  <si>
    <t>Elementary_2014_Central_New</t>
  </si>
  <si>
    <t>Elementary_2014_Central_Same District/Different Position</t>
  </si>
  <si>
    <t>Elementary_2014_Central_Stayer</t>
  </si>
  <si>
    <t>Elementary_2014_Northeast_Different District/Different Position</t>
  </si>
  <si>
    <t>Elementary_2014_Northeast_Different District/Same Position</t>
  </si>
  <si>
    <t>Elementary_2014_Northeast_Leaver</t>
  </si>
  <si>
    <t>Elementary_2014_Northeast_New</t>
  </si>
  <si>
    <t>Elementary_2014_Northeast_Same District/Different Position</t>
  </si>
  <si>
    <t>Elementary_2014_Northeast_Stayer</t>
  </si>
  <si>
    <t>Elementary_2014_Northwest_Different District/Different Position</t>
  </si>
  <si>
    <t>Elementary_2014_Northwest_Different District/Same Position</t>
  </si>
  <si>
    <t>Elementary_2014_Northwest_Leaver</t>
  </si>
  <si>
    <t>Elementary_2014_Northwest_New</t>
  </si>
  <si>
    <t>Elementary_2014_Northwest_Same District/Different Position</t>
  </si>
  <si>
    <t>Elementary_2014_Northwest_Stayer</t>
  </si>
  <si>
    <t>Elementary_2014_Southeast_Different District/Different Position</t>
  </si>
  <si>
    <t>Elementary_2014_Southeast_Different District/Same Position</t>
  </si>
  <si>
    <t>Elementary_2014_Southeast_Leaver</t>
  </si>
  <si>
    <t>Elementary_2014_Southeast_New</t>
  </si>
  <si>
    <t>Elementary_2014_Southeast_Same District/Different Position</t>
  </si>
  <si>
    <t>Elementary_2014_Southeast_Stayer</t>
  </si>
  <si>
    <t>Elementary_2014_Southwest_Different District/Different Position</t>
  </si>
  <si>
    <t>Elementary_2014_Southwest_Different District/Same Position</t>
  </si>
  <si>
    <t>Elementary_2014_Southwest_Leaver</t>
  </si>
  <si>
    <t>Elementary_2014_Southwest_New</t>
  </si>
  <si>
    <t>Elementary_2014_Southwest_Same District/Different Position</t>
  </si>
  <si>
    <t>Elementary_2014_Southwest_Stayer</t>
  </si>
  <si>
    <t>Elementary_2015_Central_Different District/Different Position</t>
  </si>
  <si>
    <t>Elementary_2015_Central_Different District/Same Position</t>
  </si>
  <si>
    <t>Elementary_2015_Central_Leaver</t>
  </si>
  <si>
    <t>Elementary_2015_Central_New</t>
  </si>
  <si>
    <t>Elementary_2015_Central_Same District/Different Position</t>
  </si>
  <si>
    <t>Elementary_2015_Central_Stayer</t>
  </si>
  <si>
    <t>Elementary_2015_Northeast_Different District/Different Position</t>
  </si>
  <si>
    <t>Elementary_2015_Northeast_Different District/Same Position</t>
  </si>
  <si>
    <t>Elementary_2015_Northeast_Leaver</t>
  </si>
  <si>
    <t>Elementary_2015_Northeast_New</t>
  </si>
  <si>
    <t>Elementary_2015_Northeast_Same District/Different Position</t>
  </si>
  <si>
    <t>Elementary_2015_Northeast_Stayer</t>
  </si>
  <si>
    <t>Elementary_2015_Northwest_Different District/Different Position</t>
  </si>
  <si>
    <t>Elementary_2015_Northwest_Different District/Same Position</t>
  </si>
  <si>
    <t>Elementary_2015_Northwest_Leaver</t>
  </si>
  <si>
    <t>Elementary_2015_Northwest_New</t>
  </si>
  <si>
    <t>Elementary_2015_Northwest_Same District/Different Position</t>
  </si>
  <si>
    <t>Elementary_2015_Northwest_Stayer</t>
  </si>
  <si>
    <t>Elementary_2015_Southeast_Different District/Different Position</t>
  </si>
  <si>
    <t>Elementary_2015_Southeast_Different District/Same Position</t>
  </si>
  <si>
    <t>Elementary_2015_Southeast_Leaver</t>
  </si>
  <si>
    <t>Elementary_2015_Southeast_New</t>
  </si>
  <si>
    <t>Elementary_2015_Southeast_Same District/Different Position</t>
  </si>
  <si>
    <t>Elementary_2015_Southeast_Stayer</t>
  </si>
  <si>
    <t>Elementary_2015_Southwest_Different District/Different Position</t>
  </si>
  <si>
    <t>Elementary_2015_Southwest_Different District/Same Position</t>
  </si>
  <si>
    <t>Elementary_2015_Southwest_Leaver</t>
  </si>
  <si>
    <t>Elementary_2015_Southwest_New</t>
  </si>
  <si>
    <t>Elementary_2015_Southwest_Same District/Different Position</t>
  </si>
  <si>
    <t>Elementary_2015_Southwest_Stayer</t>
  </si>
  <si>
    <t>Guidance Counselor_2010_Central_Different District/Different Position</t>
  </si>
  <si>
    <t>Guidance Counselor_2010_Central_Different District/Same Position</t>
  </si>
  <si>
    <t>Guidance Counselor_2010_Central_Leaver</t>
  </si>
  <si>
    <t>Guidance Counselor_2010_Central_New</t>
  </si>
  <si>
    <t>Guidance Counselor_2010_Central_Same District/Different Position</t>
  </si>
  <si>
    <t>Guidance Counselor_2010_Central_Stayer</t>
  </si>
  <si>
    <t>Guidance Counselor_2010_Northeast_Different District/Different Position</t>
  </si>
  <si>
    <t>Guidance Counselor_2010_Northeast_Different District/Same Position</t>
  </si>
  <si>
    <t>Guidance Counselor_2010_Northeast_Leaver</t>
  </si>
  <si>
    <t>Guidance Counselor_2010_Northeast_New</t>
  </si>
  <si>
    <t>Guidance Counselor_2010_Northeast_Same District/Different Position</t>
  </si>
  <si>
    <t>Guidance Counselor_2010_Northeast_Stayer</t>
  </si>
  <si>
    <t>Guidance Counselor_2010_Northwest_Different District/Different Position</t>
  </si>
  <si>
    <t>Guidance Counselor_2010_Northwest_Different District/Same Position</t>
  </si>
  <si>
    <t>Guidance Counselor_2010_Northwest_Leaver</t>
  </si>
  <si>
    <t>Guidance Counselor_2010_Northwest_New</t>
  </si>
  <si>
    <t>Guidance Counselor_2010_Northwest_Same District/Different Position</t>
  </si>
  <si>
    <t>Guidance Counselor_2010_Northwest_Stayer</t>
  </si>
  <si>
    <t>Guidance Counselor_2010_Southeast_Different District/Different Position</t>
  </si>
  <si>
    <t>Guidance Counselor_2010_Southeast_Different District/Same Position</t>
  </si>
  <si>
    <t>Guidance Counselor_2010_Southeast_Leaver</t>
  </si>
  <si>
    <t>Guidance Counselor_2010_Southeast_New</t>
  </si>
  <si>
    <t>Guidance Counselor_2010_Southeast_Same District/Different Position</t>
  </si>
  <si>
    <t>Guidance Counselor_2010_Southeast_Stayer</t>
  </si>
  <si>
    <t>Guidance Counselor_2010_Southwest_Different District/Different Position</t>
  </si>
  <si>
    <t>Guidance Counselor_2010_Southwest_Different District/Same Position</t>
  </si>
  <si>
    <t>Guidance Counselor_2010_Southwest_Leaver</t>
  </si>
  <si>
    <t>Guidance Counselor_2010_Southwest_New</t>
  </si>
  <si>
    <t>Guidance Counselor_2010_Southwest_Same District/Different Position</t>
  </si>
  <si>
    <t>Guidance Counselor_2010_Southwest_Stayer</t>
  </si>
  <si>
    <t>Guidance Counselor_2011_Central_Different District/Different Position</t>
  </si>
  <si>
    <t>Guidance Counselor_2011_Central_Different District/Same Position</t>
  </si>
  <si>
    <t>Guidance Counselor_2011_Central_Leaver</t>
  </si>
  <si>
    <t>Guidance Counselor_2011_Central_New</t>
  </si>
  <si>
    <t>Guidance Counselor_2011_Central_Same District/Different Position</t>
  </si>
  <si>
    <t>Guidance Counselor_2011_Central_Stayer</t>
  </si>
  <si>
    <t>Guidance Counselor_2011_Northeast_Different District/Different Position</t>
  </si>
  <si>
    <t>Guidance Counselor_2011_Northeast_Different District/Same Position</t>
  </si>
  <si>
    <t>Guidance Counselor_2011_Northeast_Leaver</t>
  </si>
  <si>
    <t>Guidance Counselor_2011_Northeast_New</t>
  </si>
  <si>
    <t>Guidance Counselor_2011_Northeast_Same District/Different Position</t>
  </si>
  <si>
    <t>Guidance Counselor_2011_Northeast_Stayer</t>
  </si>
  <si>
    <t>Guidance Counselor_2011_Northwest_Different District/Different Position</t>
  </si>
  <si>
    <t>Guidance Counselor_2011_Northwest_Different District/Same Position</t>
  </si>
  <si>
    <t>Guidance Counselor_2011_Northwest_Leaver</t>
  </si>
  <si>
    <t>Guidance Counselor_2011_Northwest_New</t>
  </si>
  <si>
    <t>Guidance Counselor_2011_Northwest_Same District/Different Position</t>
  </si>
  <si>
    <t>Guidance Counselor_2011_Northwest_Stayer</t>
  </si>
  <si>
    <t>Guidance Counselor_2011_Southeast_Different District/Different Position</t>
  </si>
  <si>
    <t>Guidance Counselor_2011_Southeast_Different District/Same Position</t>
  </si>
  <si>
    <t>Guidance Counselor_2011_Southeast_Leaver</t>
  </si>
  <si>
    <t>Guidance Counselor_2011_Southeast_New</t>
  </si>
  <si>
    <t>Guidance Counselor_2011_Southeast_Same District/Different Position</t>
  </si>
  <si>
    <t>Guidance Counselor_2011_Southeast_Stayer</t>
  </si>
  <si>
    <t>Guidance Counselor_2011_Southwest_Different District/Different Position</t>
  </si>
  <si>
    <t>Guidance Counselor_2011_Southwest_Different District/Same Position</t>
  </si>
  <si>
    <t>Guidance Counselor_2011_Southwest_Leaver</t>
  </si>
  <si>
    <t>Guidance Counselor_2011_Southwest_New</t>
  </si>
  <si>
    <t>Guidance Counselor_2011_Southwest_Same District/Different Position</t>
  </si>
  <si>
    <t>Guidance Counselor_2011_Southwest_Stayer</t>
  </si>
  <si>
    <t>Guidance Counselor_2012_Central_Different District/Different Position</t>
  </si>
  <si>
    <t>Guidance Counselor_2012_Central_Different District/Same Position</t>
  </si>
  <si>
    <t>Guidance Counselor_2012_Central_Leaver</t>
  </si>
  <si>
    <t>Guidance Counselor_2012_Central_New</t>
  </si>
  <si>
    <t>Guidance Counselor_2012_Central_Same District/Different Position</t>
  </si>
  <si>
    <t>Guidance Counselor_2012_Central_Stayer</t>
  </si>
  <si>
    <t>Guidance Counselor_2012_Northeast_Different District/Different Position</t>
  </si>
  <si>
    <t>Guidance Counselor_2012_Northeast_Different District/Same Position</t>
  </si>
  <si>
    <t>Guidance Counselor_2012_Northeast_Leaver</t>
  </si>
  <si>
    <t>Guidance Counselor_2012_Northeast_New</t>
  </si>
  <si>
    <t>Guidance Counselor_2012_Northeast_Same District/Different Position</t>
  </si>
  <si>
    <t>Guidance Counselor_2012_Northeast_Stayer</t>
  </si>
  <si>
    <t>Guidance Counselor_2012_Northwest_Different District/Different Position</t>
  </si>
  <si>
    <t>Guidance Counselor_2012_Northwest_Different District/Same Position</t>
  </si>
  <si>
    <t>Guidance Counselor_2012_Northwest_Leaver</t>
  </si>
  <si>
    <t>Guidance Counselor_2012_Northwest_New</t>
  </si>
  <si>
    <t>Guidance Counselor_2012_Northwest_Same District/Different Position</t>
  </si>
  <si>
    <t>Guidance Counselor_2012_Northwest_Stayer</t>
  </si>
  <si>
    <t>Guidance Counselor_2012_Southeast_Different District/Different Position</t>
  </si>
  <si>
    <t>Guidance Counselor_2012_Southeast_Different District/Same Position</t>
  </si>
  <si>
    <t>Guidance Counselor_2012_Southeast_Leaver</t>
  </si>
  <si>
    <t>Guidance Counselor_2012_Southeast_New</t>
  </si>
  <si>
    <t>Guidance Counselor_2012_Southeast_Same District/Different Position</t>
  </si>
  <si>
    <t>Guidance Counselor_2012_Southeast_Stayer</t>
  </si>
  <si>
    <t>Guidance Counselor_2012_Southwest_Different District/Different Position</t>
  </si>
  <si>
    <t>Guidance Counselor_2012_Southwest_Different District/Same Position</t>
  </si>
  <si>
    <t>Guidance Counselor_2012_Southwest_Leaver</t>
  </si>
  <si>
    <t>Guidance Counselor_2012_Southwest_New</t>
  </si>
  <si>
    <t>Guidance Counselor_2012_Southwest_Same District/Different Position</t>
  </si>
  <si>
    <t>Guidance Counselor_2012_Southwest_Stayer</t>
  </si>
  <si>
    <t>Guidance Counselor_2013_Central_Different District/Different Position</t>
  </si>
  <si>
    <t>Guidance Counselor_2013_Central_Different District/Same Position</t>
  </si>
  <si>
    <t>Guidance Counselor_2013_Central_Leaver</t>
  </si>
  <si>
    <t>Guidance Counselor_2013_Central_New</t>
  </si>
  <si>
    <t>Guidance Counselor_2013_Central_Same District/Different Position</t>
  </si>
  <si>
    <t>Guidance Counselor_2013_Central_Stayer</t>
  </si>
  <si>
    <t>Guidance Counselor_2013_Northeast_Different District/Different Position</t>
  </si>
  <si>
    <t>Guidance Counselor_2013_Northeast_Different District/Same Position</t>
  </si>
  <si>
    <t>Guidance Counselor_2013_Northeast_Leaver</t>
  </si>
  <si>
    <t>Guidance Counselor_2013_Northeast_New</t>
  </si>
  <si>
    <t>Guidance Counselor_2013_Northeast_Same District/Different Position</t>
  </si>
  <si>
    <t>Guidance Counselor_2013_Northeast_Stayer</t>
  </si>
  <si>
    <t>Guidance Counselor_2013_Northwest_Different District/Different Position</t>
  </si>
  <si>
    <t>Guidance Counselor_2013_Northwest_Different District/Same Position</t>
  </si>
  <si>
    <t>Guidance Counselor_2013_Northwest_Leaver</t>
  </si>
  <si>
    <t>Guidance Counselor_2013_Northwest_New</t>
  </si>
  <si>
    <t>Guidance Counselor_2013_Northwest_Same District/Different Position</t>
  </si>
  <si>
    <t>Guidance Counselor_2013_Northwest_Stayer</t>
  </si>
  <si>
    <t>Guidance Counselor_2013_Southeast_Different District/Different Position</t>
  </si>
  <si>
    <t>Guidance Counselor_2013_Southeast_Different District/Same Position</t>
  </si>
  <si>
    <t>Guidance Counselor_2013_Southeast_Leaver</t>
  </si>
  <si>
    <t>Guidance Counselor_2013_Southeast_New</t>
  </si>
  <si>
    <t>Guidance Counselor_2013_Southeast_Same District/Different Position</t>
  </si>
  <si>
    <t>Guidance Counselor_2013_Southeast_Stayer</t>
  </si>
  <si>
    <t>Guidance Counselor_2013_Southwest_Different District/Different Position</t>
  </si>
  <si>
    <t>Guidance Counselor_2013_Southwest_Different District/Same Position</t>
  </si>
  <si>
    <t>Guidance Counselor_2013_Southwest_Leaver</t>
  </si>
  <si>
    <t>Guidance Counselor_2013_Southwest_New</t>
  </si>
  <si>
    <t>Guidance Counselor_2013_Southwest_Same District/Different Position</t>
  </si>
  <si>
    <t>Guidance Counselor_2013_Southwest_Stayer</t>
  </si>
  <si>
    <t>Guidance Counselor_2014_Central_Different District/Different Position</t>
  </si>
  <si>
    <t>Guidance Counselor_2014_Central_Different District/Same Position</t>
  </si>
  <si>
    <t>Guidance Counselor_2014_Central_Leaver</t>
  </si>
  <si>
    <t>Guidance Counselor_2014_Central_New</t>
  </si>
  <si>
    <t>Guidance Counselor_2014_Central_Same District/Different Position</t>
  </si>
  <si>
    <t>Guidance Counselor_2014_Central_Stayer</t>
  </si>
  <si>
    <t>Guidance Counselor_2014_Northeast_Different District/Different Position</t>
  </si>
  <si>
    <t>Guidance Counselor_2014_Northeast_Different District/Same Position</t>
  </si>
  <si>
    <t>Guidance Counselor_2014_Northeast_Leaver</t>
  </si>
  <si>
    <t>Guidance Counselor_2014_Northeast_New</t>
  </si>
  <si>
    <t>Guidance Counselor_2014_Northeast_Same District/Different Position</t>
  </si>
  <si>
    <t>Guidance Counselor_2014_Northeast_Stayer</t>
  </si>
  <si>
    <t>Guidance Counselor_2014_Northwest_Different District/Different Position</t>
  </si>
  <si>
    <t>Guidance Counselor_2014_Northwest_Different District/Same Position</t>
  </si>
  <si>
    <t>Guidance Counselor_2014_Northwest_Leaver</t>
  </si>
  <si>
    <t>Guidance Counselor_2014_Northwest_New</t>
  </si>
  <si>
    <t>Guidance Counselor_2014_Northwest_Same District/Different Position</t>
  </si>
  <si>
    <t>Guidance Counselor_2014_Northwest_Stayer</t>
  </si>
  <si>
    <t>Guidance Counselor_2014_Southeast_Different District/Different Position</t>
  </si>
  <si>
    <t>Guidance Counselor_2014_Southeast_Different District/Same Position</t>
  </si>
  <si>
    <t>Guidance Counselor_2014_Southeast_Leaver</t>
  </si>
  <si>
    <t>Guidance Counselor_2014_Southeast_New</t>
  </si>
  <si>
    <t>Guidance Counselor_2014_Southeast_Same District/Different Position</t>
  </si>
  <si>
    <t>Guidance Counselor_2014_Southeast_Stayer</t>
  </si>
  <si>
    <t>Guidance Counselor_2014_Southwest_Different District/Different Position</t>
  </si>
  <si>
    <t>Guidance Counselor_2014_Southwest_Different District/Same Position</t>
  </si>
  <si>
    <t>Guidance Counselor_2014_Southwest_Leaver</t>
  </si>
  <si>
    <t>Guidance Counselor_2014_Southwest_New</t>
  </si>
  <si>
    <t>Guidance Counselor_2014_Southwest_Same District/Different Position</t>
  </si>
  <si>
    <t>Guidance Counselor_2014_Southwest_Stayer</t>
  </si>
  <si>
    <t>Guidance Counselor_2015_Central_Different District/Different Position</t>
  </si>
  <si>
    <t>Guidance Counselor_2015_Central_Different District/Same Position</t>
  </si>
  <si>
    <t>Guidance Counselor_2015_Central_Leaver</t>
  </si>
  <si>
    <t>Guidance Counselor_2015_Central_New</t>
  </si>
  <si>
    <t>Guidance Counselor_2015_Central_Same District/Different Position</t>
  </si>
  <si>
    <t>Guidance Counselor_2015_Central_Stayer</t>
  </si>
  <si>
    <t>Guidance Counselor_2015_Northeast_Different District/Different Position</t>
  </si>
  <si>
    <t>Guidance Counselor_2015_Northeast_Different District/Same Position</t>
  </si>
  <si>
    <t>Guidance Counselor_2015_Northeast_Leaver</t>
  </si>
  <si>
    <t>Guidance Counselor_2015_Northeast_New</t>
  </si>
  <si>
    <t>Guidance Counselor_2015_Northeast_Same District/Different Position</t>
  </si>
  <si>
    <t>Guidance Counselor_2015_Northeast_Stayer</t>
  </si>
  <si>
    <t>Guidance Counselor_2015_Northwest_Different District/Different Position</t>
  </si>
  <si>
    <t>Guidance Counselor_2015_Northwest_Different District/Same Position</t>
  </si>
  <si>
    <t>Guidance Counselor_2015_Northwest_Leaver</t>
  </si>
  <si>
    <t>Guidance Counselor_2015_Northwest_New</t>
  </si>
  <si>
    <t>Guidance Counselor_2015_Northwest_Same District/Different Position</t>
  </si>
  <si>
    <t>Guidance Counselor_2015_Northwest_Stayer</t>
  </si>
  <si>
    <t>Guidance Counselor_2015_Southeast_Different District/Different Position</t>
  </si>
  <si>
    <t>Guidance Counselor_2015_Southeast_Different District/Same Position</t>
  </si>
  <si>
    <t>Guidance Counselor_2015_Southeast_Leaver</t>
  </si>
  <si>
    <t>Guidance Counselor_2015_Southeast_New</t>
  </si>
  <si>
    <t>Guidance Counselor_2015_Southeast_Same District/Different Position</t>
  </si>
  <si>
    <t>Guidance Counselor_2015_Southeast_Stayer</t>
  </si>
  <si>
    <t>Guidance Counselor_2015_Southwest_Different District/Different Position</t>
  </si>
  <si>
    <t>Guidance Counselor_2015_Southwest_Different District/Same Position</t>
  </si>
  <si>
    <t>Guidance Counselor_2015_Southwest_Leaver</t>
  </si>
  <si>
    <t>Guidance Counselor_2015_Southwest_New</t>
  </si>
  <si>
    <t>Guidance Counselor_2015_Southwest_Same District/Different Position</t>
  </si>
  <si>
    <t>Guidance Counselor_2015_Southwest_Stayer</t>
  </si>
  <si>
    <t>High School - Arts &amp; Music_2010_Central_Different District/Different Position</t>
  </si>
  <si>
    <t>High School - Arts &amp; Music_2010_Central_Different District/Same Position</t>
  </si>
  <si>
    <t>High School - Arts &amp; Music_2010_Central_Leaver</t>
  </si>
  <si>
    <t>High School - Arts &amp; Music_2010_Central_New</t>
  </si>
  <si>
    <t>High School - Arts &amp; Music_2010_Central_Same District/Different Position</t>
  </si>
  <si>
    <t>High School - Arts &amp; Music_2010_Central_Stayer</t>
  </si>
  <si>
    <t>High School - Arts &amp; Music_2010_Northeast_Different District/Different Position</t>
  </si>
  <si>
    <t>High School - Arts &amp; Music_2010_Northeast_Different District/Same Position</t>
  </si>
  <si>
    <t>High School - Arts &amp; Music_2010_Northeast_Leaver</t>
  </si>
  <si>
    <t>High School - Arts &amp; Music_2010_Northeast_New</t>
  </si>
  <si>
    <t>High School - Arts &amp; Music_2010_Northeast_Same District/Different Position</t>
  </si>
  <si>
    <t>High School - Arts &amp; Music_2010_Northeast_Stayer</t>
  </si>
  <si>
    <t>High School - Arts &amp; Music_2010_Northwest_Different District/Different Position</t>
  </si>
  <si>
    <t>High School - Arts &amp; Music_2010_Northwest_Different District/Same Position</t>
  </si>
  <si>
    <t>High School - Arts &amp; Music_2010_Northwest_Leaver</t>
  </si>
  <si>
    <t>High School - Arts &amp; Music_2010_Northwest_New</t>
  </si>
  <si>
    <t>High School - Arts &amp; Music_2010_Northwest_Same District/Different Position</t>
  </si>
  <si>
    <t>High School - Arts &amp; Music_2010_Northwest_Stayer</t>
  </si>
  <si>
    <t>High School - Arts &amp; Music_2010_Southeast_Different District/Different Position</t>
  </si>
  <si>
    <t>High School - Arts &amp; Music_2010_Southeast_Different District/Same Position</t>
  </si>
  <si>
    <t>High School - Arts &amp; Music_2010_Southeast_Leaver</t>
  </si>
  <si>
    <t>High School - Arts &amp; Music_2010_Southeast_New</t>
  </si>
  <si>
    <t>High School - Arts &amp; Music_2010_Southeast_Same District/Different Position</t>
  </si>
  <si>
    <t>High School - Arts &amp; Music_2010_Southeast_Stayer</t>
  </si>
  <si>
    <t>High School - Arts &amp; Music_2010_Southwest_Different District/Different Position</t>
  </si>
  <si>
    <t>High School - Arts &amp; Music_2010_Southwest_Different District/Same Position</t>
  </si>
  <si>
    <t>High School - Arts &amp; Music_2010_Southwest_Leaver</t>
  </si>
  <si>
    <t>High School - Arts &amp; Music_2010_Southwest_New</t>
  </si>
  <si>
    <t>High School - Arts &amp; Music_2010_Southwest_Same District/Different Position</t>
  </si>
  <si>
    <t>High School - Arts &amp; Music_2010_Southwest_Stayer</t>
  </si>
  <si>
    <t>High School - Arts &amp; Music_2011_Central_Different District/Different Position</t>
  </si>
  <si>
    <t>High School - Arts &amp; Music_2011_Central_Different District/Same Position</t>
  </si>
  <si>
    <t>High School - Arts &amp; Music_2011_Central_Leaver</t>
  </si>
  <si>
    <t>High School - Arts &amp; Music_2011_Central_New</t>
  </si>
  <si>
    <t>High School - Arts &amp; Music_2011_Central_Same District/Different Position</t>
  </si>
  <si>
    <t>High School - Arts &amp; Music_2011_Central_Stayer</t>
  </si>
  <si>
    <t>High School - Arts &amp; Music_2011_Northeast_Different District/Different Position</t>
  </si>
  <si>
    <t>High School - Arts &amp; Music_2011_Northeast_Different District/Same Position</t>
  </si>
  <si>
    <t>High School - Arts &amp; Music_2011_Northeast_Leaver</t>
  </si>
  <si>
    <t>High School - Arts &amp; Music_2011_Northeast_New</t>
  </si>
  <si>
    <t>High School - Arts &amp; Music_2011_Northeast_Same District/Different Position</t>
  </si>
  <si>
    <t>High School - Arts &amp; Music_2011_Northeast_Stayer</t>
  </si>
  <si>
    <t>High School - Arts &amp; Music_2011_Northwest_Leaver</t>
  </si>
  <si>
    <t>High School - Arts &amp; Music_2011_Northwest_Same District/Different Position</t>
  </si>
  <si>
    <t>High School - Arts &amp; Music_2011_Northwest_Stayer</t>
  </si>
  <si>
    <t>High School - Arts &amp; Music_2011_Southeast_Different District/Different Position</t>
  </si>
  <si>
    <t>High School - Arts &amp; Music_2011_Southeast_Different District/Same Position</t>
  </si>
  <si>
    <t>High School - Arts &amp; Music_2011_Southeast_Leaver</t>
  </si>
  <si>
    <t>High School - Arts &amp; Music_2011_Southeast_New</t>
  </si>
  <si>
    <t>High School - Arts &amp; Music_2011_Southeast_Same District/Different Position</t>
  </si>
  <si>
    <t>High School - Arts &amp; Music_2011_Southeast_Stayer</t>
  </si>
  <si>
    <t>High School - Arts &amp; Music_2011_Southwest_Different District/Different Position</t>
  </si>
  <si>
    <t>High School - Arts &amp; Music_2011_Southwest_Different District/Same Position</t>
  </si>
  <si>
    <t>High School - Arts &amp; Music_2011_Southwest_Leaver</t>
  </si>
  <si>
    <t>High School - Arts &amp; Music_2011_Southwest_New</t>
  </si>
  <si>
    <t>High School - Arts &amp; Music_2011_Southwest_Same District/Different Position</t>
  </si>
  <si>
    <t>High School - Arts &amp; Music_2011_Southwest_Stayer</t>
  </si>
  <si>
    <t>High School - Arts &amp; Music_2012_Central_Different District/Different Position</t>
  </si>
  <si>
    <t>High School - Arts &amp; Music_2012_Central_Different District/Same Position</t>
  </si>
  <si>
    <t>High School - Arts &amp; Music_2012_Central_Leaver</t>
  </si>
  <si>
    <t>High School - Arts &amp; Music_2012_Central_New</t>
  </si>
  <si>
    <t>High School - Arts &amp; Music_2012_Central_Same District/Different Position</t>
  </si>
  <si>
    <t>High School - Arts &amp; Music_2012_Central_Stayer</t>
  </si>
  <si>
    <t>High School - Arts &amp; Music_2012_Northeast_Different District/Different Position</t>
  </si>
  <si>
    <t>High School - Arts &amp; Music_2012_Northeast_Leaver</t>
  </si>
  <si>
    <t>High School - Arts &amp; Music_2012_Northeast_New</t>
  </si>
  <si>
    <t>High School - Arts &amp; Music_2012_Northeast_Same District/Different Position</t>
  </si>
  <si>
    <t>High School - Arts &amp; Music_2012_Northeast_Stayer</t>
  </si>
  <si>
    <t>High School - Arts &amp; Music_2012_Northwest_Different District/Different Position</t>
  </si>
  <si>
    <t>High School - Arts &amp; Music_2012_Northwest_Different District/Same Position</t>
  </si>
  <si>
    <t>High School - Arts &amp; Music_2012_Northwest_Leaver</t>
  </si>
  <si>
    <t>High School - Arts &amp; Music_2012_Northwest_New</t>
  </si>
  <si>
    <t>High School - Arts &amp; Music_2012_Northwest_Same District/Different Position</t>
  </si>
  <si>
    <t>High School - Arts &amp; Music_2012_Northwest_Stayer</t>
  </si>
  <si>
    <t>High School - Arts &amp; Music_2012_Southeast_Different District/Different Position</t>
  </si>
  <si>
    <t>High School - Arts &amp; Music_2012_Southeast_Different District/Same Position</t>
  </si>
  <si>
    <t>High School - Arts &amp; Music_2012_Southeast_Leaver</t>
  </si>
  <si>
    <t>High School - Arts &amp; Music_2012_Southeast_New</t>
  </si>
  <si>
    <t>High School - Arts &amp; Music_2012_Southeast_Same District/Different Position</t>
  </si>
  <si>
    <t>High School - Arts &amp; Music_2012_Southeast_Stayer</t>
  </si>
  <si>
    <t>High School - Arts &amp; Music_2012_Southwest_Different District/Different Position</t>
  </si>
  <si>
    <t>High School - Arts &amp; Music_2012_Southwest_Different District/Same Position</t>
  </si>
  <si>
    <t>High School - Arts &amp; Music_2012_Southwest_Leaver</t>
  </si>
  <si>
    <t>High School - Arts &amp; Music_2012_Southwest_New</t>
  </si>
  <si>
    <t>High School - Arts &amp; Music_2012_Southwest_Same District/Different Position</t>
  </si>
  <si>
    <t>High School - Arts &amp; Music_2012_Southwest_Stayer</t>
  </si>
  <si>
    <t>High School - Arts &amp; Music_2013_Central_Different District/Different Position</t>
  </si>
  <si>
    <t>High School - Arts &amp; Music_2013_Central_Different District/Same Position</t>
  </si>
  <si>
    <t>High School - Arts &amp; Music_2013_Central_Leaver</t>
  </si>
  <si>
    <t>High School - Arts &amp; Music_2013_Central_New</t>
  </si>
  <si>
    <t>High School - Arts &amp; Music_2013_Central_Same District/Different Position</t>
  </si>
  <si>
    <t>High School - Arts &amp; Music_2013_Central_Stayer</t>
  </si>
  <si>
    <t>High School - Arts &amp; Music_2013_Northeast_Different District/Different Position</t>
  </si>
  <si>
    <t>High School - Arts &amp; Music_2013_Northeast_Different District/Same Position</t>
  </si>
  <si>
    <t>High School - Arts &amp; Music_2013_Northeast_Leaver</t>
  </si>
  <si>
    <t>High School - Arts &amp; Music_2013_Northeast_New</t>
  </si>
  <si>
    <t>High School - Arts &amp; Music_2013_Northeast_Same District/Different Position</t>
  </si>
  <si>
    <t>High School - Arts &amp; Music_2013_Northeast_Stayer</t>
  </si>
  <si>
    <t>High School - Arts &amp; Music_2013_Northwest_Different District/Different Position</t>
  </si>
  <si>
    <t>High School - Arts &amp; Music_2013_Northwest_Leaver</t>
  </si>
  <si>
    <t>High School - Arts &amp; Music_2013_Northwest_New</t>
  </si>
  <si>
    <t>High School - Arts &amp; Music_2013_Northwest_Same District/Different Position</t>
  </si>
  <si>
    <t>High School - Arts &amp; Music_2013_Northwest_Stayer</t>
  </si>
  <si>
    <t>High School - Arts &amp; Music_2013_Southeast_Different District/Different Position</t>
  </si>
  <si>
    <t>High School - Arts &amp; Music_2013_Southeast_Different District/Same Position</t>
  </si>
  <si>
    <t>High School - Arts &amp; Music_2013_Southeast_Leaver</t>
  </si>
  <si>
    <t>High School - Arts &amp; Music_2013_Southeast_New</t>
  </si>
  <si>
    <t>High School - Arts &amp; Music_2013_Southeast_Same District/Different Position</t>
  </si>
  <si>
    <t>High School - Arts &amp; Music_2013_Southeast_Stayer</t>
  </si>
  <si>
    <t>High School - Arts &amp; Music_2013_Southwest_Different District/Different Position</t>
  </si>
  <si>
    <t>High School - Arts &amp; Music_2013_Southwest_Different District/Same Position</t>
  </si>
  <si>
    <t>High School - Arts &amp; Music_2013_Southwest_Leaver</t>
  </si>
  <si>
    <t>High School - Arts &amp; Music_2013_Southwest_New</t>
  </si>
  <si>
    <t>High School - Arts &amp; Music_2013_Southwest_Same District/Different Position</t>
  </si>
  <si>
    <t>High School - Arts &amp; Music_2013_Southwest_Stayer</t>
  </si>
  <si>
    <t>High School - Arts &amp; Music_2014_Central_Different District/Different Position</t>
  </si>
  <si>
    <t>High School - Arts &amp; Music_2014_Central_Different District/Same Position</t>
  </si>
  <si>
    <t>High School - Arts &amp; Music_2014_Central_Leaver</t>
  </si>
  <si>
    <t>High School - Arts &amp; Music_2014_Central_New</t>
  </si>
  <si>
    <t>High School - Arts &amp; Music_2014_Central_Same District/Different Position</t>
  </si>
  <si>
    <t>High School - Arts &amp; Music_2014_Central_Stayer</t>
  </si>
  <si>
    <t>High School - Arts &amp; Music_2014_Northeast_Different District/Different Position</t>
  </si>
  <si>
    <t>High School - Arts &amp; Music_2014_Northeast_Different District/Same Position</t>
  </si>
  <si>
    <t>High School - Arts &amp; Music_2014_Northeast_Leaver</t>
  </si>
  <si>
    <t>High School - Arts &amp; Music_2014_Northeast_New</t>
  </si>
  <si>
    <t>High School - Arts &amp; Music_2014_Northeast_Same District/Different Position</t>
  </si>
  <si>
    <t>High School - Arts &amp; Music_2014_Northeast_Stayer</t>
  </si>
  <si>
    <t>High School - Arts &amp; Music_2014_Northwest_Different District/Same Position</t>
  </si>
  <si>
    <t>High School - Arts &amp; Music_2014_Northwest_Leaver</t>
  </si>
  <si>
    <t>High School - Arts &amp; Music_2014_Northwest_New</t>
  </si>
  <si>
    <t>High School - Arts &amp; Music_2014_Northwest_Same District/Different Position</t>
  </si>
  <si>
    <t>High School - Arts &amp; Music_2014_Northwest_Stayer</t>
  </si>
  <si>
    <t>High School - Arts &amp; Music_2014_Southeast_Different District/Different Position</t>
  </si>
  <si>
    <t>High School - Arts &amp; Music_2014_Southeast_Different District/Same Position</t>
  </si>
  <si>
    <t>High School - Arts &amp; Music_2014_Southeast_Leaver</t>
  </si>
  <si>
    <t>High School - Arts &amp; Music_2014_Southeast_New</t>
  </si>
  <si>
    <t>High School - Arts &amp; Music_2014_Southeast_Same District/Different Position</t>
  </si>
  <si>
    <t>High School - Arts &amp; Music_2014_Southeast_Stayer</t>
  </si>
  <si>
    <t>High School - Arts &amp; Music_2014_Southwest_Different District/Different Position</t>
  </si>
  <si>
    <t>High School - Arts &amp; Music_2014_Southwest_Different District/Same Position</t>
  </si>
  <si>
    <t>High School - Arts &amp; Music_2014_Southwest_Leaver</t>
  </si>
  <si>
    <t>High School - Arts &amp; Music_2014_Southwest_New</t>
  </si>
  <si>
    <t>High School - Arts &amp; Music_2014_Southwest_Same District/Different Position</t>
  </si>
  <si>
    <t>High School - Arts &amp; Music_2014_Southwest_Stayer</t>
  </si>
  <si>
    <t>High School - Arts &amp; Music_2015_Central_Different District/Different Position</t>
  </si>
  <si>
    <t>High School - Arts &amp; Music_2015_Central_Different District/Same Position</t>
  </si>
  <si>
    <t>High School - Arts &amp; Music_2015_Central_Leaver</t>
  </si>
  <si>
    <t>High School - Arts &amp; Music_2015_Central_New</t>
  </si>
  <si>
    <t>High School - Arts &amp; Music_2015_Central_Same District/Different Position</t>
  </si>
  <si>
    <t>High School - Arts &amp; Music_2015_Central_Stayer</t>
  </si>
  <si>
    <t>High School - Arts &amp; Music_2015_Northeast_Different District/Different Position</t>
  </si>
  <si>
    <t>High School - Arts &amp; Music_2015_Northeast_Different District/Same Position</t>
  </si>
  <si>
    <t>High School - Arts &amp; Music_2015_Northeast_Leaver</t>
  </si>
  <si>
    <t>High School - Arts &amp; Music_2015_Northeast_New</t>
  </si>
  <si>
    <t>High School - Arts &amp; Music_2015_Northeast_Same District/Different Position</t>
  </si>
  <si>
    <t>High School - Arts &amp; Music_2015_Northeast_Stayer</t>
  </si>
  <si>
    <t>High School - Arts &amp; Music_2015_Northwest_Different District/Different Position</t>
  </si>
  <si>
    <t>High School - Arts &amp; Music_2015_Northwest_Different District/Same Position</t>
  </si>
  <si>
    <t>High School - Arts &amp; Music_2015_Northwest_Leaver</t>
  </si>
  <si>
    <t>High School - Arts &amp; Music_2015_Northwest_New</t>
  </si>
  <si>
    <t>High School - Arts &amp; Music_2015_Northwest_Same District/Different Position</t>
  </si>
  <si>
    <t>High School - Arts &amp; Music_2015_Northwest_Stayer</t>
  </si>
  <si>
    <t>High School - Arts &amp; Music_2015_Southeast_Different District/Different Position</t>
  </si>
  <si>
    <t>High School - Arts &amp; Music_2015_Southeast_Different District/Same Position</t>
  </si>
  <si>
    <t>High School - Arts &amp; Music_2015_Southeast_Leaver</t>
  </si>
  <si>
    <t>High School - Arts &amp; Music_2015_Southeast_New</t>
  </si>
  <si>
    <t>High School - Arts &amp; Music_2015_Southeast_Same District/Different Position</t>
  </si>
  <si>
    <t>High School - Arts &amp; Music_2015_Southeast_Stayer</t>
  </si>
  <si>
    <t>High School - Arts &amp; Music_2015_Southwest_Different District/Different Position</t>
  </si>
  <si>
    <t>High School - Arts &amp; Music_2015_Southwest_Different District/Same Position</t>
  </si>
  <si>
    <t>High School - Arts &amp; Music_2015_Southwest_Leaver</t>
  </si>
  <si>
    <t>High School - Arts &amp; Music_2015_Southwest_New</t>
  </si>
  <si>
    <t>High School - Arts &amp; Music_2015_Southwest_Same District/Different Position</t>
  </si>
  <si>
    <t>High School - Arts &amp; Music_2015_Southwest_Stayer</t>
  </si>
  <si>
    <t>High School - Foreign Language_2010_Central_Different District/Different Position</t>
  </si>
  <si>
    <t>High School - Foreign Language_2010_Central_Different District/Same Position</t>
  </si>
  <si>
    <t>High School - Foreign Language_2010_Central_Leaver</t>
  </si>
  <si>
    <t>High School - Foreign Language_2010_Central_New</t>
  </si>
  <si>
    <t>High School - Foreign Language_2010_Central_Same District/Different Position</t>
  </si>
  <si>
    <t>High School - Foreign Language_2010_Central_Stayer</t>
  </si>
  <si>
    <t>High School - Foreign Language_2010_Northeast_Different District/Same Position</t>
  </si>
  <si>
    <t>High School - Foreign Language_2010_Northeast_Leaver</t>
  </si>
  <si>
    <t>High School - Foreign Language_2010_Northeast_New</t>
  </si>
  <si>
    <t>High School - Foreign Language_2010_Northeast_Same District/Different Position</t>
  </si>
  <si>
    <t>High School - Foreign Language_2010_Northeast_Stayer</t>
  </si>
  <si>
    <t>High School - Foreign Language_2010_Northwest_Leaver</t>
  </si>
  <si>
    <t>High School - Foreign Language_2010_Northwest_New</t>
  </si>
  <si>
    <t>High School - Foreign Language_2010_Northwest_Same District/Different Position</t>
  </si>
  <si>
    <t>High School - Foreign Language_2010_Northwest_Stayer</t>
  </si>
  <si>
    <t>High School - Foreign Language_2010_Southeast_Different District/Different Position</t>
  </si>
  <si>
    <t>High School - Foreign Language_2010_Southeast_Different District/Same Position</t>
  </si>
  <si>
    <t>High School - Foreign Language_2010_Southeast_Leaver</t>
  </si>
  <si>
    <t>High School - Foreign Language_2010_Southeast_New</t>
  </si>
  <si>
    <t>High School - Foreign Language_2010_Southeast_Same District/Different Position</t>
  </si>
  <si>
    <t>High School - Foreign Language_2010_Southeast_Stayer</t>
  </si>
  <si>
    <t>High School - Foreign Language_2010_Southwest_Different District/Different Position</t>
  </si>
  <si>
    <t>High School - Foreign Language_2010_Southwest_Different District/Same Position</t>
  </si>
  <si>
    <t>High School - Foreign Language_2010_Southwest_Leaver</t>
  </si>
  <si>
    <t>High School - Foreign Language_2010_Southwest_New</t>
  </si>
  <si>
    <t>High School - Foreign Language_2010_Southwest_Same District/Different Position</t>
  </si>
  <si>
    <t>High School - Foreign Language_2010_Southwest_Stayer</t>
  </si>
  <si>
    <t>High School - Foreign Language_2011_Central_Different District/Different Position</t>
  </si>
  <si>
    <t>High School - Foreign Language_2011_Central_Different District/Same Position</t>
  </si>
  <si>
    <t>High School - Foreign Language_2011_Central_Leaver</t>
  </si>
  <si>
    <t>High School - Foreign Language_2011_Central_New</t>
  </si>
  <si>
    <t>High School - Foreign Language_2011_Central_Same District/Different Position</t>
  </si>
  <si>
    <t>High School - Foreign Language_2011_Central_Stayer</t>
  </si>
  <si>
    <t>High School - Foreign Language_2011_Northeast_Different District/Different Position</t>
  </si>
  <si>
    <t>High School - Foreign Language_2011_Northeast_Different District/Same Position</t>
  </si>
  <si>
    <t>High School - Foreign Language_2011_Northeast_Leaver</t>
  </si>
  <si>
    <t>High School - Foreign Language_2011_Northeast_New</t>
  </si>
  <si>
    <t>High School - Foreign Language_2011_Northeast_Same District/Different Position</t>
  </si>
  <si>
    <t>High School - Foreign Language_2011_Northeast_Stayer</t>
  </si>
  <si>
    <t>High School - Foreign Language_2011_Northwest_Different District/Same Position</t>
  </si>
  <si>
    <t>High School - Foreign Language_2011_Northwest_Leaver</t>
  </si>
  <si>
    <t>High School - Foreign Language_2011_Northwest_New</t>
  </si>
  <si>
    <t>High School - Foreign Language_2011_Northwest_Same District/Different Position</t>
  </si>
  <si>
    <t>High School - Foreign Language_2011_Northwest_Stayer</t>
  </si>
  <si>
    <t>High School - Foreign Language_2011_Southeast_Different District/Same Position</t>
  </si>
  <si>
    <t>High School - Foreign Language_2011_Southeast_Leaver</t>
  </si>
  <si>
    <t>High School - Foreign Language_2011_Southeast_New</t>
  </si>
  <si>
    <t>High School - Foreign Language_2011_Southeast_Same District/Different Position</t>
  </si>
  <si>
    <t>High School - Foreign Language_2011_Southeast_Stayer</t>
  </si>
  <si>
    <t>High School - Foreign Language_2011_Southwest_Different District/Same Position</t>
  </si>
  <si>
    <t>High School - Foreign Language_2011_Southwest_Leaver</t>
  </si>
  <si>
    <t>High School - Foreign Language_2011_Southwest_New</t>
  </si>
  <si>
    <t>High School - Foreign Language_2011_Southwest_Same District/Different Position</t>
  </si>
  <si>
    <t>High School - Foreign Language_2011_Southwest_Stayer</t>
  </si>
  <si>
    <t>High School - Foreign Language_2012_Central_Different District/Different Position</t>
  </si>
  <si>
    <t>High School - Foreign Language_2012_Central_Different District/Same Position</t>
  </si>
  <si>
    <t>High School - Foreign Language_2012_Central_Leaver</t>
  </si>
  <si>
    <t>High School - Foreign Language_2012_Central_New</t>
  </si>
  <si>
    <t>High School - Foreign Language_2012_Central_Same District/Different Position</t>
  </si>
  <si>
    <t>High School - Foreign Language_2012_Central_Stayer</t>
  </si>
  <si>
    <t>High School - Foreign Language_2012_Northeast_Different District/Different Position</t>
  </si>
  <si>
    <t>High School - Foreign Language_2012_Northeast_Different District/Same Position</t>
  </si>
  <si>
    <t>High School - Foreign Language_2012_Northeast_Leaver</t>
  </si>
  <si>
    <t>High School - Foreign Language_2012_Northeast_New</t>
  </si>
  <si>
    <t>High School - Foreign Language_2012_Northeast_Same District/Different Position</t>
  </si>
  <si>
    <t>High School - Foreign Language_2012_Northeast_Stayer</t>
  </si>
  <si>
    <t>High School - Foreign Language_2012_Northwest_Different District/Different Position</t>
  </si>
  <si>
    <t>High School - Foreign Language_2012_Northwest_Leaver</t>
  </si>
  <si>
    <t>High School - Foreign Language_2012_Northwest_New</t>
  </si>
  <si>
    <t>High School - Foreign Language_2012_Northwest_Same District/Different Position</t>
  </si>
  <si>
    <t>High School - Foreign Language_2012_Northwest_Stayer</t>
  </si>
  <si>
    <t>High School - Foreign Language_2012_Southeast_Different District/Different Position</t>
  </si>
  <si>
    <t>High School - Foreign Language_2012_Southeast_Different District/Same Position</t>
  </si>
  <si>
    <t>High School - Foreign Language_2012_Southeast_Leaver</t>
  </si>
  <si>
    <t>High School - Foreign Language_2012_Southeast_New</t>
  </si>
  <si>
    <t>High School - Foreign Language_2012_Southeast_Same District/Different Position</t>
  </si>
  <si>
    <t>High School - Foreign Language_2012_Southeast_Stayer</t>
  </si>
  <si>
    <t>High School - Foreign Language_2012_Southwest_Different District/Different Position</t>
  </si>
  <si>
    <t>High School - Foreign Language_2012_Southwest_Different District/Same Position</t>
  </si>
  <si>
    <t>High School - Foreign Language_2012_Southwest_Leaver</t>
  </si>
  <si>
    <t>High School - Foreign Language_2012_Southwest_New</t>
  </si>
  <si>
    <t>High School - Foreign Language_2012_Southwest_Same District/Different Position</t>
  </si>
  <si>
    <t>High School - Foreign Language_2012_Southwest_Stayer</t>
  </si>
  <si>
    <t>High School - Foreign Language_2013_Central_Different District/Different Position</t>
  </si>
  <si>
    <t>High School - Foreign Language_2013_Central_Different District/Same Position</t>
  </si>
  <si>
    <t>High School - Foreign Language_2013_Central_Leaver</t>
  </si>
  <si>
    <t>High School - Foreign Language_2013_Central_New</t>
  </si>
  <si>
    <t>High School - Foreign Language_2013_Central_Same District/Different Position</t>
  </si>
  <si>
    <t>High School - Foreign Language_2013_Central_Stayer</t>
  </si>
  <si>
    <t>High School - Foreign Language_2013_Northeast_Different District/Different Position</t>
  </si>
  <si>
    <t>High School - Foreign Language_2013_Northeast_Different District/Same Position</t>
  </si>
  <si>
    <t>High School - Foreign Language_2013_Northeast_Leaver</t>
  </si>
  <si>
    <t>High School - Foreign Language_2013_Northeast_New</t>
  </si>
  <si>
    <t>High School - Foreign Language_2013_Northeast_Same District/Different Position</t>
  </si>
  <si>
    <t>High School - Foreign Language_2013_Northeast_Stayer</t>
  </si>
  <si>
    <t>High School - Foreign Language_2013_Northwest_Different District/Different Position</t>
  </si>
  <si>
    <t>High School - Foreign Language_2013_Northwest_Leaver</t>
  </si>
  <si>
    <t>High School - Foreign Language_2013_Northwest_New</t>
  </si>
  <si>
    <t>High School - Foreign Language_2013_Northwest_Same District/Different Position</t>
  </si>
  <si>
    <t>High School - Foreign Language_2013_Northwest_Stayer</t>
  </si>
  <si>
    <t>High School - Foreign Language_2013_Southeast_Different District/Different Position</t>
  </si>
  <si>
    <t>High School - Foreign Language_2013_Southeast_Different District/Same Position</t>
  </si>
  <si>
    <t>High School - Foreign Language_2013_Southeast_Leaver</t>
  </si>
  <si>
    <t>High School - Foreign Language_2013_Southeast_New</t>
  </si>
  <si>
    <t>High School - Foreign Language_2013_Southeast_Same District/Different Position</t>
  </si>
  <si>
    <t>High School - Foreign Language_2013_Southeast_Stayer</t>
  </si>
  <si>
    <t>High School - Foreign Language_2013_Southwest_Different District/Same Position</t>
  </si>
  <si>
    <t>High School - Foreign Language_2013_Southwest_Leaver</t>
  </si>
  <si>
    <t>High School - Foreign Language_2013_Southwest_New</t>
  </si>
  <si>
    <t>High School - Foreign Language_2013_Southwest_Same District/Different Position</t>
  </si>
  <si>
    <t>High School - Foreign Language_2013_Southwest_Stayer</t>
  </si>
  <si>
    <t>High School - Foreign Language_2014_Central_Different District/Different Position</t>
  </si>
  <si>
    <t>High School - Foreign Language_2014_Central_Different District/Same Position</t>
  </si>
  <si>
    <t>High School - Foreign Language_2014_Central_Leaver</t>
  </si>
  <si>
    <t>High School - Foreign Language_2014_Central_New</t>
  </si>
  <si>
    <t>High School - Foreign Language_2014_Central_Same District/Different Position</t>
  </si>
  <si>
    <t>High School - Foreign Language_2014_Central_Stayer</t>
  </si>
  <si>
    <t>High School - Foreign Language_2014_Northeast_Different District/Different Position</t>
  </si>
  <si>
    <t>High School - Foreign Language_2014_Northeast_Leaver</t>
  </si>
  <si>
    <t>High School - Foreign Language_2014_Northeast_New</t>
  </si>
  <si>
    <t>High School - Foreign Language_2014_Northeast_Same District/Different Position</t>
  </si>
  <si>
    <t>High School - Foreign Language_2014_Northeast_Stayer</t>
  </si>
  <si>
    <t>High School - Foreign Language_2014_Northwest_Different District/Different Position</t>
  </si>
  <si>
    <t>High School - Foreign Language_2014_Northwest_Leaver</t>
  </si>
  <si>
    <t>High School - Foreign Language_2014_Northwest_New</t>
  </si>
  <si>
    <t>High School - Foreign Language_2014_Northwest_Same District/Different Position</t>
  </si>
  <si>
    <t>High School - Foreign Language_2014_Northwest_Stayer</t>
  </si>
  <si>
    <t>High School - Foreign Language_2014_Southeast_Different District/Same Position</t>
  </si>
  <si>
    <t>High School - Foreign Language_2014_Southeast_Leaver</t>
  </si>
  <si>
    <t>High School - Foreign Language_2014_Southeast_New</t>
  </si>
  <si>
    <t>High School - Foreign Language_2014_Southeast_Same District/Different Position</t>
  </si>
  <si>
    <t>High School - Foreign Language_2014_Southeast_Stayer</t>
  </si>
  <si>
    <t>High School - Foreign Language_2014_Southwest_Different District/Same Position</t>
  </si>
  <si>
    <t>High School - Foreign Language_2014_Southwest_Leaver</t>
  </si>
  <si>
    <t>High School - Foreign Language_2014_Southwest_New</t>
  </si>
  <si>
    <t>High School - Foreign Language_2014_Southwest_Same District/Different Position</t>
  </si>
  <si>
    <t>High School - Foreign Language_2014_Southwest_Stayer</t>
  </si>
  <si>
    <t>High School - Foreign Language_2015_Central_Different District/Different Position</t>
  </si>
  <si>
    <t>High School - Foreign Language_2015_Central_Different District/Same Position</t>
  </si>
  <si>
    <t>High School - Foreign Language_2015_Central_Leaver</t>
  </si>
  <si>
    <t>High School - Foreign Language_2015_Central_New</t>
  </si>
  <si>
    <t>High School - Foreign Language_2015_Central_Same District/Different Position</t>
  </si>
  <si>
    <t>High School - Foreign Language_2015_Central_Stayer</t>
  </si>
  <si>
    <t>High School - Foreign Language_2015_Northeast_Different District/Different Position</t>
  </si>
  <si>
    <t>High School - Foreign Language_2015_Northeast_Different District/Same Position</t>
  </si>
  <si>
    <t>High School - Foreign Language_2015_Northeast_Leaver</t>
  </si>
  <si>
    <t>High School - Foreign Language_2015_Northeast_New</t>
  </si>
  <si>
    <t>High School - Foreign Language_2015_Northeast_Same District/Different Position</t>
  </si>
  <si>
    <t>High School - Foreign Language_2015_Northeast_Stayer</t>
  </si>
  <si>
    <t>High School - Foreign Language_2015_Northwest_Leaver</t>
  </si>
  <si>
    <t>High School - Foreign Language_2015_Northwest_New</t>
  </si>
  <si>
    <t>High School - Foreign Language_2015_Northwest_Same District/Different Position</t>
  </si>
  <si>
    <t>High School - Foreign Language_2015_Northwest_Stayer</t>
  </si>
  <si>
    <t>High School - Foreign Language_2015_Southeast_Different District/Different Position</t>
  </si>
  <si>
    <t>High School - Foreign Language_2015_Southeast_Leaver</t>
  </si>
  <si>
    <t>High School - Foreign Language_2015_Southeast_New</t>
  </si>
  <si>
    <t>High School - Foreign Language_2015_Southeast_Same District/Different Position</t>
  </si>
  <si>
    <t>High School - Foreign Language_2015_Southeast_Stayer</t>
  </si>
  <si>
    <t>High School - Foreign Language_2015_Southwest_Different District/Different Position</t>
  </si>
  <si>
    <t>High School - Foreign Language_2015_Southwest_Different District/Same Position</t>
  </si>
  <si>
    <t>High School - Foreign Language_2015_Southwest_Leaver</t>
  </si>
  <si>
    <t>High School - Foreign Language_2015_Southwest_New</t>
  </si>
  <si>
    <t>High School - Foreign Language_2015_Southwest_Same District/Different Position</t>
  </si>
  <si>
    <t>High School - Foreign Language_2015_Southwest_Stayer</t>
  </si>
  <si>
    <t>High School - Language Arts_2010_Central_Different District/Different Position</t>
  </si>
  <si>
    <t>High School - Language Arts_2010_Central_Different District/Same Position</t>
  </si>
  <si>
    <t>High School - Language Arts_2010_Central_Leaver</t>
  </si>
  <si>
    <t>High School - Language Arts_2010_Central_New</t>
  </si>
  <si>
    <t>High School - Language Arts_2010_Central_Same District/Different Position</t>
  </si>
  <si>
    <t>High School - Language Arts_2010_Central_Stayer</t>
  </si>
  <si>
    <t>High School - Language Arts_2010_Northeast_Different District/Different Position</t>
  </si>
  <si>
    <t>High School - Language Arts_2010_Northeast_Different District/Same Position</t>
  </si>
  <si>
    <t>High School - Language Arts_2010_Northeast_Leaver</t>
  </si>
  <si>
    <t>High School - Language Arts_2010_Northeast_New</t>
  </si>
  <si>
    <t>High School - Language Arts_2010_Northeast_Same District/Different Position</t>
  </si>
  <si>
    <t>High School - Language Arts_2010_Northeast_Stayer</t>
  </si>
  <si>
    <t>High School - Language Arts_2010_Northwest_Different District/Different Position</t>
  </si>
  <si>
    <t>High School - Language Arts_2010_Northwest_Different District/Same Position</t>
  </si>
  <si>
    <t>High School - Language Arts_2010_Northwest_Leaver</t>
  </si>
  <si>
    <t>High School - Language Arts_2010_Northwest_New</t>
  </si>
  <si>
    <t>High School - Language Arts_2010_Northwest_Same District/Different Position</t>
  </si>
  <si>
    <t>High School - Language Arts_2010_Northwest_Stayer</t>
  </si>
  <si>
    <t>High School - Language Arts_2010_Southeast_Different District/Different Position</t>
  </si>
  <si>
    <t>High School - Language Arts_2010_Southeast_Different District/Same Position</t>
  </si>
  <si>
    <t>High School - Language Arts_2010_Southeast_Leaver</t>
  </si>
  <si>
    <t>High School - Language Arts_2010_Southeast_New</t>
  </si>
  <si>
    <t>High School - Language Arts_2010_Southeast_Same District/Different Position</t>
  </si>
  <si>
    <t>High School - Language Arts_2010_Southeast_Stayer</t>
  </si>
  <si>
    <t>High School - Language Arts_2010_Southwest_Different District/Different Position</t>
  </si>
  <si>
    <t>High School - Language Arts_2010_Southwest_Different District/Same Position</t>
  </si>
  <si>
    <t>High School - Language Arts_2010_Southwest_Leaver</t>
  </si>
  <si>
    <t>High School - Language Arts_2010_Southwest_New</t>
  </si>
  <si>
    <t>High School - Language Arts_2010_Southwest_Same District/Different Position</t>
  </si>
  <si>
    <t>High School - Language Arts_2010_Southwest_Stayer</t>
  </si>
  <si>
    <t>High School - Language Arts_2011_Central_Different District/Different Position</t>
  </si>
  <si>
    <t>High School - Language Arts_2011_Central_Different District/Same Position</t>
  </si>
  <si>
    <t>High School - Language Arts_2011_Central_Leaver</t>
  </si>
  <si>
    <t>High School - Language Arts_2011_Central_New</t>
  </si>
  <si>
    <t>High School - Language Arts_2011_Central_Same District/Different Position</t>
  </si>
  <si>
    <t>High School - Language Arts_2011_Central_Stayer</t>
  </si>
  <si>
    <t>High School - Language Arts_2011_Northeast_Different District/Different Position</t>
  </si>
  <si>
    <t>High School - Language Arts_2011_Northeast_Different District/Same Position</t>
  </si>
  <si>
    <t>High School - Language Arts_2011_Northeast_Leaver</t>
  </si>
  <si>
    <t>High School - Language Arts_2011_Northeast_New</t>
  </si>
  <si>
    <t>High School - Language Arts_2011_Northeast_Same District/Different Position</t>
  </si>
  <si>
    <t>High School - Language Arts_2011_Northeast_Stayer</t>
  </si>
  <si>
    <t>High School - Language Arts_2011_Northwest_Different District/Different Position</t>
  </si>
  <si>
    <t>High School - Language Arts_2011_Northwest_Different District/Same Position</t>
  </si>
  <si>
    <t>High School - Language Arts_2011_Northwest_Leaver</t>
  </si>
  <si>
    <t>High School - Language Arts_2011_Northwest_New</t>
  </si>
  <si>
    <t>High School - Language Arts_2011_Northwest_Same District/Different Position</t>
  </si>
  <si>
    <t>High School - Language Arts_2011_Northwest_Stayer</t>
  </si>
  <si>
    <t>High School - Language Arts_2011_Southeast_Different District/Different Position</t>
  </si>
  <si>
    <t>High School - Language Arts_2011_Southeast_Different District/Same Position</t>
  </si>
  <si>
    <t>High School - Language Arts_2011_Southeast_Leaver</t>
  </si>
  <si>
    <t>High School - Language Arts_2011_Southeast_New</t>
  </si>
  <si>
    <t>High School - Language Arts_2011_Southeast_Same District/Different Position</t>
  </si>
  <si>
    <t>High School - Language Arts_2011_Southeast_Stayer</t>
  </si>
  <si>
    <t>High School - Language Arts_2011_Southwest_Different District/Different Position</t>
  </si>
  <si>
    <t>High School - Language Arts_2011_Southwest_Different District/Same Position</t>
  </si>
  <si>
    <t>High School - Language Arts_2011_Southwest_Leaver</t>
  </si>
  <si>
    <t>High School - Language Arts_2011_Southwest_New</t>
  </si>
  <si>
    <t>High School - Language Arts_2011_Southwest_Same District/Different Position</t>
  </si>
  <si>
    <t>High School - Language Arts_2011_Southwest_Stayer</t>
  </si>
  <si>
    <t>High School - Language Arts_2012_Central_Different District/Different Position</t>
  </si>
  <si>
    <t>High School - Language Arts_2012_Central_Different District/Same Position</t>
  </si>
  <si>
    <t>High School - Language Arts_2012_Central_Leaver</t>
  </si>
  <si>
    <t>High School - Language Arts_2012_Central_New</t>
  </si>
  <si>
    <t>High School - Language Arts_2012_Central_Same District/Different Position</t>
  </si>
  <si>
    <t>High School - Language Arts_2012_Central_Stayer</t>
  </si>
  <si>
    <t>High School - Language Arts_2012_Northeast_Different District/Different Position</t>
  </si>
  <si>
    <t>High School - Language Arts_2012_Northeast_Different District/Same Position</t>
  </si>
  <si>
    <t>High School - Language Arts_2012_Northeast_Leaver</t>
  </si>
  <si>
    <t>High School - Language Arts_2012_Northeast_New</t>
  </si>
  <si>
    <t>High School - Language Arts_2012_Northeast_Same District/Different Position</t>
  </si>
  <si>
    <t>High School - Language Arts_2012_Northeast_Stayer</t>
  </si>
  <si>
    <t>High School - Language Arts_2012_Northwest_Different District/Different Position</t>
  </si>
  <si>
    <t>High School - Language Arts_2012_Northwest_Different District/Same Position</t>
  </si>
  <si>
    <t>High School - Language Arts_2012_Northwest_Leaver</t>
  </si>
  <si>
    <t>High School - Language Arts_2012_Northwest_New</t>
  </si>
  <si>
    <t>High School - Language Arts_2012_Northwest_Same District/Different Position</t>
  </si>
  <si>
    <t>High School - Language Arts_2012_Northwest_Stayer</t>
  </si>
  <si>
    <t>High School - Language Arts_2012_Southeast_Different District/Different Position</t>
  </si>
  <si>
    <t>High School - Language Arts_2012_Southeast_Different District/Same Position</t>
  </si>
  <si>
    <t>High School - Language Arts_2012_Southeast_Leaver</t>
  </si>
  <si>
    <t>High School - Language Arts_2012_Southeast_New</t>
  </si>
  <si>
    <t>High School - Language Arts_2012_Southeast_Same District/Different Position</t>
  </si>
  <si>
    <t>High School - Language Arts_2012_Southeast_Stayer</t>
  </si>
  <si>
    <t>High School - Language Arts_2012_Southwest_Different District/Different Position</t>
  </si>
  <si>
    <t>High School - Language Arts_2012_Southwest_Different District/Same Position</t>
  </si>
  <si>
    <t>High School - Language Arts_2012_Southwest_Leaver</t>
  </si>
  <si>
    <t>High School - Language Arts_2012_Southwest_New</t>
  </si>
  <si>
    <t>High School - Language Arts_2012_Southwest_Same District/Different Position</t>
  </si>
  <si>
    <t>High School - Language Arts_2012_Southwest_Stayer</t>
  </si>
  <si>
    <t>High School - Language Arts_2013_Central_Different District/Different Position</t>
  </si>
  <si>
    <t>High School - Language Arts_2013_Central_Different District/Same Position</t>
  </si>
  <si>
    <t>High School - Language Arts_2013_Central_Leaver</t>
  </si>
  <si>
    <t>High School - Language Arts_2013_Central_New</t>
  </si>
  <si>
    <t>High School - Language Arts_2013_Central_Same District/Different Position</t>
  </si>
  <si>
    <t>High School - Language Arts_2013_Central_Stayer</t>
  </si>
  <si>
    <t>High School - Language Arts_2013_Northeast_Different District/Different Position</t>
  </si>
  <si>
    <t>High School - Language Arts_2013_Northeast_Different District/Same Position</t>
  </si>
  <si>
    <t>High School - Language Arts_2013_Northeast_Leaver</t>
  </si>
  <si>
    <t>High School - Language Arts_2013_Northeast_New</t>
  </si>
  <si>
    <t>High School - Language Arts_2013_Northeast_Same District/Different Position</t>
  </si>
  <si>
    <t>High School - Language Arts_2013_Northeast_Stayer</t>
  </si>
  <si>
    <t>High School - Language Arts_2013_Northwest_Different District/Different Position</t>
  </si>
  <si>
    <t>High School - Language Arts_2013_Northwest_Different District/Same Position</t>
  </si>
  <si>
    <t>High School - Language Arts_2013_Northwest_Leaver</t>
  </si>
  <si>
    <t>High School - Language Arts_2013_Northwest_New</t>
  </si>
  <si>
    <t>High School - Language Arts_2013_Northwest_Same District/Different Position</t>
  </si>
  <si>
    <t>High School - Language Arts_2013_Northwest_Stayer</t>
  </si>
  <si>
    <t>High School - Language Arts_2013_Southeast_Different District/Different Position</t>
  </si>
  <si>
    <t>High School - Language Arts_2013_Southeast_Different District/Same Position</t>
  </si>
  <si>
    <t>High School - Language Arts_2013_Southeast_Leaver</t>
  </si>
  <si>
    <t>High School - Language Arts_2013_Southeast_New</t>
  </si>
  <si>
    <t>High School - Language Arts_2013_Southeast_Same District/Different Position</t>
  </si>
  <si>
    <t>High School - Language Arts_2013_Southeast_Stayer</t>
  </si>
  <si>
    <t>High School - Language Arts_2013_Southwest_Different District/Different Position</t>
  </si>
  <si>
    <t>High School - Language Arts_2013_Southwest_Different District/Same Position</t>
  </si>
  <si>
    <t>High School - Language Arts_2013_Southwest_Leaver</t>
  </si>
  <si>
    <t>High School - Language Arts_2013_Southwest_New</t>
  </si>
  <si>
    <t>High School - Language Arts_2013_Southwest_Same District/Different Position</t>
  </si>
  <si>
    <t>High School - Language Arts_2013_Southwest_Stayer</t>
  </si>
  <si>
    <t>High School - Language Arts_2014_Central_Different District/Different Position</t>
  </si>
  <si>
    <t>High School - Language Arts_2014_Central_Different District/Same Position</t>
  </si>
  <si>
    <t>High School - Language Arts_2014_Central_Leaver</t>
  </si>
  <si>
    <t>High School - Language Arts_2014_Central_New</t>
  </si>
  <si>
    <t>High School - Language Arts_2014_Central_Same District/Different Position</t>
  </si>
  <si>
    <t>High School - Language Arts_2014_Central_Stayer</t>
  </si>
  <si>
    <t>High School - Language Arts_2014_Northeast_Different District/Different Position</t>
  </si>
  <si>
    <t>High School - Language Arts_2014_Northeast_Different District/Same Position</t>
  </si>
  <si>
    <t>High School - Language Arts_2014_Northeast_Leaver</t>
  </si>
  <si>
    <t>High School - Language Arts_2014_Northeast_New</t>
  </si>
  <si>
    <t>High School - Language Arts_2014_Northeast_Same District/Different Position</t>
  </si>
  <si>
    <t>High School - Language Arts_2014_Northeast_Stayer</t>
  </si>
  <si>
    <t>High School - Language Arts_2014_Northwest_Different District/Different Position</t>
  </si>
  <si>
    <t>High School - Language Arts_2014_Northwest_Different District/Same Position</t>
  </si>
  <si>
    <t>High School - Language Arts_2014_Northwest_Leaver</t>
  </si>
  <si>
    <t>High School - Language Arts_2014_Northwest_New</t>
  </si>
  <si>
    <t>High School - Language Arts_2014_Northwest_Same District/Different Position</t>
  </si>
  <si>
    <t>High School - Language Arts_2014_Northwest_Stayer</t>
  </si>
  <si>
    <t>High School - Language Arts_2014_Southeast_Different District/Different Position</t>
  </si>
  <si>
    <t>High School - Language Arts_2014_Southeast_Different District/Same Position</t>
  </si>
  <si>
    <t>High School - Language Arts_2014_Southeast_Leaver</t>
  </si>
  <si>
    <t>High School - Language Arts_2014_Southeast_New</t>
  </si>
  <si>
    <t>High School - Language Arts_2014_Southeast_Same District/Different Position</t>
  </si>
  <si>
    <t>High School - Language Arts_2014_Southeast_Stayer</t>
  </si>
  <si>
    <t>High School - Language Arts_2014_Southwest_Different District/Different Position</t>
  </si>
  <si>
    <t>High School - Language Arts_2014_Southwest_Different District/Same Position</t>
  </si>
  <si>
    <t>High School - Language Arts_2014_Southwest_Leaver</t>
  </si>
  <si>
    <t>High School - Language Arts_2014_Southwest_New</t>
  </si>
  <si>
    <t>High School - Language Arts_2014_Southwest_Same District/Different Position</t>
  </si>
  <si>
    <t>High School - Language Arts_2014_Southwest_Stayer</t>
  </si>
  <si>
    <t>High School - Language Arts_2015_Central_Different District/Different Position</t>
  </si>
  <si>
    <t>High School - Language Arts_2015_Central_Different District/Same Position</t>
  </si>
  <si>
    <t>High School - Language Arts_2015_Central_Leaver</t>
  </si>
  <si>
    <t>High School - Language Arts_2015_Central_New</t>
  </si>
  <si>
    <t>High School - Language Arts_2015_Central_Same District/Different Position</t>
  </si>
  <si>
    <t>High School - Language Arts_2015_Central_Stayer</t>
  </si>
  <si>
    <t>High School - Language Arts_2015_Northeast_Different District/Different Position</t>
  </si>
  <si>
    <t>High School - Language Arts_2015_Northeast_Different District/Same Position</t>
  </si>
  <si>
    <t>High School - Language Arts_2015_Northeast_Leaver</t>
  </si>
  <si>
    <t>High School - Language Arts_2015_Northeast_New</t>
  </si>
  <si>
    <t>High School - Language Arts_2015_Northeast_Same District/Different Position</t>
  </si>
  <si>
    <t>High School - Language Arts_2015_Northeast_Stayer</t>
  </si>
  <si>
    <t>High School - Language Arts_2015_Northwest_Different District/Different Position</t>
  </si>
  <si>
    <t>High School - Language Arts_2015_Northwest_Different District/Same Position</t>
  </si>
  <si>
    <t>High School - Language Arts_2015_Northwest_Leaver</t>
  </si>
  <si>
    <t>High School - Language Arts_2015_Northwest_New</t>
  </si>
  <si>
    <t>High School - Language Arts_2015_Northwest_Same District/Different Position</t>
  </si>
  <si>
    <t>High School - Language Arts_2015_Northwest_Stayer</t>
  </si>
  <si>
    <t>High School - Language Arts_2015_Southeast_Different District/Different Position</t>
  </si>
  <si>
    <t>High School - Language Arts_2015_Southeast_Different District/Same Position</t>
  </si>
  <si>
    <t>High School - Language Arts_2015_Southeast_Leaver</t>
  </si>
  <si>
    <t>High School - Language Arts_2015_Southeast_New</t>
  </si>
  <si>
    <t>High School - Language Arts_2015_Southeast_Same District/Different Position</t>
  </si>
  <si>
    <t>High School - Language Arts_2015_Southeast_Stayer</t>
  </si>
  <si>
    <t>High School - Language Arts_2015_Southwest_Different District/Different Position</t>
  </si>
  <si>
    <t>High School - Language Arts_2015_Southwest_Different District/Same Position</t>
  </si>
  <si>
    <t>High School - Language Arts_2015_Southwest_Leaver</t>
  </si>
  <si>
    <t>High School - Language Arts_2015_Southwest_New</t>
  </si>
  <si>
    <t>High School - Language Arts_2015_Southwest_Same District/Different Position</t>
  </si>
  <si>
    <t>High School - Language Arts_2015_Southwest_Stayer</t>
  </si>
  <si>
    <t>High School - Math_2010_Central_Different District/Different Position</t>
  </si>
  <si>
    <t>High School - Math_2010_Central_Different District/Same Position</t>
  </si>
  <si>
    <t>High School - Math_2010_Central_Leaver</t>
  </si>
  <si>
    <t>High School - Math_2010_Central_New</t>
  </si>
  <si>
    <t>High School - Math_2010_Central_Same District/Different Position</t>
  </si>
  <si>
    <t>High School - Math_2010_Central_Stayer</t>
  </si>
  <si>
    <t>High School - Math_2010_Northeast_Different District/Different Position</t>
  </si>
  <si>
    <t>High School - Math_2010_Northeast_Different District/Same Position</t>
  </si>
  <si>
    <t>High School - Math_2010_Northeast_Leaver</t>
  </si>
  <si>
    <t>High School - Math_2010_Northeast_New</t>
  </si>
  <si>
    <t>High School - Math_2010_Northeast_Same District/Different Position</t>
  </si>
  <si>
    <t>High School - Math_2010_Northeast_Stayer</t>
  </si>
  <si>
    <t>High School - Math_2010_Northwest_Different District/Different Position</t>
  </si>
  <si>
    <t>High School - Math_2010_Northwest_Different District/Same Position</t>
  </si>
  <si>
    <t>High School - Math_2010_Northwest_Leaver</t>
  </si>
  <si>
    <t>High School - Math_2010_Northwest_New</t>
  </si>
  <si>
    <t>High School - Math_2010_Northwest_Same District/Different Position</t>
  </si>
  <si>
    <t>High School - Math_2010_Northwest_Stayer</t>
  </si>
  <si>
    <t>High School - Math_2010_Southeast_Different District/Different Position</t>
  </si>
  <si>
    <t>High School - Math_2010_Southeast_Different District/Same Position</t>
  </si>
  <si>
    <t>High School - Math_2010_Southeast_Leaver</t>
  </si>
  <si>
    <t>High School - Math_2010_Southeast_New</t>
  </si>
  <si>
    <t>High School - Math_2010_Southeast_Same District/Different Position</t>
  </si>
  <si>
    <t>High School - Math_2010_Southeast_Stayer</t>
  </si>
  <si>
    <t>High School - Math_2010_Southwest_Different District/Different Position</t>
  </si>
  <si>
    <t>High School - Math_2010_Southwest_Different District/Same Position</t>
  </si>
  <si>
    <t>High School - Math_2010_Southwest_Leaver</t>
  </si>
  <si>
    <t>High School - Math_2010_Southwest_New</t>
  </si>
  <si>
    <t>High School - Math_2010_Southwest_Same District/Different Position</t>
  </si>
  <si>
    <t>High School - Math_2010_Southwest_Stayer</t>
  </si>
  <si>
    <t>High School - Math_2011_Central_Different District/Different Position</t>
  </si>
  <si>
    <t>High School - Math_2011_Central_Different District/Same Position</t>
  </si>
  <si>
    <t>High School - Math_2011_Central_Leaver</t>
  </si>
  <si>
    <t>High School - Math_2011_Central_New</t>
  </si>
  <si>
    <t>High School - Math_2011_Central_Same District/Different Position</t>
  </si>
  <si>
    <t>High School - Math_2011_Central_Stayer</t>
  </si>
  <si>
    <t>High School - Math_2011_Northeast_Different District/Different Position</t>
  </si>
  <si>
    <t>High School - Math_2011_Northeast_Different District/Same Position</t>
  </si>
  <si>
    <t>High School - Math_2011_Northeast_Leaver</t>
  </si>
  <si>
    <t>High School - Math_2011_Northeast_New</t>
  </si>
  <si>
    <t>High School - Math_2011_Northeast_Same District/Different Position</t>
  </si>
  <si>
    <t>High School - Math_2011_Northeast_Stayer</t>
  </si>
  <si>
    <t>High School - Math_2011_Northwest_Different District/Different Position</t>
  </si>
  <si>
    <t>High School - Math_2011_Northwest_Different District/Same Position</t>
  </si>
  <si>
    <t>High School - Math_2011_Northwest_Leaver</t>
  </si>
  <si>
    <t>High School - Math_2011_Northwest_New</t>
  </si>
  <si>
    <t>High School - Math_2011_Northwest_Same District/Different Position</t>
  </si>
  <si>
    <t>High School - Math_2011_Northwest_Stayer</t>
  </si>
  <si>
    <t>High School - Math_2011_Southeast_Different District/Different Position</t>
  </si>
  <si>
    <t>High School - Math_2011_Southeast_Different District/Same Position</t>
  </si>
  <si>
    <t>High School - Math_2011_Southeast_Leaver</t>
  </si>
  <si>
    <t>High School - Math_2011_Southeast_New</t>
  </si>
  <si>
    <t>High School - Math_2011_Southeast_Same District/Different Position</t>
  </si>
  <si>
    <t>High School - Math_2011_Southeast_Stayer</t>
  </si>
  <si>
    <t>High School - Math_2011_Southwest_Different District/Different Position</t>
  </si>
  <si>
    <t>High School - Math_2011_Southwest_Different District/Same Position</t>
  </si>
  <si>
    <t>High School - Math_2011_Southwest_Leaver</t>
  </si>
  <si>
    <t>High School - Math_2011_Southwest_New</t>
  </si>
  <si>
    <t>High School - Math_2011_Southwest_Same District/Different Position</t>
  </si>
  <si>
    <t>High School - Math_2011_Southwest_Stayer</t>
  </si>
  <si>
    <t>High School - Math_2012_Central_Different District/Different Position</t>
  </si>
  <si>
    <t>High School - Math_2012_Central_Different District/Same Position</t>
  </si>
  <si>
    <t>High School - Math_2012_Central_Leaver</t>
  </si>
  <si>
    <t>High School - Math_2012_Central_New</t>
  </si>
  <si>
    <t>High School - Math_2012_Central_Same District/Different Position</t>
  </si>
  <si>
    <t>High School - Math_2012_Central_Stayer</t>
  </si>
  <si>
    <t>High School - Math_2012_Northeast_Different District/Different Position</t>
  </si>
  <si>
    <t>High School - Math_2012_Northeast_Different District/Same Position</t>
  </si>
  <si>
    <t>High School - Math_2012_Northeast_Leaver</t>
  </si>
  <si>
    <t>High School - Math_2012_Northeast_New</t>
  </si>
  <si>
    <t>High School - Math_2012_Northeast_Same District/Different Position</t>
  </si>
  <si>
    <t>High School - Math_2012_Northeast_Stayer</t>
  </si>
  <si>
    <t>High School - Math_2012_Northwest_Different District/Different Position</t>
  </si>
  <si>
    <t>High School - Math_2012_Northwest_Different District/Same Position</t>
  </si>
  <si>
    <t>High School - Math_2012_Northwest_Leaver</t>
  </si>
  <si>
    <t>High School - Math_2012_Northwest_New</t>
  </si>
  <si>
    <t>High School - Math_2012_Northwest_Same District/Different Position</t>
  </si>
  <si>
    <t>High School - Math_2012_Northwest_Stayer</t>
  </si>
  <si>
    <t>High School - Math_2012_Southeast_Different District/Different Position</t>
  </si>
  <si>
    <t>High School - Math_2012_Southeast_Different District/Same Position</t>
  </si>
  <si>
    <t>High School - Math_2012_Southeast_Leaver</t>
  </si>
  <si>
    <t>High School - Math_2012_Southeast_New</t>
  </si>
  <si>
    <t>High School - Math_2012_Southeast_Same District/Different Position</t>
  </si>
  <si>
    <t>High School - Math_2012_Southeast_Stayer</t>
  </si>
  <si>
    <t>High School - Math_2012_Southwest_Different District/Different Position</t>
  </si>
  <si>
    <t>High School - Math_2012_Southwest_Different District/Same Position</t>
  </si>
  <si>
    <t>High School - Math_2012_Southwest_Leaver</t>
  </si>
  <si>
    <t>High School - Math_2012_Southwest_New</t>
  </si>
  <si>
    <t>High School - Math_2012_Southwest_Same District/Different Position</t>
  </si>
  <si>
    <t>High School - Math_2012_Southwest_Stayer</t>
  </si>
  <si>
    <t>High School - Math_2013_Central_Different District/Different Position</t>
  </si>
  <si>
    <t>High School - Math_2013_Central_Different District/Same Position</t>
  </si>
  <si>
    <t>High School - Math_2013_Central_Leaver</t>
  </si>
  <si>
    <t>High School - Math_2013_Central_New</t>
  </si>
  <si>
    <t>High School - Math_2013_Central_Same District/Different Position</t>
  </si>
  <si>
    <t>High School - Math_2013_Central_Stayer</t>
  </si>
  <si>
    <t>High School - Math_2013_Northeast_Different District/Different Position</t>
  </si>
  <si>
    <t>High School - Math_2013_Northeast_Different District/Same Position</t>
  </si>
  <si>
    <t>High School - Math_2013_Northeast_Leaver</t>
  </si>
  <si>
    <t>High School - Math_2013_Northeast_New</t>
  </si>
  <si>
    <t>High School - Math_2013_Northeast_Same District/Different Position</t>
  </si>
  <si>
    <t>High School - Math_2013_Northeast_Stayer</t>
  </si>
  <si>
    <t>High School - Math_2013_Northwest_Different District/Different Position</t>
  </si>
  <si>
    <t>High School - Math_2013_Northwest_Different District/Same Position</t>
  </si>
  <si>
    <t>High School - Math_2013_Northwest_Leaver</t>
  </si>
  <si>
    <t>High School - Math_2013_Northwest_New</t>
  </si>
  <si>
    <t>High School - Math_2013_Northwest_Same District/Different Position</t>
  </si>
  <si>
    <t>High School - Math_2013_Northwest_Stayer</t>
  </si>
  <si>
    <t>High School - Math_2013_Southeast_Different District/Different Position</t>
  </si>
  <si>
    <t>High School - Math_2013_Southeast_Different District/Same Position</t>
  </si>
  <si>
    <t>High School - Math_2013_Southeast_Leaver</t>
  </si>
  <si>
    <t>High School - Math_2013_Southeast_New</t>
  </si>
  <si>
    <t>High School - Math_2013_Southeast_Same District/Different Position</t>
  </si>
  <si>
    <t>High School - Math_2013_Southeast_Stayer</t>
  </si>
  <si>
    <t>High School - Math_2013_Southwest_Different District/Different Position</t>
  </si>
  <si>
    <t>High School - Math_2013_Southwest_Different District/Same Position</t>
  </si>
  <si>
    <t>High School - Math_2013_Southwest_Leaver</t>
  </si>
  <si>
    <t>High School - Math_2013_Southwest_New</t>
  </si>
  <si>
    <t>High School - Math_2013_Southwest_Same District/Different Position</t>
  </si>
  <si>
    <t>High School - Math_2013_Southwest_Stayer</t>
  </si>
  <si>
    <t>High School - Math_2014_Central_Different District/Different Position</t>
  </si>
  <si>
    <t>High School - Math_2014_Central_Different District/Same Position</t>
  </si>
  <si>
    <t>High School - Math_2014_Central_Leaver</t>
  </si>
  <si>
    <t>High School - Math_2014_Central_New</t>
  </si>
  <si>
    <t>High School - Math_2014_Central_Same District/Different Position</t>
  </si>
  <si>
    <t>High School - Math_2014_Central_Stayer</t>
  </si>
  <si>
    <t>High School - Math_2014_Northeast_Different District/Different Position</t>
  </si>
  <si>
    <t>High School - Math_2014_Northeast_Different District/Same Position</t>
  </si>
  <si>
    <t>High School - Math_2014_Northeast_Leaver</t>
  </si>
  <si>
    <t>High School - Math_2014_Northeast_New</t>
  </si>
  <si>
    <t>High School - Math_2014_Northeast_Same District/Different Position</t>
  </si>
  <si>
    <t>High School - Math_2014_Northeast_Stayer</t>
  </si>
  <si>
    <t>High School - Math_2014_Northwest_Different District/Different Position</t>
  </si>
  <si>
    <t>High School - Math_2014_Northwest_Different District/Same Position</t>
  </si>
  <si>
    <t>High School - Math_2014_Northwest_Leaver</t>
  </si>
  <si>
    <t>High School - Math_2014_Northwest_New</t>
  </si>
  <si>
    <t>High School - Math_2014_Northwest_Same District/Different Position</t>
  </si>
  <si>
    <t>High School - Math_2014_Northwest_Stayer</t>
  </si>
  <si>
    <t>High School - Math_2014_Southeast_Different District/Different Position</t>
  </si>
  <si>
    <t>High School - Math_2014_Southeast_Different District/Same Position</t>
  </si>
  <si>
    <t>High School - Math_2014_Southeast_Leaver</t>
  </si>
  <si>
    <t>High School - Math_2014_Southeast_New</t>
  </si>
  <si>
    <t>High School - Math_2014_Southeast_Same District/Different Position</t>
  </si>
  <si>
    <t>High School - Math_2014_Southeast_Stayer</t>
  </si>
  <si>
    <t>High School - Math_2014_Southwest_Different District/Different Position</t>
  </si>
  <si>
    <t>High School - Math_2014_Southwest_Different District/Same Position</t>
  </si>
  <si>
    <t>High School - Math_2014_Southwest_Leaver</t>
  </si>
  <si>
    <t>High School - Math_2014_Southwest_New</t>
  </si>
  <si>
    <t>High School - Math_2014_Southwest_Same District/Different Position</t>
  </si>
  <si>
    <t>High School - Math_2014_Southwest_Stayer</t>
  </si>
  <si>
    <t>High School - Math_2015_Central_Different District/Different Position</t>
  </si>
  <si>
    <t>High School - Math_2015_Central_Different District/Same Position</t>
  </si>
  <si>
    <t>High School - Math_2015_Central_Leaver</t>
  </si>
  <si>
    <t>High School - Math_2015_Central_New</t>
  </si>
  <si>
    <t>High School - Math_2015_Central_Same District/Different Position</t>
  </si>
  <si>
    <t>High School - Math_2015_Central_Stayer</t>
  </si>
  <si>
    <t>High School - Math_2015_Northeast_Different District/Different Position</t>
  </si>
  <si>
    <t>High School - Math_2015_Northeast_Different District/Same Position</t>
  </si>
  <si>
    <t>High School - Math_2015_Northeast_Leaver</t>
  </si>
  <si>
    <t>High School - Math_2015_Northeast_New</t>
  </si>
  <si>
    <t>High School - Math_2015_Northeast_Same District/Different Position</t>
  </si>
  <si>
    <t>High School - Math_2015_Northeast_Stayer</t>
  </si>
  <si>
    <t>High School - Math_2015_Northwest_Different District/Different Position</t>
  </si>
  <si>
    <t>High School - Math_2015_Northwest_Different District/Same Position</t>
  </si>
  <si>
    <t>High School - Math_2015_Northwest_Leaver</t>
  </si>
  <si>
    <t>High School - Math_2015_Northwest_New</t>
  </si>
  <si>
    <t>High School - Math_2015_Northwest_Same District/Different Position</t>
  </si>
  <si>
    <t>High School - Math_2015_Northwest_Stayer</t>
  </si>
  <si>
    <t>High School - Math_2015_Southeast_Different District/Different Position</t>
  </si>
  <si>
    <t>High School - Math_2015_Southeast_Different District/Same Position</t>
  </si>
  <si>
    <t>High School - Math_2015_Southeast_Leaver</t>
  </si>
  <si>
    <t>High School - Math_2015_Southeast_New</t>
  </si>
  <si>
    <t>High School - Math_2015_Southeast_Same District/Different Position</t>
  </si>
  <si>
    <t>High School - Math_2015_Southeast_Stayer</t>
  </si>
  <si>
    <t>High School - Math_2015_Southwest_Different District/Different Position</t>
  </si>
  <si>
    <t>High School - Math_2015_Southwest_Different District/Same Position</t>
  </si>
  <si>
    <t>High School - Math_2015_Southwest_Leaver</t>
  </si>
  <si>
    <t>High School - Math_2015_Southwest_New</t>
  </si>
  <si>
    <t>High School - Math_2015_Southwest_Same District/Different Position</t>
  </si>
  <si>
    <t>High School - Math_2015_Southwest_Stayer</t>
  </si>
  <si>
    <t>High School - Other_2010_Central_Different District/Different Position</t>
  </si>
  <si>
    <t>High School - Other_2010_Central_Different District/Same Position</t>
  </si>
  <si>
    <t>High School - Other_2010_Central_Leaver</t>
  </si>
  <si>
    <t>High School - Other_2010_Central_New</t>
  </si>
  <si>
    <t>High School - Other_2010_Central_Same District/Different Position</t>
  </si>
  <si>
    <t>High School - Other_2010_Central_Stayer</t>
  </si>
  <si>
    <t>High School - Other_2010_Northeast_Different District/Different Position</t>
  </si>
  <si>
    <t>High School - Other_2010_Northeast_Different District/Same Position</t>
  </si>
  <si>
    <t>High School - Other_2010_Northeast_Leaver</t>
  </si>
  <si>
    <t>High School - Other_2010_Northeast_New</t>
  </si>
  <si>
    <t>High School - Other_2010_Northeast_Same District/Different Position</t>
  </si>
  <si>
    <t>High School - Other_2010_Northeast_Stayer</t>
  </si>
  <si>
    <t>High School - Other_2010_Northwest_Different District/Different Position</t>
  </si>
  <si>
    <t>High School - Other_2010_Northwest_Different District/Same Position</t>
  </si>
  <si>
    <t>High School - Other_2010_Northwest_Leaver</t>
  </si>
  <si>
    <t>High School - Other_2010_Northwest_New</t>
  </si>
  <si>
    <t>High School - Other_2010_Northwest_Same District/Different Position</t>
  </si>
  <si>
    <t>High School - Other_2010_Northwest_Stayer</t>
  </si>
  <si>
    <t>High School - Other_2010_Southeast_Different District/Different Position</t>
  </si>
  <si>
    <t>High School - Other_2010_Southeast_Different District/Same Position</t>
  </si>
  <si>
    <t>High School - Other_2010_Southeast_Leaver</t>
  </si>
  <si>
    <t>High School - Other_2010_Southeast_New</t>
  </si>
  <si>
    <t>High School - Other_2010_Southeast_Same District/Different Position</t>
  </si>
  <si>
    <t>High School - Other_2010_Southeast_Stayer</t>
  </si>
  <si>
    <t>High School - Other_2010_Southwest_Different District/Different Position</t>
  </si>
  <si>
    <t>High School - Other_2010_Southwest_Different District/Same Position</t>
  </si>
  <si>
    <t>High School - Other_2010_Southwest_Leaver</t>
  </si>
  <si>
    <t>High School - Other_2010_Southwest_New</t>
  </si>
  <si>
    <t>High School - Other_2010_Southwest_Same District/Different Position</t>
  </si>
  <si>
    <t>High School - Other_2010_Southwest_Stayer</t>
  </si>
  <si>
    <t>High School - Other_2011_Central_Different District/Different Position</t>
  </si>
  <si>
    <t>High School - Other_2011_Central_Different District/Same Position</t>
  </si>
  <si>
    <t>High School - Other_2011_Central_Leaver</t>
  </si>
  <si>
    <t>High School - Other_2011_Central_New</t>
  </si>
  <si>
    <t>High School - Other_2011_Central_Same District/Different Position</t>
  </si>
  <si>
    <t>High School - Other_2011_Central_Stayer</t>
  </si>
  <si>
    <t>High School - Other_2011_Northeast_Different District/Different Position</t>
  </si>
  <si>
    <t>High School - Other_2011_Northeast_Different District/Same Position</t>
  </si>
  <si>
    <t>High School - Other_2011_Northeast_Leaver</t>
  </si>
  <si>
    <t>High School - Other_2011_Northeast_New</t>
  </si>
  <si>
    <t>High School - Other_2011_Northeast_Same District/Different Position</t>
  </si>
  <si>
    <t>High School - Other_2011_Northeast_Stayer</t>
  </si>
  <si>
    <t>High School - Other_2011_Northwest_Different District/Different Position</t>
  </si>
  <si>
    <t>High School - Other_2011_Northwest_Leaver</t>
  </si>
  <si>
    <t>High School - Other_2011_Northwest_New</t>
  </si>
  <si>
    <t>High School - Other_2011_Northwest_Same District/Different Position</t>
  </si>
  <si>
    <t>High School - Other_2011_Northwest_Stayer</t>
  </si>
  <si>
    <t>High School - Other_2011_Southeast_Different District/Different Position</t>
  </si>
  <si>
    <t>High School - Other_2011_Southeast_Different District/Same Position</t>
  </si>
  <si>
    <t>High School - Other_2011_Southeast_Leaver</t>
  </si>
  <si>
    <t>High School - Other_2011_Southeast_New</t>
  </si>
  <si>
    <t>High School - Other_2011_Southeast_Same District/Different Position</t>
  </si>
  <si>
    <t>High School - Other_2011_Southeast_Stayer</t>
  </si>
  <si>
    <t>High School - Other_2011_Southwest_Different District/Different Position</t>
  </si>
  <si>
    <t>High School - Other_2011_Southwest_Different District/Same Position</t>
  </si>
  <si>
    <t>High School - Other_2011_Southwest_Leaver</t>
  </si>
  <si>
    <t>High School - Other_2011_Southwest_New</t>
  </si>
  <si>
    <t>High School - Other_2011_Southwest_Same District/Different Position</t>
  </si>
  <si>
    <t>High School - Other_2011_Southwest_Stayer</t>
  </si>
  <si>
    <t>High School - Other_2012_Central_Different District/Different Position</t>
  </si>
  <si>
    <t>High School - Other_2012_Central_Different District/Same Position</t>
  </si>
  <si>
    <t>High School - Other_2012_Central_Leaver</t>
  </si>
  <si>
    <t>High School - Other_2012_Central_New</t>
  </si>
  <si>
    <t>High School - Other_2012_Central_Same District/Different Position</t>
  </si>
  <si>
    <t>High School - Other_2012_Central_Stayer</t>
  </si>
  <si>
    <t>High School - Other_2012_Northeast_Different District/Different Position</t>
  </si>
  <si>
    <t>High School - Other_2012_Northeast_Different District/Same Position</t>
  </si>
  <si>
    <t>High School - Other_2012_Northeast_Leaver</t>
  </si>
  <si>
    <t>High School - Other_2012_Northeast_New</t>
  </si>
  <si>
    <t>High School - Other_2012_Northeast_Same District/Different Position</t>
  </si>
  <si>
    <t>High School - Other_2012_Northeast_Stayer</t>
  </si>
  <si>
    <t>High School - Other_2012_Northwest_Different District/Different Position</t>
  </si>
  <si>
    <t>High School - Other_2012_Northwest_Different District/Same Position</t>
  </si>
  <si>
    <t>High School - Other_2012_Northwest_Leaver</t>
  </si>
  <si>
    <t>High School - Other_2012_Northwest_New</t>
  </si>
  <si>
    <t>High School - Other_2012_Northwest_Same District/Different Position</t>
  </si>
  <si>
    <t>High School - Other_2012_Northwest_Stayer</t>
  </si>
  <si>
    <t>High School - Other_2012_Southeast_Different District/Different Position</t>
  </si>
  <si>
    <t>High School - Other_2012_Southeast_Different District/Same Position</t>
  </si>
  <si>
    <t>High School - Other_2012_Southeast_Leaver</t>
  </si>
  <si>
    <t>High School - Other_2012_Southeast_New</t>
  </si>
  <si>
    <t>High School - Other_2012_Southeast_Same District/Different Position</t>
  </si>
  <si>
    <t>High School - Other_2012_Southeast_Stayer</t>
  </si>
  <si>
    <t>High School - Other_2012_Southwest_Different District/Different Position</t>
  </si>
  <si>
    <t>High School - Other_2012_Southwest_Different District/Same Position</t>
  </si>
  <si>
    <t>High School - Other_2012_Southwest_Leaver</t>
  </si>
  <si>
    <t>High School - Other_2012_Southwest_New</t>
  </si>
  <si>
    <t>High School - Other_2012_Southwest_Same District/Different Position</t>
  </si>
  <si>
    <t>High School - Other_2012_Southwest_Stayer</t>
  </si>
  <si>
    <t>High School - Other_2013_Central_Different District/Different Position</t>
  </si>
  <si>
    <t>High School - Other_2013_Central_Different District/Same Position</t>
  </si>
  <si>
    <t>High School - Other_2013_Central_Leaver</t>
  </si>
  <si>
    <t>High School - Other_2013_Central_New</t>
  </si>
  <si>
    <t>High School - Other_2013_Central_Same District/Different Position</t>
  </si>
  <si>
    <t>High School - Other_2013_Central_Stayer</t>
  </si>
  <si>
    <t>High School - Other_2013_Northeast_Different District/Different Position</t>
  </si>
  <si>
    <t>High School - Other_2013_Northeast_Different District/Same Position</t>
  </si>
  <si>
    <t>High School - Other_2013_Northeast_Leaver</t>
  </si>
  <si>
    <t>High School - Other_2013_Northeast_New</t>
  </si>
  <si>
    <t>High School - Other_2013_Northeast_Same District/Different Position</t>
  </si>
  <si>
    <t>High School - Other_2013_Northeast_Stayer</t>
  </si>
  <si>
    <t>High School - Other_2013_Northwest_Different District/Different Position</t>
  </si>
  <si>
    <t>High School - Other_2013_Northwest_Different District/Same Position</t>
  </si>
  <si>
    <t>High School - Other_2013_Northwest_Leaver</t>
  </si>
  <si>
    <t>High School - Other_2013_Northwest_New</t>
  </si>
  <si>
    <t>High School - Other_2013_Northwest_Same District/Different Position</t>
  </si>
  <si>
    <t>High School - Other_2013_Northwest_Stayer</t>
  </si>
  <si>
    <t>High School - Other_2013_Southeast_Different District/Different Position</t>
  </si>
  <si>
    <t>High School - Other_2013_Southeast_Different District/Same Position</t>
  </si>
  <si>
    <t>High School - Other_2013_Southeast_Leaver</t>
  </si>
  <si>
    <t>High School - Other_2013_Southeast_New</t>
  </si>
  <si>
    <t>High School - Other_2013_Southeast_Same District/Different Position</t>
  </si>
  <si>
    <t>High School - Other_2013_Southeast_Stayer</t>
  </si>
  <si>
    <t>High School - Other_2013_Southwest_Different District/Different Position</t>
  </si>
  <si>
    <t>High School - Other_2013_Southwest_Different District/Same Position</t>
  </si>
  <si>
    <t>High School - Other_2013_Southwest_Leaver</t>
  </si>
  <si>
    <t>High School - Other_2013_Southwest_New</t>
  </si>
  <si>
    <t>High School - Other_2013_Southwest_Same District/Different Position</t>
  </si>
  <si>
    <t>High School - Other_2013_Southwest_Stayer</t>
  </si>
  <si>
    <t>High School - Other_2014_Central_Different District/Different Position</t>
  </si>
  <si>
    <t>High School - Other_2014_Central_Different District/Same Position</t>
  </si>
  <si>
    <t>High School - Other_2014_Central_Leaver</t>
  </si>
  <si>
    <t>High School - Other_2014_Central_New</t>
  </si>
  <si>
    <t>High School - Other_2014_Central_Same District/Different Position</t>
  </si>
  <si>
    <t>High School - Other_2014_Central_Stayer</t>
  </si>
  <si>
    <t>High School - Other_2014_Northeast_Different District/Different Position</t>
  </si>
  <si>
    <t>High School - Other_2014_Northeast_Different District/Same Position</t>
  </si>
  <si>
    <t>High School - Other_2014_Northeast_Leaver</t>
  </si>
  <si>
    <t>High School - Other_2014_Northeast_New</t>
  </si>
  <si>
    <t>High School - Other_2014_Northeast_Same District/Different Position</t>
  </si>
  <si>
    <t>High School - Other_2014_Northeast_Stayer</t>
  </si>
  <si>
    <t>High School - Other_2014_Northwest_Different District/Different Position</t>
  </si>
  <si>
    <t>High School - Other_2014_Northwest_Different District/Same Position</t>
  </si>
  <si>
    <t>High School - Other_2014_Northwest_Leaver</t>
  </si>
  <si>
    <t>High School - Other_2014_Northwest_New</t>
  </si>
  <si>
    <t>High School - Other_2014_Northwest_Same District/Different Position</t>
  </si>
  <si>
    <t>High School - Other_2014_Northwest_Stayer</t>
  </si>
  <si>
    <t>High School - Other_2014_Southeast_Different District/Different Position</t>
  </si>
  <si>
    <t>High School - Other_2014_Southeast_Different District/Same Position</t>
  </si>
  <si>
    <t>High School - Other_2014_Southeast_Leaver</t>
  </si>
  <si>
    <t>High School - Other_2014_Southeast_New</t>
  </si>
  <si>
    <t>High School - Other_2014_Southeast_Same District/Different Position</t>
  </si>
  <si>
    <t>High School - Other_2014_Southeast_Stayer</t>
  </si>
  <si>
    <t>High School - Other_2014_Southwest_Different District/Different Position</t>
  </si>
  <si>
    <t>High School - Other_2014_Southwest_Different District/Same Position</t>
  </si>
  <si>
    <t>High School - Other_2014_Southwest_Leaver</t>
  </si>
  <si>
    <t>High School - Other_2014_Southwest_New</t>
  </si>
  <si>
    <t>High School - Other_2014_Southwest_Same District/Different Position</t>
  </si>
  <si>
    <t>High School - Other_2014_Southwest_Stayer</t>
  </si>
  <si>
    <t>High School - Other_2015_Central_Different District/Different Position</t>
  </si>
  <si>
    <t>High School - Other_2015_Central_Different District/Same Position</t>
  </si>
  <si>
    <t>High School - Other_2015_Central_Leaver</t>
  </si>
  <si>
    <t>High School - Other_2015_Central_New</t>
  </si>
  <si>
    <t>High School - Other_2015_Central_Same District/Different Position</t>
  </si>
  <si>
    <t>High School - Other_2015_Central_Stayer</t>
  </si>
  <si>
    <t>High School - Other_2015_Northeast_Different District/Different Position</t>
  </si>
  <si>
    <t>High School - Other_2015_Northeast_Different District/Same Position</t>
  </si>
  <si>
    <t>High School - Other_2015_Northeast_Leaver</t>
  </si>
  <si>
    <t>High School - Other_2015_Northeast_New</t>
  </si>
  <si>
    <t>High School - Other_2015_Northeast_Same District/Different Position</t>
  </si>
  <si>
    <t>High School - Other_2015_Northeast_Stayer</t>
  </si>
  <si>
    <t>High School - Other_2015_Northwest_Different District/Different Position</t>
  </si>
  <si>
    <t>High School - Other_2015_Northwest_Different District/Same Position</t>
  </si>
  <si>
    <t>High School - Other_2015_Northwest_Leaver</t>
  </si>
  <si>
    <t>High School - Other_2015_Northwest_New</t>
  </si>
  <si>
    <t>High School - Other_2015_Northwest_Same District/Different Position</t>
  </si>
  <si>
    <t>High School - Other_2015_Northwest_Stayer</t>
  </si>
  <si>
    <t>High School - Other_2015_Southeast_Different District/Different Position</t>
  </si>
  <si>
    <t>High School - Other_2015_Southeast_Different District/Same Position</t>
  </si>
  <si>
    <t>High School - Other_2015_Southeast_Leaver</t>
  </si>
  <si>
    <t>High School - Other_2015_Southeast_New</t>
  </si>
  <si>
    <t>High School - Other_2015_Southeast_Same District/Different Position</t>
  </si>
  <si>
    <t>High School - Other_2015_Southeast_Stayer</t>
  </si>
  <si>
    <t>High School - Other_2015_Southwest_Different District/Different Position</t>
  </si>
  <si>
    <t>High School - Other_2015_Southwest_Different District/Same Position</t>
  </si>
  <si>
    <t>High School - Other_2015_Southwest_Leaver</t>
  </si>
  <si>
    <t>High School - Other_2015_Southwest_New</t>
  </si>
  <si>
    <t>High School - Other_2015_Southwest_Same District/Different Position</t>
  </si>
  <si>
    <t>High School - Other_2015_Southwest_Stayer</t>
  </si>
  <si>
    <t>High School - Science_2010_Central_Different District/Different Position</t>
  </si>
  <si>
    <t>High School - Science_2010_Central_Different District/Same Position</t>
  </si>
  <si>
    <t>High School - Science_2010_Central_Leaver</t>
  </si>
  <si>
    <t>High School - Science_2010_Central_New</t>
  </si>
  <si>
    <t>High School - Science_2010_Central_Same District/Different Position</t>
  </si>
  <si>
    <t>High School - Science_2010_Central_Stayer</t>
  </si>
  <si>
    <t>High School - Science_2010_Northeast_Different District/Different Position</t>
  </si>
  <si>
    <t>High School - Science_2010_Northeast_Different District/Same Position</t>
  </si>
  <si>
    <t>High School - Science_2010_Northeast_Leaver</t>
  </si>
  <si>
    <t>High School - Science_2010_Northeast_New</t>
  </si>
  <si>
    <t>High School - Science_2010_Northeast_Same District/Different Position</t>
  </si>
  <si>
    <t>High School - Science_2010_Northeast_Stayer</t>
  </si>
  <si>
    <t>High School - Science_2010_Northwest_Different District/Different Position</t>
  </si>
  <si>
    <t>High School - Science_2010_Northwest_Different District/Same Position</t>
  </si>
  <si>
    <t>High School - Science_2010_Northwest_Leaver</t>
  </si>
  <si>
    <t>High School - Science_2010_Northwest_New</t>
  </si>
  <si>
    <t>High School - Science_2010_Northwest_Same District/Different Position</t>
  </si>
  <si>
    <t>High School - Science_2010_Northwest_Stayer</t>
  </si>
  <si>
    <t>High School - Science_2010_Southeast_Different District/Different Position</t>
  </si>
  <si>
    <t>High School - Science_2010_Southeast_Different District/Same Position</t>
  </si>
  <si>
    <t>High School - Science_2010_Southeast_Leaver</t>
  </si>
  <si>
    <t>High School - Science_2010_Southeast_New</t>
  </si>
  <si>
    <t>High School - Science_2010_Southeast_Same District/Different Position</t>
  </si>
  <si>
    <t>High School - Science_2010_Southeast_Stayer</t>
  </si>
  <si>
    <t>High School - Science_2010_Southwest_Different District/Different Position</t>
  </si>
  <si>
    <t>High School - Science_2010_Southwest_Different District/Same Position</t>
  </si>
  <si>
    <t>High School - Science_2010_Southwest_Leaver</t>
  </si>
  <si>
    <t>High School - Science_2010_Southwest_New</t>
  </si>
  <si>
    <t>High School - Science_2010_Southwest_Same District/Different Position</t>
  </si>
  <si>
    <t>High School - Science_2010_Southwest_Stayer</t>
  </si>
  <si>
    <t>High School - Science_2011_Central_Different District/Different Position</t>
  </si>
  <si>
    <t>High School - Science_2011_Central_Different District/Same Position</t>
  </si>
  <si>
    <t>High School - Science_2011_Central_Leaver</t>
  </si>
  <si>
    <t>High School - Science_2011_Central_New</t>
  </si>
  <si>
    <t>High School - Science_2011_Central_Same District/Different Position</t>
  </si>
  <si>
    <t>High School - Science_2011_Central_Stayer</t>
  </si>
  <si>
    <t>High School - Science_2011_Northeast_Different District/Different Position</t>
  </si>
  <si>
    <t>High School - Science_2011_Northeast_Different District/Same Position</t>
  </si>
  <si>
    <t>High School - Science_2011_Northeast_Leaver</t>
  </si>
  <si>
    <t>High School - Science_2011_Northeast_New</t>
  </si>
  <si>
    <t>High School - Science_2011_Northeast_Same District/Different Position</t>
  </si>
  <si>
    <t>High School - Science_2011_Northeast_Stayer</t>
  </si>
  <si>
    <t>High School - Science_2011_Northwest_Different District/Different Position</t>
  </si>
  <si>
    <t>High School - Science_2011_Northwest_Different District/Same Position</t>
  </si>
  <si>
    <t>High School - Science_2011_Northwest_Leaver</t>
  </si>
  <si>
    <t>High School - Science_2011_Northwest_New</t>
  </si>
  <si>
    <t>High School - Science_2011_Northwest_Same District/Different Position</t>
  </si>
  <si>
    <t>High School - Science_2011_Northwest_Stayer</t>
  </si>
  <si>
    <t>High School - Science_2011_Southeast_Different District/Same Position</t>
  </si>
  <si>
    <t>High School - Science_2011_Southeast_Leaver</t>
  </si>
  <si>
    <t>High School - Science_2011_Southeast_New</t>
  </si>
  <si>
    <t>High School - Science_2011_Southeast_Same District/Different Position</t>
  </si>
  <si>
    <t>High School - Science_2011_Southeast_Stayer</t>
  </si>
  <si>
    <t>High School - Science_2011_Southwest_Different District/Different Position</t>
  </si>
  <si>
    <t>High School - Science_2011_Southwest_Different District/Same Position</t>
  </si>
  <si>
    <t>High School - Science_2011_Southwest_Leaver</t>
  </si>
  <si>
    <t>High School - Science_2011_Southwest_New</t>
  </si>
  <si>
    <t>High School - Science_2011_Southwest_Same District/Different Position</t>
  </si>
  <si>
    <t>High School - Science_2011_Southwest_Stayer</t>
  </si>
  <si>
    <t>High School - Science_2012_Central_Different District/Different Position</t>
  </si>
  <si>
    <t>High School - Science_2012_Central_Different District/Same Position</t>
  </si>
  <si>
    <t>High School - Science_2012_Central_Leaver</t>
  </si>
  <si>
    <t>High School - Science_2012_Central_New</t>
  </si>
  <si>
    <t>High School - Science_2012_Central_Same District/Different Position</t>
  </si>
  <si>
    <t>High School - Science_2012_Central_Stayer</t>
  </si>
  <si>
    <t>High School - Science_2012_Northeast_Different District/Different Position</t>
  </si>
  <si>
    <t>High School - Science_2012_Northeast_Different District/Same Position</t>
  </si>
  <si>
    <t>High School - Science_2012_Northeast_Leaver</t>
  </si>
  <si>
    <t>High School - Science_2012_Northeast_New</t>
  </si>
  <si>
    <t>High School - Science_2012_Northeast_Same District/Different Position</t>
  </si>
  <si>
    <t>High School - Science_2012_Northeast_Stayer</t>
  </si>
  <si>
    <t>High School - Science_2012_Northwest_Different District/Different Position</t>
  </si>
  <si>
    <t>High School - Science_2012_Northwest_Different District/Same Position</t>
  </si>
  <si>
    <t>High School - Science_2012_Northwest_Leaver</t>
  </si>
  <si>
    <t>High School - Science_2012_Northwest_New</t>
  </si>
  <si>
    <t>High School - Science_2012_Northwest_Same District/Different Position</t>
  </si>
  <si>
    <t>High School - Science_2012_Northwest_Stayer</t>
  </si>
  <si>
    <t>High School - Science_2012_Southeast_Different District/Different Position</t>
  </si>
  <si>
    <t>High School - Science_2012_Southeast_Different District/Same Position</t>
  </si>
  <si>
    <t>High School - Science_2012_Southeast_Leaver</t>
  </si>
  <si>
    <t>High School - Science_2012_Southeast_New</t>
  </si>
  <si>
    <t>High School - Science_2012_Southeast_Same District/Different Position</t>
  </si>
  <si>
    <t>High School - Science_2012_Southeast_Stayer</t>
  </si>
  <si>
    <t>High School - Science_2012_Southwest_Different District/Different Position</t>
  </si>
  <si>
    <t>High School - Science_2012_Southwest_Different District/Same Position</t>
  </si>
  <si>
    <t>High School - Science_2012_Southwest_Leaver</t>
  </si>
  <si>
    <t>High School - Science_2012_Southwest_New</t>
  </si>
  <si>
    <t>High School - Science_2012_Southwest_Same District/Different Position</t>
  </si>
  <si>
    <t>High School - Science_2012_Southwest_Stayer</t>
  </si>
  <si>
    <t>High School - Science_2013_Central_Different District/Different Position</t>
  </si>
  <si>
    <t>High School - Science_2013_Central_Different District/Same Position</t>
  </si>
  <si>
    <t>High School - Science_2013_Central_Leaver</t>
  </si>
  <si>
    <t>High School - Science_2013_Central_New</t>
  </si>
  <si>
    <t>High School - Science_2013_Central_Same District/Different Position</t>
  </si>
  <si>
    <t>High School - Science_2013_Central_Stayer</t>
  </si>
  <si>
    <t>High School - Science_2013_Northeast_Different District/Different Position</t>
  </si>
  <si>
    <t>High School - Science_2013_Northeast_Different District/Same Position</t>
  </si>
  <si>
    <t>High School - Science_2013_Northeast_Leaver</t>
  </si>
  <si>
    <t>High School - Science_2013_Northeast_New</t>
  </si>
  <si>
    <t>High School - Science_2013_Northeast_Same District/Different Position</t>
  </si>
  <si>
    <t>High School - Science_2013_Northeast_Stayer</t>
  </si>
  <si>
    <t>High School - Science_2013_Northwest_Different District/Different Position</t>
  </si>
  <si>
    <t>High School - Science_2013_Northwest_Different District/Same Position</t>
  </si>
  <si>
    <t>High School - Science_2013_Northwest_Leaver</t>
  </si>
  <si>
    <t>High School - Science_2013_Northwest_New</t>
  </si>
  <si>
    <t>High School - Science_2013_Northwest_Same District/Different Position</t>
  </si>
  <si>
    <t>High School - Science_2013_Northwest_Stayer</t>
  </si>
  <si>
    <t>High School - Science_2013_Southeast_Different District/Different Position</t>
  </si>
  <si>
    <t>High School - Science_2013_Southeast_Different District/Same Position</t>
  </si>
  <si>
    <t>High School - Science_2013_Southeast_Leaver</t>
  </si>
  <si>
    <t>High School - Science_2013_Southeast_New</t>
  </si>
  <si>
    <t>High School - Science_2013_Southeast_Same District/Different Position</t>
  </si>
  <si>
    <t>High School - Science_2013_Southeast_Stayer</t>
  </si>
  <si>
    <t>High School - Science_2013_Southwest_Different District/Different Position</t>
  </si>
  <si>
    <t>High School - Science_2013_Southwest_Different District/Same Position</t>
  </si>
  <si>
    <t>High School - Science_2013_Southwest_Leaver</t>
  </si>
  <si>
    <t>High School - Science_2013_Southwest_New</t>
  </si>
  <si>
    <t>High School - Science_2013_Southwest_Same District/Different Position</t>
  </si>
  <si>
    <t>High School - Science_2013_Southwest_Stayer</t>
  </si>
  <si>
    <t>High School - Science_2014_Central_Different District/Different Position</t>
  </si>
  <si>
    <t>High School - Science_2014_Central_Different District/Same Position</t>
  </si>
  <si>
    <t>High School - Science_2014_Central_Leaver</t>
  </si>
  <si>
    <t>High School - Science_2014_Central_New</t>
  </si>
  <si>
    <t>High School - Science_2014_Central_Same District/Different Position</t>
  </si>
  <si>
    <t>High School - Science_2014_Central_Stayer</t>
  </si>
  <si>
    <t>High School - Science_2014_Northeast_Different District/Different Position</t>
  </si>
  <si>
    <t>High School - Science_2014_Northeast_Different District/Same Position</t>
  </si>
  <si>
    <t>High School - Science_2014_Northeast_Leaver</t>
  </si>
  <si>
    <t>High School - Science_2014_Northeast_New</t>
  </si>
  <si>
    <t>High School - Science_2014_Northeast_Same District/Different Position</t>
  </si>
  <si>
    <t>High School - Science_2014_Northeast_Stayer</t>
  </si>
  <si>
    <t>High School - Science_2014_Northwest_Different District/Different Position</t>
  </si>
  <si>
    <t>High School - Science_2014_Northwest_Different District/Same Position</t>
  </si>
  <si>
    <t>High School - Science_2014_Northwest_Leaver</t>
  </si>
  <si>
    <t>High School - Science_2014_Northwest_New</t>
  </si>
  <si>
    <t>High School - Science_2014_Northwest_Same District/Different Position</t>
  </si>
  <si>
    <t>High School - Science_2014_Northwest_Stayer</t>
  </si>
  <si>
    <t>High School - Science_2014_Southeast_Different District/Different Position</t>
  </si>
  <si>
    <t>High School - Science_2014_Southeast_Different District/Same Position</t>
  </si>
  <si>
    <t>High School - Science_2014_Southeast_Leaver</t>
  </si>
  <si>
    <t>High School - Science_2014_Southeast_New</t>
  </si>
  <si>
    <t>High School - Science_2014_Southeast_Same District/Different Position</t>
  </si>
  <si>
    <t>High School - Science_2014_Southeast_Stayer</t>
  </si>
  <si>
    <t>High School - Science_2014_Southwest_Different District/Different Position</t>
  </si>
  <si>
    <t>High School - Science_2014_Southwest_Different District/Same Position</t>
  </si>
  <si>
    <t>High School - Science_2014_Southwest_Leaver</t>
  </si>
  <si>
    <t>High School - Science_2014_Southwest_New</t>
  </si>
  <si>
    <t>High School - Science_2014_Southwest_Same District/Different Position</t>
  </si>
  <si>
    <t>High School - Science_2014_Southwest_Stayer</t>
  </si>
  <si>
    <t>High School - Science_2015_Central_Different District/Different Position</t>
  </si>
  <si>
    <t>High School - Science_2015_Central_Different District/Same Position</t>
  </si>
  <si>
    <t>High School - Science_2015_Central_Leaver</t>
  </si>
  <si>
    <t>High School - Science_2015_Central_New</t>
  </si>
  <si>
    <t>High School - Science_2015_Central_Same District/Different Position</t>
  </si>
  <si>
    <t>High School - Science_2015_Central_Stayer</t>
  </si>
  <si>
    <t>High School - Science_2015_Northeast_Different District/Different Position</t>
  </si>
  <si>
    <t>High School - Science_2015_Northeast_Different District/Same Position</t>
  </si>
  <si>
    <t>High School - Science_2015_Northeast_Leaver</t>
  </si>
  <si>
    <t>High School - Science_2015_Northeast_New</t>
  </si>
  <si>
    <t>High School - Science_2015_Northeast_Same District/Different Position</t>
  </si>
  <si>
    <t>High School - Science_2015_Northeast_Stayer</t>
  </si>
  <si>
    <t>High School - Science_2015_Northwest_Different District/Different Position</t>
  </si>
  <si>
    <t>High School - Science_2015_Northwest_Different District/Same Position</t>
  </si>
  <si>
    <t>High School - Science_2015_Northwest_Leaver</t>
  </si>
  <si>
    <t>High School - Science_2015_Northwest_New</t>
  </si>
  <si>
    <t>High School - Science_2015_Northwest_Same District/Different Position</t>
  </si>
  <si>
    <t>High School - Science_2015_Northwest_Stayer</t>
  </si>
  <si>
    <t>High School - Science_2015_Southeast_Different District/Different Position</t>
  </si>
  <si>
    <t>High School - Science_2015_Southeast_Different District/Same Position</t>
  </si>
  <si>
    <t>High School - Science_2015_Southeast_Leaver</t>
  </si>
  <si>
    <t>High School - Science_2015_Southeast_New</t>
  </si>
  <si>
    <t>High School - Science_2015_Southeast_Same District/Different Position</t>
  </si>
  <si>
    <t>High School - Science_2015_Southeast_Stayer</t>
  </si>
  <si>
    <t>High School - Science_2015_Southwest_Different District/Different Position</t>
  </si>
  <si>
    <t>High School - Science_2015_Southwest_Different District/Same Position</t>
  </si>
  <si>
    <t>High School - Science_2015_Southwest_Leaver</t>
  </si>
  <si>
    <t>High School - Science_2015_Southwest_New</t>
  </si>
  <si>
    <t>High School - Science_2015_Southwest_Same District/Different Position</t>
  </si>
  <si>
    <t>High School - Science_2015_Southwest_Stayer</t>
  </si>
  <si>
    <t>High School - Social Studies_2010_Central_Different District/Different Position</t>
  </si>
  <si>
    <t>High School - Social Studies_2010_Central_Different District/Same Position</t>
  </si>
  <si>
    <t>High School - Social Studies_2010_Central_Leaver</t>
  </si>
  <si>
    <t>High School - Social Studies_2010_Central_New</t>
  </si>
  <si>
    <t>High School - Social Studies_2010_Central_Same District/Different Position</t>
  </si>
  <si>
    <t>High School - Social Studies_2010_Central_Stayer</t>
  </si>
  <si>
    <t>High School - Social Studies_2010_Northeast_Different District/Different Position</t>
  </si>
  <si>
    <t>High School - Social Studies_2010_Northeast_Different District/Same Position</t>
  </si>
  <si>
    <t>High School - Social Studies_2010_Northeast_Leaver</t>
  </si>
  <si>
    <t>High School - Social Studies_2010_Northeast_New</t>
  </si>
  <si>
    <t>High School - Social Studies_2010_Northeast_Same District/Different Position</t>
  </si>
  <si>
    <t>High School - Social Studies_2010_Northeast_Stayer</t>
  </si>
  <si>
    <t>High School - Social Studies_2010_Northwest_Different District/Different Position</t>
  </si>
  <si>
    <t>High School - Social Studies_2010_Northwest_Different District/Same Position</t>
  </si>
  <si>
    <t>High School - Social Studies_2010_Northwest_Leaver</t>
  </si>
  <si>
    <t>High School - Social Studies_2010_Northwest_New</t>
  </si>
  <si>
    <t>High School - Social Studies_2010_Northwest_Same District/Different Position</t>
  </si>
  <si>
    <t>High School - Social Studies_2010_Northwest_Stayer</t>
  </si>
  <si>
    <t>High School - Social Studies_2010_Southeast_Different District/Different Position</t>
  </si>
  <si>
    <t>High School - Social Studies_2010_Southeast_Different District/Same Position</t>
  </si>
  <si>
    <t>High School - Social Studies_2010_Southeast_Leaver</t>
  </si>
  <si>
    <t>High School - Social Studies_2010_Southeast_New</t>
  </si>
  <si>
    <t>High School - Social Studies_2010_Southeast_Same District/Different Position</t>
  </si>
  <si>
    <t>High School - Social Studies_2010_Southeast_Stayer</t>
  </si>
  <si>
    <t>High School - Social Studies_2010_Southwest_Different District/Different Position</t>
  </si>
  <si>
    <t>High School - Social Studies_2010_Southwest_Different District/Same Position</t>
  </si>
  <si>
    <t>High School - Social Studies_2010_Southwest_Leaver</t>
  </si>
  <si>
    <t>High School - Social Studies_2010_Southwest_New</t>
  </si>
  <si>
    <t>High School - Social Studies_2010_Southwest_Same District/Different Position</t>
  </si>
  <si>
    <t>High School - Social Studies_2010_Southwest_Stayer</t>
  </si>
  <si>
    <t>High School - Social Studies_2011_Central_Different District/Different Position</t>
  </si>
  <si>
    <t>High School - Social Studies_2011_Central_Different District/Same Position</t>
  </si>
  <si>
    <t>High School - Social Studies_2011_Central_Leaver</t>
  </si>
  <si>
    <t>High School - Social Studies_2011_Central_New</t>
  </si>
  <si>
    <t>High School - Social Studies_2011_Central_Same District/Different Position</t>
  </si>
  <si>
    <t>High School - Social Studies_2011_Central_Stayer</t>
  </si>
  <si>
    <t>High School - Social Studies_2011_Northeast_Different District/Different Position</t>
  </si>
  <si>
    <t>High School - Social Studies_2011_Northeast_Different District/Same Position</t>
  </si>
  <si>
    <t>High School - Social Studies_2011_Northeast_Leaver</t>
  </si>
  <si>
    <t>High School - Social Studies_2011_Northeast_New</t>
  </si>
  <si>
    <t>High School - Social Studies_2011_Northeast_Same District/Different Position</t>
  </si>
  <si>
    <t>High School - Social Studies_2011_Northeast_Stayer</t>
  </si>
  <si>
    <t>High School - Social Studies_2011_Northwest_Different District/Different Position</t>
  </si>
  <si>
    <t>High School - Social Studies_2011_Northwest_Different District/Same Position</t>
  </si>
  <si>
    <t>High School - Social Studies_2011_Northwest_Leaver</t>
  </si>
  <si>
    <t>High School - Social Studies_2011_Northwest_New</t>
  </si>
  <si>
    <t>High School - Social Studies_2011_Northwest_Same District/Different Position</t>
  </si>
  <si>
    <t>High School - Social Studies_2011_Northwest_Stayer</t>
  </si>
  <si>
    <t>High School - Social Studies_2011_Southeast_Different District/Different Position</t>
  </si>
  <si>
    <t>High School - Social Studies_2011_Southeast_Different District/Same Position</t>
  </si>
  <si>
    <t>High School - Social Studies_2011_Southeast_Leaver</t>
  </si>
  <si>
    <t>High School - Social Studies_2011_Southeast_New</t>
  </si>
  <si>
    <t>High School - Social Studies_2011_Southeast_Same District/Different Position</t>
  </si>
  <si>
    <t>High School - Social Studies_2011_Southeast_Stayer</t>
  </si>
  <si>
    <t>High School - Social Studies_2011_Southwest_Different District/Different Position</t>
  </si>
  <si>
    <t>High School - Social Studies_2011_Southwest_Different District/Same Position</t>
  </si>
  <si>
    <t>High School - Social Studies_2011_Southwest_Leaver</t>
  </si>
  <si>
    <t>High School - Social Studies_2011_Southwest_New</t>
  </si>
  <si>
    <t>High School - Social Studies_2011_Southwest_Same District/Different Position</t>
  </si>
  <si>
    <t>High School - Social Studies_2011_Southwest_Stayer</t>
  </si>
  <si>
    <t>High School - Social Studies_2012_Central_Different District/Different Position</t>
  </si>
  <si>
    <t>High School - Social Studies_2012_Central_Different District/Same Position</t>
  </si>
  <si>
    <t>High School - Social Studies_2012_Central_Leaver</t>
  </si>
  <si>
    <t>High School - Social Studies_2012_Central_New</t>
  </si>
  <si>
    <t>High School - Social Studies_2012_Central_Same District/Different Position</t>
  </si>
  <si>
    <t>High School - Social Studies_2012_Central_Stayer</t>
  </si>
  <si>
    <t>High School - Social Studies_2012_Northeast_Different District/Different Position</t>
  </si>
  <si>
    <t>High School - Social Studies_2012_Northeast_Different District/Same Position</t>
  </si>
  <si>
    <t>High School - Social Studies_2012_Northeast_Leaver</t>
  </si>
  <si>
    <t>High School - Social Studies_2012_Northeast_New</t>
  </si>
  <si>
    <t>High School - Social Studies_2012_Northeast_Same District/Different Position</t>
  </si>
  <si>
    <t>High School - Social Studies_2012_Northeast_Stayer</t>
  </si>
  <si>
    <t>High School - Social Studies_2012_Northwest_Different District/Different Position</t>
  </si>
  <si>
    <t>High School - Social Studies_2012_Northwest_Different District/Same Position</t>
  </si>
  <si>
    <t>High School - Social Studies_2012_Northwest_Leaver</t>
  </si>
  <si>
    <t>High School - Social Studies_2012_Northwest_New</t>
  </si>
  <si>
    <t>High School - Social Studies_2012_Northwest_Same District/Different Position</t>
  </si>
  <si>
    <t>High School - Social Studies_2012_Northwest_Stayer</t>
  </si>
  <si>
    <t>High School - Social Studies_2012_Southeast_Different District/Different Position</t>
  </si>
  <si>
    <t>High School - Social Studies_2012_Southeast_Different District/Same Position</t>
  </si>
  <si>
    <t>High School - Social Studies_2012_Southeast_Leaver</t>
  </si>
  <si>
    <t>High School - Social Studies_2012_Southeast_New</t>
  </si>
  <si>
    <t>High School - Social Studies_2012_Southeast_Same District/Different Position</t>
  </si>
  <si>
    <t>High School - Social Studies_2012_Southeast_Stayer</t>
  </si>
  <si>
    <t>High School - Social Studies_2012_Southwest_Different District/Different Position</t>
  </si>
  <si>
    <t>High School - Social Studies_2012_Southwest_Different District/Same Position</t>
  </si>
  <si>
    <t>High School - Social Studies_2012_Southwest_Leaver</t>
  </si>
  <si>
    <t>High School - Social Studies_2012_Southwest_New</t>
  </si>
  <si>
    <t>High School - Social Studies_2012_Southwest_Same District/Different Position</t>
  </si>
  <si>
    <t>High School - Social Studies_2012_Southwest_Stayer</t>
  </si>
  <si>
    <t>High School - Social Studies_2013_Central_Different District/Different Position</t>
  </si>
  <si>
    <t>High School - Social Studies_2013_Central_Different District/Same Position</t>
  </si>
  <si>
    <t>High School - Social Studies_2013_Central_Leaver</t>
  </si>
  <si>
    <t>High School - Social Studies_2013_Central_New</t>
  </si>
  <si>
    <t>High School - Social Studies_2013_Central_Same District/Different Position</t>
  </si>
  <si>
    <t>High School - Social Studies_2013_Central_Stayer</t>
  </si>
  <si>
    <t>High School - Social Studies_2013_Northeast_Different District/Different Position</t>
  </si>
  <si>
    <t>High School - Social Studies_2013_Northeast_Different District/Same Position</t>
  </si>
  <si>
    <t>High School - Social Studies_2013_Northeast_Leaver</t>
  </si>
  <si>
    <t>High School - Social Studies_2013_Northeast_New</t>
  </si>
  <si>
    <t>High School - Social Studies_2013_Northeast_Same District/Different Position</t>
  </si>
  <si>
    <t>High School - Social Studies_2013_Northeast_Stayer</t>
  </si>
  <si>
    <t>High School - Social Studies_2013_Northwest_Different District/Different Position</t>
  </si>
  <si>
    <t>High School - Social Studies_2013_Northwest_Different District/Same Position</t>
  </si>
  <si>
    <t>High School - Social Studies_2013_Northwest_Leaver</t>
  </si>
  <si>
    <t>High School - Social Studies_2013_Northwest_New</t>
  </si>
  <si>
    <t>High School - Social Studies_2013_Northwest_Same District/Different Position</t>
  </si>
  <si>
    <t>High School - Social Studies_2013_Northwest_Stayer</t>
  </si>
  <si>
    <t>High School - Social Studies_2013_Southeast_Different District/Different Position</t>
  </si>
  <si>
    <t>High School - Social Studies_2013_Southeast_Different District/Same Position</t>
  </si>
  <si>
    <t>High School - Social Studies_2013_Southeast_Leaver</t>
  </si>
  <si>
    <t>High School - Social Studies_2013_Southeast_New</t>
  </si>
  <si>
    <t>High School - Social Studies_2013_Southeast_Same District/Different Position</t>
  </si>
  <si>
    <t>High School - Social Studies_2013_Southeast_Stayer</t>
  </si>
  <si>
    <t>High School - Social Studies_2013_Southwest_Different District/Different Position</t>
  </si>
  <si>
    <t>High School - Social Studies_2013_Southwest_Different District/Same Position</t>
  </si>
  <si>
    <t>High School - Social Studies_2013_Southwest_Leaver</t>
  </si>
  <si>
    <t>High School - Social Studies_2013_Southwest_New</t>
  </si>
  <si>
    <t>High School - Social Studies_2013_Southwest_Same District/Different Position</t>
  </si>
  <si>
    <t>High School - Social Studies_2013_Southwest_Stayer</t>
  </si>
  <si>
    <t>High School - Social Studies_2014_Central_Different District/Different Position</t>
  </si>
  <si>
    <t>High School - Social Studies_2014_Central_Different District/Same Position</t>
  </si>
  <si>
    <t>High School - Social Studies_2014_Central_Leaver</t>
  </si>
  <si>
    <t>High School - Social Studies_2014_Central_New</t>
  </si>
  <si>
    <t>High School - Social Studies_2014_Central_Same District/Different Position</t>
  </si>
  <si>
    <t>High School - Social Studies_2014_Central_Stayer</t>
  </si>
  <si>
    <t>High School - Social Studies_2014_Northeast_Different District/Different Position</t>
  </si>
  <si>
    <t>High School - Social Studies_2014_Northeast_Different District/Same Position</t>
  </si>
  <si>
    <t>High School - Social Studies_2014_Northeast_Leaver</t>
  </si>
  <si>
    <t>High School - Social Studies_2014_Northeast_New</t>
  </si>
  <si>
    <t>High School - Social Studies_2014_Northeast_Same District/Different Position</t>
  </si>
  <si>
    <t>High School - Social Studies_2014_Northeast_Stayer</t>
  </si>
  <si>
    <t>High School - Social Studies_2014_Northwest_Different District/Different Position</t>
  </si>
  <si>
    <t>High School - Social Studies_2014_Northwest_Different District/Same Position</t>
  </si>
  <si>
    <t>High School - Social Studies_2014_Northwest_Leaver</t>
  </si>
  <si>
    <t>High School - Social Studies_2014_Northwest_New</t>
  </si>
  <si>
    <t>High School - Social Studies_2014_Northwest_Same District/Different Position</t>
  </si>
  <si>
    <t>High School - Social Studies_2014_Northwest_Stayer</t>
  </si>
  <si>
    <t>High School - Social Studies_2014_Southeast_Different District/Different Position</t>
  </si>
  <si>
    <t>High School - Social Studies_2014_Southeast_Different District/Same Position</t>
  </si>
  <si>
    <t>High School - Social Studies_2014_Southeast_Leaver</t>
  </si>
  <si>
    <t>High School - Social Studies_2014_Southeast_New</t>
  </si>
  <si>
    <t>High School - Social Studies_2014_Southeast_Same District/Different Position</t>
  </si>
  <si>
    <t>High School - Social Studies_2014_Southeast_Stayer</t>
  </si>
  <si>
    <t>High School - Social Studies_2014_Southwest_Different District/Different Position</t>
  </si>
  <si>
    <t>High School - Social Studies_2014_Southwest_Different District/Same Position</t>
  </si>
  <si>
    <t>High School - Social Studies_2014_Southwest_Leaver</t>
  </si>
  <si>
    <t>High School - Social Studies_2014_Southwest_New</t>
  </si>
  <si>
    <t>High School - Social Studies_2014_Southwest_Same District/Different Position</t>
  </si>
  <si>
    <t>High School - Social Studies_2014_Southwest_Stayer</t>
  </si>
  <si>
    <t>High School - Social Studies_2015_Central_Different District/Different Position</t>
  </si>
  <si>
    <t>High School - Social Studies_2015_Central_Different District/Same Position</t>
  </si>
  <si>
    <t>High School - Social Studies_2015_Central_Leaver</t>
  </si>
  <si>
    <t>High School - Social Studies_2015_Central_New</t>
  </si>
  <si>
    <t>High School - Social Studies_2015_Central_Same District/Different Position</t>
  </si>
  <si>
    <t>High School - Social Studies_2015_Central_Stayer</t>
  </si>
  <si>
    <t>High School - Social Studies_2015_Northeast_Different District/Different Position</t>
  </si>
  <si>
    <t>High School - Social Studies_2015_Northeast_Different District/Same Position</t>
  </si>
  <si>
    <t>High School - Social Studies_2015_Northeast_Leaver</t>
  </si>
  <si>
    <t>High School - Social Studies_2015_Northeast_New</t>
  </si>
  <si>
    <t>High School - Social Studies_2015_Northeast_Same District/Different Position</t>
  </si>
  <si>
    <t>High School - Social Studies_2015_Northeast_Stayer</t>
  </si>
  <si>
    <t>High School - Social Studies_2015_Northwest_Different District/Different Position</t>
  </si>
  <si>
    <t>High School - Social Studies_2015_Northwest_Different District/Same Position</t>
  </si>
  <si>
    <t>High School - Social Studies_2015_Northwest_Leaver</t>
  </si>
  <si>
    <t>High School - Social Studies_2015_Northwest_New</t>
  </si>
  <si>
    <t>High School - Social Studies_2015_Northwest_Same District/Different Position</t>
  </si>
  <si>
    <t>High School - Social Studies_2015_Northwest_Stayer</t>
  </si>
  <si>
    <t>High School - Social Studies_2015_Southeast_Different District/Different Position</t>
  </si>
  <si>
    <t>High School - Social Studies_2015_Southeast_Different District/Same Position</t>
  </si>
  <si>
    <t>High School - Social Studies_2015_Southeast_Leaver</t>
  </si>
  <si>
    <t>High School - Social Studies_2015_Southeast_New</t>
  </si>
  <si>
    <t>High School - Social Studies_2015_Southeast_Same District/Different Position</t>
  </si>
  <si>
    <t>High School - Social Studies_2015_Southeast_Stayer</t>
  </si>
  <si>
    <t>High School - Social Studies_2015_Southwest_Different District/Different Position</t>
  </si>
  <si>
    <t>High School - Social Studies_2015_Southwest_Different District/Same Position</t>
  </si>
  <si>
    <t>High School - Social Studies_2015_Southwest_Leaver</t>
  </si>
  <si>
    <t>High School - Social Studies_2015_Southwest_New</t>
  </si>
  <si>
    <t>High School - Social Studies_2015_Southwest_Same District/Different Position</t>
  </si>
  <si>
    <t>High School - Social Studies_2015_Southwest_Stayer</t>
  </si>
  <si>
    <t>High School - Vocational Education_2010_Central_Different District/Different Position</t>
  </si>
  <si>
    <t>High School - Vocational Education_2010_Central_Different District/Same Position</t>
  </si>
  <si>
    <t>High School - Vocational Education_2010_Central_Leaver</t>
  </si>
  <si>
    <t>High School - Vocational Education_2010_Central_New</t>
  </si>
  <si>
    <t>High School - Vocational Education_2010_Central_Same District/Different Position</t>
  </si>
  <si>
    <t>High School - Vocational Education_2010_Central_Stayer</t>
  </si>
  <si>
    <t>High School - Vocational Education_2010_Northeast_Different District/Different Position</t>
  </si>
  <si>
    <t>High School - Vocational Education_2010_Northeast_Different District/Same Position</t>
  </si>
  <si>
    <t>High School - Vocational Education_2010_Northeast_Leaver</t>
  </si>
  <si>
    <t>High School - Vocational Education_2010_Northeast_New</t>
  </si>
  <si>
    <t>High School - Vocational Education_2010_Northeast_Same District/Different Position</t>
  </si>
  <si>
    <t>High School - Vocational Education_2010_Northeast_Stayer</t>
  </si>
  <si>
    <t>High School - Vocational Education_2010_Northwest_Different District/Different Position</t>
  </si>
  <si>
    <t>High School - Vocational Education_2010_Northwest_Different District/Same Position</t>
  </si>
  <si>
    <t>High School - Vocational Education_2010_Northwest_Leaver</t>
  </si>
  <si>
    <t>High School - Vocational Education_2010_Northwest_New</t>
  </si>
  <si>
    <t>High School - Vocational Education_2010_Northwest_Same District/Different Position</t>
  </si>
  <si>
    <t>High School - Vocational Education_2010_Northwest_Stayer</t>
  </si>
  <si>
    <t>High School - Vocational Education_2010_Southeast_Different District/Different Position</t>
  </si>
  <si>
    <t>High School - Vocational Education_2010_Southeast_Different District/Same Position</t>
  </si>
  <si>
    <t>High School - Vocational Education_2010_Southeast_Leaver</t>
  </si>
  <si>
    <t>High School - Vocational Education_2010_Southeast_New</t>
  </si>
  <si>
    <t>High School - Vocational Education_2010_Southeast_Same District/Different Position</t>
  </si>
  <si>
    <t>High School - Vocational Education_2010_Southeast_Stayer</t>
  </si>
  <si>
    <t>High School - Vocational Education_2010_Southwest_Different District/Different Position</t>
  </si>
  <si>
    <t>High School - Vocational Education_2010_Southwest_Different District/Same Position</t>
  </si>
  <si>
    <t>High School - Vocational Education_2010_Southwest_Leaver</t>
  </si>
  <si>
    <t>High School - Vocational Education_2010_Southwest_New</t>
  </si>
  <si>
    <t>High School - Vocational Education_2010_Southwest_Same District/Different Position</t>
  </si>
  <si>
    <t>High School - Vocational Education_2010_Southwest_Stayer</t>
  </si>
  <si>
    <t>High School - Vocational Education_2011_Central_Different District/Different Position</t>
  </si>
  <si>
    <t>High School - Vocational Education_2011_Central_Different District/Same Position</t>
  </si>
  <si>
    <t>High School - Vocational Education_2011_Central_Leaver</t>
  </si>
  <si>
    <t>High School - Vocational Education_2011_Central_New</t>
  </si>
  <si>
    <t>High School - Vocational Education_2011_Central_Same District/Different Position</t>
  </si>
  <si>
    <t>High School - Vocational Education_2011_Central_Stayer</t>
  </si>
  <si>
    <t>High School - Vocational Education_2011_Northeast_Different District/Same Position</t>
  </si>
  <si>
    <t>High School - Vocational Education_2011_Northeast_Leaver</t>
  </si>
  <si>
    <t>High School - Vocational Education_2011_Northeast_New</t>
  </si>
  <si>
    <t>High School - Vocational Education_2011_Northeast_Same District/Different Position</t>
  </si>
  <si>
    <t>High School - Vocational Education_2011_Northeast_Stayer</t>
  </si>
  <si>
    <t>High School - Vocational Education_2011_Northwest_Different District/Different Position</t>
  </si>
  <si>
    <t>High School - Vocational Education_2011_Northwest_Different District/Same Position</t>
  </si>
  <si>
    <t>High School - Vocational Education_2011_Northwest_Leaver</t>
  </si>
  <si>
    <t>High School - Vocational Education_2011_Northwest_New</t>
  </si>
  <si>
    <t>High School - Vocational Education_2011_Northwest_Same District/Different Position</t>
  </si>
  <si>
    <t>High School - Vocational Education_2011_Northwest_Stayer</t>
  </si>
  <si>
    <t>High School - Vocational Education_2011_Southeast_Different District/Different Position</t>
  </si>
  <si>
    <t>High School - Vocational Education_2011_Southeast_Different District/Same Position</t>
  </si>
  <si>
    <t>High School - Vocational Education_2011_Southeast_Leaver</t>
  </si>
  <si>
    <t>High School - Vocational Education_2011_Southeast_New</t>
  </si>
  <si>
    <t>High School - Vocational Education_2011_Southeast_Same District/Different Position</t>
  </si>
  <si>
    <t>High School - Vocational Education_2011_Southeast_Stayer</t>
  </si>
  <si>
    <t>High School - Vocational Education_2011_Southwest_Different District/Same Position</t>
  </si>
  <si>
    <t>High School - Vocational Education_2011_Southwest_Leaver</t>
  </si>
  <si>
    <t>High School - Vocational Education_2011_Southwest_New</t>
  </si>
  <si>
    <t>High School - Vocational Education_2011_Southwest_Same District/Different Position</t>
  </si>
  <si>
    <t>High School - Vocational Education_2011_Southwest_Stayer</t>
  </si>
  <si>
    <t>High School - Vocational Education_2012_Central_Different District/Different Position</t>
  </si>
  <si>
    <t>High School - Vocational Education_2012_Central_Different District/Same Position</t>
  </si>
  <si>
    <t>High School - Vocational Education_2012_Central_Leaver</t>
  </si>
  <si>
    <t>High School - Vocational Education_2012_Central_New</t>
  </si>
  <si>
    <t>High School - Vocational Education_2012_Central_Same District/Different Position</t>
  </si>
  <si>
    <t>High School - Vocational Education_2012_Central_Stayer</t>
  </si>
  <si>
    <t>High School - Vocational Education_2012_Northeast_Different District/Different Position</t>
  </si>
  <si>
    <t>High School - Vocational Education_2012_Northeast_Different District/Same Position</t>
  </si>
  <si>
    <t>High School - Vocational Education_2012_Northeast_Leaver</t>
  </si>
  <si>
    <t>High School - Vocational Education_2012_Northeast_New</t>
  </si>
  <si>
    <t>High School - Vocational Education_2012_Northeast_Same District/Different Position</t>
  </si>
  <si>
    <t>High School - Vocational Education_2012_Northeast_Stayer</t>
  </si>
  <si>
    <t>High School - Vocational Education_2012_Northwest_Different District/Different Position</t>
  </si>
  <si>
    <t>High School - Vocational Education_2012_Northwest_Different District/Same Position</t>
  </si>
  <si>
    <t>High School - Vocational Education_2012_Northwest_Leaver</t>
  </si>
  <si>
    <t>High School - Vocational Education_2012_Northwest_New</t>
  </si>
  <si>
    <t>High School - Vocational Education_2012_Northwest_Same District/Different Position</t>
  </si>
  <si>
    <t>High School - Vocational Education_2012_Northwest_Stayer</t>
  </si>
  <si>
    <t>High School - Vocational Education_2012_Southeast_Different District/Different Position</t>
  </si>
  <si>
    <t>High School - Vocational Education_2012_Southeast_Different District/Same Position</t>
  </si>
  <si>
    <t>High School - Vocational Education_2012_Southeast_Leaver</t>
  </si>
  <si>
    <t>High School - Vocational Education_2012_Southeast_New</t>
  </si>
  <si>
    <t>High School - Vocational Education_2012_Southeast_Same District/Different Position</t>
  </si>
  <si>
    <t>High School - Vocational Education_2012_Southeast_Stayer</t>
  </si>
  <si>
    <t>High School - Vocational Education_2012_Southwest_Different District/Different Position</t>
  </si>
  <si>
    <t>High School - Vocational Education_2012_Southwest_Different District/Same Position</t>
  </si>
  <si>
    <t>High School - Vocational Education_2012_Southwest_Leaver</t>
  </si>
  <si>
    <t>High School - Vocational Education_2012_Southwest_New</t>
  </si>
  <si>
    <t>High School - Vocational Education_2012_Southwest_Same District/Different Position</t>
  </si>
  <si>
    <t>High School - Vocational Education_2012_Southwest_Stayer</t>
  </si>
  <si>
    <t>High School - Vocational Education_2013_Central_Different District/Different Position</t>
  </si>
  <si>
    <t>High School - Vocational Education_2013_Central_Different District/Same Position</t>
  </si>
  <si>
    <t>High School - Vocational Education_2013_Central_Leaver</t>
  </si>
  <si>
    <t>High School - Vocational Education_2013_Central_New</t>
  </si>
  <si>
    <t>High School - Vocational Education_2013_Central_Same District/Different Position</t>
  </si>
  <si>
    <t>High School - Vocational Education_2013_Central_Stayer</t>
  </si>
  <si>
    <t>High School - Vocational Education_2013_Northeast_Different District/Different Position</t>
  </si>
  <si>
    <t>High School - Vocational Education_2013_Northeast_Different District/Same Position</t>
  </si>
  <si>
    <t>High School - Vocational Education_2013_Northeast_Leaver</t>
  </si>
  <si>
    <t>High School - Vocational Education_2013_Northeast_New</t>
  </si>
  <si>
    <t>High School - Vocational Education_2013_Northeast_Same District/Different Position</t>
  </si>
  <si>
    <t>High School - Vocational Education_2013_Northeast_Stayer</t>
  </si>
  <si>
    <t>High School - Vocational Education_2013_Northwest_Different District/Different Position</t>
  </si>
  <si>
    <t>High School - Vocational Education_2013_Northwest_Different District/Same Position</t>
  </si>
  <si>
    <t>High School - Vocational Education_2013_Northwest_Leaver</t>
  </si>
  <si>
    <t>High School - Vocational Education_2013_Northwest_New</t>
  </si>
  <si>
    <t>High School - Vocational Education_2013_Northwest_Same District/Different Position</t>
  </si>
  <si>
    <t>High School - Vocational Education_2013_Northwest_Stayer</t>
  </si>
  <si>
    <t>High School - Vocational Education_2013_Southeast_Different District/Different Position</t>
  </si>
  <si>
    <t>High School - Vocational Education_2013_Southeast_Different District/Same Position</t>
  </si>
  <si>
    <t>High School - Vocational Education_2013_Southeast_Leaver</t>
  </si>
  <si>
    <t>High School - Vocational Education_2013_Southeast_New</t>
  </si>
  <si>
    <t>High School - Vocational Education_2013_Southeast_Same District/Different Position</t>
  </si>
  <si>
    <t>High School - Vocational Education_2013_Southeast_Stayer</t>
  </si>
  <si>
    <t>High School - Vocational Education_2013_Southwest_Different District/Different Position</t>
  </si>
  <si>
    <t>High School - Vocational Education_2013_Southwest_Different District/Same Position</t>
  </si>
  <si>
    <t>High School - Vocational Education_2013_Southwest_Leaver</t>
  </si>
  <si>
    <t>High School - Vocational Education_2013_Southwest_New</t>
  </si>
  <si>
    <t>High School - Vocational Education_2013_Southwest_Same District/Different Position</t>
  </si>
  <si>
    <t>High School - Vocational Education_2013_Southwest_Stayer</t>
  </si>
  <si>
    <t>High School - Vocational Education_2014_Central_Different District/Different Position</t>
  </si>
  <si>
    <t>High School - Vocational Education_2014_Central_Different District/Same Position</t>
  </si>
  <si>
    <t>High School - Vocational Education_2014_Central_Leaver</t>
  </si>
  <si>
    <t>High School - Vocational Education_2014_Central_New</t>
  </si>
  <si>
    <t>High School - Vocational Education_2014_Central_Same District/Different Position</t>
  </si>
  <si>
    <t>High School - Vocational Education_2014_Central_Stayer</t>
  </si>
  <si>
    <t>High School - Vocational Education_2014_Northeast_Different District/Different Position</t>
  </si>
  <si>
    <t>High School - Vocational Education_2014_Northeast_Different District/Same Position</t>
  </si>
  <si>
    <t>High School - Vocational Education_2014_Northeast_Leaver</t>
  </si>
  <si>
    <t>High School - Vocational Education_2014_Northeast_New</t>
  </si>
  <si>
    <t>High School - Vocational Education_2014_Northeast_Same District/Different Position</t>
  </si>
  <si>
    <t>High School - Vocational Education_2014_Northeast_Stayer</t>
  </si>
  <si>
    <t>High School - Vocational Education_2014_Northwest_Different District/Different Position</t>
  </si>
  <si>
    <t>High School - Vocational Education_2014_Northwest_Different District/Same Position</t>
  </si>
  <si>
    <t>High School - Vocational Education_2014_Northwest_Leaver</t>
  </si>
  <si>
    <t>High School - Vocational Education_2014_Northwest_New</t>
  </si>
  <si>
    <t>High School - Vocational Education_2014_Northwest_Same District/Different Position</t>
  </si>
  <si>
    <t>High School - Vocational Education_2014_Northwest_Stayer</t>
  </si>
  <si>
    <t>High School - Vocational Education_2014_Southeast_Different District/Different Position</t>
  </si>
  <si>
    <t>High School - Vocational Education_2014_Southeast_Different District/Same Position</t>
  </si>
  <si>
    <t>High School - Vocational Education_2014_Southeast_Leaver</t>
  </si>
  <si>
    <t>High School - Vocational Education_2014_Southeast_New</t>
  </si>
  <si>
    <t>High School - Vocational Education_2014_Southeast_Same District/Different Position</t>
  </si>
  <si>
    <t>High School - Vocational Education_2014_Southeast_Stayer</t>
  </si>
  <si>
    <t>High School - Vocational Education_2014_Southwest_Different District/Different Position</t>
  </si>
  <si>
    <t>High School - Vocational Education_2014_Southwest_Different District/Same Position</t>
  </si>
  <si>
    <t>High School - Vocational Education_2014_Southwest_Leaver</t>
  </si>
  <si>
    <t>High School - Vocational Education_2014_Southwest_New</t>
  </si>
  <si>
    <t>High School - Vocational Education_2014_Southwest_Same District/Different Position</t>
  </si>
  <si>
    <t>High School - Vocational Education_2014_Southwest_Stayer</t>
  </si>
  <si>
    <t>High School - Vocational Education_2015_Central_Different District/Different Position</t>
  </si>
  <si>
    <t>High School - Vocational Education_2015_Central_Different District/Same Position</t>
  </si>
  <si>
    <t>High School - Vocational Education_2015_Central_Leaver</t>
  </si>
  <si>
    <t>High School - Vocational Education_2015_Central_New</t>
  </si>
  <si>
    <t>High School - Vocational Education_2015_Central_Same District/Different Position</t>
  </si>
  <si>
    <t>High School - Vocational Education_2015_Central_Stayer</t>
  </si>
  <si>
    <t>High School - Vocational Education_2015_Northeast_Different District/Different Position</t>
  </si>
  <si>
    <t>High School - Vocational Education_2015_Northeast_Different District/Same Position</t>
  </si>
  <si>
    <t>High School - Vocational Education_2015_Northeast_Leaver</t>
  </si>
  <si>
    <t>High School - Vocational Education_2015_Northeast_New</t>
  </si>
  <si>
    <t>High School - Vocational Education_2015_Northeast_Same District/Different Position</t>
  </si>
  <si>
    <t>High School - Vocational Education_2015_Northeast_Stayer</t>
  </si>
  <si>
    <t>High School - Vocational Education_2015_Northwest_Different District/Different Position</t>
  </si>
  <si>
    <t>High School - Vocational Education_2015_Northwest_Different District/Same Position</t>
  </si>
  <si>
    <t>High School - Vocational Education_2015_Northwest_Leaver</t>
  </si>
  <si>
    <t>High School - Vocational Education_2015_Northwest_New</t>
  </si>
  <si>
    <t>High School - Vocational Education_2015_Northwest_Same District/Different Position</t>
  </si>
  <si>
    <t>High School - Vocational Education_2015_Northwest_Stayer</t>
  </si>
  <si>
    <t>High School - Vocational Education_2015_Southeast_Different District/Different Position</t>
  </si>
  <si>
    <t>High School - Vocational Education_2015_Southeast_Different District/Same Position</t>
  </si>
  <si>
    <t>High School - Vocational Education_2015_Southeast_Leaver</t>
  </si>
  <si>
    <t>High School - Vocational Education_2015_Southeast_New</t>
  </si>
  <si>
    <t>High School - Vocational Education_2015_Southeast_Same District/Different Position</t>
  </si>
  <si>
    <t>High School - Vocational Education_2015_Southeast_Stayer</t>
  </si>
  <si>
    <t>High School - Vocational Education_2015_Southwest_Different District/Different Position</t>
  </si>
  <si>
    <t>High School - Vocational Education_2015_Southwest_Different District/Same Position</t>
  </si>
  <si>
    <t>High School - Vocational Education_2015_Southwest_Leaver</t>
  </si>
  <si>
    <t>High School - Vocational Education_2015_Southwest_New</t>
  </si>
  <si>
    <t>High School - Vocational Education_2015_Southwest_Same District/Different Position</t>
  </si>
  <si>
    <t>High School - Vocational Education_2015_Southwest_Stayer</t>
  </si>
  <si>
    <t>Librarians_2010_Central_Different District/Different Position</t>
  </si>
  <si>
    <t>Librarians_2010_Central_Different District/Same Position</t>
  </si>
  <si>
    <t>Librarians_2010_Central_Leaver</t>
  </si>
  <si>
    <t>Librarians_2010_Central_New</t>
  </si>
  <si>
    <t>Librarians_2010_Central_Same District/Different Position</t>
  </si>
  <si>
    <t>Librarians_2010_Central_Stayer</t>
  </si>
  <si>
    <t>Librarians_2010_Northeast_Different District/Same Position</t>
  </si>
  <si>
    <t>Librarians_2010_Northeast_Leaver</t>
  </si>
  <si>
    <t>Librarians_2010_Northeast_New</t>
  </si>
  <si>
    <t>Librarians_2010_Northeast_Same District/Different Position</t>
  </si>
  <si>
    <t>Librarians_2010_Northeast_Stayer</t>
  </si>
  <si>
    <t>Librarians_2010_Northwest_Different District/Same Position</t>
  </si>
  <si>
    <t>Librarians_2010_Northwest_Leaver</t>
  </si>
  <si>
    <t>Librarians_2010_Northwest_New</t>
  </si>
  <si>
    <t>Librarians_2010_Northwest_Same District/Different Position</t>
  </si>
  <si>
    <t>Librarians_2010_Northwest_Stayer</t>
  </si>
  <si>
    <t>Librarians_2010_Southeast_Different District/Same Position</t>
  </si>
  <si>
    <t>Librarians_2010_Southeast_Leaver</t>
  </si>
  <si>
    <t>Librarians_2010_Southeast_New</t>
  </si>
  <si>
    <t>Librarians_2010_Southeast_Same District/Different Position</t>
  </si>
  <si>
    <t>Librarians_2010_Southeast_Stayer</t>
  </si>
  <si>
    <t>Librarians_2010_Southwest_Different District/Same Position</t>
  </si>
  <si>
    <t>Librarians_2010_Southwest_Leaver</t>
  </si>
  <si>
    <t>Librarians_2010_Southwest_New</t>
  </si>
  <si>
    <t>Librarians_2010_Southwest_Same District/Different Position</t>
  </si>
  <si>
    <t>Librarians_2010_Southwest_Stayer</t>
  </si>
  <si>
    <t>Librarians_2011_Central_Different District/Different Position</t>
  </si>
  <si>
    <t>Librarians_2011_Central_Different District/Same Position</t>
  </si>
  <si>
    <t>Librarians_2011_Central_Leaver</t>
  </si>
  <si>
    <t>Librarians_2011_Central_New</t>
  </si>
  <si>
    <t>Librarians_2011_Central_Same District/Different Position</t>
  </si>
  <si>
    <t>Librarians_2011_Central_Stayer</t>
  </si>
  <si>
    <t>Librarians_2011_Northeast_Different District/Different Position</t>
  </si>
  <si>
    <t>Librarians_2011_Northeast_Different District/Same Position</t>
  </si>
  <si>
    <t>Librarians_2011_Northeast_Leaver</t>
  </si>
  <si>
    <t>Librarians_2011_Northeast_New</t>
  </si>
  <si>
    <t>Librarians_2011_Northeast_Same District/Different Position</t>
  </si>
  <si>
    <t>Librarians_2011_Northeast_Stayer</t>
  </si>
  <si>
    <t>Librarians_2011_Northwest_Different District/Different Position</t>
  </si>
  <si>
    <t>Librarians_2011_Northwest_Different District/Same Position</t>
  </si>
  <si>
    <t>Librarians_2011_Northwest_Leaver</t>
  </si>
  <si>
    <t>Librarians_2011_Northwest_New</t>
  </si>
  <si>
    <t>Librarians_2011_Northwest_Same District/Different Position</t>
  </si>
  <si>
    <t>Librarians_2011_Northwest_Stayer</t>
  </si>
  <si>
    <t>Librarians_2011_Southeast_Different District/Different Position</t>
  </si>
  <si>
    <t>Librarians_2011_Southeast_Different District/Same Position</t>
  </si>
  <si>
    <t>Librarians_2011_Southeast_Leaver</t>
  </si>
  <si>
    <t>Librarians_2011_Southeast_New</t>
  </si>
  <si>
    <t>Librarians_2011_Southeast_Same District/Different Position</t>
  </si>
  <si>
    <t>Librarians_2011_Southeast_Stayer</t>
  </si>
  <si>
    <t>Librarians_2011_Southwest_Different District/Different Position</t>
  </si>
  <si>
    <t>Librarians_2011_Southwest_Different District/Same Position</t>
  </si>
  <si>
    <t>Librarians_2011_Southwest_Leaver</t>
  </si>
  <si>
    <t>Librarians_2011_Southwest_New</t>
  </si>
  <si>
    <t>Librarians_2011_Southwest_Same District/Different Position</t>
  </si>
  <si>
    <t>Librarians_2011_Southwest_Stayer</t>
  </si>
  <si>
    <t>Librarians_2012_Central_Different District/Different Position</t>
  </si>
  <si>
    <t>Librarians_2012_Central_Different District/Same Position</t>
  </si>
  <si>
    <t>Librarians_2012_Central_Leaver</t>
  </si>
  <si>
    <t>Librarians_2012_Central_New</t>
  </si>
  <si>
    <t>Librarians_2012_Central_Same District/Different Position</t>
  </si>
  <si>
    <t>Librarians_2012_Central_Stayer</t>
  </si>
  <si>
    <t>Librarians_2012_Northeast_Different District/Different Position</t>
  </si>
  <si>
    <t>Librarians_2012_Northeast_Different District/Same Position</t>
  </si>
  <si>
    <t>Librarians_2012_Northeast_Leaver</t>
  </si>
  <si>
    <t>Librarians_2012_Northeast_New</t>
  </si>
  <si>
    <t>Librarians_2012_Northeast_Same District/Different Position</t>
  </si>
  <si>
    <t>Librarians_2012_Northeast_Stayer</t>
  </si>
  <si>
    <t>Librarians_2012_Northwest_Different District/Different Position</t>
  </si>
  <si>
    <t>Librarians_2012_Northwest_Different District/Same Position</t>
  </si>
  <si>
    <t>Librarians_2012_Northwest_Leaver</t>
  </si>
  <si>
    <t>Librarians_2012_Northwest_New</t>
  </si>
  <si>
    <t>Librarians_2012_Northwest_Same District/Different Position</t>
  </si>
  <si>
    <t>Librarians_2012_Northwest_Stayer</t>
  </si>
  <si>
    <t>Librarians_2012_Southeast_Different District/Different Position</t>
  </si>
  <si>
    <t>Librarians_2012_Southeast_Different District/Same Position</t>
  </si>
  <si>
    <t>Librarians_2012_Southeast_Leaver</t>
  </si>
  <si>
    <t>Librarians_2012_Southeast_New</t>
  </si>
  <si>
    <t>Librarians_2012_Southeast_Same District/Different Position</t>
  </si>
  <si>
    <t>Librarians_2012_Southeast_Stayer</t>
  </si>
  <si>
    <t>Librarians_2012_Southwest_Different District/Same Position</t>
  </si>
  <si>
    <t>Librarians_2012_Southwest_Leaver</t>
  </si>
  <si>
    <t>Librarians_2012_Southwest_New</t>
  </si>
  <si>
    <t>Librarians_2012_Southwest_Same District/Different Position</t>
  </si>
  <si>
    <t>Librarians_2012_Southwest_Stayer</t>
  </si>
  <si>
    <t>Librarians_2013_Central_Different District/Different Position</t>
  </si>
  <si>
    <t>Librarians_2013_Central_Different District/Same Position</t>
  </si>
  <si>
    <t>Librarians_2013_Central_Leaver</t>
  </si>
  <si>
    <t>Librarians_2013_Central_New</t>
  </si>
  <si>
    <t>Librarians_2013_Central_Same District/Different Position</t>
  </si>
  <si>
    <t>Librarians_2013_Central_Stayer</t>
  </si>
  <si>
    <t>Librarians_2013_Northeast_Different District/Different Position</t>
  </si>
  <si>
    <t>Librarians_2013_Northeast_Different District/Same Position</t>
  </si>
  <si>
    <t>Librarians_2013_Northeast_Leaver</t>
  </si>
  <si>
    <t>Librarians_2013_Northeast_New</t>
  </si>
  <si>
    <t>Librarians_2013_Northeast_Same District/Different Position</t>
  </si>
  <si>
    <t>Librarians_2013_Northeast_Stayer</t>
  </si>
  <si>
    <t>Librarians_2013_Northwest_Different District/Different Position</t>
  </si>
  <si>
    <t>Librarians_2013_Northwest_Leaver</t>
  </si>
  <si>
    <t>Librarians_2013_Northwest_New</t>
  </si>
  <si>
    <t>Librarians_2013_Northwest_Same District/Different Position</t>
  </si>
  <si>
    <t>Librarians_2013_Northwest_Stayer</t>
  </si>
  <si>
    <t>Librarians_2013_Southeast_Different District/Different Position</t>
  </si>
  <si>
    <t>Librarians_2013_Southeast_Different District/Same Position</t>
  </si>
  <si>
    <t>Librarians_2013_Southeast_Leaver</t>
  </si>
  <si>
    <t>Librarians_2013_Southeast_New</t>
  </si>
  <si>
    <t>Librarians_2013_Southeast_Same District/Different Position</t>
  </si>
  <si>
    <t>Librarians_2013_Southeast_Stayer</t>
  </si>
  <si>
    <t>Librarians_2013_Southwest_Different District/Same Position</t>
  </si>
  <si>
    <t>Librarians_2013_Southwest_Leaver</t>
  </si>
  <si>
    <t>Librarians_2013_Southwest_Same District/Different Position</t>
  </si>
  <si>
    <t>Librarians_2013_Southwest_Stayer</t>
  </si>
  <si>
    <t>Librarians_2014_Central_Different District/Different Position</t>
  </si>
  <si>
    <t>Librarians_2014_Central_Different District/Same Position</t>
  </si>
  <si>
    <t>Librarians_2014_Central_Leaver</t>
  </si>
  <si>
    <t>Librarians_2014_Central_New</t>
  </si>
  <si>
    <t>Librarians_2014_Central_Same District/Different Position</t>
  </si>
  <si>
    <t>Librarians_2014_Central_Stayer</t>
  </si>
  <si>
    <t>Librarians_2014_Northeast_Different District/Different Position</t>
  </si>
  <si>
    <t>Librarians_2014_Northeast_Different District/Same Position</t>
  </si>
  <si>
    <t>Librarians_2014_Northeast_Leaver</t>
  </si>
  <si>
    <t>Librarians_2014_Northeast_New</t>
  </si>
  <si>
    <t>Librarians_2014_Northeast_Same District/Different Position</t>
  </si>
  <si>
    <t>Librarians_2014_Northeast_Stayer</t>
  </si>
  <si>
    <t>Librarians_2014_Northwest_Different District/Different Position</t>
  </si>
  <si>
    <t>Librarians_2014_Northwest_Different District/Same Position</t>
  </si>
  <si>
    <t>Librarians_2014_Northwest_Leaver</t>
  </si>
  <si>
    <t>Librarians_2014_Northwest_New</t>
  </si>
  <si>
    <t>Librarians_2014_Northwest_Same District/Different Position</t>
  </si>
  <si>
    <t>Librarians_2014_Northwest_Stayer</t>
  </si>
  <si>
    <t>Librarians_2014_Southeast_Different District/Different Position</t>
  </si>
  <si>
    <t>Librarians_2014_Southeast_Different District/Same Position</t>
  </si>
  <si>
    <t>Librarians_2014_Southeast_Leaver</t>
  </si>
  <si>
    <t>Librarians_2014_Southeast_New</t>
  </si>
  <si>
    <t>Librarians_2014_Southeast_Same District/Different Position</t>
  </si>
  <si>
    <t>Librarians_2014_Southeast_Stayer</t>
  </si>
  <si>
    <t>Librarians_2014_Southwest_Different District/Different Position</t>
  </si>
  <si>
    <t>Librarians_2014_Southwest_Different District/Same Position</t>
  </si>
  <si>
    <t>Librarians_2014_Southwest_Leaver</t>
  </si>
  <si>
    <t>Librarians_2014_Southwest_New</t>
  </si>
  <si>
    <t>Librarians_2014_Southwest_Same District/Different Position</t>
  </si>
  <si>
    <t>Librarians_2014_Southwest_Stayer</t>
  </si>
  <si>
    <t>Librarians_2015_Central_Different District/Different Position</t>
  </si>
  <si>
    <t>Librarians_2015_Central_Different District/Same Position</t>
  </si>
  <si>
    <t>Librarians_2015_Central_Leaver</t>
  </si>
  <si>
    <t>Librarians_2015_Central_New</t>
  </si>
  <si>
    <t>Librarians_2015_Central_Same District/Different Position</t>
  </si>
  <si>
    <t>Librarians_2015_Central_Stayer</t>
  </si>
  <si>
    <t>Librarians_2015_Northeast_Different District/Different Position</t>
  </si>
  <si>
    <t>Librarians_2015_Northeast_Different District/Same Position</t>
  </si>
  <si>
    <t>Librarians_2015_Northeast_Leaver</t>
  </si>
  <si>
    <t>Librarians_2015_Northeast_New</t>
  </si>
  <si>
    <t>Librarians_2015_Northeast_Same District/Different Position</t>
  </si>
  <si>
    <t>Librarians_2015_Northeast_Stayer</t>
  </si>
  <si>
    <t>Librarians_2015_Northwest_Different District/Different Position</t>
  </si>
  <si>
    <t>Librarians_2015_Northwest_Different District/Same Position</t>
  </si>
  <si>
    <t>Librarians_2015_Northwest_Leaver</t>
  </si>
  <si>
    <t>Librarians_2015_Northwest_New</t>
  </si>
  <si>
    <t>Librarians_2015_Northwest_Same District/Different Position</t>
  </si>
  <si>
    <t>Librarians_2015_Northwest_Stayer</t>
  </si>
  <si>
    <t>Librarians_2015_Southeast_Different District/Different Position</t>
  </si>
  <si>
    <t>Librarians_2015_Southeast_Different District/Same Position</t>
  </si>
  <si>
    <t>Librarians_2015_Southeast_Leaver</t>
  </si>
  <si>
    <t>Librarians_2015_Southeast_New</t>
  </si>
  <si>
    <t>Librarians_2015_Southeast_Same District/Different Position</t>
  </si>
  <si>
    <t>Librarians_2015_Southeast_Stayer</t>
  </si>
  <si>
    <t>Librarians_2015_Southwest_Different District/Different Position</t>
  </si>
  <si>
    <t>Librarians_2015_Southwest_Leaver</t>
  </si>
  <si>
    <t>Librarians_2015_Southwest_New</t>
  </si>
  <si>
    <t>Librarians_2015_Southwest_Same District/Different Position</t>
  </si>
  <si>
    <t>Librarians_2015_Southwest_Stayer</t>
  </si>
  <si>
    <t>Middle School - Arts &amp; Music_2010_Central_Different District/Different Position</t>
  </si>
  <si>
    <t>Middle School - Arts &amp; Music_2010_Central_Different District/Same Position</t>
  </si>
  <si>
    <t>Middle School - Arts &amp; Music_2010_Central_Leaver</t>
  </si>
  <si>
    <t>Middle School - Arts &amp; Music_2010_Central_New</t>
  </si>
  <si>
    <t>Middle School - Arts &amp; Music_2010_Central_Same District/Different Position</t>
  </si>
  <si>
    <t>Middle School - Arts &amp; Music_2010_Central_Stayer</t>
  </si>
  <si>
    <t>Middle School - Arts &amp; Music_2010_Northeast_Different District/Different Position</t>
  </si>
  <si>
    <t>Middle School - Arts &amp; Music_2010_Northeast_Different District/Same Position</t>
  </si>
  <si>
    <t>Middle School - Arts &amp; Music_2010_Northeast_Leaver</t>
  </si>
  <si>
    <t>Middle School - Arts &amp; Music_2010_Northeast_New</t>
  </si>
  <si>
    <t>Middle School - Arts &amp; Music_2010_Northeast_Same District/Different Position</t>
  </si>
  <si>
    <t>Middle School - Arts &amp; Music_2010_Northeast_Stayer</t>
  </si>
  <si>
    <t>Middle School - Arts &amp; Music_2010_Northwest_Different District/Different Position</t>
  </si>
  <si>
    <t>Middle School - Arts &amp; Music_2010_Northwest_Different District/Same Position</t>
  </si>
  <si>
    <t>Middle School - Arts &amp; Music_2010_Northwest_Leaver</t>
  </si>
  <si>
    <t>Middle School - Arts &amp; Music_2010_Northwest_New</t>
  </si>
  <si>
    <t>Middle School - Arts &amp; Music_2010_Northwest_Same District/Different Position</t>
  </si>
  <si>
    <t>Middle School - Arts &amp; Music_2010_Northwest_Stayer</t>
  </si>
  <si>
    <t>Middle School - Arts &amp; Music_2010_Southeast_Different District/Different Position</t>
  </si>
  <si>
    <t>Middle School - Arts &amp; Music_2010_Southeast_Different District/Same Position</t>
  </si>
  <si>
    <t>Middle School - Arts &amp; Music_2010_Southeast_Leaver</t>
  </si>
  <si>
    <t>Middle School - Arts &amp; Music_2010_Southeast_New</t>
  </si>
  <si>
    <t>Middle School - Arts &amp; Music_2010_Southeast_Same District/Different Position</t>
  </si>
  <si>
    <t>Middle School - Arts &amp; Music_2010_Southeast_Stayer</t>
  </si>
  <si>
    <t>Middle School - Arts &amp; Music_2010_Southwest_Different District/Different Position</t>
  </si>
  <si>
    <t>Middle School - Arts &amp; Music_2010_Southwest_Different District/Same Position</t>
  </si>
  <si>
    <t>Middle School - Arts &amp; Music_2010_Southwest_Leaver</t>
  </si>
  <si>
    <t>Middle School - Arts &amp; Music_2010_Southwest_New</t>
  </si>
  <si>
    <t>Middle School - Arts &amp; Music_2010_Southwest_Same District/Different Position</t>
  </si>
  <si>
    <t>Middle School - Arts &amp; Music_2010_Southwest_Stayer</t>
  </si>
  <si>
    <t>Middle School - Arts &amp; Music_2011_Central_Different District/Same Position</t>
  </si>
  <si>
    <t>Middle School - Arts &amp; Music_2011_Central_Leaver</t>
  </si>
  <si>
    <t>Middle School - Arts &amp; Music_2011_Central_New</t>
  </si>
  <si>
    <t>Middle School - Arts &amp; Music_2011_Central_Same District/Different Position</t>
  </si>
  <si>
    <t>Middle School - Arts &amp; Music_2011_Central_Stayer</t>
  </si>
  <si>
    <t>Middle School - Arts &amp; Music_2011_Northeast_Different District/Different Position</t>
  </si>
  <si>
    <t>Middle School - Arts &amp; Music_2011_Northeast_Different District/Same Position</t>
  </si>
  <si>
    <t>Middle School - Arts &amp; Music_2011_Northeast_Leaver</t>
  </si>
  <si>
    <t>Middle School - Arts &amp; Music_2011_Northeast_New</t>
  </si>
  <si>
    <t>Middle School - Arts &amp; Music_2011_Northeast_Same District/Different Position</t>
  </si>
  <si>
    <t>Middle School - Arts &amp; Music_2011_Northeast_Stayer</t>
  </si>
  <si>
    <t>Middle School - Arts &amp; Music_2011_Northwest_Leaver</t>
  </si>
  <si>
    <t>Middle School - Arts &amp; Music_2011_Northwest_Same District/Different Position</t>
  </si>
  <si>
    <t>Middle School - Arts &amp; Music_2011_Northwest_Stayer</t>
  </si>
  <si>
    <t>Middle School - Arts &amp; Music_2011_Southeast_Different District/Different Position</t>
  </si>
  <si>
    <t>Middle School - Arts &amp; Music_2011_Southeast_Leaver</t>
  </si>
  <si>
    <t>Middle School - Arts &amp; Music_2011_Southeast_New</t>
  </si>
  <si>
    <t>Middle School - Arts &amp; Music_2011_Southeast_Same District/Different Position</t>
  </si>
  <si>
    <t>Middle School - Arts &amp; Music_2011_Southeast_Stayer</t>
  </si>
  <si>
    <t>Middle School - Arts &amp; Music_2011_Southwest_Different District/Different Position</t>
  </si>
  <si>
    <t>Middle School - Arts &amp; Music_2011_Southwest_Leaver</t>
  </si>
  <si>
    <t>Middle School - Arts &amp; Music_2011_Southwest_New</t>
  </si>
  <si>
    <t>Middle School - Arts &amp; Music_2011_Southwest_Same District/Different Position</t>
  </si>
  <si>
    <t>Middle School - Arts &amp; Music_2011_Southwest_Stayer</t>
  </si>
  <si>
    <t>Middle School - Arts &amp; Music_2012_Central_Different District/Different Position</t>
  </si>
  <si>
    <t>Middle School - Arts &amp; Music_2012_Central_Different District/Same Position</t>
  </si>
  <si>
    <t>Middle School - Arts &amp; Music_2012_Central_Leaver</t>
  </si>
  <si>
    <t>Middle School - Arts &amp; Music_2012_Central_New</t>
  </si>
  <si>
    <t>Middle School - Arts &amp; Music_2012_Central_Same District/Different Position</t>
  </si>
  <si>
    <t>Middle School - Arts &amp; Music_2012_Central_Stayer</t>
  </si>
  <si>
    <t>Middle School - Arts &amp; Music_2012_Northeast_Different District/Different Position</t>
  </si>
  <si>
    <t>Middle School - Arts &amp; Music_2012_Northeast_Different District/Same Position</t>
  </si>
  <si>
    <t>Middle School - Arts &amp; Music_2012_Northeast_Leaver</t>
  </si>
  <si>
    <t>Middle School - Arts &amp; Music_2012_Northeast_New</t>
  </si>
  <si>
    <t>Middle School - Arts &amp; Music_2012_Northeast_Same District/Different Position</t>
  </si>
  <si>
    <t>Middle School - Arts &amp; Music_2012_Northeast_Stayer</t>
  </si>
  <si>
    <t>Middle School - Arts &amp; Music_2012_Northwest_Different District/Different Position</t>
  </si>
  <si>
    <t>Middle School - Arts &amp; Music_2012_Northwest_Leaver</t>
  </si>
  <si>
    <t>Middle School - Arts &amp; Music_2012_Northwest_New</t>
  </si>
  <si>
    <t>Middle School - Arts &amp; Music_2012_Northwest_Same District/Different Position</t>
  </si>
  <si>
    <t>Middle School - Arts &amp; Music_2012_Northwest_Stayer</t>
  </si>
  <si>
    <t>Middle School - Arts &amp; Music_2012_Southeast_Different District/Different Position</t>
  </si>
  <si>
    <t>Middle School - Arts &amp; Music_2012_Southeast_Different District/Same Position</t>
  </si>
  <si>
    <t>Middle School - Arts &amp; Music_2012_Southeast_Leaver</t>
  </si>
  <si>
    <t>Middle School - Arts &amp; Music_2012_Southeast_New</t>
  </si>
  <si>
    <t>Middle School - Arts &amp; Music_2012_Southeast_Same District/Different Position</t>
  </si>
  <si>
    <t>Middle School - Arts &amp; Music_2012_Southeast_Stayer</t>
  </si>
  <si>
    <t>Middle School - Arts &amp; Music_2012_Southwest_Different District/Different Position</t>
  </si>
  <si>
    <t>Middle School - Arts &amp; Music_2012_Southwest_Leaver</t>
  </si>
  <si>
    <t>Middle School - Arts &amp; Music_2012_Southwest_New</t>
  </si>
  <si>
    <t>Middle School - Arts &amp; Music_2012_Southwest_Same District/Different Position</t>
  </si>
  <si>
    <t>Middle School - Arts &amp; Music_2012_Southwest_Stayer</t>
  </si>
  <si>
    <t>Middle School - Arts &amp; Music_2013_Central_Different District/Different Position</t>
  </si>
  <si>
    <t>Middle School - Arts &amp; Music_2013_Central_Different District/Same Position</t>
  </si>
  <si>
    <t>Middle School - Arts &amp; Music_2013_Central_Leaver</t>
  </si>
  <si>
    <t>Middle School - Arts &amp; Music_2013_Central_New</t>
  </si>
  <si>
    <t>Middle School - Arts &amp; Music_2013_Central_Same District/Different Position</t>
  </si>
  <si>
    <t>Middle School - Arts &amp; Music_2013_Central_Stayer</t>
  </si>
  <si>
    <t>Middle School - Arts &amp; Music_2013_Northeast_Different District/Different Position</t>
  </si>
  <si>
    <t>Middle School - Arts &amp; Music_2013_Northeast_Different District/Same Position</t>
  </si>
  <si>
    <t>Middle School - Arts &amp; Music_2013_Northeast_Leaver</t>
  </si>
  <si>
    <t>Middle School - Arts &amp; Music_2013_Northeast_New</t>
  </si>
  <si>
    <t>Middle School - Arts &amp; Music_2013_Northeast_Same District/Different Position</t>
  </si>
  <si>
    <t>Middle School - Arts &amp; Music_2013_Northeast_Stayer</t>
  </si>
  <si>
    <t>Middle School - Arts &amp; Music_2013_Northwest_Different District/Different Position</t>
  </si>
  <si>
    <t>Middle School - Arts &amp; Music_2013_Northwest_Different District/Same Position</t>
  </si>
  <si>
    <t>Middle School - Arts &amp; Music_2013_Northwest_Leaver</t>
  </si>
  <si>
    <t>Middle School - Arts &amp; Music_2013_Northwest_New</t>
  </si>
  <si>
    <t>Middle School - Arts &amp; Music_2013_Northwest_Same District/Different Position</t>
  </si>
  <si>
    <t>Middle School - Arts &amp; Music_2013_Northwest_Stayer</t>
  </si>
  <si>
    <t>Middle School - Arts &amp; Music_2013_Southeast_Different District/Different Position</t>
  </si>
  <si>
    <t>Middle School - Arts &amp; Music_2013_Southeast_Leaver</t>
  </si>
  <si>
    <t>Middle School - Arts &amp; Music_2013_Southeast_New</t>
  </si>
  <si>
    <t>Middle School - Arts &amp; Music_2013_Southeast_Same District/Different Position</t>
  </si>
  <si>
    <t>Middle School - Arts &amp; Music_2013_Southeast_Stayer</t>
  </si>
  <si>
    <t>Middle School - Arts &amp; Music_2013_Southwest_Different District/Different Position</t>
  </si>
  <si>
    <t>Middle School - Arts &amp; Music_2013_Southwest_Leaver</t>
  </si>
  <si>
    <t>Middle School - Arts &amp; Music_2013_Southwest_New</t>
  </si>
  <si>
    <t>Middle School - Arts &amp; Music_2013_Southwest_Same District/Different Position</t>
  </si>
  <si>
    <t>Middle School - Arts &amp; Music_2013_Southwest_Stayer</t>
  </si>
  <si>
    <t>Middle School - Arts &amp; Music_2014_Central_Different District/Different Position</t>
  </si>
  <si>
    <t>Middle School - Arts &amp; Music_2014_Central_Different District/Same Position</t>
  </si>
  <si>
    <t>Middle School - Arts &amp; Music_2014_Central_Leaver</t>
  </si>
  <si>
    <t>Middle School - Arts &amp; Music_2014_Central_New</t>
  </si>
  <si>
    <t>Middle School - Arts &amp; Music_2014_Central_Same District/Different Position</t>
  </si>
  <si>
    <t>Middle School - Arts &amp; Music_2014_Central_Stayer</t>
  </si>
  <si>
    <t>Middle School - Arts &amp; Music_2014_Northeast_Different District/Different Position</t>
  </si>
  <si>
    <t>Middle School - Arts &amp; Music_2014_Northeast_Different District/Same Position</t>
  </si>
  <si>
    <t>Middle School - Arts &amp; Music_2014_Northeast_Leaver</t>
  </si>
  <si>
    <t>Middle School - Arts &amp; Music_2014_Northeast_New</t>
  </si>
  <si>
    <t>Middle School - Arts &amp; Music_2014_Northeast_Same District/Different Position</t>
  </si>
  <si>
    <t>Middle School - Arts &amp; Music_2014_Northeast_Stayer</t>
  </si>
  <si>
    <t>Middle School - Arts &amp; Music_2014_Northwest_Different District/Same Position</t>
  </si>
  <si>
    <t>Middle School - Arts &amp; Music_2014_Northwest_Leaver</t>
  </si>
  <si>
    <t>Middle School - Arts &amp; Music_2014_Northwest_New</t>
  </si>
  <si>
    <t>Middle School - Arts &amp; Music_2014_Northwest_Same District/Different Position</t>
  </si>
  <si>
    <t>Middle School - Arts &amp; Music_2014_Northwest_Stayer</t>
  </si>
  <si>
    <t>Middle School - Arts &amp; Music_2014_Southeast_Different District/Different Position</t>
  </si>
  <si>
    <t>Middle School - Arts &amp; Music_2014_Southeast_Different District/Same Position</t>
  </si>
  <si>
    <t>Middle School - Arts &amp; Music_2014_Southeast_Leaver</t>
  </si>
  <si>
    <t>Middle School - Arts &amp; Music_2014_Southeast_New</t>
  </si>
  <si>
    <t>Middle School - Arts &amp; Music_2014_Southeast_Same District/Different Position</t>
  </si>
  <si>
    <t>Middle School - Arts &amp; Music_2014_Southeast_Stayer</t>
  </si>
  <si>
    <t>Middle School - Arts &amp; Music_2014_Southwest_Different District/Different Position</t>
  </si>
  <si>
    <t>Middle School - Arts &amp; Music_2014_Southwest_Leaver</t>
  </si>
  <si>
    <t>Middle School - Arts &amp; Music_2014_Southwest_New</t>
  </si>
  <si>
    <t>Middle School - Arts &amp; Music_2014_Southwest_Same District/Different Position</t>
  </si>
  <si>
    <t>Middle School - Arts &amp; Music_2014_Southwest_Stayer</t>
  </si>
  <si>
    <t>Middle School - Arts &amp; Music_2015_Central_Different District/Different Position</t>
  </si>
  <si>
    <t>Middle School - Arts &amp; Music_2015_Central_Different District/Same Position</t>
  </si>
  <si>
    <t>Middle School - Arts &amp; Music_2015_Central_Leaver</t>
  </si>
  <si>
    <t>Middle School - Arts &amp; Music_2015_Central_New</t>
  </si>
  <si>
    <t>Middle School - Arts &amp; Music_2015_Central_Same District/Different Position</t>
  </si>
  <si>
    <t>Middle School - Arts &amp; Music_2015_Central_Stayer</t>
  </si>
  <si>
    <t>Middle School - Arts &amp; Music_2015_Northeast_Different District/Different Position</t>
  </si>
  <si>
    <t>Middle School - Arts &amp; Music_2015_Northeast_Different District/Same Position</t>
  </si>
  <si>
    <t>Middle School - Arts &amp; Music_2015_Northeast_Leaver</t>
  </si>
  <si>
    <t>Middle School - Arts &amp; Music_2015_Northeast_New</t>
  </si>
  <si>
    <t>Middle School - Arts &amp; Music_2015_Northeast_Same District/Different Position</t>
  </si>
  <si>
    <t>Middle School - Arts &amp; Music_2015_Northeast_Stayer</t>
  </si>
  <si>
    <t>Middle School - Arts &amp; Music_2015_Northwest_Different District/Different Position</t>
  </si>
  <si>
    <t>Middle School - Arts &amp; Music_2015_Northwest_Leaver</t>
  </si>
  <si>
    <t>Middle School - Arts &amp; Music_2015_Northwest_New</t>
  </si>
  <si>
    <t>Middle School - Arts &amp; Music_2015_Northwest_Same District/Different Position</t>
  </si>
  <si>
    <t>Middle School - Arts &amp; Music_2015_Northwest_Stayer</t>
  </si>
  <si>
    <t>Middle School - Arts &amp; Music_2015_Southeast_Different District/Different Position</t>
  </si>
  <si>
    <t>Middle School - Arts &amp; Music_2015_Southeast_Different District/Same Position</t>
  </si>
  <si>
    <t>Middle School - Arts &amp; Music_2015_Southeast_Leaver</t>
  </si>
  <si>
    <t>Middle School - Arts &amp; Music_2015_Southeast_New</t>
  </si>
  <si>
    <t>Middle School - Arts &amp; Music_2015_Southeast_Same District/Different Position</t>
  </si>
  <si>
    <t>Middle School - Arts &amp; Music_2015_Southeast_Stayer</t>
  </si>
  <si>
    <t>Middle School - Arts &amp; Music_2015_Southwest_Different District/Different Position</t>
  </si>
  <si>
    <t>Middle School - Arts &amp; Music_2015_Southwest_Different District/Same Position</t>
  </si>
  <si>
    <t>Middle School - Arts &amp; Music_2015_Southwest_Leaver</t>
  </si>
  <si>
    <t>Middle School - Arts &amp; Music_2015_Southwest_New</t>
  </si>
  <si>
    <t>Middle School - Arts &amp; Music_2015_Southwest_Same District/Different Position</t>
  </si>
  <si>
    <t>Middle School - Arts &amp; Music_2015_Southwest_Stayer</t>
  </si>
  <si>
    <t>Middle School - Foreign Language_2010_Central_Different District/Different Position</t>
  </si>
  <si>
    <t>Middle School - Foreign Language_2010_Central_Leaver</t>
  </si>
  <si>
    <t>Middle School - Foreign Language_2010_Central_New</t>
  </si>
  <si>
    <t>Middle School - Foreign Language_2010_Central_Same District/Different Position</t>
  </si>
  <si>
    <t>Middle School - Foreign Language_2010_Central_Stayer</t>
  </si>
  <si>
    <t>Middle School - Foreign Language_2010_Northeast_Different District/Different Position</t>
  </si>
  <si>
    <t>Middle School - Foreign Language_2010_Northeast_Leaver</t>
  </si>
  <si>
    <t>Middle School - Foreign Language_2010_Northeast_New</t>
  </si>
  <si>
    <t>Middle School - Foreign Language_2010_Northeast_Same District/Different Position</t>
  </si>
  <si>
    <t>Middle School - Foreign Language_2010_Northeast_Stayer</t>
  </si>
  <si>
    <t>Middle School - Foreign Language_2010_Northwest_Different District/Different Position</t>
  </si>
  <si>
    <t>Middle School - Foreign Language_2010_Northwest_Leaver</t>
  </si>
  <si>
    <t>Middle School - Foreign Language_2010_Northwest_New</t>
  </si>
  <si>
    <t>Middle School - Foreign Language_2010_Northwest_Same District/Different Position</t>
  </si>
  <si>
    <t>Middle School - Foreign Language_2010_Northwest_Stayer</t>
  </si>
  <si>
    <t>Middle School - Foreign Language_2010_Southeast_Leaver</t>
  </si>
  <si>
    <t>Middle School - Foreign Language_2010_Southeast_New</t>
  </si>
  <si>
    <t>Middle School - Foreign Language_2010_Southeast_Stayer</t>
  </si>
  <si>
    <t>Middle School - Foreign Language_2010_Southwest_Different District/Different Position</t>
  </si>
  <si>
    <t>Middle School - Foreign Language_2010_Southwest_Leaver</t>
  </si>
  <si>
    <t>Middle School - Foreign Language_2010_Southwest_Same District/Different Position</t>
  </si>
  <si>
    <t>Middle School - Foreign Language_2010_Southwest_Stayer</t>
  </si>
  <si>
    <t>Middle School - Foreign Language_2011_Central_Different District/Different Position</t>
  </si>
  <si>
    <t>Middle School - Foreign Language_2011_Central_Different District/Same Position</t>
  </si>
  <si>
    <t>Middle School - Foreign Language_2011_Central_Leaver</t>
  </si>
  <si>
    <t>Middle School - Foreign Language_2011_Central_New</t>
  </si>
  <si>
    <t>Middle School - Foreign Language_2011_Central_Same District/Different Position</t>
  </si>
  <si>
    <t>Middle School - Foreign Language_2011_Central_Stayer</t>
  </si>
  <si>
    <t>Middle School - Foreign Language_2011_Northeast_Different District/Different Position</t>
  </si>
  <si>
    <t>Middle School - Foreign Language_2011_Northeast_Different District/Same Position</t>
  </si>
  <si>
    <t>Middle School - Foreign Language_2011_Northeast_Leaver</t>
  </si>
  <si>
    <t>Middle School - Foreign Language_2011_Northeast_New</t>
  </si>
  <si>
    <t>Middle School - Foreign Language_2011_Northeast_Same District/Different Position</t>
  </si>
  <si>
    <t>Middle School - Foreign Language_2011_Northeast_Stayer</t>
  </si>
  <si>
    <t>Middle School - Foreign Language_2011_Northwest_Leaver</t>
  </si>
  <si>
    <t>Middle School - Foreign Language_2011_Northwest_Same District/Different Position</t>
  </si>
  <si>
    <t>Middle School - Foreign Language_2011_Northwest_Stayer</t>
  </si>
  <si>
    <t>Middle School - Foreign Language_2011_Southeast_Different District/Different Position</t>
  </si>
  <si>
    <t>Middle School - Foreign Language_2011_Southeast_Leaver</t>
  </si>
  <si>
    <t>Middle School - Foreign Language_2011_Southeast_New</t>
  </si>
  <si>
    <t>Middle School - Foreign Language_2011_Southeast_Same District/Different Position</t>
  </si>
  <si>
    <t>Middle School - Foreign Language_2011_Southeast_Stayer</t>
  </si>
  <si>
    <t>Middle School - Foreign Language_2011_Southwest_Stayer</t>
  </si>
  <si>
    <t>Middle School - Foreign Language_2012_Central_Different District/Different Position</t>
  </si>
  <si>
    <t>Middle School - Foreign Language_2012_Central_Different District/Same Position</t>
  </si>
  <si>
    <t>Middle School - Foreign Language_2012_Central_Leaver</t>
  </si>
  <si>
    <t>Middle School - Foreign Language_2012_Central_New</t>
  </si>
  <si>
    <t>Middle School - Foreign Language_2012_Central_Same District/Different Position</t>
  </si>
  <si>
    <t>Middle School - Foreign Language_2012_Central_Stayer</t>
  </si>
  <si>
    <t>Middle School - Foreign Language_2012_Northeast_Different District/Different Position</t>
  </si>
  <si>
    <t>Middle School - Foreign Language_2012_Northeast_Different District/Same Position</t>
  </si>
  <si>
    <t>Middle School - Foreign Language_2012_Northeast_Leaver</t>
  </si>
  <si>
    <t>Middle School - Foreign Language_2012_Northeast_New</t>
  </si>
  <si>
    <t>Middle School - Foreign Language_2012_Northeast_Same District/Different Position</t>
  </si>
  <si>
    <t>Middle School - Foreign Language_2012_Northeast_Stayer</t>
  </si>
  <si>
    <t>Middle School - Foreign Language_2012_Northwest_Stayer</t>
  </si>
  <si>
    <t>Middle School - Foreign Language_2012_Southeast_Leaver</t>
  </si>
  <si>
    <t>Middle School - Foreign Language_2012_Southeast_Same District/Different Position</t>
  </si>
  <si>
    <t>Middle School - Foreign Language_2012_Southeast_Stayer</t>
  </si>
  <si>
    <t>Middle School - Foreign Language_2012_Southwest_Different District/Different Position</t>
  </si>
  <si>
    <t>Middle School - Foreign Language_2012_Southwest_Leaver</t>
  </si>
  <si>
    <t>Middle School - Foreign Language_2012_Southwest_New</t>
  </si>
  <si>
    <t>Middle School - Foreign Language_2012_Southwest_Same District/Different Position</t>
  </si>
  <si>
    <t>Middle School - Foreign Language_2012_Southwest_Stayer</t>
  </si>
  <si>
    <t>Middle School - Foreign Language_2013_Central_Different District/Different Position</t>
  </si>
  <si>
    <t>Middle School - Foreign Language_2013_Central_Different District/Same Position</t>
  </si>
  <si>
    <t>Middle School - Foreign Language_2013_Central_Leaver</t>
  </si>
  <si>
    <t>Middle School - Foreign Language_2013_Central_New</t>
  </si>
  <si>
    <t>Middle School - Foreign Language_2013_Central_Same District/Different Position</t>
  </si>
  <si>
    <t>Middle School - Foreign Language_2013_Central_Stayer</t>
  </si>
  <si>
    <t>Middle School - Foreign Language_2013_Northeast_Different District/Different Position</t>
  </si>
  <si>
    <t>Middle School - Foreign Language_2013_Northeast_Different District/Same Position</t>
  </si>
  <si>
    <t>Middle School - Foreign Language_2013_Northeast_Leaver</t>
  </si>
  <si>
    <t>Middle School - Foreign Language_2013_Northeast_New</t>
  </si>
  <si>
    <t>Middle School - Foreign Language_2013_Northeast_Same District/Different Position</t>
  </si>
  <si>
    <t>Middle School - Foreign Language_2013_Northeast_Stayer</t>
  </si>
  <si>
    <t>Middle School - Foreign Language_2013_Northwest_Leaver</t>
  </si>
  <si>
    <t>Middle School - Foreign Language_2013_Northwest_Same District/Different Position</t>
  </si>
  <si>
    <t>Middle School - Foreign Language_2013_Northwest_Stayer</t>
  </si>
  <si>
    <t>Middle School - Foreign Language_2013_Southeast_New</t>
  </si>
  <si>
    <t>Middle School - Foreign Language_2013_Southeast_Same District/Different Position</t>
  </si>
  <si>
    <t>Middle School - Foreign Language_2013_Southeast_Stayer</t>
  </si>
  <si>
    <t>Middle School - Foreign Language_2013_Southwest_Different District/Different Position</t>
  </si>
  <si>
    <t>Middle School - Foreign Language_2013_Southwest_Leaver</t>
  </si>
  <si>
    <t>Middle School - Foreign Language_2013_Southwest_New</t>
  </si>
  <si>
    <t>Middle School - Foreign Language_2013_Southwest_Same District/Different Position</t>
  </si>
  <si>
    <t>Middle School - Foreign Language_2013_Southwest_Stayer</t>
  </si>
  <si>
    <t>Middle School - Foreign Language_2014_Central_Different District/Different Position</t>
  </si>
  <si>
    <t>Middle School - Foreign Language_2014_Central_Leaver</t>
  </si>
  <si>
    <t>Middle School - Foreign Language_2014_Central_New</t>
  </si>
  <si>
    <t>Middle School - Foreign Language_2014_Central_Same District/Different Position</t>
  </si>
  <si>
    <t>Middle School - Foreign Language_2014_Central_Stayer</t>
  </si>
  <si>
    <t>Middle School - Foreign Language_2014_Northeast_Different District/Different Position</t>
  </si>
  <si>
    <t>Middle School - Foreign Language_2014_Northeast_Leaver</t>
  </si>
  <si>
    <t>Middle School - Foreign Language_2014_Northeast_New</t>
  </si>
  <si>
    <t>Middle School - Foreign Language_2014_Northeast_Same District/Different Position</t>
  </si>
  <si>
    <t>Middle School - Foreign Language_2014_Northeast_Stayer</t>
  </si>
  <si>
    <t>Middle School - Foreign Language_2014_Northwest_Leaver</t>
  </si>
  <si>
    <t>Middle School - Foreign Language_2014_Northwest_Same District/Different Position</t>
  </si>
  <si>
    <t>Middle School - Foreign Language_2014_Northwest_Stayer</t>
  </si>
  <si>
    <t>Middle School - Foreign Language_2014_Southeast_New</t>
  </si>
  <si>
    <t>Middle School - Foreign Language_2014_Southeast_Same District/Different Position</t>
  </si>
  <si>
    <t>Middle School - Foreign Language_2014_Southeast_Stayer</t>
  </si>
  <si>
    <t>Middle School - Foreign Language_2014_Southwest_Leaver</t>
  </si>
  <si>
    <t>Middle School - Foreign Language_2014_Southwest_New</t>
  </si>
  <si>
    <t>Middle School - Foreign Language_2014_Southwest_Stayer</t>
  </si>
  <si>
    <t>Middle School - Foreign Language_2015_Central_Different District/Different Position</t>
  </si>
  <si>
    <t>Middle School - Foreign Language_2015_Central_Different District/Same Position</t>
  </si>
  <si>
    <t>Middle School - Foreign Language_2015_Central_Leaver</t>
  </si>
  <si>
    <t>Middle School - Foreign Language_2015_Central_New</t>
  </si>
  <si>
    <t>Middle School - Foreign Language_2015_Central_Same District/Different Position</t>
  </si>
  <si>
    <t>Middle School - Foreign Language_2015_Central_Stayer</t>
  </si>
  <si>
    <t>Middle School - Foreign Language_2015_Northeast_Different District/Different Position</t>
  </si>
  <si>
    <t>Middle School - Foreign Language_2015_Northeast_Leaver</t>
  </si>
  <si>
    <t>Middle School - Foreign Language_2015_Northeast_New</t>
  </si>
  <si>
    <t>Middle School - Foreign Language_2015_Northeast_Same District/Different Position</t>
  </si>
  <si>
    <t>Middle School - Foreign Language_2015_Northeast_Stayer</t>
  </si>
  <si>
    <t>Middle School - Foreign Language_2015_Northwest_Leaver</t>
  </si>
  <si>
    <t>Middle School - Foreign Language_2015_Northwest_Same District/Different Position</t>
  </si>
  <si>
    <t>Middle School - Foreign Language_2015_Northwest_Stayer</t>
  </si>
  <si>
    <t>Middle School - Foreign Language_2015_Southeast_Same District/Different Position</t>
  </si>
  <si>
    <t>Middle School - Foreign Language_2015_Southeast_Stayer</t>
  </si>
  <si>
    <t>Middle School - Foreign Language_2015_Southwest_Different District/Different Position</t>
  </si>
  <si>
    <t>Middle School - Foreign Language_2015_Southwest_New</t>
  </si>
  <si>
    <t>Middle School - Foreign Language_2015_Southwest_Same District/Different Position</t>
  </si>
  <si>
    <t>Middle School - Foreign Language_2015_Southwest_Stayer</t>
  </si>
  <si>
    <t>Middle School - Language Arts_2010_Central_Different District/Different Position</t>
  </si>
  <si>
    <t>Middle School - Language Arts_2010_Central_Different District/Same Position</t>
  </si>
  <si>
    <t>Middle School - Language Arts_2010_Central_Leaver</t>
  </si>
  <si>
    <t>Middle School - Language Arts_2010_Central_New</t>
  </si>
  <si>
    <t>Middle School - Language Arts_2010_Central_Same District/Different Position</t>
  </si>
  <si>
    <t>Middle School - Language Arts_2010_Central_Stayer</t>
  </si>
  <si>
    <t>Middle School - Language Arts_2010_Northeast_Different District/Different Position</t>
  </si>
  <si>
    <t>Middle School - Language Arts_2010_Northeast_Different District/Same Position</t>
  </si>
  <si>
    <t>Middle School - Language Arts_2010_Northeast_Leaver</t>
  </si>
  <si>
    <t>Middle School - Language Arts_2010_Northeast_New</t>
  </si>
  <si>
    <t>Middle School - Language Arts_2010_Northeast_Same District/Different Position</t>
  </si>
  <si>
    <t>Middle School - Language Arts_2010_Northeast_Stayer</t>
  </si>
  <si>
    <t>Middle School - Language Arts_2010_Northwest_Different District/Different Position</t>
  </si>
  <si>
    <t>Middle School - Language Arts_2010_Northwest_Different District/Same Position</t>
  </si>
  <si>
    <t>Middle School - Language Arts_2010_Northwest_Leaver</t>
  </si>
  <si>
    <t>Middle School - Language Arts_2010_Northwest_New</t>
  </si>
  <si>
    <t>Middle School - Language Arts_2010_Northwest_Same District/Different Position</t>
  </si>
  <si>
    <t>Middle School - Language Arts_2010_Northwest_Stayer</t>
  </si>
  <si>
    <t>Middle School - Language Arts_2010_Southeast_Different District/Different Position</t>
  </si>
  <si>
    <t>Middle School - Language Arts_2010_Southeast_Different District/Same Position</t>
  </si>
  <si>
    <t>Middle School - Language Arts_2010_Southeast_Leaver</t>
  </si>
  <si>
    <t>Middle School - Language Arts_2010_Southeast_New</t>
  </si>
  <si>
    <t>Middle School - Language Arts_2010_Southeast_Same District/Different Position</t>
  </si>
  <si>
    <t>Middle School - Language Arts_2010_Southeast_Stayer</t>
  </si>
  <si>
    <t>Middle School - Language Arts_2010_Southwest_Different District/Different Position</t>
  </si>
  <si>
    <t>Middle School - Language Arts_2010_Southwest_Different District/Same Position</t>
  </si>
  <si>
    <t>Middle School - Language Arts_2010_Southwest_Leaver</t>
  </si>
  <si>
    <t>Middle School - Language Arts_2010_Southwest_New</t>
  </si>
  <si>
    <t>Middle School - Language Arts_2010_Southwest_Same District/Different Position</t>
  </si>
  <si>
    <t>Middle School - Language Arts_2010_Southwest_Stayer</t>
  </si>
  <si>
    <t>Middle School - Language Arts_2011_Central_Different District/Different Position</t>
  </si>
  <si>
    <t>Middle School - Language Arts_2011_Central_Different District/Same Position</t>
  </si>
  <si>
    <t>Middle School - Language Arts_2011_Central_Leaver</t>
  </si>
  <si>
    <t>Middle School - Language Arts_2011_Central_New</t>
  </si>
  <si>
    <t>Middle School - Language Arts_2011_Central_Same District/Different Position</t>
  </si>
  <si>
    <t>Middle School - Language Arts_2011_Central_Stayer</t>
  </si>
  <si>
    <t>Middle School - Language Arts_2011_Northeast_Different District/Different Position</t>
  </si>
  <si>
    <t>Middle School - Language Arts_2011_Northeast_Different District/Same Position</t>
  </si>
  <si>
    <t>Middle School - Language Arts_2011_Northeast_Leaver</t>
  </si>
  <si>
    <t>Middle School - Language Arts_2011_Northeast_New</t>
  </si>
  <si>
    <t>Middle School - Language Arts_2011_Northeast_Same District/Different Position</t>
  </si>
  <si>
    <t>Middle School - Language Arts_2011_Northeast_Stayer</t>
  </si>
  <si>
    <t>Middle School - Language Arts_2011_Northwest_Different District/Same Position</t>
  </si>
  <si>
    <t>Middle School - Language Arts_2011_Northwest_Leaver</t>
  </si>
  <si>
    <t>Middle School - Language Arts_2011_Northwest_New</t>
  </si>
  <si>
    <t>Middle School - Language Arts_2011_Northwest_Same District/Different Position</t>
  </si>
  <si>
    <t>Middle School - Language Arts_2011_Northwest_Stayer</t>
  </si>
  <si>
    <t>Middle School - Language Arts_2011_Southeast_Different District/Different Position</t>
  </si>
  <si>
    <t>Middle School - Language Arts_2011_Southeast_Different District/Same Position</t>
  </si>
  <si>
    <t>Middle School - Language Arts_2011_Southeast_Leaver</t>
  </si>
  <si>
    <t>Middle School - Language Arts_2011_Southeast_New</t>
  </si>
  <si>
    <t>Middle School - Language Arts_2011_Southeast_Same District/Different Position</t>
  </si>
  <si>
    <t>Middle School - Language Arts_2011_Southeast_Stayer</t>
  </si>
  <si>
    <t>Middle School - Language Arts_2011_Southwest_Different District/Different Position</t>
  </si>
  <si>
    <t>Middle School - Language Arts_2011_Southwest_Different District/Same Position</t>
  </si>
  <si>
    <t>Middle School - Language Arts_2011_Southwest_Leaver</t>
  </si>
  <si>
    <t>Middle School - Language Arts_2011_Southwest_New</t>
  </si>
  <si>
    <t>Middle School - Language Arts_2011_Southwest_Same District/Different Position</t>
  </si>
  <si>
    <t>Middle School - Language Arts_2011_Southwest_Stayer</t>
  </si>
  <si>
    <t>Middle School - Language Arts_2012_Central_Different District/Different Position</t>
  </si>
  <si>
    <t>Middle School - Language Arts_2012_Central_Different District/Same Position</t>
  </si>
  <si>
    <t>Middle School - Language Arts_2012_Central_Leaver</t>
  </si>
  <si>
    <t>Middle School - Language Arts_2012_Central_New</t>
  </si>
  <si>
    <t>Middle School - Language Arts_2012_Central_Same District/Different Position</t>
  </si>
  <si>
    <t>Middle School - Language Arts_2012_Central_Stayer</t>
  </si>
  <si>
    <t>Middle School - Language Arts_2012_Northeast_Different District/Different Position</t>
  </si>
  <si>
    <t>Middle School - Language Arts_2012_Northeast_Leaver</t>
  </si>
  <si>
    <t>Middle School - Language Arts_2012_Northeast_New</t>
  </si>
  <si>
    <t>Middle School - Language Arts_2012_Northeast_Same District/Different Position</t>
  </si>
  <si>
    <t>Middle School - Language Arts_2012_Northeast_Stayer</t>
  </si>
  <si>
    <t>Middle School - Language Arts_2012_Northwest_Different District/Different Position</t>
  </si>
  <si>
    <t>Middle School - Language Arts_2012_Northwest_Leaver</t>
  </si>
  <si>
    <t>Middle School - Language Arts_2012_Northwest_New</t>
  </si>
  <si>
    <t>Middle School - Language Arts_2012_Northwest_Same District/Different Position</t>
  </si>
  <si>
    <t>Middle School - Language Arts_2012_Northwest_Stayer</t>
  </si>
  <si>
    <t>Middle School - Language Arts_2012_Southeast_Different District/Different Position</t>
  </si>
  <si>
    <t>Middle School - Language Arts_2012_Southeast_Leaver</t>
  </si>
  <si>
    <t>Middle School - Language Arts_2012_Southeast_New</t>
  </si>
  <si>
    <t>Middle School - Language Arts_2012_Southeast_Same District/Different Position</t>
  </si>
  <si>
    <t>Middle School - Language Arts_2012_Southeast_Stayer</t>
  </si>
  <si>
    <t>Middle School - Language Arts_2012_Southwest_Different District/Different Position</t>
  </si>
  <si>
    <t>Middle School - Language Arts_2012_Southwest_Different District/Same Position</t>
  </si>
  <si>
    <t>Middle School - Language Arts_2012_Southwest_Leaver</t>
  </si>
  <si>
    <t>Middle School - Language Arts_2012_Southwest_New</t>
  </si>
  <si>
    <t>Middle School - Language Arts_2012_Southwest_Same District/Different Position</t>
  </si>
  <si>
    <t>Middle School - Language Arts_2012_Southwest_Stayer</t>
  </si>
  <si>
    <t>Middle School - Language Arts_2013_Central_Different District/Different Position</t>
  </si>
  <si>
    <t>Middle School - Language Arts_2013_Central_Different District/Same Position</t>
  </si>
  <si>
    <t>Middle School - Language Arts_2013_Central_Leaver</t>
  </si>
  <si>
    <t>Middle School - Language Arts_2013_Central_New</t>
  </si>
  <si>
    <t>Middle School - Language Arts_2013_Central_Same District/Different Position</t>
  </si>
  <si>
    <t>Middle School - Language Arts_2013_Central_Stayer</t>
  </si>
  <si>
    <t>Middle School - Language Arts_2013_Northeast_Different District/Different Position</t>
  </si>
  <si>
    <t>Middle School - Language Arts_2013_Northeast_Different District/Same Position</t>
  </si>
  <si>
    <t>Middle School - Language Arts_2013_Northeast_Leaver</t>
  </si>
  <si>
    <t>Middle School - Language Arts_2013_Northeast_New</t>
  </si>
  <si>
    <t>Middle School - Language Arts_2013_Northeast_Same District/Different Position</t>
  </si>
  <si>
    <t>Middle School - Language Arts_2013_Northeast_Stayer</t>
  </si>
  <si>
    <t>Middle School - Language Arts_2013_Northwest_Different District/Different Position</t>
  </si>
  <si>
    <t>Middle School - Language Arts_2013_Northwest_Different District/Same Position</t>
  </si>
  <si>
    <t>Middle School - Language Arts_2013_Northwest_Leaver</t>
  </si>
  <si>
    <t>Middle School - Language Arts_2013_Northwest_New</t>
  </si>
  <si>
    <t>Middle School - Language Arts_2013_Northwest_Same District/Different Position</t>
  </si>
  <si>
    <t>Middle School - Language Arts_2013_Northwest_Stayer</t>
  </si>
  <si>
    <t>Middle School - Language Arts_2013_Southeast_Different District/Different Position</t>
  </si>
  <si>
    <t>Middle School - Language Arts_2013_Southeast_Different District/Same Position</t>
  </si>
  <si>
    <t>Middle School - Language Arts_2013_Southeast_Leaver</t>
  </si>
  <si>
    <t>Middle School - Language Arts_2013_Southeast_New</t>
  </si>
  <si>
    <t>Middle School - Language Arts_2013_Southeast_Same District/Different Position</t>
  </si>
  <si>
    <t>Middle School - Language Arts_2013_Southeast_Stayer</t>
  </si>
  <si>
    <t>Middle School - Language Arts_2013_Southwest_Different District/Different Position</t>
  </si>
  <si>
    <t>Middle School - Language Arts_2013_Southwest_Different District/Same Position</t>
  </si>
  <si>
    <t>Middle School - Language Arts_2013_Southwest_Leaver</t>
  </si>
  <si>
    <t>Middle School - Language Arts_2013_Southwest_New</t>
  </si>
  <si>
    <t>Middle School - Language Arts_2013_Southwest_Same District/Different Position</t>
  </si>
  <si>
    <t>Middle School - Language Arts_2013_Southwest_Stayer</t>
  </si>
  <si>
    <t>Middle School - Language Arts_2014_Central_Different District/Different Position</t>
  </si>
  <si>
    <t>Middle School - Language Arts_2014_Central_Different District/Same Position</t>
  </si>
  <si>
    <t>Middle School - Language Arts_2014_Central_Leaver</t>
  </si>
  <si>
    <t>Middle School - Language Arts_2014_Central_New</t>
  </si>
  <si>
    <t>Middle School - Language Arts_2014_Central_Same District/Different Position</t>
  </si>
  <si>
    <t>Middle School - Language Arts_2014_Central_Stayer</t>
  </si>
  <si>
    <t>Middle School - Language Arts_2014_Northeast_Different District/Different Position</t>
  </si>
  <si>
    <t>Middle School - Language Arts_2014_Northeast_Different District/Same Position</t>
  </si>
  <si>
    <t>Middle School - Language Arts_2014_Northeast_Leaver</t>
  </si>
  <si>
    <t>Middle School - Language Arts_2014_Northeast_New</t>
  </si>
  <si>
    <t>Middle School - Language Arts_2014_Northeast_Same District/Different Position</t>
  </si>
  <si>
    <t>Middle School - Language Arts_2014_Northeast_Stayer</t>
  </si>
  <si>
    <t>Middle School - Language Arts_2014_Northwest_Different District/Different Position</t>
  </si>
  <si>
    <t>Middle School - Language Arts_2014_Northwest_Different District/Same Position</t>
  </si>
  <si>
    <t>Middle School - Language Arts_2014_Northwest_Leaver</t>
  </si>
  <si>
    <t>Middle School - Language Arts_2014_Northwest_New</t>
  </si>
  <si>
    <t>Middle School - Language Arts_2014_Northwest_Same District/Different Position</t>
  </si>
  <si>
    <t>Middle School - Language Arts_2014_Northwest_Stayer</t>
  </si>
  <si>
    <t>Middle School - Language Arts_2014_Southeast_Different District/Different Position</t>
  </si>
  <si>
    <t>Middle School - Language Arts_2014_Southeast_Different District/Same Position</t>
  </si>
  <si>
    <t>Middle School - Language Arts_2014_Southeast_Leaver</t>
  </si>
  <si>
    <t>Middle School - Language Arts_2014_Southeast_New</t>
  </si>
  <si>
    <t>Middle School - Language Arts_2014_Southeast_Same District/Different Position</t>
  </si>
  <si>
    <t>Middle School - Language Arts_2014_Southeast_Stayer</t>
  </si>
  <si>
    <t>Middle School - Language Arts_2014_Southwest_Different District/Different Position</t>
  </si>
  <si>
    <t>Middle School - Language Arts_2014_Southwest_Different District/Same Position</t>
  </si>
  <si>
    <t>Middle School - Language Arts_2014_Southwest_Leaver</t>
  </si>
  <si>
    <t>Middle School - Language Arts_2014_Southwest_New</t>
  </si>
  <si>
    <t>Middle School - Language Arts_2014_Southwest_Same District/Different Position</t>
  </si>
  <si>
    <t>Middle School - Language Arts_2014_Southwest_Stayer</t>
  </si>
  <si>
    <t>Middle School - Language Arts_2015_Central_Different District/Different Position</t>
  </si>
  <si>
    <t>Middle School - Language Arts_2015_Central_Different District/Same Position</t>
  </si>
  <si>
    <t>Middle School - Language Arts_2015_Central_Leaver</t>
  </si>
  <si>
    <t>Middle School - Language Arts_2015_Central_New</t>
  </si>
  <si>
    <t>Middle School - Language Arts_2015_Central_Same District/Different Position</t>
  </si>
  <si>
    <t>Middle School - Language Arts_2015_Central_Stayer</t>
  </si>
  <si>
    <t>Middle School - Language Arts_2015_Northeast_Different District/Different Position</t>
  </si>
  <si>
    <t>Middle School - Language Arts_2015_Northeast_Different District/Same Position</t>
  </si>
  <si>
    <t>Middle School - Language Arts_2015_Northeast_Leaver</t>
  </si>
  <si>
    <t>Middle School - Language Arts_2015_Northeast_New</t>
  </si>
  <si>
    <t>Middle School - Language Arts_2015_Northeast_Same District/Different Position</t>
  </si>
  <si>
    <t>Middle School - Language Arts_2015_Northeast_Stayer</t>
  </si>
  <si>
    <t>Middle School - Language Arts_2015_Northwest_Different District/Different Position</t>
  </si>
  <si>
    <t>Middle School - Language Arts_2015_Northwest_Different District/Same Position</t>
  </si>
  <si>
    <t>Middle School - Language Arts_2015_Northwest_Leaver</t>
  </si>
  <si>
    <t>Middle School - Language Arts_2015_Northwest_New</t>
  </si>
  <si>
    <t>Middle School - Language Arts_2015_Northwest_Same District/Different Position</t>
  </si>
  <si>
    <t>Middle School - Language Arts_2015_Northwest_Stayer</t>
  </si>
  <si>
    <t>Middle School - Language Arts_2015_Southeast_Different District/Different Position</t>
  </si>
  <si>
    <t>Middle School - Language Arts_2015_Southeast_Different District/Same Position</t>
  </si>
  <si>
    <t>Middle School - Language Arts_2015_Southeast_Leaver</t>
  </si>
  <si>
    <t>Middle School - Language Arts_2015_Southeast_New</t>
  </si>
  <si>
    <t>Middle School - Language Arts_2015_Southeast_Same District/Different Position</t>
  </si>
  <si>
    <t>Middle School - Language Arts_2015_Southeast_Stayer</t>
  </si>
  <si>
    <t>Middle School - Language Arts_2015_Southwest_Different District/Different Position</t>
  </si>
  <si>
    <t>Middle School - Language Arts_2015_Southwest_Different District/Same Position</t>
  </si>
  <si>
    <t>Middle School - Language Arts_2015_Southwest_Leaver</t>
  </si>
  <si>
    <t>Middle School - Language Arts_2015_Southwest_New</t>
  </si>
  <si>
    <t>Middle School - Language Arts_2015_Southwest_Same District/Different Position</t>
  </si>
  <si>
    <t>Middle School - Language Arts_2015_Southwest_Stayer</t>
  </si>
  <si>
    <t>Middle School - Math_2010_Central_Different District/Different Position</t>
  </si>
  <si>
    <t>Middle School - Math_2010_Central_Different District/Same Position</t>
  </si>
  <si>
    <t>Middle School - Math_2010_Central_Leaver</t>
  </si>
  <si>
    <t>Middle School - Math_2010_Central_New</t>
  </si>
  <si>
    <t>Middle School - Math_2010_Central_Same District/Different Position</t>
  </si>
  <si>
    <t>Middle School - Math_2010_Central_Stayer</t>
  </si>
  <si>
    <t>Middle School - Math_2010_Northeast_Different District/Different Position</t>
  </si>
  <si>
    <t>Middle School - Math_2010_Northeast_Different District/Same Position</t>
  </si>
  <si>
    <t>Middle School - Math_2010_Northeast_Leaver</t>
  </si>
  <si>
    <t>Middle School - Math_2010_Northeast_New</t>
  </si>
  <si>
    <t>Middle School - Math_2010_Northeast_Same District/Different Position</t>
  </si>
  <si>
    <t>Middle School - Math_2010_Northeast_Stayer</t>
  </si>
  <si>
    <t>Middle School - Math_2010_Northwest_Leaver</t>
  </si>
  <si>
    <t>Middle School - Math_2010_Northwest_New</t>
  </si>
  <si>
    <t>Middle School - Math_2010_Northwest_Same District/Different Position</t>
  </si>
  <si>
    <t>Middle School - Math_2010_Northwest_Stayer</t>
  </si>
  <si>
    <t>Middle School - Math_2010_Southeast_Different District/Different Position</t>
  </si>
  <si>
    <t>Middle School - Math_2010_Southeast_Different District/Same Position</t>
  </si>
  <si>
    <t>Middle School - Math_2010_Southeast_Leaver</t>
  </si>
  <si>
    <t>Middle School - Math_2010_Southeast_New</t>
  </si>
  <si>
    <t>Middle School - Math_2010_Southeast_Same District/Different Position</t>
  </si>
  <si>
    <t>Middle School - Math_2010_Southeast_Stayer</t>
  </si>
  <si>
    <t>Middle School - Math_2010_Southwest_Different District/Different Position</t>
  </si>
  <si>
    <t>Middle School - Math_2010_Southwest_Different District/Same Position</t>
  </si>
  <si>
    <t>Middle School - Math_2010_Southwest_Leaver</t>
  </si>
  <si>
    <t>Middle School - Math_2010_Southwest_New</t>
  </si>
  <si>
    <t>Middle School - Math_2010_Southwest_Same District/Different Position</t>
  </si>
  <si>
    <t>Middle School - Math_2010_Southwest_Stayer</t>
  </si>
  <si>
    <t>Middle School - Math_2011_Central_Different District/Different Position</t>
  </si>
  <si>
    <t>Middle School - Math_2011_Central_Different District/Same Position</t>
  </si>
  <si>
    <t>Middle School - Math_2011_Central_Leaver</t>
  </si>
  <si>
    <t>Middle School - Math_2011_Central_New</t>
  </si>
  <si>
    <t>Middle School - Math_2011_Central_Same District/Different Position</t>
  </si>
  <si>
    <t>Middle School - Math_2011_Central_Stayer</t>
  </si>
  <si>
    <t>Middle School - Math_2011_Northeast_Different District/Different Position</t>
  </si>
  <si>
    <t>Middle School - Math_2011_Northeast_Different District/Same Position</t>
  </si>
  <si>
    <t>Middle School - Math_2011_Northeast_Leaver</t>
  </si>
  <si>
    <t>Middle School - Math_2011_Northeast_New</t>
  </si>
  <si>
    <t>Middle School - Math_2011_Northeast_Same District/Different Position</t>
  </si>
  <si>
    <t>Middle School - Math_2011_Northeast_Stayer</t>
  </si>
  <si>
    <t>Middle School - Math_2011_Northwest_Different District/Different Position</t>
  </si>
  <si>
    <t>Middle School - Math_2011_Northwest_Different District/Same Position</t>
  </si>
  <si>
    <t>Middle School - Math_2011_Northwest_Leaver</t>
  </si>
  <si>
    <t>Middle School - Math_2011_Northwest_New</t>
  </si>
  <si>
    <t>Middle School - Math_2011_Northwest_Same District/Different Position</t>
  </si>
  <si>
    <t>Middle School - Math_2011_Northwest_Stayer</t>
  </si>
  <si>
    <t>Middle School - Math_2011_Southeast_Different District/Different Position</t>
  </si>
  <si>
    <t>Middle School - Math_2011_Southeast_Different District/Same Position</t>
  </si>
  <si>
    <t>Middle School - Math_2011_Southeast_Leaver</t>
  </si>
  <si>
    <t>Middle School - Math_2011_Southeast_New</t>
  </si>
  <si>
    <t>Middle School - Math_2011_Southeast_Same District/Different Position</t>
  </si>
  <si>
    <t>Middle School - Math_2011_Southeast_Stayer</t>
  </si>
  <si>
    <t>Middle School - Math_2011_Southwest_Different District/Different Position</t>
  </si>
  <si>
    <t>Middle School - Math_2011_Southwest_Different District/Same Position</t>
  </si>
  <si>
    <t>Middle School - Math_2011_Southwest_Leaver</t>
  </si>
  <si>
    <t>Middle School - Math_2011_Southwest_New</t>
  </si>
  <si>
    <t>Middle School - Math_2011_Southwest_Same District/Different Position</t>
  </si>
  <si>
    <t>Middle School - Math_2011_Southwest_Stayer</t>
  </si>
  <si>
    <t>Middle School - Math_2012_Central_Different District/Different Position</t>
  </si>
  <si>
    <t>Middle School - Math_2012_Central_Different District/Same Position</t>
  </si>
  <si>
    <t>Middle School - Math_2012_Central_Leaver</t>
  </si>
  <si>
    <t>Middle School - Math_2012_Central_New</t>
  </si>
  <si>
    <t>Middle School - Math_2012_Central_Same District/Different Position</t>
  </si>
  <si>
    <t>Middle School - Math_2012_Central_Stayer</t>
  </si>
  <si>
    <t>Middle School - Math_2012_Northeast_Different District/Different Position</t>
  </si>
  <si>
    <t>Middle School - Math_2012_Northeast_Different District/Same Position</t>
  </si>
  <si>
    <t>Middle School - Math_2012_Northeast_Leaver</t>
  </si>
  <si>
    <t>Middle School - Math_2012_Northeast_New</t>
  </si>
  <si>
    <t>Middle School - Math_2012_Northeast_Same District/Different Position</t>
  </si>
  <si>
    <t>Middle School - Math_2012_Northeast_Stayer</t>
  </si>
  <si>
    <t>Middle School - Math_2012_Northwest_Different District/Different Position</t>
  </si>
  <si>
    <t>Middle School - Math_2012_Northwest_Leaver</t>
  </si>
  <si>
    <t>Middle School - Math_2012_Northwest_New</t>
  </si>
  <si>
    <t>Middle School - Math_2012_Northwest_Same District/Different Position</t>
  </si>
  <si>
    <t>Middle School - Math_2012_Northwest_Stayer</t>
  </si>
  <si>
    <t>Middle School - Math_2012_Southeast_Different District/Different Position</t>
  </si>
  <si>
    <t>Middle School - Math_2012_Southeast_Leaver</t>
  </si>
  <si>
    <t>Middle School - Math_2012_Southeast_New</t>
  </si>
  <si>
    <t>Middle School - Math_2012_Southeast_Same District/Different Position</t>
  </si>
  <si>
    <t>Middle School - Math_2012_Southeast_Stayer</t>
  </si>
  <si>
    <t>Middle School - Math_2012_Southwest_Different District/Different Position</t>
  </si>
  <si>
    <t>Middle School - Math_2012_Southwest_Different District/Same Position</t>
  </si>
  <si>
    <t>Middle School - Math_2012_Southwest_Leaver</t>
  </si>
  <si>
    <t>Middle School - Math_2012_Southwest_New</t>
  </si>
  <si>
    <t>Middle School - Math_2012_Southwest_Same District/Different Position</t>
  </si>
  <si>
    <t>Middle School - Math_2012_Southwest_Stayer</t>
  </si>
  <si>
    <t>Middle School - Math_2013_Central_Different District/Different Position</t>
  </si>
  <si>
    <t>Middle School - Math_2013_Central_Different District/Same Position</t>
  </si>
  <si>
    <t>Middle School - Math_2013_Central_Leaver</t>
  </si>
  <si>
    <t>Middle School - Math_2013_Central_New</t>
  </si>
  <si>
    <t>Middle School - Math_2013_Central_Same District/Different Position</t>
  </si>
  <si>
    <t>Middle School - Math_2013_Central_Stayer</t>
  </si>
  <si>
    <t>Middle School - Math_2013_Northeast_Different District/Different Position</t>
  </si>
  <si>
    <t>Middle School - Math_2013_Northeast_Different District/Same Position</t>
  </si>
  <si>
    <t>Middle School - Math_2013_Northeast_Leaver</t>
  </si>
  <si>
    <t>Middle School - Math_2013_Northeast_New</t>
  </si>
  <si>
    <t>Middle School - Math_2013_Northeast_Same District/Different Position</t>
  </si>
  <si>
    <t>Middle School - Math_2013_Northeast_Stayer</t>
  </si>
  <si>
    <t>Middle School - Math_2013_Northwest_Different District/Different Position</t>
  </si>
  <si>
    <t>Middle School - Math_2013_Northwest_Different District/Same Position</t>
  </si>
  <si>
    <t>Middle School - Math_2013_Northwest_Leaver</t>
  </si>
  <si>
    <t>Middle School - Math_2013_Northwest_New</t>
  </si>
  <si>
    <t>Middle School - Math_2013_Northwest_Same District/Different Position</t>
  </si>
  <si>
    <t>Middle School - Math_2013_Northwest_Stayer</t>
  </si>
  <si>
    <t>Middle School - Math_2013_Southeast_Different District/Different Position</t>
  </si>
  <si>
    <t>Middle School - Math_2013_Southeast_Different District/Same Position</t>
  </si>
  <si>
    <t>Middle School - Math_2013_Southeast_Leaver</t>
  </si>
  <si>
    <t>Middle School - Math_2013_Southeast_New</t>
  </si>
  <si>
    <t>Middle School - Math_2013_Southeast_Same District/Different Position</t>
  </si>
  <si>
    <t>Middle School - Math_2013_Southeast_Stayer</t>
  </si>
  <si>
    <t>Middle School - Math_2013_Southwest_Different District/Different Position</t>
  </si>
  <si>
    <t>Middle School - Math_2013_Southwest_Different District/Same Position</t>
  </si>
  <si>
    <t>Middle School - Math_2013_Southwest_Leaver</t>
  </si>
  <si>
    <t>Middle School - Math_2013_Southwest_New</t>
  </si>
  <si>
    <t>Middle School - Math_2013_Southwest_Same District/Different Position</t>
  </si>
  <si>
    <t>Middle School - Math_2013_Southwest_Stayer</t>
  </si>
  <si>
    <t>Middle School - Math_2014_Central_Different District/Different Position</t>
  </si>
  <si>
    <t>Middle School - Math_2014_Central_Different District/Same Position</t>
  </si>
  <si>
    <t>Middle School - Math_2014_Central_Leaver</t>
  </si>
  <si>
    <t>Middle School - Math_2014_Central_New</t>
  </si>
  <si>
    <t>Middle School - Math_2014_Central_Same District/Different Position</t>
  </si>
  <si>
    <t>Middle School - Math_2014_Central_Stayer</t>
  </si>
  <si>
    <t>Middle School - Math_2014_Northeast_Different District/Different Position</t>
  </si>
  <si>
    <t>Middle School - Math_2014_Northeast_Different District/Same Position</t>
  </si>
  <si>
    <t>Middle School - Math_2014_Northeast_Leaver</t>
  </si>
  <si>
    <t>Middle School - Math_2014_Northeast_New</t>
  </si>
  <si>
    <t>Middle School - Math_2014_Northeast_Same District/Different Position</t>
  </si>
  <si>
    <t>Middle School - Math_2014_Northeast_Stayer</t>
  </si>
  <si>
    <t>Middle School - Math_2014_Northwest_Different District/Different Position</t>
  </si>
  <si>
    <t>Middle School - Math_2014_Northwest_Different District/Same Position</t>
  </si>
  <si>
    <t>Middle School - Math_2014_Northwest_Leaver</t>
  </si>
  <si>
    <t>Middle School - Math_2014_Northwest_New</t>
  </si>
  <si>
    <t>Middle School - Math_2014_Northwest_Same District/Different Position</t>
  </si>
  <si>
    <t>Middle School - Math_2014_Northwest_Stayer</t>
  </si>
  <si>
    <t>Middle School - Math_2014_Southeast_Different District/Different Position</t>
  </si>
  <si>
    <t>Middle School - Math_2014_Southeast_Different District/Same Position</t>
  </si>
  <si>
    <t>Middle School - Math_2014_Southeast_Leaver</t>
  </si>
  <si>
    <t>Middle School - Math_2014_Southeast_New</t>
  </si>
  <si>
    <t>Middle School - Math_2014_Southeast_Same District/Different Position</t>
  </si>
  <si>
    <t>Middle School - Math_2014_Southeast_Stayer</t>
  </si>
  <si>
    <t>Middle School - Math_2014_Southwest_Different District/Different Position</t>
  </si>
  <si>
    <t>Middle School - Math_2014_Southwest_Different District/Same Position</t>
  </si>
  <si>
    <t>Middle School - Math_2014_Southwest_Leaver</t>
  </si>
  <si>
    <t>Middle School - Math_2014_Southwest_New</t>
  </si>
  <si>
    <t>Middle School - Math_2014_Southwest_Same District/Different Position</t>
  </si>
  <si>
    <t>Middle School - Math_2014_Southwest_Stayer</t>
  </si>
  <si>
    <t>Middle School - Math_2015_Central_Different District/Different Position</t>
  </si>
  <si>
    <t>Middle School - Math_2015_Central_Different District/Same Position</t>
  </si>
  <si>
    <t>Middle School - Math_2015_Central_Leaver</t>
  </si>
  <si>
    <t>Middle School - Math_2015_Central_New</t>
  </si>
  <si>
    <t>Middle School - Math_2015_Central_Same District/Different Position</t>
  </si>
  <si>
    <t>Middle School - Math_2015_Central_Stayer</t>
  </si>
  <si>
    <t>Middle School - Math_2015_Northeast_Different District/Different Position</t>
  </si>
  <si>
    <t>Middle School - Math_2015_Northeast_Different District/Same Position</t>
  </si>
  <si>
    <t>Middle School - Math_2015_Northeast_Leaver</t>
  </si>
  <si>
    <t>Middle School - Math_2015_Northeast_New</t>
  </si>
  <si>
    <t>Middle School - Math_2015_Northeast_Same District/Different Position</t>
  </si>
  <si>
    <t>Middle School - Math_2015_Northeast_Stayer</t>
  </si>
  <si>
    <t>Middle School - Math_2015_Northwest_Different District/Different Position</t>
  </si>
  <si>
    <t>Middle School - Math_2015_Northwest_Different District/Same Position</t>
  </si>
  <si>
    <t>Middle School - Math_2015_Northwest_Leaver</t>
  </si>
  <si>
    <t>Middle School - Math_2015_Northwest_New</t>
  </si>
  <si>
    <t>Middle School - Math_2015_Northwest_Same District/Different Position</t>
  </si>
  <si>
    <t>Middle School - Math_2015_Northwest_Stayer</t>
  </si>
  <si>
    <t>Middle School - Math_2015_Southeast_Different District/Different Position</t>
  </si>
  <si>
    <t>Middle School - Math_2015_Southeast_Different District/Same Position</t>
  </si>
  <si>
    <t>Middle School - Math_2015_Southeast_Leaver</t>
  </si>
  <si>
    <t>Middle School - Math_2015_Southeast_New</t>
  </si>
  <si>
    <t>Middle School - Math_2015_Southeast_Same District/Different Position</t>
  </si>
  <si>
    <t>Middle School - Math_2015_Southeast_Stayer</t>
  </si>
  <si>
    <t>Middle School - Math_2015_Southwest_Different District/Different Position</t>
  </si>
  <si>
    <t>Middle School - Math_2015_Southwest_Different District/Same Position</t>
  </si>
  <si>
    <t>Middle School - Math_2015_Southwest_Leaver</t>
  </si>
  <si>
    <t>Middle School - Math_2015_Southwest_New</t>
  </si>
  <si>
    <t>Middle School - Math_2015_Southwest_Same District/Different Position</t>
  </si>
  <si>
    <t>Middle School - Math_2015_Southwest_Stayer</t>
  </si>
  <si>
    <t>Middle School - Other_2010_Central_Different District/Different Position</t>
  </si>
  <si>
    <t>Middle School - Other_2010_Central_Leaver</t>
  </si>
  <si>
    <t>Middle School - Other_2010_Central_New</t>
  </si>
  <si>
    <t>Middle School - Other_2010_Central_Same District/Different Position</t>
  </si>
  <si>
    <t>Middle School - Other_2010_Central_Stayer</t>
  </si>
  <si>
    <t>Middle School - Other_2010_Northeast_Different District/Different Position</t>
  </si>
  <si>
    <t>Middle School - Other_2010_Northeast_Different District/Same Position</t>
  </si>
  <si>
    <t>Middle School - Other_2010_Northeast_Leaver</t>
  </si>
  <si>
    <t>Middle School - Other_2010_Northeast_New</t>
  </si>
  <si>
    <t>Middle School - Other_2010_Northeast_Same District/Different Position</t>
  </si>
  <si>
    <t>Middle School - Other_2010_Northeast_Stayer</t>
  </si>
  <si>
    <t>Middle School - Other_2010_Northwest_Different District/Different Position</t>
  </si>
  <si>
    <t>Middle School - Other_2010_Northwest_Leaver</t>
  </si>
  <si>
    <t>Middle School - Other_2010_Northwest_New</t>
  </si>
  <si>
    <t>Middle School - Other_2010_Northwest_Same District/Different Position</t>
  </si>
  <si>
    <t>Middle School - Other_2010_Northwest_Stayer</t>
  </si>
  <si>
    <t>Middle School - Other_2010_Southeast_Different District/Different Position</t>
  </si>
  <si>
    <t>Middle School - Other_2010_Southeast_Leaver</t>
  </si>
  <si>
    <t>Middle School - Other_2010_Southeast_New</t>
  </si>
  <si>
    <t>Middle School - Other_2010_Southeast_Same District/Different Position</t>
  </si>
  <si>
    <t>Middle School - Other_2010_Southeast_Stayer</t>
  </si>
  <si>
    <t>Middle School - Other_2010_Southwest_Different District/Different Position</t>
  </si>
  <si>
    <t>Middle School - Other_2010_Southwest_Different District/Same Position</t>
  </si>
  <si>
    <t>Middle School - Other_2010_Southwest_Leaver</t>
  </si>
  <si>
    <t>Middle School - Other_2010_Southwest_New</t>
  </si>
  <si>
    <t>Middle School - Other_2010_Southwest_Same District/Different Position</t>
  </si>
  <si>
    <t>Middle School - Other_2010_Southwest_Stayer</t>
  </si>
  <si>
    <t>Middle School - Other_2011_Central_Different District/Different Position</t>
  </si>
  <si>
    <t>Middle School - Other_2011_Central_Different District/Same Position</t>
  </si>
  <si>
    <t>Middle School - Other_2011_Central_Leaver</t>
  </si>
  <si>
    <t>Middle School - Other_2011_Central_New</t>
  </si>
  <si>
    <t>Middle School - Other_2011_Central_Same District/Different Position</t>
  </si>
  <si>
    <t>Middle School - Other_2011_Central_Stayer</t>
  </si>
  <si>
    <t>Middle School - Other_2011_Northeast_Different District/Different Position</t>
  </si>
  <si>
    <t>Middle School - Other_2011_Northeast_Different District/Same Position</t>
  </si>
  <si>
    <t>Middle School - Other_2011_Northeast_Leaver</t>
  </si>
  <si>
    <t>Middle School - Other_2011_Northeast_New</t>
  </si>
  <si>
    <t>Middle School - Other_2011_Northeast_Same District/Different Position</t>
  </si>
  <si>
    <t>Middle School - Other_2011_Northeast_Stayer</t>
  </si>
  <si>
    <t>Middle School - Other_2011_Northwest_Leaver</t>
  </si>
  <si>
    <t>Middle School - Other_2011_Northwest_New</t>
  </si>
  <si>
    <t>Middle School - Other_2011_Northwest_Same District/Different Position</t>
  </si>
  <si>
    <t>Middle School - Other_2011_Northwest_Stayer</t>
  </si>
  <si>
    <t>Middle School - Other_2011_Southeast_Different District/Different Position</t>
  </si>
  <si>
    <t>Middle School - Other_2011_Southeast_Leaver</t>
  </si>
  <si>
    <t>Middle School - Other_2011_Southeast_New</t>
  </si>
  <si>
    <t>Middle School - Other_2011_Southeast_Same District/Different Position</t>
  </si>
  <si>
    <t>Middle School - Other_2011_Southeast_Stayer</t>
  </si>
  <si>
    <t>Middle School - Other_2011_Southwest_Different District/Different Position</t>
  </si>
  <si>
    <t>Middle School - Other_2011_Southwest_Leaver</t>
  </si>
  <si>
    <t>Middle School - Other_2011_Southwest_New</t>
  </si>
  <si>
    <t>Middle School - Other_2011_Southwest_Same District/Different Position</t>
  </si>
  <si>
    <t>Middle School - Other_2011_Southwest_Stayer</t>
  </si>
  <si>
    <t>Middle School - Other_2012_Central_Different District/Different Position</t>
  </si>
  <si>
    <t>Middle School - Other_2012_Central_Leaver</t>
  </si>
  <si>
    <t>Middle School - Other_2012_Central_New</t>
  </si>
  <si>
    <t>Middle School - Other_2012_Central_Same District/Different Position</t>
  </si>
  <si>
    <t>Middle School - Other_2012_Central_Stayer</t>
  </si>
  <si>
    <t>Middle School - Other_2012_Northeast_Different District/Different Position</t>
  </si>
  <si>
    <t>Middle School - Other_2012_Northeast_Different District/Same Position</t>
  </si>
  <si>
    <t>Middle School - Other_2012_Northeast_Leaver</t>
  </si>
  <si>
    <t>Middle School - Other_2012_Northeast_New</t>
  </si>
  <si>
    <t>Middle School - Other_2012_Northeast_Same District/Different Position</t>
  </si>
  <si>
    <t>Middle School - Other_2012_Northeast_Stayer</t>
  </si>
  <si>
    <t>Middle School - Other_2012_Northwest_Different District/Different Position</t>
  </si>
  <si>
    <t>Middle School - Other_2012_Northwest_Leaver</t>
  </si>
  <si>
    <t>Middle School - Other_2012_Northwest_New</t>
  </si>
  <si>
    <t>Middle School - Other_2012_Northwest_Same District/Different Position</t>
  </si>
  <si>
    <t>Middle School - Other_2012_Northwest_Stayer</t>
  </si>
  <si>
    <t>Middle School - Other_2012_Southeast_Different District/Different Position</t>
  </si>
  <si>
    <t>Middle School - Other_2012_Southeast_Different District/Same Position</t>
  </si>
  <si>
    <t>Middle School - Other_2012_Southeast_Leaver</t>
  </si>
  <si>
    <t>Middle School - Other_2012_Southeast_New</t>
  </si>
  <si>
    <t>Middle School - Other_2012_Southeast_Same District/Different Position</t>
  </si>
  <si>
    <t>Middle School - Other_2012_Southeast_Stayer</t>
  </si>
  <si>
    <t>Middle School - Other_2012_Southwest_Different District/Different Position</t>
  </si>
  <si>
    <t>Middle School - Other_2012_Southwest_Different District/Same Position</t>
  </si>
  <si>
    <t>Middle School - Other_2012_Southwest_Leaver</t>
  </si>
  <si>
    <t>Middle School - Other_2012_Southwest_New</t>
  </si>
  <si>
    <t>Middle School - Other_2012_Southwest_Same District/Different Position</t>
  </si>
  <si>
    <t>Middle School - Other_2012_Southwest_Stayer</t>
  </si>
  <si>
    <t>Middle School - Other_2013_Central_Different District/Different Position</t>
  </si>
  <si>
    <t>Middle School - Other_2013_Central_Different District/Same Position</t>
  </si>
  <si>
    <t>Middle School - Other_2013_Central_Leaver</t>
  </si>
  <si>
    <t>Middle School - Other_2013_Central_New</t>
  </si>
  <si>
    <t>Middle School - Other_2013_Central_Same District/Different Position</t>
  </si>
  <si>
    <t>Middle School - Other_2013_Central_Stayer</t>
  </si>
  <si>
    <t>Middle School - Other_2013_Northeast_Different District/Different Position</t>
  </si>
  <si>
    <t>Middle School - Other_2013_Northeast_Different District/Same Position</t>
  </si>
  <si>
    <t>Middle School - Other_2013_Northeast_Leaver</t>
  </si>
  <si>
    <t>Middle School - Other_2013_Northeast_New</t>
  </si>
  <si>
    <t>Middle School - Other_2013_Northeast_Same District/Different Position</t>
  </si>
  <si>
    <t>Middle School - Other_2013_Northeast_Stayer</t>
  </si>
  <si>
    <t>Middle School - Other_2013_Northwest_Different District/Different Position</t>
  </si>
  <si>
    <t>Middle School - Other_2013_Northwest_Different District/Same Position</t>
  </si>
  <si>
    <t>Middle School - Other_2013_Northwest_Leaver</t>
  </si>
  <si>
    <t>Middle School - Other_2013_Northwest_New</t>
  </si>
  <si>
    <t>Middle School - Other_2013_Northwest_Same District/Different Position</t>
  </si>
  <si>
    <t>Middle School - Other_2013_Northwest_Stayer</t>
  </si>
  <si>
    <t>Middle School - Other_2013_Southeast_Different District/Different Position</t>
  </si>
  <si>
    <t>Middle School - Other_2013_Southeast_Leaver</t>
  </si>
  <si>
    <t>Middle School - Other_2013_Southeast_New</t>
  </si>
  <si>
    <t>Middle School - Other_2013_Southeast_Same District/Different Position</t>
  </si>
  <si>
    <t>Middle School - Other_2013_Southeast_Stayer</t>
  </si>
  <si>
    <t>Middle School - Other_2013_Southwest_Different District/Different Position</t>
  </si>
  <si>
    <t>Middle School - Other_2013_Southwest_Leaver</t>
  </si>
  <si>
    <t>Middle School - Other_2013_Southwest_New</t>
  </si>
  <si>
    <t>Middle School - Other_2013_Southwest_Same District/Different Position</t>
  </si>
  <si>
    <t>Middle School - Other_2013_Southwest_Stayer</t>
  </si>
  <si>
    <t>Middle School - Other_2014_Central_Different District/Different Position</t>
  </si>
  <si>
    <t>Middle School - Other_2014_Central_Different District/Same Position</t>
  </si>
  <si>
    <t>Middle School - Other_2014_Central_Leaver</t>
  </si>
  <si>
    <t>Middle School - Other_2014_Central_New</t>
  </si>
  <si>
    <t>Middle School - Other_2014_Central_Same District/Different Position</t>
  </si>
  <si>
    <t>Middle School - Other_2014_Central_Stayer</t>
  </si>
  <si>
    <t>Middle School - Other_2014_Northeast_Different District/Different Position</t>
  </si>
  <si>
    <t>Middle School - Other_2014_Northeast_Different District/Same Position</t>
  </si>
  <si>
    <t>Middle School - Other_2014_Northeast_Leaver</t>
  </si>
  <si>
    <t>Middle School - Other_2014_Northeast_New</t>
  </si>
  <si>
    <t>Middle School - Other_2014_Northeast_Same District/Different Position</t>
  </si>
  <si>
    <t>Middle School - Other_2014_Northeast_Stayer</t>
  </si>
  <si>
    <t>Middle School - Other_2014_Northwest_Different District/Different Position</t>
  </si>
  <si>
    <t>Middle School - Other_2014_Northwest_Different District/Same Position</t>
  </si>
  <si>
    <t>Middle School - Other_2014_Northwest_Leaver</t>
  </si>
  <si>
    <t>Middle School - Other_2014_Northwest_New</t>
  </si>
  <si>
    <t>Middle School - Other_2014_Northwest_Same District/Different Position</t>
  </si>
  <si>
    <t>Middle School - Other_2014_Northwest_Stayer</t>
  </si>
  <si>
    <t>Middle School - Other_2014_Southeast_Different District/Different Position</t>
  </si>
  <si>
    <t>Middle School - Other_2014_Southeast_Different District/Same Position</t>
  </si>
  <si>
    <t>Middle School - Other_2014_Southeast_Leaver</t>
  </si>
  <si>
    <t>Middle School - Other_2014_Southeast_New</t>
  </si>
  <si>
    <t>Middle School - Other_2014_Southeast_Same District/Different Position</t>
  </si>
  <si>
    <t>Middle School - Other_2014_Southeast_Stayer</t>
  </si>
  <si>
    <t>Middle School - Other_2014_Southwest_Different District/Different Position</t>
  </si>
  <si>
    <t>Middle School - Other_2014_Southwest_Different District/Same Position</t>
  </si>
  <si>
    <t>Middle School - Other_2014_Southwest_Leaver</t>
  </si>
  <si>
    <t>Middle School - Other_2014_Southwest_New</t>
  </si>
  <si>
    <t>Middle School - Other_2014_Southwest_Same District/Different Position</t>
  </si>
  <si>
    <t>Middle School - Other_2014_Southwest_Stayer</t>
  </si>
  <si>
    <t>Middle School - Other_2015_Central_Different District/Different Position</t>
  </si>
  <si>
    <t>Middle School - Other_2015_Central_Leaver</t>
  </si>
  <si>
    <t>Middle School - Other_2015_Central_New</t>
  </si>
  <si>
    <t>Middle School - Other_2015_Central_Same District/Different Position</t>
  </si>
  <si>
    <t>Middle School - Other_2015_Central_Stayer</t>
  </si>
  <si>
    <t>Middle School - Other_2015_Northeast_Different District/Different Position</t>
  </si>
  <si>
    <t>Middle School - Other_2015_Northeast_Different District/Same Position</t>
  </si>
  <si>
    <t>Middle School - Other_2015_Northeast_Leaver</t>
  </si>
  <si>
    <t>Middle School - Other_2015_Northeast_New</t>
  </si>
  <si>
    <t>Middle School - Other_2015_Northeast_Same District/Different Position</t>
  </si>
  <si>
    <t>Middle School - Other_2015_Northeast_Stayer</t>
  </si>
  <si>
    <t>Middle School - Other_2015_Northwest_Different District/Different Position</t>
  </si>
  <si>
    <t>Middle School - Other_2015_Northwest_Leaver</t>
  </si>
  <si>
    <t>Middle School - Other_2015_Northwest_New</t>
  </si>
  <si>
    <t>Middle School - Other_2015_Northwest_Same District/Different Position</t>
  </si>
  <si>
    <t>Middle School - Other_2015_Northwest_Stayer</t>
  </si>
  <si>
    <t>Middle School - Other_2015_Southeast_Different District/Different Position</t>
  </si>
  <si>
    <t>Middle School - Other_2015_Southeast_Leaver</t>
  </si>
  <si>
    <t>Middle School - Other_2015_Southeast_New</t>
  </si>
  <si>
    <t>Middle School - Other_2015_Southeast_Same District/Different Position</t>
  </si>
  <si>
    <t>Middle School - Other_2015_Southeast_Stayer</t>
  </si>
  <si>
    <t>Middle School - Other_2015_Southwest_Different District/Different Position</t>
  </si>
  <si>
    <t>Middle School - Other_2015_Southwest_Different District/Same Position</t>
  </si>
  <si>
    <t>Middle School - Other_2015_Southwest_Leaver</t>
  </si>
  <si>
    <t>Middle School - Other_2015_Southwest_New</t>
  </si>
  <si>
    <t>Middle School - Other_2015_Southwest_Same District/Different Position</t>
  </si>
  <si>
    <t>Middle School - Other_2015_Southwest_Stayer</t>
  </si>
  <si>
    <t>Middle School - Science_2010_Central_Different District/Different Position</t>
  </si>
  <si>
    <t>Middle School - Science_2010_Central_Different District/Same Position</t>
  </si>
  <si>
    <t>Middle School - Science_2010_Central_Leaver</t>
  </si>
  <si>
    <t>Middle School - Science_2010_Central_New</t>
  </si>
  <si>
    <t>Middle School - Science_2010_Central_Same District/Different Position</t>
  </si>
  <si>
    <t>Middle School - Science_2010_Central_Stayer</t>
  </si>
  <si>
    <t>Middle School - Science_2010_Northeast_Different District/Different Position</t>
  </si>
  <si>
    <t>Middle School - Science_2010_Northeast_Different District/Same Position</t>
  </si>
  <si>
    <t>Middle School - Science_2010_Northeast_Leaver</t>
  </si>
  <si>
    <t>Middle School - Science_2010_Northeast_New</t>
  </si>
  <si>
    <t>Middle School - Science_2010_Northeast_Same District/Different Position</t>
  </si>
  <si>
    <t>Middle School - Science_2010_Northeast_Stayer</t>
  </si>
  <si>
    <t>Middle School - Science_2010_Northwest_Different District/Different Position</t>
  </si>
  <si>
    <t>Middle School - Science_2010_Northwest_Leaver</t>
  </si>
  <si>
    <t>Middle School - Science_2010_Northwest_New</t>
  </si>
  <si>
    <t>Middle School - Science_2010_Northwest_Same District/Different Position</t>
  </si>
  <si>
    <t>Middle School - Science_2010_Northwest_Stayer</t>
  </si>
  <si>
    <t>Middle School - Science_2010_Southeast_Different District/Different Position</t>
  </si>
  <si>
    <t>Middle School - Science_2010_Southeast_Leaver</t>
  </si>
  <si>
    <t>Middle School - Science_2010_Southeast_New</t>
  </si>
  <si>
    <t>Middle School - Science_2010_Southeast_Same District/Different Position</t>
  </si>
  <si>
    <t>Middle School - Science_2010_Southeast_Stayer</t>
  </si>
  <si>
    <t>Middle School - Science_2010_Southwest_Different District/Different Position</t>
  </si>
  <si>
    <t>Middle School - Science_2010_Southwest_Different District/Same Position</t>
  </si>
  <si>
    <t>Middle School - Science_2010_Southwest_Leaver</t>
  </si>
  <si>
    <t>Middle School - Science_2010_Southwest_New</t>
  </si>
  <si>
    <t>Middle School - Science_2010_Southwest_Same District/Different Position</t>
  </si>
  <si>
    <t>Middle School - Science_2010_Southwest_Stayer</t>
  </si>
  <si>
    <t>Middle School - Science_2011_Central_Different District/Different Position</t>
  </si>
  <si>
    <t>Middle School - Science_2011_Central_Different District/Same Position</t>
  </si>
  <si>
    <t>Middle School - Science_2011_Central_Leaver</t>
  </si>
  <si>
    <t>Middle School - Science_2011_Central_New</t>
  </si>
  <si>
    <t>Middle School - Science_2011_Central_Same District/Different Position</t>
  </si>
  <si>
    <t>Middle School - Science_2011_Central_Stayer</t>
  </si>
  <si>
    <t>Middle School - Science_2011_Northeast_Different District/Different Position</t>
  </si>
  <si>
    <t>Middle School - Science_2011_Northeast_Different District/Same Position</t>
  </si>
  <si>
    <t>Middle School - Science_2011_Northeast_Leaver</t>
  </si>
  <si>
    <t>Middle School - Science_2011_Northeast_New</t>
  </si>
  <si>
    <t>Middle School - Science_2011_Northeast_Same District/Different Position</t>
  </si>
  <si>
    <t>Middle School - Science_2011_Northeast_Stayer</t>
  </si>
  <si>
    <t>Middle School - Science_2011_Northwest_Leaver</t>
  </si>
  <si>
    <t>Middle School - Science_2011_Northwest_New</t>
  </si>
  <si>
    <t>Middle School - Science_2011_Northwest_Same District/Different Position</t>
  </si>
  <si>
    <t>Middle School - Science_2011_Northwest_Stayer</t>
  </si>
  <si>
    <t>Middle School - Science_2011_Southeast_Different District/Different Position</t>
  </si>
  <si>
    <t>Middle School - Science_2011_Southeast_Different District/Same Position</t>
  </si>
  <si>
    <t>Middle School - Science_2011_Southeast_Leaver</t>
  </si>
  <si>
    <t>Middle School - Science_2011_Southeast_New</t>
  </si>
  <si>
    <t>Middle School - Science_2011_Southeast_Same District/Different Position</t>
  </si>
  <si>
    <t>Middle School - Science_2011_Southeast_Stayer</t>
  </si>
  <si>
    <t>Middle School - Science_2011_Southwest_Different District/Different Position</t>
  </si>
  <si>
    <t>Middle School - Science_2011_Southwest_Different District/Same Position</t>
  </si>
  <si>
    <t>Middle School - Science_2011_Southwest_Leaver</t>
  </si>
  <si>
    <t>Middle School - Science_2011_Southwest_New</t>
  </si>
  <si>
    <t>Middle School - Science_2011_Southwest_Same District/Different Position</t>
  </si>
  <si>
    <t>Middle School - Science_2011_Southwest_Stayer</t>
  </si>
  <si>
    <t>Middle School - Science_2012_Central_Different District/Different Position</t>
  </si>
  <si>
    <t>Middle School - Science_2012_Central_Different District/Same Position</t>
  </si>
  <si>
    <t>Middle School - Science_2012_Central_Leaver</t>
  </si>
  <si>
    <t>Middle School - Science_2012_Central_New</t>
  </si>
  <si>
    <t>Middle School - Science_2012_Central_Same District/Different Position</t>
  </si>
  <si>
    <t>Middle School - Science_2012_Central_Stayer</t>
  </si>
  <si>
    <t>Middle School - Science_2012_Northeast_Different District/Different Position</t>
  </si>
  <si>
    <t>Middle School - Science_2012_Northeast_Different District/Same Position</t>
  </si>
  <si>
    <t>Middle School - Science_2012_Northeast_Leaver</t>
  </si>
  <si>
    <t>Middle School - Science_2012_Northeast_New</t>
  </si>
  <si>
    <t>Middle School - Science_2012_Northeast_Same District/Different Position</t>
  </si>
  <si>
    <t>Middle School - Science_2012_Northeast_Stayer</t>
  </si>
  <si>
    <t>Middle School - Science_2012_Northwest_Different District/Different Position</t>
  </si>
  <si>
    <t>Middle School - Science_2012_Northwest_Leaver</t>
  </si>
  <si>
    <t>Middle School - Science_2012_Northwest_New</t>
  </si>
  <si>
    <t>Middle School - Science_2012_Northwest_Same District/Different Position</t>
  </si>
  <si>
    <t>Middle School - Science_2012_Northwest_Stayer</t>
  </si>
  <si>
    <t>Middle School - Science_2012_Southeast_Different District/Different Position</t>
  </si>
  <si>
    <t>Middle School - Science_2012_Southeast_Leaver</t>
  </si>
  <si>
    <t>Middle School - Science_2012_Southeast_New</t>
  </si>
  <si>
    <t>Middle School - Science_2012_Southeast_Same District/Different Position</t>
  </si>
  <si>
    <t>Middle School - Science_2012_Southeast_Stayer</t>
  </si>
  <si>
    <t>Middle School - Science_2012_Southwest_Different District/Different Position</t>
  </si>
  <si>
    <t>Middle School - Science_2012_Southwest_Different District/Same Position</t>
  </si>
  <si>
    <t>Middle School - Science_2012_Southwest_Leaver</t>
  </si>
  <si>
    <t>Middle School - Science_2012_Southwest_New</t>
  </si>
  <si>
    <t>Middle School - Science_2012_Southwest_Same District/Different Position</t>
  </si>
  <si>
    <t>Middle School - Science_2012_Southwest_Stayer</t>
  </si>
  <si>
    <t>Middle School - Science_2013_Central_Different District/Different Position</t>
  </si>
  <si>
    <t>Middle School - Science_2013_Central_Different District/Same Position</t>
  </si>
  <si>
    <t>Middle School - Science_2013_Central_Leaver</t>
  </si>
  <si>
    <t>Middle School - Science_2013_Central_New</t>
  </si>
  <si>
    <t>Middle School - Science_2013_Central_Same District/Different Position</t>
  </si>
  <si>
    <t>Middle School - Science_2013_Central_Stayer</t>
  </si>
  <si>
    <t>Middle School - Science_2013_Northeast_Different District/Different Position</t>
  </si>
  <si>
    <t>Middle School - Science_2013_Northeast_Different District/Same Position</t>
  </si>
  <si>
    <t>Middle School - Science_2013_Northeast_Leaver</t>
  </si>
  <si>
    <t>Middle School - Science_2013_Northeast_New</t>
  </si>
  <si>
    <t>Middle School - Science_2013_Northeast_Same District/Different Position</t>
  </si>
  <si>
    <t>Middle School - Science_2013_Northeast_Stayer</t>
  </si>
  <si>
    <t>Middle School - Science_2013_Northwest_Different District/Different Position</t>
  </si>
  <si>
    <t>Middle School - Science_2013_Northwest_Different District/Same Position</t>
  </si>
  <si>
    <t>Middle School - Science_2013_Northwest_Leaver</t>
  </si>
  <si>
    <t>Middle School - Science_2013_Northwest_New</t>
  </si>
  <si>
    <t>Middle School - Science_2013_Northwest_Same District/Different Position</t>
  </si>
  <si>
    <t>Middle School - Science_2013_Northwest_Stayer</t>
  </si>
  <si>
    <t>Middle School - Science_2013_Southeast_Different District/Different Position</t>
  </si>
  <si>
    <t>Middle School - Science_2013_Southeast_Different District/Same Position</t>
  </si>
  <si>
    <t>Middle School - Science_2013_Southeast_Leaver</t>
  </si>
  <si>
    <t>Middle School - Science_2013_Southeast_New</t>
  </si>
  <si>
    <t>Middle School - Science_2013_Southeast_Same District/Different Position</t>
  </si>
  <si>
    <t>Middle School - Science_2013_Southeast_Stayer</t>
  </si>
  <si>
    <t>Middle School - Science_2013_Southwest_Different District/Different Position</t>
  </si>
  <si>
    <t>Middle School - Science_2013_Southwest_Different District/Same Position</t>
  </si>
  <si>
    <t>Middle School - Science_2013_Southwest_Leaver</t>
  </si>
  <si>
    <t>Middle School - Science_2013_Southwest_New</t>
  </si>
  <si>
    <t>Middle School - Science_2013_Southwest_Same District/Different Position</t>
  </si>
  <si>
    <t>Middle School - Science_2013_Southwest_Stayer</t>
  </si>
  <si>
    <t>Middle School - Science_2014_Central_Different District/Different Position</t>
  </si>
  <si>
    <t>Middle School - Science_2014_Central_Different District/Same Position</t>
  </si>
  <si>
    <t>Middle School - Science_2014_Central_Leaver</t>
  </si>
  <si>
    <t>Middle School - Science_2014_Central_New</t>
  </si>
  <si>
    <t>Middle School - Science_2014_Central_Same District/Different Position</t>
  </si>
  <si>
    <t>Middle School - Science_2014_Central_Stayer</t>
  </si>
  <si>
    <t>Middle School - Science_2014_Northeast_Different District/Different Position</t>
  </si>
  <si>
    <t>Middle School - Science_2014_Northeast_Different District/Same Position</t>
  </si>
  <si>
    <t>Middle School - Science_2014_Northeast_Leaver</t>
  </si>
  <si>
    <t>Middle School - Science_2014_Northeast_New</t>
  </si>
  <si>
    <t>Middle School - Science_2014_Northeast_Same District/Different Position</t>
  </si>
  <si>
    <t>Middle School - Science_2014_Northeast_Stayer</t>
  </si>
  <si>
    <t>Middle School - Science_2014_Northwest_Different District/Different Position</t>
  </si>
  <si>
    <t>Middle School - Science_2014_Northwest_Different District/Same Position</t>
  </si>
  <si>
    <t>Middle School - Science_2014_Northwest_Leaver</t>
  </si>
  <si>
    <t>Middle School - Science_2014_Northwest_New</t>
  </si>
  <si>
    <t>Middle School - Science_2014_Northwest_Same District/Different Position</t>
  </si>
  <si>
    <t>Middle School - Science_2014_Northwest_Stayer</t>
  </si>
  <si>
    <t>Middle School - Science_2014_Southeast_Different District/Different Position</t>
  </si>
  <si>
    <t>Middle School - Science_2014_Southeast_Different District/Same Position</t>
  </si>
  <si>
    <t>Middle School - Science_2014_Southeast_Leaver</t>
  </si>
  <si>
    <t>Middle School - Science_2014_Southeast_New</t>
  </si>
  <si>
    <t>Middle School - Science_2014_Southeast_Same District/Different Position</t>
  </si>
  <si>
    <t>Middle School - Science_2014_Southeast_Stayer</t>
  </si>
  <si>
    <t>Middle School - Science_2014_Southwest_Different District/Different Position</t>
  </si>
  <si>
    <t>Middle School - Science_2014_Southwest_Different District/Same Position</t>
  </si>
  <si>
    <t>Middle School - Science_2014_Southwest_Leaver</t>
  </si>
  <si>
    <t>Middle School - Science_2014_Southwest_New</t>
  </si>
  <si>
    <t>Middle School - Science_2014_Southwest_Same District/Different Position</t>
  </si>
  <si>
    <t>Middle School - Science_2014_Southwest_Stayer</t>
  </si>
  <si>
    <t>Middle School - Science_2015_Central_Different District/Different Position</t>
  </si>
  <si>
    <t>Middle School - Science_2015_Central_Different District/Same Position</t>
  </si>
  <si>
    <t>Middle School - Science_2015_Central_Leaver</t>
  </si>
  <si>
    <t>Middle School - Science_2015_Central_New</t>
  </si>
  <si>
    <t>Middle School - Science_2015_Central_Same District/Different Position</t>
  </si>
  <si>
    <t>Middle School - Science_2015_Central_Stayer</t>
  </si>
  <si>
    <t>Middle School - Science_2015_Northeast_Different District/Different Position</t>
  </si>
  <si>
    <t>Middle School - Science_2015_Northeast_Different District/Same Position</t>
  </si>
  <si>
    <t>Middle School - Science_2015_Northeast_Leaver</t>
  </si>
  <si>
    <t>Middle School - Science_2015_Northeast_New</t>
  </si>
  <si>
    <t>Middle School - Science_2015_Northeast_Same District/Different Position</t>
  </si>
  <si>
    <t>Middle School - Science_2015_Northeast_Stayer</t>
  </si>
  <si>
    <t>Middle School - Science_2015_Northwest_Different District/Different Position</t>
  </si>
  <si>
    <t>Middle School - Science_2015_Northwest_Different District/Same Position</t>
  </si>
  <si>
    <t>Middle School - Science_2015_Northwest_Leaver</t>
  </si>
  <si>
    <t>Middle School - Science_2015_Northwest_New</t>
  </si>
  <si>
    <t>Middle School - Science_2015_Northwest_Same District/Different Position</t>
  </si>
  <si>
    <t>Middle School - Science_2015_Northwest_Stayer</t>
  </si>
  <si>
    <t>Middle School - Science_2015_Southeast_Different District/Different Position</t>
  </si>
  <si>
    <t>Middle School - Science_2015_Southeast_Different District/Same Position</t>
  </si>
  <si>
    <t>Middle School - Science_2015_Southeast_Leaver</t>
  </si>
  <si>
    <t>Middle School - Science_2015_Southeast_New</t>
  </si>
  <si>
    <t>Middle School - Science_2015_Southeast_Same District/Different Position</t>
  </si>
  <si>
    <t>Middle School - Science_2015_Southeast_Stayer</t>
  </si>
  <si>
    <t>Middle School - Science_2015_Southwest_Different District/Different Position</t>
  </si>
  <si>
    <t>Middle School - Science_2015_Southwest_Leaver</t>
  </si>
  <si>
    <t>Middle School - Science_2015_Southwest_New</t>
  </si>
  <si>
    <t>Middle School - Science_2015_Southwest_Same District/Different Position</t>
  </si>
  <si>
    <t>Middle School - Science_2015_Southwest_Stayer</t>
  </si>
  <si>
    <t>Middle School - Social Studies_2010_Central_Different District/Different Position</t>
  </si>
  <si>
    <t>Middle School - Social Studies_2010_Central_Different District/Same Position</t>
  </si>
  <si>
    <t>Middle School - Social Studies_2010_Central_Leaver</t>
  </si>
  <si>
    <t>Middle School - Social Studies_2010_Central_New</t>
  </si>
  <si>
    <t>Middle School - Social Studies_2010_Central_Same District/Different Position</t>
  </si>
  <si>
    <t>Middle School - Social Studies_2010_Central_Stayer</t>
  </si>
  <si>
    <t>Middle School - Social Studies_2010_Northeast_Different District/Different Position</t>
  </si>
  <si>
    <t>Middle School - Social Studies_2010_Northeast_Different District/Same Position</t>
  </si>
  <si>
    <t>Middle School - Social Studies_2010_Northeast_Leaver</t>
  </si>
  <si>
    <t>Middle School - Social Studies_2010_Northeast_New</t>
  </si>
  <si>
    <t>Middle School - Social Studies_2010_Northeast_Same District/Different Position</t>
  </si>
  <si>
    <t>Middle School - Social Studies_2010_Northeast_Stayer</t>
  </si>
  <si>
    <t>Middle School - Social Studies_2010_Northwest_Different District/Different Position</t>
  </si>
  <si>
    <t>Middle School - Social Studies_2010_Northwest_Leaver</t>
  </si>
  <si>
    <t>Middle School - Social Studies_2010_Northwest_New</t>
  </si>
  <si>
    <t>Middle School - Social Studies_2010_Northwest_Same District/Different Position</t>
  </si>
  <si>
    <t>Middle School - Social Studies_2010_Northwest_Stayer</t>
  </si>
  <si>
    <t>Middle School - Social Studies_2010_Southeast_Different District/Different Position</t>
  </si>
  <si>
    <t>Middle School - Social Studies_2010_Southeast_Leaver</t>
  </si>
  <si>
    <t>Middle School - Social Studies_2010_Southeast_New</t>
  </si>
  <si>
    <t>Middle School - Social Studies_2010_Southeast_Same District/Different Position</t>
  </si>
  <si>
    <t>Middle School - Social Studies_2010_Southeast_Stayer</t>
  </si>
  <si>
    <t>Middle School - Social Studies_2010_Southwest_Different District/Different Position</t>
  </si>
  <si>
    <t>Middle School - Social Studies_2010_Southwest_Different District/Same Position</t>
  </si>
  <si>
    <t>Middle School - Social Studies_2010_Southwest_Leaver</t>
  </si>
  <si>
    <t>Middle School - Social Studies_2010_Southwest_New</t>
  </si>
  <si>
    <t>Middle School - Social Studies_2010_Southwest_Same District/Different Position</t>
  </si>
  <si>
    <t>Middle School - Social Studies_2010_Southwest_Stayer</t>
  </si>
  <si>
    <t>Middle School - Social Studies_2011_Central_Different District/Different Position</t>
  </si>
  <si>
    <t>Middle School - Social Studies_2011_Central_Different District/Same Position</t>
  </si>
  <si>
    <t>Middle School - Social Studies_2011_Central_Leaver</t>
  </si>
  <si>
    <t>Middle School - Social Studies_2011_Central_New</t>
  </si>
  <si>
    <t>Middle School - Social Studies_2011_Central_Same District/Different Position</t>
  </si>
  <si>
    <t>Middle School - Social Studies_2011_Central_Stayer</t>
  </si>
  <si>
    <t>Middle School - Social Studies_2011_Northeast_Different District/Different Position</t>
  </si>
  <si>
    <t>Middle School - Social Studies_2011_Northeast_Different District/Same Position</t>
  </si>
  <si>
    <t>Middle School - Social Studies_2011_Northeast_Leaver</t>
  </si>
  <si>
    <t>Middle School - Social Studies_2011_Northeast_New</t>
  </si>
  <si>
    <t>Middle School - Social Studies_2011_Northeast_Same District/Different Position</t>
  </si>
  <si>
    <t>Middle School - Social Studies_2011_Northeast_Stayer</t>
  </si>
  <si>
    <t>Middle School - Social Studies_2011_Northwest_Leaver</t>
  </si>
  <si>
    <t>Middle School - Social Studies_2011_Northwest_New</t>
  </si>
  <si>
    <t>Middle School - Social Studies_2011_Northwest_Same District/Different Position</t>
  </si>
  <si>
    <t>Middle School - Social Studies_2011_Northwest_Stayer</t>
  </si>
  <si>
    <t>Middle School - Social Studies_2011_Southeast_Different District/Different Position</t>
  </si>
  <si>
    <t>Middle School - Social Studies_2011_Southeast_Leaver</t>
  </si>
  <si>
    <t>Middle School - Social Studies_2011_Southeast_New</t>
  </si>
  <si>
    <t>Middle School - Social Studies_2011_Southeast_Same District/Different Position</t>
  </si>
  <si>
    <t>Middle School - Social Studies_2011_Southeast_Stayer</t>
  </si>
  <si>
    <t>Middle School - Social Studies_2011_Southwest_Different District/Different Position</t>
  </si>
  <si>
    <t>Middle School - Social Studies_2011_Southwest_Different District/Same Position</t>
  </si>
  <si>
    <t>Middle School - Social Studies_2011_Southwest_Leaver</t>
  </si>
  <si>
    <t>Middle School - Social Studies_2011_Southwest_New</t>
  </si>
  <si>
    <t>Middle School - Social Studies_2011_Southwest_Same District/Different Position</t>
  </si>
  <si>
    <t>Middle School - Social Studies_2011_Southwest_Stayer</t>
  </si>
  <si>
    <t>Middle School - Social Studies_2012_Central_Different District/Different Position</t>
  </si>
  <si>
    <t>Middle School - Social Studies_2012_Central_Different District/Same Position</t>
  </si>
  <si>
    <t>Middle School - Social Studies_2012_Central_Leaver</t>
  </si>
  <si>
    <t>Middle School - Social Studies_2012_Central_New</t>
  </si>
  <si>
    <t>Middle School - Social Studies_2012_Central_Same District/Different Position</t>
  </si>
  <si>
    <t>Middle School - Social Studies_2012_Central_Stayer</t>
  </si>
  <si>
    <t>Middle School - Social Studies_2012_Northeast_Different District/Different Position</t>
  </si>
  <si>
    <t>Middle School - Social Studies_2012_Northeast_Different District/Same Position</t>
  </si>
  <si>
    <t>Middle School - Social Studies_2012_Northeast_Leaver</t>
  </si>
  <si>
    <t>Middle School - Social Studies_2012_Northeast_New</t>
  </si>
  <si>
    <t>Middle School - Social Studies_2012_Northeast_Same District/Different Position</t>
  </si>
  <si>
    <t>Middle School - Social Studies_2012_Northeast_Stayer</t>
  </si>
  <si>
    <t>Middle School - Social Studies_2012_Northwest_Different District/Different Position</t>
  </si>
  <si>
    <t>Middle School - Social Studies_2012_Northwest_Different District/Same Position</t>
  </si>
  <si>
    <t>Middle School - Social Studies_2012_Northwest_Leaver</t>
  </si>
  <si>
    <t>Middle School - Social Studies_2012_Northwest_New</t>
  </si>
  <si>
    <t>Middle School - Social Studies_2012_Northwest_Same District/Different Position</t>
  </si>
  <si>
    <t>Middle School - Social Studies_2012_Northwest_Stayer</t>
  </si>
  <si>
    <t>Middle School - Social Studies_2012_Southeast_Different District/Different Position</t>
  </si>
  <si>
    <t>Middle School - Social Studies_2012_Southeast_Different District/Same Position</t>
  </si>
  <si>
    <t>Middle School - Social Studies_2012_Southeast_Leaver</t>
  </si>
  <si>
    <t>Middle School - Social Studies_2012_Southeast_New</t>
  </si>
  <si>
    <t>Middle School - Social Studies_2012_Southeast_Same District/Different Position</t>
  </si>
  <si>
    <t>Middle School - Social Studies_2012_Southeast_Stayer</t>
  </si>
  <si>
    <t>Middle School - Social Studies_2012_Southwest_Different District/Different Position</t>
  </si>
  <si>
    <t>Middle School - Social Studies_2012_Southwest_Different District/Same Position</t>
  </si>
  <si>
    <t>Middle School - Social Studies_2012_Southwest_Leaver</t>
  </si>
  <si>
    <t>Middle School - Social Studies_2012_Southwest_New</t>
  </si>
  <si>
    <t>Middle School - Social Studies_2012_Southwest_Same District/Different Position</t>
  </si>
  <si>
    <t>Middle School - Social Studies_2012_Southwest_Stayer</t>
  </si>
  <si>
    <t>Middle School - Social Studies_2013_Central_Different District/Different Position</t>
  </si>
  <si>
    <t>Middle School - Social Studies_2013_Central_Different District/Same Position</t>
  </si>
  <si>
    <t>Middle School - Social Studies_2013_Central_Leaver</t>
  </si>
  <si>
    <t>Middle School - Social Studies_2013_Central_New</t>
  </si>
  <si>
    <t>Middle School - Social Studies_2013_Central_Same District/Different Position</t>
  </si>
  <si>
    <t>Middle School - Social Studies_2013_Central_Stayer</t>
  </si>
  <si>
    <t>Middle School - Social Studies_2013_Northeast_Different District/Different Position</t>
  </si>
  <si>
    <t>Middle School - Social Studies_2013_Northeast_Leaver</t>
  </si>
  <si>
    <t>Middle School - Social Studies_2013_Northeast_New</t>
  </si>
  <si>
    <t>Middle School - Social Studies_2013_Northeast_Same District/Different Position</t>
  </si>
  <si>
    <t>Middle School - Social Studies_2013_Northeast_Stayer</t>
  </si>
  <si>
    <t>Middle School - Social Studies_2013_Northwest_Different District/Different Position</t>
  </si>
  <si>
    <t>Middle School - Social Studies_2013_Northwest_Different District/Same Position</t>
  </si>
  <si>
    <t>Middle School - Social Studies_2013_Northwest_Leaver</t>
  </si>
  <si>
    <t>Middle School - Social Studies_2013_Northwest_New</t>
  </si>
  <si>
    <t>Middle School - Social Studies_2013_Northwest_Same District/Different Position</t>
  </si>
  <si>
    <t>Middle School - Social Studies_2013_Northwest_Stayer</t>
  </si>
  <si>
    <t>Middle School - Social Studies_2013_Southeast_Different District/Different Position</t>
  </si>
  <si>
    <t>Middle School - Social Studies_2013_Southeast_Different District/Same Position</t>
  </si>
  <si>
    <t>Middle School - Social Studies_2013_Southeast_Leaver</t>
  </si>
  <si>
    <t>Middle School - Social Studies_2013_Southeast_New</t>
  </si>
  <si>
    <t>Middle School - Social Studies_2013_Southeast_Same District/Different Position</t>
  </si>
  <si>
    <t>Middle School - Social Studies_2013_Southeast_Stayer</t>
  </si>
  <si>
    <t>Middle School - Social Studies_2013_Southwest_Different District/Different Position</t>
  </si>
  <si>
    <t>Middle School - Social Studies_2013_Southwest_Leaver</t>
  </si>
  <si>
    <t>Middle School - Social Studies_2013_Southwest_New</t>
  </si>
  <si>
    <t>Middle School - Social Studies_2013_Southwest_Same District/Different Position</t>
  </si>
  <si>
    <t>Middle School - Social Studies_2013_Southwest_Stayer</t>
  </si>
  <si>
    <t>Middle School - Social Studies_2014_Central_Different District/Different Position</t>
  </si>
  <si>
    <t>Middle School - Social Studies_2014_Central_Different District/Same Position</t>
  </si>
  <si>
    <t>Middle School - Social Studies_2014_Central_Leaver</t>
  </si>
  <si>
    <t>Middle School - Social Studies_2014_Central_New</t>
  </si>
  <si>
    <t>Middle School - Social Studies_2014_Central_Same District/Different Position</t>
  </si>
  <si>
    <t>Middle School - Social Studies_2014_Central_Stayer</t>
  </si>
  <si>
    <t>Middle School - Social Studies_2014_Northeast_Different District/Different Position</t>
  </si>
  <si>
    <t>Middle School - Social Studies_2014_Northeast_Different District/Same Position</t>
  </si>
  <si>
    <t>Middle School - Social Studies_2014_Northeast_Leaver</t>
  </si>
  <si>
    <t>Middle School - Social Studies_2014_Northeast_New</t>
  </si>
  <si>
    <t>Middle School - Social Studies_2014_Northeast_Same District/Different Position</t>
  </si>
  <si>
    <t>Middle School - Social Studies_2014_Northeast_Stayer</t>
  </si>
  <si>
    <t>Middle School - Social Studies_2014_Northwest_Different District/Different Position</t>
  </si>
  <si>
    <t>Middle School - Social Studies_2014_Northwest_Different District/Same Position</t>
  </si>
  <si>
    <t>Middle School - Social Studies_2014_Northwest_Leaver</t>
  </si>
  <si>
    <t>Middle School - Social Studies_2014_Northwest_New</t>
  </si>
  <si>
    <t>Middle School - Social Studies_2014_Northwest_Same District/Different Position</t>
  </si>
  <si>
    <t>Middle School - Social Studies_2014_Northwest_Stayer</t>
  </si>
  <si>
    <t>Middle School - Social Studies_2014_Southeast_Different District/Different Position</t>
  </si>
  <si>
    <t>Middle School - Social Studies_2014_Southeast_Leaver</t>
  </si>
  <si>
    <t>Middle School - Social Studies_2014_Southeast_New</t>
  </si>
  <si>
    <t>Middle School - Social Studies_2014_Southeast_Same District/Different Position</t>
  </si>
  <si>
    <t>Middle School - Social Studies_2014_Southeast_Stayer</t>
  </si>
  <si>
    <t>Middle School - Social Studies_2014_Southwest_Different District/Different Position</t>
  </si>
  <si>
    <t>Middle School - Social Studies_2014_Southwest_Different District/Same Position</t>
  </si>
  <si>
    <t>Middle School - Social Studies_2014_Southwest_Leaver</t>
  </si>
  <si>
    <t>Middle School - Social Studies_2014_Southwest_New</t>
  </si>
  <si>
    <t>Middle School - Social Studies_2014_Southwest_Same District/Different Position</t>
  </si>
  <si>
    <t>Middle School - Social Studies_2014_Southwest_Stayer</t>
  </si>
  <si>
    <t>Middle School - Social Studies_2015_Central_Different District/Different Position</t>
  </si>
  <si>
    <t>Middle School - Social Studies_2015_Central_Different District/Same Position</t>
  </si>
  <si>
    <t>Middle School - Social Studies_2015_Central_Leaver</t>
  </si>
  <si>
    <t>Middle School - Social Studies_2015_Central_New</t>
  </si>
  <si>
    <t>Middle School - Social Studies_2015_Central_Same District/Different Position</t>
  </si>
  <si>
    <t>Middle School - Social Studies_2015_Central_Stayer</t>
  </si>
  <si>
    <t>Middle School - Social Studies_2015_Northeast_Different District/Different Position</t>
  </si>
  <si>
    <t>Middle School - Social Studies_2015_Northeast_Different District/Same Position</t>
  </si>
  <si>
    <t>Middle School - Social Studies_2015_Northeast_Leaver</t>
  </si>
  <si>
    <t>Middle School - Social Studies_2015_Northeast_New</t>
  </si>
  <si>
    <t>Middle School - Social Studies_2015_Northeast_Same District/Different Position</t>
  </si>
  <si>
    <t>Middle School - Social Studies_2015_Northeast_Stayer</t>
  </si>
  <si>
    <t>Middle School - Social Studies_2015_Northwest_Different District/Different Position</t>
  </si>
  <si>
    <t>Middle School - Social Studies_2015_Northwest_Different District/Same Position</t>
  </si>
  <si>
    <t>Middle School - Social Studies_2015_Northwest_Leaver</t>
  </si>
  <si>
    <t>Middle School - Social Studies_2015_Northwest_New</t>
  </si>
  <si>
    <t>Middle School - Social Studies_2015_Northwest_Same District/Different Position</t>
  </si>
  <si>
    <t>Middle School - Social Studies_2015_Northwest_Stayer</t>
  </si>
  <si>
    <t>Middle School - Social Studies_2015_Southeast_Different District/Different Position</t>
  </si>
  <si>
    <t>Middle School - Social Studies_2015_Southeast_Different District/Same Position</t>
  </si>
  <si>
    <t>Middle School - Social Studies_2015_Southeast_Leaver</t>
  </si>
  <si>
    <t>Middle School - Social Studies_2015_Southeast_New</t>
  </si>
  <si>
    <t>Middle School - Social Studies_2015_Southeast_Same District/Different Position</t>
  </si>
  <si>
    <t>Middle School - Social Studies_2015_Southeast_Stayer</t>
  </si>
  <si>
    <t>Middle School - Social Studies_2015_Southwest_Different District/Different Position</t>
  </si>
  <si>
    <t>Middle School - Social Studies_2015_Southwest_Different District/Same Position</t>
  </si>
  <si>
    <t>Middle School - Social Studies_2015_Southwest_Leaver</t>
  </si>
  <si>
    <t>Middle School - Social Studies_2015_Southwest_New</t>
  </si>
  <si>
    <t>Middle School - Social Studies_2015_Southwest_Same District/Different Position</t>
  </si>
  <si>
    <t>Middle School - Social Studies_2015_Southwest_Stayer</t>
  </si>
  <si>
    <t>Middle School - Vocational Education_2010_Central_Different District/Different Position</t>
  </si>
  <si>
    <t>Middle School - Vocational Education_2010_Central_Different District/Same Position</t>
  </si>
  <si>
    <t>Middle School - Vocational Education_2010_Central_Leaver</t>
  </si>
  <si>
    <t>Middle School - Vocational Education_2010_Central_New</t>
  </si>
  <si>
    <t>Middle School - Vocational Education_2010_Central_Same District/Different Position</t>
  </si>
  <si>
    <t>Middle School - Vocational Education_2010_Central_Stayer</t>
  </si>
  <si>
    <t>Middle School - Vocational Education_2010_Northeast_Different District/Different Position</t>
  </si>
  <si>
    <t>Middle School - Vocational Education_2010_Northeast_Leaver</t>
  </si>
  <si>
    <t>Middle School - Vocational Education_2010_Northeast_New</t>
  </si>
  <si>
    <t>Middle School - Vocational Education_2010_Northeast_Same District/Different Position</t>
  </si>
  <si>
    <t>Middle School - Vocational Education_2010_Northeast_Stayer</t>
  </si>
  <si>
    <t>Middle School - Vocational Education_2010_Northwest_Leaver</t>
  </si>
  <si>
    <t>Middle School - Vocational Education_2010_Northwest_New</t>
  </si>
  <si>
    <t>Middle School - Vocational Education_2010_Northwest_Same District/Different Position</t>
  </si>
  <si>
    <t>Middle School - Vocational Education_2010_Northwest_Stayer</t>
  </si>
  <si>
    <t>Middle School - Vocational Education_2010_Southeast_Different District/Different Position</t>
  </si>
  <si>
    <t>Middle School - Vocational Education_2010_Southeast_Leaver</t>
  </si>
  <si>
    <t>Middle School - Vocational Education_2010_Southeast_New</t>
  </si>
  <si>
    <t>Middle School - Vocational Education_2010_Southeast_Same District/Different Position</t>
  </si>
  <si>
    <t>Middle School - Vocational Education_2010_Southeast_Stayer</t>
  </si>
  <si>
    <t>Middle School - Vocational Education_2010_Southwest_Leaver</t>
  </si>
  <si>
    <t>Middle School - Vocational Education_2010_Southwest_New</t>
  </si>
  <si>
    <t>Middle School - Vocational Education_2010_Southwest_Same District/Different Position</t>
  </si>
  <si>
    <t>Middle School - Vocational Education_2010_Southwest_Stayer</t>
  </si>
  <si>
    <t>Middle School - Vocational Education_2011_Central_Leaver</t>
  </si>
  <si>
    <t>Middle School - Vocational Education_2011_Central_New</t>
  </si>
  <si>
    <t>Middle School - Vocational Education_2011_Central_Same District/Different Position</t>
  </si>
  <si>
    <t>Middle School - Vocational Education_2011_Central_Stayer</t>
  </si>
  <si>
    <t>Middle School - Vocational Education_2011_Northeast_Leaver</t>
  </si>
  <si>
    <t>Middle School - Vocational Education_2011_Northeast_New</t>
  </si>
  <si>
    <t>Middle School - Vocational Education_2011_Northeast_Same District/Different Position</t>
  </si>
  <si>
    <t>Middle School - Vocational Education_2011_Northeast_Stayer</t>
  </si>
  <si>
    <t>Middle School - Vocational Education_2011_Northwest_Same District/Different Position</t>
  </si>
  <si>
    <t>Middle School - Vocational Education_2011_Northwest_Stayer</t>
  </si>
  <si>
    <t>Middle School - Vocational Education_2011_Southeast_Leaver</t>
  </si>
  <si>
    <t>Middle School - Vocational Education_2011_Southeast_New</t>
  </si>
  <si>
    <t>Middle School - Vocational Education_2011_Southeast_Same District/Different Position</t>
  </si>
  <si>
    <t>Middle School - Vocational Education_2011_Southeast_Stayer</t>
  </si>
  <si>
    <t>Middle School - Vocational Education_2011_Southwest_Different District/Different Position</t>
  </si>
  <si>
    <t>Middle School - Vocational Education_2011_Southwest_Leaver</t>
  </si>
  <si>
    <t>Middle School - Vocational Education_2011_Southwest_New</t>
  </si>
  <si>
    <t>Middle School - Vocational Education_2011_Southwest_Same District/Different Position</t>
  </si>
  <si>
    <t>Middle School - Vocational Education_2011_Southwest_Stayer</t>
  </si>
  <si>
    <t>Middle School - Vocational Education_2012_Central_Different District/Different Position</t>
  </si>
  <si>
    <t>Middle School - Vocational Education_2012_Central_Leaver</t>
  </si>
  <si>
    <t>Middle School - Vocational Education_2012_Central_New</t>
  </si>
  <si>
    <t>Middle School - Vocational Education_2012_Central_Same District/Different Position</t>
  </si>
  <si>
    <t>Middle School - Vocational Education_2012_Central_Stayer</t>
  </si>
  <si>
    <t>Middle School - Vocational Education_2012_Northeast_Leaver</t>
  </si>
  <si>
    <t>Middle School - Vocational Education_2012_Northeast_New</t>
  </si>
  <si>
    <t>Middle School - Vocational Education_2012_Northeast_Same District/Different Position</t>
  </si>
  <si>
    <t>Middle School - Vocational Education_2012_Northeast_Stayer</t>
  </si>
  <si>
    <t>Middle School - Vocational Education_2012_Northwest_Leaver</t>
  </si>
  <si>
    <t>Middle School - Vocational Education_2012_Northwest_Same District/Different Position</t>
  </si>
  <si>
    <t>Middle School - Vocational Education_2012_Northwest_Stayer</t>
  </si>
  <si>
    <t>Middle School - Vocational Education_2012_Southeast_Leaver</t>
  </si>
  <si>
    <t>Middle School - Vocational Education_2012_Southeast_Same District/Different Position</t>
  </si>
  <si>
    <t>Middle School - Vocational Education_2012_Southeast_Stayer</t>
  </si>
  <si>
    <t>Middle School - Vocational Education_2012_Southwest_Different District/Different Position</t>
  </si>
  <si>
    <t>Middle School - Vocational Education_2012_Southwest_Leaver</t>
  </si>
  <si>
    <t>Middle School - Vocational Education_2012_Southwest_Stayer</t>
  </si>
  <si>
    <t>Middle School - Vocational Education_2013_Central_Different District/Different Position</t>
  </si>
  <si>
    <t>Middle School - Vocational Education_2013_Central_Leaver</t>
  </si>
  <si>
    <t>Middle School - Vocational Education_2013_Central_New</t>
  </si>
  <si>
    <t>Middle School - Vocational Education_2013_Central_Same District/Different Position</t>
  </si>
  <si>
    <t>Middle School - Vocational Education_2013_Central_Stayer</t>
  </si>
  <si>
    <t>Middle School - Vocational Education_2013_Northeast_Different District/Different Position</t>
  </si>
  <si>
    <t>Middle School - Vocational Education_2013_Northeast_Leaver</t>
  </si>
  <si>
    <t>Middle School - Vocational Education_2013_Northeast_New</t>
  </si>
  <si>
    <t>Middle School - Vocational Education_2013_Northeast_Same District/Different Position</t>
  </si>
  <si>
    <t>Middle School - Vocational Education_2013_Northeast_Stayer</t>
  </si>
  <si>
    <t>Middle School - Vocational Education_2013_Northwest_Stayer</t>
  </si>
  <si>
    <t>Middle School - Vocational Education_2013_Southeast_Leaver</t>
  </si>
  <si>
    <t>Middle School - Vocational Education_2013_Southeast_New</t>
  </si>
  <si>
    <t>Middle School - Vocational Education_2013_Southeast_Same District/Different Position</t>
  </si>
  <si>
    <t>Middle School - Vocational Education_2013_Southeast_Stayer</t>
  </si>
  <si>
    <t>Middle School - Vocational Education_2013_Southwest_Leaver</t>
  </si>
  <si>
    <t>Middle School - Vocational Education_2013_Southwest_Same District/Different Position</t>
  </si>
  <si>
    <t>Middle School - Vocational Education_2013_Southwest_Stayer</t>
  </si>
  <si>
    <t>Middle School - Vocational Education_2014_Central_Different District/Different Position</t>
  </si>
  <si>
    <t>Middle School - Vocational Education_2014_Central_Leaver</t>
  </si>
  <si>
    <t>Middle School - Vocational Education_2014_Central_New</t>
  </si>
  <si>
    <t>Middle School - Vocational Education_2014_Central_Same District/Different Position</t>
  </si>
  <si>
    <t>Middle School - Vocational Education_2014_Central_Stayer</t>
  </si>
  <si>
    <t>Middle School - Vocational Education_2014_Northeast_Different District/Different Position</t>
  </si>
  <si>
    <t>Middle School - Vocational Education_2014_Northeast_Leaver</t>
  </si>
  <si>
    <t>Middle School - Vocational Education_2014_Northeast_New</t>
  </si>
  <si>
    <t>Middle School - Vocational Education_2014_Northeast_Same District/Different Position</t>
  </si>
  <si>
    <t>Middle School - Vocational Education_2014_Northeast_Stayer</t>
  </si>
  <si>
    <t>Middle School - Vocational Education_2014_Northwest_Leaver</t>
  </si>
  <si>
    <t>Middle School - Vocational Education_2014_Northwest_New</t>
  </si>
  <si>
    <t>Middle School - Vocational Education_2014_Northwest_Same District/Different Position</t>
  </si>
  <si>
    <t>Middle School - Vocational Education_2014_Northwest_Stayer</t>
  </si>
  <si>
    <t>Middle School - Vocational Education_2014_Southeast_Different District/Different Position</t>
  </si>
  <si>
    <t>Middle School - Vocational Education_2014_Southeast_Leaver</t>
  </si>
  <si>
    <t>Middle School - Vocational Education_2014_Southeast_New</t>
  </si>
  <si>
    <t>Middle School - Vocational Education_2014_Southeast_Same District/Different Position</t>
  </si>
  <si>
    <t>Middle School - Vocational Education_2014_Southeast_Stayer</t>
  </si>
  <si>
    <t>Middle School - Vocational Education_2014_Southwest_Leaver</t>
  </si>
  <si>
    <t>Middle School - Vocational Education_2014_Southwest_Stayer</t>
  </si>
  <si>
    <t>Middle School - Vocational Education_2015_Central_Leaver</t>
  </si>
  <si>
    <t>Middle School - Vocational Education_2015_Central_New</t>
  </si>
  <si>
    <t>Middle School - Vocational Education_2015_Central_Same District/Different Position</t>
  </si>
  <si>
    <t>Middle School - Vocational Education_2015_Central_Stayer</t>
  </si>
  <si>
    <t>Middle School - Vocational Education_2015_Northeast_Leaver</t>
  </si>
  <si>
    <t>Middle School - Vocational Education_2015_Northeast_Same District/Different Position</t>
  </si>
  <si>
    <t>Middle School - Vocational Education_2015_Northeast_Stayer</t>
  </si>
  <si>
    <t>Middle School - Vocational Education_2015_Northwest_Different District/Different Position</t>
  </si>
  <si>
    <t>Middle School - Vocational Education_2015_Northwest_Same District/Different Position</t>
  </si>
  <si>
    <t>Middle School - Vocational Education_2015_Northwest_Stayer</t>
  </si>
  <si>
    <t>Middle School - Vocational Education_2015_Southeast_Different District/Different Position</t>
  </si>
  <si>
    <t>Middle School - Vocational Education_2015_Southeast_Leaver</t>
  </si>
  <si>
    <t>Middle School - Vocational Education_2015_Southeast_New</t>
  </si>
  <si>
    <t>Middle School - Vocational Education_2015_Southeast_Same District/Different Position</t>
  </si>
  <si>
    <t>Middle School - Vocational Education_2015_Southeast_Stayer</t>
  </si>
  <si>
    <t>Middle School - Vocational Education_2015_Southwest_Different District/Different Position</t>
  </si>
  <si>
    <t>Middle School - Vocational Education_2015_Southwest_Leaver</t>
  </si>
  <si>
    <t>Middle School - Vocational Education_2015_Southwest_New</t>
  </si>
  <si>
    <t>Middle School - Vocational Education_2015_Southwest_Same District/Different Position</t>
  </si>
  <si>
    <t>Middle School - Vocational Education_2015_Southwest_Stayer</t>
  </si>
  <si>
    <t>Other Positions_2010_Central_Different District/Different Position</t>
  </si>
  <si>
    <t>Other Positions_2010_Central_Different District/Same Position</t>
  </si>
  <si>
    <t>Other Positions_2010_Central_Leaver</t>
  </si>
  <si>
    <t>Other Positions_2010_Central_New</t>
  </si>
  <si>
    <t>Other Positions_2010_Central_Same District/Different Position</t>
  </si>
  <si>
    <t>Other Positions_2010_Central_Stayer</t>
  </si>
  <si>
    <t>Other Positions_2010_Northeast_Different District/Different Position</t>
  </si>
  <si>
    <t>Other Positions_2010_Northeast_Different District/Same Position</t>
  </si>
  <si>
    <t>Other Positions_2010_Northeast_Leaver</t>
  </si>
  <si>
    <t>Other Positions_2010_Northeast_New</t>
  </si>
  <si>
    <t>Other Positions_2010_Northeast_Same District/Different Position</t>
  </si>
  <si>
    <t>Other Positions_2010_Northeast_Stayer</t>
  </si>
  <si>
    <t>Other Positions_2010_Northwest_Different District/Different Position</t>
  </si>
  <si>
    <t>Other Positions_2010_Northwest_Leaver</t>
  </si>
  <si>
    <t>Other Positions_2010_Northwest_New</t>
  </si>
  <si>
    <t>Other Positions_2010_Northwest_Same District/Different Position</t>
  </si>
  <si>
    <t>Other Positions_2010_Northwest_Stayer</t>
  </si>
  <si>
    <t>Other Positions_2010_Southeast_Different District/Different Position</t>
  </si>
  <si>
    <t>Other Positions_2010_Southeast_Leaver</t>
  </si>
  <si>
    <t>Other Positions_2010_Southeast_New</t>
  </si>
  <si>
    <t>Other Positions_2010_Southeast_Same District/Different Position</t>
  </si>
  <si>
    <t>Other Positions_2010_Southeast_Stayer</t>
  </si>
  <si>
    <t>Other Positions_2010_Southwest_Different District/Different Position</t>
  </si>
  <si>
    <t>Other Positions_2010_Southwest_Leaver</t>
  </si>
  <si>
    <t>Other Positions_2010_Southwest_New</t>
  </si>
  <si>
    <t>Other Positions_2010_Southwest_Same District/Different Position</t>
  </si>
  <si>
    <t>Other Positions_2010_Southwest_Stayer</t>
  </si>
  <si>
    <t>Other Positions_2011_Central_Different District/Different Position</t>
  </si>
  <si>
    <t>Other Positions_2011_Central_Different District/Same Position</t>
  </si>
  <si>
    <t>Other Positions_2011_Central_Leaver</t>
  </si>
  <si>
    <t>Other Positions_2011_Central_New</t>
  </si>
  <si>
    <t>Other Positions_2011_Central_Same District/Different Position</t>
  </si>
  <si>
    <t>Other Positions_2011_Central_Stayer</t>
  </si>
  <si>
    <t>Other Positions_2011_Northeast_Different District/Different Position</t>
  </si>
  <si>
    <t>Other Positions_2011_Northeast_Leaver</t>
  </si>
  <si>
    <t>Other Positions_2011_Northeast_New</t>
  </si>
  <si>
    <t>Other Positions_2011_Northeast_Same District/Different Position</t>
  </si>
  <si>
    <t>Other Positions_2011_Northeast_Stayer</t>
  </si>
  <si>
    <t>Other Positions_2011_Northwest_Different District/Different Position</t>
  </si>
  <si>
    <t>Other Positions_2011_Northwest_Different District/Same Position</t>
  </si>
  <si>
    <t>Other Positions_2011_Northwest_Leaver</t>
  </si>
  <si>
    <t>Other Positions_2011_Northwest_New</t>
  </si>
  <si>
    <t>Other Positions_2011_Northwest_Same District/Different Position</t>
  </si>
  <si>
    <t>Other Positions_2011_Northwest_Stayer</t>
  </si>
  <si>
    <t>Other Positions_2011_Southeast_Different District/Different Position</t>
  </si>
  <si>
    <t>Other Positions_2011_Southeast_Leaver</t>
  </si>
  <si>
    <t>Other Positions_2011_Southeast_New</t>
  </si>
  <si>
    <t>Other Positions_2011_Southeast_Same District/Different Position</t>
  </si>
  <si>
    <t>Other Positions_2011_Southeast_Stayer</t>
  </si>
  <si>
    <t>Other Positions_2011_Southwest_Different District/Different Position</t>
  </si>
  <si>
    <t>Other Positions_2011_Southwest_Different District/Same Position</t>
  </si>
  <si>
    <t>Other Positions_2011_Southwest_Leaver</t>
  </si>
  <si>
    <t>Other Positions_2011_Southwest_New</t>
  </si>
  <si>
    <t>Other Positions_2011_Southwest_Same District/Different Position</t>
  </si>
  <si>
    <t>Other Positions_2011_Southwest_Stayer</t>
  </si>
  <si>
    <t>Other Positions_2012_Central_Different District/Different Position</t>
  </si>
  <si>
    <t>Other Positions_2012_Central_Different District/Same Position</t>
  </si>
  <si>
    <t>Other Positions_2012_Central_Leaver</t>
  </si>
  <si>
    <t>Other Positions_2012_Central_New</t>
  </si>
  <si>
    <t>Other Positions_2012_Central_Same District/Different Position</t>
  </si>
  <si>
    <t>Other Positions_2012_Central_Stayer</t>
  </si>
  <si>
    <t>Other Positions_2012_Northeast_Different District/Different Position</t>
  </si>
  <si>
    <t>Other Positions_2012_Northeast_Different District/Same Position</t>
  </si>
  <si>
    <t>Other Positions_2012_Northeast_Leaver</t>
  </si>
  <si>
    <t>Other Positions_2012_Northeast_New</t>
  </si>
  <si>
    <t>Other Positions_2012_Northeast_Same District/Different Position</t>
  </si>
  <si>
    <t>Other Positions_2012_Northeast_Stayer</t>
  </si>
  <si>
    <t>Other Positions_2012_Northwest_Different District/Different Position</t>
  </si>
  <si>
    <t>Other Positions_2012_Northwest_Leaver</t>
  </si>
  <si>
    <t>Other Positions_2012_Northwest_New</t>
  </si>
  <si>
    <t>Other Positions_2012_Northwest_Same District/Different Position</t>
  </si>
  <si>
    <t>Other Positions_2012_Northwest_Stayer</t>
  </si>
  <si>
    <t>Other Positions_2012_Southeast_Different District/Different Position</t>
  </si>
  <si>
    <t>Other Positions_2012_Southeast_Different District/Same Position</t>
  </si>
  <si>
    <t>Other Positions_2012_Southeast_Leaver</t>
  </si>
  <si>
    <t>Other Positions_2012_Southeast_New</t>
  </si>
  <si>
    <t>Other Positions_2012_Southeast_Same District/Different Position</t>
  </si>
  <si>
    <t>Other Positions_2012_Southeast_Stayer</t>
  </si>
  <si>
    <t>Other Positions_2012_Southwest_Different District/Different Position</t>
  </si>
  <si>
    <t>Other Positions_2012_Southwest_Different District/Same Position</t>
  </si>
  <si>
    <t>Other Positions_2012_Southwest_Leaver</t>
  </si>
  <si>
    <t>Other Positions_2012_Southwest_New</t>
  </si>
  <si>
    <t>Other Positions_2012_Southwest_Same District/Different Position</t>
  </si>
  <si>
    <t>Other Positions_2012_Southwest_Stayer</t>
  </si>
  <si>
    <t>Other Positions_2013_Central_Different District/Different Position</t>
  </si>
  <si>
    <t>Other Positions_2013_Central_Different District/Same Position</t>
  </si>
  <si>
    <t>Other Positions_2013_Central_Leaver</t>
  </si>
  <si>
    <t>Other Positions_2013_Central_New</t>
  </si>
  <si>
    <t>Other Positions_2013_Central_Same District/Different Position</t>
  </si>
  <si>
    <t>Other Positions_2013_Central_Stayer</t>
  </si>
  <si>
    <t>Other Positions_2013_Northeast_Different District/Different Position</t>
  </si>
  <si>
    <t>Other Positions_2013_Northeast_Different District/Same Position</t>
  </si>
  <si>
    <t>Other Positions_2013_Northeast_Leaver</t>
  </si>
  <si>
    <t>Other Positions_2013_Northeast_New</t>
  </si>
  <si>
    <t>Other Positions_2013_Northeast_Same District/Different Position</t>
  </si>
  <si>
    <t>Other Positions_2013_Northeast_Stayer</t>
  </si>
  <si>
    <t>Other Positions_2013_Northwest_Different District/Different Position</t>
  </si>
  <si>
    <t>Other Positions_2013_Northwest_Leaver</t>
  </si>
  <si>
    <t>Other Positions_2013_Northwest_New</t>
  </si>
  <si>
    <t>Other Positions_2013_Northwest_Same District/Different Position</t>
  </si>
  <si>
    <t>Other Positions_2013_Northwest_Stayer</t>
  </si>
  <si>
    <t>Other Positions_2013_Southeast_Different District/Different Position</t>
  </si>
  <si>
    <t>Other Positions_2013_Southeast_Different District/Same Position</t>
  </si>
  <si>
    <t>Other Positions_2013_Southeast_Leaver</t>
  </si>
  <si>
    <t>Other Positions_2013_Southeast_New</t>
  </si>
  <si>
    <t>Other Positions_2013_Southeast_Same District/Different Position</t>
  </si>
  <si>
    <t>Other Positions_2013_Southeast_Stayer</t>
  </si>
  <si>
    <t>Other Positions_2013_Southwest_Different District/Different Position</t>
  </si>
  <si>
    <t>Other Positions_2013_Southwest_Different District/Same Position</t>
  </si>
  <si>
    <t>Other Positions_2013_Southwest_Leaver</t>
  </si>
  <si>
    <t>Other Positions_2013_Southwest_New</t>
  </si>
  <si>
    <t>Other Positions_2013_Southwest_Same District/Different Position</t>
  </si>
  <si>
    <t>Other Positions_2013_Southwest_Stayer</t>
  </si>
  <si>
    <t>Other Positions_2014_Central_Different District/Different Position</t>
  </si>
  <si>
    <t>Other Positions_2014_Central_Different District/Same Position</t>
  </si>
  <si>
    <t>Other Positions_2014_Central_Leaver</t>
  </si>
  <si>
    <t>Other Positions_2014_Central_New</t>
  </si>
  <si>
    <t>Other Positions_2014_Central_Same District/Different Position</t>
  </si>
  <si>
    <t>Other Positions_2014_Central_Stayer</t>
  </si>
  <si>
    <t>Other Positions_2014_Northeast_Different District/Different Position</t>
  </si>
  <si>
    <t>Other Positions_2014_Northeast_Different District/Same Position</t>
  </si>
  <si>
    <t>Other Positions_2014_Northeast_Leaver</t>
  </si>
  <si>
    <t>Other Positions_2014_Northeast_New</t>
  </si>
  <si>
    <t>Other Positions_2014_Northeast_Same District/Different Position</t>
  </si>
  <si>
    <t>Other Positions_2014_Northeast_Stayer</t>
  </si>
  <si>
    <t>Other Positions_2014_Northwest_Different District/Different Position</t>
  </si>
  <si>
    <t>Other Positions_2014_Northwest_Leaver</t>
  </si>
  <si>
    <t>Other Positions_2014_Northwest_New</t>
  </si>
  <si>
    <t>Other Positions_2014_Northwest_Same District/Different Position</t>
  </si>
  <si>
    <t>Other Positions_2014_Northwest_Stayer</t>
  </si>
  <si>
    <t>Other Positions_2014_Southeast_Different District/Different Position</t>
  </si>
  <si>
    <t>Other Positions_2014_Southeast_Different District/Same Position</t>
  </si>
  <si>
    <t>Other Positions_2014_Southeast_Leaver</t>
  </si>
  <si>
    <t>Other Positions_2014_Southeast_New</t>
  </si>
  <si>
    <t>Other Positions_2014_Southeast_Same District/Different Position</t>
  </si>
  <si>
    <t>Other Positions_2014_Southeast_Stayer</t>
  </si>
  <si>
    <t>Other Positions_2014_Southwest_Different District/Different Position</t>
  </si>
  <si>
    <t>Other Positions_2014_Southwest_Different District/Same Position</t>
  </si>
  <si>
    <t>Other Positions_2014_Southwest_Leaver</t>
  </si>
  <si>
    <t>Other Positions_2014_Southwest_New</t>
  </si>
  <si>
    <t>Other Positions_2014_Southwest_Same District/Different Position</t>
  </si>
  <si>
    <t>Other Positions_2014_Southwest_Stayer</t>
  </si>
  <si>
    <t>Other Positions_2015_Central_Different District/Different Position</t>
  </si>
  <si>
    <t>Other Positions_2015_Central_Different District/Same Position</t>
  </si>
  <si>
    <t>Other Positions_2015_Central_Leaver</t>
  </si>
  <si>
    <t>Other Positions_2015_Central_New</t>
  </si>
  <si>
    <t>Other Positions_2015_Central_Same District/Different Position</t>
  </si>
  <si>
    <t>Other Positions_2015_Central_Stayer</t>
  </si>
  <si>
    <t>Other Positions_2015_Northeast_Different District/Different Position</t>
  </si>
  <si>
    <t>Other Positions_2015_Northeast_Different District/Same Position</t>
  </si>
  <si>
    <t>Other Positions_2015_Northeast_Leaver</t>
  </si>
  <si>
    <t>Other Positions_2015_Northeast_New</t>
  </si>
  <si>
    <t>Other Positions_2015_Northeast_Same District/Different Position</t>
  </si>
  <si>
    <t>Other Positions_2015_Northeast_Stayer</t>
  </si>
  <si>
    <t>Other Positions_2015_Northwest_Different District/Different Position</t>
  </si>
  <si>
    <t>Other Positions_2015_Northwest_Different District/Same Position</t>
  </si>
  <si>
    <t>Other Positions_2015_Northwest_Leaver</t>
  </si>
  <si>
    <t>Other Positions_2015_Northwest_New</t>
  </si>
  <si>
    <t>Other Positions_2015_Northwest_Same District/Different Position</t>
  </si>
  <si>
    <t>Other Positions_2015_Northwest_Stayer</t>
  </si>
  <si>
    <t>Other Positions_2015_Southeast_Different District/Different Position</t>
  </si>
  <si>
    <t>Other Positions_2015_Southeast_Different District/Same Position</t>
  </si>
  <si>
    <t>Other Positions_2015_Southeast_Leaver</t>
  </si>
  <si>
    <t>Other Positions_2015_Southeast_New</t>
  </si>
  <si>
    <t>Other Positions_2015_Southeast_Same District/Different Position</t>
  </si>
  <si>
    <t>Other Positions_2015_Southeast_Stayer</t>
  </si>
  <si>
    <t>Other Positions_2015_Southwest_Different District/Different Position</t>
  </si>
  <si>
    <t>Other Positions_2015_Southwest_Different District/Same Position</t>
  </si>
  <si>
    <t>Other Positions_2015_Southwest_Leaver</t>
  </si>
  <si>
    <t>Other Positions_2015_Southwest_New</t>
  </si>
  <si>
    <t>Other Positions_2015_Southwest_Same District/Different Position</t>
  </si>
  <si>
    <t>Other Positions_2015_Southwest_Stayer</t>
  </si>
  <si>
    <t>Other Professional Staff_2010_Central_Different District/Different Position</t>
  </si>
  <si>
    <t>Other Professional Staff_2010_Central_Different District/Same Position</t>
  </si>
  <si>
    <t>Other Professional Staff_2010_Central_Leaver</t>
  </si>
  <si>
    <t>Other Professional Staff_2010_Central_New</t>
  </si>
  <si>
    <t>Other Professional Staff_2010_Central_Same District/Different Position</t>
  </si>
  <si>
    <t>Other Professional Staff_2010_Central_Stayer</t>
  </si>
  <si>
    <t>Other Professional Staff_2010_Northeast_Different District/Different Position</t>
  </si>
  <si>
    <t>Other Professional Staff_2010_Northeast_Different District/Same Position</t>
  </si>
  <si>
    <t>Other Professional Staff_2010_Northeast_Leaver</t>
  </si>
  <si>
    <t>Other Professional Staff_2010_Northeast_New</t>
  </si>
  <si>
    <t>Other Professional Staff_2010_Northeast_Same District/Different Position</t>
  </si>
  <si>
    <t>Other Professional Staff_2010_Northeast_Stayer</t>
  </si>
  <si>
    <t>Other Professional Staff_2010_Northwest_Different District/Same Position</t>
  </si>
  <si>
    <t>Other Professional Staff_2010_Northwest_Leaver</t>
  </si>
  <si>
    <t>Other Professional Staff_2010_Northwest_New</t>
  </si>
  <si>
    <t>Other Professional Staff_2010_Northwest_Same District/Different Position</t>
  </si>
  <si>
    <t>Other Professional Staff_2010_Northwest_Stayer</t>
  </si>
  <si>
    <t>Other Professional Staff_2010_Southeast_Different District/Same Position</t>
  </si>
  <si>
    <t>Other Professional Staff_2010_Southeast_Leaver</t>
  </si>
  <si>
    <t>Other Professional Staff_2010_Southeast_New</t>
  </si>
  <si>
    <t>Other Professional Staff_2010_Southeast_Same District/Different Position</t>
  </si>
  <si>
    <t>Other Professional Staff_2010_Southeast_Stayer</t>
  </si>
  <si>
    <t>Other Professional Staff_2010_Southwest_Different District/Different Position</t>
  </si>
  <si>
    <t>Other Professional Staff_2010_Southwest_Leaver</t>
  </si>
  <si>
    <t>Other Professional Staff_2010_Southwest_New</t>
  </si>
  <si>
    <t>Other Professional Staff_2010_Southwest_Same District/Different Position</t>
  </si>
  <si>
    <t>Other Professional Staff_2010_Southwest_Stayer</t>
  </si>
  <si>
    <t>Other Professional Staff_2011_Central_Different District/Different Position</t>
  </si>
  <si>
    <t>Other Professional Staff_2011_Central_Different District/Same Position</t>
  </si>
  <si>
    <t>Other Professional Staff_2011_Central_Leaver</t>
  </si>
  <si>
    <t>Other Professional Staff_2011_Central_New</t>
  </si>
  <si>
    <t>Other Professional Staff_2011_Central_Same District/Different Position</t>
  </si>
  <si>
    <t>Other Professional Staff_2011_Central_Stayer</t>
  </si>
  <si>
    <t>Other Professional Staff_2011_Northeast_Different District/Different Position</t>
  </si>
  <si>
    <t>Other Professional Staff_2011_Northeast_Different District/Same Position</t>
  </si>
  <si>
    <t>Other Professional Staff_2011_Northeast_Leaver</t>
  </si>
  <si>
    <t>Other Professional Staff_2011_Northeast_New</t>
  </si>
  <si>
    <t>Other Professional Staff_2011_Northeast_Same District/Different Position</t>
  </si>
  <si>
    <t>Other Professional Staff_2011_Northeast_Stayer</t>
  </si>
  <si>
    <t>Other Professional Staff_2011_Northwest_Different District/Same Position</t>
  </si>
  <si>
    <t>Other Professional Staff_2011_Northwest_Leaver</t>
  </si>
  <si>
    <t>Other Professional Staff_2011_Northwest_New</t>
  </si>
  <si>
    <t>Other Professional Staff_2011_Northwest_Same District/Different Position</t>
  </si>
  <si>
    <t>Other Professional Staff_2011_Northwest_Stayer</t>
  </si>
  <si>
    <t>Other Professional Staff_2011_Southeast_Different District/Same Position</t>
  </si>
  <si>
    <t>Other Professional Staff_2011_Southeast_Leaver</t>
  </si>
  <si>
    <t>Other Professional Staff_2011_Southeast_New</t>
  </si>
  <si>
    <t>Other Professional Staff_2011_Southeast_Same District/Different Position</t>
  </si>
  <si>
    <t>Other Professional Staff_2011_Southeast_Stayer</t>
  </si>
  <si>
    <t>Other Professional Staff_2011_Southwest_Different District/Same Position</t>
  </si>
  <si>
    <t>Other Professional Staff_2011_Southwest_Leaver</t>
  </si>
  <si>
    <t>Other Professional Staff_2011_Southwest_New</t>
  </si>
  <si>
    <t>Other Professional Staff_2011_Southwest_Same District/Different Position</t>
  </si>
  <si>
    <t>Other Professional Staff_2011_Southwest_Stayer</t>
  </si>
  <si>
    <t>Other Professional Staff_2012_Central_Different District/Different Position</t>
  </si>
  <si>
    <t>Other Professional Staff_2012_Central_Different District/Same Position</t>
  </si>
  <si>
    <t>Other Professional Staff_2012_Central_Leaver</t>
  </si>
  <si>
    <t>Other Professional Staff_2012_Central_New</t>
  </si>
  <si>
    <t>Other Professional Staff_2012_Central_Same District/Different Position</t>
  </si>
  <si>
    <t>Other Professional Staff_2012_Central_Stayer</t>
  </si>
  <si>
    <t>Other Professional Staff_2012_Northeast_Different District/Different Position</t>
  </si>
  <si>
    <t>Other Professional Staff_2012_Northeast_Different District/Same Position</t>
  </si>
  <si>
    <t>Other Professional Staff_2012_Northeast_Leaver</t>
  </si>
  <si>
    <t>Other Professional Staff_2012_Northeast_New</t>
  </si>
  <si>
    <t>Other Professional Staff_2012_Northeast_Same District/Different Position</t>
  </si>
  <si>
    <t>Other Professional Staff_2012_Northeast_Stayer</t>
  </si>
  <si>
    <t>Other Professional Staff_2012_Northwest_Different District/Different Position</t>
  </si>
  <si>
    <t>Other Professional Staff_2012_Northwest_Different District/Same Position</t>
  </si>
  <si>
    <t>Other Professional Staff_2012_Northwest_Leaver</t>
  </si>
  <si>
    <t>Other Professional Staff_2012_Northwest_New</t>
  </si>
  <si>
    <t>Other Professional Staff_2012_Northwest_Same District/Different Position</t>
  </si>
  <si>
    <t>Other Professional Staff_2012_Northwest_Stayer</t>
  </si>
  <si>
    <t>Other Professional Staff_2012_Southeast_Different District/Different Position</t>
  </si>
  <si>
    <t>Other Professional Staff_2012_Southeast_Different District/Same Position</t>
  </si>
  <si>
    <t>Other Professional Staff_2012_Southeast_Leaver</t>
  </si>
  <si>
    <t>Other Professional Staff_2012_Southeast_New</t>
  </si>
  <si>
    <t>Other Professional Staff_2012_Southeast_Same District/Different Position</t>
  </si>
  <si>
    <t>Other Professional Staff_2012_Southeast_Stayer</t>
  </si>
  <si>
    <t>Other Professional Staff_2012_Southwest_Different District/Same Position</t>
  </si>
  <si>
    <t>Other Professional Staff_2012_Southwest_Leaver</t>
  </si>
  <si>
    <t>Other Professional Staff_2012_Southwest_New</t>
  </si>
  <si>
    <t>Other Professional Staff_2012_Southwest_Same District/Different Position</t>
  </si>
  <si>
    <t>Other Professional Staff_2012_Southwest_Stayer</t>
  </si>
  <si>
    <t>Other Professional Staff_2013_Central_Different District/Different Position</t>
  </si>
  <si>
    <t>Other Professional Staff_2013_Central_Different District/Same Position</t>
  </si>
  <si>
    <t>Other Professional Staff_2013_Central_Leaver</t>
  </si>
  <si>
    <t>Other Professional Staff_2013_Central_New</t>
  </si>
  <si>
    <t>Other Professional Staff_2013_Central_Same District/Different Position</t>
  </si>
  <si>
    <t>Other Professional Staff_2013_Central_Stayer</t>
  </si>
  <si>
    <t>Other Professional Staff_2013_Northeast_Different District/Different Position</t>
  </si>
  <si>
    <t>Other Professional Staff_2013_Northeast_Different District/Same Position</t>
  </si>
  <si>
    <t>Other Professional Staff_2013_Northeast_Leaver</t>
  </si>
  <si>
    <t>Other Professional Staff_2013_Northeast_New</t>
  </si>
  <si>
    <t>Other Professional Staff_2013_Northeast_Same District/Different Position</t>
  </si>
  <si>
    <t>Other Professional Staff_2013_Northeast_Stayer</t>
  </si>
  <si>
    <t>Other Professional Staff_2013_Northwest_Different District/Different Position</t>
  </si>
  <si>
    <t>Other Professional Staff_2013_Northwest_Different District/Same Position</t>
  </si>
  <si>
    <t>Other Professional Staff_2013_Northwest_Leaver</t>
  </si>
  <si>
    <t>Other Professional Staff_2013_Northwest_New</t>
  </si>
  <si>
    <t>Other Professional Staff_2013_Northwest_Same District/Different Position</t>
  </si>
  <si>
    <t>Other Professional Staff_2013_Northwest_Stayer</t>
  </si>
  <si>
    <t>Other Professional Staff_2013_Southeast_Different District/Same Position</t>
  </si>
  <si>
    <t>Other Professional Staff_2013_Southeast_Leaver</t>
  </si>
  <si>
    <t>Other Professional Staff_2013_Southeast_New</t>
  </si>
  <si>
    <t>Other Professional Staff_2013_Southeast_Same District/Different Position</t>
  </si>
  <si>
    <t>Other Professional Staff_2013_Southeast_Stayer</t>
  </si>
  <si>
    <t>Other Professional Staff_2013_Southwest_Different District/Same Position</t>
  </si>
  <si>
    <t>Other Professional Staff_2013_Southwest_Leaver</t>
  </si>
  <si>
    <t>Other Professional Staff_2013_Southwest_New</t>
  </si>
  <si>
    <t>Other Professional Staff_2013_Southwest_Same District/Different Position</t>
  </si>
  <si>
    <t>Other Professional Staff_2013_Southwest_Stayer</t>
  </si>
  <si>
    <t>Other Professional Staff_2014_Central_Different District/Different Position</t>
  </si>
  <si>
    <t>Other Professional Staff_2014_Central_Different District/Same Position</t>
  </si>
  <si>
    <t>Other Professional Staff_2014_Central_Leaver</t>
  </si>
  <si>
    <t>Other Professional Staff_2014_Central_New</t>
  </si>
  <si>
    <t>Other Professional Staff_2014_Central_Same District/Different Position</t>
  </si>
  <si>
    <t>Other Professional Staff_2014_Central_Stayer</t>
  </si>
  <si>
    <t>Other Professional Staff_2014_Northeast_Different District/Different Position</t>
  </si>
  <si>
    <t>Other Professional Staff_2014_Northeast_Different District/Same Position</t>
  </si>
  <si>
    <t>Other Professional Staff_2014_Northeast_Leaver</t>
  </si>
  <si>
    <t>Other Professional Staff_2014_Northeast_New</t>
  </si>
  <si>
    <t>Other Professional Staff_2014_Northeast_Same District/Different Position</t>
  </si>
  <si>
    <t>Other Professional Staff_2014_Northeast_Stayer</t>
  </si>
  <si>
    <t>Other Professional Staff_2014_Northwest_Different District/Different Position</t>
  </si>
  <si>
    <t>Other Professional Staff_2014_Northwest_Different District/Same Position</t>
  </si>
  <si>
    <t>Other Professional Staff_2014_Northwest_Leaver</t>
  </si>
  <si>
    <t>Other Professional Staff_2014_Northwest_New</t>
  </si>
  <si>
    <t>Other Professional Staff_2014_Northwest_Same District/Different Position</t>
  </si>
  <si>
    <t>Other Professional Staff_2014_Northwest_Stayer</t>
  </si>
  <si>
    <t>Other Professional Staff_2014_Southeast_Different District/Different Position</t>
  </si>
  <si>
    <t>Other Professional Staff_2014_Southeast_Different District/Same Position</t>
  </si>
  <si>
    <t>Other Professional Staff_2014_Southeast_Leaver</t>
  </si>
  <si>
    <t>Other Professional Staff_2014_Southeast_New</t>
  </si>
  <si>
    <t>Other Professional Staff_2014_Southeast_Same District/Different Position</t>
  </si>
  <si>
    <t>Other Professional Staff_2014_Southeast_Stayer</t>
  </si>
  <si>
    <t>Other Professional Staff_2014_Southwest_Different District/Same Position</t>
  </si>
  <si>
    <t>Other Professional Staff_2014_Southwest_Leaver</t>
  </si>
  <si>
    <t>Other Professional Staff_2014_Southwest_New</t>
  </si>
  <si>
    <t>Other Professional Staff_2014_Southwest_Same District/Different Position</t>
  </si>
  <si>
    <t>Other Professional Staff_2014_Southwest_Stayer</t>
  </si>
  <si>
    <t>Other Professional Staff_2015_Central_Different District/Different Position</t>
  </si>
  <si>
    <t>Other Professional Staff_2015_Central_Different District/Same Position</t>
  </si>
  <si>
    <t>Other Professional Staff_2015_Central_Leaver</t>
  </si>
  <si>
    <t>Other Professional Staff_2015_Central_New</t>
  </si>
  <si>
    <t>Other Professional Staff_2015_Central_Same District/Different Position</t>
  </si>
  <si>
    <t>Other Professional Staff_2015_Central_Stayer</t>
  </si>
  <si>
    <t>Other Professional Staff_2015_Northeast_Different District/Different Position</t>
  </si>
  <si>
    <t>Other Professional Staff_2015_Northeast_Different District/Same Position</t>
  </si>
  <si>
    <t>Other Professional Staff_2015_Northeast_Leaver</t>
  </si>
  <si>
    <t>Other Professional Staff_2015_Northeast_New</t>
  </si>
  <si>
    <t>Other Professional Staff_2015_Northeast_Same District/Different Position</t>
  </si>
  <si>
    <t>Other Professional Staff_2015_Northeast_Stayer</t>
  </si>
  <si>
    <t>Other Professional Staff_2015_Northwest_Different District/Different Position</t>
  </si>
  <si>
    <t>Other Professional Staff_2015_Northwest_Different District/Same Position</t>
  </si>
  <si>
    <t>Other Professional Staff_2015_Northwest_Leaver</t>
  </si>
  <si>
    <t>Other Professional Staff_2015_Northwest_New</t>
  </si>
  <si>
    <t>Other Professional Staff_2015_Northwest_Same District/Different Position</t>
  </si>
  <si>
    <t>Other Professional Staff_2015_Northwest_Stayer</t>
  </si>
  <si>
    <t>Other Professional Staff_2015_Southeast_Different District/Different Position</t>
  </si>
  <si>
    <t>Other Professional Staff_2015_Southeast_Different District/Same Position</t>
  </si>
  <si>
    <t>Other Professional Staff_2015_Southeast_Leaver</t>
  </si>
  <si>
    <t>Other Professional Staff_2015_Southeast_New</t>
  </si>
  <si>
    <t>Other Professional Staff_2015_Southeast_Same District/Different Position</t>
  </si>
  <si>
    <t>Other Professional Staff_2015_Southeast_Stayer</t>
  </si>
  <si>
    <t>Other Professional Staff_2015_Southwest_Different District/Different Position</t>
  </si>
  <si>
    <t>Other Professional Staff_2015_Southwest_Different District/Same Position</t>
  </si>
  <si>
    <t>Other Professional Staff_2015_Southwest_Leaver</t>
  </si>
  <si>
    <t>Other Professional Staff_2015_Southwest_New</t>
  </si>
  <si>
    <t>Other Professional Staff_2015_Southwest_Same District/Different Position</t>
  </si>
  <si>
    <t>Other Professional Staff_2015_Southwest_Stayer</t>
  </si>
  <si>
    <t>Overall_2010_Central_Different District/Different Position</t>
  </si>
  <si>
    <t>Overall_2010_Central_Different District/Same Position</t>
  </si>
  <si>
    <t>Overall_2010_Central_Leaver</t>
  </si>
  <si>
    <t>Overall_2010_Central_New</t>
  </si>
  <si>
    <t>Overall_2010_Central_Same District/Different Position</t>
  </si>
  <si>
    <t>Overall_2010_Central_Stayer</t>
  </si>
  <si>
    <t>Overall_2010_Northeast_Different District/Different Position</t>
  </si>
  <si>
    <t>Overall_2010_Northeast_Different District/Same Position</t>
  </si>
  <si>
    <t>Overall_2010_Northeast_Leaver</t>
  </si>
  <si>
    <t>Overall_2010_Northeast_New</t>
  </si>
  <si>
    <t>Overall_2010_Northeast_Same District/Different Position</t>
  </si>
  <si>
    <t>Overall_2010_Northeast_Stayer</t>
  </si>
  <si>
    <t>Overall_2010_Northwest_Different District/Different Position</t>
  </si>
  <si>
    <t>Overall_2010_Northwest_Different District/Same Position</t>
  </si>
  <si>
    <t>Overall_2010_Northwest_Leaver</t>
  </si>
  <si>
    <t>Overall_2010_Northwest_New</t>
  </si>
  <si>
    <t>Overall_2010_Northwest_Same District/Different Position</t>
  </si>
  <si>
    <t>Overall_2010_Northwest_Stayer</t>
  </si>
  <si>
    <t>Overall_2010_Southeast_Different District/Different Position</t>
  </si>
  <si>
    <t>Overall_2010_Southeast_Different District/Same Position</t>
  </si>
  <si>
    <t>Overall_2010_Southeast_Leaver</t>
  </si>
  <si>
    <t>Overall_2010_Southeast_New</t>
  </si>
  <si>
    <t>Overall_2010_Southeast_Same District/Different Position</t>
  </si>
  <si>
    <t>Overall_2010_Southeast_Stayer</t>
  </si>
  <si>
    <t>Overall_2010_Southwest_Different District/Different Position</t>
  </si>
  <si>
    <t>Overall_2010_Southwest_Different District/Same Position</t>
  </si>
  <si>
    <t>Overall_2010_Southwest_Leaver</t>
  </si>
  <si>
    <t>Overall_2010_Southwest_New</t>
  </si>
  <si>
    <t>Overall_2010_Southwest_Same District/Different Position</t>
  </si>
  <si>
    <t>Overall_2010_Southwest_Stayer</t>
  </si>
  <si>
    <t>Overall_2011_Central_Different District/Different Position</t>
  </si>
  <si>
    <t>Overall_2011_Central_Different District/Same Position</t>
  </si>
  <si>
    <t>Overall_2011_Central_Leaver</t>
  </si>
  <si>
    <t>Overall_2011_Central_New</t>
  </si>
  <si>
    <t>Overall_2011_Central_Same District/Different Position</t>
  </si>
  <si>
    <t>Overall_2011_Central_Stayer</t>
  </si>
  <si>
    <t>Overall_2011_Northeast_Different District/Different Position</t>
  </si>
  <si>
    <t>Overall_2011_Northeast_Different District/Same Position</t>
  </si>
  <si>
    <t>Overall_2011_Northeast_Leaver</t>
  </si>
  <si>
    <t>Overall_2011_Northeast_New</t>
  </si>
  <si>
    <t>Overall_2011_Northeast_Same District/Different Position</t>
  </si>
  <si>
    <t>Overall_2011_Northeast_Stayer</t>
  </si>
  <si>
    <t>Overall_2011_Northwest_Different District/Different Position</t>
  </si>
  <si>
    <t>Overall_2011_Northwest_Different District/Same Position</t>
  </si>
  <si>
    <t>Overall_2011_Northwest_Leaver</t>
  </si>
  <si>
    <t>Overall_2011_Northwest_New</t>
  </si>
  <si>
    <t>Overall_2011_Northwest_Same District/Different Position</t>
  </si>
  <si>
    <t>Overall_2011_Northwest_Stayer</t>
  </si>
  <si>
    <t>Overall_2011_Southeast_Different District/Different Position</t>
  </si>
  <si>
    <t>Overall_2011_Southeast_Different District/Same Position</t>
  </si>
  <si>
    <t>Overall_2011_Southeast_Leaver</t>
  </si>
  <si>
    <t>Overall_2011_Southeast_New</t>
  </si>
  <si>
    <t>Overall_2011_Southeast_Same District/Different Position</t>
  </si>
  <si>
    <t>Overall_2011_Southeast_Stayer</t>
  </si>
  <si>
    <t>Overall_2011_Southwest_Different District/Different Position</t>
  </si>
  <si>
    <t>Overall_2011_Southwest_Different District/Same Position</t>
  </si>
  <si>
    <t>Overall_2011_Southwest_Leaver</t>
  </si>
  <si>
    <t>Overall_2011_Southwest_New</t>
  </si>
  <si>
    <t>Overall_2011_Southwest_Same District/Different Position</t>
  </si>
  <si>
    <t>Overall_2011_Southwest_Stayer</t>
  </si>
  <si>
    <t>Overall_2012_Central_Different District/Different Position</t>
  </si>
  <si>
    <t>Overall_2012_Central_Different District/Same Position</t>
  </si>
  <si>
    <t>Overall_2012_Central_Leaver</t>
  </si>
  <si>
    <t>Overall_2012_Central_New</t>
  </si>
  <si>
    <t>Overall_2012_Central_Same District/Different Position</t>
  </si>
  <si>
    <t>Overall_2012_Central_Stayer</t>
  </si>
  <si>
    <t>Overall_2012_Northeast_Different District/Different Position</t>
  </si>
  <si>
    <t>Overall_2012_Northeast_Different District/Same Position</t>
  </si>
  <si>
    <t>Overall_2012_Northeast_Leaver</t>
  </si>
  <si>
    <t>Overall_2012_Northeast_New</t>
  </si>
  <si>
    <t>Overall_2012_Northeast_Same District/Different Position</t>
  </si>
  <si>
    <t>Overall_2012_Northeast_Stayer</t>
  </si>
  <si>
    <t>Overall_2012_Northwest_Different District/Different Position</t>
  </si>
  <si>
    <t>Overall_2012_Northwest_Different District/Same Position</t>
  </si>
  <si>
    <t>Overall_2012_Northwest_Leaver</t>
  </si>
  <si>
    <t>Overall_2012_Northwest_New</t>
  </si>
  <si>
    <t>Overall_2012_Northwest_Same District/Different Position</t>
  </si>
  <si>
    <t>Overall_2012_Northwest_Stayer</t>
  </si>
  <si>
    <t>Overall_2012_Southeast_Different District/Different Position</t>
  </si>
  <si>
    <t>Overall_2012_Southeast_Different District/Same Position</t>
  </si>
  <si>
    <t>Overall_2012_Southeast_Leaver</t>
  </si>
  <si>
    <t>Overall_2012_Southeast_New</t>
  </si>
  <si>
    <t>Overall_2012_Southeast_Same District/Different Position</t>
  </si>
  <si>
    <t>Overall_2012_Southeast_Stayer</t>
  </si>
  <si>
    <t>Overall_2012_Southwest_Different District/Different Position</t>
  </si>
  <si>
    <t>Overall_2012_Southwest_Different District/Same Position</t>
  </si>
  <si>
    <t>Overall_2012_Southwest_Leaver</t>
  </si>
  <si>
    <t>Overall_2012_Southwest_New</t>
  </si>
  <si>
    <t>Overall_2012_Southwest_Same District/Different Position</t>
  </si>
  <si>
    <t>Overall_2012_Southwest_Stayer</t>
  </si>
  <si>
    <t>Overall_2013_Central_Different District/Different Position</t>
  </si>
  <si>
    <t>Overall_2013_Central_Different District/Same Position</t>
  </si>
  <si>
    <t>Overall_2013_Central_Leaver</t>
  </si>
  <si>
    <t>Overall_2013_Central_New</t>
  </si>
  <si>
    <t>Overall_2013_Central_Same District/Different Position</t>
  </si>
  <si>
    <t>Overall_2013_Central_Stayer</t>
  </si>
  <si>
    <t>Overall_2013_Northeast_Different District/Different Position</t>
  </si>
  <si>
    <t>Overall_2013_Northeast_Different District/Same Position</t>
  </si>
  <si>
    <t>Overall_2013_Northeast_Leaver</t>
  </si>
  <si>
    <t>Overall_2013_Northeast_New</t>
  </si>
  <si>
    <t>Overall_2013_Northeast_Same District/Different Position</t>
  </si>
  <si>
    <t>Overall_2013_Northeast_Stayer</t>
  </si>
  <si>
    <t>Overall_2013_Northwest_Different District/Different Position</t>
  </si>
  <si>
    <t>Overall_2013_Northwest_Different District/Same Position</t>
  </si>
  <si>
    <t>Overall_2013_Northwest_Leaver</t>
  </si>
  <si>
    <t>Overall_2013_Northwest_New</t>
  </si>
  <si>
    <t>Overall_2013_Northwest_Same District/Different Position</t>
  </si>
  <si>
    <t>Overall_2013_Northwest_Stayer</t>
  </si>
  <si>
    <t>Overall_2013_Southeast_Different District/Different Position</t>
  </si>
  <si>
    <t>Overall_2013_Southeast_Different District/Same Position</t>
  </si>
  <si>
    <t>Overall_2013_Southeast_Leaver</t>
  </si>
  <si>
    <t>Overall_2013_Southeast_New</t>
  </si>
  <si>
    <t>Overall_2013_Southeast_Same District/Different Position</t>
  </si>
  <si>
    <t>Overall_2013_Southeast_Stayer</t>
  </si>
  <si>
    <t>Overall_2013_Southwest_Different District/Different Position</t>
  </si>
  <si>
    <t>Overall_2013_Southwest_Different District/Same Position</t>
  </si>
  <si>
    <t>Overall_2013_Southwest_Leaver</t>
  </si>
  <si>
    <t>Overall_2013_Southwest_New</t>
  </si>
  <si>
    <t>Overall_2013_Southwest_Same District/Different Position</t>
  </si>
  <si>
    <t>Overall_2013_Southwest_Stayer</t>
  </si>
  <si>
    <t>Overall_2014_Central_Different District/Different Position</t>
  </si>
  <si>
    <t>Overall_2014_Central_Different District/Same Position</t>
  </si>
  <si>
    <t>Overall_2014_Central_Leaver</t>
  </si>
  <si>
    <t>Overall_2014_Central_New</t>
  </si>
  <si>
    <t>Overall_2014_Central_Same District/Different Position</t>
  </si>
  <si>
    <t>Overall_2014_Central_Stayer</t>
  </si>
  <si>
    <t>Overall_2014_Northeast_Different District/Different Position</t>
  </si>
  <si>
    <t>Overall_2014_Northeast_Different District/Same Position</t>
  </si>
  <si>
    <t>Overall_2014_Northeast_Leaver</t>
  </si>
  <si>
    <t>Overall_2014_Northeast_New</t>
  </si>
  <si>
    <t>Overall_2014_Northeast_Same District/Different Position</t>
  </si>
  <si>
    <t>Overall_2014_Northeast_Stayer</t>
  </si>
  <si>
    <t>Overall_2014_Northwest_Different District/Different Position</t>
  </si>
  <si>
    <t>Overall_2014_Northwest_Different District/Same Position</t>
  </si>
  <si>
    <t>Overall_2014_Northwest_Leaver</t>
  </si>
  <si>
    <t>Overall_2014_Northwest_New</t>
  </si>
  <si>
    <t>Overall_2014_Northwest_Same District/Different Position</t>
  </si>
  <si>
    <t>Overall_2014_Northwest_Stayer</t>
  </si>
  <si>
    <t>Overall_2014_Southeast_Different District/Different Position</t>
  </si>
  <si>
    <t>Overall_2014_Southeast_Different District/Same Position</t>
  </si>
  <si>
    <t>Overall_2014_Southeast_Leaver</t>
  </si>
  <si>
    <t>Overall_2014_Southeast_New</t>
  </si>
  <si>
    <t>Overall_2014_Southeast_Same District/Different Position</t>
  </si>
  <si>
    <t>Overall_2014_Southeast_Stayer</t>
  </si>
  <si>
    <t>Overall_2014_Southwest_Different District/Different Position</t>
  </si>
  <si>
    <t>Overall_2014_Southwest_Different District/Same Position</t>
  </si>
  <si>
    <t>Overall_2014_Southwest_Leaver</t>
  </si>
  <si>
    <t>Overall_2014_Southwest_New</t>
  </si>
  <si>
    <t>Overall_2014_Southwest_Same District/Different Position</t>
  </si>
  <si>
    <t>Overall_2014_Southwest_Stayer</t>
  </si>
  <si>
    <t>Overall_2015_Central_Different District/Different Position</t>
  </si>
  <si>
    <t>Overall_2015_Central_Different District/Same Position</t>
  </si>
  <si>
    <t>Overall_2015_Central_Leaver</t>
  </si>
  <si>
    <t>Overall_2015_Central_New</t>
  </si>
  <si>
    <t>Overall_2015_Central_Same District/Different Position</t>
  </si>
  <si>
    <t>Overall_2015_Central_Stayer</t>
  </si>
  <si>
    <t>Overall_2015_Northeast_Different District/Different Position</t>
  </si>
  <si>
    <t>Overall_2015_Northeast_Different District/Same Position</t>
  </si>
  <si>
    <t>Overall_2015_Northeast_Leaver</t>
  </si>
  <si>
    <t>Overall_2015_Northeast_New</t>
  </si>
  <si>
    <t>Overall_2015_Northeast_Same District/Different Position</t>
  </si>
  <si>
    <t>Overall_2015_Northeast_Stayer</t>
  </si>
  <si>
    <t>Overall_2015_Northwest_Different District/Different Position</t>
  </si>
  <si>
    <t>Overall_2015_Northwest_Different District/Same Position</t>
  </si>
  <si>
    <t>Overall_2015_Northwest_Leaver</t>
  </si>
  <si>
    <t>Overall_2015_Northwest_New</t>
  </si>
  <si>
    <t>Overall_2015_Northwest_Same District/Different Position</t>
  </si>
  <si>
    <t>Overall_2015_Northwest_Stayer</t>
  </si>
  <si>
    <t>Overall_2015_Southeast_Different District/Different Position</t>
  </si>
  <si>
    <t>Overall_2015_Southeast_Different District/Same Position</t>
  </si>
  <si>
    <t>Overall_2015_Southeast_Leaver</t>
  </si>
  <si>
    <t>Overall_2015_Southeast_New</t>
  </si>
  <si>
    <t>Overall_2015_Southeast_Same District/Different Position</t>
  </si>
  <si>
    <t>Overall_2015_Southeast_Stayer</t>
  </si>
  <si>
    <t>Overall_2015_Southwest_Different District/Different Position</t>
  </si>
  <si>
    <t>Overall_2015_Southwest_Different District/Same Position</t>
  </si>
  <si>
    <t>Overall_2015_Southwest_Leaver</t>
  </si>
  <si>
    <t>Overall_2015_Southwest_New</t>
  </si>
  <si>
    <t>Overall_2015_Southwest_Same District/Different Position</t>
  </si>
  <si>
    <t>Overall_2015_Southwest_Stayer</t>
  </si>
  <si>
    <t>Teachers_2010_Central_Different District/Different Position</t>
  </si>
  <si>
    <t>Teachers_2010_Central_Different District/Same Position</t>
  </si>
  <si>
    <t>Teachers_2010_Central_Leaver</t>
  </si>
  <si>
    <t>Teachers_2010_Central_New</t>
  </si>
  <si>
    <t>Teachers_2010_Central_Same District/Different Position</t>
  </si>
  <si>
    <t>Teachers_2010_Central_Stayer</t>
  </si>
  <si>
    <t>Teachers_2010_Northeast_Different District/Different Position</t>
  </si>
  <si>
    <t>Teachers_2010_Northeast_Different District/Same Position</t>
  </si>
  <si>
    <t>Teachers_2010_Northeast_Leaver</t>
  </si>
  <si>
    <t>Teachers_2010_Northeast_New</t>
  </si>
  <si>
    <t>Teachers_2010_Northeast_Same District/Different Position</t>
  </si>
  <si>
    <t>Teachers_2010_Northeast_Stayer</t>
  </si>
  <si>
    <t>Teachers_2010_Northwest_Different District/Different Position</t>
  </si>
  <si>
    <t>Teachers_2010_Northwest_Different District/Same Position</t>
  </si>
  <si>
    <t>Teachers_2010_Northwest_Leaver</t>
  </si>
  <si>
    <t>Teachers_2010_Northwest_New</t>
  </si>
  <si>
    <t>Teachers_2010_Northwest_Same District/Different Position</t>
  </si>
  <si>
    <t>Teachers_2010_Northwest_Stayer</t>
  </si>
  <si>
    <t>Teachers_2010_Southeast_Different District/Different Position</t>
  </si>
  <si>
    <t>Teachers_2010_Southeast_Different District/Same Position</t>
  </si>
  <si>
    <t>Teachers_2010_Southeast_Leaver</t>
  </si>
  <si>
    <t>Teachers_2010_Southeast_New</t>
  </si>
  <si>
    <t>Teachers_2010_Southeast_Same District/Different Position</t>
  </si>
  <si>
    <t>Teachers_2010_Southeast_Stayer</t>
  </si>
  <si>
    <t>Teachers_2010_Southwest_Different District/Different Position</t>
  </si>
  <si>
    <t>Teachers_2010_Southwest_Different District/Same Position</t>
  </si>
  <si>
    <t>Teachers_2010_Southwest_Leaver</t>
  </si>
  <si>
    <t>Teachers_2010_Southwest_New</t>
  </si>
  <si>
    <t>Teachers_2010_Southwest_Same District/Different Position</t>
  </si>
  <si>
    <t>Teachers_2010_Southwest_Stayer</t>
  </si>
  <si>
    <t>Teachers_2011_Central_Different District/Different Position</t>
  </si>
  <si>
    <t>Teachers_2011_Central_Different District/Same Position</t>
  </si>
  <si>
    <t>Teachers_2011_Central_Leaver</t>
  </si>
  <si>
    <t>Teachers_2011_Central_New</t>
  </si>
  <si>
    <t>Teachers_2011_Central_Same District/Different Position</t>
  </si>
  <si>
    <t>Teachers_2011_Central_Stayer</t>
  </si>
  <si>
    <t>Teachers_2011_Northeast_Different District/Different Position</t>
  </si>
  <si>
    <t>Teachers_2011_Northeast_Different District/Same Position</t>
  </si>
  <si>
    <t>Teachers_2011_Northeast_Leaver</t>
  </si>
  <si>
    <t>Teachers_2011_Northeast_New</t>
  </si>
  <si>
    <t>Teachers_2011_Northeast_Same District/Different Position</t>
  </si>
  <si>
    <t>Teachers_2011_Northeast_Stayer</t>
  </si>
  <si>
    <t>Teachers_2011_Northwest_Different District/Different Position</t>
  </si>
  <si>
    <t>Teachers_2011_Northwest_Different District/Same Position</t>
  </si>
  <si>
    <t>Teachers_2011_Northwest_Leaver</t>
  </si>
  <si>
    <t>Teachers_2011_Northwest_New</t>
  </si>
  <si>
    <t>Teachers_2011_Northwest_Same District/Different Position</t>
  </si>
  <si>
    <t>Teachers_2011_Northwest_Stayer</t>
  </si>
  <si>
    <t>Teachers_2011_Southeast_Different District/Different Position</t>
  </si>
  <si>
    <t>Teachers_2011_Southeast_Different District/Same Position</t>
  </si>
  <si>
    <t>Teachers_2011_Southeast_Leaver</t>
  </si>
  <si>
    <t>Teachers_2011_Southeast_New</t>
  </si>
  <si>
    <t>Teachers_2011_Southeast_Same District/Different Position</t>
  </si>
  <si>
    <t>Teachers_2011_Southeast_Stayer</t>
  </si>
  <si>
    <t>Teachers_2011_Southwest_Different District/Different Position</t>
  </si>
  <si>
    <t>Teachers_2011_Southwest_Different District/Same Position</t>
  </si>
  <si>
    <t>Teachers_2011_Southwest_Leaver</t>
  </si>
  <si>
    <t>Teachers_2011_Southwest_New</t>
  </si>
  <si>
    <t>Teachers_2011_Southwest_Same District/Different Position</t>
  </si>
  <si>
    <t>Teachers_2011_Southwest_Stayer</t>
  </si>
  <si>
    <t>Teachers_2012_Central_Different District/Different Position</t>
  </si>
  <si>
    <t>Teachers_2012_Central_Different District/Same Position</t>
  </si>
  <si>
    <t>Teachers_2012_Central_Leaver</t>
  </si>
  <si>
    <t>Teachers_2012_Central_New</t>
  </si>
  <si>
    <t>Teachers_2012_Central_Same District/Different Position</t>
  </si>
  <si>
    <t>Teachers_2012_Central_Stayer</t>
  </si>
  <si>
    <t>Teachers_2012_Northeast_Different District/Different Position</t>
  </si>
  <si>
    <t>Teachers_2012_Northeast_Different District/Same Position</t>
  </si>
  <si>
    <t>Teachers_2012_Northeast_Leaver</t>
  </si>
  <si>
    <t>Teachers_2012_Northeast_New</t>
  </si>
  <si>
    <t>Teachers_2012_Northeast_Same District/Different Position</t>
  </si>
  <si>
    <t>Teachers_2012_Northeast_Stayer</t>
  </si>
  <si>
    <t>Teachers_2012_Northwest_Different District/Different Position</t>
  </si>
  <si>
    <t>Teachers_2012_Northwest_Different District/Same Position</t>
  </si>
  <si>
    <t>Teachers_2012_Northwest_Leaver</t>
  </si>
  <si>
    <t>Teachers_2012_Northwest_New</t>
  </si>
  <si>
    <t>Teachers_2012_Northwest_Same District/Different Position</t>
  </si>
  <si>
    <t>Teachers_2012_Northwest_Stayer</t>
  </si>
  <si>
    <t>Teachers_2012_Southeast_Different District/Different Position</t>
  </si>
  <si>
    <t>Teachers_2012_Southeast_Different District/Same Position</t>
  </si>
  <si>
    <t>Teachers_2012_Southeast_Leaver</t>
  </si>
  <si>
    <t>Teachers_2012_Southeast_New</t>
  </si>
  <si>
    <t>Teachers_2012_Southeast_Same District/Different Position</t>
  </si>
  <si>
    <t>Teachers_2012_Southeast_Stayer</t>
  </si>
  <si>
    <t>Teachers_2012_Southwest_Different District/Different Position</t>
  </si>
  <si>
    <t>Teachers_2012_Southwest_Different District/Same Position</t>
  </si>
  <si>
    <t>Teachers_2012_Southwest_Leaver</t>
  </si>
  <si>
    <t>Teachers_2012_Southwest_New</t>
  </si>
  <si>
    <t>Teachers_2012_Southwest_Same District/Different Position</t>
  </si>
  <si>
    <t>Teachers_2012_Southwest_Stayer</t>
  </si>
  <si>
    <t>Teachers_2013_Central_Different District/Different Position</t>
  </si>
  <si>
    <t>Teachers_2013_Central_Different District/Same Position</t>
  </si>
  <si>
    <t>Teachers_2013_Central_Leaver</t>
  </si>
  <si>
    <t>Teachers_2013_Central_New</t>
  </si>
  <si>
    <t>Teachers_2013_Central_Same District/Different Position</t>
  </si>
  <si>
    <t>Teachers_2013_Central_Stayer</t>
  </si>
  <si>
    <t>Teachers_2013_Northeast_Different District/Different Position</t>
  </si>
  <si>
    <t>Teachers_2013_Northeast_Different District/Same Position</t>
  </si>
  <si>
    <t>Teachers_2013_Northeast_Leaver</t>
  </si>
  <si>
    <t>Teachers_2013_Northeast_New</t>
  </si>
  <si>
    <t>Teachers_2013_Northeast_Same District/Different Position</t>
  </si>
  <si>
    <t>Teachers_2013_Northeast_Stayer</t>
  </si>
  <si>
    <t>Teachers_2013_Northwest_Different District/Different Position</t>
  </si>
  <si>
    <t>Teachers_2013_Northwest_Different District/Same Position</t>
  </si>
  <si>
    <t>Teachers_2013_Northwest_Leaver</t>
  </si>
  <si>
    <t>Teachers_2013_Northwest_New</t>
  </si>
  <si>
    <t>Teachers_2013_Northwest_Same District/Different Position</t>
  </si>
  <si>
    <t>Teachers_2013_Northwest_Stayer</t>
  </si>
  <si>
    <t>Teachers_2013_Southeast_Different District/Different Position</t>
  </si>
  <si>
    <t>Teachers_2013_Southeast_Different District/Same Position</t>
  </si>
  <si>
    <t>Teachers_2013_Southeast_Leaver</t>
  </si>
  <si>
    <t>Teachers_2013_Southeast_New</t>
  </si>
  <si>
    <t>Teachers_2013_Southeast_Same District/Different Position</t>
  </si>
  <si>
    <t>Teachers_2013_Southeast_Stayer</t>
  </si>
  <si>
    <t>Teachers_2013_Southwest_Different District/Different Position</t>
  </si>
  <si>
    <t>Teachers_2013_Southwest_Different District/Same Position</t>
  </si>
  <si>
    <t>Teachers_2013_Southwest_Leaver</t>
  </si>
  <si>
    <t>Teachers_2013_Southwest_New</t>
  </si>
  <si>
    <t>Teachers_2013_Southwest_Same District/Different Position</t>
  </si>
  <si>
    <t>Teachers_2013_Southwest_Stayer</t>
  </si>
  <si>
    <t>Teachers_2014_Central_Different District/Different Position</t>
  </si>
  <si>
    <t>Teachers_2014_Central_Different District/Same Position</t>
  </si>
  <si>
    <t>Teachers_2014_Central_Leaver</t>
  </si>
  <si>
    <t>Teachers_2014_Central_New</t>
  </si>
  <si>
    <t>Teachers_2014_Central_Same District/Different Position</t>
  </si>
  <si>
    <t>Teachers_2014_Central_Stayer</t>
  </si>
  <si>
    <t>Teachers_2014_Northeast_Different District/Different Position</t>
  </si>
  <si>
    <t>Teachers_2014_Northeast_Different District/Same Position</t>
  </si>
  <si>
    <t>Teachers_2014_Northeast_Leaver</t>
  </si>
  <si>
    <t>Teachers_2014_Northeast_New</t>
  </si>
  <si>
    <t>Teachers_2014_Northeast_Same District/Different Position</t>
  </si>
  <si>
    <t>Teachers_2014_Northeast_Stayer</t>
  </si>
  <si>
    <t>Teachers_2014_Northwest_Different District/Different Position</t>
  </si>
  <si>
    <t>Teachers_2014_Northwest_Different District/Same Position</t>
  </si>
  <si>
    <t>Teachers_2014_Northwest_Leaver</t>
  </si>
  <si>
    <t>Teachers_2014_Northwest_New</t>
  </si>
  <si>
    <t>Teachers_2014_Northwest_Same District/Different Position</t>
  </si>
  <si>
    <t>Teachers_2014_Northwest_Stayer</t>
  </si>
  <si>
    <t>Teachers_2014_Southeast_Different District/Different Position</t>
  </si>
  <si>
    <t>Teachers_2014_Southeast_Different District/Same Position</t>
  </si>
  <si>
    <t>Teachers_2014_Southeast_Leaver</t>
  </si>
  <si>
    <t>Teachers_2014_Southeast_New</t>
  </si>
  <si>
    <t>Teachers_2014_Southeast_Same District/Different Position</t>
  </si>
  <si>
    <t>Teachers_2014_Southeast_Stayer</t>
  </si>
  <si>
    <t>Teachers_2014_Southwest_Different District/Different Position</t>
  </si>
  <si>
    <t>Teachers_2014_Southwest_Different District/Same Position</t>
  </si>
  <si>
    <t>Teachers_2014_Southwest_Leaver</t>
  </si>
  <si>
    <t>Teachers_2014_Southwest_New</t>
  </si>
  <si>
    <t>Teachers_2014_Southwest_Same District/Different Position</t>
  </si>
  <si>
    <t>Teachers_2014_Southwest_Stayer</t>
  </si>
  <si>
    <t>Teachers_2015_Central_Different District/Different Position</t>
  </si>
  <si>
    <t>Teachers_2015_Central_Different District/Same Position</t>
  </si>
  <si>
    <t>Teachers_2015_Central_Leaver</t>
  </si>
  <si>
    <t>Teachers_2015_Central_New</t>
  </si>
  <si>
    <t>Teachers_2015_Central_Same District/Different Position</t>
  </si>
  <si>
    <t>Teachers_2015_Central_Stayer</t>
  </si>
  <si>
    <t>Teachers_2015_Northeast_Different District/Different Position</t>
  </si>
  <si>
    <t>Teachers_2015_Northeast_Different District/Same Position</t>
  </si>
  <si>
    <t>Teachers_2015_Northeast_Leaver</t>
  </si>
  <si>
    <t>Teachers_2015_Northeast_New</t>
  </si>
  <si>
    <t>Teachers_2015_Northeast_Same District/Different Position</t>
  </si>
  <si>
    <t>Teachers_2015_Northeast_Stayer</t>
  </si>
  <si>
    <t>Teachers_2015_Northwest_Different District/Different Position</t>
  </si>
  <si>
    <t>Teachers_2015_Northwest_Different District/Same Position</t>
  </si>
  <si>
    <t>Teachers_2015_Northwest_Leaver</t>
  </si>
  <si>
    <t>Teachers_2015_Northwest_New</t>
  </si>
  <si>
    <t>Teachers_2015_Northwest_Same District/Different Position</t>
  </si>
  <si>
    <t>Teachers_2015_Northwest_Stayer</t>
  </si>
  <si>
    <t>Teachers_2015_Southeast_Different District/Different Position</t>
  </si>
  <si>
    <t>Teachers_2015_Southeast_Different District/Same Position</t>
  </si>
  <si>
    <t>Teachers_2015_Southeast_Leaver</t>
  </si>
  <si>
    <t>Teachers_2015_Southeast_New</t>
  </si>
  <si>
    <t>Teachers_2015_Southeast_Same District/Different Position</t>
  </si>
  <si>
    <t>Teachers_2015_Southeast_Stayer</t>
  </si>
  <si>
    <t>Teachers_2015_Southwest_Different District/Different Position</t>
  </si>
  <si>
    <t>Teachers_2015_Southwest_Different District/Same Position</t>
  </si>
  <si>
    <t>Teachers_2015_Southwest_Leaver</t>
  </si>
  <si>
    <t>Teachers_2015_Southwest_New</t>
  </si>
  <si>
    <t>Teachers_2015_Southwest_Same District/Different Position</t>
  </si>
  <si>
    <t>Teachers_2015_Southwest_Stayer</t>
  </si>
  <si>
    <t>5</t>
  </si>
  <si>
    <t>2</t>
  </si>
  <si>
    <t>1</t>
  </si>
  <si>
    <t>4</t>
  </si>
  <si>
    <t>3</t>
  </si>
  <si>
    <t>Administrative_2010_1st Poverty Quartile_Different District/Different Position</t>
  </si>
  <si>
    <t>Administrative_2010_1st Poverty Quartile_Different District/Same Position</t>
  </si>
  <si>
    <t>Administrative_2010_1st Poverty Quartile_Leaver</t>
  </si>
  <si>
    <t>Administrative_2010_1st Poverty Quartile_New</t>
  </si>
  <si>
    <t>Administrative_2010_1st Poverty Quartile_Same District/Different Position</t>
  </si>
  <si>
    <t>Administrative_2010_1st Poverty Quartile_Stayer</t>
  </si>
  <si>
    <t>Administrative_2010_2nd Poverty Quartile_Different District/Different Position</t>
  </si>
  <si>
    <t>Administrative_2010_2nd Poverty Quartile_Different District/Same Position</t>
  </si>
  <si>
    <t>Administrative_2010_2nd Poverty Quartile_Leaver</t>
  </si>
  <si>
    <t>Administrative_2010_2nd Poverty Quartile_New</t>
  </si>
  <si>
    <t>Administrative_2010_2nd Poverty Quartile_Same District/Different Position</t>
  </si>
  <si>
    <t>Administrative_2010_2nd Poverty Quartile_Stayer</t>
  </si>
  <si>
    <t>Administrative_2010_3rd Poverty Quartile_Different District/Different Position</t>
  </si>
  <si>
    <t>Administrative_2010_3rd Poverty Quartile_Different District/Same Position</t>
  </si>
  <si>
    <t>Administrative_2010_3rd Poverty Quartile_Leaver</t>
  </si>
  <si>
    <t>Administrative_2010_3rd Poverty Quartile_New</t>
  </si>
  <si>
    <t>Administrative_2010_3rd Poverty Quartile_Same District/Different Position</t>
  </si>
  <si>
    <t>Administrative_2010_3rd Poverty Quartile_Stayer</t>
  </si>
  <si>
    <t>Administrative_2010_4th Poverty Quartile_Different District/Different Position</t>
  </si>
  <si>
    <t>Administrative_2010_4th Poverty Quartile_Different District/Same Position</t>
  </si>
  <si>
    <t>Administrative_2010_4th Poverty Quartile_Leaver</t>
  </si>
  <si>
    <t>Administrative_2010_4th Poverty Quartile_New</t>
  </si>
  <si>
    <t>Administrative_2010_4th Poverty Quartile_Same District/Different Position</t>
  </si>
  <si>
    <t>Administrative_2010_4th Poverty Quartile_Stayer</t>
  </si>
  <si>
    <t>Administrative_2011_1st Poverty Quartile_Different District/Different Position</t>
  </si>
  <si>
    <t>Administrative_2011_1st Poverty Quartile_Different District/Same Position</t>
  </si>
  <si>
    <t>Administrative_2011_1st Poverty Quartile_Leaver</t>
  </si>
  <si>
    <t>Administrative_2011_1st Poverty Quartile_New</t>
  </si>
  <si>
    <t>Administrative_2011_1st Poverty Quartile_Same District/Different Position</t>
  </si>
  <si>
    <t>Administrative_2011_1st Poverty Quartile_Stayer</t>
  </si>
  <si>
    <t>Administrative_2011_2nd Poverty Quartile_Different District/Different Position</t>
  </si>
  <si>
    <t>Administrative_2011_2nd Poverty Quartile_Different District/Same Position</t>
  </si>
  <si>
    <t>Administrative_2011_2nd Poverty Quartile_Leaver</t>
  </si>
  <si>
    <t>Administrative_2011_2nd Poverty Quartile_New</t>
  </si>
  <si>
    <t>Administrative_2011_2nd Poverty Quartile_Same District/Different Position</t>
  </si>
  <si>
    <t>Administrative_2011_2nd Poverty Quartile_Stayer</t>
  </si>
  <si>
    <t>Administrative_2011_3rd Poverty Quartile_Different District/Different Position</t>
  </si>
  <si>
    <t>Administrative_2011_3rd Poverty Quartile_Different District/Same Position</t>
  </si>
  <si>
    <t>Administrative_2011_3rd Poverty Quartile_Leaver</t>
  </si>
  <si>
    <t>Administrative_2011_3rd Poverty Quartile_New</t>
  </si>
  <si>
    <t>Administrative_2011_3rd Poverty Quartile_Same District/Different Position</t>
  </si>
  <si>
    <t>Administrative_2011_3rd Poverty Quartile_Stayer</t>
  </si>
  <si>
    <t>Administrative_2011_4th Poverty Quartile_Different District/Different Position</t>
  </si>
  <si>
    <t>Administrative_2011_4th Poverty Quartile_Different District/Same Position</t>
  </si>
  <si>
    <t>Administrative_2011_4th Poverty Quartile_Leaver</t>
  </si>
  <si>
    <t>Administrative_2011_4th Poverty Quartile_New</t>
  </si>
  <si>
    <t>Administrative_2011_4th Poverty Quartile_Same District/Different Position</t>
  </si>
  <si>
    <t>Administrative_2011_4th Poverty Quartile_Stayer</t>
  </si>
  <si>
    <t>Administrative_2012_1st Poverty Quartile_Different District/Different Position</t>
  </si>
  <si>
    <t>Administrative_2012_1st Poverty Quartile_Different District/Same Position</t>
  </si>
  <si>
    <t>Administrative_2012_1st Poverty Quartile_Leaver</t>
  </si>
  <si>
    <t>Administrative_2012_1st Poverty Quartile_New</t>
  </si>
  <si>
    <t>Administrative_2012_1st Poverty Quartile_Same District/Different Position</t>
  </si>
  <si>
    <t>Administrative_2012_1st Poverty Quartile_Stayer</t>
  </si>
  <si>
    <t>Administrative_2012_2nd Poverty Quartile_Different District/Different Position</t>
  </si>
  <si>
    <t>Administrative_2012_2nd Poverty Quartile_Different District/Same Position</t>
  </si>
  <si>
    <t>Administrative_2012_2nd Poverty Quartile_Leaver</t>
  </si>
  <si>
    <t>Administrative_2012_2nd Poverty Quartile_New</t>
  </si>
  <si>
    <t>Administrative_2012_2nd Poverty Quartile_Same District/Different Position</t>
  </si>
  <si>
    <t>Administrative_2012_2nd Poverty Quartile_Stayer</t>
  </si>
  <si>
    <t>Administrative_2012_3rd Poverty Quartile_Different District/Different Position</t>
  </si>
  <si>
    <t>Administrative_2012_3rd Poverty Quartile_Different District/Same Position</t>
  </si>
  <si>
    <t>Administrative_2012_3rd Poverty Quartile_Leaver</t>
  </si>
  <si>
    <t>Administrative_2012_3rd Poverty Quartile_New</t>
  </si>
  <si>
    <t>Administrative_2012_3rd Poverty Quartile_Same District/Different Position</t>
  </si>
  <si>
    <t>Administrative_2012_3rd Poverty Quartile_Stayer</t>
  </si>
  <si>
    <t>Administrative_2012_4th Poverty Quartile_Different District/Different Position</t>
  </si>
  <si>
    <t>Administrative_2012_4th Poverty Quartile_Different District/Same Position</t>
  </si>
  <si>
    <t>Administrative_2012_4th Poverty Quartile_Leaver</t>
  </si>
  <si>
    <t>Administrative_2012_4th Poverty Quartile_New</t>
  </si>
  <si>
    <t>Administrative_2012_4th Poverty Quartile_Same District/Different Position</t>
  </si>
  <si>
    <t>Administrative_2012_4th Poverty Quartile_Stayer</t>
  </si>
  <si>
    <t>Administrative_2013_1st Poverty Quartile_Different District/Different Position</t>
  </si>
  <si>
    <t>Administrative_2013_1st Poverty Quartile_Different District/Same Position</t>
  </si>
  <si>
    <t>Administrative_2013_1st Poverty Quartile_Leaver</t>
  </si>
  <si>
    <t>Administrative_2013_1st Poverty Quartile_New</t>
  </si>
  <si>
    <t>Administrative_2013_1st Poverty Quartile_Same District/Different Position</t>
  </si>
  <si>
    <t>Administrative_2013_1st Poverty Quartile_Stayer</t>
  </si>
  <si>
    <t>Administrative_2013_2nd Poverty Quartile_Different District/Different Position</t>
  </si>
  <si>
    <t>Administrative_2013_2nd Poverty Quartile_Different District/Same Position</t>
  </si>
  <si>
    <t>Administrative_2013_2nd Poverty Quartile_Leaver</t>
  </si>
  <si>
    <t>Administrative_2013_2nd Poverty Quartile_New</t>
  </si>
  <si>
    <t>Administrative_2013_2nd Poverty Quartile_Same District/Different Position</t>
  </si>
  <si>
    <t>Administrative_2013_2nd Poverty Quartile_Stayer</t>
  </si>
  <si>
    <t>Administrative_2013_3rd Poverty Quartile_Different District/Different Position</t>
  </si>
  <si>
    <t>Administrative_2013_3rd Poverty Quartile_Different District/Same Position</t>
  </si>
  <si>
    <t>Administrative_2013_3rd Poverty Quartile_Leaver</t>
  </si>
  <si>
    <t>Administrative_2013_3rd Poverty Quartile_New</t>
  </si>
  <si>
    <t>Administrative_2013_3rd Poverty Quartile_Same District/Different Position</t>
  </si>
  <si>
    <t>Administrative_2013_3rd Poverty Quartile_Stayer</t>
  </si>
  <si>
    <t>Administrative_2013_4th Poverty Quartile_Different District/Different Position</t>
  </si>
  <si>
    <t>Administrative_2013_4th Poverty Quartile_Different District/Same Position</t>
  </si>
  <si>
    <t>Administrative_2013_4th Poverty Quartile_Leaver</t>
  </si>
  <si>
    <t>Administrative_2013_4th Poverty Quartile_New</t>
  </si>
  <si>
    <t>Administrative_2013_4th Poverty Quartile_Same District/Different Position</t>
  </si>
  <si>
    <t>Administrative_2013_4th Poverty Quartile_Stayer</t>
  </si>
  <si>
    <t>Administrative_2014_1st Poverty Quartile_Different District/Different Position</t>
  </si>
  <si>
    <t>Administrative_2014_1st Poverty Quartile_Different District/Same Position</t>
  </si>
  <si>
    <t>Administrative_2014_1st Poverty Quartile_Leaver</t>
  </si>
  <si>
    <t>Administrative_2014_1st Poverty Quartile_New</t>
  </si>
  <si>
    <t>Administrative_2014_1st Poverty Quartile_Same District/Different Position</t>
  </si>
  <si>
    <t>Administrative_2014_1st Poverty Quartile_Stayer</t>
  </si>
  <si>
    <t>Administrative_2014_2nd Poverty Quartile_Different District/Different Position</t>
  </si>
  <si>
    <t>Administrative_2014_2nd Poverty Quartile_Different District/Same Position</t>
  </si>
  <si>
    <t>Administrative_2014_2nd Poverty Quartile_Leaver</t>
  </si>
  <si>
    <t>Administrative_2014_2nd Poverty Quartile_New</t>
  </si>
  <si>
    <t>Administrative_2014_2nd Poverty Quartile_Same District/Different Position</t>
  </si>
  <si>
    <t>Administrative_2014_2nd Poverty Quartile_Stayer</t>
  </si>
  <si>
    <t>Administrative_2014_3rd Poverty Quartile_Different District/Different Position</t>
  </si>
  <si>
    <t>Administrative_2014_3rd Poverty Quartile_Different District/Same Position</t>
  </si>
  <si>
    <t>Administrative_2014_3rd Poverty Quartile_Leaver</t>
  </si>
  <si>
    <t>Administrative_2014_3rd Poverty Quartile_New</t>
  </si>
  <si>
    <t>Administrative_2014_3rd Poverty Quartile_Same District/Different Position</t>
  </si>
  <si>
    <t>Administrative_2014_3rd Poverty Quartile_Stayer</t>
  </si>
  <si>
    <t>Administrative_2014_4th Poverty Quartile_Different District/Different Position</t>
  </si>
  <si>
    <t>Administrative_2014_4th Poverty Quartile_Different District/Same Position</t>
  </si>
  <si>
    <t>Administrative_2014_4th Poverty Quartile_Leaver</t>
  </si>
  <si>
    <t>Administrative_2014_4th Poverty Quartile_New</t>
  </si>
  <si>
    <t>Administrative_2014_4th Poverty Quartile_Same District/Different Position</t>
  </si>
  <si>
    <t>Administrative_2014_4th Poverty Quartile_Stayer</t>
  </si>
  <si>
    <t>Charter_2010_1st Poverty Quartile_Different District/Different Position</t>
  </si>
  <si>
    <t>Charter_2010_1st Poverty Quartile_Leaver</t>
  </si>
  <si>
    <t>Charter_2010_1st Poverty Quartile_New</t>
  </si>
  <si>
    <t>Charter_2010_1st Poverty Quartile_Stayer</t>
  </si>
  <si>
    <t>Charter_2010_2nd Poverty Quartile_Different District/Different Position</t>
  </si>
  <si>
    <t>Charter_2010_2nd Poverty Quartile_Leaver</t>
  </si>
  <si>
    <t>Charter_2010_2nd Poverty Quartile_New</t>
  </si>
  <si>
    <t>Charter_2010_2nd Poverty Quartile_Same District/Different Position</t>
  </si>
  <si>
    <t>Charter_2010_2nd Poverty Quartile_Stayer</t>
  </si>
  <si>
    <t>Charter_2010_3rd Poverty Quartile_Different District/Different Position</t>
  </si>
  <si>
    <t>Charter_2010_3rd Poverty Quartile_Different District/Same Position</t>
  </si>
  <si>
    <t>Charter_2010_3rd Poverty Quartile_Leaver</t>
  </si>
  <si>
    <t>Charter_2010_3rd Poverty Quartile_New</t>
  </si>
  <si>
    <t>Charter_2010_3rd Poverty Quartile_Stayer</t>
  </si>
  <si>
    <t>Charter_2010_4th Poverty Quartile_Different District/Different Position</t>
  </si>
  <si>
    <t>Charter_2010_4th Poverty Quartile_Different District/Same Position</t>
  </si>
  <si>
    <t>Charter_2010_4th Poverty Quartile_Leaver</t>
  </si>
  <si>
    <t>Charter_2010_4th Poverty Quartile_New</t>
  </si>
  <si>
    <t>Charter_2010_4th Poverty Quartile_Same District/Different Position</t>
  </si>
  <si>
    <t>Charter_2010_4th Poverty Quartile_Stayer</t>
  </si>
  <si>
    <t>Charter_2011_1st Poverty Quartile_Different District/Different Position</t>
  </si>
  <si>
    <t>Charter_2011_1st Poverty Quartile_Different District/Same Position</t>
  </si>
  <si>
    <t>Charter_2011_1st Poverty Quartile_Leaver</t>
  </si>
  <si>
    <t>Charter_2011_1st Poverty Quartile_New</t>
  </si>
  <si>
    <t>Charter_2011_1st Poverty Quartile_Same District/Different Position</t>
  </si>
  <si>
    <t>Charter_2011_1st Poverty Quartile_Stayer</t>
  </si>
  <si>
    <t>Charter_2011_2nd Poverty Quartile_Different District/Different Position</t>
  </si>
  <si>
    <t>Charter_2011_2nd Poverty Quartile_Leaver</t>
  </si>
  <si>
    <t>Charter_2011_2nd Poverty Quartile_Same District/Different Position</t>
  </si>
  <si>
    <t>Charter_2011_2nd Poverty Quartile_Stayer</t>
  </si>
  <si>
    <t>Charter_2011_3rd Poverty Quartile_Different District/Different Position</t>
  </si>
  <si>
    <t>Charter_2011_3rd Poverty Quartile_Different District/Same Position</t>
  </si>
  <si>
    <t>Charter_2011_3rd Poverty Quartile_Leaver</t>
  </si>
  <si>
    <t>Charter_2011_3rd Poverty Quartile_New</t>
  </si>
  <si>
    <t>Charter_2011_3rd Poverty Quartile_Same District/Different Position</t>
  </si>
  <si>
    <t>Charter_2011_3rd Poverty Quartile_Stayer</t>
  </si>
  <si>
    <t>Charter_2011_4th Poverty Quartile_Different District/Different Position</t>
  </si>
  <si>
    <t>Charter_2011_4th Poverty Quartile_Different District/Same Position</t>
  </si>
  <si>
    <t>Charter_2011_4th Poverty Quartile_Leaver</t>
  </si>
  <si>
    <t>Charter_2011_4th Poverty Quartile_New</t>
  </si>
  <si>
    <t>Charter_2011_4th Poverty Quartile_Same District/Different Position</t>
  </si>
  <si>
    <t>Charter_2011_4th Poverty Quartile_Stayer</t>
  </si>
  <si>
    <t>Charter_2012_1st Poverty Quartile_Different District/Different Position</t>
  </si>
  <si>
    <t>Charter_2012_1st Poverty Quartile_Different District/Same Position</t>
  </si>
  <si>
    <t>Charter_2012_1st Poverty Quartile_Leaver</t>
  </si>
  <si>
    <t>Charter_2012_1st Poverty Quartile_New</t>
  </si>
  <si>
    <t>Charter_2012_1st Poverty Quartile_Same District/Different Position</t>
  </si>
  <si>
    <t>Charter_2012_1st Poverty Quartile_Stayer</t>
  </si>
  <si>
    <t>Charter_2012_2nd Poverty Quartile_New</t>
  </si>
  <si>
    <t>Charter_2012_3rd Poverty Quartile_Different District/Different Position</t>
  </si>
  <si>
    <t>Charter_2012_3rd Poverty Quartile_Different District/Same Position</t>
  </si>
  <si>
    <t>Charter_2012_3rd Poverty Quartile_Leaver</t>
  </si>
  <si>
    <t>Charter_2012_3rd Poverty Quartile_New</t>
  </si>
  <si>
    <t>Charter_2012_3rd Poverty Quartile_Same District/Different Position</t>
  </si>
  <si>
    <t>Charter_2012_3rd Poverty Quartile_Stayer</t>
  </si>
  <si>
    <t>Charter_2012_4th Poverty Quartile_Different District/Different Position</t>
  </si>
  <si>
    <t>Charter_2012_4th Poverty Quartile_Different District/Same Position</t>
  </si>
  <si>
    <t>Charter_2012_4th Poverty Quartile_Leaver</t>
  </si>
  <si>
    <t>Charter_2012_4th Poverty Quartile_New</t>
  </si>
  <si>
    <t>Charter_2012_4th Poverty Quartile_Same District/Different Position</t>
  </si>
  <si>
    <t>Charter_2012_4th Poverty Quartile_Stayer</t>
  </si>
  <si>
    <t>Charter_2013_1st Poverty Quartile_Different District/Different Position</t>
  </si>
  <si>
    <t>Charter_2013_1st Poverty Quartile_Different District/Same Position</t>
  </si>
  <si>
    <t>Charter_2013_1st Poverty Quartile_Leaver</t>
  </si>
  <si>
    <t>Charter_2013_1st Poverty Quartile_New</t>
  </si>
  <si>
    <t>Charter_2013_1st Poverty Quartile_Same District/Different Position</t>
  </si>
  <si>
    <t>Charter_2013_1st Poverty Quartile_Stayer</t>
  </si>
  <si>
    <t>Charter_2013_2nd Poverty Quartile_Different District/Different Position</t>
  </si>
  <si>
    <t>Charter_2013_2nd Poverty Quartile_Leaver</t>
  </si>
  <si>
    <t>Charter_2013_2nd Poverty Quartile_New</t>
  </si>
  <si>
    <t>Charter_2013_2nd Poverty Quartile_Stayer</t>
  </si>
  <si>
    <t>Charter_2013_3rd Poverty Quartile_Different District/Different Position</t>
  </si>
  <si>
    <t>Charter_2013_3rd Poverty Quartile_Different District/Same Position</t>
  </si>
  <si>
    <t>Charter_2013_3rd Poverty Quartile_Leaver</t>
  </si>
  <si>
    <t>Charter_2013_3rd Poverty Quartile_New</t>
  </si>
  <si>
    <t>Charter_2013_3rd Poverty Quartile_Same District/Different Position</t>
  </si>
  <si>
    <t>Charter_2013_3rd Poverty Quartile_Stayer</t>
  </si>
  <si>
    <t>Charter_2013_4th Poverty Quartile_Different District/Different Position</t>
  </si>
  <si>
    <t>Charter_2013_4th Poverty Quartile_Different District/Same Position</t>
  </si>
  <si>
    <t>Charter_2013_4th Poverty Quartile_Leaver</t>
  </si>
  <si>
    <t>Charter_2013_4th Poverty Quartile_New</t>
  </si>
  <si>
    <t>Charter_2013_4th Poverty Quartile_Same District/Different Position</t>
  </si>
  <si>
    <t>Charter_2013_4th Poverty Quartile_Stayer</t>
  </si>
  <si>
    <t>Charter_2014_1st Poverty Quartile_Different District/Different Position</t>
  </si>
  <si>
    <t>Charter_2014_1st Poverty Quartile_Different District/Same Position</t>
  </si>
  <si>
    <t>Charter_2014_1st Poverty Quartile_Leaver</t>
  </si>
  <si>
    <t>Charter_2014_1st Poverty Quartile_New</t>
  </si>
  <si>
    <t>Charter_2014_1st Poverty Quartile_Same District/Different Position</t>
  </si>
  <si>
    <t>Charter_2014_1st Poverty Quartile_Stayer</t>
  </si>
  <si>
    <t>Charter_2014_2nd Poverty Quartile_Different District/Different Position</t>
  </si>
  <si>
    <t>Charter_2014_2nd Poverty Quartile_Leaver</t>
  </si>
  <si>
    <t>Charter_2014_2nd Poverty Quartile_New</t>
  </si>
  <si>
    <t>Charter_2014_2nd Poverty Quartile_Stayer</t>
  </si>
  <si>
    <t>Charter_2014_3rd Poverty Quartile_Different District/Different Position</t>
  </si>
  <si>
    <t>Charter_2014_3rd Poverty Quartile_Different District/Same Position</t>
  </si>
  <si>
    <t>Charter_2014_3rd Poverty Quartile_Leaver</t>
  </si>
  <si>
    <t>Charter_2014_3rd Poverty Quartile_New</t>
  </si>
  <si>
    <t>Charter_2014_3rd Poverty Quartile_Same District/Different Position</t>
  </si>
  <si>
    <t>Charter_2014_3rd Poverty Quartile_Stayer</t>
  </si>
  <si>
    <t>Charter_2014_4th Poverty Quartile_Different District/Different Position</t>
  </si>
  <si>
    <t>Charter_2014_4th Poverty Quartile_Different District/Same Position</t>
  </si>
  <si>
    <t>Charter_2014_4th Poverty Quartile_Leaver</t>
  </si>
  <si>
    <t>Charter_2014_4th Poverty Quartile_New</t>
  </si>
  <si>
    <t>Charter_2014_4th Poverty Quartile_Same District/Different Position</t>
  </si>
  <si>
    <t>Charter_2014_4th Poverty Quartile_Stayer</t>
  </si>
  <si>
    <t>District-wide Staff_2010_1st Poverty Quartile_Different District/Different Position</t>
  </si>
  <si>
    <t>District-wide Staff_2010_1st Poverty Quartile_Different District/Same Position</t>
  </si>
  <si>
    <t>District-wide Staff_2010_1st Poverty Quartile_Leaver</t>
  </si>
  <si>
    <t>District-wide Staff_2010_1st Poverty Quartile_New</t>
  </si>
  <si>
    <t>District-wide Staff_2010_1st Poverty Quartile_Same District/Different Position</t>
  </si>
  <si>
    <t>District-wide Staff_2010_1st Poverty Quartile_Stayer</t>
  </si>
  <si>
    <t>District-wide Staff_2010_2nd Poverty Quartile_Different District/Different Position</t>
  </si>
  <si>
    <t>District-wide Staff_2010_2nd Poverty Quartile_Different District/Same Position</t>
  </si>
  <si>
    <t>District-wide Staff_2010_2nd Poverty Quartile_Leaver</t>
  </si>
  <si>
    <t>District-wide Staff_2010_2nd Poverty Quartile_New</t>
  </si>
  <si>
    <t>District-wide Staff_2010_2nd Poverty Quartile_Same District/Different Position</t>
  </si>
  <si>
    <t>District-wide Staff_2010_2nd Poverty Quartile_Stayer</t>
  </si>
  <si>
    <t>District-wide Staff_2010_3rd Poverty Quartile_Different District/Different Position</t>
  </si>
  <si>
    <t>District-wide Staff_2010_3rd Poverty Quartile_Different District/Same Position</t>
  </si>
  <si>
    <t>District-wide Staff_2010_3rd Poverty Quartile_Leaver</t>
  </si>
  <si>
    <t>District-wide Staff_2010_3rd Poverty Quartile_New</t>
  </si>
  <si>
    <t>District-wide Staff_2010_3rd Poverty Quartile_Same District/Different Position</t>
  </si>
  <si>
    <t>District-wide Staff_2010_3rd Poverty Quartile_Stayer</t>
  </si>
  <si>
    <t>District-wide Staff_2010_4th Poverty Quartile_Different District/Different Position</t>
  </si>
  <si>
    <t>District-wide Staff_2010_4th Poverty Quartile_Different District/Same Position</t>
  </si>
  <si>
    <t>District-wide Staff_2010_4th Poverty Quartile_Leaver</t>
  </si>
  <si>
    <t>District-wide Staff_2010_4th Poverty Quartile_New</t>
  </si>
  <si>
    <t>District-wide Staff_2010_4th Poverty Quartile_Same District/Different Position</t>
  </si>
  <si>
    <t>District-wide Staff_2010_4th Poverty Quartile_Stayer</t>
  </si>
  <si>
    <t>District-wide Staff_2011_1st Poverty Quartile_Different District/Different Position</t>
  </si>
  <si>
    <t>District-wide Staff_2011_1st Poverty Quartile_Different District/Same Position</t>
  </si>
  <si>
    <t>District-wide Staff_2011_1st Poverty Quartile_Leaver</t>
  </si>
  <si>
    <t>District-wide Staff_2011_1st Poverty Quartile_New</t>
  </si>
  <si>
    <t>District-wide Staff_2011_1st Poverty Quartile_Same District/Different Position</t>
  </si>
  <si>
    <t>District-wide Staff_2011_1st Poverty Quartile_Stayer</t>
  </si>
  <si>
    <t>District-wide Staff_2011_2nd Poverty Quartile_Different District/Different Position</t>
  </si>
  <si>
    <t>District-wide Staff_2011_2nd Poverty Quartile_Different District/Same Position</t>
  </si>
  <si>
    <t>District-wide Staff_2011_2nd Poverty Quartile_Leaver</t>
  </si>
  <si>
    <t>District-wide Staff_2011_2nd Poverty Quartile_New</t>
  </si>
  <si>
    <t>District-wide Staff_2011_2nd Poverty Quartile_Same District/Different Position</t>
  </si>
  <si>
    <t>District-wide Staff_2011_2nd Poverty Quartile_Stayer</t>
  </si>
  <si>
    <t>District-wide Staff_2011_3rd Poverty Quartile_Different District/Different Position</t>
  </si>
  <si>
    <t>District-wide Staff_2011_3rd Poverty Quartile_Different District/Same Position</t>
  </si>
  <si>
    <t>District-wide Staff_2011_3rd Poverty Quartile_Leaver</t>
  </si>
  <si>
    <t>District-wide Staff_2011_3rd Poverty Quartile_New</t>
  </si>
  <si>
    <t>District-wide Staff_2011_3rd Poverty Quartile_Same District/Different Position</t>
  </si>
  <si>
    <t>District-wide Staff_2011_3rd Poverty Quartile_Stayer</t>
  </si>
  <si>
    <t>District-wide Staff_2011_4th Poverty Quartile_Different District/Different Position</t>
  </si>
  <si>
    <t>District-wide Staff_2011_4th Poverty Quartile_Different District/Same Position</t>
  </si>
  <si>
    <t>District-wide Staff_2011_4th Poverty Quartile_Leaver</t>
  </si>
  <si>
    <t>District-wide Staff_2011_4th Poverty Quartile_New</t>
  </si>
  <si>
    <t>District-wide Staff_2011_4th Poverty Quartile_Same District/Different Position</t>
  </si>
  <si>
    <t>District-wide Staff_2011_4th Poverty Quartile_Stayer</t>
  </si>
  <si>
    <t>District-wide Staff_2012_1st Poverty Quartile_Different District/Different Position</t>
  </si>
  <si>
    <t>District-wide Staff_2012_1st Poverty Quartile_Different District/Same Position</t>
  </si>
  <si>
    <t>District-wide Staff_2012_1st Poverty Quartile_Leaver</t>
  </si>
  <si>
    <t>District-wide Staff_2012_1st Poverty Quartile_New</t>
  </si>
  <si>
    <t>District-wide Staff_2012_1st Poverty Quartile_Same District/Different Position</t>
  </si>
  <si>
    <t>District-wide Staff_2012_1st Poverty Quartile_Stayer</t>
  </si>
  <si>
    <t>District-wide Staff_2012_2nd Poverty Quartile_Different District/Different Position</t>
  </si>
  <si>
    <t>District-wide Staff_2012_2nd Poverty Quartile_Different District/Same Position</t>
  </si>
  <si>
    <t>District-wide Staff_2012_2nd Poverty Quartile_Leaver</t>
  </si>
  <si>
    <t>District-wide Staff_2012_2nd Poverty Quartile_New</t>
  </si>
  <si>
    <t>District-wide Staff_2012_2nd Poverty Quartile_Same District/Different Position</t>
  </si>
  <si>
    <t>District-wide Staff_2012_2nd Poverty Quartile_Stayer</t>
  </si>
  <si>
    <t>District-wide Staff_2012_3rd Poverty Quartile_Different District/Different Position</t>
  </si>
  <si>
    <t>District-wide Staff_2012_3rd Poverty Quartile_Different District/Same Position</t>
  </si>
  <si>
    <t>District-wide Staff_2012_3rd Poverty Quartile_Leaver</t>
  </si>
  <si>
    <t>District-wide Staff_2012_3rd Poverty Quartile_New</t>
  </si>
  <si>
    <t>District-wide Staff_2012_3rd Poverty Quartile_Same District/Different Position</t>
  </si>
  <si>
    <t>District-wide Staff_2012_3rd Poverty Quartile_Stayer</t>
  </si>
  <si>
    <t>District-wide Staff_2012_4th Poverty Quartile_Different District/Different Position</t>
  </si>
  <si>
    <t>District-wide Staff_2012_4th Poverty Quartile_Different District/Same Position</t>
  </si>
  <si>
    <t>District-wide Staff_2012_4th Poverty Quartile_Leaver</t>
  </si>
  <si>
    <t>District-wide Staff_2012_4th Poverty Quartile_New</t>
  </si>
  <si>
    <t>District-wide Staff_2012_4th Poverty Quartile_Same District/Different Position</t>
  </si>
  <si>
    <t>District-wide Staff_2012_4th Poverty Quartile_Stayer</t>
  </si>
  <si>
    <t>District-wide Staff_2013_1st Poverty Quartile_Different District/Different Position</t>
  </si>
  <si>
    <t>District-wide Staff_2013_1st Poverty Quartile_Different District/Same Position</t>
  </si>
  <si>
    <t>District-wide Staff_2013_1st Poverty Quartile_Leaver</t>
  </si>
  <si>
    <t>District-wide Staff_2013_1st Poverty Quartile_New</t>
  </si>
  <si>
    <t>District-wide Staff_2013_1st Poverty Quartile_Same District/Different Position</t>
  </si>
  <si>
    <t>District-wide Staff_2013_1st Poverty Quartile_Stayer</t>
  </si>
  <si>
    <t>District-wide Staff_2013_2nd Poverty Quartile_Different District/Different Position</t>
  </si>
  <si>
    <t>District-wide Staff_2013_2nd Poverty Quartile_Different District/Same Position</t>
  </si>
  <si>
    <t>District-wide Staff_2013_2nd Poverty Quartile_Leaver</t>
  </si>
  <si>
    <t>District-wide Staff_2013_2nd Poverty Quartile_New</t>
  </si>
  <si>
    <t>District-wide Staff_2013_2nd Poverty Quartile_Same District/Different Position</t>
  </si>
  <si>
    <t>District-wide Staff_2013_2nd Poverty Quartile_Stayer</t>
  </si>
  <si>
    <t>District-wide Staff_2013_3rd Poverty Quartile_Different District/Different Position</t>
  </si>
  <si>
    <t>District-wide Staff_2013_3rd Poverty Quartile_Different District/Same Position</t>
  </si>
  <si>
    <t>District-wide Staff_2013_3rd Poverty Quartile_Leaver</t>
  </si>
  <si>
    <t>District-wide Staff_2013_3rd Poverty Quartile_New</t>
  </si>
  <si>
    <t>District-wide Staff_2013_3rd Poverty Quartile_Same District/Different Position</t>
  </si>
  <si>
    <t>District-wide Staff_2013_3rd Poverty Quartile_Stayer</t>
  </si>
  <si>
    <t>District-wide Staff_2013_4th Poverty Quartile_Different District/Different Position</t>
  </si>
  <si>
    <t>District-wide Staff_2013_4th Poverty Quartile_Different District/Same Position</t>
  </si>
  <si>
    <t>District-wide Staff_2013_4th Poverty Quartile_Leaver</t>
  </si>
  <si>
    <t>District-wide Staff_2013_4th Poverty Quartile_New</t>
  </si>
  <si>
    <t>District-wide Staff_2013_4th Poverty Quartile_Same District/Different Position</t>
  </si>
  <si>
    <t>District-wide Staff_2013_4th Poverty Quartile_Stayer</t>
  </si>
  <si>
    <t>District-wide Staff_2014_1st Poverty Quartile_Different District/Different Position</t>
  </si>
  <si>
    <t>District-wide Staff_2014_1st Poverty Quartile_Different District/Same Position</t>
  </si>
  <si>
    <t>District-wide Staff_2014_1st Poverty Quartile_Leaver</t>
  </si>
  <si>
    <t>District-wide Staff_2014_1st Poverty Quartile_New</t>
  </si>
  <si>
    <t>District-wide Staff_2014_1st Poverty Quartile_Same District/Different Position</t>
  </si>
  <si>
    <t>District-wide Staff_2014_1st Poverty Quartile_Stayer</t>
  </si>
  <si>
    <t>District-wide Staff_2014_2nd Poverty Quartile_Different District/Different Position</t>
  </si>
  <si>
    <t>District-wide Staff_2014_2nd Poverty Quartile_Different District/Same Position</t>
  </si>
  <si>
    <t>District-wide Staff_2014_2nd Poverty Quartile_Leaver</t>
  </si>
  <si>
    <t>District-wide Staff_2014_2nd Poverty Quartile_New</t>
  </si>
  <si>
    <t>District-wide Staff_2014_2nd Poverty Quartile_Same District/Different Position</t>
  </si>
  <si>
    <t>District-wide Staff_2014_2nd Poverty Quartile_Stayer</t>
  </si>
  <si>
    <t>District-wide Staff_2014_3rd Poverty Quartile_Different District/Different Position</t>
  </si>
  <si>
    <t>District-wide Staff_2014_3rd Poverty Quartile_Different District/Same Position</t>
  </si>
  <si>
    <t>District-wide Staff_2014_3rd Poverty Quartile_Leaver</t>
  </si>
  <si>
    <t>District-wide Staff_2014_3rd Poverty Quartile_New</t>
  </si>
  <si>
    <t>District-wide Staff_2014_3rd Poverty Quartile_Same District/Different Position</t>
  </si>
  <si>
    <t>District-wide Staff_2014_3rd Poverty Quartile_Stayer</t>
  </si>
  <si>
    <t>District-wide Staff_2014_4th Poverty Quartile_Different District/Different Position</t>
  </si>
  <si>
    <t>District-wide Staff_2014_4th Poverty Quartile_Different District/Same Position</t>
  </si>
  <si>
    <t>District-wide Staff_2014_4th Poverty Quartile_Leaver</t>
  </si>
  <si>
    <t>District-wide Staff_2014_4th Poverty Quartile_New</t>
  </si>
  <si>
    <t>District-wide Staff_2014_4th Poverty Quartile_Same District/Different Position</t>
  </si>
  <si>
    <t>District-wide Staff_2014_4th Poverty Quartile_Stayer</t>
  </si>
  <si>
    <t>Early Childhood_2010_1st Poverty Quartile_Different District/Different Position</t>
  </si>
  <si>
    <t>Early Childhood_2010_1st Poverty Quartile_Different District/Same Position</t>
  </si>
  <si>
    <t>Early Childhood_2010_1st Poverty Quartile_Leaver</t>
  </si>
  <si>
    <t>Early Childhood_2010_1st Poverty Quartile_New</t>
  </si>
  <si>
    <t>Early Childhood_2010_1st Poverty Quartile_Same District/Different Position</t>
  </si>
  <si>
    <t>Early Childhood_2010_1st Poverty Quartile_Stayer</t>
  </si>
  <si>
    <t>Early Childhood_2010_2nd Poverty Quartile_Different District/Different Position</t>
  </si>
  <si>
    <t>Early Childhood_2010_2nd Poverty Quartile_Different District/Same Position</t>
  </si>
  <si>
    <t>Early Childhood_2010_2nd Poverty Quartile_Leaver</t>
  </si>
  <si>
    <t>Early Childhood_2010_2nd Poverty Quartile_New</t>
  </si>
  <si>
    <t>Early Childhood_2010_2nd Poverty Quartile_Same District/Different Position</t>
  </si>
  <si>
    <t>Early Childhood_2010_2nd Poverty Quartile_Stayer</t>
  </si>
  <si>
    <t>Early Childhood_2010_3rd Poverty Quartile_Different District/Different Position</t>
  </si>
  <si>
    <t>Early Childhood_2010_3rd Poverty Quartile_Different District/Same Position</t>
  </si>
  <si>
    <t>Early Childhood_2010_3rd Poverty Quartile_Leaver</t>
  </si>
  <si>
    <t>Early Childhood_2010_3rd Poverty Quartile_New</t>
  </si>
  <si>
    <t>Early Childhood_2010_3rd Poverty Quartile_Same District/Different Position</t>
  </si>
  <si>
    <t>Early Childhood_2010_3rd Poverty Quartile_Stayer</t>
  </si>
  <si>
    <t>Early Childhood_2010_4th Poverty Quartile_Different District/Different Position</t>
  </si>
  <si>
    <t>Early Childhood_2010_4th Poverty Quartile_Different District/Same Position</t>
  </si>
  <si>
    <t>Early Childhood_2010_4th Poverty Quartile_Leaver</t>
  </si>
  <si>
    <t>Early Childhood_2010_4th Poverty Quartile_New</t>
  </si>
  <si>
    <t>Early Childhood_2010_4th Poverty Quartile_Same District/Different Position</t>
  </si>
  <si>
    <t>Early Childhood_2010_4th Poverty Quartile_Stayer</t>
  </si>
  <si>
    <t>Early Childhood_2011_1st Poverty Quartile_Different District/Different Position</t>
  </si>
  <si>
    <t>Early Childhood_2011_1st Poverty Quartile_Leaver</t>
  </si>
  <si>
    <t>Early Childhood_2011_1st Poverty Quartile_New</t>
  </si>
  <si>
    <t>Early Childhood_2011_1st Poverty Quartile_Same District/Different Position</t>
  </si>
  <si>
    <t>Early Childhood_2011_1st Poverty Quartile_Stayer</t>
  </si>
  <si>
    <t>Early Childhood_2011_2nd Poverty Quartile_Different District/Different Position</t>
  </si>
  <si>
    <t>Early Childhood_2011_2nd Poverty Quartile_Different District/Same Position</t>
  </si>
  <si>
    <t>Early Childhood_2011_2nd Poverty Quartile_Leaver</t>
  </si>
  <si>
    <t>Early Childhood_2011_2nd Poverty Quartile_New</t>
  </si>
  <si>
    <t>Early Childhood_2011_2nd Poverty Quartile_Same District/Different Position</t>
  </si>
  <si>
    <t>Early Childhood_2011_2nd Poverty Quartile_Stayer</t>
  </si>
  <si>
    <t>Early Childhood_2011_3rd Poverty Quartile_Different District/Different Position</t>
  </si>
  <si>
    <t>Early Childhood_2011_3rd Poverty Quartile_Different District/Same Position</t>
  </si>
  <si>
    <t>Early Childhood_2011_3rd Poverty Quartile_Leaver</t>
  </si>
  <si>
    <t>Early Childhood_2011_3rd Poverty Quartile_New</t>
  </si>
  <si>
    <t>Early Childhood_2011_3rd Poverty Quartile_Same District/Different Position</t>
  </si>
  <si>
    <t>Early Childhood_2011_3rd Poverty Quartile_Stayer</t>
  </si>
  <si>
    <t>Early Childhood_2011_4th Poverty Quartile_Different District/Different Position</t>
  </si>
  <si>
    <t>Early Childhood_2011_4th Poverty Quartile_Different District/Same Position</t>
  </si>
  <si>
    <t>Early Childhood_2011_4th Poverty Quartile_Leaver</t>
  </si>
  <si>
    <t>Early Childhood_2011_4th Poverty Quartile_New</t>
  </si>
  <si>
    <t>Early Childhood_2011_4th Poverty Quartile_Same District/Different Position</t>
  </si>
  <si>
    <t>Early Childhood_2011_4th Poverty Quartile_Stayer</t>
  </si>
  <si>
    <t>Early Childhood_2012_1st Poverty Quartile_Different District/Different Position</t>
  </si>
  <si>
    <t>Early Childhood_2012_1st Poverty Quartile_Different District/Same Position</t>
  </si>
  <si>
    <t>Early Childhood_2012_1st Poverty Quartile_Leaver</t>
  </si>
  <si>
    <t>Early Childhood_2012_1st Poverty Quartile_New</t>
  </si>
  <si>
    <t>Early Childhood_2012_1st Poverty Quartile_Same District/Different Position</t>
  </si>
  <si>
    <t>Early Childhood_2012_1st Poverty Quartile_Stayer</t>
  </si>
  <si>
    <t>Early Childhood_2012_2nd Poverty Quartile_Different District/Different Position</t>
  </si>
  <si>
    <t>Early Childhood_2012_2nd Poverty Quartile_Different District/Same Position</t>
  </si>
  <si>
    <t>Early Childhood_2012_2nd Poverty Quartile_Leaver</t>
  </si>
  <si>
    <t>Early Childhood_2012_2nd Poverty Quartile_New</t>
  </si>
  <si>
    <t>Early Childhood_2012_2nd Poverty Quartile_Same District/Different Position</t>
  </si>
  <si>
    <t>Early Childhood_2012_2nd Poverty Quartile_Stayer</t>
  </si>
  <si>
    <t>Early Childhood_2012_3rd Poverty Quartile_Different District/Different Position</t>
  </si>
  <si>
    <t>Early Childhood_2012_3rd Poverty Quartile_Different District/Same Position</t>
  </si>
  <si>
    <t>Early Childhood_2012_3rd Poverty Quartile_Leaver</t>
  </si>
  <si>
    <t>Early Childhood_2012_3rd Poverty Quartile_New</t>
  </si>
  <si>
    <t>Early Childhood_2012_3rd Poverty Quartile_Same District/Different Position</t>
  </si>
  <si>
    <t>Early Childhood_2012_3rd Poverty Quartile_Stayer</t>
  </si>
  <si>
    <t>Early Childhood_2012_4th Poverty Quartile_Different District/Different Position</t>
  </si>
  <si>
    <t>Early Childhood_2012_4th Poverty Quartile_Different District/Same Position</t>
  </si>
  <si>
    <t>Early Childhood_2012_4th Poverty Quartile_Leaver</t>
  </si>
  <si>
    <t>Early Childhood_2012_4th Poverty Quartile_New</t>
  </si>
  <si>
    <t>Early Childhood_2012_4th Poverty Quartile_Same District/Different Position</t>
  </si>
  <si>
    <t>Early Childhood_2012_4th Poverty Quartile_Stayer</t>
  </si>
  <si>
    <t>Early Childhood_2013_1st Poverty Quartile_Different District/Different Position</t>
  </si>
  <si>
    <t>Early Childhood_2013_1st Poverty Quartile_Different District/Same Position</t>
  </si>
  <si>
    <t>Early Childhood_2013_1st Poverty Quartile_Leaver</t>
  </si>
  <si>
    <t>Early Childhood_2013_1st Poverty Quartile_New</t>
  </si>
  <si>
    <t>Early Childhood_2013_1st Poverty Quartile_Same District/Different Position</t>
  </si>
  <si>
    <t>Early Childhood_2013_1st Poverty Quartile_Stayer</t>
  </si>
  <si>
    <t>Early Childhood_2013_2nd Poverty Quartile_Different District/Different Position</t>
  </si>
  <si>
    <t>Early Childhood_2013_2nd Poverty Quartile_Different District/Same Position</t>
  </si>
  <si>
    <t>Early Childhood_2013_2nd Poverty Quartile_Leaver</t>
  </si>
  <si>
    <t>Early Childhood_2013_2nd Poverty Quartile_New</t>
  </si>
  <si>
    <t>Early Childhood_2013_2nd Poverty Quartile_Same District/Different Position</t>
  </si>
  <si>
    <t>Early Childhood_2013_2nd Poverty Quartile_Stayer</t>
  </si>
  <si>
    <t>Early Childhood_2013_3rd Poverty Quartile_Different District/Different Position</t>
  </si>
  <si>
    <t>Early Childhood_2013_3rd Poverty Quartile_Different District/Same Position</t>
  </si>
  <si>
    <t>Early Childhood_2013_3rd Poverty Quartile_Leaver</t>
  </si>
  <si>
    <t>Early Childhood_2013_3rd Poverty Quartile_New</t>
  </si>
  <si>
    <t>Early Childhood_2013_3rd Poverty Quartile_Same District/Different Position</t>
  </si>
  <si>
    <t>Early Childhood_2013_3rd Poverty Quartile_Stayer</t>
  </si>
  <si>
    <t>Early Childhood_2013_4th Poverty Quartile_Different District/Different Position</t>
  </si>
  <si>
    <t>Early Childhood_2013_4th Poverty Quartile_Different District/Same Position</t>
  </si>
  <si>
    <t>Early Childhood_2013_4th Poverty Quartile_Leaver</t>
  </si>
  <si>
    <t>Early Childhood_2013_4th Poverty Quartile_New</t>
  </si>
  <si>
    <t>Early Childhood_2013_4th Poverty Quartile_Same District/Different Position</t>
  </si>
  <si>
    <t>Early Childhood_2013_4th Poverty Quartile_Stayer</t>
  </si>
  <si>
    <t>Early Childhood_2014_1st Poverty Quartile_Different District/Different Position</t>
  </si>
  <si>
    <t>Early Childhood_2014_1st Poverty Quartile_Different District/Same Position</t>
  </si>
  <si>
    <t>Early Childhood_2014_1st Poverty Quartile_Leaver</t>
  </si>
  <si>
    <t>Early Childhood_2014_1st Poverty Quartile_New</t>
  </si>
  <si>
    <t>Early Childhood_2014_1st Poverty Quartile_Same District/Different Position</t>
  </si>
  <si>
    <t>Early Childhood_2014_1st Poverty Quartile_Stayer</t>
  </si>
  <si>
    <t>Early Childhood_2014_2nd Poverty Quartile_Different District/Different Position</t>
  </si>
  <si>
    <t>Early Childhood_2014_2nd Poverty Quartile_Different District/Same Position</t>
  </si>
  <si>
    <t>Early Childhood_2014_2nd Poverty Quartile_Leaver</t>
  </si>
  <si>
    <t>Early Childhood_2014_2nd Poverty Quartile_New</t>
  </si>
  <si>
    <t>Early Childhood_2014_2nd Poverty Quartile_Same District/Different Position</t>
  </si>
  <si>
    <t>Early Childhood_2014_2nd Poverty Quartile_Stayer</t>
  </si>
  <si>
    <t>Early Childhood_2014_3rd Poverty Quartile_Different District/Different Position</t>
  </si>
  <si>
    <t>Early Childhood_2014_3rd Poverty Quartile_Different District/Same Position</t>
  </si>
  <si>
    <t>Early Childhood_2014_3rd Poverty Quartile_Leaver</t>
  </si>
  <si>
    <t>Early Childhood_2014_3rd Poverty Quartile_New</t>
  </si>
  <si>
    <t>Early Childhood_2014_3rd Poverty Quartile_Same District/Different Position</t>
  </si>
  <si>
    <t>Early Childhood_2014_3rd Poverty Quartile_Stayer</t>
  </si>
  <si>
    <t>Early Childhood_2014_4th Poverty Quartile_Different District/Different Position</t>
  </si>
  <si>
    <t>Early Childhood_2014_4th Poverty Quartile_Different District/Same Position</t>
  </si>
  <si>
    <t>Early Childhood_2014_4th Poverty Quartile_Leaver</t>
  </si>
  <si>
    <t>Early Childhood_2014_4th Poverty Quartile_New</t>
  </si>
  <si>
    <t>Early Childhood_2014_4th Poverty Quartile_Same District/Different Position</t>
  </si>
  <si>
    <t>Early Childhood_2014_4th Poverty Quartile_Stayer</t>
  </si>
  <si>
    <t>Elementary_2010_1st Poverty Quartile_Different District/Different Position</t>
  </si>
  <si>
    <t>Elementary_2010_1st Poverty Quartile_Different District/Same Position</t>
  </si>
  <si>
    <t>Elementary_2010_1st Poverty Quartile_Leaver</t>
  </si>
  <si>
    <t>Elementary_2010_1st Poverty Quartile_New</t>
  </si>
  <si>
    <t>Elementary_2010_1st Poverty Quartile_Same District/Different Position</t>
  </si>
  <si>
    <t>Elementary_2010_1st Poverty Quartile_Stayer</t>
  </si>
  <si>
    <t>Elementary_2010_2nd Poverty Quartile_Different District/Different Position</t>
  </si>
  <si>
    <t>Elementary_2010_2nd Poverty Quartile_Different District/Same Position</t>
  </si>
  <si>
    <t>Elementary_2010_2nd Poverty Quartile_Leaver</t>
  </si>
  <si>
    <t>Elementary_2010_2nd Poverty Quartile_New</t>
  </si>
  <si>
    <t>Elementary_2010_2nd Poverty Quartile_Same District/Different Position</t>
  </si>
  <si>
    <t>Elementary_2010_2nd Poverty Quartile_Stayer</t>
  </si>
  <si>
    <t>Elementary_2010_3rd Poverty Quartile_Different District/Different Position</t>
  </si>
  <si>
    <t>Elementary_2010_3rd Poverty Quartile_Different District/Same Position</t>
  </si>
  <si>
    <t>Elementary_2010_3rd Poverty Quartile_Leaver</t>
  </si>
  <si>
    <t>Elementary_2010_3rd Poverty Quartile_New</t>
  </si>
  <si>
    <t>Elementary_2010_3rd Poverty Quartile_Same District/Different Position</t>
  </si>
  <si>
    <t>Elementary_2010_3rd Poverty Quartile_Stayer</t>
  </si>
  <si>
    <t>Elementary_2010_4th Poverty Quartile_Different District/Different Position</t>
  </si>
  <si>
    <t>Elementary_2010_4th Poverty Quartile_Different District/Same Position</t>
  </si>
  <si>
    <t>Elementary_2010_4th Poverty Quartile_Leaver</t>
  </si>
  <si>
    <t>Elementary_2010_4th Poverty Quartile_New</t>
  </si>
  <si>
    <t>Elementary_2010_4th Poverty Quartile_Same District/Different Position</t>
  </si>
  <si>
    <t>Elementary_2010_4th Poverty Quartile_Stayer</t>
  </si>
  <si>
    <t>Elementary_2011_1st Poverty Quartile_Different District/Different Position</t>
  </si>
  <si>
    <t>Elementary_2011_1st Poverty Quartile_Different District/Same Position</t>
  </si>
  <si>
    <t>Elementary_2011_1st Poverty Quartile_Leaver</t>
  </si>
  <si>
    <t>Elementary_2011_1st Poverty Quartile_New</t>
  </si>
  <si>
    <t>Elementary_2011_1st Poverty Quartile_Same District/Different Position</t>
  </si>
  <si>
    <t>Elementary_2011_1st Poverty Quartile_Stayer</t>
  </si>
  <si>
    <t>Elementary_2011_2nd Poverty Quartile_Different District/Different Position</t>
  </si>
  <si>
    <t>Elementary_2011_2nd Poverty Quartile_Different District/Same Position</t>
  </si>
  <si>
    <t>Elementary_2011_2nd Poverty Quartile_Leaver</t>
  </si>
  <si>
    <t>Elementary_2011_2nd Poverty Quartile_New</t>
  </si>
  <si>
    <t>Elementary_2011_2nd Poverty Quartile_Same District/Different Position</t>
  </si>
  <si>
    <t>Elementary_2011_2nd Poverty Quartile_Stayer</t>
  </si>
  <si>
    <t>Elementary_2011_3rd Poverty Quartile_Different District/Different Position</t>
  </si>
  <si>
    <t>Elementary_2011_3rd Poverty Quartile_Different District/Same Position</t>
  </si>
  <si>
    <t>Elementary_2011_3rd Poverty Quartile_Leaver</t>
  </si>
  <si>
    <t>Elementary_2011_3rd Poverty Quartile_New</t>
  </si>
  <si>
    <t>Elementary_2011_3rd Poverty Quartile_Same District/Different Position</t>
  </si>
  <si>
    <t>Elementary_2011_3rd Poverty Quartile_Stayer</t>
  </si>
  <si>
    <t>Elementary_2011_4th Poverty Quartile_Different District/Different Position</t>
  </si>
  <si>
    <t>Elementary_2011_4th Poverty Quartile_Different District/Same Position</t>
  </si>
  <si>
    <t>Elementary_2011_4th Poverty Quartile_Leaver</t>
  </si>
  <si>
    <t>Elementary_2011_4th Poverty Quartile_New</t>
  </si>
  <si>
    <t>Elementary_2011_4th Poverty Quartile_Same District/Different Position</t>
  </si>
  <si>
    <t>Elementary_2011_4th Poverty Quartile_Stayer</t>
  </si>
  <si>
    <t>Elementary_2012_1st Poverty Quartile_Different District/Different Position</t>
  </si>
  <si>
    <t>Elementary_2012_1st Poverty Quartile_Different District/Same Position</t>
  </si>
  <si>
    <t>Elementary_2012_1st Poverty Quartile_Leaver</t>
  </si>
  <si>
    <t>Elementary_2012_1st Poverty Quartile_New</t>
  </si>
  <si>
    <t>Elementary_2012_1st Poverty Quartile_Same District/Different Position</t>
  </si>
  <si>
    <t>Elementary_2012_1st Poverty Quartile_Stayer</t>
  </si>
  <si>
    <t>Elementary_2012_2nd Poverty Quartile_Different District/Different Position</t>
  </si>
  <si>
    <t>Elementary_2012_2nd Poverty Quartile_Different District/Same Position</t>
  </si>
  <si>
    <t>Elementary_2012_2nd Poverty Quartile_Leaver</t>
  </si>
  <si>
    <t>Elementary_2012_2nd Poverty Quartile_New</t>
  </si>
  <si>
    <t>Elementary_2012_2nd Poverty Quartile_Same District/Different Position</t>
  </si>
  <si>
    <t>Elementary_2012_2nd Poverty Quartile_Stayer</t>
  </si>
  <si>
    <t>Elementary_2012_3rd Poverty Quartile_Different District/Different Position</t>
  </si>
  <si>
    <t>Elementary_2012_3rd Poverty Quartile_Different District/Same Position</t>
  </si>
  <si>
    <t>Elementary_2012_3rd Poverty Quartile_Leaver</t>
  </si>
  <si>
    <t>Elementary_2012_3rd Poverty Quartile_New</t>
  </si>
  <si>
    <t>Elementary_2012_3rd Poverty Quartile_Same District/Different Position</t>
  </si>
  <si>
    <t>Elementary_2012_3rd Poverty Quartile_Stayer</t>
  </si>
  <si>
    <t>Elementary_2012_4th Poverty Quartile_Different District/Different Position</t>
  </si>
  <si>
    <t>Elementary_2012_4th Poverty Quartile_Different District/Same Position</t>
  </si>
  <si>
    <t>Elementary_2012_4th Poverty Quartile_Leaver</t>
  </si>
  <si>
    <t>Elementary_2012_4th Poverty Quartile_New</t>
  </si>
  <si>
    <t>Elementary_2012_4th Poverty Quartile_Same District/Different Position</t>
  </si>
  <si>
    <t>Elementary_2012_4th Poverty Quartile_Stayer</t>
  </si>
  <si>
    <t>Elementary_2013_1st Poverty Quartile_Different District/Different Position</t>
  </si>
  <si>
    <t>Elementary_2013_1st Poverty Quartile_Different District/Same Position</t>
  </si>
  <si>
    <t>Elementary_2013_1st Poverty Quartile_Leaver</t>
  </si>
  <si>
    <t>Elementary_2013_1st Poverty Quartile_New</t>
  </si>
  <si>
    <t>Elementary_2013_1st Poverty Quartile_Same District/Different Position</t>
  </si>
  <si>
    <t>Elementary_2013_1st Poverty Quartile_Stayer</t>
  </si>
  <si>
    <t>Elementary_2013_2nd Poverty Quartile_Different District/Different Position</t>
  </si>
  <si>
    <t>Elementary_2013_2nd Poverty Quartile_Different District/Same Position</t>
  </si>
  <si>
    <t>Elementary_2013_2nd Poverty Quartile_Leaver</t>
  </si>
  <si>
    <t>Elementary_2013_2nd Poverty Quartile_New</t>
  </si>
  <si>
    <t>Elementary_2013_2nd Poverty Quartile_Same District/Different Position</t>
  </si>
  <si>
    <t>Elementary_2013_2nd Poverty Quartile_Stayer</t>
  </si>
  <si>
    <t>Elementary_2013_3rd Poverty Quartile_Different District/Different Position</t>
  </si>
  <si>
    <t>Elementary_2013_3rd Poverty Quartile_Different District/Same Position</t>
  </si>
  <si>
    <t>Elementary_2013_3rd Poverty Quartile_Leaver</t>
  </si>
  <si>
    <t>Elementary_2013_3rd Poverty Quartile_New</t>
  </si>
  <si>
    <t>Elementary_2013_3rd Poverty Quartile_Same District/Different Position</t>
  </si>
  <si>
    <t>Elementary_2013_3rd Poverty Quartile_Stayer</t>
  </si>
  <si>
    <t>Elementary_2013_4th Poverty Quartile_Different District/Different Position</t>
  </si>
  <si>
    <t>Elementary_2013_4th Poverty Quartile_Different District/Same Position</t>
  </si>
  <si>
    <t>Elementary_2013_4th Poverty Quartile_Leaver</t>
  </si>
  <si>
    <t>Elementary_2013_4th Poverty Quartile_New</t>
  </si>
  <si>
    <t>Elementary_2013_4th Poverty Quartile_Same District/Different Position</t>
  </si>
  <si>
    <t>Elementary_2013_4th Poverty Quartile_Stayer</t>
  </si>
  <si>
    <t>Elementary_2014_1st Poverty Quartile_Different District/Different Position</t>
  </si>
  <si>
    <t>Elementary_2014_1st Poverty Quartile_Different District/Same Position</t>
  </si>
  <si>
    <t>Elementary_2014_1st Poverty Quartile_Leaver</t>
  </si>
  <si>
    <t>Elementary_2014_1st Poverty Quartile_New</t>
  </si>
  <si>
    <t>Elementary_2014_1st Poverty Quartile_Same District/Different Position</t>
  </si>
  <si>
    <t>Elementary_2014_1st Poverty Quartile_Stayer</t>
  </si>
  <si>
    <t>Elementary_2014_2nd Poverty Quartile_Different District/Different Position</t>
  </si>
  <si>
    <t>Elementary_2014_2nd Poverty Quartile_Different District/Same Position</t>
  </si>
  <si>
    <t>Elementary_2014_2nd Poverty Quartile_Leaver</t>
  </si>
  <si>
    <t>Elementary_2014_2nd Poverty Quartile_New</t>
  </si>
  <si>
    <t>Elementary_2014_2nd Poverty Quartile_Same District/Different Position</t>
  </si>
  <si>
    <t>Elementary_2014_2nd Poverty Quartile_Stayer</t>
  </si>
  <si>
    <t>Elementary_2014_3rd Poverty Quartile_Different District/Different Position</t>
  </si>
  <si>
    <t>Elementary_2014_3rd Poverty Quartile_Different District/Same Position</t>
  </si>
  <si>
    <t>Elementary_2014_3rd Poverty Quartile_Leaver</t>
  </si>
  <si>
    <t>Elementary_2014_3rd Poverty Quartile_New</t>
  </si>
  <si>
    <t>Elementary_2014_3rd Poverty Quartile_Same District/Different Position</t>
  </si>
  <si>
    <t>Elementary_2014_3rd Poverty Quartile_Stayer</t>
  </si>
  <si>
    <t>Elementary_2014_4th Poverty Quartile_Different District/Different Position</t>
  </si>
  <si>
    <t>Elementary_2014_4th Poverty Quartile_Different District/Same Position</t>
  </si>
  <si>
    <t>Elementary_2014_4th Poverty Quartile_Leaver</t>
  </si>
  <si>
    <t>Elementary_2014_4th Poverty Quartile_New</t>
  </si>
  <si>
    <t>Elementary_2014_4th Poverty Quartile_Same District/Different Position</t>
  </si>
  <si>
    <t>Elementary_2014_4th Poverty Quartile_Stayer</t>
  </si>
  <si>
    <t>Guidance Counselor_2010_1st Poverty Quartile_Different District/Different Position</t>
  </si>
  <si>
    <t>Guidance Counselor_2010_1st Poverty Quartile_Different District/Same Position</t>
  </si>
  <si>
    <t>Guidance Counselor_2010_1st Poverty Quartile_Leaver</t>
  </si>
  <si>
    <t>Guidance Counselor_2010_1st Poverty Quartile_New</t>
  </si>
  <si>
    <t>Guidance Counselor_2010_1st Poverty Quartile_Same District/Different Position</t>
  </si>
  <si>
    <t>Guidance Counselor_2010_1st Poverty Quartile_Stayer</t>
  </si>
  <si>
    <t>Guidance Counselor_2010_2nd Poverty Quartile_Different District/Different Position</t>
  </si>
  <si>
    <t>Guidance Counselor_2010_2nd Poverty Quartile_Different District/Same Position</t>
  </si>
  <si>
    <t>Guidance Counselor_2010_2nd Poverty Quartile_Leaver</t>
  </si>
  <si>
    <t>Guidance Counselor_2010_2nd Poverty Quartile_New</t>
  </si>
  <si>
    <t>Guidance Counselor_2010_2nd Poverty Quartile_Same District/Different Position</t>
  </si>
  <si>
    <t>Guidance Counselor_2010_2nd Poverty Quartile_Stayer</t>
  </si>
  <si>
    <t>Guidance Counselor_2010_3rd Poverty Quartile_Different District/Different Position</t>
  </si>
  <si>
    <t>Guidance Counselor_2010_3rd Poverty Quartile_Different District/Same Position</t>
  </si>
  <si>
    <t>Guidance Counselor_2010_3rd Poverty Quartile_Leaver</t>
  </si>
  <si>
    <t>Guidance Counselor_2010_3rd Poverty Quartile_New</t>
  </si>
  <si>
    <t>Guidance Counselor_2010_3rd Poverty Quartile_Same District/Different Position</t>
  </si>
  <si>
    <t>Guidance Counselor_2010_3rd Poverty Quartile_Stayer</t>
  </si>
  <si>
    <t>Guidance Counselor_2010_4th Poverty Quartile_Different District/Different Position</t>
  </si>
  <si>
    <t>Guidance Counselor_2010_4th Poverty Quartile_Different District/Same Position</t>
  </si>
  <si>
    <t>Guidance Counselor_2010_4th Poverty Quartile_Leaver</t>
  </si>
  <si>
    <t>Guidance Counselor_2010_4th Poverty Quartile_New</t>
  </si>
  <si>
    <t>Guidance Counselor_2010_4th Poverty Quartile_Same District/Different Position</t>
  </si>
  <si>
    <t>Guidance Counselor_2010_4th Poverty Quartile_Stayer</t>
  </si>
  <si>
    <t>Guidance Counselor_2011_1st Poverty Quartile_Different District/Different Position</t>
  </si>
  <si>
    <t>Guidance Counselor_2011_1st Poverty Quartile_Different District/Same Position</t>
  </si>
  <si>
    <t>Guidance Counselor_2011_1st Poverty Quartile_Leaver</t>
  </si>
  <si>
    <t>Guidance Counselor_2011_1st Poverty Quartile_New</t>
  </si>
  <si>
    <t>Guidance Counselor_2011_1st Poverty Quartile_Same District/Different Position</t>
  </si>
  <si>
    <t>Guidance Counselor_2011_1st Poverty Quartile_Stayer</t>
  </si>
  <si>
    <t>Guidance Counselor_2011_2nd Poverty Quartile_Different District/Different Position</t>
  </si>
  <si>
    <t>Guidance Counselor_2011_2nd Poverty Quartile_Different District/Same Position</t>
  </si>
  <si>
    <t>Guidance Counselor_2011_2nd Poverty Quartile_Leaver</t>
  </si>
  <si>
    <t>Guidance Counselor_2011_2nd Poverty Quartile_New</t>
  </si>
  <si>
    <t>Guidance Counselor_2011_2nd Poverty Quartile_Same District/Different Position</t>
  </si>
  <si>
    <t>Guidance Counselor_2011_2nd Poverty Quartile_Stayer</t>
  </si>
  <si>
    <t>Guidance Counselor_2011_3rd Poverty Quartile_Different District/Different Position</t>
  </si>
  <si>
    <t>Guidance Counselor_2011_3rd Poverty Quartile_Different District/Same Position</t>
  </si>
  <si>
    <t>Guidance Counselor_2011_3rd Poverty Quartile_Leaver</t>
  </si>
  <si>
    <t>Guidance Counselor_2011_3rd Poverty Quartile_New</t>
  </si>
  <si>
    <t>Guidance Counselor_2011_3rd Poverty Quartile_Same District/Different Position</t>
  </si>
  <si>
    <t>Guidance Counselor_2011_3rd Poverty Quartile_Stayer</t>
  </si>
  <si>
    <t>Guidance Counselor_2011_4th Poverty Quartile_Different District/Different Position</t>
  </si>
  <si>
    <t>Guidance Counselor_2011_4th Poverty Quartile_Different District/Same Position</t>
  </si>
  <si>
    <t>Guidance Counselor_2011_4th Poverty Quartile_Leaver</t>
  </si>
  <si>
    <t>Guidance Counselor_2011_4th Poverty Quartile_New</t>
  </si>
  <si>
    <t>Guidance Counselor_2011_4th Poverty Quartile_Same District/Different Position</t>
  </si>
  <si>
    <t>Guidance Counselor_2011_4th Poverty Quartile_Stayer</t>
  </si>
  <si>
    <t>Guidance Counselor_2012_1st Poverty Quartile_Different District/Different Position</t>
  </si>
  <si>
    <t>Guidance Counselor_2012_1st Poverty Quartile_Different District/Same Position</t>
  </si>
  <si>
    <t>Guidance Counselor_2012_1st Poverty Quartile_Leaver</t>
  </si>
  <si>
    <t>Guidance Counselor_2012_1st Poverty Quartile_New</t>
  </si>
  <si>
    <t>Guidance Counselor_2012_1st Poverty Quartile_Same District/Different Position</t>
  </si>
  <si>
    <t>Guidance Counselor_2012_1st Poverty Quartile_Stayer</t>
  </si>
  <si>
    <t>Guidance Counselor_2012_2nd Poverty Quartile_Different District/Different Position</t>
  </si>
  <si>
    <t>Guidance Counselor_2012_2nd Poverty Quartile_Different District/Same Position</t>
  </si>
  <si>
    <t>Guidance Counselor_2012_2nd Poverty Quartile_Leaver</t>
  </si>
  <si>
    <t>Guidance Counselor_2012_2nd Poverty Quartile_New</t>
  </si>
  <si>
    <t>Guidance Counselor_2012_2nd Poverty Quartile_Same District/Different Position</t>
  </si>
  <si>
    <t>Guidance Counselor_2012_2nd Poverty Quartile_Stayer</t>
  </si>
  <si>
    <t>Guidance Counselor_2012_3rd Poverty Quartile_Different District/Different Position</t>
  </si>
  <si>
    <t>Guidance Counselor_2012_3rd Poverty Quartile_Different District/Same Position</t>
  </si>
  <si>
    <t>Guidance Counselor_2012_3rd Poverty Quartile_Leaver</t>
  </si>
  <si>
    <t>Guidance Counselor_2012_3rd Poverty Quartile_New</t>
  </si>
  <si>
    <t>Guidance Counselor_2012_3rd Poverty Quartile_Same District/Different Position</t>
  </si>
  <si>
    <t>Guidance Counselor_2012_3rd Poverty Quartile_Stayer</t>
  </si>
  <si>
    <t>Guidance Counselor_2012_4th Poverty Quartile_Different District/Different Position</t>
  </si>
  <si>
    <t>Guidance Counselor_2012_4th Poverty Quartile_Different District/Same Position</t>
  </si>
  <si>
    <t>Guidance Counselor_2012_4th Poverty Quartile_Leaver</t>
  </si>
  <si>
    <t>Guidance Counselor_2012_4th Poverty Quartile_New</t>
  </si>
  <si>
    <t>Guidance Counselor_2012_4th Poverty Quartile_Same District/Different Position</t>
  </si>
  <si>
    <t>Guidance Counselor_2012_4th Poverty Quartile_Stayer</t>
  </si>
  <si>
    <t>Guidance Counselor_2013_1st Poverty Quartile_Different District/Different Position</t>
  </si>
  <si>
    <t>Guidance Counselor_2013_1st Poverty Quartile_Different District/Same Position</t>
  </si>
  <si>
    <t>Guidance Counselor_2013_1st Poverty Quartile_Leaver</t>
  </si>
  <si>
    <t>Guidance Counselor_2013_1st Poverty Quartile_New</t>
  </si>
  <si>
    <t>Guidance Counselor_2013_1st Poverty Quartile_Same District/Different Position</t>
  </si>
  <si>
    <t>Guidance Counselor_2013_1st Poverty Quartile_Stayer</t>
  </si>
  <si>
    <t>Guidance Counselor_2013_2nd Poverty Quartile_Different District/Different Position</t>
  </si>
  <si>
    <t>Guidance Counselor_2013_2nd Poverty Quartile_Different District/Same Position</t>
  </si>
  <si>
    <t>Guidance Counselor_2013_2nd Poverty Quartile_Leaver</t>
  </si>
  <si>
    <t>Guidance Counselor_2013_2nd Poverty Quartile_New</t>
  </si>
  <si>
    <t>Guidance Counselor_2013_2nd Poverty Quartile_Same District/Different Position</t>
  </si>
  <si>
    <t>Guidance Counselor_2013_2nd Poverty Quartile_Stayer</t>
  </si>
  <si>
    <t>Guidance Counselor_2013_3rd Poverty Quartile_Different District/Different Position</t>
  </si>
  <si>
    <t>Guidance Counselor_2013_3rd Poverty Quartile_Different District/Same Position</t>
  </si>
  <si>
    <t>Guidance Counselor_2013_3rd Poverty Quartile_Leaver</t>
  </si>
  <si>
    <t>Guidance Counselor_2013_3rd Poverty Quartile_New</t>
  </si>
  <si>
    <t>Guidance Counselor_2013_3rd Poverty Quartile_Same District/Different Position</t>
  </si>
  <si>
    <t>Guidance Counselor_2013_3rd Poverty Quartile_Stayer</t>
  </si>
  <si>
    <t>Guidance Counselor_2013_4th Poverty Quartile_Different District/Different Position</t>
  </si>
  <si>
    <t>Guidance Counselor_2013_4th Poverty Quartile_Different District/Same Position</t>
  </si>
  <si>
    <t>Guidance Counselor_2013_4th Poverty Quartile_Leaver</t>
  </si>
  <si>
    <t>Guidance Counselor_2013_4th Poverty Quartile_New</t>
  </si>
  <si>
    <t>Guidance Counselor_2013_4th Poverty Quartile_Same District/Different Position</t>
  </si>
  <si>
    <t>Guidance Counselor_2013_4th Poverty Quartile_Stayer</t>
  </si>
  <si>
    <t>Guidance Counselor_2014_1st Poverty Quartile_Different District/Different Position</t>
  </si>
  <si>
    <t>Guidance Counselor_2014_1st Poverty Quartile_Different District/Same Position</t>
  </si>
  <si>
    <t>Guidance Counselor_2014_1st Poverty Quartile_Leaver</t>
  </si>
  <si>
    <t>Guidance Counselor_2014_1st Poverty Quartile_New</t>
  </si>
  <si>
    <t>Guidance Counselor_2014_1st Poverty Quartile_Same District/Different Position</t>
  </si>
  <si>
    <t>Guidance Counselor_2014_1st Poverty Quartile_Stayer</t>
  </si>
  <si>
    <t>Guidance Counselor_2014_2nd Poverty Quartile_Different District/Different Position</t>
  </si>
  <si>
    <t>Guidance Counselor_2014_2nd Poverty Quartile_Different District/Same Position</t>
  </si>
  <si>
    <t>Guidance Counselor_2014_2nd Poverty Quartile_Leaver</t>
  </si>
  <si>
    <t>Guidance Counselor_2014_2nd Poverty Quartile_New</t>
  </si>
  <si>
    <t>Guidance Counselor_2014_2nd Poverty Quartile_Same District/Different Position</t>
  </si>
  <si>
    <t>Guidance Counselor_2014_2nd Poverty Quartile_Stayer</t>
  </si>
  <si>
    <t>Guidance Counselor_2014_3rd Poverty Quartile_Different District/Different Position</t>
  </si>
  <si>
    <t>Guidance Counselor_2014_3rd Poverty Quartile_Different District/Same Position</t>
  </si>
  <si>
    <t>Guidance Counselor_2014_3rd Poverty Quartile_Leaver</t>
  </si>
  <si>
    <t>Guidance Counselor_2014_3rd Poverty Quartile_New</t>
  </si>
  <si>
    <t>Guidance Counselor_2014_3rd Poverty Quartile_Same District/Different Position</t>
  </si>
  <si>
    <t>Guidance Counselor_2014_3rd Poverty Quartile_Stayer</t>
  </si>
  <si>
    <t>Guidance Counselor_2014_4th Poverty Quartile_Different District/Different Position</t>
  </si>
  <si>
    <t>Guidance Counselor_2014_4th Poverty Quartile_Different District/Same Position</t>
  </si>
  <si>
    <t>Guidance Counselor_2014_4th Poverty Quartile_Leaver</t>
  </si>
  <si>
    <t>Guidance Counselor_2014_4th Poverty Quartile_New</t>
  </si>
  <si>
    <t>Guidance Counselor_2014_4th Poverty Quartile_Same District/Different Position</t>
  </si>
  <si>
    <t>Guidance Counselor_2014_4th Poverty Quartile_Stayer</t>
  </si>
  <si>
    <t>High School - Arts &amp; Music_2010_1st Poverty Quartile_Different District/Different Position</t>
  </si>
  <si>
    <t>High School - Arts &amp; Music_2010_1st Poverty Quartile_Different District/Same Position</t>
  </si>
  <si>
    <t>High School - Arts &amp; Music_2010_1st Poverty Quartile_Leaver</t>
  </si>
  <si>
    <t>High School - Arts &amp; Music_2010_1st Poverty Quartile_New</t>
  </si>
  <si>
    <t>High School - Arts &amp; Music_2010_1st Poverty Quartile_Same District/Different Position</t>
  </si>
  <si>
    <t>High School - Arts &amp; Music_2010_1st Poverty Quartile_Stayer</t>
  </si>
  <si>
    <t>High School - Arts &amp; Music_2010_2nd Poverty Quartile_Different District/Different Position</t>
  </si>
  <si>
    <t>High School - Arts &amp; Music_2010_2nd Poverty Quartile_Different District/Same Position</t>
  </si>
  <si>
    <t>High School - Arts &amp; Music_2010_2nd Poverty Quartile_Leaver</t>
  </si>
  <si>
    <t>High School - Arts &amp; Music_2010_2nd Poverty Quartile_New</t>
  </si>
  <si>
    <t>High School - Arts &amp; Music_2010_2nd Poverty Quartile_Same District/Different Position</t>
  </si>
  <si>
    <t>High School - Arts &amp; Music_2010_2nd Poverty Quartile_Stayer</t>
  </si>
  <si>
    <t>High School - Arts &amp; Music_2010_3rd Poverty Quartile_Different District/Different Position</t>
  </si>
  <si>
    <t>High School - Arts &amp; Music_2010_3rd Poverty Quartile_Different District/Same Position</t>
  </si>
  <si>
    <t>High School - Arts &amp; Music_2010_3rd Poverty Quartile_Leaver</t>
  </si>
  <si>
    <t>High School - Arts &amp; Music_2010_3rd Poverty Quartile_New</t>
  </si>
  <si>
    <t>High School - Arts &amp; Music_2010_3rd Poverty Quartile_Same District/Different Position</t>
  </si>
  <si>
    <t>High School - Arts &amp; Music_2010_3rd Poverty Quartile_Stayer</t>
  </si>
  <si>
    <t>High School - Arts &amp; Music_2010_4th Poverty Quartile_Different District/Different Position</t>
  </si>
  <si>
    <t>High School - Arts &amp; Music_2010_4th Poverty Quartile_Different District/Same Position</t>
  </si>
  <si>
    <t>High School - Arts &amp; Music_2010_4th Poverty Quartile_Leaver</t>
  </si>
  <si>
    <t>High School - Arts &amp; Music_2010_4th Poverty Quartile_New</t>
  </si>
  <si>
    <t>High School - Arts &amp; Music_2010_4th Poverty Quartile_Same District/Different Position</t>
  </si>
  <si>
    <t>High School - Arts &amp; Music_2010_4th Poverty Quartile_Stayer</t>
  </si>
  <si>
    <t>High School - Arts &amp; Music_2011_1st Poverty Quartile_Different District/Different Position</t>
  </si>
  <si>
    <t>High School - Arts &amp; Music_2011_1st Poverty Quartile_Different District/Same Position</t>
  </si>
  <si>
    <t>High School - Arts &amp; Music_2011_1st Poverty Quartile_Leaver</t>
  </si>
  <si>
    <t>High School - Arts &amp; Music_2011_1st Poverty Quartile_New</t>
  </si>
  <si>
    <t>High School - Arts &amp; Music_2011_1st Poverty Quartile_Same District/Different Position</t>
  </si>
  <si>
    <t>High School - Arts &amp; Music_2011_1st Poverty Quartile_Stayer</t>
  </si>
  <si>
    <t>High School - Arts &amp; Music_2011_2nd Poverty Quartile_Different District/Different Position</t>
  </si>
  <si>
    <t>High School - Arts &amp; Music_2011_2nd Poverty Quartile_Different District/Same Position</t>
  </si>
  <si>
    <t>High School - Arts &amp; Music_2011_2nd Poverty Quartile_Leaver</t>
  </si>
  <si>
    <t>High School - Arts &amp; Music_2011_2nd Poverty Quartile_New</t>
  </si>
  <si>
    <t>High School - Arts &amp; Music_2011_2nd Poverty Quartile_Same District/Different Position</t>
  </si>
  <si>
    <t>High School - Arts &amp; Music_2011_2nd Poverty Quartile_Stayer</t>
  </si>
  <si>
    <t>High School - Arts &amp; Music_2011_3rd Poverty Quartile_Different District/Different Position</t>
  </si>
  <si>
    <t>High School - Arts &amp; Music_2011_3rd Poverty Quartile_Different District/Same Position</t>
  </si>
  <si>
    <t>High School - Arts &amp; Music_2011_3rd Poverty Quartile_Leaver</t>
  </si>
  <si>
    <t>High School - Arts &amp; Music_2011_3rd Poverty Quartile_New</t>
  </si>
  <si>
    <t>High School - Arts &amp; Music_2011_3rd Poverty Quartile_Same District/Different Position</t>
  </si>
  <si>
    <t>High School - Arts &amp; Music_2011_3rd Poverty Quartile_Stayer</t>
  </si>
  <si>
    <t>High School - Arts &amp; Music_2011_4th Poverty Quartile_Different District/Different Position</t>
  </si>
  <si>
    <t>High School - Arts &amp; Music_2011_4th Poverty Quartile_Different District/Same Position</t>
  </si>
  <si>
    <t>High School - Arts &amp; Music_2011_4th Poverty Quartile_Leaver</t>
  </si>
  <si>
    <t>High School - Arts &amp; Music_2011_4th Poverty Quartile_New</t>
  </si>
  <si>
    <t>High School - Arts &amp; Music_2011_4th Poverty Quartile_Same District/Different Position</t>
  </si>
  <si>
    <t>High School - Arts &amp; Music_2011_4th Poverty Quartile_Stayer</t>
  </si>
  <si>
    <t>High School - Arts &amp; Music_2012_1st Poverty Quartile_Different District/Different Position</t>
  </si>
  <si>
    <t>High School - Arts &amp; Music_2012_1st Poverty Quartile_Different District/Same Position</t>
  </si>
  <si>
    <t>High School - Arts &amp; Music_2012_1st Poverty Quartile_Leaver</t>
  </si>
  <si>
    <t>High School - Arts &amp; Music_2012_1st Poverty Quartile_New</t>
  </si>
  <si>
    <t>High School - Arts &amp; Music_2012_1st Poverty Quartile_Same District/Different Position</t>
  </si>
  <si>
    <t>High School - Arts &amp; Music_2012_1st Poverty Quartile_Stayer</t>
  </si>
  <si>
    <t>High School - Arts &amp; Music_2012_2nd Poverty Quartile_Different District/Different Position</t>
  </si>
  <si>
    <t>High School - Arts &amp; Music_2012_2nd Poverty Quartile_Different District/Same Position</t>
  </si>
  <si>
    <t>High School - Arts &amp; Music_2012_2nd Poverty Quartile_Leaver</t>
  </si>
  <si>
    <t>High School - Arts &amp; Music_2012_2nd Poverty Quartile_New</t>
  </si>
  <si>
    <t>High School - Arts &amp; Music_2012_2nd Poverty Quartile_Same District/Different Position</t>
  </si>
  <si>
    <t>High School - Arts &amp; Music_2012_2nd Poverty Quartile_Stayer</t>
  </si>
  <si>
    <t>High School - Arts &amp; Music_2012_3rd Poverty Quartile_Different District/Different Position</t>
  </si>
  <si>
    <t>High School - Arts &amp; Music_2012_3rd Poverty Quartile_Leaver</t>
  </si>
  <si>
    <t>High School - Arts &amp; Music_2012_3rd Poverty Quartile_New</t>
  </si>
  <si>
    <t>High School - Arts &amp; Music_2012_3rd Poverty Quartile_Same District/Different Position</t>
  </si>
  <si>
    <t>High School - Arts &amp; Music_2012_3rd Poverty Quartile_Stayer</t>
  </si>
  <si>
    <t>High School - Arts &amp; Music_2012_4th Poverty Quartile_Different District/Different Position</t>
  </si>
  <si>
    <t>High School - Arts &amp; Music_2012_4th Poverty Quartile_Leaver</t>
  </si>
  <si>
    <t>High School - Arts &amp; Music_2012_4th Poverty Quartile_New</t>
  </si>
  <si>
    <t>High School - Arts &amp; Music_2012_4th Poverty Quartile_Same District/Different Position</t>
  </si>
  <si>
    <t>High School - Arts &amp; Music_2012_4th Poverty Quartile_Stayer</t>
  </si>
  <si>
    <t>High School - Arts &amp; Music_2013_1st Poverty Quartile_Different District/Different Position</t>
  </si>
  <si>
    <t>High School - Arts &amp; Music_2013_1st Poverty Quartile_Different District/Same Position</t>
  </si>
  <si>
    <t>High School - Arts &amp; Music_2013_1st Poverty Quartile_Leaver</t>
  </si>
  <si>
    <t>High School - Arts &amp; Music_2013_1st Poverty Quartile_New</t>
  </si>
  <si>
    <t>High School - Arts &amp; Music_2013_1st Poverty Quartile_Same District/Different Position</t>
  </si>
  <si>
    <t>High School - Arts &amp; Music_2013_1st Poverty Quartile_Stayer</t>
  </si>
  <si>
    <t>High School - Arts &amp; Music_2013_2nd Poverty Quartile_Different District/Different Position</t>
  </si>
  <si>
    <t>High School - Arts &amp; Music_2013_2nd Poverty Quartile_Different District/Same Position</t>
  </si>
  <si>
    <t>High School - Arts &amp; Music_2013_2nd Poverty Quartile_Leaver</t>
  </si>
  <si>
    <t>High School - Arts &amp; Music_2013_2nd Poverty Quartile_New</t>
  </si>
  <si>
    <t>High School - Arts &amp; Music_2013_2nd Poverty Quartile_Same District/Different Position</t>
  </si>
  <si>
    <t>High School - Arts &amp; Music_2013_2nd Poverty Quartile_Stayer</t>
  </si>
  <si>
    <t>High School - Arts &amp; Music_2013_3rd Poverty Quartile_Different District/Different Position</t>
  </si>
  <si>
    <t>High School - Arts &amp; Music_2013_3rd Poverty Quartile_Different District/Same Position</t>
  </si>
  <si>
    <t>High School - Arts &amp; Music_2013_3rd Poverty Quartile_Leaver</t>
  </si>
  <si>
    <t>High School - Arts &amp; Music_2013_3rd Poverty Quartile_New</t>
  </si>
  <si>
    <t>High School - Arts &amp; Music_2013_3rd Poverty Quartile_Same District/Different Position</t>
  </si>
  <si>
    <t>High School - Arts &amp; Music_2013_3rd Poverty Quartile_Stayer</t>
  </si>
  <si>
    <t>High School - Arts &amp; Music_2013_4th Poverty Quartile_Different District/Different Position</t>
  </si>
  <si>
    <t>High School - Arts &amp; Music_2013_4th Poverty Quartile_Different District/Same Position</t>
  </si>
  <si>
    <t>High School - Arts &amp; Music_2013_4th Poverty Quartile_Leaver</t>
  </si>
  <si>
    <t>High School - Arts &amp; Music_2013_4th Poverty Quartile_New</t>
  </si>
  <si>
    <t>High School - Arts &amp; Music_2013_4th Poverty Quartile_Same District/Different Position</t>
  </si>
  <si>
    <t>High School - Arts &amp; Music_2013_4th Poverty Quartile_Stayer</t>
  </si>
  <si>
    <t>High School - Arts &amp; Music_2014_1st Poverty Quartile_Different District/Different Position</t>
  </si>
  <si>
    <t>High School - Arts &amp; Music_2014_1st Poverty Quartile_Different District/Same Position</t>
  </si>
  <si>
    <t>High School - Arts &amp; Music_2014_1st Poverty Quartile_Leaver</t>
  </si>
  <si>
    <t>High School - Arts &amp; Music_2014_1st Poverty Quartile_New</t>
  </si>
  <si>
    <t>High School - Arts &amp; Music_2014_1st Poverty Quartile_Same District/Different Position</t>
  </si>
  <si>
    <t>High School - Arts &amp; Music_2014_1st Poverty Quartile_Stayer</t>
  </si>
  <si>
    <t>High School - Arts &amp; Music_2014_2nd Poverty Quartile_Different District/Different Position</t>
  </si>
  <si>
    <t>High School - Arts &amp; Music_2014_2nd Poverty Quartile_Different District/Same Position</t>
  </si>
  <si>
    <t>High School - Arts &amp; Music_2014_2nd Poverty Quartile_Leaver</t>
  </si>
  <si>
    <t>High School - Arts &amp; Music_2014_2nd Poverty Quartile_New</t>
  </si>
  <si>
    <t>High School - Arts &amp; Music_2014_2nd Poverty Quartile_Same District/Different Position</t>
  </si>
  <si>
    <t>High School - Arts &amp; Music_2014_2nd Poverty Quartile_Stayer</t>
  </si>
  <si>
    <t>High School - Arts &amp; Music_2014_3rd Poverty Quartile_Different District/Different Position</t>
  </si>
  <si>
    <t>High School - Arts &amp; Music_2014_3rd Poverty Quartile_Different District/Same Position</t>
  </si>
  <si>
    <t>High School - Arts &amp; Music_2014_3rd Poverty Quartile_Leaver</t>
  </si>
  <si>
    <t>High School - Arts &amp; Music_2014_3rd Poverty Quartile_New</t>
  </si>
  <si>
    <t>High School - Arts &amp; Music_2014_3rd Poverty Quartile_Same District/Different Position</t>
  </si>
  <si>
    <t>High School - Arts &amp; Music_2014_3rd Poverty Quartile_Stayer</t>
  </si>
  <si>
    <t>High School - Arts &amp; Music_2014_4th Poverty Quartile_Different District/Different Position</t>
  </si>
  <si>
    <t>High School - Arts &amp; Music_2014_4th Poverty Quartile_Different District/Same Position</t>
  </si>
  <si>
    <t>High School - Arts &amp; Music_2014_4th Poverty Quartile_Leaver</t>
  </si>
  <si>
    <t>High School - Arts &amp; Music_2014_4th Poverty Quartile_New</t>
  </si>
  <si>
    <t>High School - Arts &amp; Music_2014_4th Poverty Quartile_Same District/Different Position</t>
  </si>
  <si>
    <t>High School - Arts &amp; Music_2014_4th Poverty Quartile_Stayer</t>
  </si>
  <si>
    <t>High School - Foreign Language_2010_1st Poverty Quartile_Different District/Different Position</t>
  </si>
  <si>
    <t>High School - Foreign Language_2010_1st Poverty Quartile_Different District/Same Position</t>
  </si>
  <si>
    <t>High School - Foreign Language_2010_1st Poverty Quartile_Leaver</t>
  </si>
  <si>
    <t>High School - Foreign Language_2010_1st Poverty Quartile_New</t>
  </si>
  <si>
    <t>High School - Foreign Language_2010_1st Poverty Quartile_Same District/Different Position</t>
  </si>
  <si>
    <t>High School - Foreign Language_2010_1st Poverty Quartile_Stayer</t>
  </si>
  <si>
    <t>High School - Foreign Language_2010_2nd Poverty Quartile_Different District/Different Position</t>
  </si>
  <si>
    <t>High School - Foreign Language_2010_2nd Poverty Quartile_Different District/Same Position</t>
  </si>
  <si>
    <t>High School - Foreign Language_2010_2nd Poverty Quartile_Leaver</t>
  </si>
  <si>
    <t>High School - Foreign Language_2010_2nd Poverty Quartile_New</t>
  </si>
  <si>
    <t>High School - Foreign Language_2010_2nd Poverty Quartile_Same District/Different Position</t>
  </si>
  <si>
    <t>High School - Foreign Language_2010_2nd Poverty Quartile_Stayer</t>
  </si>
  <si>
    <t>High School - Foreign Language_2010_3rd Poverty Quartile_Different District/Same Position</t>
  </si>
  <si>
    <t>High School - Foreign Language_2010_3rd Poverty Quartile_Leaver</t>
  </si>
  <si>
    <t>High School - Foreign Language_2010_3rd Poverty Quartile_New</t>
  </si>
  <si>
    <t>High School - Foreign Language_2010_3rd Poverty Quartile_Same District/Different Position</t>
  </si>
  <si>
    <t>High School - Foreign Language_2010_3rd Poverty Quartile_Stayer</t>
  </si>
  <si>
    <t>High School - Foreign Language_2010_4th Poverty Quartile_Leaver</t>
  </si>
  <si>
    <t>High School - Foreign Language_2010_4th Poverty Quartile_New</t>
  </si>
  <si>
    <t>High School - Foreign Language_2010_4th Poverty Quartile_Same District/Different Position</t>
  </si>
  <si>
    <t>High School - Foreign Language_2010_4th Poverty Quartile_Stayer</t>
  </si>
  <si>
    <t>High School - Foreign Language_2011_1st Poverty Quartile_Different District/Different Position</t>
  </si>
  <si>
    <t>High School - Foreign Language_2011_1st Poverty Quartile_Different District/Same Position</t>
  </si>
  <si>
    <t>High School - Foreign Language_2011_1st Poverty Quartile_Leaver</t>
  </si>
  <si>
    <t>High School - Foreign Language_2011_1st Poverty Quartile_New</t>
  </si>
  <si>
    <t>High School - Foreign Language_2011_1st Poverty Quartile_Same District/Different Position</t>
  </si>
  <si>
    <t>High School - Foreign Language_2011_1st Poverty Quartile_Stayer</t>
  </si>
  <si>
    <t>High School - Foreign Language_2011_2nd Poverty Quartile_Different District/Different Position</t>
  </si>
  <si>
    <t>High School - Foreign Language_2011_2nd Poverty Quartile_Different District/Same Position</t>
  </si>
  <si>
    <t>High School - Foreign Language_2011_2nd Poverty Quartile_Leaver</t>
  </si>
  <si>
    <t>High School - Foreign Language_2011_2nd Poverty Quartile_New</t>
  </si>
  <si>
    <t>High School - Foreign Language_2011_2nd Poverty Quartile_Same District/Different Position</t>
  </si>
  <si>
    <t>High School - Foreign Language_2011_2nd Poverty Quartile_Stayer</t>
  </si>
  <si>
    <t>High School - Foreign Language_2011_3rd Poverty Quartile_Different District/Same Position</t>
  </si>
  <si>
    <t>High School - Foreign Language_2011_3rd Poverty Quartile_Leaver</t>
  </si>
  <si>
    <t>High School - Foreign Language_2011_3rd Poverty Quartile_New</t>
  </si>
  <si>
    <t>High School - Foreign Language_2011_3rd Poverty Quartile_Same District/Different Position</t>
  </si>
  <si>
    <t>High School - Foreign Language_2011_3rd Poverty Quartile_Stayer</t>
  </si>
  <si>
    <t>High School - Foreign Language_2011_4th Poverty Quartile_Leaver</t>
  </si>
  <si>
    <t>High School - Foreign Language_2011_4th Poverty Quartile_New</t>
  </si>
  <si>
    <t>High School - Foreign Language_2011_4th Poverty Quartile_Same District/Different Position</t>
  </si>
  <si>
    <t>High School - Foreign Language_2011_4th Poverty Quartile_Stayer</t>
  </si>
  <si>
    <t>High School - Foreign Language_2012_1st Poverty Quartile_Different District/Different Position</t>
  </si>
  <si>
    <t>High School - Foreign Language_2012_1st Poverty Quartile_Different District/Same Position</t>
  </si>
  <si>
    <t>High School - Foreign Language_2012_1st Poverty Quartile_Leaver</t>
  </si>
  <si>
    <t>High School - Foreign Language_2012_1st Poverty Quartile_New</t>
  </si>
  <si>
    <t>High School - Foreign Language_2012_1st Poverty Quartile_Same District/Different Position</t>
  </si>
  <si>
    <t>High School - Foreign Language_2012_1st Poverty Quartile_Stayer</t>
  </si>
  <si>
    <t>High School - Foreign Language_2012_2nd Poverty Quartile_Different District/Different Position</t>
  </si>
  <si>
    <t>High School - Foreign Language_2012_2nd Poverty Quartile_Different District/Same Position</t>
  </si>
  <si>
    <t>High School - Foreign Language_2012_2nd Poverty Quartile_Leaver</t>
  </si>
  <si>
    <t>High School - Foreign Language_2012_2nd Poverty Quartile_New</t>
  </si>
  <si>
    <t>High School - Foreign Language_2012_2nd Poverty Quartile_Same District/Different Position</t>
  </si>
  <si>
    <t>High School - Foreign Language_2012_2nd Poverty Quartile_Stayer</t>
  </si>
  <si>
    <t>High School - Foreign Language_2012_3rd Poverty Quartile_Different District/Different Position</t>
  </si>
  <si>
    <t>High School - Foreign Language_2012_3rd Poverty Quartile_Different District/Same Position</t>
  </si>
  <si>
    <t>High School - Foreign Language_2012_3rd Poverty Quartile_Leaver</t>
  </si>
  <si>
    <t>High School - Foreign Language_2012_3rd Poverty Quartile_New</t>
  </si>
  <si>
    <t>High School - Foreign Language_2012_3rd Poverty Quartile_Same District/Different Position</t>
  </si>
  <si>
    <t>High School - Foreign Language_2012_3rd Poverty Quartile_Stayer</t>
  </si>
  <si>
    <t>High School - Foreign Language_2012_4th Poverty Quartile_Different District/Different Position</t>
  </si>
  <si>
    <t>High School - Foreign Language_2012_4th Poverty Quartile_Different District/Same Position</t>
  </si>
  <si>
    <t>High School - Foreign Language_2012_4th Poverty Quartile_Leaver</t>
  </si>
  <si>
    <t>High School - Foreign Language_2012_4th Poverty Quartile_New</t>
  </si>
  <si>
    <t>High School - Foreign Language_2012_4th Poverty Quartile_Same District/Different Position</t>
  </si>
  <si>
    <t>High School - Foreign Language_2012_4th Poverty Quartile_Stayer</t>
  </si>
  <si>
    <t>High School - Foreign Language_2013_1st Poverty Quartile_Different District/Different Position</t>
  </si>
  <si>
    <t>High School - Foreign Language_2013_1st Poverty Quartile_Different District/Same Position</t>
  </si>
  <si>
    <t>High School - Foreign Language_2013_1st Poverty Quartile_Leaver</t>
  </si>
  <si>
    <t>High School - Foreign Language_2013_1st Poverty Quartile_New</t>
  </si>
  <si>
    <t>High School - Foreign Language_2013_1st Poverty Quartile_Same District/Different Position</t>
  </si>
  <si>
    <t>High School - Foreign Language_2013_1st Poverty Quartile_Stayer</t>
  </si>
  <si>
    <t>High School - Foreign Language_2013_2nd Poverty Quartile_Different District/Different Position</t>
  </si>
  <si>
    <t>High School - Foreign Language_2013_2nd Poverty Quartile_Leaver</t>
  </si>
  <si>
    <t>High School - Foreign Language_2013_2nd Poverty Quartile_New</t>
  </si>
  <si>
    <t>High School - Foreign Language_2013_2nd Poverty Quartile_Same District/Different Position</t>
  </si>
  <si>
    <t>High School - Foreign Language_2013_2nd Poverty Quartile_Stayer</t>
  </si>
  <si>
    <t>High School - Foreign Language_2013_3rd Poverty Quartile_Different District/Different Position</t>
  </si>
  <si>
    <t>High School - Foreign Language_2013_3rd Poverty Quartile_Different District/Same Position</t>
  </si>
  <si>
    <t>High School - Foreign Language_2013_3rd Poverty Quartile_Leaver</t>
  </si>
  <si>
    <t>High School - Foreign Language_2013_3rd Poverty Quartile_New</t>
  </si>
  <si>
    <t>High School - Foreign Language_2013_3rd Poverty Quartile_Same District/Different Position</t>
  </si>
  <si>
    <t>High School - Foreign Language_2013_3rd Poverty Quartile_Stayer</t>
  </si>
  <si>
    <t>High School - Foreign Language_2013_4th Poverty Quartile_Different District/Same Position</t>
  </si>
  <si>
    <t>High School - Foreign Language_2013_4th Poverty Quartile_Leaver</t>
  </si>
  <si>
    <t>High School - Foreign Language_2013_4th Poverty Quartile_New</t>
  </si>
  <si>
    <t>High School - Foreign Language_2013_4th Poverty Quartile_Same District/Different Position</t>
  </si>
  <si>
    <t>High School - Foreign Language_2013_4th Poverty Quartile_Stayer</t>
  </si>
  <si>
    <t>High School - Foreign Language_2014_1st Poverty Quartile_Different District/Different Position</t>
  </si>
  <si>
    <t>High School - Foreign Language_2014_1st Poverty Quartile_Different District/Same Position</t>
  </si>
  <si>
    <t>High School - Foreign Language_2014_1st Poverty Quartile_Leaver</t>
  </si>
  <si>
    <t>High School - Foreign Language_2014_1st Poverty Quartile_New</t>
  </si>
  <si>
    <t>High School - Foreign Language_2014_1st Poverty Quartile_Same District/Different Position</t>
  </si>
  <si>
    <t>High School - Foreign Language_2014_1st Poverty Quartile_Stayer</t>
  </si>
  <si>
    <t>High School - Foreign Language_2014_2nd Poverty Quartile_Different District/Different Position</t>
  </si>
  <si>
    <t>High School - Foreign Language_2014_2nd Poverty Quartile_Different District/Same Position</t>
  </si>
  <si>
    <t>High School - Foreign Language_2014_2nd Poverty Quartile_Leaver</t>
  </si>
  <si>
    <t>High School - Foreign Language_2014_2nd Poverty Quartile_New</t>
  </si>
  <si>
    <t>High School - Foreign Language_2014_2nd Poverty Quartile_Same District/Different Position</t>
  </si>
  <si>
    <t>High School - Foreign Language_2014_2nd Poverty Quartile_Stayer</t>
  </si>
  <si>
    <t>High School - Foreign Language_2014_3rd Poverty Quartile_Different District/Different Position</t>
  </si>
  <si>
    <t>High School - Foreign Language_2014_3rd Poverty Quartile_Different District/Same Position</t>
  </si>
  <si>
    <t>High School - Foreign Language_2014_3rd Poverty Quartile_Leaver</t>
  </si>
  <si>
    <t>High School - Foreign Language_2014_3rd Poverty Quartile_New</t>
  </si>
  <si>
    <t>High School - Foreign Language_2014_3rd Poverty Quartile_Same District/Different Position</t>
  </si>
  <si>
    <t>High School - Foreign Language_2014_3rd Poverty Quartile_Stayer</t>
  </si>
  <si>
    <t>High School - Foreign Language_2014_4th Poverty Quartile_Different District/Different Position</t>
  </si>
  <si>
    <t>High School - Foreign Language_2014_4th Poverty Quartile_Different District/Same Position</t>
  </si>
  <si>
    <t>High School - Foreign Language_2014_4th Poverty Quartile_Leaver</t>
  </si>
  <si>
    <t>High School - Foreign Language_2014_4th Poverty Quartile_New</t>
  </si>
  <si>
    <t>High School - Foreign Language_2014_4th Poverty Quartile_Same District/Different Position</t>
  </si>
  <si>
    <t>High School - Foreign Language_2014_4th Poverty Quartile_Stayer</t>
  </si>
  <si>
    <t>High School - Language Arts_2010_1st Poverty Quartile_Different District/Different Position</t>
  </si>
  <si>
    <t>High School - Language Arts_2010_1st Poverty Quartile_Different District/Same Position</t>
  </si>
  <si>
    <t>High School - Language Arts_2010_1st Poverty Quartile_Leaver</t>
  </si>
  <si>
    <t>High School - Language Arts_2010_1st Poverty Quartile_New</t>
  </si>
  <si>
    <t>High School - Language Arts_2010_1st Poverty Quartile_Same District/Different Position</t>
  </si>
  <si>
    <t>High School - Language Arts_2010_1st Poverty Quartile_Stayer</t>
  </si>
  <si>
    <t>High School - Language Arts_2010_2nd Poverty Quartile_Different District/Different Position</t>
  </si>
  <si>
    <t>High School - Language Arts_2010_2nd Poverty Quartile_Different District/Same Position</t>
  </si>
  <si>
    <t>High School - Language Arts_2010_2nd Poverty Quartile_Leaver</t>
  </si>
  <si>
    <t>High School - Language Arts_2010_2nd Poverty Quartile_New</t>
  </si>
  <si>
    <t>High School - Language Arts_2010_2nd Poverty Quartile_Same District/Different Position</t>
  </si>
  <si>
    <t>High School - Language Arts_2010_2nd Poverty Quartile_Stayer</t>
  </si>
  <si>
    <t>High School - Language Arts_2010_3rd Poverty Quartile_Different District/Different Position</t>
  </si>
  <si>
    <t>High School - Language Arts_2010_3rd Poverty Quartile_Different District/Same Position</t>
  </si>
  <si>
    <t>High School - Language Arts_2010_3rd Poverty Quartile_Leaver</t>
  </si>
  <si>
    <t>High School - Language Arts_2010_3rd Poverty Quartile_New</t>
  </si>
  <si>
    <t>High School - Language Arts_2010_3rd Poverty Quartile_Same District/Different Position</t>
  </si>
  <si>
    <t>High School - Language Arts_2010_3rd Poverty Quartile_Stayer</t>
  </si>
  <si>
    <t>High School - Language Arts_2010_4th Poverty Quartile_Different District/Different Position</t>
  </si>
  <si>
    <t>High School - Language Arts_2010_4th Poverty Quartile_Different District/Same Position</t>
  </si>
  <si>
    <t>High School - Language Arts_2010_4th Poverty Quartile_Leaver</t>
  </si>
  <si>
    <t>High School - Language Arts_2010_4th Poverty Quartile_New</t>
  </si>
  <si>
    <t>High School - Language Arts_2010_4th Poverty Quartile_Same District/Different Position</t>
  </si>
  <si>
    <t>High School - Language Arts_2010_4th Poverty Quartile_Stayer</t>
  </si>
  <si>
    <t>High School - Language Arts_2011_1st Poverty Quartile_Different District/Different Position</t>
  </si>
  <si>
    <t>High School - Language Arts_2011_1st Poverty Quartile_Different District/Same Position</t>
  </si>
  <si>
    <t>High School - Language Arts_2011_1st Poverty Quartile_Leaver</t>
  </si>
  <si>
    <t>High School - Language Arts_2011_1st Poverty Quartile_New</t>
  </si>
  <si>
    <t>High School - Language Arts_2011_1st Poverty Quartile_Same District/Different Position</t>
  </si>
  <si>
    <t>High School - Language Arts_2011_1st Poverty Quartile_Stayer</t>
  </si>
  <si>
    <t>High School - Language Arts_2011_2nd Poverty Quartile_Different District/Different Position</t>
  </si>
  <si>
    <t>High School - Language Arts_2011_2nd Poverty Quartile_Different District/Same Position</t>
  </si>
  <si>
    <t>High School - Language Arts_2011_2nd Poverty Quartile_Leaver</t>
  </si>
  <si>
    <t>High School - Language Arts_2011_2nd Poverty Quartile_New</t>
  </si>
  <si>
    <t>High School - Language Arts_2011_2nd Poverty Quartile_Same District/Different Position</t>
  </si>
  <si>
    <t>High School - Language Arts_2011_2nd Poverty Quartile_Stayer</t>
  </si>
  <si>
    <t>High School - Language Arts_2011_3rd Poverty Quartile_Different District/Different Position</t>
  </si>
  <si>
    <t>High School - Language Arts_2011_3rd Poverty Quartile_Different District/Same Position</t>
  </si>
  <si>
    <t>High School - Language Arts_2011_3rd Poverty Quartile_Leaver</t>
  </si>
  <si>
    <t>High School - Language Arts_2011_3rd Poverty Quartile_New</t>
  </si>
  <si>
    <t>High School - Language Arts_2011_3rd Poverty Quartile_Same District/Different Position</t>
  </si>
  <si>
    <t>High School - Language Arts_2011_3rd Poverty Quartile_Stayer</t>
  </si>
  <si>
    <t>High School - Language Arts_2011_4th Poverty Quartile_Different District/Different Position</t>
  </si>
  <si>
    <t>High School - Language Arts_2011_4th Poverty Quartile_Different District/Same Position</t>
  </si>
  <si>
    <t>High School - Language Arts_2011_4th Poverty Quartile_Leaver</t>
  </si>
  <si>
    <t>High School - Language Arts_2011_4th Poverty Quartile_New</t>
  </si>
  <si>
    <t>High School - Language Arts_2011_4th Poverty Quartile_Same District/Different Position</t>
  </si>
  <si>
    <t>High School - Language Arts_2011_4th Poverty Quartile_Stayer</t>
  </si>
  <si>
    <t>High School - Language Arts_2012_1st Poverty Quartile_Different District/Different Position</t>
  </si>
  <si>
    <t>High School - Language Arts_2012_1st Poverty Quartile_Different District/Same Position</t>
  </si>
  <si>
    <t>High School - Language Arts_2012_1st Poverty Quartile_Leaver</t>
  </si>
  <si>
    <t>High School - Language Arts_2012_1st Poverty Quartile_New</t>
  </si>
  <si>
    <t>High School - Language Arts_2012_1st Poverty Quartile_Same District/Different Position</t>
  </si>
  <si>
    <t>High School - Language Arts_2012_1st Poverty Quartile_Stayer</t>
  </si>
  <si>
    <t>High School - Language Arts_2012_2nd Poverty Quartile_Different District/Different Position</t>
  </si>
  <si>
    <t>High School - Language Arts_2012_2nd Poverty Quartile_Different District/Same Position</t>
  </si>
  <si>
    <t>High School - Language Arts_2012_2nd Poverty Quartile_Leaver</t>
  </si>
  <si>
    <t>High School - Language Arts_2012_2nd Poverty Quartile_New</t>
  </si>
  <si>
    <t>High School - Language Arts_2012_2nd Poverty Quartile_Same District/Different Position</t>
  </si>
  <si>
    <t>High School - Language Arts_2012_2nd Poverty Quartile_Stayer</t>
  </si>
  <si>
    <t>High School - Language Arts_2012_3rd Poverty Quartile_Different District/Different Position</t>
  </si>
  <si>
    <t>High School - Language Arts_2012_3rd Poverty Quartile_Different District/Same Position</t>
  </si>
  <si>
    <t>High School - Language Arts_2012_3rd Poverty Quartile_Leaver</t>
  </si>
  <si>
    <t>High School - Language Arts_2012_3rd Poverty Quartile_New</t>
  </si>
  <si>
    <t>High School - Language Arts_2012_3rd Poverty Quartile_Same District/Different Position</t>
  </si>
  <si>
    <t>High School - Language Arts_2012_3rd Poverty Quartile_Stayer</t>
  </si>
  <si>
    <t>High School - Language Arts_2012_4th Poverty Quartile_Different District/Different Position</t>
  </si>
  <si>
    <t>High School - Language Arts_2012_4th Poverty Quartile_Different District/Same Position</t>
  </si>
  <si>
    <t>High School - Language Arts_2012_4th Poverty Quartile_Leaver</t>
  </si>
  <si>
    <t>High School - Language Arts_2012_4th Poverty Quartile_New</t>
  </si>
  <si>
    <t>High School - Language Arts_2012_4th Poverty Quartile_Same District/Different Position</t>
  </si>
  <si>
    <t>High School - Language Arts_2012_4th Poverty Quartile_Stayer</t>
  </si>
  <si>
    <t>High School - Language Arts_2013_1st Poverty Quartile_Different District/Different Position</t>
  </si>
  <si>
    <t>High School - Language Arts_2013_1st Poverty Quartile_Different District/Same Position</t>
  </si>
  <si>
    <t>High School - Language Arts_2013_1st Poverty Quartile_Leaver</t>
  </si>
  <si>
    <t>High School - Language Arts_2013_1st Poverty Quartile_New</t>
  </si>
  <si>
    <t>High School - Language Arts_2013_1st Poverty Quartile_Same District/Different Position</t>
  </si>
  <si>
    <t>High School - Language Arts_2013_1st Poverty Quartile_Stayer</t>
  </si>
  <si>
    <t>High School - Language Arts_2013_2nd Poverty Quartile_Different District/Different Position</t>
  </si>
  <si>
    <t>High School - Language Arts_2013_2nd Poverty Quartile_Different District/Same Position</t>
  </si>
  <si>
    <t>High School - Language Arts_2013_2nd Poverty Quartile_Leaver</t>
  </si>
  <si>
    <t>High School - Language Arts_2013_2nd Poverty Quartile_New</t>
  </si>
  <si>
    <t>High School - Language Arts_2013_2nd Poverty Quartile_Same District/Different Position</t>
  </si>
  <si>
    <t>High School - Language Arts_2013_2nd Poverty Quartile_Stayer</t>
  </si>
  <si>
    <t>High School - Language Arts_2013_3rd Poverty Quartile_Different District/Different Position</t>
  </si>
  <si>
    <t>High School - Language Arts_2013_3rd Poverty Quartile_Different District/Same Position</t>
  </si>
  <si>
    <t>High School - Language Arts_2013_3rd Poverty Quartile_Leaver</t>
  </si>
  <si>
    <t>High School - Language Arts_2013_3rd Poverty Quartile_New</t>
  </si>
  <si>
    <t>High School - Language Arts_2013_3rd Poverty Quartile_Same District/Different Position</t>
  </si>
  <si>
    <t>High School - Language Arts_2013_3rd Poverty Quartile_Stayer</t>
  </si>
  <si>
    <t>High School - Language Arts_2013_4th Poverty Quartile_Different District/Different Position</t>
  </si>
  <si>
    <t>High School - Language Arts_2013_4th Poverty Quartile_Different District/Same Position</t>
  </si>
  <si>
    <t>High School - Language Arts_2013_4th Poverty Quartile_Leaver</t>
  </si>
  <si>
    <t>High School - Language Arts_2013_4th Poverty Quartile_New</t>
  </si>
  <si>
    <t>High School - Language Arts_2013_4th Poverty Quartile_Same District/Different Position</t>
  </si>
  <si>
    <t>High School - Language Arts_2013_4th Poverty Quartile_Stayer</t>
  </si>
  <si>
    <t>High School - Language Arts_2014_1st Poverty Quartile_Different District/Different Position</t>
  </si>
  <si>
    <t>High School - Language Arts_2014_1st Poverty Quartile_Different District/Same Position</t>
  </si>
  <si>
    <t>High School - Language Arts_2014_1st Poverty Quartile_Leaver</t>
  </si>
  <si>
    <t>High School - Language Arts_2014_1st Poverty Quartile_New</t>
  </si>
  <si>
    <t>High School - Language Arts_2014_1st Poverty Quartile_Same District/Different Position</t>
  </si>
  <si>
    <t>High School - Language Arts_2014_1st Poverty Quartile_Stayer</t>
  </si>
  <si>
    <t>High School - Language Arts_2014_2nd Poverty Quartile_Different District/Different Position</t>
  </si>
  <si>
    <t>High School - Language Arts_2014_2nd Poverty Quartile_Different District/Same Position</t>
  </si>
  <si>
    <t>High School - Language Arts_2014_2nd Poverty Quartile_Leaver</t>
  </si>
  <si>
    <t>High School - Language Arts_2014_2nd Poverty Quartile_New</t>
  </si>
  <si>
    <t>High School - Language Arts_2014_2nd Poverty Quartile_Same District/Different Position</t>
  </si>
  <si>
    <t>High School - Language Arts_2014_2nd Poverty Quartile_Stayer</t>
  </si>
  <si>
    <t>High School - Language Arts_2014_3rd Poverty Quartile_Different District/Different Position</t>
  </si>
  <si>
    <t>High School - Language Arts_2014_3rd Poverty Quartile_Different District/Same Position</t>
  </si>
  <si>
    <t>High School - Language Arts_2014_3rd Poverty Quartile_Leaver</t>
  </si>
  <si>
    <t>High School - Language Arts_2014_3rd Poverty Quartile_New</t>
  </si>
  <si>
    <t>High School - Language Arts_2014_3rd Poverty Quartile_Same District/Different Position</t>
  </si>
  <si>
    <t>High School - Language Arts_2014_3rd Poverty Quartile_Stayer</t>
  </si>
  <si>
    <t>High School - Language Arts_2014_4th Poverty Quartile_Different District/Different Position</t>
  </si>
  <si>
    <t>High School - Language Arts_2014_4th Poverty Quartile_Different District/Same Position</t>
  </si>
  <si>
    <t>High School - Language Arts_2014_4th Poverty Quartile_Leaver</t>
  </si>
  <si>
    <t>High School - Language Arts_2014_4th Poverty Quartile_New</t>
  </si>
  <si>
    <t>High School - Language Arts_2014_4th Poverty Quartile_Same District/Different Position</t>
  </si>
  <si>
    <t>High School - Language Arts_2014_4th Poverty Quartile_Stayer</t>
  </si>
  <si>
    <t>High School - Math_2010_1st Poverty Quartile_Different District/Different Position</t>
  </si>
  <si>
    <t>High School - Math_2010_1st Poverty Quartile_Different District/Same Position</t>
  </si>
  <si>
    <t>High School - Math_2010_1st Poverty Quartile_Leaver</t>
  </si>
  <si>
    <t>High School - Math_2010_1st Poverty Quartile_New</t>
  </si>
  <si>
    <t>High School - Math_2010_1st Poverty Quartile_Same District/Different Position</t>
  </si>
  <si>
    <t>High School - Math_2010_1st Poverty Quartile_Stayer</t>
  </si>
  <si>
    <t>High School - Math_2010_2nd Poverty Quartile_Different District/Different Position</t>
  </si>
  <si>
    <t>High School - Math_2010_2nd Poverty Quartile_Different District/Same Position</t>
  </si>
  <si>
    <t>High School - Math_2010_2nd Poverty Quartile_Leaver</t>
  </si>
  <si>
    <t>High School - Math_2010_2nd Poverty Quartile_New</t>
  </si>
  <si>
    <t>High School - Math_2010_2nd Poverty Quartile_Same District/Different Position</t>
  </si>
  <si>
    <t>High School - Math_2010_2nd Poverty Quartile_Stayer</t>
  </si>
  <si>
    <t>High School - Math_2010_3rd Poverty Quartile_Different District/Different Position</t>
  </si>
  <si>
    <t>High School - Math_2010_3rd Poverty Quartile_Different District/Same Position</t>
  </si>
  <si>
    <t>High School - Math_2010_3rd Poverty Quartile_Leaver</t>
  </si>
  <si>
    <t>High School - Math_2010_3rd Poverty Quartile_New</t>
  </si>
  <si>
    <t>High School - Math_2010_3rd Poverty Quartile_Same District/Different Position</t>
  </si>
  <si>
    <t>High School - Math_2010_3rd Poverty Quartile_Stayer</t>
  </si>
  <si>
    <t>High School - Math_2010_4th Poverty Quartile_Different District/Different Position</t>
  </si>
  <si>
    <t>High School - Math_2010_4th Poverty Quartile_Different District/Same Position</t>
  </si>
  <si>
    <t>High School - Math_2010_4th Poverty Quartile_Leaver</t>
  </si>
  <si>
    <t>High School - Math_2010_4th Poverty Quartile_New</t>
  </si>
  <si>
    <t>High School - Math_2010_4th Poverty Quartile_Same District/Different Position</t>
  </si>
  <si>
    <t>High School - Math_2010_4th Poverty Quartile_Stayer</t>
  </si>
  <si>
    <t>High School - Math_2011_1st Poverty Quartile_Different District/Different Position</t>
  </si>
  <si>
    <t>High School - Math_2011_1st Poverty Quartile_Different District/Same Position</t>
  </si>
  <si>
    <t>High School - Math_2011_1st Poverty Quartile_Leaver</t>
  </si>
  <si>
    <t>High School - Math_2011_1st Poverty Quartile_New</t>
  </si>
  <si>
    <t>High School - Math_2011_1st Poverty Quartile_Same District/Different Position</t>
  </si>
  <si>
    <t>High School - Math_2011_1st Poverty Quartile_Stayer</t>
  </si>
  <si>
    <t>High School - Math_2011_2nd Poverty Quartile_Different District/Different Position</t>
  </si>
  <si>
    <t>High School - Math_2011_2nd Poverty Quartile_Different District/Same Position</t>
  </si>
  <si>
    <t>High School - Math_2011_2nd Poverty Quartile_Leaver</t>
  </si>
  <si>
    <t>High School - Math_2011_2nd Poverty Quartile_New</t>
  </si>
  <si>
    <t>High School - Math_2011_2nd Poverty Quartile_Same District/Different Position</t>
  </si>
  <si>
    <t>High School - Math_2011_2nd Poverty Quartile_Stayer</t>
  </si>
  <si>
    <t>High School - Math_2011_3rd Poverty Quartile_Different District/Different Position</t>
  </si>
  <si>
    <t>High School - Math_2011_3rd Poverty Quartile_Different District/Same Position</t>
  </si>
  <si>
    <t>High School - Math_2011_3rd Poverty Quartile_Leaver</t>
  </si>
  <si>
    <t>High School - Math_2011_3rd Poverty Quartile_New</t>
  </si>
  <si>
    <t>High School - Math_2011_3rd Poverty Quartile_Same District/Different Position</t>
  </si>
  <si>
    <t>High School - Math_2011_3rd Poverty Quartile_Stayer</t>
  </si>
  <si>
    <t>High School - Math_2011_4th Poverty Quartile_Different District/Different Position</t>
  </si>
  <si>
    <t>High School - Math_2011_4th Poverty Quartile_Different District/Same Position</t>
  </si>
  <si>
    <t>High School - Math_2011_4th Poverty Quartile_Leaver</t>
  </si>
  <si>
    <t>High School - Math_2011_4th Poverty Quartile_New</t>
  </si>
  <si>
    <t>High School - Math_2011_4th Poverty Quartile_Same District/Different Position</t>
  </si>
  <si>
    <t>High School - Math_2011_4th Poverty Quartile_Stayer</t>
  </si>
  <si>
    <t>High School - Math_2012_1st Poverty Quartile_Different District/Different Position</t>
  </si>
  <si>
    <t>High School - Math_2012_1st Poverty Quartile_Different District/Same Position</t>
  </si>
  <si>
    <t>High School - Math_2012_1st Poverty Quartile_Leaver</t>
  </si>
  <si>
    <t>High School - Math_2012_1st Poverty Quartile_New</t>
  </si>
  <si>
    <t>High School - Math_2012_1st Poverty Quartile_Same District/Different Position</t>
  </si>
  <si>
    <t>High School - Math_2012_1st Poverty Quartile_Stayer</t>
  </si>
  <si>
    <t>High School - Math_2012_2nd Poverty Quartile_Different District/Different Position</t>
  </si>
  <si>
    <t>High School - Math_2012_2nd Poverty Quartile_Different District/Same Position</t>
  </si>
  <si>
    <t>High School - Math_2012_2nd Poverty Quartile_Leaver</t>
  </si>
  <si>
    <t>High School - Math_2012_2nd Poverty Quartile_New</t>
  </si>
  <si>
    <t>High School - Math_2012_2nd Poverty Quartile_Same District/Different Position</t>
  </si>
  <si>
    <t>High School - Math_2012_2nd Poverty Quartile_Stayer</t>
  </si>
  <si>
    <t>High School - Math_2012_3rd Poverty Quartile_Different District/Different Position</t>
  </si>
  <si>
    <t>High School - Math_2012_3rd Poverty Quartile_Different District/Same Position</t>
  </si>
  <si>
    <t>High School - Math_2012_3rd Poverty Quartile_Leaver</t>
  </si>
  <si>
    <t>High School - Math_2012_3rd Poverty Quartile_New</t>
  </si>
  <si>
    <t>High School - Math_2012_3rd Poverty Quartile_Same District/Different Position</t>
  </si>
  <si>
    <t>High School - Math_2012_3rd Poverty Quartile_Stayer</t>
  </si>
  <si>
    <t>High School - Math_2012_4th Poverty Quartile_Different District/Different Position</t>
  </si>
  <si>
    <t>High School - Math_2012_4th Poverty Quartile_Different District/Same Position</t>
  </si>
  <si>
    <t>High School - Math_2012_4th Poverty Quartile_Leaver</t>
  </si>
  <si>
    <t>High School - Math_2012_4th Poverty Quartile_New</t>
  </si>
  <si>
    <t>High School - Math_2012_4th Poverty Quartile_Same District/Different Position</t>
  </si>
  <si>
    <t>High School - Math_2012_4th Poverty Quartile_Stayer</t>
  </si>
  <si>
    <t>High School - Math_2013_1st Poverty Quartile_Different District/Different Position</t>
  </si>
  <si>
    <t>High School - Math_2013_1st Poverty Quartile_Different District/Same Position</t>
  </si>
  <si>
    <t>High School - Math_2013_1st Poverty Quartile_Leaver</t>
  </si>
  <si>
    <t>High School - Math_2013_1st Poverty Quartile_New</t>
  </si>
  <si>
    <t>High School - Math_2013_1st Poverty Quartile_Same District/Different Position</t>
  </si>
  <si>
    <t>High School - Math_2013_1st Poverty Quartile_Stayer</t>
  </si>
  <si>
    <t>High School - Math_2013_2nd Poverty Quartile_Different District/Different Position</t>
  </si>
  <si>
    <t>High School - Math_2013_2nd Poverty Quartile_Different District/Same Position</t>
  </si>
  <si>
    <t>High School - Math_2013_2nd Poverty Quartile_Leaver</t>
  </si>
  <si>
    <t>High School - Math_2013_2nd Poverty Quartile_New</t>
  </si>
  <si>
    <t>High School - Math_2013_2nd Poverty Quartile_Same District/Different Position</t>
  </si>
  <si>
    <t>High School - Math_2013_2nd Poverty Quartile_Stayer</t>
  </si>
  <si>
    <t>High School - Math_2013_3rd Poverty Quartile_Different District/Different Position</t>
  </si>
  <si>
    <t>High School - Math_2013_3rd Poverty Quartile_Different District/Same Position</t>
  </si>
  <si>
    <t>High School - Math_2013_3rd Poverty Quartile_Leaver</t>
  </si>
  <si>
    <t>High School - Math_2013_3rd Poverty Quartile_New</t>
  </si>
  <si>
    <t>High School - Math_2013_3rd Poverty Quartile_Same District/Different Position</t>
  </si>
  <si>
    <t>High School - Math_2013_3rd Poverty Quartile_Stayer</t>
  </si>
  <si>
    <t>High School - Math_2013_4th Poverty Quartile_Different District/Different Position</t>
  </si>
  <si>
    <t>High School - Math_2013_4th Poverty Quartile_Different District/Same Position</t>
  </si>
  <si>
    <t>High School - Math_2013_4th Poverty Quartile_Leaver</t>
  </si>
  <si>
    <t>High School - Math_2013_4th Poverty Quartile_New</t>
  </si>
  <si>
    <t>High School - Math_2013_4th Poverty Quartile_Same District/Different Position</t>
  </si>
  <si>
    <t>High School - Math_2013_4th Poverty Quartile_Stayer</t>
  </si>
  <si>
    <t>High School - Math_2014_1st Poverty Quartile_Different District/Different Position</t>
  </si>
  <si>
    <t>High School - Math_2014_1st Poverty Quartile_Different District/Same Position</t>
  </si>
  <si>
    <t>High School - Math_2014_1st Poverty Quartile_Leaver</t>
  </si>
  <si>
    <t>High School - Math_2014_1st Poverty Quartile_New</t>
  </si>
  <si>
    <t>High School - Math_2014_1st Poverty Quartile_Same District/Different Position</t>
  </si>
  <si>
    <t>High School - Math_2014_1st Poverty Quartile_Stayer</t>
  </si>
  <si>
    <t>High School - Math_2014_2nd Poverty Quartile_Different District/Different Position</t>
  </si>
  <si>
    <t>High School - Math_2014_2nd Poverty Quartile_Different District/Same Position</t>
  </si>
  <si>
    <t>High School - Math_2014_2nd Poverty Quartile_Leaver</t>
  </si>
  <si>
    <t>High School - Math_2014_2nd Poverty Quartile_New</t>
  </si>
  <si>
    <t>High School - Math_2014_2nd Poverty Quartile_Same District/Different Position</t>
  </si>
  <si>
    <t>High School - Math_2014_2nd Poverty Quartile_Stayer</t>
  </si>
  <si>
    <t>High School - Math_2014_3rd Poverty Quartile_Different District/Different Position</t>
  </si>
  <si>
    <t>High School - Math_2014_3rd Poverty Quartile_Different District/Same Position</t>
  </si>
  <si>
    <t>High School - Math_2014_3rd Poverty Quartile_Leaver</t>
  </si>
  <si>
    <t>High School - Math_2014_3rd Poverty Quartile_New</t>
  </si>
  <si>
    <t>High School - Math_2014_3rd Poverty Quartile_Same District/Different Position</t>
  </si>
  <si>
    <t>High School - Math_2014_3rd Poverty Quartile_Stayer</t>
  </si>
  <si>
    <t>High School - Math_2014_4th Poverty Quartile_Different District/Different Position</t>
  </si>
  <si>
    <t>High School - Math_2014_4th Poverty Quartile_Different District/Same Position</t>
  </si>
  <si>
    <t>High School - Math_2014_4th Poverty Quartile_Leaver</t>
  </si>
  <si>
    <t>High School - Math_2014_4th Poverty Quartile_New</t>
  </si>
  <si>
    <t>High School - Math_2014_4th Poverty Quartile_Same District/Different Position</t>
  </si>
  <si>
    <t>High School - Math_2014_4th Poverty Quartile_Stayer</t>
  </si>
  <si>
    <t>High School - Other_2010_1st Poverty Quartile_Different District/Different Position</t>
  </si>
  <si>
    <t>High School - Other_2010_1st Poverty Quartile_Different District/Same Position</t>
  </si>
  <si>
    <t>High School - Other_2010_1st Poverty Quartile_Leaver</t>
  </si>
  <si>
    <t>High School - Other_2010_1st Poverty Quartile_New</t>
  </si>
  <si>
    <t>High School - Other_2010_1st Poverty Quartile_Same District/Different Position</t>
  </si>
  <si>
    <t>High School - Other_2010_1st Poverty Quartile_Stayer</t>
  </si>
  <si>
    <t>High School - Other_2010_2nd Poverty Quartile_Different District/Different Position</t>
  </si>
  <si>
    <t>High School - Other_2010_2nd Poverty Quartile_Different District/Same Position</t>
  </si>
  <si>
    <t>High School - Other_2010_2nd Poverty Quartile_Leaver</t>
  </si>
  <si>
    <t>High School - Other_2010_2nd Poverty Quartile_New</t>
  </si>
  <si>
    <t>High School - Other_2010_2nd Poverty Quartile_Same District/Different Position</t>
  </si>
  <si>
    <t>High School - Other_2010_2nd Poverty Quartile_Stayer</t>
  </si>
  <si>
    <t>High School - Other_2010_3rd Poverty Quartile_Different District/Different Position</t>
  </si>
  <si>
    <t>High School - Other_2010_3rd Poverty Quartile_Different District/Same Position</t>
  </si>
  <si>
    <t>High School - Other_2010_3rd Poverty Quartile_Leaver</t>
  </si>
  <si>
    <t>High School - Other_2010_3rd Poverty Quartile_New</t>
  </si>
  <si>
    <t>High School - Other_2010_3rd Poverty Quartile_Same District/Different Position</t>
  </si>
  <si>
    <t>High School - Other_2010_3rd Poverty Quartile_Stayer</t>
  </si>
  <si>
    <t>High School - Other_2010_4th Poverty Quartile_Different District/Different Position</t>
  </si>
  <si>
    <t>High School - Other_2010_4th Poverty Quartile_Different District/Same Position</t>
  </si>
  <si>
    <t>High School - Other_2010_4th Poverty Quartile_Leaver</t>
  </si>
  <si>
    <t>High School - Other_2010_4th Poverty Quartile_New</t>
  </si>
  <si>
    <t>High School - Other_2010_4th Poverty Quartile_Same District/Different Position</t>
  </si>
  <si>
    <t>High School - Other_2010_4th Poverty Quartile_Stayer</t>
  </si>
  <si>
    <t>High School - Other_2011_1st Poverty Quartile_Different District/Different Position</t>
  </si>
  <si>
    <t>High School - Other_2011_1st Poverty Quartile_Different District/Same Position</t>
  </si>
  <si>
    <t>High School - Other_2011_1st Poverty Quartile_Leaver</t>
  </si>
  <si>
    <t>High School - Other_2011_1st Poverty Quartile_New</t>
  </si>
  <si>
    <t>High School - Other_2011_1st Poverty Quartile_Same District/Different Position</t>
  </si>
  <si>
    <t>High School - Other_2011_1st Poverty Quartile_Stayer</t>
  </si>
  <si>
    <t>High School - Other_2011_2nd Poverty Quartile_Different District/Different Position</t>
  </si>
  <si>
    <t>High School - Other_2011_2nd Poverty Quartile_Different District/Same Position</t>
  </si>
  <si>
    <t>High School - Other_2011_2nd Poverty Quartile_Leaver</t>
  </si>
  <si>
    <t>High School - Other_2011_2nd Poverty Quartile_New</t>
  </si>
  <si>
    <t>High School - Other_2011_2nd Poverty Quartile_Same District/Different Position</t>
  </si>
  <si>
    <t>High School - Other_2011_2nd Poverty Quartile_Stayer</t>
  </si>
  <si>
    <t>High School - Other_2011_3rd Poverty Quartile_Different District/Different Position</t>
  </si>
  <si>
    <t>High School - Other_2011_3rd Poverty Quartile_Different District/Same Position</t>
  </si>
  <si>
    <t>High School - Other_2011_3rd Poverty Quartile_Leaver</t>
  </si>
  <si>
    <t>High School - Other_2011_3rd Poverty Quartile_New</t>
  </si>
  <si>
    <t>High School - Other_2011_3rd Poverty Quartile_Same District/Different Position</t>
  </si>
  <si>
    <t>High School - Other_2011_3rd Poverty Quartile_Stayer</t>
  </si>
  <si>
    <t>High School - Other_2011_4th Poverty Quartile_Different District/Different Position</t>
  </si>
  <si>
    <t>High School - Other_2011_4th Poverty Quartile_Different District/Same Position</t>
  </si>
  <si>
    <t>High School - Other_2011_4th Poverty Quartile_Leaver</t>
  </si>
  <si>
    <t>High School - Other_2011_4th Poverty Quartile_New</t>
  </si>
  <si>
    <t>High School - Other_2011_4th Poverty Quartile_Same District/Different Position</t>
  </si>
  <si>
    <t>High School - Other_2011_4th Poverty Quartile_Stayer</t>
  </si>
  <si>
    <t>High School - Other_2012_1st Poverty Quartile_Different District/Different Position</t>
  </si>
  <si>
    <t>High School - Other_2012_1st Poverty Quartile_Different District/Same Position</t>
  </si>
  <si>
    <t>High School - Other_2012_1st Poverty Quartile_Leaver</t>
  </si>
  <si>
    <t>High School - Other_2012_1st Poverty Quartile_New</t>
  </si>
  <si>
    <t>High School - Other_2012_1st Poverty Quartile_Same District/Different Position</t>
  </si>
  <si>
    <t>High School - Other_2012_1st Poverty Quartile_Stayer</t>
  </si>
  <si>
    <t>High School - Other_2012_2nd Poverty Quartile_Different District/Different Position</t>
  </si>
  <si>
    <t>High School - Other_2012_2nd Poverty Quartile_Different District/Same Position</t>
  </si>
  <si>
    <t>High School - Other_2012_2nd Poverty Quartile_Leaver</t>
  </si>
  <si>
    <t>High School - Other_2012_2nd Poverty Quartile_New</t>
  </si>
  <si>
    <t>High School - Other_2012_2nd Poverty Quartile_Same District/Different Position</t>
  </si>
  <si>
    <t>High School - Other_2012_2nd Poverty Quartile_Stayer</t>
  </si>
  <si>
    <t>High School - Other_2012_3rd Poverty Quartile_Different District/Different Position</t>
  </si>
  <si>
    <t>High School - Other_2012_3rd Poverty Quartile_Different District/Same Position</t>
  </si>
  <si>
    <t>High School - Other_2012_3rd Poverty Quartile_Leaver</t>
  </si>
  <si>
    <t>High School - Other_2012_3rd Poverty Quartile_New</t>
  </si>
  <si>
    <t>High School - Other_2012_3rd Poverty Quartile_Same District/Different Position</t>
  </si>
  <si>
    <t>High School - Other_2012_3rd Poverty Quartile_Stayer</t>
  </si>
  <si>
    <t>High School - Other_2012_4th Poverty Quartile_Different District/Different Position</t>
  </si>
  <si>
    <t>High School - Other_2012_4th Poverty Quartile_Different District/Same Position</t>
  </si>
  <si>
    <t>High School - Other_2012_4th Poverty Quartile_Leaver</t>
  </si>
  <si>
    <t>High School - Other_2012_4th Poverty Quartile_New</t>
  </si>
  <si>
    <t>High School - Other_2012_4th Poverty Quartile_Same District/Different Position</t>
  </si>
  <si>
    <t>High School - Other_2012_4th Poverty Quartile_Stayer</t>
  </si>
  <si>
    <t>High School - Other_2013_1st Poverty Quartile_Different District/Different Position</t>
  </si>
  <si>
    <t>High School - Other_2013_1st Poverty Quartile_Different District/Same Position</t>
  </si>
  <si>
    <t>High School - Other_2013_1st Poverty Quartile_Leaver</t>
  </si>
  <si>
    <t>High School - Other_2013_1st Poverty Quartile_New</t>
  </si>
  <si>
    <t>High School - Other_2013_1st Poverty Quartile_Same District/Different Position</t>
  </si>
  <si>
    <t>High School - Other_2013_1st Poverty Quartile_Stayer</t>
  </si>
  <si>
    <t>High School - Other_2013_2nd Poverty Quartile_Different District/Different Position</t>
  </si>
  <si>
    <t>High School - Other_2013_2nd Poverty Quartile_Different District/Same Position</t>
  </si>
  <si>
    <t>High School - Other_2013_2nd Poverty Quartile_Leaver</t>
  </si>
  <si>
    <t>High School - Other_2013_2nd Poverty Quartile_New</t>
  </si>
  <si>
    <t>High School - Other_2013_2nd Poverty Quartile_Same District/Different Position</t>
  </si>
  <si>
    <t>High School - Other_2013_2nd Poverty Quartile_Stayer</t>
  </si>
  <si>
    <t>High School - Other_2013_3rd Poverty Quartile_Different District/Different Position</t>
  </si>
  <si>
    <t>High School - Other_2013_3rd Poverty Quartile_Different District/Same Position</t>
  </si>
  <si>
    <t>High School - Other_2013_3rd Poverty Quartile_Leaver</t>
  </si>
  <si>
    <t>High School - Other_2013_3rd Poverty Quartile_New</t>
  </si>
  <si>
    <t>High School - Other_2013_3rd Poverty Quartile_Same District/Different Position</t>
  </si>
  <si>
    <t>High School - Other_2013_3rd Poverty Quartile_Stayer</t>
  </si>
  <si>
    <t>High School - Other_2013_4th Poverty Quartile_Different District/Different Position</t>
  </si>
  <si>
    <t>High School - Other_2013_4th Poverty Quartile_Different District/Same Position</t>
  </si>
  <si>
    <t>High School - Other_2013_4th Poverty Quartile_Leaver</t>
  </si>
  <si>
    <t>High School - Other_2013_4th Poverty Quartile_New</t>
  </si>
  <si>
    <t>High School - Other_2013_4th Poverty Quartile_Same District/Different Position</t>
  </si>
  <si>
    <t>High School - Other_2013_4th Poverty Quartile_Stayer</t>
  </si>
  <si>
    <t>High School - Other_2014_1st Poverty Quartile_Different District/Different Position</t>
  </si>
  <si>
    <t>High School - Other_2014_1st Poverty Quartile_Different District/Same Position</t>
  </si>
  <si>
    <t>High School - Other_2014_1st Poverty Quartile_Leaver</t>
  </si>
  <si>
    <t>High School - Other_2014_1st Poverty Quartile_New</t>
  </si>
  <si>
    <t>High School - Other_2014_1st Poverty Quartile_Same District/Different Position</t>
  </si>
  <si>
    <t>High School - Other_2014_1st Poverty Quartile_Stayer</t>
  </si>
  <si>
    <t>High School - Other_2014_2nd Poverty Quartile_Different District/Different Position</t>
  </si>
  <si>
    <t>High School - Other_2014_2nd Poverty Quartile_Different District/Same Position</t>
  </si>
  <si>
    <t>High School - Other_2014_2nd Poverty Quartile_Leaver</t>
  </si>
  <si>
    <t>High School - Other_2014_2nd Poverty Quartile_New</t>
  </si>
  <si>
    <t>High School - Other_2014_2nd Poverty Quartile_Same District/Different Position</t>
  </si>
  <si>
    <t>High School - Other_2014_2nd Poverty Quartile_Stayer</t>
  </si>
  <si>
    <t>High School - Other_2014_3rd Poverty Quartile_Different District/Different Position</t>
  </si>
  <si>
    <t>High School - Other_2014_3rd Poverty Quartile_Different District/Same Position</t>
  </si>
  <si>
    <t>High School - Other_2014_3rd Poverty Quartile_Leaver</t>
  </si>
  <si>
    <t>High School - Other_2014_3rd Poverty Quartile_New</t>
  </si>
  <si>
    <t>High School - Other_2014_3rd Poverty Quartile_Same District/Different Position</t>
  </si>
  <si>
    <t>High School - Other_2014_3rd Poverty Quartile_Stayer</t>
  </si>
  <si>
    <t>High School - Other_2014_4th Poverty Quartile_Different District/Different Position</t>
  </si>
  <si>
    <t>High School - Other_2014_4th Poverty Quartile_Different District/Same Position</t>
  </si>
  <si>
    <t>High School - Other_2014_4th Poverty Quartile_Leaver</t>
  </si>
  <si>
    <t>High School - Other_2014_4th Poverty Quartile_New</t>
  </si>
  <si>
    <t>High School - Other_2014_4th Poverty Quartile_Same District/Different Position</t>
  </si>
  <si>
    <t>High School - Other_2014_4th Poverty Quartile_Stayer</t>
  </si>
  <si>
    <t>High School - Science_2010_1st Poverty Quartile_Different District/Different Position</t>
  </si>
  <si>
    <t>High School - Science_2010_1st Poverty Quartile_Different District/Same Position</t>
  </si>
  <si>
    <t>High School - Science_2010_1st Poverty Quartile_Leaver</t>
  </si>
  <si>
    <t>High School - Science_2010_1st Poverty Quartile_New</t>
  </si>
  <si>
    <t>High School - Science_2010_1st Poverty Quartile_Same District/Different Position</t>
  </si>
  <si>
    <t>High School - Science_2010_1st Poverty Quartile_Stayer</t>
  </si>
  <si>
    <t>High School - Science_2010_2nd Poverty Quartile_Different District/Different Position</t>
  </si>
  <si>
    <t>High School - Science_2010_2nd Poverty Quartile_Different District/Same Position</t>
  </si>
  <si>
    <t>High School - Science_2010_2nd Poverty Quartile_Leaver</t>
  </si>
  <si>
    <t>High School - Science_2010_2nd Poverty Quartile_New</t>
  </si>
  <si>
    <t>High School - Science_2010_2nd Poverty Quartile_Same District/Different Position</t>
  </si>
  <si>
    <t>High School - Science_2010_2nd Poverty Quartile_Stayer</t>
  </si>
  <si>
    <t>High School - Science_2010_3rd Poverty Quartile_Different District/Different Position</t>
  </si>
  <si>
    <t>High School - Science_2010_3rd Poverty Quartile_Different District/Same Position</t>
  </si>
  <si>
    <t>High School - Science_2010_3rd Poverty Quartile_Leaver</t>
  </si>
  <si>
    <t>High School - Science_2010_3rd Poverty Quartile_New</t>
  </si>
  <si>
    <t>High School - Science_2010_3rd Poverty Quartile_Same District/Different Position</t>
  </si>
  <si>
    <t>High School - Science_2010_3rd Poverty Quartile_Stayer</t>
  </si>
  <si>
    <t>High School - Science_2010_4th Poverty Quartile_Different District/Different Position</t>
  </si>
  <si>
    <t>High School - Science_2010_4th Poverty Quartile_Different District/Same Position</t>
  </si>
  <si>
    <t>High School - Science_2010_4th Poverty Quartile_Leaver</t>
  </si>
  <si>
    <t>High School - Science_2010_4th Poverty Quartile_New</t>
  </si>
  <si>
    <t>High School - Science_2010_4th Poverty Quartile_Same District/Different Position</t>
  </si>
  <si>
    <t>High School - Science_2010_4th Poverty Quartile_Stayer</t>
  </si>
  <si>
    <t>High School - Science_2011_1st Poverty Quartile_Different District/Different Position</t>
  </si>
  <si>
    <t>High School - Science_2011_1st Poverty Quartile_Different District/Same Position</t>
  </si>
  <si>
    <t>High School - Science_2011_1st Poverty Quartile_Leaver</t>
  </si>
  <si>
    <t>High School - Science_2011_1st Poverty Quartile_New</t>
  </si>
  <si>
    <t>High School - Science_2011_1st Poverty Quartile_Same District/Different Position</t>
  </si>
  <si>
    <t>High School - Science_2011_1st Poverty Quartile_Stayer</t>
  </si>
  <si>
    <t>High School - Science_2011_2nd Poverty Quartile_Different District/Different Position</t>
  </si>
  <si>
    <t>High School - Science_2011_2nd Poverty Quartile_Different District/Same Position</t>
  </si>
  <si>
    <t>High School - Science_2011_2nd Poverty Quartile_Leaver</t>
  </si>
  <si>
    <t>High School - Science_2011_2nd Poverty Quartile_New</t>
  </si>
  <si>
    <t>High School - Science_2011_2nd Poverty Quartile_Same District/Different Position</t>
  </si>
  <si>
    <t>High School - Science_2011_2nd Poverty Quartile_Stayer</t>
  </si>
  <si>
    <t>High School - Science_2011_3rd Poverty Quartile_Different District/Same Position</t>
  </si>
  <si>
    <t>High School - Science_2011_3rd Poverty Quartile_Leaver</t>
  </si>
  <si>
    <t>High School - Science_2011_3rd Poverty Quartile_New</t>
  </si>
  <si>
    <t>High School - Science_2011_3rd Poverty Quartile_Same District/Different Position</t>
  </si>
  <si>
    <t>High School - Science_2011_3rd Poverty Quartile_Stayer</t>
  </si>
  <si>
    <t>High School - Science_2011_4th Poverty Quartile_Different District/Different Position</t>
  </si>
  <si>
    <t>High School - Science_2011_4th Poverty Quartile_Different District/Same Position</t>
  </si>
  <si>
    <t>High School - Science_2011_4th Poverty Quartile_Leaver</t>
  </si>
  <si>
    <t>High School - Science_2011_4th Poverty Quartile_New</t>
  </si>
  <si>
    <t>High School - Science_2011_4th Poverty Quartile_Same District/Different Position</t>
  </si>
  <si>
    <t>High School - Science_2011_4th Poverty Quartile_Stayer</t>
  </si>
  <si>
    <t>High School - Science_2012_1st Poverty Quartile_Different District/Different Position</t>
  </si>
  <si>
    <t>High School - Science_2012_1st Poverty Quartile_Different District/Same Position</t>
  </si>
  <si>
    <t>High School - Science_2012_1st Poverty Quartile_Leaver</t>
  </si>
  <si>
    <t>High School - Science_2012_1st Poverty Quartile_New</t>
  </si>
  <si>
    <t>High School - Science_2012_1st Poverty Quartile_Same District/Different Position</t>
  </si>
  <si>
    <t>High School - Science_2012_1st Poverty Quartile_Stayer</t>
  </si>
  <si>
    <t>High School - Science_2012_2nd Poverty Quartile_Different District/Different Position</t>
  </si>
  <si>
    <t>High School - Science_2012_2nd Poverty Quartile_Different District/Same Position</t>
  </si>
  <si>
    <t>High School - Science_2012_2nd Poverty Quartile_Leaver</t>
  </si>
  <si>
    <t>High School - Science_2012_2nd Poverty Quartile_New</t>
  </si>
  <si>
    <t>High School - Science_2012_2nd Poverty Quartile_Same District/Different Position</t>
  </si>
  <si>
    <t>High School - Science_2012_2nd Poverty Quartile_Stayer</t>
  </si>
  <si>
    <t>High School - Science_2012_3rd Poverty Quartile_Different District/Different Position</t>
  </si>
  <si>
    <t>High School - Science_2012_3rd Poverty Quartile_Different District/Same Position</t>
  </si>
  <si>
    <t>High School - Science_2012_3rd Poverty Quartile_Leaver</t>
  </si>
  <si>
    <t>High School - Science_2012_3rd Poverty Quartile_New</t>
  </si>
  <si>
    <t>High School - Science_2012_3rd Poverty Quartile_Same District/Different Position</t>
  </si>
  <si>
    <t>High School - Science_2012_3rd Poverty Quartile_Stayer</t>
  </si>
  <si>
    <t>High School - Science_2012_4th Poverty Quartile_Different District/Different Position</t>
  </si>
  <si>
    <t>High School - Science_2012_4th Poverty Quartile_Different District/Same Position</t>
  </si>
  <si>
    <t>High School - Science_2012_4th Poverty Quartile_Leaver</t>
  </si>
  <si>
    <t>High School - Science_2012_4th Poverty Quartile_New</t>
  </si>
  <si>
    <t>High School - Science_2012_4th Poverty Quartile_Same District/Different Position</t>
  </si>
  <si>
    <t>High School - Science_2012_4th Poverty Quartile_Stayer</t>
  </si>
  <si>
    <t>High School - Science_2013_1st Poverty Quartile_Different District/Different Position</t>
  </si>
  <si>
    <t>High School - Science_2013_1st Poverty Quartile_Different District/Same Position</t>
  </si>
  <si>
    <t>High School - Science_2013_1st Poverty Quartile_Leaver</t>
  </si>
  <si>
    <t>High School - Science_2013_1st Poverty Quartile_New</t>
  </si>
  <si>
    <t>High School - Science_2013_1st Poverty Quartile_Same District/Different Position</t>
  </si>
  <si>
    <t>High School - Science_2013_1st Poverty Quartile_Stayer</t>
  </si>
  <si>
    <t>High School - Science_2013_2nd Poverty Quartile_Different District/Different Position</t>
  </si>
  <si>
    <t>High School - Science_2013_2nd Poverty Quartile_Different District/Same Position</t>
  </si>
  <si>
    <t>High School - Science_2013_2nd Poverty Quartile_Leaver</t>
  </si>
  <si>
    <t>High School - Science_2013_2nd Poverty Quartile_New</t>
  </si>
  <si>
    <t>High School - Science_2013_2nd Poverty Quartile_Same District/Different Position</t>
  </si>
  <si>
    <t>High School - Science_2013_2nd Poverty Quartile_Stayer</t>
  </si>
  <si>
    <t>High School - Science_2013_3rd Poverty Quartile_Different District/Different Position</t>
  </si>
  <si>
    <t>High School - Science_2013_3rd Poverty Quartile_Different District/Same Position</t>
  </si>
  <si>
    <t>High School - Science_2013_3rd Poverty Quartile_Leaver</t>
  </si>
  <si>
    <t>High School - Science_2013_3rd Poverty Quartile_New</t>
  </si>
  <si>
    <t>High School - Science_2013_3rd Poverty Quartile_Same District/Different Position</t>
  </si>
  <si>
    <t>High School - Science_2013_3rd Poverty Quartile_Stayer</t>
  </si>
  <si>
    <t>High School - Science_2013_4th Poverty Quartile_Different District/Different Position</t>
  </si>
  <si>
    <t>High School - Science_2013_4th Poverty Quartile_Different District/Same Position</t>
  </si>
  <si>
    <t>High School - Science_2013_4th Poverty Quartile_Leaver</t>
  </si>
  <si>
    <t>High School - Science_2013_4th Poverty Quartile_New</t>
  </si>
  <si>
    <t>High School - Science_2013_4th Poverty Quartile_Same District/Different Position</t>
  </si>
  <si>
    <t>High School - Science_2013_4th Poverty Quartile_Stayer</t>
  </si>
  <si>
    <t>High School - Science_2014_1st Poverty Quartile_Different District/Different Position</t>
  </si>
  <si>
    <t>High School - Science_2014_1st Poverty Quartile_Different District/Same Position</t>
  </si>
  <si>
    <t>High School - Science_2014_1st Poverty Quartile_Leaver</t>
  </si>
  <si>
    <t>High School - Science_2014_1st Poverty Quartile_New</t>
  </si>
  <si>
    <t>High School - Science_2014_1st Poverty Quartile_Same District/Different Position</t>
  </si>
  <si>
    <t>High School - Science_2014_1st Poverty Quartile_Stayer</t>
  </si>
  <si>
    <t>High School - Science_2014_2nd Poverty Quartile_Different District/Different Position</t>
  </si>
  <si>
    <t>High School - Science_2014_2nd Poverty Quartile_Different District/Same Position</t>
  </si>
  <si>
    <t>High School - Science_2014_2nd Poverty Quartile_Leaver</t>
  </si>
  <si>
    <t>High School - Science_2014_2nd Poverty Quartile_New</t>
  </si>
  <si>
    <t>High School - Science_2014_2nd Poverty Quartile_Same District/Different Position</t>
  </si>
  <si>
    <t>High School - Science_2014_2nd Poverty Quartile_Stayer</t>
  </si>
  <si>
    <t>High School - Science_2014_3rd Poverty Quartile_Different District/Different Position</t>
  </si>
  <si>
    <t>High School - Science_2014_3rd Poverty Quartile_Different District/Same Position</t>
  </si>
  <si>
    <t>High School - Science_2014_3rd Poverty Quartile_Leaver</t>
  </si>
  <si>
    <t>High School - Science_2014_3rd Poverty Quartile_New</t>
  </si>
  <si>
    <t>High School - Science_2014_3rd Poverty Quartile_Same District/Different Position</t>
  </si>
  <si>
    <t>High School - Science_2014_3rd Poverty Quartile_Stayer</t>
  </si>
  <si>
    <t>High School - Science_2014_4th Poverty Quartile_Different District/Different Position</t>
  </si>
  <si>
    <t>High School - Science_2014_4th Poverty Quartile_Different District/Same Position</t>
  </si>
  <si>
    <t>High School - Science_2014_4th Poverty Quartile_Leaver</t>
  </si>
  <si>
    <t>High School - Science_2014_4th Poverty Quartile_New</t>
  </si>
  <si>
    <t>High School - Science_2014_4th Poverty Quartile_Same District/Different Position</t>
  </si>
  <si>
    <t>High School - Science_2014_4th Poverty Quartile_Stayer</t>
  </si>
  <si>
    <t>High School - Social Studies_2010_1st Poverty Quartile_Different District/Different Position</t>
  </si>
  <si>
    <t>High School - Social Studies_2010_1st Poverty Quartile_Different District/Same Position</t>
  </si>
  <si>
    <t>High School - Social Studies_2010_1st Poverty Quartile_Leaver</t>
  </si>
  <si>
    <t>High School - Social Studies_2010_1st Poverty Quartile_New</t>
  </si>
  <si>
    <t>High School - Social Studies_2010_1st Poverty Quartile_Same District/Different Position</t>
  </si>
  <si>
    <t>High School - Social Studies_2010_1st Poverty Quartile_Stayer</t>
  </si>
  <si>
    <t>High School - Social Studies_2010_2nd Poverty Quartile_Different District/Different Position</t>
  </si>
  <si>
    <t>High School - Social Studies_2010_2nd Poverty Quartile_Different District/Same Position</t>
  </si>
  <si>
    <t>High School - Social Studies_2010_2nd Poverty Quartile_Leaver</t>
  </si>
  <si>
    <t>High School - Social Studies_2010_2nd Poverty Quartile_New</t>
  </si>
  <si>
    <t>High School - Social Studies_2010_2nd Poverty Quartile_Same District/Different Position</t>
  </si>
  <si>
    <t>High School - Social Studies_2010_2nd Poverty Quartile_Stayer</t>
  </si>
  <si>
    <t>High School - Social Studies_2010_3rd Poverty Quartile_Different District/Different Position</t>
  </si>
  <si>
    <t>High School - Social Studies_2010_3rd Poverty Quartile_Different District/Same Position</t>
  </si>
  <si>
    <t>High School - Social Studies_2010_3rd Poverty Quartile_Leaver</t>
  </si>
  <si>
    <t>High School - Social Studies_2010_3rd Poverty Quartile_New</t>
  </si>
  <si>
    <t>High School - Social Studies_2010_3rd Poverty Quartile_Same District/Different Position</t>
  </si>
  <si>
    <t>High School - Social Studies_2010_3rd Poverty Quartile_Stayer</t>
  </si>
  <si>
    <t>High School - Social Studies_2010_4th Poverty Quartile_Different District/Different Position</t>
  </si>
  <si>
    <t>High School - Social Studies_2010_4th Poverty Quartile_Different District/Same Position</t>
  </si>
  <si>
    <t>High School - Social Studies_2010_4th Poverty Quartile_Leaver</t>
  </si>
  <si>
    <t>High School - Social Studies_2010_4th Poverty Quartile_New</t>
  </si>
  <si>
    <t>High School - Social Studies_2010_4th Poverty Quartile_Same District/Different Position</t>
  </si>
  <si>
    <t>High School - Social Studies_2010_4th Poverty Quartile_Stayer</t>
  </si>
  <si>
    <t>High School - Social Studies_2011_1st Poverty Quartile_Different District/Different Position</t>
  </si>
  <si>
    <t>High School - Social Studies_2011_1st Poverty Quartile_Different District/Same Position</t>
  </si>
  <si>
    <t>High School - Social Studies_2011_1st Poverty Quartile_Leaver</t>
  </si>
  <si>
    <t>High School - Social Studies_2011_1st Poverty Quartile_New</t>
  </si>
  <si>
    <t>High School - Social Studies_2011_1st Poverty Quartile_Same District/Different Position</t>
  </si>
  <si>
    <t>High School - Social Studies_2011_1st Poverty Quartile_Stayer</t>
  </si>
  <si>
    <t>High School - Social Studies_2011_2nd Poverty Quartile_Different District/Different Position</t>
  </si>
  <si>
    <t>High School - Social Studies_2011_2nd Poverty Quartile_Different District/Same Position</t>
  </si>
  <si>
    <t>High School - Social Studies_2011_2nd Poverty Quartile_Leaver</t>
  </si>
  <si>
    <t>High School - Social Studies_2011_2nd Poverty Quartile_New</t>
  </si>
  <si>
    <t>High School - Social Studies_2011_2nd Poverty Quartile_Same District/Different Position</t>
  </si>
  <si>
    <t>High School - Social Studies_2011_2nd Poverty Quartile_Stayer</t>
  </si>
  <si>
    <t>High School - Social Studies_2011_3rd Poverty Quartile_Different District/Different Position</t>
  </si>
  <si>
    <t>High School - Social Studies_2011_3rd Poverty Quartile_Different District/Same Position</t>
  </si>
  <si>
    <t>High School - Social Studies_2011_3rd Poverty Quartile_Leaver</t>
  </si>
  <si>
    <t>High School - Social Studies_2011_3rd Poverty Quartile_New</t>
  </si>
  <si>
    <t>High School - Social Studies_2011_3rd Poverty Quartile_Same District/Different Position</t>
  </si>
  <si>
    <t>High School - Social Studies_2011_3rd Poverty Quartile_Stayer</t>
  </si>
  <si>
    <t>High School - Social Studies_2011_4th Poverty Quartile_Different District/Different Position</t>
  </si>
  <si>
    <t>High School - Social Studies_2011_4th Poverty Quartile_Different District/Same Position</t>
  </si>
  <si>
    <t>High School - Social Studies_2011_4th Poverty Quartile_Leaver</t>
  </si>
  <si>
    <t>High School - Social Studies_2011_4th Poverty Quartile_New</t>
  </si>
  <si>
    <t>High School - Social Studies_2011_4th Poverty Quartile_Same District/Different Position</t>
  </si>
  <si>
    <t>High School - Social Studies_2011_4th Poverty Quartile_Stayer</t>
  </si>
  <si>
    <t>High School - Social Studies_2012_1st Poverty Quartile_Different District/Different Position</t>
  </si>
  <si>
    <t>High School - Social Studies_2012_1st Poverty Quartile_Different District/Same Position</t>
  </si>
  <si>
    <t>High School - Social Studies_2012_1st Poverty Quartile_Leaver</t>
  </si>
  <si>
    <t>High School - Social Studies_2012_1st Poverty Quartile_New</t>
  </si>
  <si>
    <t>High School - Social Studies_2012_1st Poverty Quartile_Same District/Different Position</t>
  </si>
  <si>
    <t>High School - Social Studies_2012_1st Poverty Quartile_Stayer</t>
  </si>
  <si>
    <t>High School - Social Studies_2012_2nd Poverty Quartile_Different District/Different Position</t>
  </si>
  <si>
    <t>High School - Social Studies_2012_2nd Poverty Quartile_Different District/Same Position</t>
  </si>
  <si>
    <t>High School - Social Studies_2012_2nd Poverty Quartile_Leaver</t>
  </si>
  <si>
    <t>High School - Social Studies_2012_2nd Poverty Quartile_New</t>
  </si>
  <si>
    <t>High School - Social Studies_2012_2nd Poverty Quartile_Same District/Different Position</t>
  </si>
  <si>
    <t>High School - Social Studies_2012_2nd Poverty Quartile_Stayer</t>
  </si>
  <si>
    <t>High School - Social Studies_2012_3rd Poverty Quartile_Different District/Different Position</t>
  </si>
  <si>
    <t>High School - Social Studies_2012_3rd Poverty Quartile_Different District/Same Position</t>
  </si>
  <si>
    <t>High School - Social Studies_2012_3rd Poverty Quartile_Leaver</t>
  </si>
  <si>
    <t>High School - Social Studies_2012_3rd Poverty Quartile_New</t>
  </si>
  <si>
    <t>High School - Social Studies_2012_3rd Poverty Quartile_Same District/Different Position</t>
  </si>
  <si>
    <t>High School - Social Studies_2012_3rd Poverty Quartile_Stayer</t>
  </si>
  <si>
    <t>High School - Social Studies_2012_4th Poverty Quartile_Different District/Different Position</t>
  </si>
  <si>
    <t>High School - Social Studies_2012_4th Poverty Quartile_Different District/Same Position</t>
  </si>
  <si>
    <t>High School - Social Studies_2012_4th Poverty Quartile_Leaver</t>
  </si>
  <si>
    <t>High School - Social Studies_2012_4th Poverty Quartile_New</t>
  </si>
  <si>
    <t>High School - Social Studies_2012_4th Poverty Quartile_Same District/Different Position</t>
  </si>
  <si>
    <t>High School - Social Studies_2012_4th Poverty Quartile_Stayer</t>
  </si>
  <si>
    <t>High School - Social Studies_2013_1st Poverty Quartile_Different District/Different Position</t>
  </si>
  <si>
    <t>High School - Social Studies_2013_1st Poverty Quartile_Different District/Same Position</t>
  </si>
  <si>
    <t>High School - Social Studies_2013_1st Poverty Quartile_Leaver</t>
  </si>
  <si>
    <t>High School - Social Studies_2013_1st Poverty Quartile_New</t>
  </si>
  <si>
    <t>High School - Social Studies_2013_1st Poverty Quartile_Same District/Different Position</t>
  </si>
  <si>
    <t>High School - Social Studies_2013_1st Poverty Quartile_Stayer</t>
  </si>
  <si>
    <t>High School - Social Studies_2013_2nd Poverty Quartile_Different District/Different Position</t>
  </si>
  <si>
    <t>High School - Social Studies_2013_2nd Poverty Quartile_Different District/Same Position</t>
  </si>
  <si>
    <t>High School - Social Studies_2013_2nd Poverty Quartile_Leaver</t>
  </si>
  <si>
    <t>High School - Social Studies_2013_2nd Poverty Quartile_New</t>
  </si>
  <si>
    <t>High School - Social Studies_2013_2nd Poverty Quartile_Same District/Different Position</t>
  </si>
  <si>
    <t>High School - Social Studies_2013_2nd Poverty Quartile_Stayer</t>
  </si>
  <si>
    <t>High School - Social Studies_2013_3rd Poverty Quartile_Different District/Different Position</t>
  </si>
  <si>
    <t>High School - Social Studies_2013_3rd Poverty Quartile_Different District/Same Position</t>
  </si>
  <si>
    <t>High School - Social Studies_2013_3rd Poverty Quartile_Leaver</t>
  </si>
  <si>
    <t>High School - Social Studies_2013_3rd Poverty Quartile_New</t>
  </si>
  <si>
    <t>High School - Social Studies_2013_3rd Poverty Quartile_Same District/Different Position</t>
  </si>
  <si>
    <t>High School - Social Studies_2013_3rd Poverty Quartile_Stayer</t>
  </si>
  <si>
    <t>High School - Social Studies_2013_4th Poverty Quartile_Different District/Different Position</t>
  </si>
  <si>
    <t>High School - Social Studies_2013_4th Poverty Quartile_Different District/Same Position</t>
  </si>
  <si>
    <t>High School - Social Studies_2013_4th Poverty Quartile_Leaver</t>
  </si>
  <si>
    <t>High School - Social Studies_2013_4th Poverty Quartile_New</t>
  </si>
  <si>
    <t>High School - Social Studies_2013_4th Poverty Quartile_Same District/Different Position</t>
  </si>
  <si>
    <t>High School - Social Studies_2013_4th Poverty Quartile_Stayer</t>
  </si>
  <si>
    <t>High School - Social Studies_2014_1st Poverty Quartile_Different District/Different Position</t>
  </si>
  <si>
    <t>High School - Social Studies_2014_1st Poverty Quartile_Different District/Same Position</t>
  </si>
  <si>
    <t>High School - Social Studies_2014_1st Poverty Quartile_Leaver</t>
  </si>
  <si>
    <t>High School - Social Studies_2014_1st Poverty Quartile_New</t>
  </si>
  <si>
    <t>High School - Social Studies_2014_1st Poverty Quartile_Same District/Different Position</t>
  </si>
  <si>
    <t>High School - Social Studies_2014_1st Poverty Quartile_Stayer</t>
  </si>
  <si>
    <t>High School - Social Studies_2014_2nd Poverty Quartile_Different District/Different Position</t>
  </si>
  <si>
    <t>High School - Social Studies_2014_2nd Poverty Quartile_Different District/Same Position</t>
  </si>
  <si>
    <t>High School - Social Studies_2014_2nd Poverty Quartile_Leaver</t>
  </si>
  <si>
    <t>High School - Social Studies_2014_2nd Poverty Quartile_New</t>
  </si>
  <si>
    <t>High School - Social Studies_2014_2nd Poverty Quartile_Same District/Different Position</t>
  </si>
  <si>
    <t>High School - Social Studies_2014_2nd Poverty Quartile_Stayer</t>
  </si>
  <si>
    <t>High School - Social Studies_2014_3rd Poverty Quartile_Different District/Different Position</t>
  </si>
  <si>
    <t>High School - Social Studies_2014_3rd Poverty Quartile_Different District/Same Position</t>
  </si>
  <si>
    <t>High School - Social Studies_2014_3rd Poverty Quartile_Leaver</t>
  </si>
  <si>
    <t>High School - Social Studies_2014_3rd Poverty Quartile_New</t>
  </si>
  <si>
    <t>High School - Social Studies_2014_3rd Poverty Quartile_Same District/Different Position</t>
  </si>
  <si>
    <t>High School - Social Studies_2014_3rd Poverty Quartile_Stayer</t>
  </si>
  <si>
    <t>High School - Social Studies_2014_4th Poverty Quartile_Different District/Different Position</t>
  </si>
  <si>
    <t>High School - Social Studies_2014_4th Poverty Quartile_Different District/Same Position</t>
  </si>
  <si>
    <t>High School - Social Studies_2014_4th Poverty Quartile_Leaver</t>
  </si>
  <si>
    <t>High School - Social Studies_2014_4th Poverty Quartile_New</t>
  </si>
  <si>
    <t>High School - Social Studies_2014_4th Poverty Quartile_Same District/Different Position</t>
  </si>
  <si>
    <t>High School - Social Studies_2014_4th Poverty Quartile_Stayer</t>
  </si>
  <si>
    <t>High School - Vocational Education_2010_1st Poverty Quartile_Different District/Different Position</t>
  </si>
  <si>
    <t>High School - Vocational Education_2010_1st Poverty Quartile_Different District/Same Position</t>
  </si>
  <si>
    <t>High School - Vocational Education_2010_1st Poverty Quartile_Leaver</t>
  </si>
  <si>
    <t>High School - Vocational Education_2010_1st Poverty Quartile_New</t>
  </si>
  <si>
    <t>High School - Vocational Education_2010_1st Poverty Quartile_Same District/Different Position</t>
  </si>
  <si>
    <t>High School - Vocational Education_2010_1st Poverty Quartile_Stayer</t>
  </si>
  <si>
    <t>High School - Vocational Education_2010_2nd Poverty Quartile_Different District/Different Position</t>
  </si>
  <si>
    <t>High School - Vocational Education_2010_2nd Poverty Quartile_Different District/Same Position</t>
  </si>
  <si>
    <t>High School - Vocational Education_2010_2nd Poverty Quartile_Leaver</t>
  </si>
  <si>
    <t>High School - Vocational Education_2010_2nd Poverty Quartile_New</t>
  </si>
  <si>
    <t>High School - Vocational Education_2010_2nd Poverty Quartile_Same District/Different Position</t>
  </si>
  <si>
    <t>High School - Vocational Education_2010_2nd Poverty Quartile_Stayer</t>
  </si>
  <si>
    <t>High School - Vocational Education_2010_3rd Poverty Quartile_Different District/Same Position</t>
  </si>
  <si>
    <t>High School - Vocational Education_2010_3rd Poverty Quartile_Leaver</t>
  </si>
  <si>
    <t>High School - Vocational Education_2010_3rd Poverty Quartile_New</t>
  </si>
  <si>
    <t>High School - Vocational Education_2010_3rd Poverty Quartile_Same District/Different Position</t>
  </si>
  <si>
    <t>High School - Vocational Education_2010_3rd Poverty Quartile_Stayer</t>
  </si>
  <si>
    <t>High School - Vocational Education_2010_4th Poverty Quartile_Different District/Different Position</t>
  </si>
  <si>
    <t>High School - Vocational Education_2010_4th Poverty Quartile_Different District/Same Position</t>
  </si>
  <si>
    <t>High School - Vocational Education_2010_4th Poverty Quartile_Leaver</t>
  </si>
  <si>
    <t>High School - Vocational Education_2010_4th Poverty Quartile_New</t>
  </si>
  <si>
    <t>High School - Vocational Education_2010_4th Poverty Quartile_Same District/Different Position</t>
  </si>
  <si>
    <t>High School - Vocational Education_2010_4th Poverty Quartile_Stayer</t>
  </si>
  <si>
    <t>High School - Vocational Education_2011_1st Poverty Quartile_Different District/Same Position</t>
  </si>
  <si>
    <t>High School - Vocational Education_2011_1st Poverty Quartile_Leaver</t>
  </si>
  <si>
    <t>High School - Vocational Education_2011_1st Poverty Quartile_New</t>
  </si>
  <si>
    <t>High School - Vocational Education_2011_1st Poverty Quartile_Same District/Different Position</t>
  </si>
  <si>
    <t>High School - Vocational Education_2011_1st Poverty Quartile_Stayer</t>
  </si>
  <si>
    <t>High School - Vocational Education_2011_2nd Poverty Quartile_Different District/Different Position</t>
  </si>
  <si>
    <t>High School - Vocational Education_2011_2nd Poverty Quartile_Different District/Same Position</t>
  </si>
  <si>
    <t>High School - Vocational Education_2011_2nd Poverty Quartile_Leaver</t>
  </si>
  <si>
    <t>High School - Vocational Education_2011_2nd Poverty Quartile_New</t>
  </si>
  <si>
    <t>High School - Vocational Education_2011_2nd Poverty Quartile_Same District/Different Position</t>
  </si>
  <si>
    <t>High School - Vocational Education_2011_2nd Poverty Quartile_Stayer</t>
  </si>
  <si>
    <t>High School - Vocational Education_2011_3rd Poverty Quartile_Different District/Different Position</t>
  </si>
  <si>
    <t>High School - Vocational Education_2011_3rd Poverty Quartile_Different District/Same Position</t>
  </si>
  <si>
    <t>High School - Vocational Education_2011_3rd Poverty Quartile_Leaver</t>
  </si>
  <si>
    <t>High School - Vocational Education_2011_3rd Poverty Quartile_New</t>
  </si>
  <si>
    <t>High School - Vocational Education_2011_3rd Poverty Quartile_Same District/Different Position</t>
  </si>
  <si>
    <t>High School - Vocational Education_2011_3rd Poverty Quartile_Stayer</t>
  </si>
  <si>
    <t>High School - Vocational Education_2011_4th Poverty Quartile_Different District/Same Position</t>
  </si>
  <si>
    <t>High School - Vocational Education_2011_4th Poverty Quartile_Leaver</t>
  </si>
  <si>
    <t>High School - Vocational Education_2011_4th Poverty Quartile_New</t>
  </si>
  <si>
    <t>High School - Vocational Education_2011_4th Poverty Quartile_Same District/Different Position</t>
  </si>
  <si>
    <t>High School - Vocational Education_2011_4th Poverty Quartile_Stayer</t>
  </si>
  <si>
    <t>High School - Vocational Education_2012_1st Poverty Quartile_Different District/Different Position</t>
  </si>
  <si>
    <t>High School - Vocational Education_2012_1st Poverty Quartile_Different District/Same Position</t>
  </si>
  <si>
    <t>High School - Vocational Education_2012_1st Poverty Quartile_Leaver</t>
  </si>
  <si>
    <t>High School - Vocational Education_2012_1st Poverty Quartile_New</t>
  </si>
  <si>
    <t>High School - Vocational Education_2012_1st Poverty Quartile_Same District/Different Position</t>
  </si>
  <si>
    <t>High School - Vocational Education_2012_1st Poverty Quartile_Stayer</t>
  </si>
  <si>
    <t>High School - Vocational Education_2012_2nd Poverty Quartile_Different District/Different Position</t>
  </si>
  <si>
    <t>High School - Vocational Education_2012_2nd Poverty Quartile_Different District/Same Position</t>
  </si>
  <si>
    <t>High School - Vocational Education_2012_2nd Poverty Quartile_Leaver</t>
  </si>
  <si>
    <t>High School - Vocational Education_2012_2nd Poverty Quartile_New</t>
  </si>
  <si>
    <t>High School - Vocational Education_2012_2nd Poverty Quartile_Same District/Different Position</t>
  </si>
  <si>
    <t>High School - Vocational Education_2012_2nd Poverty Quartile_Stayer</t>
  </si>
  <si>
    <t>High School - Vocational Education_2012_3rd Poverty Quartile_Different District/Different Position</t>
  </si>
  <si>
    <t>High School - Vocational Education_2012_3rd Poverty Quartile_Different District/Same Position</t>
  </si>
  <si>
    <t>High School - Vocational Education_2012_3rd Poverty Quartile_Leaver</t>
  </si>
  <si>
    <t>High School - Vocational Education_2012_3rd Poverty Quartile_New</t>
  </si>
  <si>
    <t>High School - Vocational Education_2012_3rd Poverty Quartile_Same District/Different Position</t>
  </si>
  <si>
    <t>High School - Vocational Education_2012_3rd Poverty Quartile_Stayer</t>
  </si>
  <si>
    <t>High School - Vocational Education_2012_4th Poverty Quartile_Different District/Different Position</t>
  </si>
  <si>
    <t>High School - Vocational Education_2012_4th Poverty Quartile_Different District/Same Position</t>
  </si>
  <si>
    <t>High School - Vocational Education_2012_4th Poverty Quartile_Leaver</t>
  </si>
  <si>
    <t>High School - Vocational Education_2012_4th Poverty Quartile_New</t>
  </si>
  <si>
    <t>High School - Vocational Education_2012_4th Poverty Quartile_Same District/Different Position</t>
  </si>
  <si>
    <t>High School - Vocational Education_2012_4th Poverty Quartile_Stayer</t>
  </si>
  <si>
    <t>High School - Vocational Education_2013_1st Poverty Quartile_Different District/Different Position</t>
  </si>
  <si>
    <t>High School - Vocational Education_2013_1st Poverty Quartile_Different District/Same Position</t>
  </si>
  <si>
    <t>High School - Vocational Education_2013_1st Poverty Quartile_Leaver</t>
  </si>
  <si>
    <t>High School - Vocational Education_2013_1st Poverty Quartile_New</t>
  </si>
  <si>
    <t>High School - Vocational Education_2013_1st Poverty Quartile_Same District/Different Position</t>
  </si>
  <si>
    <t>High School - Vocational Education_2013_1st Poverty Quartile_Stayer</t>
  </si>
  <si>
    <t>High School - Vocational Education_2013_2nd Poverty Quartile_Different District/Different Position</t>
  </si>
  <si>
    <t>High School - Vocational Education_2013_2nd Poverty Quartile_Different District/Same Position</t>
  </si>
  <si>
    <t>High School - Vocational Education_2013_2nd Poverty Quartile_Leaver</t>
  </si>
  <si>
    <t>High School - Vocational Education_2013_2nd Poverty Quartile_New</t>
  </si>
  <si>
    <t>High School - Vocational Education_2013_2nd Poverty Quartile_Same District/Different Position</t>
  </si>
  <si>
    <t>High School - Vocational Education_2013_2nd Poverty Quartile_Stayer</t>
  </si>
  <si>
    <t>High School - Vocational Education_2013_3rd Poverty Quartile_Different District/Different Position</t>
  </si>
  <si>
    <t>High School - Vocational Education_2013_3rd Poverty Quartile_Different District/Same Position</t>
  </si>
  <si>
    <t>High School - Vocational Education_2013_3rd Poverty Quartile_Leaver</t>
  </si>
  <si>
    <t>High School - Vocational Education_2013_3rd Poverty Quartile_New</t>
  </si>
  <si>
    <t>High School - Vocational Education_2013_3rd Poverty Quartile_Same District/Different Position</t>
  </si>
  <si>
    <t>High School - Vocational Education_2013_3rd Poverty Quartile_Stayer</t>
  </si>
  <si>
    <t>High School - Vocational Education_2013_4th Poverty Quartile_Different District/Different Position</t>
  </si>
  <si>
    <t>High School - Vocational Education_2013_4th Poverty Quartile_Different District/Same Position</t>
  </si>
  <si>
    <t>High School - Vocational Education_2013_4th Poverty Quartile_Leaver</t>
  </si>
  <si>
    <t>High School - Vocational Education_2013_4th Poverty Quartile_New</t>
  </si>
  <si>
    <t>High School - Vocational Education_2013_4th Poverty Quartile_Same District/Different Position</t>
  </si>
  <si>
    <t>High School - Vocational Education_2013_4th Poverty Quartile_Stayer</t>
  </si>
  <si>
    <t>High School - Vocational Education_2014_1st Poverty Quartile_Different District/Different Position</t>
  </si>
  <si>
    <t>High School - Vocational Education_2014_1st Poverty Quartile_Different District/Same Position</t>
  </si>
  <si>
    <t>High School - Vocational Education_2014_1st Poverty Quartile_Leaver</t>
  </si>
  <si>
    <t>High School - Vocational Education_2014_1st Poverty Quartile_New</t>
  </si>
  <si>
    <t>High School - Vocational Education_2014_1st Poverty Quartile_Same District/Different Position</t>
  </si>
  <si>
    <t>High School - Vocational Education_2014_1st Poverty Quartile_Stayer</t>
  </si>
  <si>
    <t>High School - Vocational Education_2014_2nd Poverty Quartile_Different District/Different Position</t>
  </si>
  <si>
    <t>High School - Vocational Education_2014_2nd Poverty Quartile_Different District/Same Position</t>
  </si>
  <si>
    <t>High School - Vocational Education_2014_2nd Poverty Quartile_Leaver</t>
  </si>
  <si>
    <t>High School - Vocational Education_2014_2nd Poverty Quartile_New</t>
  </si>
  <si>
    <t>High School - Vocational Education_2014_2nd Poverty Quartile_Same District/Different Position</t>
  </si>
  <si>
    <t>High School - Vocational Education_2014_2nd Poverty Quartile_Stayer</t>
  </si>
  <si>
    <t>High School - Vocational Education_2014_3rd Poverty Quartile_Different District/Different Position</t>
  </si>
  <si>
    <t>High School - Vocational Education_2014_3rd Poverty Quartile_Different District/Same Position</t>
  </si>
  <si>
    <t>High School - Vocational Education_2014_3rd Poverty Quartile_Leaver</t>
  </si>
  <si>
    <t>High School - Vocational Education_2014_3rd Poverty Quartile_New</t>
  </si>
  <si>
    <t>High School - Vocational Education_2014_3rd Poverty Quartile_Same District/Different Position</t>
  </si>
  <si>
    <t>High School - Vocational Education_2014_3rd Poverty Quartile_Stayer</t>
  </si>
  <si>
    <t>High School - Vocational Education_2014_4th Poverty Quartile_Different District/Different Position</t>
  </si>
  <si>
    <t>High School - Vocational Education_2014_4th Poverty Quartile_Leaver</t>
  </si>
  <si>
    <t>High School - Vocational Education_2014_4th Poverty Quartile_New</t>
  </si>
  <si>
    <t>High School - Vocational Education_2014_4th Poverty Quartile_Same District/Different Position</t>
  </si>
  <si>
    <t>High School - Vocational Education_2014_4th Poverty Quartile_Stayer</t>
  </si>
  <si>
    <t>Librarians_2010_1st Poverty Quartile_Different District/Same Position</t>
  </si>
  <si>
    <t>Librarians_2010_1st Poverty Quartile_Leaver</t>
  </si>
  <si>
    <t>Librarians_2010_1st Poverty Quartile_New</t>
  </si>
  <si>
    <t>Librarians_2010_1st Poverty Quartile_Same District/Different Position</t>
  </si>
  <si>
    <t>Librarians_2010_1st Poverty Quartile_Stayer</t>
  </si>
  <si>
    <t>Librarians_2010_2nd Poverty Quartile_Different District/Same Position</t>
  </si>
  <si>
    <t>Librarians_2010_2nd Poverty Quartile_Leaver</t>
  </si>
  <si>
    <t>Librarians_2010_2nd Poverty Quartile_New</t>
  </si>
  <si>
    <t>Librarians_2010_2nd Poverty Quartile_Same District/Different Position</t>
  </si>
  <si>
    <t>Librarians_2010_2nd Poverty Quartile_Stayer</t>
  </si>
  <si>
    <t>Librarians_2010_3rd Poverty Quartile_Different District/Same Position</t>
  </si>
  <si>
    <t>Librarians_2010_3rd Poverty Quartile_Leaver</t>
  </si>
  <si>
    <t>Librarians_2010_3rd Poverty Quartile_New</t>
  </si>
  <si>
    <t>Librarians_2010_3rd Poverty Quartile_Same District/Different Position</t>
  </si>
  <si>
    <t>Librarians_2010_3rd Poverty Quartile_Stayer</t>
  </si>
  <si>
    <t>Librarians_2010_4th Poverty Quartile_Different District/Different Position</t>
  </si>
  <si>
    <t>Librarians_2010_4th Poverty Quartile_Different District/Same Position</t>
  </si>
  <si>
    <t>Librarians_2010_4th Poverty Quartile_Leaver</t>
  </si>
  <si>
    <t>Librarians_2010_4th Poverty Quartile_New</t>
  </si>
  <si>
    <t>Librarians_2010_4th Poverty Quartile_Same District/Different Position</t>
  </si>
  <si>
    <t>Librarians_2010_4th Poverty Quartile_Stayer</t>
  </si>
  <si>
    <t>Librarians_2011_1st Poverty Quartile_Different District/Different Position</t>
  </si>
  <si>
    <t>Librarians_2011_1st Poverty Quartile_Different District/Same Position</t>
  </si>
  <si>
    <t>Librarians_2011_1st Poverty Quartile_Leaver</t>
  </si>
  <si>
    <t>Librarians_2011_1st Poverty Quartile_New</t>
  </si>
  <si>
    <t>Librarians_2011_1st Poverty Quartile_Same District/Different Position</t>
  </si>
  <si>
    <t>Librarians_2011_1st Poverty Quartile_Stayer</t>
  </si>
  <si>
    <t>Librarians_2011_2nd Poverty Quartile_Different District/Different Position</t>
  </si>
  <si>
    <t>Librarians_2011_2nd Poverty Quartile_Different District/Same Position</t>
  </si>
  <si>
    <t>Librarians_2011_2nd Poverty Quartile_Leaver</t>
  </si>
  <si>
    <t>Librarians_2011_2nd Poverty Quartile_New</t>
  </si>
  <si>
    <t>Librarians_2011_2nd Poverty Quartile_Same District/Different Position</t>
  </si>
  <si>
    <t>Librarians_2011_2nd Poverty Quartile_Stayer</t>
  </si>
  <si>
    <t>Librarians_2011_3rd Poverty Quartile_Different District/Different Position</t>
  </si>
  <si>
    <t>Librarians_2011_3rd Poverty Quartile_Different District/Same Position</t>
  </si>
  <si>
    <t>Librarians_2011_3rd Poverty Quartile_Leaver</t>
  </si>
  <si>
    <t>Librarians_2011_3rd Poverty Quartile_New</t>
  </si>
  <si>
    <t>Librarians_2011_3rd Poverty Quartile_Same District/Different Position</t>
  </si>
  <si>
    <t>Librarians_2011_3rd Poverty Quartile_Stayer</t>
  </si>
  <si>
    <t>Librarians_2011_4th Poverty Quartile_Different District/Different Position</t>
  </si>
  <si>
    <t>Librarians_2011_4th Poverty Quartile_Different District/Same Position</t>
  </si>
  <si>
    <t>Librarians_2011_4th Poverty Quartile_Leaver</t>
  </si>
  <si>
    <t>Librarians_2011_4th Poverty Quartile_New</t>
  </si>
  <si>
    <t>Librarians_2011_4th Poverty Quartile_Same District/Different Position</t>
  </si>
  <si>
    <t>Librarians_2011_4th Poverty Quartile_Stayer</t>
  </si>
  <si>
    <t>Librarians_2012_1st Poverty Quartile_Different District/Different Position</t>
  </si>
  <si>
    <t>Librarians_2012_1st Poverty Quartile_Different District/Same Position</t>
  </si>
  <si>
    <t>Librarians_2012_1st Poverty Quartile_Leaver</t>
  </si>
  <si>
    <t>Librarians_2012_1st Poverty Quartile_New</t>
  </si>
  <si>
    <t>Librarians_2012_1st Poverty Quartile_Same District/Different Position</t>
  </si>
  <si>
    <t>Librarians_2012_1st Poverty Quartile_Stayer</t>
  </si>
  <si>
    <t>Librarians_2012_2nd Poverty Quartile_Different District/Different Position</t>
  </si>
  <si>
    <t>Librarians_2012_2nd Poverty Quartile_Different District/Same Position</t>
  </si>
  <si>
    <t>Librarians_2012_2nd Poverty Quartile_Leaver</t>
  </si>
  <si>
    <t>Librarians_2012_2nd Poverty Quartile_New</t>
  </si>
  <si>
    <t>Librarians_2012_2nd Poverty Quartile_Same District/Different Position</t>
  </si>
  <si>
    <t>Librarians_2012_2nd Poverty Quartile_Stayer</t>
  </si>
  <si>
    <t>Librarians_2012_3rd Poverty Quartile_Different District/Same Position</t>
  </si>
  <si>
    <t>Librarians_2012_3rd Poverty Quartile_Leaver</t>
  </si>
  <si>
    <t>Librarians_2012_3rd Poverty Quartile_New</t>
  </si>
  <si>
    <t>Librarians_2012_3rd Poverty Quartile_Same District/Different Position</t>
  </si>
  <si>
    <t>Librarians_2012_3rd Poverty Quartile_Stayer</t>
  </si>
  <si>
    <t>Librarians_2012_4th Poverty Quartile_Different District/Different Position</t>
  </si>
  <si>
    <t>Librarians_2012_4th Poverty Quartile_Different District/Same Position</t>
  </si>
  <si>
    <t>Librarians_2012_4th Poverty Quartile_Leaver</t>
  </si>
  <si>
    <t>Librarians_2012_4th Poverty Quartile_New</t>
  </si>
  <si>
    <t>Librarians_2012_4th Poverty Quartile_Same District/Different Position</t>
  </si>
  <si>
    <t>Librarians_2012_4th Poverty Quartile_Stayer</t>
  </si>
  <si>
    <t>Librarians_2013_1st Poverty Quartile_Different District/Different Position</t>
  </si>
  <si>
    <t>Librarians_2013_1st Poverty Quartile_Different District/Same Position</t>
  </si>
  <si>
    <t>Librarians_2013_1st Poverty Quartile_Leaver</t>
  </si>
  <si>
    <t>Librarians_2013_1st Poverty Quartile_New</t>
  </si>
  <si>
    <t>Librarians_2013_1st Poverty Quartile_Same District/Different Position</t>
  </si>
  <si>
    <t>Librarians_2013_1st Poverty Quartile_Stayer</t>
  </si>
  <si>
    <t>Librarians_2013_2nd Poverty Quartile_Different District/Different Position</t>
  </si>
  <si>
    <t>Librarians_2013_2nd Poverty Quartile_Different District/Same Position</t>
  </si>
  <si>
    <t>Librarians_2013_2nd Poverty Quartile_Leaver</t>
  </si>
  <si>
    <t>Librarians_2013_2nd Poverty Quartile_New</t>
  </si>
  <si>
    <t>Librarians_2013_2nd Poverty Quartile_Same District/Different Position</t>
  </si>
  <si>
    <t>Librarians_2013_2nd Poverty Quartile_Stayer</t>
  </si>
  <si>
    <t>Librarians_2013_3rd Poverty Quartile_Different District/Different Position</t>
  </si>
  <si>
    <t>Librarians_2013_3rd Poverty Quartile_Different District/Same Position</t>
  </si>
  <si>
    <t>Librarians_2013_3rd Poverty Quartile_Leaver</t>
  </si>
  <si>
    <t>Librarians_2013_3rd Poverty Quartile_New</t>
  </si>
  <si>
    <t>Librarians_2013_3rd Poverty Quartile_Same District/Different Position</t>
  </si>
  <si>
    <t>Librarians_2013_3rd Poverty Quartile_Stayer</t>
  </si>
  <si>
    <t>Librarians_2013_4th Poverty Quartile_Different District/Same Position</t>
  </si>
  <si>
    <t>Librarians_2013_4th Poverty Quartile_Leaver</t>
  </si>
  <si>
    <t>Librarians_2013_4th Poverty Quartile_New</t>
  </si>
  <si>
    <t>Librarians_2013_4th Poverty Quartile_Same District/Different Position</t>
  </si>
  <si>
    <t>Librarians_2013_4th Poverty Quartile_Stayer</t>
  </si>
  <si>
    <t>Librarians_2014_1st Poverty Quartile_Different District/Different Position</t>
  </si>
  <si>
    <t>Librarians_2014_1st Poverty Quartile_Different District/Same Position</t>
  </si>
  <si>
    <t>Librarians_2014_1st Poverty Quartile_Leaver</t>
  </si>
  <si>
    <t>Librarians_2014_1st Poverty Quartile_New</t>
  </si>
  <si>
    <t>Librarians_2014_1st Poverty Quartile_Same District/Different Position</t>
  </si>
  <si>
    <t>Librarians_2014_1st Poverty Quartile_Stayer</t>
  </si>
  <si>
    <t>Librarians_2014_2nd Poverty Quartile_Different District/Different Position</t>
  </si>
  <si>
    <t>Librarians_2014_2nd Poverty Quartile_Different District/Same Position</t>
  </si>
  <si>
    <t>Librarians_2014_2nd Poverty Quartile_Leaver</t>
  </si>
  <si>
    <t>Librarians_2014_2nd Poverty Quartile_New</t>
  </si>
  <si>
    <t>Librarians_2014_2nd Poverty Quartile_Same District/Different Position</t>
  </si>
  <si>
    <t>Librarians_2014_2nd Poverty Quartile_Stayer</t>
  </si>
  <si>
    <t>Librarians_2014_3rd Poverty Quartile_Different District/Different Position</t>
  </si>
  <si>
    <t>Librarians_2014_3rd Poverty Quartile_Different District/Same Position</t>
  </si>
  <si>
    <t>Librarians_2014_3rd Poverty Quartile_Leaver</t>
  </si>
  <si>
    <t>Librarians_2014_3rd Poverty Quartile_New</t>
  </si>
  <si>
    <t>Librarians_2014_3rd Poverty Quartile_Same District/Different Position</t>
  </si>
  <si>
    <t>Librarians_2014_3rd Poverty Quartile_Stayer</t>
  </si>
  <si>
    <t>Librarians_2014_4th Poverty Quartile_Different District/Different Position</t>
  </si>
  <si>
    <t>Librarians_2014_4th Poverty Quartile_Different District/Same Position</t>
  </si>
  <si>
    <t>Librarians_2014_4th Poverty Quartile_Leaver</t>
  </si>
  <si>
    <t>Librarians_2014_4th Poverty Quartile_New</t>
  </si>
  <si>
    <t>Librarians_2014_4th Poverty Quartile_Same District/Different Position</t>
  </si>
  <si>
    <t>Librarians_2014_4th Poverty Quartile_Stayer</t>
  </si>
  <si>
    <t>Middle School - Arts &amp; Music_2010_1st Poverty Quartile_Different District/Different Position</t>
  </si>
  <si>
    <t>Middle School - Arts &amp; Music_2010_1st Poverty Quartile_Different District/Same Position</t>
  </si>
  <si>
    <t>Middle School - Arts &amp; Music_2010_1st Poverty Quartile_Leaver</t>
  </si>
  <si>
    <t>Middle School - Arts &amp; Music_2010_1st Poverty Quartile_New</t>
  </si>
  <si>
    <t>Middle School - Arts &amp; Music_2010_1st Poverty Quartile_Same District/Different Position</t>
  </si>
  <si>
    <t>Middle School - Arts &amp; Music_2010_1st Poverty Quartile_Stayer</t>
  </si>
  <si>
    <t>Middle School - Arts &amp; Music_2010_2nd Poverty Quartile_Different District/Different Position</t>
  </si>
  <si>
    <t>Middle School - Arts &amp; Music_2010_2nd Poverty Quartile_Different District/Same Position</t>
  </si>
  <si>
    <t>Middle School - Arts &amp; Music_2010_2nd Poverty Quartile_Leaver</t>
  </si>
  <si>
    <t>Middle School - Arts &amp; Music_2010_2nd Poverty Quartile_New</t>
  </si>
  <si>
    <t>Middle School - Arts &amp; Music_2010_2nd Poverty Quartile_Same District/Different Position</t>
  </si>
  <si>
    <t>Middle School - Arts &amp; Music_2010_2nd Poverty Quartile_Stayer</t>
  </si>
  <si>
    <t>Middle School - Arts &amp; Music_2010_3rd Poverty Quartile_Different District/Different Position</t>
  </si>
  <si>
    <t>Middle School - Arts &amp; Music_2010_3rd Poverty Quartile_Different District/Same Position</t>
  </si>
  <si>
    <t>Middle School - Arts &amp; Music_2010_3rd Poverty Quartile_Leaver</t>
  </si>
  <si>
    <t>Middle School - Arts &amp; Music_2010_3rd Poverty Quartile_New</t>
  </si>
  <si>
    <t>Middle School - Arts &amp; Music_2010_3rd Poverty Quartile_Same District/Different Position</t>
  </si>
  <si>
    <t>Middle School - Arts &amp; Music_2010_3rd Poverty Quartile_Stayer</t>
  </si>
  <si>
    <t>Middle School - Arts &amp; Music_2010_4th Poverty Quartile_Different District/Same Position</t>
  </si>
  <si>
    <t>Middle School - Arts &amp; Music_2010_4th Poverty Quartile_Leaver</t>
  </si>
  <si>
    <t>Middle School - Arts &amp; Music_2010_4th Poverty Quartile_New</t>
  </si>
  <si>
    <t>Middle School - Arts &amp; Music_2010_4th Poverty Quartile_Same District/Different Position</t>
  </si>
  <si>
    <t>Middle School - Arts &amp; Music_2010_4th Poverty Quartile_Stayer</t>
  </si>
  <si>
    <t>Middle School - Arts &amp; Music_2011_1st Poverty Quartile_Different District/Different Position</t>
  </si>
  <si>
    <t>Middle School - Arts &amp; Music_2011_1st Poverty Quartile_Different District/Same Position</t>
  </si>
  <si>
    <t>Middle School - Arts &amp; Music_2011_1st Poverty Quartile_Leaver</t>
  </si>
  <si>
    <t>Middle School - Arts &amp; Music_2011_1st Poverty Quartile_New</t>
  </si>
  <si>
    <t>Middle School - Arts &amp; Music_2011_1st Poverty Quartile_Same District/Different Position</t>
  </si>
  <si>
    <t>Middle School - Arts &amp; Music_2011_1st Poverty Quartile_Stayer</t>
  </si>
  <si>
    <t>Middle School - Arts &amp; Music_2011_2nd Poverty Quartile_Different District/Different Position</t>
  </si>
  <si>
    <t>Middle School - Arts &amp; Music_2011_2nd Poverty Quartile_Different District/Same Position</t>
  </si>
  <si>
    <t>Middle School - Arts &amp; Music_2011_2nd Poverty Quartile_Leaver</t>
  </si>
  <si>
    <t>Middle School - Arts &amp; Music_2011_2nd Poverty Quartile_New</t>
  </si>
  <si>
    <t>Middle School - Arts &amp; Music_2011_2nd Poverty Quartile_Same District/Different Position</t>
  </si>
  <si>
    <t>Middle School - Arts &amp; Music_2011_2nd Poverty Quartile_Stayer</t>
  </si>
  <si>
    <t>Middle School - Arts &amp; Music_2011_3rd Poverty Quartile_Different District/Different Position</t>
  </si>
  <si>
    <t>Middle School - Arts &amp; Music_2011_3rd Poverty Quartile_Leaver</t>
  </si>
  <si>
    <t>Middle School - Arts &amp; Music_2011_3rd Poverty Quartile_New</t>
  </si>
  <si>
    <t>Middle School - Arts &amp; Music_2011_3rd Poverty Quartile_Same District/Different Position</t>
  </si>
  <si>
    <t>Middle School - Arts &amp; Music_2011_3rd Poverty Quartile_Stayer</t>
  </si>
  <si>
    <t>Middle School - Arts &amp; Music_2011_4th Poverty Quartile_Different District/Different Position</t>
  </si>
  <si>
    <t>Middle School - Arts &amp; Music_2011_4th Poverty Quartile_Leaver</t>
  </si>
  <si>
    <t>Middle School - Arts &amp; Music_2011_4th Poverty Quartile_New</t>
  </si>
  <si>
    <t>Middle School - Arts &amp; Music_2011_4th Poverty Quartile_Same District/Different Position</t>
  </si>
  <si>
    <t>Middle School - Arts &amp; Music_2011_4th Poverty Quartile_Stayer</t>
  </si>
  <si>
    <t>Middle School - Arts &amp; Music_2012_1st Poverty Quartile_Different District/Different Position</t>
  </si>
  <si>
    <t>Middle School - Arts &amp; Music_2012_1st Poverty Quartile_Different District/Same Position</t>
  </si>
  <si>
    <t>Middle School - Arts &amp; Music_2012_1st Poverty Quartile_Leaver</t>
  </si>
  <si>
    <t>Middle School - Arts &amp; Music_2012_1st Poverty Quartile_New</t>
  </si>
  <si>
    <t>Middle School - Arts &amp; Music_2012_1st Poverty Quartile_Same District/Different Position</t>
  </si>
  <si>
    <t>Middle School - Arts &amp; Music_2012_1st Poverty Quartile_Stayer</t>
  </si>
  <si>
    <t>Middle School - Arts &amp; Music_2012_2nd Poverty Quartile_Different District/Different Position</t>
  </si>
  <si>
    <t>Middle School - Arts &amp; Music_2012_2nd Poverty Quartile_Different District/Same Position</t>
  </si>
  <si>
    <t>Middle School - Arts &amp; Music_2012_2nd Poverty Quartile_Leaver</t>
  </si>
  <si>
    <t>Middle School - Arts &amp; Music_2012_2nd Poverty Quartile_New</t>
  </si>
  <si>
    <t>Middle School - Arts &amp; Music_2012_2nd Poverty Quartile_Same District/Different Position</t>
  </si>
  <si>
    <t>Middle School - Arts &amp; Music_2012_2nd Poverty Quartile_Stayer</t>
  </si>
  <si>
    <t>Middle School - Arts &amp; Music_2012_3rd Poverty Quartile_Different District/Different Position</t>
  </si>
  <si>
    <t>Middle School - Arts &amp; Music_2012_3rd Poverty Quartile_Leaver</t>
  </si>
  <si>
    <t>Middle School - Arts &amp; Music_2012_3rd Poverty Quartile_New</t>
  </si>
  <si>
    <t>Middle School - Arts &amp; Music_2012_3rd Poverty Quartile_Same District/Different Position</t>
  </si>
  <si>
    <t>Middle School - Arts &amp; Music_2012_3rd Poverty Quartile_Stayer</t>
  </si>
  <si>
    <t>Middle School - Arts &amp; Music_2012_4th Poverty Quartile_Different District/Different Position</t>
  </si>
  <si>
    <t>Middle School - Arts &amp; Music_2012_4th Poverty Quartile_Different District/Same Position</t>
  </si>
  <si>
    <t>Middle School - Arts &amp; Music_2012_4th Poverty Quartile_Leaver</t>
  </si>
  <si>
    <t>Middle School - Arts &amp; Music_2012_4th Poverty Quartile_New</t>
  </si>
  <si>
    <t>Middle School - Arts &amp; Music_2012_4th Poverty Quartile_Same District/Different Position</t>
  </si>
  <si>
    <t>Middle School - Arts &amp; Music_2012_4th Poverty Quartile_Stayer</t>
  </si>
  <si>
    <t>Middle School - Arts &amp; Music_2013_1st Poverty Quartile_Different District/Different Position</t>
  </si>
  <si>
    <t>Middle School - Arts &amp; Music_2013_1st Poverty Quartile_Different District/Same Position</t>
  </si>
  <si>
    <t>Middle School - Arts &amp; Music_2013_1st Poverty Quartile_Leaver</t>
  </si>
  <si>
    <t>Middle School - Arts &amp; Music_2013_1st Poverty Quartile_New</t>
  </si>
  <si>
    <t>Middle School - Arts &amp; Music_2013_1st Poverty Quartile_Same District/Different Position</t>
  </si>
  <si>
    <t>Middle School - Arts &amp; Music_2013_1st Poverty Quartile_Stayer</t>
  </si>
  <si>
    <t>Middle School - Arts &amp; Music_2013_2nd Poverty Quartile_Different District/Different Position</t>
  </si>
  <si>
    <t>Middle School - Arts &amp; Music_2013_2nd Poverty Quartile_Different District/Same Position</t>
  </si>
  <si>
    <t>Middle School - Arts &amp; Music_2013_2nd Poverty Quartile_Leaver</t>
  </si>
  <si>
    <t>Middle School - Arts &amp; Music_2013_2nd Poverty Quartile_New</t>
  </si>
  <si>
    <t>Middle School - Arts &amp; Music_2013_2nd Poverty Quartile_Same District/Different Position</t>
  </si>
  <si>
    <t>Middle School - Arts &amp; Music_2013_2nd Poverty Quartile_Stayer</t>
  </si>
  <si>
    <t>Middle School - Arts &amp; Music_2013_3rd Poverty Quartile_Different District/Different Position</t>
  </si>
  <si>
    <t>Middle School - Arts &amp; Music_2013_3rd Poverty Quartile_Different District/Same Position</t>
  </si>
  <si>
    <t>Middle School - Arts &amp; Music_2013_3rd Poverty Quartile_Leaver</t>
  </si>
  <si>
    <t>Middle School - Arts &amp; Music_2013_3rd Poverty Quartile_New</t>
  </si>
  <si>
    <t>Middle School - Arts &amp; Music_2013_3rd Poverty Quartile_Same District/Different Position</t>
  </si>
  <si>
    <t>Middle School - Arts &amp; Music_2013_3rd Poverty Quartile_Stayer</t>
  </si>
  <si>
    <t>Middle School - Arts &amp; Music_2013_4th Poverty Quartile_Different District/Different Position</t>
  </si>
  <si>
    <t>Middle School - Arts &amp; Music_2013_4th Poverty Quartile_Different District/Same Position</t>
  </si>
  <si>
    <t>Middle School - Arts &amp; Music_2013_4th Poverty Quartile_Leaver</t>
  </si>
  <si>
    <t>Middle School - Arts &amp; Music_2013_4th Poverty Quartile_New</t>
  </si>
  <si>
    <t>Middle School - Arts &amp; Music_2013_4th Poverty Quartile_Same District/Different Position</t>
  </si>
  <si>
    <t>Middle School - Arts &amp; Music_2013_4th Poverty Quartile_Stayer</t>
  </si>
  <si>
    <t>Middle School - Arts &amp; Music_2014_1st Poverty Quartile_Different District/Different Position</t>
  </si>
  <si>
    <t>Middle School - Arts &amp; Music_2014_1st Poverty Quartile_Different District/Same Position</t>
  </si>
  <si>
    <t>Middle School - Arts &amp; Music_2014_1st Poverty Quartile_Leaver</t>
  </si>
  <si>
    <t>Middle School - Arts &amp; Music_2014_1st Poverty Quartile_New</t>
  </si>
  <si>
    <t>Middle School - Arts &amp; Music_2014_1st Poverty Quartile_Same District/Different Position</t>
  </si>
  <si>
    <t>Middle School - Arts &amp; Music_2014_1st Poverty Quartile_Stayer</t>
  </si>
  <si>
    <t>Middle School - Arts &amp; Music_2014_2nd Poverty Quartile_Different District/Different Position</t>
  </si>
  <si>
    <t>Middle School - Arts &amp; Music_2014_2nd Poverty Quartile_Different District/Same Position</t>
  </si>
  <si>
    <t>Middle School - Arts &amp; Music_2014_2nd Poverty Quartile_Leaver</t>
  </si>
  <si>
    <t>Middle School - Arts &amp; Music_2014_2nd Poverty Quartile_New</t>
  </si>
  <si>
    <t>Middle School - Arts &amp; Music_2014_2nd Poverty Quartile_Same District/Different Position</t>
  </si>
  <si>
    <t>Middle School - Arts &amp; Music_2014_2nd Poverty Quartile_Stayer</t>
  </si>
  <si>
    <t>Middle School - Arts &amp; Music_2014_3rd Poverty Quartile_Different District/Different Position</t>
  </si>
  <si>
    <t>Middle School - Arts &amp; Music_2014_3rd Poverty Quartile_Different District/Same Position</t>
  </si>
  <si>
    <t>Middle School - Arts &amp; Music_2014_3rd Poverty Quartile_Leaver</t>
  </si>
  <si>
    <t>Middle School - Arts &amp; Music_2014_3rd Poverty Quartile_New</t>
  </si>
  <si>
    <t>Middle School - Arts &amp; Music_2014_3rd Poverty Quartile_Same District/Different Position</t>
  </si>
  <si>
    <t>Middle School - Arts &amp; Music_2014_3rd Poverty Quartile_Stayer</t>
  </si>
  <si>
    <t>Middle School - Arts &amp; Music_2014_4th Poverty Quartile_Different District/Different Position</t>
  </si>
  <si>
    <t>Middle School - Arts &amp; Music_2014_4th Poverty Quartile_Different District/Same Position</t>
  </si>
  <si>
    <t>Middle School - Arts &amp; Music_2014_4th Poverty Quartile_Leaver</t>
  </si>
  <si>
    <t>Middle School - Arts &amp; Music_2014_4th Poverty Quartile_New</t>
  </si>
  <si>
    <t>Middle School - Arts &amp; Music_2014_4th Poverty Quartile_Same District/Different Position</t>
  </si>
  <si>
    <t>Middle School - Arts &amp; Music_2014_4th Poverty Quartile_Stayer</t>
  </si>
  <si>
    <t>Middle School - Foreign Language_2010_1st Poverty Quartile_Different District/Different Position</t>
  </si>
  <si>
    <t>Middle School - Foreign Language_2010_1st Poverty Quartile_Leaver</t>
  </si>
  <si>
    <t>Middle School - Foreign Language_2010_1st Poverty Quartile_New</t>
  </si>
  <si>
    <t>Middle School - Foreign Language_2010_1st Poverty Quartile_Same District/Different Position</t>
  </si>
  <si>
    <t>Middle School - Foreign Language_2010_1st Poverty Quartile_Stayer</t>
  </si>
  <si>
    <t>Middle School - Foreign Language_2010_2nd Poverty Quartile_Different District/Different Position</t>
  </si>
  <si>
    <t>Middle School - Foreign Language_2010_2nd Poverty Quartile_Leaver</t>
  </si>
  <si>
    <t>Middle School - Foreign Language_2010_2nd Poverty Quartile_New</t>
  </si>
  <si>
    <t>Middle School - Foreign Language_2010_2nd Poverty Quartile_Same District/Different Position</t>
  </si>
  <si>
    <t>Middle School - Foreign Language_2010_2nd Poverty Quartile_Stayer</t>
  </si>
  <si>
    <t>Middle School - Foreign Language_2010_3rd Poverty Quartile_Different District/Different Position</t>
  </si>
  <si>
    <t>Middle School - Foreign Language_2010_3rd Poverty Quartile_Leaver</t>
  </si>
  <si>
    <t>Middle School - Foreign Language_2010_3rd Poverty Quartile_New</t>
  </si>
  <si>
    <t>Middle School - Foreign Language_2010_3rd Poverty Quartile_Same District/Different Position</t>
  </si>
  <si>
    <t>Middle School - Foreign Language_2010_3rd Poverty Quartile_Stayer</t>
  </si>
  <si>
    <t>Middle School - Foreign Language_2010_4th Poverty Quartile_Different District/Different Position</t>
  </si>
  <si>
    <t>Middle School - Foreign Language_2010_4th Poverty Quartile_Leaver</t>
  </si>
  <si>
    <t>Middle School - Foreign Language_2010_4th Poverty Quartile_New</t>
  </si>
  <si>
    <t>Middle School - Foreign Language_2010_4th Poverty Quartile_Same District/Different Position</t>
  </si>
  <si>
    <t>Middle School - Foreign Language_2010_4th Poverty Quartile_Stayer</t>
  </si>
  <si>
    <t>Middle School - Foreign Language_2011_1st Poverty Quartile_Different District/Same Position</t>
  </si>
  <si>
    <t>Middle School - Foreign Language_2011_1st Poverty Quartile_Leaver</t>
  </si>
  <si>
    <t>Middle School - Foreign Language_2011_1st Poverty Quartile_New</t>
  </si>
  <si>
    <t>Middle School - Foreign Language_2011_1st Poverty Quartile_Same District/Different Position</t>
  </si>
  <si>
    <t>Middle School - Foreign Language_2011_1st Poverty Quartile_Stayer</t>
  </si>
  <si>
    <t>Middle School - Foreign Language_2011_2nd Poverty Quartile_Different District/Different Position</t>
  </si>
  <si>
    <t>Middle School - Foreign Language_2011_2nd Poverty Quartile_Leaver</t>
  </si>
  <si>
    <t>Middle School - Foreign Language_2011_2nd Poverty Quartile_New</t>
  </si>
  <si>
    <t>Middle School - Foreign Language_2011_2nd Poverty Quartile_Same District/Different Position</t>
  </si>
  <si>
    <t>Middle School - Foreign Language_2011_2nd Poverty Quartile_Stayer</t>
  </si>
  <si>
    <t>Middle School - Foreign Language_2011_3rd Poverty Quartile_Different District/Different Position</t>
  </si>
  <si>
    <t>Middle School - Foreign Language_2011_3rd Poverty Quartile_Different District/Same Position</t>
  </si>
  <si>
    <t>Middle School - Foreign Language_2011_3rd Poverty Quartile_Leaver</t>
  </si>
  <si>
    <t>Middle School - Foreign Language_2011_3rd Poverty Quartile_Same District/Different Position</t>
  </si>
  <si>
    <t>Middle School - Foreign Language_2011_3rd Poverty Quartile_Stayer</t>
  </si>
  <si>
    <t>Middle School - Foreign Language_2011_4th Poverty Quartile_Different District/Different Position</t>
  </si>
  <si>
    <t>Middle School - Foreign Language_2011_4th Poverty Quartile_Leaver</t>
  </si>
  <si>
    <t>Middle School - Foreign Language_2011_4th Poverty Quartile_New</t>
  </si>
  <si>
    <t>Middle School - Foreign Language_2011_4th Poverty Quartile_Same District/Different Position</t>
  </si>
  <si>
    <t>Middle School - Foreign Language_2011_4th Poverty Quartile_Stayer</t>
  </si>
  <si>
    <t>Middle School - Foreign Language_2012_1st Poverty Quartile_Different District/Different Position</t>
  </si>
  <si>
    <t>Middle School - Foreign Language_2012_1st Poverty Quartile_Different District/Same Position</t>
  </si>
  <si>
    <t>Middle School - Foreign Language_2012_1st Poverty Quartile_Leaver</t>
  </si>
  <si>
    <t>Middle School - Foreign Language_2012_1st Poverty Quartile_New</t>
  </si>
  <si>
    <t>Middle School - Foreign Language_2012_1st Poverty Quartile_Same District/Different Position</t>
  </si>
  <si>
    <t>Middle School - Foreign Language_2012_1st Poverty Quartile_Stayer</t>
  </si>
  <si>
    <t>Middle School - Foreign Language_2012_2nd Poverty Quartile_Different District/Different Position</t>
  </si>
  <si>
    <t>Middle School - Foreign Language_2012_2nd Poverty Quartile_Different District/Same Position</t>
  </si>
  <si>
    <t>Middle School - Foreign Language_2012_2nd Poverty Quartile_Leaver</t>
  </si>
  <si>
    <t>Middle School - Foreign Language_2012_2nd Poverty Quartile_New</t>
  </si>
  <si>
    <t>Middle School - Foreign Language_2012_2nd Poverty Quartile_Same District/Different Position</t>
  </si>
  <si>
    <t>Middle School - Foreign Language_2012_2nd Poverty Quartile_Stayer</t>
  </si>
  <si>
    <t>Middle School - Foreign Language_2012_3rd Poverty Quartile_New</t>
  </si>
  <si>
    <t>Middle School - Foreign Language_2012_3rd Poverty Quartile_Same District/Different Position</t>
  </si>
  <si>
    <t>Middle School - Foreign Language_2012_3rd Poverty Quartile_Stayer</t>
  </si>
  <si>
    <t>Middle School - Foreign Language_2012_4th Poverty Quartile_Different District/Different Position</t>
  </si>
  <si>
    <t>Middle School - Foreign Language_2012_4th Poverty Quartile_Different District/Same Position</t>
  </si>
  <si>
    <t>Middle School - Foreign Language_2012_4th Poverty Quartile_Leaver</t>
  </si>
  <si>
    <t>Middle School - Foreign Language_2012_4th Poverty Quartile_New</t>
  </si>
  <si>
    <t>Middle School - Foreign Language_2012_4th Poverty Quartile_Same District/Different Position</t>
  </si>
  <si>
    <t>Middle School - Foreign Language_2012_4th Poverty Quartile_Stayer</t>
  </si>
  <si>
    <t>Middle School - Foreign Language_2013_1st Poverty Quartile_Different District/Different Position</t>
  </si>
  <si>
    <t>Middle School - Foreign Language_2013_1st Poverty Quartile_Different District/Same Position</t>
  </si>
  <si>
    <t>Middle School - Foreign Language_2013_1st Poverty Quartile_Leaver</t>
  </si>
  <si>
    <t>Middle School - Foreign Language_2013_1st Poverty Quartile_New</t>
  </si>
  <si>
    <t>Middle School - Foreign Language_2013_1st Poverty Quartile_Same District/Different Position</t>
  </si>
  <si>
    <t>Middle School - Foreign Language_2013_1st Poverty Quartile_Stayer</t>
  </si>
  <si>
    <t>Middle School - Foreign Language_2013_2nd Poverty Quartile_Different District/Different Position</t>
  </si>
  <si>
    <t>Middle School - Foreign Language_2013_2nd Poverty Quartile_Different District/Same Position</t>
  </si>
  <si>
    <t>Middle School - Foreign Language_2013_2nd Poverty Quartile_Leaver</t>
  </si>
  <si>
    <t>Middle School - Foreign Language_2013_2nd Poverty Quartile_New</t>
  </si>
  <si>
    <t>Middle School - Foreign Language_2013_2nd Poverty Quartile_Same District/Different Position</t>
  </si>
  <si>
    <t>Middle School - Foreign Language_2013_2nd Poverty Quartile_Stayer</t>
  </si>
  <si>
    <t>Middle School - Foreign Language_2013_3rd Poverty Quartile_Different District/Different Position</t>
  </si>
  <si>
    <t>Middle School - Foreign Language_2013_3rd Poverty Quartile_Leaver</t>
  </si>
  <si>
    <t>Middle School - Foreign Language_2013_3rd Poverty Quartile_New</t>
  </si>
  <si>
    <t>Middle School - Foreign Language_2013_3rd Poverty Quartile_Same District/Different Position</t>
  </si>
  <si>
    <t>Middle School - Foreign Language_2013_3rd Poverty Quartile_Stayer</t>
  </si>
  <si>
    <t>Middle School - Foreign Language_2013_4th Poverty Quartile_Different District/Same Position</t>
  </si>
  <si>
    <t>Middle School - Foreign Language_2013_4th Poverty Quartile_Leaver</t>
  </si>
  <si>
    <t>Middle School - Foreign Language_2013_4th Poverty Quartile_New</t>
  </si>
  <si>
    <t>Middle School - Foreign Language_2013_4th Poverty Quartile_Same District/Different Position</t>
  </si>
  <si>
    <t>Middle School - Foreign Language_2013_4th Poverty Quartile_Stayer</t>
  </si>
  <si>
    <t>Middle School - Foreign Language_2014_1st Poverty Quartile_Different District/Different Position</t>
  </si>
  <si>
    <t>Middle School - Foreign Language_2014_1st Poverty Quartile_Leaver</t>
  </si>
  <si>
    <t>Middle School - Foreign Language_2014_1st Poverty Quartile_New</t>
  </si>
  <si>
    <t>Middle School - Foreign Language_2014_1st Poverty Quartile_Same District/Different Position</t>
  </si>
  <si>
    <t>Middle School - Foreign Language_2014_1st Poverty Quartile_Stayer</t>
  </si>
  <si>
    <t>Middle School - Foreign Language_2014_2nd Poverty Quartile_Different District/Different Position</t>
  </si>
  <si>
    <t>Middle School - Foreign Language_2014_2nd Poverty Quartile_Leaver</t>
  </si>
  <si>
    <t>Middle School - Foreign Language_2014_2nd Poverty Quartile_New</t>
  </si>
  <si>
    <t>Middle School - Foreign Language_2014_2nd Poverty Quartile_Same District/Different Position</t>
  </si>
  <si>
    <t>Middle School - Foreign Language_2014_2nd Poverty Quartile_Stayer</t>
  </si>
  <si>
    <t>Middle School - Foreign Language_2014_3rd Poverty Quartile_Different District/Different Position</t>
  </si>
  <si>
    <t>Middle School - Foreign Language_2014_3rd Poverty Quartile_New</t>
  </si>
  <si>
    <t>Middle School - Foreign Language_2014_3rd Poverty Quartile_Same District/Different Position</t>
  </si>
  <si>
    <t>Middle School - Foreign Language_2014_3rd Poverty Quartile_Stayer</t>
  </si>
  <si>
    <t>Middle School - Foreign Language_2014_4th Poverty Quartile_Leaver</t>
  </si>
  <si>
    <t>Middle School - Foreign Language_2014_4th Poverty Quartile_Same District/Different Position</t>
  </si>
  <si>
    <t>Middle School - Foreign Language_2014_4th Poverty Quartile_Stayer</t>
  </si>
  <si>
    <t>Middle School - Language Arts_2010_1st Poverty Quartile_Different District/Different Position</t>
  </si>
  <si>
    <t>Middle School - Language Arts_2010_1st Poverty Quartile_Different District/Same Position</t>
  </si>
  <si>
    <t>Middle School - Language Arts_2010_1st Poverty Quartile_Leaver</t>
  </si>
  <si>
    <t>Middle School - Language Arts_2010_1st Poverty Quartile_New</t>
  </si>
  <si>
    <t>Middle School - Language Arts_2010_1st Poverty Quartile_Same District/Different Position</t>
  </si>
  <si>
    <t>Middle School - Language Arts_2010_1st Poverty Quartile_Stayer</t>
  </si>
  <si>
    <t>Middle School - Language Arts_2010_2nd Poverty Quartile_Different District/Different Position</t>
  </si>
  <si>
    <t>Middle School - Language Arts_2010_2nd Poverty Quartile_Different District/Same Position</t>
  </si>
  <si>
    <t>Middle School - Language Arts_2010_2nd Poverty Quartile_Leaver</t>
  </si>
  <si>
    <t>Middle School - Language Arts_2010_2nd Poverty Quartile_New</t>
  </si>
  <si>
    <t>Middle School - Language Arts_2010_2nd Poverty Quartile_Same District/Different Position</t>
  </si>
  <si>
    <t>Middle School - Language Arts_2010_2nd Poverty Quartile_Stayer</t>
  </si>
  <si>
    <t>Middle School - Language Arts_2010_3rd Poverty Quartile_Different District/Different Position</t>
  </si>
  <si>
    <t>Middle School - Language Arts_2010_3rd Poverty Quartile_Different District/Same Position</t>
  </si>
  <si>
    <t>Middle School - Language Arts_2010_3rd Poverty Quartile_Leaver</t>
  </si>
  <si>
    <t>Middle School - Language Arts_2010_3rd Poverty Quartile_New</t>
  </si>
  <si>
    <t>Middle School - Language Arts_2010_3rd Poverty Quartile_Same District/Different Position</t>
  </si>
  <si>
    <t>Middle School - Language Arts_2010_3rd Poverty Quartile_Stayer</t>
  </si>
  <si>
    <t>Middle School - Language Arts_2010_4th Poverty Quartile_Different District/Different Position</t>
  </si>
  <si>
    <t>Middle School - Language Arts_2010_4th Poverty Quartile_Different District/Same Position</t>
  </si>
  <si>
    <t>Middle School - Language Arts_2010_4th Poverty Quartile_Leaver</t>
  </si>
  <si>
    <t>Middle School - Language Arts_2010_4th Poverty Quartile_New</t>
  </si>
  <si>
    <t>Middle School - Language Arts_2010_4th Poverty Quartile_Same District/Different Position</t>
  </si>
  <si>
    <t>Middle School - Language Arts_2010_4th Poverty Quartile_Stayer</t>
  </si>
  <si>
    <t>Middle School - Language Arts_2011_1st Poverty Quartile_Different District/Different Position</t>
  </si>
  <si>
    <t>Middle School - Language Arts_2011_1st Poverty Quartile_Different District/Same Position</t>
  </si>
  <si>
    <t>Middle School - Language Arts_2011_1st Poverty Quartile_Leaver</t>
  </si>
  <si>
    <t>Middle School - Language Arts_2011_1st Poverty Quartile_New</t>
  </si>
  <si>
    <t>Middle School - Language Arts_2011_1st Poverty Quartile_Same District/Different Position</t>
  </si>
  <si>
    <t>Middle School - Language Arts_2011_1st Poverty Quartile_Stayer</t>
  </si>
  <si>
    <t>Middle School - Language Arts_2011_2nd Poverty Quartile_Different District/Different Position</t>
  </si>
  <si>
    <t>Middle School - Language Arts_2011_2nd Poverty Quartile_Different District/Same Position</t>
  </si>
  <si>
    <t>Middle School - Language Arts_2011_2nd Poverty Quartile_Leaver</t>
  </si>
  <si>
    <t>Middle School - Language Arts_2011_2nd Poverty Quartile_New</t>
  </si>
  <si>
    <t>Middle School - Language Arts_2011_2nd Poverty Quartile_Same District/Different Position</t>
  </si>
  <si>
    <t>Middle School - Language Arts_2011_2nd Poverty Quartile_Stayer</t>
  </si>
  <si>
    <t>Middle School - Language Arts_2011_3rd Poverty Quartile_Different District/Different Position</t>
  </si>
  <si>
    <t>Middle School - Language Arts_2011_3rd Poverty Quartile_Different District/Same Position</t>
  </si>
  <si>
    <t>Middle School - Language Arts_2011_3rd Poverty Quartile_Leaver</t>
  </si>
  <si>
    <t>Middle School - Language Arts_2011_3rd Poverty Quartile_New</t>
  </si>
  <si>
    <t>Middle School - Language Arts_2011_3rd Poverty Quartile_Same District/Different Position</t>
  </si>
  <si>
    <t>Middle School - Language Arts_2011_3rd Poverty Quartile_Stayer</t>
  </si>
  <si>
    <t>Middle School - Language Arts_2011_4th Poverty Quartile_Different District/Different Position</t>
  </si>
  <si>
    <t>Middle School - Language Arts_2011_4th Poverty Quartile_Different District/Same Position</t>
  </si>
  <si>
    <t>Middle School - Language Arts_2011_4th Poverty Quartile_Leaver</t>
  </si>
  <si>
    <t>Middle School - Language Arts_2011_4th Poverty Quartile_New</t>
  </si>
  <si>
    <t>Middle School - Language Arts_2011_4th Poverty Quartile_Same District/Different Position</t>
  </si>
  <si>
    <t>Middle School - Language Arts_2011_4th Poverty Quartile_Stayer</t>
  </si>
  <si>
    <t>Middle School - Language Arts_2012_1st Poverty Quartile_Different District/Different Position</t>
  </si>
  <si>
    <t>Middle School - Language Arts_2012_1st Poverty Quartile_Different District/Same Position</t>
  </si>
  <si>
    <t>Middle School - Language Arts_2012_1st Poverty Quartile_Leaver</t>
  </si>
  <si>
    <t>Middle School - Language Arts_2012_1st Poverty Quartile_New</t>
  </si>
  <si>
    <t>Middle School - Language Arts_2012_1st Poverty Quartile_Same District/Different Position</t>
  </si>
  <si>
    <t>Middle School - Language Arts_2012_1st Poverty Quartile_Stayer</t>
  </si>
  <si>
    <t>Middle School - Language Arts_2012_2nd Poverty Quartile_Different District/Different Position</t>
  </si>
  <si>
    <t>Middle School - Language Arts_2012_2nd Poverty Quartile_Different District/Same Position</t>
  </si>
  <si>
    <t>Middle School - Language Arts_2012_2nd Poverty Quartile_Leaver</t>
  </si>
  <si>
    <t>Middle School - Language Arts_2012_2nd Poverty Quartile_New</t>
  </si>
  <si>
    <t>Middle School - Language Arts_2012_2nd Poverty Quartile_Same District/Different Position</t>
  </si>
  <si>
    <t>Middle School - Language Arts_2012_2nd Poverty Quartile_Stayer</t>
  </si>
  <si>
    <t>Middle School - Language Arts_2012_3rd Poverty Quartile_Different District/Different Position</t>
  </si>
  <si>
    <t>Middle School - Language Arts_2012_3rd Poverty Quartile_Leaver</t>
  </si>
  <si>
    <t>Middle School - Language Arts_2012_3rd Poverty Quartile_New</t>
  </si>
  <si>
    <t>Middle School - Language Arts_2012_3rd Poverty Quartile_Same District/Different Position</t>
  </si>
  <si>
    <t>Middle School - Language Arts_2012_3rd Poverty Quartile_Stayer</t>
  </si>
  <si>
    <t>Middle School - Language Arts_2012_4th Poverty Quartile_Different District/Different Position</t>
  </si>
  <si>
    <t>Middle School - Language Arts_2012_4th Poverty Quartile_Different District/Same Position</t>
  </si>
  <si>
    <t>Middle School - Language Arts_2012_4th Poverty Quartile_Leaver</t>
  </si>
  <si>
    <t>Middle School - Language Arts_2012_4th Poverty Quartile_New</t>
  </si>
  <si>
    <t>Middle School - Language Arts_2012_4th Poverty Quartile_Same District/Different Position</t>
  </si>
  <si>
    <t>Middle School - Language Arts_2012_4th Poverty Quartile_Stayer</t>
  </si>
  <si>
    <t>Middle School - Language Arts_2013_1st Poverty Quartile_Different District/Different Position</t>
  </si>
  <si>
    <t>Middle School - Language Arts_2013_1st Poverty Quartile_Different District/Same Position</t>
  </si>
  <si>
    <t>Middle School - Language Arts_2013_1st Poverty Quartile_Leaver</t>
  </si>
  <si>
    <t>Middle School - Language Arts_2013_1st Poverty Quartile_New</t>
  </si>
  <si>
    <t>Middle School - Language Arts_2013_1st Poverty Quartile_Same District/Different Position</t>
  </si>
  <si>
    <t>Middle School - Language Arts_2013_1st Poverty Quartile_Stayer</t>
  </si>
  <si>
    <t>Middle School - Language Arts_2013_2nd Poverty Quartile_Different District/Different Position</t>
  </si>
  <si>
    <t>Middle School - Language Arts_2013_2nd Poverty Quartile_Different District/Same Position</t>
  </si>
  <si>
    <t>Middle School - Language Arts_2013_2nd Poverty Quartile_Leaver</t>
  </si>
  <si>
    <t>Middle School - Language Arts_2013_2nd Poverty Quartile_New</t>
  </si>
  <si>
    <t>Middle School - Language Arts_2013_2nd Poverty Quartile_Same District/Different Position</t>
  </si>
  <si>
    <t>Middle School - Language Arts_2013_2nd Poverty Quartile_Stayer</t>
  </si>
  <si>
    <t>Middle School - Language Arts_2013_3rd Poverty Quartile_Different District/Different Position</t>
  </si>
  <si>
    <t>Middle School - Language Arts_2013_3rd Poverty Quartile_Different District/Same Position</t>
  </si>
  <si>
    <t>Middle School - Language Arts_2013_3rd Poverty Quartile_Leaver</t>
  </si>
  <si>
    <t>Middle School - Language Arts_2013_3rd Poverty Quartile_New</t>
  </si>
  <si>
    <t>Middle School - Language Arts_2013_3rd Poverty Quartile_Same District/Different Position</t>
  </si>
  <si>
    <t>Middle School - Language Arts_2013_3rd Poverty Quartile_Stayer</t>
  </si>
  <si>
    <t>Middle School - Language Arts_2013_4th Poverty Quartile_Different District/Different Position</t>
  </si>
  <si>
    <t>Middle School - Language Arts_2013_4th Poverty Quartile_Different District/Same Position</t>
  </si>
  <si>
    <t>Middle School - Language Arts_2013_4th Poverty Quartile_Leaver</t>
  </si>
  <si>
    <t>Middle School - Language Arts_2013_4th Poverty Quartile_New</t>
  </si>
  <si>
    <t>Middle School - Language Arts_2013_4th Poverty Quartile_Same District/Different Position</t>
  </si>
  <si>
    <t>Middle School - Language Arts_2013_4th Poverty Quartile_Stayer</t>
  </si>
  <si>
    <t>Middle School - Language Arts_2014_1st Poverty Quartile_Different District/Different Position</t>
  </si>
  <si>
    <t>Middle School - Language Arts_2014_1st Poverty Quartile_Different District/Same Position</t>
  </si>
  <si>
    <t>Middle School - Language Arts_2014_1st Poverty Quartile_Leaver</t>
  </si>
  <si>
    <t>Middle School - Language Arts_2014_1st Poverty Quartile_New</t>
  </si>
  <si>
    <t>Middle School - Language Arts_2014_1st Poverty Quartile_Same District/Different Position</t>
  </si>
  <si>
    <t>Middle School - Language Arts_2014_1st Poverty Quartile_Stayer</t>
  </si>
  <si>
    <t>Middle School - Language Arts_2014_2nd Poverty Quartile_Different District/Different Position</t>
  </si>
  <si>
    <t>Middle School - Language Arts_2014_2nd Poverty Quartile_Different District/Same Position</t>
  </si>
  <si>
    <t>Middle School - Language Arts_2014_2nd Poverty Quartile_Leaver</t>
  </si>
  <si>
    <t>Middle School - Language Arts_2014_2nd Poverty Quartile_New</t>
  </si>
  <si>
    <t>Middle School - Language Arts_2014_2nd Poverty Quartile_Same District/Different Position</t>
  </si>
  <si>
    <t>Middle School - Language Arts_2014_2nd Poverty Quartile_Stayer</t>
  </si>
  <si>
    <t>Middle School - Language Arts_2014_3rd Poverty Quartile_Different District/Different Position</t>
  </si>
  <si>
    <t>Middle School - Language Arts_2014_3rd Poverty Quartile_Different District/Same Position</t>
  </si>
  <si>
    <t>Middle School - Language Arts_2014_3rd Poverty Quartile_Leaver</t>
  </si>
  <si>
    <t>Middle School - Language Arts_2014_3rd Poverty Quartile_New</t>
  </si>
  <si>
    <t>Middle School - Language Arts_2014_3rd Poverty Quartile_Same District/Different Position</t>
  </si>
  <si>
    <t>Middle School - Language Arts_2014_3rd Poverty Quartile_Stayer</t>
  </si>
  <si>
    <t>Middle School - Language Arts_2014_4th Poverty Quartile_Different District/Different Position</t>
  </si>
  <si>
    <t>Middle School - Language Arts_2014_4th Poverty Quartile_Different District/Same Position</t>
  </si>
  <si>
    <t>Middle School - Language Arts_2014_4th Poverty Quartile_Leaver</t>
  </si>
  <si>
    <t>Middle School - Language Arts_2014_4th Poverty Quartile_New</t>
  </si>
  <si>
    <t>Middle School - Language Arts_2014_4th Poverty Quartile_Same District/Different Position</t>
  </si>
  <si>
    <t>Middle School - Language Arts_2014_4th Poverty Quartile_Stayer</t>
  </si>
  <si>
    <t>Middle School - Math_2010_1st Poverty Quartile_Different District/Different Position</t>
  </si>
  <si>
    <t>Middle School - Math_2010_1st Poverty Quartile_Different District/Same Position</t>
  </si>
  <si>
    <t>Middle School - Math_2010_1st Poverty Quartile_Leaver</t>
  </si>
  <si>
    <t>Middle School - Math_2010_1st Poverty Quartile_New</t>
  </si>
  <si>
    <t>Middle School - Math_2010_1st Poverty Quartile_Same District/Different Position</t>
  </si>
  <si>
    <t>Middle School - Math_2010_1st Poverty Quartile_Stayer</t>
  </si>
  <si>
    <t>Middle School - Math_2010_2nd Poverty Quartile_Different District/Different Position</t>
  </si>
  <si>
    <t>Middle School - Math_2010_2nd Poverty Quartile_Different District/Same Position</t>
  </si>
  <si>
    <t>Middle School - Math_2010_2nd Poverty Quartile_Leaver</t>
  </si>
  <si>
    <t>Middle School - Math_2010_2nd Poverty Quartile_New</t>
  </si>
  <si>
    <t>Middle School - Math_2010_2nd Poverty Quartile_Same District/Different Position</t>
  </si>
  <si>
    <t>Middle School - Math_2010_2nd Poverty Quartile_Stayer</t>
  </si>
  <si>
    <t>Middle School - Math_2010_3rd Poverty Quartile_Different District/Different Position</t>
  </si>
  <si>
    <t>Middle School - Math_2010_3rd Poverty Quartile_Different District/Same Position</t>
  </si>
  <si>
    <t>Middle School - Math_2010_3rd Poverty Quartile_Leaver</t>
  </si>
  <si>
    <t>Middle School - Math_2010_3rd Poverty Quartile_New</t>
  </si>
  <si>
    <t>Middle School - Math_2010_3rd Poverty Quartile_Same District/Different Position</t>
  </si>
  <si>
    <t>Middle School - Math_2010_3rd Poverty Quartile_Stayer</t>
  </si>
  <si>
    <t>Middle School - Math_2010_4th Poverty Quartile_Different District/Different Position</t>
  </si>
  <si>
    <t>Middle School - Math_2010_4th Poverty Quartile_Different District/Same Position</t>
  </si>
  <si>
    <t>Middle School - Math_2010_4th Poverty Quartile_Leaver</t>
  </si>
  <si>
    <t>Middle School - Math_2010_4th Poverty Quartile_New</t>
  </si>
  <si>
    <t>Middle School - Math_2010_4th Poverty Quartile_Same District/Different Position</t>
  </si>
  <si>
    <t>Middle School - Math_2010_4th Poverty Quartile_Stayer</t>
  </si>
  <si>
    <t>Middle School - Math_2011_1st Poverty Quartile_Different District/Different Position</t>
  </si>
  <si>
    <t>Middle School - Math_2011_1st Poverty Quartile_Different District/Same Position</t>
  </si>
  <si>
    <t>Middle School - Math_2011_1st Poverty Quartile_Leaver</t>
  </si>
  <si>
    <t>Middle School - Math_2011_1st Poverty Quartile_New</t>
  </si>
  <si>
    <t>Middle School - Math_2011_1st Poverty Quartile_Same District/Different Position</t>
  </si>
  <si>
    <t>Middle School - Math_2011_1st Poverty Quartile_Stayer</t>
  </si>
  <si>
    <t>Middle School - Math_2011_2nd Poverty Quartile_Different District/Different Position</t>
  </si>
  <si>
    <t>Middle School - Math_2011_2nd Poverty Quartile_Different District/Same Position</t>
  </si>
  <si>
    <t>Middle School - Math_2011_2nd Poverty Quartile_Leaver</t>
  </si>
  <si>
    <t>Middle School - Math_2011_2nd Poverty Quartile_New</t>
  </si>
  <si>
    <t>Middle School - Math_2011_2nd Poverty Quartile_Same District/Different Position</t>
  </si>
  <si>
    <t>Middle School - Math_2011_2nd Poverty Quartile_Stayer</t>
  </si>
  <si>
    <t>Middle School - Math_2011_3rd Poverty Quartile_Different District/Different Position</t>
  </si>
  <si>
    <t>Middle School - Math_2011_3rd Poverty Quartile_Different District/Same Position</t>
  </si>
  <si>
    <t>Middle School - Math_2011_3rd Poverty Quartile_Leaver</t>
  </si>
  <si>
    <t>Middle School - Math_2011_3rd Poverty Quartile_New</t>
  </si>
  <si>
    <t>Middle School - Math_2011_3rd Poverty Quartile_Same District/Different Position</t>
  </si>
  <si>
    <t>Middle School - Math_2011_3rd Poverty Quartile_Stayer</t>
  </si>
  <si>
    <t>Middle School - Math_2011_4th Poverty Quartile_Different District/Different Position</t>
  </si>
  <si>
    <t>Middle School - Math_2011_4th Poverty Quartile_Different District/Same Position</t>
  </si>
  <si>
    <t>Middle School - Math_2011_4th Poverty Quartile_Leaver</t>
  </si>
  <si>
    <t>Middle School - Math_2011_4th Poverty Quartile_New</t>
  </si>
  <si>
    <t>Middle School - Math_2011_4th Poverty Quartile_Same District/Different Position</t>
  </si>
  <si>
    <t>Middle School - Math_2011_4th Poverty Quartile_Stayer</t>
  </si>
  <si>
    <t>Middle School - Math_2012_1st Poverty Quartile_Different District/Different Position</t>
  </si>
  <si>
    <t>Middle School - Math_2012_1st Poverty Quartile_Different District/Same Position</t>
  </si>
  <si>
    <t>Middle School - Math_2012_1st Poverty Quartile_Leaver</t>
  </si>
  <si>
    <t>Middle School - Math_2012_1st Poverty Quartile_New</t>
  </si>
  <si>
    <t>Middle School - Math_2012_1st Poverty Quartile_Same District/Different Position</t>
  </si>
  <si>
    <t>Middle School - Math_2012_1st Poverty Quartile_Stayer</t>
  </si>
  <si>
    <t>Middle School - Math_2012_2nd Poverty Quartile_Different District/Different Position</t>
  </si>
  <si>
    <t>Middle School - Math_2012_2nd Poverty Quartile_Different District/Same Position</t>
  </si>
  <si>
    <t>Middle School - Math_2012_2nd Poverty Quartile_Leaver</t>
  </si>
  <si>
    <t>Middle School - Math_2012_2nd Poverty Quartile_New</t>
  </si>
  <si>
    <t>Middle School - Math_2012_2nd Poverty Quartile_Same District/Different Position</t>
  </si>
  <si>
    <t>Middle School - Math_2012_2nd Poverty Quartile_Stayer</t>
  </si>
  <si>
    <t>Middle School - Math_2012_3rd Poverty Quartile_Different District/Different Position</t>
  </si>
  <si>
    <t>Middle School - Math_2012_3rd Poverty Quartile_Different District/Same Position</t>
  </si>
  <si>
    <t>Middle School - Math_2012_3rd Poverty Quartile_Leaver</t>
  </si>
  <si>
    <t>Middle School - Math_2012_3rd Poverty Quartile_New</t>
  </si>
  <si>
    <t>Middle School - Math_2012_3rd Poverty Quartile_Same District/Different Position</t>
  </si>
  <si>
    <t>Middle School - Math_2012_3rd Poverty Quartile_Stayer</t>
  </si>
  <si>
    <t>Middle School - Math_2012_4th Poverty Quartile_Different District/Different Position</t>
  </si>
  <si>
    <t>Middle School - Math_2012_4th Poverty Quartile_Different District/Same Position</t>
  </si>
  <si>
    <t>Middle School - Math_2012_4th Poverty Quartile_Leaver</t>
  </si>
  <si>
    <t>Middle School - Math_2012_4th Poverty Quartile_New</t>
  </si>
  <si>
    <t>Middle School - Math_2012_4th Poverty Quartile_Same District/Different Position</t>
  </si>
  <si>
    <t>Middle School - Math_2012_4th Poverty Quartile_Stayer</t>
  </si>
  <si>
    <t>Middle School - Math_2013_1st Poverty Quartile_Different District/Different Position</t>
  </si>
  <si>
    <t>Middle School - Math_2013_1st Poverty Quartile_Different District/Same Position</t>
  </si>
  <si>
    <t>Middle School - Math_2013_1st Poverty Quartile_Leaver</t>
  </si>
  <si>
    <t>Middle School - Math_2013_1st Poverty Quartile_New</t>
  </si>
  <si>
    <t>Middle School - Math_2013_1st Poverty Quartile_Same District/Different Position</t>
  </si>
  <si>
    <t>Middle School - Math_2013_1st Poverty Quartile_Stayer</t>
  </si>
  <si>
    <t>Middle School - Math_2013_2nd Poverty Quartile_Different District/Different Position</t>
  </si>
  <si>
    <t>Middle School - Math_2013_2nd Poverty Quartile_Different District/Same Position</t>
  </si>
  <si>
    <t>Middle School - Math_2013_2nd Poverty Quartile_Leaver</t>
  </si>
  <si>
    <t>Middle School - Math_2013_2nd Poverty Quartile_New</t>
  </si>
  <si>
    <t>Middle School - Math_2013_2nd Poverty Quartile_Same District/Different Position</t>
  </si>
  <si>
    <t>Middle School - Math_2013_2nd Poverty Quartile_Stayer</t>
  </si>
  <si>
    <t>Middle School - Math_2013_3rd Poverty Quartile_Different District/Different Position</t>
  </si>
  <si>
    <t>Middle School - Math_2013_3rd Poverty Quartile_Different District/Same Position</t>
  </si>
  <si>
    <t>Middle School - Math_2013_3rd Poverty Quartile_Leaver</t>
  </si>
  <si>
    <t>Middle School - Math_2013_3rd Poverty Quartile_New</t>
  </si>
  <si>
    <t>Middle School - Math_2013_3rd Poverty Quartile_Same District/Different Position</t>
  </si>
  <si>
    <t>Middle School - Math_2013_3rd Poverty Quartile_Stayer</t>
  </si>
  <si>
    <t>Middle School - Math_2013_4th Poverty Quartile_Different District/Different Position</t>
  </si>
  <si>
    <t>Middle School - Math_2013_4th Poverty Quartile_Different District/Same Position</t>
  </si>
  <si>
    <t>Middle School - Math_2013_4th Poverty Quartile_Leaver</t>
  </si>
  <si>
    <t>Middle School - Math_2013_4th Poverty Quartile_New</t>
  </si>
  <si>
    <t>Middle School - Math_2013_4th Poverty Quartile_Same District/Different Position</t>
  </si>
  <si>
    <t>Middle School - Math_2013_4th Poverty Quartile_Stayer</t>
  </si>
  <si>
    <t>Middle School - Math_2014_1st Poverty Quartile_Different District/Different Position</t>
  </si>
  <si>
    <t>Middle School - Math_2014_1st Poverty Quartile_Different District/Same Position</t>
  </si>
  <si>
    <t>Middle School - Math_2014_1st Poverty Quartile_Leaver</t>
  </si>
  <si>
    <t>Middle School - Math_2014_1st Poverty Quartile_New</t>
  </si>
  <si>
    <t>Middle School - Math_2014_1st Poverty Quartile_Same District/Different Position</t>
  </si>
  <si>
    <t>Middle School - Math_2014_1st Poverty Quartile_Stayer</t>
  </si>
  <si>
    <t>Middle School - Math_2014_2nd Poverty Quartile_Different District/Different Position</t>
  </si>
  <si>
    <t>Middle School - Math_2014_2nd Poverty Quartile_Different District/Same Position</t>
  </si>
  <si>
    <t>Middle School - Math_2014_2nd Poverty Quartile_Leaver</t>
  </si>
  <si>
    <t>Middle School - Math_2014_2nd Poverty Quartile_New</t>
  </si>
  <si>
    <t>Middle School - Math_2014_2nd Poverty Quartile_Same District/Different Position</t>
  </si>
  <si>
    <t>Middle School - Math_2014_2nd Poverty Quartile_Stayer</t>
  </si>
  <si>
    <t>Middle School - Math_2014_3rd Poverty Quartile_Different District/Different Position</t>
  </si>
  <si>
    <t>Middle School - Math_2014_3rd Poverty Quartile_Different District/Same Position</t>
  </si>
  <si>
    <t>Middle School - Math_2014_3rd Poverty Quartile_Leaver</t>
  </si>
  <si>
    <t>Middle School - Math_2014_3rd Poverty Quartile_New</t>
  </si>
  <si>
    <t>Middle School - Math_2014_3rd Poverty Quartile_Same District/Different Position</t>
  </si>
  <si>
    <t>Middle School - Math_2014_3rd Poverty Quartile_Stayer</t>
  </si>
  <si>
    <t>Middle School - Math_2014_4th Poverty Quartile_Different District/Different Position</t>
  </si>
  <si>
    <t>Middle School - Math_2014_4th Poverty Quartile_Different District/Same Position</t>
  </si>
  <si>
    <t>Middle School - Math_2014_4th Poverty Quartile_Leaver</t>
  </si>
  <si>
    <t>Middle School - Math_2014_4th Poverty Quartile_New</t>
  </si>
  <si>
    <t>Middle School - Math_2014_4th Poverty Quartile_Same District/Different Position</t>
  </si>
  <si>
    <t>Middle School - Math_2014_4th Poverty Quartile_Stayer</t>
  </si>
  <si>
    <t>Middle School - Other_2010_1st Poverty Quartile_Different District/Different Position</t>
  </si>
  <si>
    <t>Middle School - Other_2010_1st Poverty Quartile_Different District/Same Position</t>
  </si>
  <si>
    <t>Middle School - Other_2010_1st Poverty Quartile_Leaver</t>
  </si>
  <si>
    <t>Middle School - Other_2010_1st Poverty Quartile_New</t>
  </si>
  <si>
    <t>Middle School - Other_2010_1st Poverty Quartile_Same District/Different Position</t>
  </si>
  <si>
    <t>Middle School - Other_2010_1st Poverty Quartile_Stayer</t>
  </si>
  <si>
    <t>Middle School - Other_2010_2nd Poverty Quartile_Different District/Different Position</t>
  </si>
  <si>
    <t>Middle School - Other_2010_2nd Poverty Quartile_Different District/Same Position</t>
  </si>
  <si>
    <t>Middle School - Other_2010_2nd Poverty Quartile_Leaver</t>
  </si>
  <si>
    <t>Middle School - Other_2010_2nd Poverty Quartile_New</t>
  </si>
  <si>
    <t>Middle School - Other_2010_2nd Poverty Quartile_Same District/Different Position</t>
  </si>
  <si>
    <t>Middle School - Other_2010_2nd Poverty Quartile_Stayer</t>
  </si>
  <si>
    <t>Middle School - Other_2010_3rd Poverty Quartile_Different District/Different Position</t>
  </si>
  <si>
    <t>Middle School - Other_2010_3rd Poverty Quartile_Leaver</t>
  </si>
  <si>
    <t>Middle School - Other_2010_3rd Poverty Quartile_New</t>
  </si>
  <si>
    <t>Middle School - Other_2010_3rd Poverty Quartile_Same District/Different Position</t>
  </si>
  <si>
    <t>Middle School - Other_2010_3rd Poverty Quartile_Stayer</t>
  </si>
  <si>
    <t>Middle School - Other_2010_4th Poverty Quartile_Different District/Different Position</t>
  </si>
  <si>
    <t>Middle School - Other_2010_4th Poverty Quartile_Different District/Same Position</t>
  </si>
  <si>
    <t>Middle School - Other_2010_4th Poverty Quartile_Leaver</t>
  </si>
  <si>
    <t>Middle School - Other_2010_4th Poverty Quartile_New</t>
  </si>
  <si>
    <t>Middle School - Other_2010_4th Poverty Quartile_Same District/Different Position</t>
  </si>
  <si>
    <t>Middle School - Other_2010_4th Poverty Quartile_Stayer</t>
  </si>
  <si>
    <t>Middle School - Other_2011_1st Poverty Quartile_Different District/Different Position</t>
  </si>
  <si>
    <t>Middle School - Other_2011_1st Poverty Quartile_Different District/Same Position</t>
  </si>
  <si>
    <t>Middle School - Other_2011_1st Poverty Quartile_Leaver</t>
  </si>
  <si>
    <t>Middle School - Other_2011_1st Poverty Quartile_New</t>
  </si>
  <si>
    <t>Middle School - Other_2011_1st Poverty Quartile_Same District/Different Position</t>
  </si>
  <si>
    <t>Middle School - Other_2011_1st Poverty Quartile_Stayer</t>
  </si>
  <si>
    <t>Middle School - Other_2011_2nd Poverty Quartile_Different District/Different Position</t>
  </si>
  <si>
    <t>Middle School - Other_2011_2nd Poverty Quartile_Leaver</t>
  </si>
  <si>
    <t>Middle School - Other_2011_2nd Poverty Quartile_New</t>
  </si>
  <si>
    <t>Middle School - Other_2011_2nd Poverty Quartile_Same District/Different Position</t>
  </si>
  <si>
    <t>Middle School - Other_2011_2nd Poverty Quartile_Stayer</t>
  </si>
  <si>
    <t>Middle School - Other_2011_3rd Poverty Quartile_Different District/Different Position</t>
  </si>
  <si>
    <t>Middle School - Other_2011_3rd Poverty Quartile_Leaver</t>
  </si>
  <si>
    <t>Middle School - Other_2011_3rd Poverty Quartile_New</t>
  </si>
  <si>
    <t>Middle School - Other_2011_3rd Poverty Quartile_Same District/Different Position</t>
  </si>
  <si>
    <t>Middle School - Other_2011_3rd Poverty Quartile_Stayer</t>
  </si>
  <si>
    <t>Middle School - Other_2011_4th Poverty Quartile_Different District/Different Position</t>
  </si>
  <si>
    <t>Middle School - Other_2011_4th Poverty Quartile_Different District/Same Position</t>
  </si>
  <si>
    <t>Middle School - Other_2011_4th Poverty Quartile_Leaver</t>
  </si>
  <si>
    <t>Middle School - Other_2011_4th Poverty Quartile_New</t>
  </si>
  <si>
    <t>Middle School - Other_2011_4th Poverty Quartile_Same District/Different Position</t>
  </si>
  <si>
    <t>Middle School - Other_2011_4th Poverty Quartile_Stayer</t>
  </si>
  <si>
    <t>Middle School - Other_2012_1st Poverty Quartile_Different District/Different Position</t>
  </si>
  <si>
    <t>Middle School - Other_2012_1st Poverty Quartile_Different District/Same Position</t>
  </si>
  <si>
    <t>Middle School - Other_2012_1st Poverty Quartile_Leaver</t>
  </si>
  <si>
    <t>Middle School - Other_2012_1st Poverty Quartile_New</t>
  </si>
  <si>
    <t>Middle School - Other_2012_1st Poverty Quartile_Same District/Different Position</t>
  </si>
  <si>
    <t>Middle School - Other_2012_1st Poverty Quartile_Stayer</t>
  </si>
  <si>
    <t>Middle School - Other_2012_2nd Poverty Quartile_Different District/Different Position</t>
  </si>
  <si>
    <t>Middle School - Other_2012_2nd Poverty Quartile_Leaver</t>
  </si>
  <si>
    <t>Middle School - Other_2012_2nd Poverty Quartile_New</t>
  </si>
  <si>
    <t>Middle School - Other_2012_2nd Poverty Quartile_Same District/Different Position</t>
  </si>
  <si>
    <t>Middle School - Other_2012_2nd Poverty Quartile_Stayer</t>
  </si>
  <si>
    <t>Middle School - Other_2012_3rd Poverty Quartile_Different District/Different Position</t>
  </si>
  <si>
    <t>Middle School - Other_2012_3rd Poverty Quartile_Different District/Same Position</t>
  </si>
  <si>
    <t>Middle School - Other_2012_3rd Poverty Quartile_Leaver</t>
  </si>
  <si>
    <t>Middle School - Other_2012_3rd Poverty Quartile_New</t>
  </si>
  <si>
    <t>Middle School - Other_2012_3rd Poverty Quartile_Same District/Different Position</t>
  </si>
  <si>
    <t>Middle School - Other_2012_3rd Poverty Quartile_Stayer</t>
  </si>
  <si>
    <t>Middle School - Other_2012_4th Poverty Quartile_Different District/Different Position</t>
  </si>
  <si>
    <t>Middle School - Other_2012_4th Poverty Quartile_Leaver</t>
  </si>
  <si>
    <t>Middle School - Other_2012_4th Poverty Quartile_New</t>
  </si>
  <si>
    <t>Middle School - Other_2012_4th Poverty Quartile_Same District/Different Position</t>
  </si>
  <si>
    <t>Middle School - Other_2012_4th Poverty Quartile_Stayer</t>
  </si>
  <si>
    <t>Middle School - Other_2013_1st Poverty Quartile_Different District/Different Position</t>
  </si>
  <si>
    <t>Middle School - Other_2013_1st Poverty Quartile_Different District/Same Position</t>
  </si>
  <si>
    <t>Middle School - Other_2013_1st Poverty Quartile_Leaver</t>
  </si>
  <si>
    <t>Middle School - Other_2013_1st Poverty Quartile_New</t>
  </si>
  <si>
    <t>Middle School - Other_2013_1st Poverty Quartile_Same District/Different Position</t>
  </si>
  <si>
    <t>Middle School - Other_2013_1st Poverty Quartile_Stayer</t>
  </si>
  <si>
    <t>Middle School - Other_2013_2nd Poverty Quartile_Different District/Different Position</t>
  </si>
  <si>
    <t>Middle School - Other_2013_2nd Poverty Quartile_Different District/Same Position</t>
  </si>
  <si>
    <t>Middle School - Other_2013_2nd Poverty Quartile_Leaver</t>
  </si>
  <si>
    <t>Middle School - Other_2013_2nd Poverty Quartile_New</t>
  </si>
  <si>
    <t>Middle School - Other_2013_2nd Poverty Quartile_Same District/Different Position</t>
  </si>
  <si>
    <t>Middle School - Other_2013_2nd Poverty Quartile_Stayer</t>
  </si>
  <si>
    <t>Middle School - Other_2013_3rd Poverty Quartile_Different District/Different Position</t>
  </si>
  <si>
    <t>Middle School - Other_2013_3rd Poverty Quartile_Different District/Same Position</t>
  </si>
  <si>
    <t>Middle School - Other_2013_3rd Poverty Quartile_Leaver</t>
  </si>
  <si>
    <t>Middle School - Other_2013_3rd Poverty Quartile_New</t>
  </si>
  <si>
    <t>Middle School - Other_2013_3rd Poverty Quartile_Same District/Different Position</t>
  </si>
  <si>
    <t>Middle School - Other_2013_3rd Poverty Quartile_Stayer</t>
  </si>
  <si>
    <t>Middle School - Other_2013_4th Poverty Quartile_Different District/Different Position</t>
  </si>
  <si>
    <t>Middle School - Other_2013_4th Poverty Quartile_Leaver</t>
  </si>
  <si>
    <t>Middle School - Other_2013_4th Poverty Quartile_New</t>
  </si>
  <si>
    <t>Middle School - Other_2013_4th Poverty Quartile_Same District/Different Position</t>
  </si>
  <si>
    <t>Middle School - Other_2013_4th Poverty Quartile_Stayer</t>
  </si>
  <si>
    <t>Middle School - Other_2014_1st Poverty Quartile_Different District/Different Position</t>
  </si>
  <si>
    <t>Middle School - Other_2014_1st Poverty Quartile_Different District/Same Position</t>
  </si>
  <si>
    <t>Middle School - Other_2014_1st Poverty Quartile_Leaver</t>
  </si>
  <si>
    <t>Middle School - Other_2014_1st Poverty Quartile_New</t>
  </si>
  <si>
    <t>Middle School - Other_2014_1st Poverty Quartile_Same District/Different Position</t>
  </si>
  <si>
    <t>Middle School - Other_2014_1st Poverty Quartile_Stayer</t>
  </si>
  <si>
    <t>Middle School - Other_2014_2nd Poverty Quartile_Different District/Different Position</t>
  </si>
  <si>
    <t>Middle School - Other_2014_2nd Poverty Quartile_Different District/Same Position</t>
  </si>
  <si>
    <t>Middle School - Other_2014_2nd Poverty Quartile_Leaver</t>
  </si>
  <si>
    <t>Middle School - Other_2014_2nd Poverty Quartile_New</t>
  </si>
  <si>
    <t>Middle School - Other_2014_2nd Poverty Quartile_Same District/Different Position</t>
  </si>
  <si>
    <t>Middle School - Other_2014_2nd Poverty Quartile_Stayer</t>
  </si>
  <si>
    <t>Middle School - Other_2014_3rd Poverty Quartile_Different District/Different Position</t>
  </si>
  <si>
    <t>Middle School - Other_2014_3rd Poverty Quartile_Different District/Same Position</t>
  </si>
  <si>
    <t>Middle School - Other_2014_3rd Poverty Quartile_Leaver</t>
  </si>
  <si>
    <t>Middle School - Other_2014_3rd Poverty Quartile_New</t>
  </si>
  <si>
    <t>Middle School - Other_2014_3rd Poverty Quartile_Same District/Different Position</t>
  </si>
  <si>
    <t>Middle School - Other_2014_3rd Poverty Quartile_Stayer</t>
  </si>
  <si>
    <t>Middle School - Other_2014_4th Poverty Quartile_Different District/Different Position</t>
  </si>
  <si>
    <t>Middle School - Other_2014_4th Poverty Quartile_Different District/Same Position</t>
  </si>
  <si>
    <t>Middle School - Other_2014_4th Poverty Quartile_Leaver</t>
  </si>
  <si>
    <t>Middle School - Other_2014_4th Poverty Quartile_New</t>
  </si>
  <si>
    <t>Middle School - Other_2014_4th Poverty Quartile_Same District/Different Position</t>
  </si>
  <si>
    <t>Middle School - Other_2014_4th Poverty Quartile_Stayer</t>
  </si>
  <si>
    <t>Middle School - Science_2010_1st Poverty Quartile_Different District/Different Position</t>
  </si>
  <si>
    <t>Middle School - Science_2010_1st Poverty Quartile_Different District/Same Position</t>
  </si>
  <si>
    <t>Middle School - Science_2010_1st Poverty Quartile_Leaver</t>
  </si>
  <si>
    <t>Middle School - Science_2010_1st Poverty Quartile_New</t>
  </si>
  <si>
    <t>Middle School - Science_2010_1st Poverty Quartile_Same District/Different Position</t>
  </si>
  <si>
    <t>Middle School - Science_2010_1st Poverty Quartile_Stayer</t>
  </si>
  <si>
    <t>Middle School - Science_2010_2nd Poverty Quartile_Different District/Different Position</t>
  </si>
  <si>
    <t>Middle School - Science_2010_2nd Poverty Quartile_Different District/Same Position</t>
  </si>
  <si>
    <t>Middle School - Science_2010_2nd Poverty Quartile_Leaver</t>
  </si>
  <si>
    <t>Middle School - Science_2010_2nd Poverty Quartile_New</t>
  </si>
  <si>
    <t>Middle School - Science_2010_2nd Poverty Quartile_Same District/Different Position</t>
  </si>
  <si>
    <t>Middle School - Science_2010_2nd Poverty Quartile_Stayer</t>
  </si>
  <si>
    <t>Middle School - Science_2010_3rd Poverty Quartile_Different District/Different Position</t>
  </si>
  <si>
    <t>Middle School - Science_2010_3rd Poverty Quartile_Leaver</t>
  </si>
  <si>
    <t>Middle School - Science_2010_3rd Poverty Quartile_New</t>
  </si>
  <si>
    <t>Middle School - Science_2010_3rd Poverty Quartile_Same District/Different Position</t>
  </si>
  <si>
    <t>Middle School - Science_2010_3rd Poverty Quartile_Stayer</t>
  </si>
  <si>
    <t>Middle School - Science_2010_4th Poverty Quartile_Different District/Different Position</t>
  </si>
  <si>
    <t>Middle School - Science_2010_4th Poverty Quartile_Different District/Same Position</t>
  </si>
  <si>
    <t>Middle School - Science_2010_4th Poverty Quartile_Leaver</t>
  </si>
  <si>
    <t>Middle School - Science_2010_4th Poverty Quartile_New</t>
  </si>
  <si>
    <t>Middle School - Science_2010_4th Poverty Quartile_Same District/Different Position</t>
  </si>
  <si>
    <t>Middle School - Science_2010_4th Poverty Quartile_Stayer</t>
  </si>
  <si>
    <t>Middle School - Science_2011_1st Poverty Quartile_Different District/Different Position</t>
  </si>
  <si>
    <t>Middle School - Science_2011_1st Poverty Quartile_Leaver</t>
  </si>
  <si>
    <t>Middle School - Science_2011_1st Poverty Quartile_New</t>
  </si>
  <si>
    <t>Middle School - Science_2011_1st Poverty Quartile_Same District/Different Position</t>
  </si>
  <si>
    <t>Middle School - Science_2011_1st Poverty Quartile_Stayer</t>
  </si>
  <si>
    <t>Middle School - Science_2011_2nd Poverty Quartile_Different District/Different Position</t>
  </si>
  <si>
    <t>Middle School - Science_2011_2nd Poverty Quartile_Leaver</t>
  </si>
  <si>
    <t>Middle School - Science_2011_2nd Poverty Quartile_New</t>
  </si>
  <si>
    <t>Middle School - Science_2011_2nd Poverty Quartile_Same District/Different Position</t>
  </si>
  <si>
    <t>Middle School - Science_2011_2nd Poverty Quartile_Stayer</t>
  </si>
  <si>
    <t>Middle School - Science_2011_3rd Poverty Quartile_Different District/Different Position</t>
  </si>
  <si>
    <t>Middle School - Science_2011_3rd Poverty Quartile_Different District/Same Position</t>
  </si>
  <si>
    <t>Middle School - Science_2011_3rd Poverty Quartile_Leaver</t>
  </si>
  <si>
    <t>Middle School - Science_2011_3rd Poverty Quartile_New</t>
  </si>
  <si>
    <t>Middle School - Science_2011_3rd Poverty Quartile_Same District/Different Position</t>
  </si>
  <si>
    <t>Middle School - Science_2011_3rd Poverty Quartile_Stayer</t>
  </si>
  <si>
    <t>Middle School - Science_2011_4th Poverty Quartile_Different District/Different Position</t>
  </si>
  <si>
    <t>Middle School - Science_2011_4th Poverty Quartile_Different District/Same Position</t>
  </si>
  <si>
    <t>Middle School - Science_2011_4th Poverty Quartile_Leaver</t>
  </si>
  <si>
    <t>Middle School - Science_2011_4th Poverty Quartile_New</t>
  </si>
  <si>
    <t>Middle School - Science_2011_4th Poverty Quartile_Same District/Different Position</t>
  </si>
  <si>
    <t>Middle School - Science_2011_4th Poverty Quartile_Stayer</t>
  </si>
  <si>
    <t>Middle School - Science_2012_1st Poverty Quartile_Different District/Different Position</t>
  </si>
  <si>
    <t>Middle School - Science_2012_1st Poverty Quartile_Different District/Same Position</t>
  </si>
  <si>
    <t>Middle School - Science_2012_1st Poverty Quartile_Leaver</t>
  </si>
  <si>
    <t>Middle School - Science_2012_1st Poverty Quartile_New</t>
  </si>
  <si>
    <t>Middle School - Science_2012_1st Poverty Quartile_Same District/Different Position</t>
  </si>
  <si>
    <t>Middle School - Science_2012_1st Poverty Quartile_Stayer</t>
  </si>
  <si>
    <t>Middle School - Science_2012_2nd Poverty Quartile_Different District/Different Position</t>
  </si>
  <si>
    <t>Middle School - Science_2012_2nd Poverty Quartile_Different District/Same Position</t>
  </si>
  <si>
    <t>Middle School - Science_2012_2nd Poverty Quartile_Leaver</t>
  </si>
  <si>
    <t>Middle School - Science_2012_2nd Poverty Quartile_New</t>
  </si>
  <si>
    <t>Middle School - Science_2012_2nd Poverty Quartile_Same District/Different Position</t>
  </si>
  <si>
    <t>Middle School - Science_2012_2nd Poverty Quartile_Stayer</t>
  </si>
  <si>
    <t>Middle School - Science_2012_3rd Poverty Quartile_Different District/Different Position</t>
  </si>
  <si>
    <t>Middle School - Science_2012_3rd Poverty Quartile_Different District/Same Position</t>
  </si>
  <si>
    <t>Middle School - Science_2012_3rd Poverty Quartile_Leaver</t>
  </si>
  <si>
    <t>Middle School - Science_2012_3rd Poverty Quartile_New</t>
  </si>
  <si>
    <t>Middle School - Science_2012_3rd Poverty Quartile_Same District/Different Position</t>
  </si>
  <si>
    <t>Middle School - Science_2012_3rd Poverty Quartile_Stayer</t>
  </si>
  <si>
    <t>Middle School - Science_2012_4th Poverty Quartile_Different District/Different Position</t>
  </si>
  <si>
    <t>Middle School - Science_2012_4th Poverty Quartile_Different District/Same Position</t>
  </si>
  <si>
    <t>Middle School - Science_2012_4th Poverty Quartile_Leaver</t>
  </si>
  <si>
    <t>Middle School - Science_2012_4th Poverty Quartile_New</t>
  </si>
  <si>
    <t>Middle School - Science_2012_4th Poverty Quartile_Same District/Different Position</t>
  </si>
  <si>
    <t>Middle School - Science_2012_4th Poverty Quartile_Stayer</t>
  </si>
  <si>
    <t>Middle School - Science_2013_1st Poverty Quartile_Different District/Different Position</t>
  </si>
  <si>
    <t>Middle School - Science_2013_1st Poverty Quartile_Different District/Same Position</t>
  </si>
  <si>
    <t>Middle School - Science_2013_1st Poverty Quartile_Leaver</t>
  </si>
  <si>
    <t>Middle School - Science_2013_1st Poverty Quartile_New</t>
  </si>
  <si>
    <t>Middle School - Science_2013_1st Poverty Quartile_Same District/Different Position</t>
  </si>
  <si>
    <t>Middle School - Science_2013_1st Poverty Quartile_Stayer</t>
  </si>
  <si>
    <t>Middle School - Science_2013_2nd Poverty Quartile_Different District/Different Position</t>
  </si>
  <si>
    <t>Middle School - Science_2013_2nd Poverty Quartile_Different District/Same Position</t>
  </si>
  <si>
    <t>Middle School - Science_2013_2nd Poverty Quartile_Leaver</t>
  </si>
  <si>
    <t>Middle School - Science_2013_2nd Poverty Quartile_New</t>
  </si>
  <si>
    <t>Middle School - Science_2013_2nd Poverty Quartile_Same District/Different Position</t>
  </si>
  <si>
    <t>Middle School - Science_2013_2nd Poverty Quartile_Stayer</t>
  </si>
  <si>
    <t>Middle School - Science_2013_3rd Poverty Quartile_Different District/Different Position</t>
  </si>
  <si>
    <t>Middle School - Science_2013_3rd Poverty Quartile_Different District/Same Position</t>
  </si>
  <si>
    <t>Middle School - Science_2013_3rd Poverty Quartile_Leaver</t>
  </si>
  <si>
    <t>Middle School - Science_2013_3rd Poverty Quartile_New</t>
  </si>
  <si>
    <t>Middle School - Science_2013_3rd Poverty Quartile_Same District/Different Position</t>
  </si>
  <si>
    <t>Middle School - Science_2013_3rd Poverty Quartile_Stayer</t>
  </si>
  <si>
    <t>Middle School - Science_2013_4th Poverty Quartile_Different District/Different Position</t>
  </si>
  <si>
    <t>Middle School - Science_2013_4th Poverty Quartile_Different District/Same Position</t>
  </si>
  <si>
    <t>Middle School - Science_2013_4th Poverty Quartile_Leaver</t>
  </si>
  <si>
    <t>Middle School - Science_2013_4th Poverty Quartile_New</t>
  </si>
  <si>
    <t>Middle School - Science_2013_4th Poverty Quartile_Same District/Different Position</t>
  </si>
  <si>
    <t>Middle School - Science_2013_4th Poverty Quartile_Stayer</t>
  </si>
  <si>
    <t>Middle School - Science_2014_1st Poverty Quartile_Different District/Different Position</t>
  </si>
  <si>
    <t>Middle School - Science_2014_1st Poverty Quartile_Different District/Same Position</t>
  </si>
  <si>
    <t>Middle School - Science_2014_1st Poverty Quartile_Leaver</t>
  </si>
  <si>
    <t>Middle School - Science_2014_1st Poverty Quartile_New</t>
  </si>
  <si>
    <t>Middle School - Science_2014_1st Poverty Quartile_Same District/Different Position</t>
  </si>
  <si>
    <t>Middle School - Science_2014_1st Poverty Quartile_Stayer</t>
  </si>
  <si>
    <t>Middle School - Science_2014_2nd Poverty Quartile_Different District/Different Position</t>
  </si>
  <si>
    <t>Middle School - Science_2014_2nd Poverty Quartile_Different District/Same Position</t>
  </si>
  <si>
    <t>Middle School - Science_2014_2nd Poverty Quartile_Leaver</t>
  </si>
  <si>
    <t>Middle School - Science_2014_2nd Poverty Quartile_New</t>
  </si>
  <si>
    <t>Middle School - Science_2014_2nd Poverty Quartile_Same District/Different Position</t>
  </si>
  <si>
    <t>Middle School - Science_2014_2nd Poverty Quartile_Stayer</t>
  </si>
  <si>
    <t>Middle School - Science_2014_3rd Poverty Quartile_Different District/Different Position</t>
  </si>
  <si>
    <t>Middle School - Science_2014_3rd Poverty Quartile_Different District/Same Position</t>
  </si>
  <si>
    <t>Middle School - Science_2014_3rd Poverty Quartile_Leaver</t>
  </si>
  <si>
    <t>Middle School - Science_2014_3rd Poverty Quartile_New</t>
  </si>
  <si>
    <t>Middle School - Science_2014_3rd Poverty Quartile_Same District/Different Position</t>
  </si>
  <si>
    <t>Middle School - Science_2014_3rd Poverty Quartile_Stayer</t>
  </si>
  <si>
    <t>Middle School - Science_2014_4th Poverty Quartile_Different District/Different Position</t>
  </si>
  <si>
    <t>Middle School - Science_2014_4th Poverty Quartile_Different District/Same Position</t>
  </si>
  <si>
    <t>Middle School - Science_2014_4th Poverty Quartile_Leaver</t>
  </si>
  <si>
    <t>Middle School - Science_2014_4th Poverty Quartile_New</t>
  </si>
  <si>
    <t>Middle School - Science_2014_4th Poverty Quartile_Same District/Different Position</t>
  </si>
  <si>
    <t>Middle School - Science_2014_4th Poverty Quartile_Stayer</t>
  </si>
  <si>
    <t>Middle School - Social Studies_2010_1st Poverty Quartile_Different District/Different Position</t>
  </si>
  <si>
    <t>Middle School - Social Studies_2010_1st Poverty Quartile_Different District/Same Position</t>
  </si>
  <si>
    <t>Middle School - Social Studies_2010_1st Poverty Quartile_Leaver</t>
  </si>
  <si>
    <t>Middle School - Social Studies_2010_1st Poverty Quartile_New</t>
  </si>
  <si>
    <t>Middle School - Social Studies_2010_1st Poverty Quartile_Same District/Different Position</t>
  </si>
  <si>
    <t>Middle School - Social Studies_2010_1st Poverty Quartile_Stayer</t>
  </si>
  <si>
    <t>Middle School - Social Studies_2010_2nd Poverty Quartile_Different District/Different Position</t>
  </si>
  <si>
    <t>Middle School - Social Studies_2010_2nd Poverty Quartile_Different District/Same Position</t>
  </si>
  <si>
    <t>Middle School - Social Studies_2010_2nd Poverty Quartile_Leaver</t>
  </si>
  <si>
    <t>Middle School - Social Studies_2010_2nd Poverty Quartile_New</t>
  </si>
  <si>
    <t>Middle School - Social Studies_2010_2nd Poverty Quartile_Same District/Different Position</t>
  </si>
  <si>
    <t>Middle School - Social Studies_2010_2nd Poverty Quartile_Stayer</t>
  </si>
  <si>
    <t>Middle School - Social Studies_2010_3rd Poverty Quartile_Different District/Different Position</t>
  </si>
  <si>
    <t>Middle School - Social Studies_2010_3rd Poverty Quartile_Different District/Same Position</t>
  </si>
  <si>
    <t>Middle School - Social Studies_2010_3rd Poverty Quartile_Leaver</t>
  </si>
  <si>
    <t>Middle School - Social Studies_2010_3rd Poverty Quartile_New</t>
  </si>
  <si>
    <t>Middle School - Social Studies_2010_3rd Poverty Quartile_Same District/Different Position</t>
  </si>
  <si>
    <t>Middle School - Social Studies_2010_3rd Poverty Quartile_Stayer</t>
  </si>
  <si>
    <t>Middle School - Social Studies_2010_4th Poverty Quartile_Different District/Different Position</t>
  </si>
  <si>
    <t>Middle School - Social Studies_2010_4th Poverty Quartile_Different District/Same Position</t>
  </si>
  <si>
    <t>Middle School - Social Studies_2010_4th Poverty Quartile_Leaver</t>
  </si>
  <si>
    <t>Middle School - Social Studies_2010_4th Poverty Quartile_New</t>
  </si>
  <si>
    <t>Middle School - Social Studies_2010_4th Poverty Quartile_Same District/Different Position</t>
  </si>
  <si>
    <t>Middle School - Social Studies_2010_4th Poverty Quartile_Stayer</t>
  </si>
  <si>
    <t>Middle School - Social Studies_2011_1st Poverty Quartile_Different District/Different Position</t>
  </si>
  <si>
    <t>Middle School - Social Studies_2011_1st Poverty Quartile_Different District/Same Position</t>
  </si>
  <si>
    <t>Middle School - Social Studies_2011_1st Poverty Quartile_Leaver</t>
  </si>
  <si>
    <t>Middle School - Social Studies_2011_1st Poverty Quartile_New</t>
  </si>
  <si>
    <t>Middle School - Social Studies_2011_1st Poverty Quartile_Same District/Different Position</t>
  </si>
  <si>
    <t>Middle School - Social Studies_2011_1st Poverty Quartile_Stayer</t>
  </si>
  <si>
    <t>Middle School - Social Studies_2011_2nd Poverty Quartile_Different District/Different Position</t>
  </si>
  <si>
    <t>Middle School - Social Studies_2011_2nd Poverty Quartile_Different District/Same Position</t>
  </si>
  <si>
    <t>Middle School - Social Studies_2011_2nd Poverty Quartile_Leaver</t>
  </si>
  <si>
    <t>Middle School - Social Studies_2011_2nd Poverty Quartile_New</t>
  </si>
  <si>
    <t>Middle School - Social Studies_2011_2nd Poverty Quartile_Same District/Different Position</t>
  </si>
  <si>
    <t>Middle School - Social Studies_2011_2nd Poverty Quartile_Stayer</t>
  </si>
  <si>
    <t>Middle School - Social Studies_2011_3rd Poverty Quartile_Different District/Different Position</t>
  </si>
  <si>
    <t>Middle School - Social Studies_2011_3rd Poverty Quartile_Leaver</t>
  </si>
  <si>
    <t>Middle School - Social Studies_2011_3rd Poverty Quartile_New</t>
  </si>
  <si>
    <t>Middle School - Social Studies_2011_3rd Poverty Quartile_Same District/Different Position</t>
  </si>
  <si>
    <t>Middle School - Social Studies_2011_3rd Poverty Quartile_Stayer</t>
  </si>
  <si>
    <t>Middle School - Social Studies_2011_4th Poverty Quartile_Different District/Different Position</t>
  </si>
  <si>
    <t>Middle School - Social Studies_2011_4th Poverty Quartile_Leaver</t>
  </si>
  <si>
    <t>Middle School - Social Studies_2011_4th Poverty Quartile_New</t>
  </si>
  <si>
    <t>Middle School - Social Studies_2011_4th Poverty Quartile_Same District/Different Position</t>
  </si>
  <si>
    <t>Middle School - Social Studies_2011_4th Poverty Quartile_Stayer</t>
  </si>
  <si>
    <t>Middle School - Social Studies_2012_1st Poverty Quartile_Different District/Different Position</t>
  </si>
  <si>
    <t>Middle School - Social Studies_2012_1st Poverty Quartile_Different District/Same Position</t>
  </si>
  <si>
    <t>Middle School - Social Studies_2012_1st Poverty Quartile_Leaver</t>
  </si>
  <si>
    <t>Middle School - Social Studies_2012_1st Poverty Quartile_New</t>
  </si>
  <si>
    <t>Middle School - Social Studies_2012_1st Poverty Quartile_Same District/Different Position</t>
  </si>
  <si>
    <t>Middle School - Social Studies_2012_1st Poverty Quartile_Stayer</t>
  </si>
  <si>
    <t>Middle School - Social Studies_2012_2nd Poverty Quartile_Different District/Different Position</t>
  </si>
  <si>
    <t>Middle School - Social Studies_2012_2nd Poverty Quartile_Different District/Same Position</t>
  </si>
  <si>
    <t>Middle School - Social Studies_2012_2nd Poverty Quartile_Leaver</t>
  </si>
  <si>
    <t>Middle School - Social Studies_2012_2nd Poverty Quartile_New</t>
  </si>
  <si>
    <t>Middle School - Social Studies_2012_2nd Poverty Quartile_Same District/Different Position</t>
  </si>
  <si>
    <t>Middle School - Social Studies_2012_2nd Poverty Quartile_Stayer</t>
  </si>
  <si>
    <t>Middle School - Social Studies_2012_3rd Poverty Quartile_Different District/Different Position</t>
  </si>
  <si>
    <t>Middle School - Social Studies_2012_3rd Poverty Quartile_Different District/Same Position</t>
  </si>
  <si>
    <t>Middle School - Social Studies_2012_3rd Poverty Quartile_Leaver</t>
  </si>
  <si>
    <t>Middle School - Social Studies_2012_3rd Poverty Quartile_New</t>
  </si>
  <si>
    <t>Middle School - Social Studies_2012_3rd Poverty Quartile_Same District/Different Position</t>
  </si>
  <si>
    <t>Middle School - Social Studies_2012_3rd Poverty Quartile_Stayer</t>
  </si>
  <si>
    <t>Middle School - Social Studies_2012_4th Poverty Quartile_Different District/Different Position</t>
  </si>
  <si>
    <t>Middle School - Social Studies_2012_4th Poverty Quartile_Different District/Same Position</t>
  </si>
  <si>
    <t>Middle School - Social Studies_2012_4th Poverty Quartile_Leaver</t>
  </si>
  <si>
    <t>Middle School - Social Studies_2012_4th Poverty Quartile_New</t>
  </si>
  <si>
    <t>Middle School - Social Studies_2012_4th Poverty Quartile_Same District/Different Position</t>
  </si>
  <si>
    <t>Middle School - Social Studies_2012_4th Poverty Quartile_Stayer</t>
  </si>
  <si>
    <t>Middle School - Social Studies_2013_1st Poverty Quartile_Different District/Different Position</t>
  </si>
  <si>
    <t>Middle School - Social Studies_2013_1st Poverty Quartile_Different District/Same Position</t>
  </si>
  <si>
    <t>Middle School - Social Studies_2013_1st Poverty Quartile_Leaver</t>
  </si>
  <si>
    <t>Middle School - Social Studies_2013_1st Poverty Quartile_New</t>
  </si>
  <si>
    <t>Middle School - Social Studies_2013_1st Poverty Quartile_Same District/Different Position</t>
  </si>
  <si>
    <t>Middle School - Social Studies_2013_1st Poverty Quartile_Stayer</t>
  </si>
  <si>
    <t>Middle School - Social Studies_2013_2nd Poverty Quartile_Different District/Different Position</t>
  </si>
  <si>
    <t>Middle School - Social Studies_2013_2nd Poverty Quartile_Different District/Same Position</t>
  </si>
  <si>
    <t>Middle School - Social Studies_2013_2nd Poverty Quartile_Leaver</t>
  </si>
  <si>
    <t>Middle School - Social Studies_2013_2nd Poverty Quartile_New</t>
  </si>
  <si>
    <t>Middle School - Social Studies_2013_2nd Poverty Quartile_Same District/Different Position</t>
  </si>
  <si>
    <t>Middle School - Social Studies_2013_2nd Poverty Quartile_Stayer</t>
  </si>
  <si>
    <t>Middle School - Social Studies_2013_3rd Poverty Quartile_Different District/Different Position</t>
  </si>
  <si>
    <t>Middle School - Social Studies_2013_3rd Poverty Quartile_Different District/Same Position</t>
  </si>
  <si>
    <t>Middle School - Social Studies_2013_3rd Poverty Quartile_Leaver</t>
  </si>
  <si>
    <t>Middle School - Social Studies_2013_3rd Poverty Quartile_New</t>
  </si>
  <si>
    <t>Middle School - Social Studies_2013_3rd Poverty Quartile_Same District/Different Position</t>
  </si>
  <si>
    <t>Middle School - Social Studies_2013_3rd Poverty Quartile_Stayer</t>
  </si>
  <si>
    <t>Middle School - Social Studies_2013_4th Poverty Quartile_Different District/Different Position</t>
  </si>
  <si>
    <t>Middle School - Social Studies_2013_4th Poverty Quartile_Different District/Same Position</t>
  </si>
  <si>
    <t>Middle School - Social Studies_2013_4th Poverty Quartile_Leaver</t>
  </si>
  <si>
    <t>Middle School - Social Studies_2013_4th Poverty Quartile_New</t>
  </si>
  <si>
    <t>Middle School - Social Studies_2013_4th Poverty Quartile_Same District/Different Position</t>
  </si>
  <si>
    <t>Middle School - Social Studies_2013_4th Poverty Quartile_Stayer</t>
  </si>
  <si>
    <t>Middle School - Social Studies_2014_1st Poverty Quartile_Different District/Different Position</t>
  </si>
  <si>
    <t>Middle School - Social Studies_2014_1st Poverty Quartile_Different District/Same Position</t>
  </si>
  <si>
    <t>Middle School - Social Studies_2014_1st Poverty Quartile_Leaver</t>
  </si>
  <si>
    <t>Middle School - Social Studies_2014_1st Poverty Quartile_New</t>
  </si>
  <si>
    <t>Middle School - Social Studies_2014_1st Poverty Quartile_Same District/Different Position</t>
  </si>
  <si>
    <t>Middle School - Social Studies_2014_1st Poverty Quartile_Stayer</t>
  </si>
  <si>
    <t>Middle School - Social Studies_2014_2nd Poverty Quartile_Different District/Different Position</t>
  </si>
  <si>
    <t>Middle School - Social Studies_2014_2nd Poverty Quartile_Different District/Same Position</t>
  </si>
  <si>
    <t>Middle School - Social Studies_2014_2nd Poverty Quartile_Leaver</t>
  </si>
  <si>
    <t>Middle School - Social Studies_2014_2nd Poverty Quartile_New</t>
  </si>
  <si>
    <t>Middle School - Social Studies_2014_2nd Poverty Quartile_Same District/Different Position</t>
  </si>
  <si>
    <t>Middle School - Social Studies_2014_2nd Poverty Quartile_Stayer</t>
  </si>
  <si>
    <t>Middle School - Social Studies_2014_3rd Poverty Quartile_Different District/Different Position</t>
  </si>
  <si>
    <t>Middle School - Social Studies_2014_3rd Poverty Quartile_Different District/Same Position</t>
  </si>
  <si>
    <t>Middle School - Social Studies_2014_3rd Poverty Quartile_Leaver</t>
  </si>
  <si>
    <t>Middle School - Social Studies_2014_3rd Poverty Quartile_New</t>
  </si>
  <si>
    <t>Middle School - Social Studies_2014_3rd Poverty Quartile_Same District/Different Position</t>
  </si>
  <si>
    <t>Middle School - Social Studies_2014_3rd Poverty Quartile_Stayer</t>
  </si>
  <si>
    <t>Middle School - Social Studies_2014_4th Poverty Quartile_Different District/Different Position</t>
  </si>
  <si>
    <t>Middle School - Social Studies_2014_4th Poverty Quartile_Different District/Same Position</t>
  </si>
  <si>
    <t>Middle School - Social Studies_2014_4th Poverty Quartile_Leaver</t>
  </si>
  <si>
    <t>Middle School - Social Studies_2014_4th Poverty Quartile_New</t>
  </si>
  <si>
    <t>Middle School - Social Studies_2014_4th Poverty Quartile_Same District/Different Position</t>
  </si>
  <si>
    <t>Middle School - Social Studies_2014_4th Poverty Quartile_Stayer</t>
  </si>
  <si>
    <t>Middle School - Vocational Education_2010_1st Poverty Quartile_Leaver</t>
  </si>
  <si>
    <t>Middle School - Vocational Education_2010_1st Poverty Quartile_New</t>
  </si>
  <si>
    <t>Middle School - Vocational Education_2010_1st Poverty Quartile_Same District/Different Position</t>
  </si>
  <si>
    <t>Middle School - Vocational Education_2010_1st Poverty Quartile_Stayer</t>
  </si>
  <si>
    <t>Middle School - Vocational Education_2010_2nd Poverty Quartile_Leaver</t>
  </si>
  <si>
    <t>Middle School - Vocational Education_2010_2nd Poverty Quartile_New</t>
  </si>
  <si>
    <t>Middle School - Vocational Education_2010_2nd Poverty Quartile_Same District/Different Position</t>
  </si>
  <si>
    <t>Middle School - Vocational Education_2010_2nd Poverty Quartile_Stayer</t>
  </si>
  <si>
    <t>Middle School - Vocational Education_2010_3rd Poverty Quartile_Different District/Different Position</t>
  </si>
  <si>
    <t>Middle School - Vocational Education_2010_3rd Poverty Quartile_Leaver</t>
  </si>
  <si>
    <t>Middle School - Vocational Education_2010_3rd Poverty Quartile_New</t>
  </si>
  <si>
    <t>Middle School - Vocational Education_2010_3rd Poverty Quartile_Same District/Different Position</t>
  </si>
  <si>
    <t>Middle School - Vocational Education_2010_3rd Poverty Quartile_Stayer</t>
  </si>
  <si>
    <t>Middle School - Vocational Education_2010_4th Poverty Quartile_Different District/Different Position</t>
  </si>
  <si>
    <t>Middle School - Vocational Education_2010_4th Poverty Quartile_Different District/Same Position</t>
  </si>
  <si>
    <t>Middle School - Vocational Education_2010_4th Poverty Quartile_Leaver</t>
  </si>
  <si>
    <t>Middle School - Vocational Education_2010_4th Poverty Quartile_New</t>
  </si>
  <si>
    <t>Middle School - Vocational Education_2010_4th Poverty Quartile_Stayer</t>
  </si>
  <si>
    <t>Middle School - Vocational Education_2011_1st Poverty Quartile_Leaver</t>
  </si>
  <si>
    <t>Middle School - Vocational Education_2011_1st Poverty Quartile_New</t>
  </si>
  <si>
    <t>Middle School - Vocational Education_2011_1st Poverty Quartile_Same District/Different Position</t>
  </si>
  <si>
    <t>Middle School - Vocational Education_2011_1st Poverty Quartile_Stayer</t>
  </si>
  <si>
    <t>Middle School - Vocational Education_2011_2nd Poverty Quartile_Different District/Different Position</t>
  </si>
  <si>
    <t>Middle School - Vocational Education_2011_2nd Poverty Quartile_Leaver</t>
  </si>
  <si>
    <t>Middle School - Vocational Education_2011_2nd Poverty Quartile_New</t>
  </si>
  <si>
    <t>Middle School - Vocational Education_2011_2nd Poverty Quartile_Same District/Different Position</t>
  </si>
  <si>
    <t>Middle School - Vocational Education_2011_2nd Poverty Quartile_Stayer</t>
  </si>
  <si>
    <t>Middle School - Vocational Education_2011_3rd Poverty Quartile_Leaver</t>
  </si>
  <si>
    <t>Middle School - Vocational Education_2011_3rd Poverty Quartile_New</t>
  </si>
  <si>
    <t>Middle School - Vocational Education_2011_3rd Poverty Quartile_Same District/Different Position</t>
  </si>
  <si>
    <t>Middle School - Vocational Education_2011_3rd Poverty Quartile_Stayer</t>
  </si>
  <si>
    <t>Middle School - Vocational Education_2011_4th Poverty Quartile_New</t>
  </si>
  <si>
    <t>Middle School - Vocational Education_2011_4th Poverty Quartile_Same District/Different Position</t>
  </si>
  <si>
    <t>Middle School - Vocational Education_2011_4th Poverty Quartile_Stayer</t>
  </si>
  <si>
    <t>Middle School - Vocational Education_2012_1st Poverty Quartile_Different District/Different Position</t>
  </si>
  <si>
    <t>Middle School - Vocational Education_2012_1st Poverty Quartile_Leaver</t>
  </si>
  <si>
    <t>Middle School - Vocational Education_2012_1st Poverty Quartile_New</t>
  </si>
  <si>
    <t>Middle School - Vocational Education_2012_1st Poverty Quartile_Same District/Different Position</t>
  </si>
  <si>
    <t>Middle School - Vocational Education_2012_1st Poverty Quartile_Stayer</t>
  </si>
  <si>
    <t>Middle School - Vocational Education_2012_2nd Poverty Quartile_Different District/Different Position</t>
  </si>
  <si>
    <t>Middle School - Vocational Education_2012_2nd Poverty Quartile_Leaver</t>
  </si>
  <si>
    <t>Middle School - Vocational Education_2012_2nd Poverty Quartile_New</t>
  </si>
  <si>
    <t>Middle School - Vocational Education_2012_2nd Poverty Quartile_Same District/Different Position</t>
  </si>
  <si>
    <t>Middle School - Vocational Education_2012_2nd Poverty Quartile_Stayer</t>
  </si>
  <si>
    <t>Middle School - Vocational Education_2012_3rd Poverty Quartile_Leaver</t>
  </si>
  <si>
    <t>Middle School - Vocational Education_2012_3rd Poverty Quartile_Stayer</t>
  </si>
  <si>
    <t>Middle School - Vocational Education_2012_4th Poverty Quartile_Leaver</t>
  </si>
  <si>
    <t>Middle School - Vocational Education_2012_4th Poverty Quartile_New</t>
  </si>
  <si>
    <t>Middle School - Vocational Education_2012_4th Poverty Quartile_Same District/Different Position</t>
  </si>
  <si>
    <t>Middle School - Vocational Education_2012_4th Poverty Quartile_Stayer</t>
  </si>
  <si>
    <t>Middle School - Vocational Education_2013_1st Poverty Quartile_Leaver</t>
  </si>
  <si>
    <t>Middle School - Vocational Education_2013_1st Poverty Quartile_New</t>
  </si>
  <si>
    <t>Middle School - Vocational Education_2013_1st Poverty Quartile_Same District/Different Position</t>
  </si>
  <si>
    <t>Middle School - Vocational Education_2013_1st Poverty Quartile_Stayer</t>
  </si>
  <si>
    <t>Middle School - Vocational Education_2013_2nd Poverty Quartile_Leaver</t>
  </si>
  <si>
    <t>Middle School - Vocational Education_2013_2nd Poverty Quartile_New</t>
  </si>
  <si>
    <t>Middle School - Vocational Education_2013_2nd Poverty Quartile_Same District/Different Position</t>
  </si>
  <si>
    <t>Middle School - Vocational Education_2013_2nd Poverty Quartile_Stayer</t>
  </si>
  <si>
    <t>Middle School - Vocational Education_2013_3rd Poverty Quartile_Different District/Different Position</t>
  </si>
  <si>
    <t>Middle School - Vocational Education_2013_3rd Poverty Quartile_Leaver</t>
  </si>
  <si>
    <t>Middle School - Vocational Education_2013_3rd Poverty Quartile_Same District/Different Position</t>
  </si>
  <si>
    <t>Middle School - Vocational Education_2013_3rd Poverty Quartile_Stayer</t>
  </si>
  <si>
    <t>Middle School - Vocational Education_2013_4th Poverty Quartile_Different District/Different Position</t>
  </si>
  <si>
    <t>Middle School - Vocational Education_2013_4th Poverty Quartile_Leaver</t>
  </si>
  <si>
    <t>Middle School - Vocational Education_2013_4th Poverty Quartile_New</t>
  </si>
  <si>
    <t>Middle School - Vocational Education_2013_4th Poverty Quartile_Same District/Different Position</t>
  </si>
  <si>
    <t>Middle School - Vocational Education_2013_4th Poverty Quartile_Stayer</t>
  </si>
  <si>
    <t>Middle School - Vocational Education_2014_1st Poverty Quartile_Different District/Different Position</t>
  </si>
  <si>
    <t>Middle School - Vocational Education_2014_1st Poverty Quartile_Leaver</t>
  </si>
  <si>
    <t>Middle School - Vocational Education_2014_1st Poverty Quartile_New</t>
  </si>
  <si>
    <t>Middle School - Vocational Education_2014_1st Poverty Quartile_Same District/Different Position</t>
  </si>
  <si>
    <t>Middle School - Vocational Education_2014_1st Poverty Quartile_Stayer</t>
  </si>
  <si>
    <t>Middle School - Vocational Education_2014_2nd Poverty Quartile_Different District/Different Position</t>
  </si>
  <si>
    <t>Middle School - Vocational Education_2014_2nd Poverty Quartile_Leaver</t>
  </si>
  <si>
    <t>Middle School - Vocational Education_2014_2nd Poverty Quartile_New</t>
  </si>
  <si>
    <t>Middle School - Vocational Education_2014_2nd Poverty Quartile_Same District/Different Position</t>
  </si>
  <si>
    <t>Middle School - Vocational Education_2014_2nd Poverty Quartile_Stayer</t>
  </si>
  <si>
    <t>Middle School - Vocational Education_2014_3rd Poverty Quartile_Different District/Different Position</t>
  </si>
  <si>
    <t>Middle School - Vocational Education_2014_3rd Poverty Quartile_Leaver</t>
  </si>
  <si>
    <t>Middle School - Vocational Education_2014_3rd Poverty Quartile_New</t>
  </si>
  <si>
    <t>Middle School - Vocational Education_2014_3rd Poverty Quartile_Same District/Different Position</t>
  </si>
  <si>
    <t>Middle School - Vocational Education_2014_3rd Poverty Quartile_Stayer</t>
  </si>
  <si>
    <t>Middle School - Vocational Education_2014_4th Poverty Quartile_Different District/Different Position</t>
  </si>
  <si>
    <t>Middle School - Vocational Education_2014_4th Poverty Quartile_Leaver</t>
  </si>
  <si>
    <t>Middle School - Vocational Education_2014_4th Poverty Quartile_New</t>
  </si>
  <si>
    <t>Middle School - Vocational Education_2014_4th Poverty Quartile_Same District/Different Position</t>
  </si>
  <si>
    <t>Middle School - Vocational Education_2014_4th Poverty Quartile_Stayer</t>
  </si>
  <si>
    <t>Other Positions_2010_1st Poverty Quartile_Different District/Different Position</t>
  </si>
  <si>
    <t>Other Positions_2010_1st Poverty Quartile_Different District/Same Position</t>
  </si>
  <si>
    <t>Other Positions_2010_1st Poverty Quartile_Leaver</t>
  </si>
  <si>
    <t>Other Positions_2010_1st Poverty Quartile_New</t>
  </si>
  <si>
    <t>Other Positions_2010_1st Poverty Quartile_Same District/Different Position</t>
  </si>
  <si>
    <t>Other Positions_2010_1st Poverty Quartile_Stayer</t>
  </si>
  <si>
    <t>Other Positions_2010_2nd Poverty Quartile_Different District/Different Position</t>
  </si>
  <si>
    <t>Other Positions_2010_2nd Poverty Quartile_Different District/Same Position</t>
  </si>
  <si>
    <t>Other Positions_2010_2nd Poverty Quartile_Leaver</t>
  </si>
  <si>
    <t>Other Positions_2010_2nd Poverty Quartile_New</t>
  </si>
  <si>
    <t>Other Positions_2010_2nd Poverty Quartile_Same District/Different Position</t>
  </si>
  <si>
    <t>Other Positions_2010_2nd Poverty Quartile_Stayer</t>
  </si>
  <si>
    <t>Other Positions_2010_3rd Poverty Quartile_Different District/Different Position</t>
  </si>
  <si>
    <t>Other Positions_2010_3rd Poverty Quartile_Different District/Same Position</t>
  </si>
  <si>
    <t>Other Positions_2010_3rd Poverty Quartile_Leaver</t>
  </si>
  <si>
    <t>Other Positions_2010_3rd Poverty Quartile_New</t>
  </si>
  <si>
    <t>Other Positions_2010_3rd Poverty Quartile_Same District/Different Position</t>
  </si>
  <si>
    <t>Other Positions_2010_3rd Poverty Quartile_Stayer</t>
  </si>
  <si>
    <t>Other Positions_2010_4th Poverty Quartile_Different District/Different Position</t>
  </si>
  <si>
    <t>Other Positions_2010_4th Poverty Quartile_Different District/Same Position</t>
  </si>
  <si>
    <t>Other Positions_2010_4th Poverty Quartile_Leaver</t>
  </si>
  <si>
    <t>Other Positions_2010_4th Poverty Quartile_New</t>
  </si>
  <si>
    <t>Other Positions_2010_4th Poverty Quartile_Same District/Different Position</t>
  </si>
  <si>
    <t>Other Positions_2010_4th Poverty Quartile_Stayer</t>
  </si>
  <si>
    <t>Other Positions_2011_1st Poverty Quartile_Different District/Different Position</t>
  </si>
  <si>
    <t>Other Positions_2011_1st Poverty Quartile_Different District/Same Position</t>
  </si>
  <si>
    <t>Other Positions_2011_1st Poverty Quartile_Leaver</t>
  </si>
  <si>
    <t>Other Positions_2011_1st Poverty Quartile_New</t>
  </si>
  <si>
    <t>Other Positions_2011_1st Poverty Quartile_Same District/Different Position</t>
  </si>
  <si>
    <t>Other Positions_2011_1st Poverty Quartile_Stayer</t>
  </si>
  <si>
    <t>Other Positions_2011_2nd Poverty Quartile_Different District/Different Position</t>
  </si>
  <si>
    <t>Other Positions_2011_2nd Poverty Quartile_Different District/Same Position</t>
  </si>
  <si>
    <t>Other Positions_2011_2nd Poverty Quartile_Leaver</t>
  </si>
  <si>
    <t>Other Positions_2011_2nd Poverty Quartile_New</t>
  </si>
  <si>
    <t>Other Positions_2011_2nd Poverty Quartile_Same District/Different Position</t>
  </si>
  <si>
    <t>Other Positions_2011_2nd Poverty Quartile_Stayer</t>
  </si>
  <si>
    <t>Other Positions_2011_3rd Poverty Quartile_Different District/Different Position</t>
  </si>
  <si>
    <t>Other Positions_2011_3rd Poverty Quartile_Different District/Same Position</t>
  </si>
  <si>
    <t>Other Positions_2011_3rd Poverty Quartile_Leaver</t>
  </si>
  <si>
    <t>Other Positions_2011_3rd Poverty Quartile_New</t>
  </si>
  <si>
    <t>Other Positions_2011_3rd Poverty Quartile_Same District/Different Position</t>
  </si>
  <si>
    <t>Other Positions_2011_3rd Poverty Quartile_Stayer</t>
  </si>
  <si>
    <t>Other Positions_2011_4th Poverty Quartile_Different District/Different Position</t>
  </si>
  <si>
    <t>Other Positions_2011_4th Poverty Quartile_Different District/Same Position</t>
  </si>
  <si>
    <t>Other Positions_2011_4th Poverty Quartile_Leaver</t>
  </si>
  <si>
    <t>Other Positions_2011_4th Poverty Quartile_New</t>
  </si>
  <si>
    <t>Other Positions_2011_4th Poverty Quartile_Same District/Different Position</t>
  </si>
  <si>
    <t>Other Positions_2011_4th Poverty Quartile_Stayer</t>
  </si>
  <si>
    <t>Other Positions_2012_1st Poverty Quartile_Different District/Different Position</t>
  </si>
  <si>
    <t>Other Positions_2012_1st Poverty Quartile_Different District/Same Position</t>
  </si>
  <si>
    <t>Other Positions_2012_1st Poverty Quartile_Leaver</t>
  </si>
  <si>
    <t>Other Positions_2012_1st Poverty Quartile_New</t>
  </si>
  <si>
    <t>Other Positions_2012_1st Poverty Quartile_Same District/Different Position</t>
  </si>
  <si>
    <t>Other Positions_2012_1st Poverty Quartile_Stayer</t>
  </si>
  <si>
    <t>Other Positions_2012_2nd Poverty Quartile_Different District/Different Position</t>
  </si>
  <si>
    <t>Other Positions_2012_2nd Poverty Quartile_Different District/Same Position</t>
  </si>
  <si>
    <t>Other Positions_2012_2nd Poverty Quartile_Leaver</t>
  </si>
  <si>
    <t>Other Positions_2012_2nd Poverty Quartile_New</t>
  </si>
  <si>
    <t>Other Positions_2012_2nd Poverty Quartile_Same District/Different Position</t>
  </si>
  <si>
    <t>Other Positions_2012_2nd Poverty Quartile_Stayer</t>
  </si>
  <si>
    <t>Other Positions_2012_3rd Poverty Quartile_Different District/Different Position</t>
  </si>
  <si>
    <t>Other Positions_2012_3rd Poverty Quartile_Different District/Same Position</t>
  </si>
  <si>
    <t>Other Positions_2012_3rd Poverty Quartile_Leaver</t>
  </si>
  <si>
    <t>Other Positions_2012_3rd Poverty Quartile_New</t>
  </si>
  <si>
    <t>Other Positions_2012_3rd Poverty Quartile_Same District/Different Position</t>
  </si>
  <si>
    <t>Other Positions_2012_3rd Poverty Quartile_Stayer</t>
  </si>
  <si>
    <t>Other Positions_2012_4th Poverty Quartile_Different District/Different Position</t>
  </si>
  <si>
    <t>Other Positions_2012_4th Poverty Quartile_Different District/Same Position</t>
  </si>
  <si>
    <t>Other Positions_2012_4th Poverty Quartile_Leaver</t>
  </si>
  <si>
    <t>Other Positions_2012_4th Poverty Quartile_New</t>
  </si>
  <si>
    <t>Other Positions_2012_4th Poverty Quartile_Same District/Different Position</t>
  </si>
  <si>
    <t>Other Positions_2012_4th Poverty Quartile_Stayer</t>
  </si>
  <si>
    <t>Other Positions_2013_1st Poverty Quartile_Different District/Different Position</t>
  </si>
  <si>
    <t>Other Positions_2013_1st Poverty Quartile_Different District/Same Position</t>
  </si>
  <si>
    <t>Other Positions_2013_1st Poverty Quartile_Leaver</t>
  </si>
  <si>
    <t>Other Positions_2013_1st Poverty Quartile_New</t>
  </si>
  <si>
    <t>Other Positions_2013_1st Poverty Quartile_Same District/Different Position</t>
  </si>
  <si>
    <t>Other Positions_2013_1st Poverty Quartile_Stayer</t>
  </si>
  <si>
    <t>Other Positions_2013_2nd Poverty Quartile_Different District/Different Position</t>
  </si>
  <si>
    <t>Other Positions_2013_2nd Poverty Quartile_Different District/Same Position</t>
  </si>
  <si>
    <t>Other Positions_2013_2nd Poverty Quartile_Leaver</t>
  </si>
  <si>
    <t>Other Positions_2013_2nd Poverty Quartile_New</t>
  </si>
  <si>
    <t>Other Positions_2013_2nd Poverty Quartile_Same District/Different Position</t>
  </si>
  <si>
    <t>Other Positions_2013_2nd Poverty Quartile_Stayer</t>
  </si>
  <si>
    <t>Other Positions_2013_3rd Poverty Quartile_Different District/Different Position</t>
  </si>
  <si>
    <t>Other Positions_2013_3rd Poverty Quartile_Different District/Same Position</t>
  </si>
  <si>
    <t>Other Positions_2013_3rd Poverty Quartile_Leaver</t>
  </si>
  <si>
    <t>Other Positions_2013_3rd Poverty Quartile_New</t>
  </si>
  <si>
    <t>Other Positions_2013_3rd Poverty Quartile_Same District/Different Position</t>
  </si>
  <si>
    <t>Other Positions_2013_3rd Poverty Quartile_Stayer</t>
  </si>
  <si>
    <t>Other Positions_2013_4th Poverty Quartile_Different District/Different Position</t>
  </si>
  <si>
    <t>Other Positions_2013_4th Poverty Quartile_Different District/Same Position</t>
  </si>
  <si>
    <t>Other Positions_2013_4th Poverty Quartile_Leaver</t>
  </si>
  <si>
    <t>Other Positions_2013_4th Poverty Quartile_New</t>
  </si>
  <si>
    <t>Other Positions_2013_4th Poverty Quartile_Same District/Different Position</t>
  </si>
  <si>
    <t>Other Positions_2013_4th Poverty Quartile_Stayer</t>
  </si>
  <si>
    <t>Other Positions_2014_1st Poverty Quartile_Different District/Different Position</t>
  </si>
  <si>
    <t>Other Positions_2014_1st Poverty Quartile_Different District/Same Position</t>
  </si>
  <si>
    <t>Other Positions_2014_1st Poverty Quartile_Leaver</t>
  </si>
  <si>
    <t>Other Positions_2014_1st Poverty Quartile_New</t>
  </si>
  <si>
    <t>Other Positions_2014_1st Poverty Quartile_Same District/Different Position</t>
  </si>
  <si>
    <t>Other Positions_2014_1st Poverty Quartile_Stayer</t>
  </si>
  <si>
    <t>Other Positions_2014_2nd Poverty Quartile_Different District/Different Position</t>
  </si>
  <si>
    <t>Other Positions_2014_2nd Poverty Quartile_Different District/Same Position</t>
  </si>
  <si>
    <t>Other Positions_2014_2nd Poverty Quartile_Leaver</t>
  </si>
  <si>
    <t>Other Positions_2014_2nd Poverty Quartile_New</t>
  </si>
  <si>
    <t>Other Positions_2014_2nd Poverty Quartile_Same District/Different Position</t>
  </si>
  <si>
    <t>Other Positions_2014_2nd Poverty Quartile_Stayer</t>
  </si>
  <si>
    <t>Other Positions_2014_3rd Poverty Quartile_Different District/Different Position</t>
  </si>
  <si>
    <t>Other Positions_2014_3rd Poverty Quartile_Different District/Same Position</t>
  </si>
  <si>
    <t>Other Positions_2014_3rd Poverty Quartile_Leaver</t>
  </si>
  <si>
    <t>Other Positions_2014_3rd Poverty Quartile_New</t>
  </si>
  <si>
    <t>Other Positions_2014_3rd Poverty Quartile_Same District/Different Position</t>
  </si>
  <si>
    <t>Other Positions_2014_3rd Poverty Quartile_Stayer</t>
  </si>
  <si>
    <t>Other Positions_2014_4th Poverty Quartile_Different District/Different Position</t>
  </si>
  <si>
    <t>Other Positions_2014_4th Poverty Quartile_Different District/Same Position</t>
  </si>
  <si>
    <t>Other Positions_2014_4th Poverty Quartile_Leaver</t>
  </si>
  <si>
    <t>Other Positions_2014_4th Poverty Quartile_New</t>
  </si>
  <si>
    <t>Other Positions_2014_4th Poverty Quartile_Same District/Different Position</t>
  </si>
  <si>
    <t>Other Positions_2014_4th Poverty Quartile_Stayer</t>
  </si>
  <si>
    <t>Other Professional Staff_2010_1st Poverty Quartile_Different District/Different Position</t>
  </si>
  <si>
    <t>Other Professional Staff_2010_1st Poverty Quartile_Different District/Same Position</t>
  </si>
  <si>
    <t>Other Professional Staff_2010_1st Poverty Quartile_Leaver</t>
  </si>
  <si>
    <t>Other Professional Staff_2010_1st Poverty Quartile_New</t>
  </si>
  <si>
    <t>Other Professional Staff_2010_1st Poverty Quartile_Same District/Different Position</t>
  </si>
  <si>
    <t>Other Professional Staff_2010_1st Poverty Quartile_Stayer</t>
  </si>
  <si>
    <t>Other Professional Staff_2010_2nd Poverty Quartile_Different District/Different Position</t>
  </si>
  <si>
    <t>Other Professional Staff_2010_2nd Poverty Quartile_Different District/Same Position</t>
  </si>
  <si>
    <t>Other Professional Staff_2010_2nd Poverty Quartile_Leaver</t>
  </si>
  <si>
    <t>Other Professional Staff_2010_2nd Poverty Quartile_New</t>
  </si>
  <si>
    <t>Other Professional Staff_2010_2nd Poverty Quartile_Same District/Different Position</t>
  </si>
  <si>
    <t>Other Professional Staff_2010_2nd Poverty Quartile_Stayer</t>
  </si>
  <si>
    <t>Other Professional Staff_2010_3rd Poverty Quartile_Different District/Same Position</t>
  </si>
  <si>
    <t>Other Professional Staff_2010_3rd Poverty Quartile_Leaver</t>
  </si>
  <si>
    <t>Other Professional Staff_2010_3rd Poverty Quartile_New</t>
  </si>
  <si>
    <t>Other Professional Staff_2010_3rd Poverty Quartile_Same District/Different Position</t>
  </si>
  <si>
    <t>Other Professional Staff_2010_3rd Poverty Quartile_Stayer</t>
  </si>
  <si>
    <t>Other Professional Staff_2010_4th Poverty Quartile_Different District/Different Position</t>
  </si>
  <si>
    <t>Other Professional Staff_2010_4th Poverty Quartile_Different District/Same Position</t>
  </si>
  <si>
    <t>Other Professional Staff_2010_4th Poverty Quartile_Leaver</t>
  </si>
  <si>
    <t>Other Professional Staff_2010_4th Poverty Quartile_New</t>
  </si>
  <si>
    <t>Other Professional Staff_2010_4th Poverty Quartile_Same District/Different Position</t>
  </si>
  <si>
    <t>Other Professional Staff_2010_4th Poverty Quartile_Stayer</t>
  </si>
  <si>
    <t>Other Professional Staff_2011_1st Poverty Quartile_Different District/Different Position</t>
  </si>
  <si>
    <t>Other Professional Staff_2011_1st Poverty Quartile_Different District/Same Position</t>
  </si>
  <si>
    <t>Other Professional Staff_2011_1st Poverty Quartile_Leaver</t>
  </si>
  <si>
    <t>Other Professional Staff_2011_1st Poverty Quartile_New</t>
  </si>
  <si>
    <t>Other Professional Staff_2011_1st Poverty Quartile_Same District/Different Position</t>
  </si>
  <si>
    <t>Other Professional Staff_2011_1st Poverty Quartile_Stayer</t>
  </si>
  <si>
    <t>Other Professional Staff_2011_2nd Poverty Quartile_Different District/Different Position</t>
  </si>
  <si>
    <t>Other Professional Staff_2011_2nd Poverty Quartile_Different District/Same Position</t>
  </si>
  <si>
    <t>Other Professional Staff_2011_2nd Poverty Quartile_Leaver</t>
  </si>
  <si>
    <t>Other Professional Staff_2011_2nd Poverty Quartile_New</t>
  </si>
  <si>
    <t>Other Professional Staff_2011_2nd Poverty Quartile_Same District/Different Position</t>
  </si>
  <si>
    <t>Other Professional Staff_2011_2nd Poverty Quartile_Stayer</t>
  </si>
  <si>
    <t>Other Professional Staff_2011_3rd Poverty Quartile_Different District/Different Position</t>
  </si>
  <si>
    <t>Other Professional Staff_2011_3rd Poverty Quartile_Different District/Same Position</t>
  </si>
  <si>
    <t>Other Professional Staff_2011_3rd Poverty Quartile_Leaver</t>
  </si>
  <si>
    <t>Other Professional Staff_2011_3rd Poverty Quartile_New</t>
  </si>
  <si>
    <t>Other Professional Staff_2011_3rd Poverty Quartile_Same District/Different Position</t>
  </si>
  <si>
    <t>Other Professional Staff_2011_3rd Poverty Quartile_Stayer</t>
  </si>
  <si>
    <t>Other Professional Staff_2011_4th Poverty Quartile_Different District/Different Position</t>
  </si>
  <si>
    <t>Other Professional Staff_2011_4th Poverty Quartile_Different District/Same Position</t>
  </si>
  <si>
    <t>Other Professional Staff_2011_4th Poverty Quartile_Leaver</t>
  </si>
  <si>
    <t>Other Professional Staff_2011_4th Poverty Quartile_New</t>
  </si>
  <si>
    <t>Other Professional Staff_2011_4th Poverty Quartile_Same District/Different Position</t>
  </si>
  <si>
    <t>Other Professional Staff_2011_4th Poverty Quartile_Stayer</t>
  </si>
  <si>
    <t>Other Professional Staff_2012_1st Poverty Quartile_Different District/Same Position</t>
  </si>
  <si>
    <t>Other Professional Staff_2012_1st Poverty Quartile_Leaver</t>
  </si>
  <si>
    <t>Other Professional Staff_2012_1st Poverty Quartile_New</t>
  </si>
  <si>
    <t>Other Professional Staff_2012_1st Poverty Quartile_Same District/Different Position</t>
  </si>
  <si>
    <t>Other Professional Staff_2012_1st Poverty Quartile_Stayer</t>
  </si>
  <si>
    <t>Other Professional Staff_2012_2nd Poverty Quartile_Different District/Different Position</t>
  </si>
  <si>
    <t>Other Professional Staff_2012_2nd Poverty Quartile_Different District/Same Position</t>
  </si>
  <si>
    <t>Other Professional Staff_2012_2nd Poverty Quartile_Leaver</t>
  </si>
  <si>
    <t>Other Professional Staff_2012_2nd Poverty Quartile_New</t>
  </si>
  <si>
    <t>Other Professional Staff_2012_2nd Poverty Quartile_Same District/Different Position</t>
  </si>
  <si>
    <t>Other Professional Staff_2012_2nd Poverty Quartile_Stayer</t>
  </si>
  <si>
    <t>Other Professional Staff_2012_3rd Poverty Quartile_Different District/Different Position</t>
  </si>
  <si>
    <t>Other Professional Staff_2012_3rd Poverty Quartile_Different District/Same Position</t>
  </si>
  <si>
    <t>Other Professional Staff_2012_3rd Poverty Quartile_Leaver</t>
  </si>
  <si>
    <t>Other Professional Staff_2012_3rd Poverty Quartile_New</t>
  </si>
  <si>
    <t>Other Professional Staff_2012_3rd Poverty Quartile_Same District/Different Position</t>
  </si>
  <si>
    <t>Other Professional Staff_2012_3rd Poverty Quartile_Stayer</t>
  </si>
  <si>
    <t>Other Professional Staff_2012_4th Poverty Quartile_Different District/Different Position</t>
  </si>
  <si>
    <t>Other Professional Staff_2012_4th Poverty Quartile_Different District/Same Position</t>
  </si>
  <si>
    <t>Other Professional Staff_2012_4th Poverty Quartile_Leaver</t>
  </si>
  <si>
    <t>Other Professional Staff_2012_4th Poverty Quartile_New</t>
  </si>
  <si>
    <t>Other Professional Staff_2012_4th Poverty Quartile_Same District/Different Position</t>
  </si>
  <si>
    <t>Other Professional Staff_2012_4th Poverty Quartile_Stayer</t>
  </si>
  <si>
    <t>Other Professional Staff_2013_1st Poverty Quartile_Different District/Different Position</t>
  </si>
  <si>
    <t>Other Professional Staff_2013_1st Poverty Quartile_Different District/Same Position</t>
  </si>
  <si>
    <t>Other Professional Staff_2013_1st Poverty Quartile_Leaver</t>
  </si>
  <si>
    <t>Other Professional Staff_2013_1st Poverty Quartile_New</t>
  </si>
  <si>
    <t>Other Professional Staff_2013_1st Poverty Quartile_Same District/Different Position</t>
  </si>
  <si>
    <t>Other Professional Staff_2013_1st Poverty Quartile_Stayer</t>
  </si>
  <si>
    <t>Other Professional Staff_2013_2nd Poverty Quartile_Different District/Different Position</t>
  </si>
  <si>
    <t>Other Professional Staff_2013_2nd Poverty Quartile_Different District/Same Position</t>
  </si>
  <si>
    <t>Other Professional Staff_2013_2nd Poverty Quartile_Leaver</t>
  </si>
  <si>
    <t>Other Professional Staff_2013_2nd Poverty Quartile_New</t>
  </si>
  <si>
    <t>Other Professional Staff_2013_2nd Poverty Quartile_Same District/Different Position</t>
  </si>
  <si>
    <t>Other Professional Staff_2013_2nd Poverty Quartile_Stayer</t>
  </si>
  <si>
    <t>Other Professional Staff_2013_3rd Poverty Quartile_Different District/Different Position</t>
  </si>
  <si>
    <t>Other Professional Staff_2013_3rd Poverty Quartile_Different District/Same Position</t>
  </si>
  <si>
    <t>Other Professional Staff_2013_3rd Poverty Quartile_Leaver</t>
  </si>
  <si>
    <t>Other Professional Staff_2013_3rd Poverty Quartile_New</t>
  </si>
  <si>
    <t>Other Professional Staff_2013_3rd Poverty Quartile_Same District/Different Position</t>
  </si>
  <si>
    <t>Other Professional Staff_2013_3rd Poverty Quartile_Stayer</t>
  </si>
  <si>
    <t>Other Professional Staff_2013_4th Poverty Quartile_Different District/Different Position</t>
  </si>
  <si>
    <t>Other Professional Staff_2013_4th Poverty Quartile_Different District/Same Position</t>
  </si>
  <si>
    <t>Other Professional Staff_2013_4th Poverty Quartile_Leaver</t>
  </si>
  <si>
    <t>Other Professional Staff_2013_4th Poverty Quartile_New</t>
  </si>
  <si>
    <t>Other Professional Staff_2013_4th Poverty Quartile_Same District/Different Position</t>
  </si>
  <si>
    <t>Other Professional Staff_2013_4th Poverty Quartile_Stayer</t>
  </si>
  <si>
    <t>Other Professional Staff_2014_1st Poverty Quartile_Different District/Different Position</t>
  </si>
  <si>
    <t>Other Professional Staff_2014_1st Poverty Quartile_Different District/Same Position</t>
  </si>
  <si>
    <t>Other Professional Staff_2014_1st Poverty Quartile_Leaver</t>
  </si>
  <si>
    <t>Other Professional Staff_2014_1st Poverty Quartile_New</t>
  </si>
  <si>
    <t>Other Professional Staff_2014_1st Poverty Quartile_Same District/Different Position</t>
  </si>
  <si>
    <t>Other Professional Staff_2014_1st Poverty Quartile_Stayer</t>
  </si>
  <si>
    <t>Other Professional Staff_2014_2nd Poverty Quartile_Different District/Different Position</t>
  </si>
  <si>
    <t>Other Professional Staff_2014_2nd Poverty Quartile_Different District/Same Position</t>
  </si>
  <si>
    <t>Other Professional Staff_2014_2nd Poverty Quartile_Leaver</t>
  </si>
  <si>
    <t>Other Professional Staff_2014_2nd Poverty Quartile_New</t>
  </si>
  <si>
    <t>Other Professional Staff_2014_2nd Poverty Quartile_Same District/Different Position</t>
  </si>
  <si>
    <t>Other Professional Staff_2014_2nd Poverty Quartile_Stayer</t>
  </si>
  <si>
    <t>Other Professional Staff_2014_3rd Poverty Quartile_Different District/Different Position</t>
  </si>
  <si>
    <t>Other Professional Staff_2014_3rd Poverty Quartile_Different District/Same Position</t>
  </si>
  <si>
    <t>Other Professional Staff_2014_3rd Poverty Quartile_Leaver</t>
  </si>
  <si>
    <t>Other Professional Staff_2014_3rd Poverty Quartile_New</t>
  </si>
  <si>
    <t>Other Professional Staff_2014_3rd Poverty Quartile_Same District/Different Position</t>
  </si>
  <si>
    <t>Other Professional Staff_2014_3rd Poverty Quartile_Stayer</t>
  </si>
  <si>
    <t>Other Professional Staff_2014_4th Poverty Quartile_Different District/Different Position</t>
  </si>
  <si>
    <t>Other Professional Staff_2014_4th Poverty Quartile_Different District/Same Position</t>
  </si>
  <si>
    <t>Other Professional Staff_2014_4th Poverty Quartile_Leaver</t>
  </si>
  <si>
    <t>Other Professional Staff_2014_4th Poverty Quartile_New</t>
  </si>
  <si>
    <t>Other Professional Staff_2014_4th Poverty Quartile_Same District/Different Position</t>
  </si>
  <si>
    <t>Other Professional Staff_2014_4th Poverty Quartile_Stayer</t>
  </si>
  <si>
    <t>Overall_2010_1st Poverty Quartile_Different District/Different Position</t>
  </si>
  <si>
    <t>Overall_2010_1st Poverty Quartile_Different District/Same Position</t>
  </si>
  <si>
    <t>Overall_2010_1st Poverty Quartile_Leaver</t>
  </si>
  <si>
    <t>Overall_2010_1st Poverty Quartile_New</t>
  </si>
  <si>
    <t>Overall_2010_1st Poverty Quartile_Same District/Different Position</t>
  </si>
  <si>
    <t>Overall_2010_1st Poverty Quartile_Stayer</t>
  </si>
  <si>
    <t>Overall_2010_2nd Poverty Quartile_Different District/Different Position</t>
  </si>
  <si>
    <t>Overall_2010_2nd Poverty Quartile_Different District/Same Position</t>
  </si>
  <si>
    <t>Overall_2010_2nd Poverty Quartile_Leaver</t>
  </si>
  <si>
    <t>Overall_2010_2nd Poverty Quartile_New</t>
  </si>
  <si>
    <t>Overall_2010_2nd Poverty Quartile_Same District/Different Position</t>
  </si>
  <si>
    <t>Overall_2010_2nd Poverty Quartile_Stayer</t>
  </si>
  <si>
    <t>Overall_2010_3rd Poverty Quartile_Different District/Different Position</t>
  </si>
  <si>
    <t>Overall_2010_3rd Poverty Quartile_Different District/Same Position</t>
  </si>
  <si>
    <t>Overall_2010_3rd Poverty Quartile_Leaver</t>
  </si>
  <si>
    <t>Overall_2010_3rd Poverty Quartile_New</t>
  </si>
  <si>
    <t>Overall_2010_3rd Poverty Quartile_Same District/Different Position</t>
  </si>
  <si>
    <t>Overall_2010_3rd Poverty Quartile_Stayer</t>
  </si>
  <si>
    <t>Overall_2010_4th Poverty Quartile_Different District/Different Position</t>
  </si>
  <si>
    <t>Overall_2010_4th Poverty Quartile_Different District/Same Position</t>
  </si>
  <si>
    <t>Overall_2010_4th Poverty Quartile_Leaver</t>
  </si>
  <si>
    <t>Overall_2010_4th Poverty Quartile_New</t>
  </si>
  <si>
    <t>Overall_2010_4th Poverty Quartile_Same District/Different Position</t>
  </si>
  <si>
    <t>Overall_2010_4th Poverty Quartile_Stayer</t>
  </si>
  <si>
    <t>Overall_2011_1st Poverty Quartile_Different District/Different Position</t>
  </si>
  <si>
    <t>Overall_2011_1st Poverty Quartile_Different District/Same Position</t>
  </si>
  <si>
    <t>Overall_2011_1st Poverty Quartile_Leaver</t>
  </si>
  <si>
    <t>Overall_2011_1st Poverty Quartile_New</t>
  </si>
  <si>
    <t>Overall_2011_1st Poverty Quartile_Same District/Different Position</t>
  </si>
  <si>
    <t>Overall_2011_1st Poverty Quartile_Stayer</t>
  </si>
  <si>
    <t>Overall_2011_2nd Poverty Quartile_Different District/Different Position</t>
  </si>
  <si>
    <t>Overall_2011_2nd Poverty Quartile_Different District/Same Position</t>
  </si>
  <si>
    <t>Overall_2011_2nd Poverty Quartile_Leaver</t>
  </si>
  <si>
    <t>Overall_2011_2nd Poverty Quartile_New</t>
  </si>
  <si>
    <t>Overall_2011_2nd Poverty Quartile_Same District/Different Position</t>
  </si>
  <si>
    <t>Overall_2011_2nd Poverty Quartile_Stayer</t>
  </si>
  <si>
    <t>Overall_2011_3rd Poverty Quartile_Different District/Different Position</t>
  </si>
  <si>
    <t>Overall_2011_3rd Poverty Quartile_Different District/Same Position</t>
  </si>
  <si>
    <t>Overall_2011_3rd Poverty Quartile_Leaver</t>
  </si>
  <si>
    <t>Overall_2011_3rd Poverty Quartile_New</t>
  </si>
  <si>
    <t>Overall_2011_3rd Poverty Quartile_Same District/Different Position</t>
  </si>
  <si>
    <t>Overall_2011_3rd Poverty Quartile_Stayer</t>
  </si>
  <si>
    <t>Overall_2011_4th Poverty Quartile_Different District/Different Position</t>
  </si>
  <si>
    <t>Overall_2011_4th Poverty Quartile_Different District/Same Position</t>
  </si>
  <si>
    <t>Overall_2011_4th Poverty Quartile_Leaver</t>
  </si>
  <si>
    <t>Overall_2011_4th Poverty Quartile_New</t>
  </si>
  <si>
    <t>Overall_2011_4th Poverty Quartile_Same District/Different Position</t>
  </si>
  <si>
    <t>Overall_2011_4th Poverty Quartile_Stayer</t>
  </si>
  <si>
    <t>Overall_2012_1st Poverty Quartile_Different District/Different Position</t>
  </si>
  <si>
    <t>Overall_2012_1st Poverty Quartile_Different District/Same Position</t>
  </si>
  <si>
    <t>Overall_2012_1st Poverty Quartile_Leaver</t>
  </si>
  <si>
    <t>Overall_2012_1st Poverty Quartile_New</t>
  </si>
  <si>
    <t>Overall_2012_1st Poverty Quartile_Same District/Different Position</t>
  </si>
  <si>
    <t>Overall_2012_1st Poverty Quartile_Stayer</t>
  </si>
  <si>
    <t>Overall_2012_2nd Poverty Quartile_Different District/Different Position</t>
  </si>
  <si>
    <t>Overall_2012_2nd Poverty Quartile_Different District/Same Position</t>
  </si>
  <si>
    <t>Overall_2012_2nd Poverty Quartile_Leaver</t>
  </si>
  <si>
    <t>Overall_2012_2nd Poverty Quartile_New</t>
  </si>
  <si>
    <t>Overall_2012_2nd Poverty Quartile_Same District/Different Position</t>
  </si>
  <si>
    <t>Overall_2012_2nd Poverty Quartile_Stayer</t>
  </si>
  <si>
    <t>Overall_2012_3rd Poverty Quartile_Different District/Different Position</t>
  </si>
  <si>
    <t>Overall_2012_3rd Poverty Quartile_Different District/Same Position</t>
  </si>
  <si>
    <t>Overall_2012_3rd Poverty Quartile_Leaver</t>
  </si>
  <si>
    <t>Overall_2012_3rd Poverty Quartile_New</t>
  </si>
  <si>
    <t>Overall_2012_3rd Poverty Quartile_Same District/Different Position</t>
  </si>
  <si>
    <t>Overall_2012_3rd Poverty Quartile_Stayer</t>
  </si>
  <si>
    <t>Overall_2012_4th Poverty Quartile_Different District/Different Position</t>
  </si>
  <si>
    <t>Overall_2012_4th Poverty Quartile_Different District/Same Position</t>
  </si>
  <si>
    <t>Overall_2012_4th Poverty Quartile_Leaver</t>
  </si>
  <si>
    <t>Overall_2012_4th Poverty Quartile_New</t>
  </si>
  <si>
    <t>Overall_2012_4th Poverty Quartile_Same District/Different Position</t>
  </si>
  <si>
    <t>Overall_2012_4th Poverty Quartile_Stayer</t>
  </si>
  <si>
    <t>Overall_2013_1st Poverty Quartile_Different District/Different Position</t>
  </si>
  <si>
    <t>Overall_2013_1st Poverty Quartile_Different District/Same Position</t>
  </si>
  <si>
    <t>Overall_2013_1st Poverty Quartile_Leaver</t>
  </si>
  <si>
    <t>Overall_2013_1st Poverty Quartile_New</t>
  </si>
  <si>
    <t>Overall_2013_1st Poverty Quartile_Same District/Different Position</t>
  </si>
  <si>
    <t>Overall_2013_1st Poverty Quartile_Stayer</t>
  </si>
  <si>
    <t>Overall_2013_2nd Poverty Quartile_Different District/Different Position</t>
  </si>
  <si>
    <t>Overall_2013_2nd Poverty Quartile_Different District/Same Position</t>
  </si>
  <si>
    <t>Overall_2013_2nd Poverty Quartile_Leaver</t>
  </si>
  <si>
    <t>Overall_2013_2nd Poverty Quartile_New</t>
  </si>
  <si>
    <t>Overall_2013_2nd Poverty Quartile_Same District/Different Position</t>
  </si>
  <si>
    <t>Overall_2013_2nd Poverty Quartile_Stayer</t>
  </si>
  <si>
    <t>Overall_2013_3rd Poverty Quartile_Different District/Different Position</t>
  </si>
  <si>
    <t>Overall_2013_3rd Poverty Quartile_Different District/Same Position</t>
  </si>
  <si>
    <t>Overall_2013_3rd Poverty Quartile_Leaver</t>
  </si>
  <si>
    <t>Overall_2013_3rd Poverty Quartile_New</t>
  </si>
  <si>
    <t>Overall_2013_3rd Poverty Quartile_Same District/Different Position</t>
  </si>
  <si>
    <t>Overall_2013_3rd Poverty Quartile_Stayer</t>
  </si>
  <si>
    <t>Overall_2013_4th Poverty Quartile_Different District/Different Position</t>
  </si>
  <si>
    <t>Overall_2013_4th Poverty Quartile_Different District/Same Position</t>
  </si>
  <si>
    <t>Overall_2013_4th Poverty Quartile_Leaver</t>
  </si>
  <si>
    <t>Overall_2013_4th Poverty Quartile_New</t>
  </si>
  <si>
    <t>Overall_2013_4th Poverty Quartile_Same District/Different Position</t>
  </si>
  <si>
    <t>Overall_2013_4th Poverty Quartile_Stayer</t>
  </si>
  <si>
    <t>Overall_2014_1st Poverty Quartile_Different District/Different Position</t>
  </si>
  <si>
    <t>Overall_2014_1st Poverty Quartile_Different District/Same Position</t>
  </si>
  <si>
    <t>Overall_2014_1st Poverty Quartile_Leaver</t>
  </si>
  <si>
    <t>Overall_2014_1st Poverty Quartile_New</t>
  </si>
  <si>
    <t>Overall_2014_1st Poverty Quartile_Same District/Different Position</t>
  </si>
  <si>
    <t>Overall_2014_1st Poverty Quartile_Stayer</t>
  </si>
  <si>
    <t>Overall_2014_2nd Poverty Quartile_Different District/Different Position</t>
  </si>
  <si>
    <t>Overall_2014_2nd Poverty Quartile_Different District/Same Position</t>
  </si>
  <si>
    <t>Overall_2014_2nd Poverty Quartile_Leaver</t>
  </si>
  <si>
    <t>Overall_2014_2nd Poverty Quartile_New</t>
  </si>
  <si>
    <t>Overall_2014_2nd Poverty Quartile_Same District/Different Position</t>
  </si>
  <si>
    <t>Overall_2014_2nd Poverty Quartile_Stayer</t>
  </si>
  <si>
    <t>Overall_2014_3rd Poverty Quartile_Different District/Different Position</t>
  </si>
  <si>
    <t>Overall_2014_3rd Poverty Quartile_Different District/Same Position</t>
  </si>
  <si>
    <t>Overall_2014_3rd Poverty Quartile_Leaver</t>
  </si>
  <si>
    <t>Overall_2014_3rd Poverty Quartile_New</t>
  </si>
  <si>
    <t>Overall_2014_3rd Poverty Quartile_Same District/Different Position</t>
  </si>
  <si>
    <t>Overall_2014_3rd Poverty Quartile_Stayer</t>
  </si>
  <si>
    <t>Overall_2014_4th Poverty Quartile_Different District/Different Position</t>
  </si>
  <si>
    <t>Overall_2014_4th Poverty Quartile_Different District/Same Position</t>
  </si>
  <si>
    <t>Overall_2014_4th Poverty Quartile_Leaver</t>
  </si>
  <si>
    <t>Overall_2014_4th Poverty Quartile_New</t>
  </si>
  <si>
    <t>Overall_2014_4th Poverty Quartile_Same District/Different Position</t>
  </si>
  <si>
    <t>Overall_2014_4th Poverty Quartile_Stayer</t>
  </si>
  <si>
    <t>Teachers_2010_1st Poverty Quartile_Different District/Different Position</t>
  </si>
  <si>
    <t>Teachers_2010_1st Poverty Quartile_Different District/Same Position</t>
  </si>
  <si>
    <t>Teachers_2010_1st Poverty Quartile_Leaver</t>
  </si>
  <si>
    <t>Teachers_2010_1st Poverty Quartile_New</t>
  </si>
  <si>
    <t>Teachers_2010_1st Poverty Quartile_Same District/Different Position</t>
  </si>
  <si>
    <t>Teachers_2010_1st Poverty Quartile_Stayer</t>
  </si>
  <si>
    <t>Teachers_2010_2nd Poverty Quartile_Different District/Different Position</t>
  </si>
  <si>
    <t>Teachers_2010_2nd Poverty Quartile_Different District/Same Position</t>
  </si>
  <si>
    <t>Teachers_2010_2nd Poverty Quartile_Leaver</t>
  </si>
  <si>
    <t>Teachers_2010_2nd Poverty Quartile_New</t>
  </si>
  <si>
    <t>Teachers_2010_2nd Poverty Quartile_Same District/Different Position</t>
  </si>
  <si>
    <t>Teachers_2010_2nd Poverty Quartile_Stayer</t>
  </si>
  <si>
    <t>Teachers_2010_3rd Poverty Quartile_Different District/Different Position</t>
  </si>
  <si>
    <t>Teachers_2010_3rd Poverty Quartile_Different District/Same Position</t>
  </si>
  <si>
    <t>Teachers_2010_3rd Poverty Quartile_Leaver</t>
  </si>
  <si>
    <t>Teachers_2010_3rd Poverty Quartile_New</t>
  </si>
  <si>
    <t>Teachers_2010_3rd Poverty Quartile_Same District/Different Position</t>
  </si>
  <si>
    <t>Teachers_2010_3rd Poverty Quartile_Stayer</t>
  </si>
  <si>
    <t>Teachers_2010_4th Poverty Quartile_Different District/Different Position</t>
  </si>
  <si>
    <t>Teachers_2010_4th Poverty Quartile_Different District/Same Position</t>
  </si>
  <si>
    <t>Teachers_2010_4th Poverty Quartile_Leaver</t>
  </si>
  <si>
    <t>Teachers_2010_4th Poverty Quartile_New</t>
  </si>
  <si>
    <t>Teachers_2010_4th Poverty Quartile_Same District/Different Position</t>
  </si>
  <si>
    <t>Teachers_2010_4th Poverty Quartile_Stayer</t>
  </si>
  <si>
    <t>Teachers_2011_1st Poverty Quartile_Different District/Different Position</t>
  </si>
  <si>
    <t>Teachers_2011_1st Poverty Quartile_Different District/Same Position</t>
  </si>
  <si>
    <t>Teachers_2011_1st Poverty Quartile_Leaver</t>
  </si>
  <si>
    <t>Teachers_2011_1st Poverty Quartile_New</t>
  </si>
  <si>
    <t>Teachers_2011_1st Poverty Quartile_Same District/Different Position</t>
  </si>
  <si>
    <t>Teachers_2011_1st Poverty Quartile_Stayer</t>
  </si>
  <si>
    <t>Teachers_2011_2nd Poverty Quartile_Different District/Different Position</t>
  </si>
  <si>
    <t>Teachers_2011_2nd Poverty Quartile_Different District/Same Position</t>
  </si>
  <si>
    <t>Teachers_2011_2nd Poverty Quartile_Leaver</t>
  </si>
  <si>
    <t>Teachers_2011_2nd Poverty Quartile_New</t>
  </si>
  <si>
    <t>Teachers_2011_2nd Poverty Quartile_Same District/Different Position</t>
  </si>
  <si>
    <t>Teachers_2011_2nd Poverty Quartile_Stayer</t>
  </si>
  <si>
    <t>Teachers_2011_3rd Poverty Quartile_Different District/Different Position</t>
  </si>
  <si>
    <t>Teachers_2011_3rd Poverty Quartile_Different District/Same Position</t>
  </si>
  <si>
    <t>Teachers_2011_3rd Poverty Quartile_Leaver</t>
  </si>
  <si>
    <t>Teachers_2011_3rd Poverty Quartile_New</t>
  </si>
  <si>
    <t>Teachers_2011_3rd Poverty Quartile_Same District/Different Position</t>
  </si>
  <si>
    <t>Teachers_2011_3rd Poverty Quartile_Stayer</t>
  </si>
  <si>
    <t>Teachers_2011_4th Poverty Quartile_Different District/Different Position</t>
  </si>
  <si>
    <t>Teachers_2011_4th Poverty Quartile_Different District/Same Position</t>
  </si>
  <si>
    <t>Teachers_2011_4th Poverty Quartile_Leaver</t>
  </si>
  <si>
    <t>Teachers_2011_4th Poverty Quartile_New</t>
  </si>
  <si>
    <t>Teachers_2011_4th Poverty Quartile_Same District/Different Position</t>
  </si>
  <si>
    <t>Teachers_2011_4th Poverty Quartile_Stayer</t>
  </si>
  <si>
    <t>Teachers_2012_1st Poverty Quartile_Different District/Different Position</t>
  </si>
  <si>
    <t>Teachers_2012_1st Poverty Quartile_Different District/Same Position</t>
  </si>
  <si>
    <t>Teachers_2012_1st Poverty Quartile_Leaver</t>
  </si>
  <si>
    <t>Teachers_2012_1st Poverty Quartile_New</t>
  </si>
  <si>
    <t>Teachers_2012_1st Poverty Quartile_Same District/Different Position</t>
  </si>
  <si>
    <t>Teachers_2012_1st Poverty Quartile_Stayer</t>
  </si>
  <si>
    <t>Teachers_2012_2nd Poverty Quartile_Different District/Different Position</t>
  </si>
  <si>
    <t>Teachers_2012_2nd Poverty Quartile_Different District/Same Position</t>
  </si>
  <si>
    <t>Teachers_2012_2nd Poverty Quartile_Leaver</t>
  </si>
  <si>
    <t>Teachers_2012_2nd Poverty Quartile_New</t>
  </si>
  <si>
    <t>Teachers_2012_2nd Poverty Quartile_Same District/Different Position</t>
  </si>
  <si>
    <t>Teachers_2012_2nd Poverty Quartile_Stayer</t>
  </si>
  <si>
    <t>Teachers_2012_3rd Poverty Quartile_Different District/Different Position</t>
  </si>
  <si>
    <t>Teachers_2012_3rd Poverty Quartile_Different District/Same Position</t>
  </si>
  <si>
    <t>Teachers_2012_3rd Poverty Quartile_Leaver</t>
  </si>
  <si>
    <t>Teachers_2012_3rd Poverty Quartile_New</t>
  </si>
  <si>
    <t>Teachers_2012_3rd Poverty Quartile_Same District/Different Position</t>
  </si>
  <si>
    <t>Teachers_2012_3rd Poverty Quartile_Stayer</t>
  </si>
  <si>
    <t>Teachers_2012_4th Poverty Quartile_Different District/Different Position</t>
  </si>
  <si>
    <t>Teachers_2012_4th Poverty Quartile_Different District/Same Position</t>
  </si>
  <si>
    <t>Teachers_2012_4th Poverty Quartile_Leaver</t>
  </si>
  <si>
    <t>Teachers_2012_4th Poverty Quartile_New</t>
  </si>
  <si>
    <t>Teachers_2012_4th Poverty Quartile_Same District/Different Position</t>
  </si>
  <si>
    <t>Teachers_2012_4th Poverty Quartile_Stayer</t>
  </si>
  <si>
    <t>Teachers_2013_1st Poverty Quartile_Different District/Different Position</t>
  </si>
  <si>
    <t>Teachers_2013_1st Poverty Quartile_Different District/Same Position</t>
  </si>
  <si>
    <t>Teachers_2013_1st Poverty Quartile_Leaver</t>
  </si>
  <si>
    <t>Teachers_2013_1st Poverty Quartile_New</t>
  </si>
  <si>
    <t>Teachers_2013_1st Poverty Quartile_Same District/Different Position</t>
  </si>
  <si>
    <t>Teachers_2013_1st Poverty Quartile_Stayer</t>
  </si>
  <si>
    <t>Teachers_2013_2nd Poverty Quartile_Different District/Different Position</t>
  </si>
  <si>
    <t>Teachers_2013_2nd Poverty Quartile_Different District/Same Position</t>
  </si>
  <si>
    <t>Teachers_2013_2nd Poverty Quartile_Leaver</t>
  </si>
  <si>
    <t>Teachers_2013_2nd Poverty Quartile_New</t>
  </si>
  <si>
    <t>Teachers_2013_2nd Poverty Quartile_Same District/Different Position</t>
  </si>
  <si>
    <t>Teachers_2013_2nd Poverty Quartile_Stayer</t>
  </si>
  <si>
    <t>Teachers_2013_3rd Poverty Quartile_Different District/Different Position</t>
  </si>
  <si>
    <t>Teachers_2013_3rd Poverty Quartile_Different District/Same Position</t>
  </si>
  <si>
    <t>Teachers_2013_3rd Poverty Quartile_Leaver</t>
  </si>
  <si>
    <t>Teachers_2013_3rd Poverty Quartile_New</t>
  </si>
  <si>
    <t>Teachers_2013_3rd Poverty Quartile_Same District/Different Position</t>
  </si>
  <si>
    <t>Teachers_2013_3rd Poverty Quartile_Stayer</t>
  </si>
  <si>
    <t>Teachers_2013_4th Poverty Quartile_Different District/Different Position</t>
  </si>
  <si>
    <t>Teachers_2013_4th Poverty Quartile_Different District/Same Position</t>
  </si>
  <si>
    <t>Teachers_2013_4th Poverty Quartile_Leaver</t>
  </si>
  <si>
    <t>Teachers_2013_4th Poverty Quartile_New</t>
  </si>
  <si>
    <t>Teachers_2013_4th Poverty Quartile_Same District/Different Position</t>
  </si>
  <si>
    <t>Teachers_2013_4th Poverty Quartile_Stayer</t>
  </si>
  <si>
    <t>Teachers_2014_1st Poverty Quartile_Different District/Different Position</t>
  </si>
  <si>
    <t>Teachers_2014_1st Poverty Quartile_Different District/Same Position</t>
  </si>
  <si>
    <t>Teachers_2014_1st Poverty Quartile_Leaver</t>
  </si>
  <si>
    <t>Teachers_2014_1st Poverty Quartile_New</t>
  </si>
  <si>
    <t>Teachers_2014_1st Poverty Quartile_Same District/Different Position</t>
  </si>
  <si>
    <t>Teachers_2014_1st Poverty Quartile_Stayer</t>
  </si>
  <si>
    <t>Teachers_2014_2nd Poverty Quartile_Different District/Different Position</t>
  </si>
  <si>
    <t>Teachers_2014_2nd Poverty Quartile_Different District/Same Position</t>
  </si>
  <si>
    <t>Teachers_2014_2nd Poverty Quartile_Leaver</t>
  </si>
  <si>
    <t>Teachers_2014_2nd Poverty Quartile_New</t>
  </si>
  <si>
    <t>Teachers_2014_2nd Poverty Quartile_Same District/Different Position</t>
  </si>
  <si>
    <t>Teachers_2014_2nd Poverty Quartile_Stayer</t>
  </si>
  <si>
    <t>Teachers_2014_3rd Poverty Quartile_Different District/Different Position</t>
  </si>
  <si>
    <t>Teachers_2014_3rd Poverty Quartile_Different District/Same Position</t>
  </si>
  <si>
    <t>Teachers_2014_3rd Poverty Quartile_Leaver</t>
  </si>
  <si>
    <t>Teachers_2014_3rd Poverty Quartile_New</t>
  </si>
  <si>
    <t>Teachers_2014_3rd Poverty Quartile_Same District/Different Position</t>
  </si>
  <si>
    <t>Teachers_2014_3rd Poverty Quartile_Stayer</t>
  </si>
  <si>
    <t>Teachers_2014_4th Poverty Quartile_Different District/Different Position</t>
  </si>
  <si>
    <t>Teachers_2014_4th Poverty Quartile_Different District/Same Position</t>
  </si>
  <si>
    <t>Teachers_2014_4th Poverty Quartile_Leaver</t>
  </si>
  <si>
    <t>Teachers_2014_4th Poverty Quartile_New</t>
  </si>
  <si>
    <t>Teachers_2014_4th Poverty Quartile_Same District/Different Position</t>
  </si>
  <si>
    <t>Teachers_2014_4th Poverty Quartile_Stayer</t>
  </si>
  <si>
    <t>Administrative_2010_1st Minority Quartile_Different District/Different Position</t>
  </si>
  <si>
    <t>Administrative_2010_1st Minority Quartile_Different District/Same Position</t>
  </si>
  <si>
    <t>Administrative_2010_1st Minority Quartile_Leaver</t>
  </si>
  <si>
    <t>Administrative_2010_1st Minority Quartile_New</t>
  </si>
  <si>
    <t>Administrative_2010_1st Minority Quartile_Same District/Different Position</t>
  </si>
  <si>
    <t>Administrative_2010_1st Minority Quartile_Stayer</t>
  </si>
  <si>
    <t>Administrative_2010_2nd Minority Quartile_Different District/Different Position</t>
  </si>
  <si>
    <t>Administrative_2010_2nd Minority Quartile_Different District/Same Position</t>
  </si>
  <si>
    <t>Administrative_2010_2nd Minority Quartile_Leaver</t>
  </si>
  <si>
    <t>Administrative_2010_2nd Minority Quartile_New</t>
  </si>
  <si>
    <t>Administrative_2010_2nd Minority Quartile_Same District/Different Position</t>
  </si>
  <si>
    <t>Administrative_2010_2nd Minority Quartile_Stayer</t>
  </si>
  <si>
    <t>Administrative_2010_3rd Minority Quartile_Different District/Different Position</t>
  </si>
  <si>
    <t>Administrative_2010_3rd Minority Quartile_Different District/Same Position</t>
  </si>
  <si>
    <t>Administrative_2010_3rd Minority Quartile_Leaver</t>
  </si>
  <si>
    <t>Administrative_2010_3rd Minority Quartile_New</t>
  </si>
  <si>
    <t>Administrative_2010_3rd Minority Quartile_Same District/Different Position</t>
  </si>
  <si>
    <t>Administrative_2010_3rd Minority Quartile_Stayer</t>
  </si>
  <si>
    <t>Administrative_2010_4th Minority Quartile_Different District/Different Position</t>
  </si>
  <si>
    <t>Administrative_2010_4th Minority Quartile_Different District/Same Position</t>
  </si>
  <si>
    <t>Administrative_2010_4th Minority Quartile_Leaver</t>
  </si>
  <si>
    <t>Administrative_2010_4th Minority Quartile_New</t>
  </si>
  <si>
    <t>Administrative_2010_4th Minority Quartile_Same District/Different Position</t>
  </si>
  <si>
    <t>Administrative_2010_4th Minority Quartile_Stayer</t>
  </si>
  <si>
    <t>Administrative_2011_1st Minority Quartile_Different District/Different Position</t>
  </si>
  <si>
    <t>Administrative_2011_1st Minority Quartile_Different District/Same Position</t>
  </si>
  <si>
    <t>Administrative_2011_1st Minority Quartile_Leaver</t>
  </si>
  <si>
    <t>Administrative_2011_1st Minority Quartile_New</t>
  </si>
  <si>
    <t>Administrative_2011_1st Minority Quartile_Same District/Different Position</t>
  </si>
  <si>
    <t>Administrative_2011_1st Minority Quartile_Stayer</t>
  </si>
  <si>
    <t>Administrative_2011_2nd Minority Quartile_Different District/Different Position</t>
  </si>
  <si>
    <t>Administrative_2011_2nd Minority Quartile_Different District/Same Position</t>
  </si>
  <si>
    <t>Administrative_2011_2nd Minority Quartile_Leaver</t>
  </si>
  <si>
    <t>Administrative_2011_2nd Minority Quartile_New</t>
  </si>
  <si>
    <t>Administrative_2011_2nd Minority Quartile_Same District/Different Position</t>
  </si>
  <si>
    <t>Administrative_2011_2nd Minority Quartile_Stayer</t>
  </si>
  <si>
    <t>Administrative_2011_3rd Minority Quartile_Different District/Different Position</t>
  </si>
  <si>
    <t>Administrative_2011_3rd Minority Quartile_Different District/Same Position</t>
  </si>
  <si>
    <t>Administrative_2011_3rd Minority Quartile_Leaver</t>
  </si>
  <si>
    <t>Administrative_2011_3rd Minority Quartile_New</t>
  </si>
  <si>
    <t>Administrative_2011_3rd Minority Quartile_Same District/Different Position</t>
  </si>
  <si>
    <t>Administrative_2011_3rd Minority Quartile_Stayer</t>
  </si>
  <si>
    <t>Administrative_2011_4th Minority Quartile_Different District/Different Position</t>
  </si>
  <si>
    <t>Administrative_2011_4th Minority Quartile_Different District/Same Position</t>
  </si>
  <si>
    <t>Administrative_2011_4th Minority Quartile_Leaver</t>
  </si>
  <si>
    <t>Administrative_2011_4th Minority Quartile_New</t>
  </si>
  <si>
    <t>Administrative_2011_4th Minority Quartile_Same District/Different Position</t>
  </si>
  <si>
    <t>Administrative_2011_4th Minority Quartile_Stayer</t>
  </si>
  <si>
    <t>Administrative_2012_1st Minority Quartile_Different District/Different Position</t>
  </si>
  <si>
    <t>Administrative_2012_1st Minority Quartile_Different District/Same Position</t>
  </si>
  <si>
    <t>Administrative_2012_1st Minority Quartile_Leaver</t>
  </si>
  <si>
    <t>Administrative_2012_1st Minority Quartile_New</t>
  </si>
  <si>
    <t>Administrative_2012_1st Minority Quartile_Same District/Different Position</t>
  </si>
  <si>
    <t>Administrative_2012_1st Minority Quartile_Stayer</t>
  </si>
  <si>
    <t>Administrative_2012_2nd Minority Quartile_Different District/Different Position</t>
  </si>
  <si>
    <t>Administrative_2012_2nd Minority Quartile_Different District/Same Position</t>
  </si>
  <si>
    <t>Administrative_2012_2nd Minority Quartile_Leaver</t>
  </si>
  <si>
    <t>Administrative_2012_2nd Minority Quartile_New</t>
  </si>
  <si>
    <t>Administrative_2012_2nd Minority Quartile_Same District/Different Position</t>
  </si>
  <si>
    <t>Administrative_2012_2nd Minority Quartile_Stayer</t>
  </si>
  <si>
    <t>Administrative_2012_3rd Minority Quartile_Different District/Different Position</t>
  </si>
  <si>
    <t>Administrative_2012_3rd Minority Quartile_Different District/Same Position</t>
  </si>
  <si>
    <t>Administrative_2012_3rd Minority Quartile_Leaver</t>
  </si>
  <si>
    <t>Administrative_2012_3rd Minority Quartile_New</t>
  </si>
  <si>
    <t>Administrative_2012_3rd Minority Quartile_Same District/Different Position</t>
  </si>
  <si>
    <t>Administrative_2012_3rd Minority Quartile_Stayer</t>
  </si>
  <si>
    <t>Administrative_2012_4th Minority Quartile_Different District/Different Position</t>
  </si>
  <si>
    <t>Administrative_2012_4th Minority Quartile_Different District/Same Position</t>
  </si>
  <si>
    <t>Administrative_2012_4th Minority Quartile_Leaver</t>
  </si>
  <si>
    <t>Administrative_2012_4th Minority Quartile_New</t>
  </si>
  <si>
    <t>Administrative_2012_4th Minority Quartile_Same District/Different Position</t>
  </si>
  <si>
    <t>Administrative_2012_4th Minority Quartile_Stayer</t>
  </si>
  <si>
    <t>Administrative_2013_1st Minority Quartile_Different District/Different Position</t>
  </si>
  <si>
    <t>Administrative_2013_1st Minority Quartile_Different District/Same Position</t>
  </si>
  <si>
    <t>Administrative_2013_1st Minority Quartile_Leaver</t>
  </si>
  <si>
    <t>Administrative_2013_1st Minority Quartile_New</t>
  </si>
  <si>
    <t>Administrative_2013_1st Minority Quartile_Same District/Different Position</t>
  </si>
  <si>
    <t>Administrative_2013_1st Minority Quartile_Stayer</t>
  </si>
  <si>
    <t>Administrative_2013_2nd Minority Quartile_Different District/Different Position</t>
  </si>
  <si>
    <t>Administrative_2013_2nd Minority Quartile_Different District/Same Position</t>
  </si>
  <si>
    <t>Administrative_2013_2nd Minority Quartile_Leaver</t>
  </si>
  <si>
    <t>Administrative_2013_2nd Minority Quartile_New</t>
  </si>
  <si>
    <t>Administrative_2013_2nd Minority Quartile_Same District/Different Position</t>
  </si>
  <si>
    <t>Administrative_2013_2nd Minority Quartile_Stayer</t>
  </si>
  <si>
    <t>Administrative_2013_3rd Minority Quartile_Different District/Different Position</t>
  </si>
  <si>
    <t>Administrative_2013_3rd Minority Quartile_Different District/Same Position</t>
  </si>
  <si>
    <t>Administrative_2013_3rd Minority Quartile_Leaver</t>
  </si>
  <si>
    <t>Administrative_2013_3rd Minority Quartile_New</t>
  </si>
  <si>
    <t>Administrative_2013_3rd Minority Quartile_Same District/Different Position</t>
  </si>
  <si>
    <t>Administrative_2013_3rd Minority Quartile_Stayer</t>
  </si>
  <si>
    <t>Administrative_2013_4th Minority Quartile_Different District/Different Position</t>
  </si>
  <si>
    <t>Administrative_2013_4th Minority Quartile_Different District/Same Position</t>
  </si>
  <si>
    <t>Administrative_2013_4th Minority Quartile_Leaver</t>
  </si>
  <si>
    <t>Administrative_2013_4th Minority Quartile_New</t>
  </si>
  <si>
    <t>Administrative_2013_4th Minority Quartile_Same District/Different Position</t>
  </si>
  <si>
    <t>Administrative_2013_4th Minority Quartile_Stayer</t>
  </si>
  <si>
    <t>Administrative_2014_1st Minority Quartile_Different District/Different Position</t>
  </si>
  <si>
    <t>Administrative_2014_1st Minority Quartile_Different District/Same Position</t>
  </si>
  <si>
    <t>Administrative_2014_1st Minority Quartile_Leaver</t>
  </si>
  <si>
    <t>Administrative_2014_1st Minority Quartile_New</t>
  </si>
  <si>
    <t>Administrative_2014_1st Minority Quartile_Same District/Different Position</t>
  </si>
  <si>
    <t>Administrative_2014_1st Minority Quartile_Stayer</t>
  </si>
  <si>
    <t>Administrative_2014_2nd Minority Quartile_Different District/Different Position</t>
  </si>
  <si>
    <t>Administrative_2014_2nd Minority Quartile_Different District/Same Position</t>
  </si>
  <si>
    <t>Administrative_2014_2nd Minority Quartile_Leaver</t>
  </si>
  <si>
    <t>Administrative_2014_2nd Minority Quartile_New</t>
  </si>
  <si>
    <t>Administrative_2014_2nd Minority Quartile_Same District/Different Position</t>
  </si>
  <si>
    <t>Administrative_2014_2nd Minority Quartile_Stayer</t>
  </si>
  <si>
    <t>Administrative_2014_3rd Minority Quartile_Different District/Different Position</t>
  </si>
  <si>
    <t>Administrative_2014_3rd Minority Quartile_Different District/Same Position</t>
  </si>
  <si>
    <t>Administrative_2014_3rd Minority Quartile_Leaver</t>
  </si>
  <si>
    <t>Administrative_2014_3rd Minority Quartile_New</t>
  </si>
  <si>
    <t>Administrative_2014_3rd Minority Quartile_Same District/Different Position</t>
  </si>
  <si>
    <t>Administrative_2014_3rd Minority Quartile_Stayer</t>
  </si>
  <si>
    <t>Administrative_2014_4th Minority Quartile_Different District/Different Position</t>
  </si>
  <si>
    <t>Administrative_2014_4th Minority Quartile_Different District/Same Position</t>
  </si>
  <si>
    <t>Administrative_2014_4th Minority Quartile_Leaver</t>
  </si>
  <si>
    <t>Administrative_2014_4th Minority Quartile_New</t>
  </si>
  <si>
    <t>Administrative_2014_4th Minority Quartile_Same District/Different Position</t>
  </si>
  <si>
    <t>Administrative_2014_4th Minority Quartile_Stayer</t>
  </si>
  <si>
    <t>Charter_2010_1st Minority Quartile_Different District/Different Position</t>
  </si>
  <si>
    <t>Charter_2010_1st Minority Quartile_Leaver</t>
  </si>
  <si>
    <t>Charter_2010_1st Minority Quartile_New</t>
  </si>
  <si>
    <t>Charter_2010_1st Minority Quartile_Stayer</t>
  </si>
  <si>
    <t>Charter_2010_3rd Minority Quartile_Different District/Different Position</t>
  </si>
  <si>
    <t>Charter_2010_3rd Minority Quartile_Leaver</t>
  </si>
  <si>
    <t>Charter_2010_3rd Minority Quartile_New</t>
  </si>
  <si>
    <t>Charter_2010_3rd Minority Quartile_Same District/Different Position</t>
  </si>
  <si>
    <t>Charter_2010_3rd Minority Quartile_Stayer</t>
  </si>
  <si>
    <t>Charter_2010_4th Minority Quartile_Different District/Different Position</t>
  </si>
  <si>
    <t>Charter_2010_4th Minority Quartile_Different District/Same Position</t>
  </si>
  <si>
    <t>Charter_2010_4th Minority Quartile_Leaver</t>
  </si>
  <si>
    <t>Charter_2010_4th Minority Quartile_New</t>
  </si>
  <si>
    <t>Charter_2010_4th Minority Quartile_Same District/Different Position</t>
  </si>
  <si>
    <t>Charter_2010_4th Minority Quartile_Stayer</t>
  </si>
  <si>
    <t>Charter_2011_1st Minority Quartile_Leaver</t>
  </si>
  <si>
    <t>Charter_2011_1st Minority Quartile_New</t>
  </si>
  <si>
    <t>Charter_2011_1st Minority Quartile_Same District/Different Position</t>
  </si>
  <si>
    <t>Charter_2011_1st Minority Quartile_Stayer</t>
  </si>
  <si>
    <t>Charter_2011_3rd Minority Quartile_Different District/Different Position</t>
  </si>
  <si>
    <t>Charter_2011_3rd Minority Quartile_Different District/Same Position</t>
  </si>
  <si>
    <t>Charter_2011_3rd Minority Quartile_Leaver</t>
  </si>
  <si>
    <t>Charter_2011_3rd Minority Quartile_New</t>
  </si>
  <si>
    <t>Charter_2011_3rd Minority Quartile_Same District/Different Position</t>
  </si>
  <si>
    <t>Charter_2011_3rd Minority Quartile_Stayer</t>
  </si>
  <si>
    <t>Charter_2011_4th Minority Quartile_Different District/Different Position</t>
  </si>
  <si>
    <t>Charter_2011_4th Minority Quartile_Different District/Same Position</t>
  </si>
  <si>
    <t>Charter_2011_4th Minority Quartile_Leaver</t>
  </si>
  <si>
    <t>Charter_2011_4th Minority Quartile_New</t>
  </si>
  <si>
    <t>Charter_2011_4th Minority Quartile_Same District/Different Position</t>
  </si>
  <si>
    <t>Charter_2011_4th Minority Quartile_Stayer</t>
  </si>
  <si>
    <t>Charter_2012_1st Minority Quartile_Leaver</t>
  </si>
  <si>
    <t>Charter_2012_1st Minority Quartile_New</t>
  </si>
  <si>
    <t>Charter_2012_1st Minority Quartile_Same District/Different Position</t>
  </si>
  <si>
    <t>Charter_2012_1st Minority Quartile_Stayer</t>
  </si>
  <si>
    <t>Charter_2012_2nd Minority Quartile_New</t>
  </si>
  <si>
    <t>Charter_2012_3rd Minority Quartile_Different District/Different Position</t>
  </si>
  <si>
    <t>Charter_2012_3rd Minority Quartile_Different District/Same Position</t>
  </si>
  <si>
    <t>Charter_2012_3rd Minority Quartile_Leaver</t>
  </si>
  <si>
    <t>Charter_2012_3rd Minority Quartile_New</t>
  </si>
  <si>
    <t>Charter_2012_3rd Minority Quartile_Same District/Different Position</t>
  </si>
  <si>
    <t>Charter_2012_3rd Minority Quartile_Stayer</t>
  </si>
  <si>
    <t>Charter_2012_4th Minority Quartile_Different District/Different Position</t>
  </si>
  <si>
    <t>Charter_2012_4th Minority Quartile_Different District/Same Position</t>
  </si>
  <si>
    <t>Charter_2012_4th Minority Quartile_Leaver</t>
  </si>
  <si>
    <t>Charter_2012_4th Minority Quartile_New</t>
  </si>
  <si>
    <t>Charter_2012_4th Minority Quartile_Same District/Different Position</t>
  </si>
  <si>
    <t>Charter_2012_4th Minority Quartile_Stayer</t>
  </si>
  <si>
    <t>Charter_2013_1st Minority Quartile_Different District/Different Position</t>
  </si>
  <si>
    <t>Charter_2013_1st Minority Quartile_Different District/Same Position</t>
  </si>
  <si>
    <t>Charter_2013_1st Minority Quartile_Leaver</t>
  </si>
  <si>
    <t>Charter_2013_1st Minority Quartile_New</t>
  </si>
  <si>
    <t>Charter_2013_1st Minority Quartile_Same District/Different Position</t>
  </si>
  <si>
    <t>Charter_2013_1st Minority Quartile_Stayer</t>
  </si>
  <si>
    <t>Charter_2013_2nd Minority Quartile_Different District/Different Position</t>
  </si>
  <si>
    <t>Charter_2013_2nd Minority Quartile_Different District/Same Position</t>
  </si>
  <si>
    <t>Charter_2013_2nd Minority Quartile_Leaver</t>
  </si>
  <si>
    <t>Charter_2013_2nd Minority Quartile_New</t>
  </si>
  <si>
    <t>Charter_2013_2nd Minority Quartile_Same District/Different Position</t>
  </si>
  <si>
    <t>Charter_2013_2nd Minority Quartile_Stayer</t>
  </si>
  <si>
    <t>Charter_2013_3rd Minority Quartile_Different District/Different Position</t>
  </si>
  <si>
    <t>Charter_2013_3rd Minority Quartile_Different District/Same Position</t>
  </si>
  <si>
    <t>Charter_2013_3rd Minority Quartile_Leaver</t>
  </si>
  <si>
    <t>Charter_2013_3rd Minority Quartile_New</t>
  </si>
  <si>
    <t>Charter_2013_3rd Minority Quartile_Stayer</t>
  </si>
  <si>
    <t>Charter_2013_4th Minority Quartile_Different District/Different Position</t>
  </si>
  <si>
    <t>Charter_2013_4th Minority Quartile_Different District/Same Position</t>
  </si>
  <si>
    <t>Charter_2013_4th Minority Quartile_Leaver</t>
  </si>
  <si>
    <t>Charter_2013_4th Minority Quartile_New</t>
  </si>
  <si>
    <t>Charter_2013_4th Minority Quartile_Same District/Different Position</t>
  </si>
  <si>
    <t>Charter_2013_4th Minority Quartile_Stayer</t>
  </si>
  <si>
    <t>Charter_2014_1st Minority Quartile_Different District/Different Position</t>
  </si>
  <si>
    <t>Charter_2014_1st Minority Quartile_Different District/Same Position</t>
  </si>
  <si>
    <t>Charter_2014_1st Minority Quartile_Leaver</t>
  </si>
  <si>
    <t>Charter_2014_1st Minority Quartile_New</t>
  </si>
  <si>
    <t>Charter_2014_1st Minority Quartile_Same District/Different Position</t>
  </si>
  <si>
    <t>Charter_2014_1st Minority Quartile_Stayer</t>
  </si>
  <si>
    <t>Charter_2014_2nd Minority Quartile_Different District/Different Position</t>
  </si>
  <si>
    <t>Charter_2014_2nd Minority Quartile_Leaver</t>
  </si>
  <si>
    <t>Charter_2014_2nd Minority Quartile_New</t>
  </si>
  <si>
    <t>Charter_2014_2nd Minority Quartile_Stayer</t>
  </si>
  <si>
    <t>Charter_2014_3rd Minority Quartile_Different District/Different Position</t>
  </si>
  <si>
    <t>Charter_2014_3rd Minority Quartile_Different District/Same Position</t>
  </si>
  <si>
    <t>Charter_2014_3rd Minority Quartile_Leaver</t>
  </si>
  <si>
    <t>Charter_2014_3rd Minority Quartile_New</t>
  </si>
  <si>
    <t>Charter_2014_3rd Minority Quartile_Stayer</t>
  </si>
  <si>
    <t>Charter_2014_4th Minority Quartile_Different District/Different Position</t>
  </si>
  <si>
    <t>Charter_2014_4th Minority Quartile_Different District/Same Position</t>
  </si>
  <si>
    <t>Charter_2014_4th Minority Quartile_Leaver</t>
  </si>
  <si>
    <t>Charter_2014_4th Minority Quartile_New</t>
  </si>
  <si>
    <t>Charter_2014_4th Minority Quartile_Same District/Different Position</t>
  </si>
  <si>
    <t>Charter_2014_4th Minority Quartile_Stayer</t>
  </si>
  <si>
    <t>District-wide Staff_2010_1st Minority Quartile_Different District/Different Position</t>
  </si>
  <si>
    <t>District-wide Staff_2010_1st Minority Quartile_Different District/Same Position</t>
  </si>
  <si>
    <t>District-wide Staff_2010_1st Minority Quartile_Leaver</t>
  </si>
  <si>
    <t>District-wide Staff_2010_1st Minority Quartile_New</t>
  </si>
  <si>
    <t>District-wide Staff_2010_1st Minority Quartile_Same District/Different Position</t>
  </si>
  <si>
    <t>District-wide Staff_2010_1st Minority Quartile_Stayer</t>
  </si>
  <si>
    <t>District-wide Staff_2010_2nd Minority Quartile_Different District/Different Position</t>
  </si>
  <si>
    <t>District-wide Staff_2010_2nd Minority Quartile_Different District/Same Position</t>
  </si>
  <si>
    <t>District-wide Staff_2010_2nd Minority Quartile_Leaver</t>
  </si>
  <si>
    <t>District-wide Staff_2010_2nd Minority Quartile_New</t>
  </si>
  <si>
    <t>District-wide Staff_2010_2nd Minority Quartile_Same District/Different Position</t>
  </si>
  <si>
    <t>District-wide Staff_2010_2nd Minority Quartile_Stayer</t>
  </si>
  <si>
    <t>District-wide Staff_2010_3rd Minority Quartile_Different District/Different Position</t>
  </si>
  <si>
    <t>District-wide Staff_2010_3rd Minority Quartile_Different District/Same Position</t>
  </si>
  <si>
    <t>District-wide Staff_2010_3rd Minority Quartile_Leaver</t>
  </si>
  <si>
    <t>District-wide Staff_2010_3rd Minority Quartile_New</t>
  </si>
  <si>
    <t>District-wide Staff_2010_3rd Minority Quartile_Same District/Different Position</t>
  </si>
  <si>
    <t>District-wide Staff_2010_3rd Minority Quartile_Stayer</t>
  </si>
  <si>
    <t>District-wide Staff_2010_4th Minority Quartile_Different District/Different Position</t>
  </si>
  <si>
    <t>District-wide Staff_2010_4th Minority Quartile_Different District/Same Position</t>
  </si>
  <si>
    <t>District-wide Staff_2010_4th Minority Quartile_Leaver</t>
  </si>
  <si>
    <t>District-wide Staff_2010_4th Minority Quartile_New</t>
  </si>
  <si>
    <t>District-wide Staff_2010_4th Minority Quartile_Same District/Different Position</t>
  </si>
  <si>
    <t>District-wide Staff_2010_4th Minority Quartile_Stayer</t>
  </si>
  <si>
    <t>District-wide Staff_2011_1st Minority Quartile_Different District/Different Position</t>
  </si>
  <si>
    <t>District-wide Staff_2011_1st Minority Quartile_Different District/Same Position</t>
  </si>
  <si>
    <t>District-wide Staff_2011_1st Minority Quartile_Leaver</t>
  </si>
  <si>
    <t>District-wide Staff_2011_1st Minority Quartile_New</t>
  </si>
  <si>
    <t>District-wide Staff_2011_1st Minority Quartile_Same District/Different Position</t>
  </si>
  <si>
    <t>District-wide Staff_2011_1st Minority Quartile_Stayer</t>
  </si>
  <si>
    <t>District-wide Staff_2011_2nd Minority Quartile_Different District/Different Position</t>
  </si>
  <si>
    <t>District-wide Staff_2011_2nd Minority Quartile_Different District/Same Position</t>
  </si>
  <si>
    <t>District-wide Staff_2011_2nd Minority Quartile_Leaver</t>
  </si>
  <si>
    <t>District-wide Staff_2011_2nd Minority Quartile_New</t>
  </si>
  <si>
    <t>District-wide Staff_2011_2nd Minority Quartile_Same District/Different Position</t>
  </si>
  <si>
    <t>District-wide Staff_2011_2nd Minority Quartile_Stayer</t>
  </si>
  <si>
    <t>District-wide Staff_2011_3rd Minority Quartile_Different District/Different Position</t>
  </si>
  <si>
    <t>District-wide Staff_2011_3rd Minority Quartile_Different District/Same Position</t>
  </si>
  <si>
    <t>District-wide Staff_2011_3rd Minority Quartile_Leaver</t>
  </si>
  <si>
    <t>District-wide Staff_2011_3rd Minority Quartile_New</t>
  </si>
  <si>
    <t>District-wide Staff_2011_3rd Minority Quartile_Same District/Different Position</t>
  </si>
  <si>
    <t>District-wide Staff_2011_3rd Minority Quartile_Stayer</t>
  </si>
  <si>
    <t>District-wide Staff_2011_4th Minority Quartile_Different District/Different Position</t>
  </si>
  <si>
    <t>District-wide Staff_2011_4th Minority Quartile_Different District/Same Position</t>
  </si>
  <si>
    <t>District-wide Staff_2011_4th Minority Quartile_Leaver</t>
  </si>
  <si>
    <t>District-wide Staff_2011_4th Minority Quartile_New</t>
  </si>
  <si>
    <t>District-wide Staff_2011_4th Minority Quartile_Same District/Different Position</t>
  </si>
  <si>
    <t>District-wide Staff_2011_4th Minority Quartile_Stayer</t>
  </si>
  <si>
    <t>District-wide Staff_2012_1st Minority Quartile_Different District/Different Position</t>
  </si>
  <si>
    <t>District-wide Staff_2012_1st Minority Quartile_Different District/Same Position</t>
  </si>
  <si>
    <t>District-wide Staff_2012_1st Minority Quartile_Leaver</t>
  </si>
  <si>
    <t>District-wide Staff_2012_1st Minority Quartile_New</t>
  </si>
  <si>
    <t>District-wide Staff_2012_1st Minority Quartile_Same District/Different Position</t>
  </si>
  <si>
    <t>District-wide Staff_2012_1st Minority Quartile_Stayer</t>
  </si>
  <si>
    <t>District-wide Staff_2012_2nd Minority Quartile_Different District/Different Position</t>
  </si>
  <si>
    <t>District-wide Staff_2012_2nd Minority Quartile_Different District/Same Position</t>
  </si>
  <si>
    <t>District-wide Staff_2012_2nd Minority Quartile_Leaver</t>
  </si>
  <si>
    <t>District-wide Staff_2012_2nd Minority Quartile_New</t>
  </si>
  <si>
    <t>District-wide Staff_2012_2nd Minority Quartile_Same District/Different Position</t>
  </si>
  <si>
    <t>District-wide Staff_2012_2nd Minority Quartile_Stayer</t>
  </si>
  <si>
    <t>District-wide Staff_2012_3rd Minority Quartile_Different District/Different Position</t>
  </si>
  <si>
    <t>District-wide Staff_2012_3rd Minority Quartile_Different District/Same Position</t>
  </si>
  <si>
    <t>District-wide Staff_2012_3rd Minority Quartile_Leaver</t>
  </si>
  <si>
    <t>District-wide Staff_2012_3rd Minority Quartile_New</t>
  </si>
  <si>
    <t>District-wide Staff_2012_3rd Minority Quartile_Same District/Different Position</t>
  </si>
  <si>
    <t>District-wide Staff_2012_3rd Minority Quartile_Stayer</t>
  </si>
  <si>
    <t>District-wide Staff_2012_4th Minority Quartile_Different District/Different Position</t>
  </si>
  <si>
    <t>District-wide Staff_2012_4th Minority Quartile_Different District/Same Position</t>
  </si>
  <si>
    <t>District-wide Staff_2012_4th Minority Quartile_Leaver</t>
  </si>
  <si>
    <t>District-wide Staff_2012_4th Minority Quartile_New</t>
  </si>
  <si>
    <t>District-wide Staff_2012_4th Minority Quartile_Same District/Different Position</t>
  </si>
  <si>
    <t>District-wide Staff_2012_4th Minority Quartile_Stayer</t>
  </si>
  <si>
    <t>District-wide Staff_2013_1st Minority Quartile_Different District/Different Position</t>
  </si>
  <si>
    <t>District-wide Staff_2013_1st Minority Quartile_Different District/Same Position</t>
  </si>
  <si>
    <t>District-wide Staff_2013_1st Minority Quartile_Leaver</t>
  </si>
  <si>
    <t>District-wide Staff_2013_1st Minority Quartile_New</t>
  </si>
  <si>
    <t>District-wide Staff_2013_1st Minority Quartile_Same District/Different Position</t>
  </si>
  <si>
    <t>District-wide Staff_2013_1st Minority Quartile_Stayer</t>
  </si>
  <si>
    <t>District-wide Staff_2013_2nd Minority Quartile_Different District/Different Position</t>
  </si>
  <si>
    <t>District-wide Staff_2013_2nd Minority Quartile_Different District/Same Position</t>
  </si>
  <si>
    <t>District-wide Staff_2013_2nd Minority Quartile_Leaver</t>
  </si>
  <si>
    <t>District-wide Staff_2013_2nd Minority Quartile_New</t>
  </si>
  <si>
    <t>District-wide Staff_2013_2nd Minority Quartile_Same District/Different Position</t>
  </si>
  <si>
    <t>District-wide Staff_2013_2nd Minority Quartile_Stayer</t>
  </si>
  <si>
    <t>District-wide Staff_2013_3rd Minority Quartile_Different District/Different Position</t>
  </si>
  <si>
    <t>District-wide Staff_2013_3rd Minority Quartile_Different District/Same Position</t>
  </si>
  <si>
    <t>District-wide Staff_2013_3rd Minority Quartile_Leaver</t>
  </si>
  <si>
    <t>District-wide Staff_2013_3rd Minority Quartile_New</t>
  </si>
  <si>
    <t>District-wide Staff_2013_3rd Minority Quartile_Same District/Different Position</t>
  </si>
  <si>
    <t>District-wide Staff_2013_3rd Minority Quartile_Stayer</t>
  </si>
  <si>
    <t>District-wide Staff_2013_4th Minority Quartile_Different District/Different Position</t>
  </si>
  <si>
    <t>District-wide Staff_2013_4th Minority Quartile_Different District/Same Position</t>
  </si>
  <si>
    <t>District-wide Staff_2013_4th Minority Quartile_Leaver</t>
  </si>
  <si>
    <t>District-wide Staff_2013_4th Minority Quartile_New</t>
  </si>
  <si>
    <t>District-wide Staff_2013_4th Minority Quartile_Same District/Different Position</t>
  </si>
  <si>
    <t>District-wide Staff_2013_4th Minority Quartile_Stayer</t>
  </si>
  <si>
    <t>District-wide Staff_2014_1st Minority Quartile_Different District/Different Position</t>
  </si>
  <si>
    <t>District-wide Staff_2014_1st Minority Quartile_Different District/Same Position</t>
  </si>
  <si>
    <t>District-wide Staff_2014_1st Minority Quartile_Leaver</t>
  </si>
  <si>
    <t>District-wide Staff_2014_1st Minority Quartile_New</t>
  </si>
  <si>
    <t>District-wide Staff_2014_1st Minority Quartile_Same District/Different Position</t>
  </si>
  <si>
    <t>District-wide Staff_2014_1st Minority Quartile_Stayer</t>
  </si>
  <si>
    <t>District-wide Staff_2014_2nd Minority Quartile_Different District/Different Position</t>
  </si>
  <si>
    <t>District-wide Staff_2014_2nd Minority Quartile_Different District/Same Position</t>
  </si>
  <si>
    <t>District-wide Staff_2014_2nd Minority Quartile_Leaver</t>
  </si>
  <si>
    <t>District-wide Staff_2014_2nd Minority Quartile_New</t>
  </si>
  <si>
    <t>District-wide Staff_2014_2nd Minority Quartile_Same District/Different Position</t>
  </si>
  <si>
    <t>District-wide Staff_2014_2nd Minority Quartile_Stayer</t>
  </si>
  <si>
    <t>District-wide Staff_2014_3rd Minority Quartile_Different District/Different Position</t>
  </si>
  <si>
    <t>District-wide Staff_2014_3rd Minority Quartile_Different District/Same Position</t>
  </si>
  <si>
    <t>District-wide Staff_2014_3rd Minority Quartile_Leaver</t>
  </si>
  <si>
    <t>District-wide Staff_2014_3rd Minority Quartile_New</t>
  </si>
  <si>
    <t>District-wide Staff_2014_3rd Minority Quartile_Same District/Different Position</t>
  </si>
  <si>
    <t>District-wide Staff_2014_3rd Minority Quartile_Stayer</t>
  </si>
  <si>
    <t>District-wide Staff_2014_4th Minority Quartile_Different District/Different Position</t>
  </si>
  <si>
    <t>District-wide Staff_2014_4th Minority Quartile_Different District/Same Position</t>
  </si>
  <si>
    <t>District-wide Staff_2014_4th Minority Quartile_Leaver</t>
  </si>
  <si>
    <t>District-wide Staff_2014_4th Minority Quartile_New</t>
  </si>
  <si>
    <t>District-wide Staff_2014_4th Minority Quartile_Same District/Different Position</t>
  </si>
  <si>
    <t>District-wide Staff_2014_4th Minority Quartile_Stayer</t>
  </si>
  <si>
    <t>Early Childhood_2010_1st Minority Quartile_Different District/Different Position</t>
  </si>
  <si>
    <t>Early Childhood_2010_1st Minority Quartile_Different District/Same Position</t>
  </si>
  <si>
    <t>Early Childhood_2010_1st Minority Quartile_Leaver</t>
  </si>
  <si>
    <t>Early Childhood_2010_1st Minority Quartile_New</t>
  </si>
  <si>
    <t>Early Childhood_2010_1st Minority Quartile_Same District/Different Position</t>
  </si>
  <si>
    <t>Early Childhood_2010_1st Minority Quartile_Stayer</t>
  </si>
  <si>
    <t>Early Childhood_2010_2nd Minority Quartile_Different District/Different Position</t>
  </si>
  <si>
    <t>Early Childhood_2010_2nd Minority Quartile_Different District/Same Position</t>
  </si>
  <si>
    <t>Early Childhood_2010_2nd Minority Quartile_Leaver</t>
  </si>
  <si>
    <t>Early Childhood_2010_2nd Minority Quartile_New</t>
  </si>
  <si>
    <t>Early Childhood_2010_2nd Minority Quartile_Same District/Different Position</t>
  </si>
  <si>
    <t>Early Childhood_2010_2nd Minority Quartile_Stayer</t>
  </si>
  <si>
    <t>Early Childhood_2010_3rd Minority Quartile_Different District/Different Position</t>
  </si>
  <si>
    <t>Early Childhood_2010_3rd Minority Quartile_Different District/Same Position</t>
  </si>
  <si>
    <t>Early Childhood_2010_3rd Minority Quartile_Leaver</t>
  </si>
  <si>
    <t>Early Childhood_2010_3rd Minority Quartile_New</t>
  </si>
  <si>
    <t>Early Childhood_2010_3rd Minority Quartile_Same District/Different Position</t>
  </si>
  <si>
    <t>Early Childhood_2010_3rd Minority Quartile_Stayer</t>
  </si>
  <si>
    <t>Early Childhood_2010_4th Minority Quartile_Different District/Different Position</t>
  </si>
  <si>
    <t>Early Childhood_2010_4th Minority Quartile_Different District/Same Position</t>
  </si>
  <si>
    <t>Early Childhood_2010_4th Minority Quartile_Leaver</t>
  </si>
  <si>
    <t>Early Childhood_2010_4th Minority Quartile_New</t>
  </si>
  <si>
    <t>Early Childhood_2010_4th Minority Quartile_Same District/Different Position</t>
  </si>
  <si>
    <t>Early Childhood_2010_4th Minority Quartile_Stayer</t>
  </si>
  <si>
    <t>Early Childhood_2011_1st Minority Quartile_Different District/Different Position</t>
  </si>
  <si>
    <t>Early Childhood_2011_1st Minority Quartile_Different District/Same Position</t>
  </si>
  <si>
    <t>Early Childhood_2011_1st Minority Quartile_Leaver</t>
  </si>
  <si>
    <t>Early Childhood_2011_1st Minority Quartile_New</t>
  </si>
  <si>
    <t>Early Childhood_2011_1st Minority Quartile_Same District/Different Position</t>
  </si>
  <si>
    <t>Early Childhood_2011_1st Minority Quartile_Stayer</t>
  </si>
  <si>
    <t>Early Childhood_2011_2nd Minority Quartile_Different District/Different Position</t>
  </si>
  <si>
    <t>Early Childhood_2011_2nd Minority Quartile_Leaver</t>
  </si>
  <si>
    <t>Early Childhood_2011_2nd Minority Quartile_New</t>
  </si>
  <si>
    <t>Early Childhood_2011_2nd Minority Quartile_Same District/Different Position</t>
  </si>
  <si>
    <t>Early Childhood_2011_2nd Minority Quartile_Stayer</t>
  </si>
  <si>
    <t>Early Childhood_2011_3rd Minority Quartile_Different District/Different Position</t>
  </si>
  <si>
    <t>Early Childhood_2011_3rd Minority Quartile_Different District/Same Position</t>
  </si>
  <si>
    <t>Early Childhood_2011_3rd Minority Quartile_Leaver</t>
  </si>
  <si>
    <t>Early Childhood_2011_3rd Minority Quartile_New</t>
  </si>
  <si>
    <t>Early Childhood_2011_3rd Minority Quartile_Same District/Different Position</t>
  </si>
  <si>
    <t>Early Childhood_2011_3rd Minority Quartile_Stayer</t>
  </si>
  <si>
    <t>Early Childhood_2011_4th Minority Quartile_Different District/Different Position</t>
  </si>
  <si>
    <t>Early Childhood_2011_4th Minority Quartile_Different District/Same Position</t>
  </si>
  <si>
    <t>Early Childhood_2011_4th Minority Quartile_Leaver</t>
  </si>
  <si>
    <t>Early Childhood_2011_4th Minority Quartile_New</t>
  </si>
  <si>
    <t>Early Childhood_2011_4th Minority Quartile_Same District/Different Position</t>
  </si>
  <si>
    <t>Early Childhood_2011_4th Minority Quartile_Stayer</t>
  </si>
  <si>
    <t>Early Childhood_2012_1st Minority Quartile_Different District/Different Position</t>
  </si>
  <si>
    <t>Early Childhood_2012_1st Minority Quartile_Different District/Same Position</t>
  </si>
  <si>
    <t>Early Childhood_2012_1st Minority Quartile_Leaver</t>
  </si>
  <si>
    <t>Early Childhood_2012_1st Minority Quartile_New</t>
  </si>
  <si>
    <t>Early Childhood_2012_1st Minority Quartile_Same District/Different Position</t>
  </si>
  <si>
    <t>Early Childhood_2012_1st Minority Quartile_Stayer</t>
  </si>
  <si>
    <t>Early Childhood_2012_2nd Minority Quartile_Different District/Different Position</t>
  </si>
  <si>
    <t>Early Childhood_2012_2nd Minority Quartile_Different District/Same Position</t>
  </si>
  <si>
    <t>Early Childhood_2012_2nd Minority Quartile_Leaver</t>
  </si>
  <si>
    <t>Early Childhood_2012_2nd Minority Quartile_New</t>
  </si>
  <si>
    <t>Early Childhood_2012_2nd Minority Quartile_Same District/Different Position</t>
  </si>
  <si>
    <t>Early Childhood_2012_2nd Minority Quartile_Stayer</t>
  </si>
  <si>
    <t>Early Childhood_2012_3rd Minority Quartile_Different District/Different Position</t>
  </si>
  <si>
    <t>Early Childhood_2012_3rd Minority Quartile_Different District/Same Position</t>
  </si>
  <si>
    <t>Early Childhood_2012_3rd Minority Quartile_Leaver</t>
  </si>
  <si>
    <t>Early Childhood_2012_3rd Minority Quartile_New</t>
  </si>
  <si>
    <t>Early Childhood_2012_3rd Minority Quartile_Same District/Different Position</t>
  </si>
  <si>
    <t>Early Childhood_2012_3rd Minority Quartile_Stayer</t>
  </si>
  <si>
    <t>Early Childhood_2012_4th Minority Quartile_Different District/Different Position</t>
  </si>
  <si>
    <t>Early Childhood_2012_4th Minority Quartile_Different District/Same Position</t>
  </si>
  <si>
    <t>Early Childhood_2012_4th Minority Quartile_Leaver</t>
  </si>
  <si>
    <t>Early Childhood_2012_4th Minority Quartile_New</t>
  </si>
  <si>
    <t>Early Childhood_2012_4th Minority Quartile_Same District/Different Position</t>
  </si>
  <si>
    <t>Early Childhood_2012_4th Minority Quartile_Stayer</t>
  </si>
  <si>
    <t>Early Childhood_2013_1st Minority Quartile_Different District/Different Position</t>
  </si>
  <si>
    <t>Early Childhood_2013_1st Minority Quartile_Different District/Same Position</t>
  </si>
  <si>
    <t>Early Childhood_2013_1st Minority Quartile_Leaver</t>
  </si>
  <si>
    <t>Early Childhood_2013_1st Minority Quartile_New</t>
  </si>
  <si>
    <t>Early Childhood_2013_1st Minority Quartile_Same District/Different Position</t>
  </si>
  <si>
    <t>Early Childhood_2013_1st Minority Quartile_Stayer</t>
  </si>
  <si>
    <t>Early Childhood_2013_2nd Minority Quartile_Different District/Different Position</t>
  </si>
  <si>
    <t>Early Childhood_2013_2nd Minority Quartile_Different District/Same Position</t>
  </si>
  <si>
    <t>Early Childhood_2013_2nd Minority Quartile_Leaver</t>
  </si>
  <si>
    <t>Early Childhood_2013_2nd Minority Quartile_New</t>
  </si>
  <si>
    <t>Early Childhood_2013_2nd Minority Quartile_Same District/Different Position</t>
  </si>
  <si>
    <t>Early Childhood_2013_2nd Minority Quartile_Stayer</t>
  </si>
  <si>
    <t>Early Childhood_2013_3rd Minority Quartile_Different District/Different Position</t>
  </si>
  <si>
    <t>Early Childhood_2013_3rd Minority Quartile_Different District/Same Position</t>
  </si>
  <si>
    <t>Early Childhood_2013_3rd Minority Quartile_Leaver</t>
  </si>
  <si>
    <t>Early Childhood_2013_3rd Minority Quartile_New</t>
  </si>
  <si>
    <t>Early Childhood_2013_3rd Minority Quartile_Same District/Different Position</t>
  </si>
  <si>
    <t>Early Childhood_2013_3rd Minority Quartile_Stayer</t>
  </si>
  <si>
    <t>Early Childhood_2013_4th Minority Quartile_Different District/Different Position</t>
  </si>
  <si>
    <t>Early Childhood_2013_4th Minority Quartile_Different District/Same Position</t>
  </si>
  <si>
    <t>Early Childhood_2013_4th Minority Quartile_Leaver</t>
  </si>
  <si>
    <t>Early Childhood_2013_4th Minority Quartile_New</t>
  </si>
  <si>
    <t>Early Childhood_2013_4th Minority Quartile_Same District/Different Position</t>
  </si>
  <si>
    <t>Early Childhood_2013_4th Minority Quartile_Stayer</t>
  </si>
  <si>
    <t>Early Childhood_2014_1st Minority Quartile_Different District/Different Position</t>
  </si>
  <si>
    <t>Early Childhood_2014_1st Minority Quartile_Different District/Same Position</t>
  </si>
  <si>
    <t>Early Childhood_2014_1st Minority Quartile_Leaver</t>
  </si>
  <si>
    <t>Early Childhood_2014_1st Minority Quartile_New</t>
  </si>
  <si>
    <t>Early Childhood_2014_1st Minority Quartile_Same District/Different Position</t>
  </si>
  <si>
    <t>Early Childhood_2014_1st Minority Quartile_Stayer</t>
  </si>
  <si>
    <t>Early Childhood_2014_2nd Minority Quartile_Different District/Different Position</t>
  </si>
  <si>
    <t>Early Childhood_2014_2nd Minority Quartile_Different District/Same Position</t>
  </si>
  <si>
    <t>Early Childhood_2014_2nd Minority Quartile_Leaver</t>
  </si>
  <si>
    <t>Early Childhood_2014_2nd Minority Quartile_New</t>
  </si>
  <si>
    <t>Early Childhood_2014_2nd Minority Quartile_Same District/Different Position</t>
  </si>
  <si>
    <t>Early Childhood_2014_2nd Minority Quartile_Stayer</t>
  </si>
  <si>
    <t>Early Childhood_2014_3rd Minority Quartile_Different District/Different Position</t>
  </si>
  <si>
    <t>Early Childhood_2014_3rd Minority Quartile_Different District/Same Position</t>
  </si>
  <si>
    <t>Early Childhood_2014_3rd Minority Quartile_Leaver</t>
  </si>
  <si>
    <t>Early Childhood_2014_3rd Minority Quartile_New</t>
  </si>
  <si>
    <t>Early Childhood_2014_3rd Minority Quartile_Same District/Different Position</t>
  </si>
  <si>
    <t>Early Childhood_2014_3rd Minority Quartile_Stayer</t>
  </si>
  <si>
    <t>Early Childhood_2014_4th Minority Quartile_Different District/Different Position</t>
  </si>
  <si>
    <t>Early Childhood_2014_4th Minority Quartile_Different District/Same Position</t>
  </si>
  <si>
    <t>Early Childhood_2014_4th Minority Quartile_Leaver</t>
  </si>
  <si>
    <t>Early Childhood_2014_4th Minority Quartile_New</t>
  </si>
  <si>
    <t>Early Childhood_2014_4th Minority Quartile_Same District/Different Position</t>
  </si>
  <si>
    <t>Early Childhood_2014_4th Minority Quartile_Stayer</t>
  </si>
  <si>
    <t>Elementary_2010_1st Minority Quartile_Different District/Different Position</t>
  </si>
  <si>
    <t>Elementary_2010_1st Minority Quartile_Different District/Same Position</t>
  </si>
  <si>
    <t>Elementary_2010_1st Minority Quartile_Leaver</t>
  </si>
  <si>
    <t>Elementary_2010_1st Minority Quartile_New</t>
  </si>
  <si>
    <t>Elementary_2010_1st Minority Quartile_Same District/Different Position</t>
  </si>
  <si>
    <t>Elementary_2010_1st Minority Quartile_Stayer</t>
  </si>
  <si>
    <t>Elementary_2010_2nd Minority Quartile_Different District/Different Position</t>
  </si>
  <si>
    <t>Elementary_2010_2nd Minority Quartile_Different District/Same Position</t>
  </si>
  <si>
    <t>Elementary_2010_2nd Minority Quartile_Leaver</t>
  </si>
  <si>
    <t>Elementary_2010_2nd Minority Quartile_New</t>
  </si>
  <si>
    <t>Elementary_2010_2nd Minority Quartile_Same District/Different Position</t>
  </si>
  <si>
    <t>Elementary_2010_2nd Minority Quartile_Stayer</t>
  </si>
  <si>
    <t>Elementary_2010_3rd Minority Quartile_Different District/Different Position</t>
  </si>
  <si>
    <t>Elementary_2010_3rd Minority Quartile_Different District/Same Position</t>
  </si>
  <si>
    <t>Elementary_2010_3rd Minority Quartile_Leaver</t>
  </si>
  <si>
    <t>Elementary_2010_3rd Minority Quartile_New</t>
  </si>
  <si>
    <t>Elementary_2010_3rd Minority Quartile_Same District/Different Position</t>
  </si>
  <si>
    <t>Elementary_2010_3rd Minority Quartile_Stayer</t>
  </si>
  <si>
    <t>Elementary_2010_4th Minority Quartile_Different District/Different Position</t>
  </si>
  <si>
    <t>Elementary_2010_4th Minority Quartile_Different District/Same Position</t>
  </si>
  <si>
    <t>Elementary_2010_4th Minority Quartile_Leaver</t>
  </si>
  <si>
    <t>Elementary_2010_4th Minority Quartile_New</t>
  </si>
  <si>
    <t>Elementary_2010_4th Minority Quartile_Same District/Different Position</t>
  </si>
  <si>
    <t>Elementary_2010_4th Minority Quartile_Stayer</t>
  </si>
  <si>
    <t>Elementary_2011_1st Minority Quartile_Different District/Different Position</t>
  </si>
  <si>
    <t>Elementary_2011_1st Minority Quartile_Different District/Same Position</t>
  </si>
  <si>
    <t>Elementary_2011_1st Minority Quartile_Leaver</t>
  </si>
  <si>
    <t>Elementary_2011_1st Minority Quartile_New</t>
  </si>
  <si>
    <t>Elementary_2011_1st Minority Quartile_Same District/Different Position</t>
  </si>
  <si>
    <t>Elementary_2011_1st Minority Quartile_Stayer</t>
  </si>
  <si>
    <t>Elementary_2011_2nd Minority Quartile_Different District/Different Position</t>
  </si>
  <si>
    <t>Elementary_2011_2nd Minority Quartile_Different District/Same Position</t>
  </si>
  <si>
    <t>Elementary_2011_2nd Minority Quartile_Leaver</t>
  </si>
  <si>
    <t>Elementary_2011_2nd Minority Quartile_New</t>
  </si>
  <si>
    <t>Elementary_2011_2nd Minority Quartile_Same District/Different Position</t>
  </si>
  <si>
    <t>Elementary_2011_2nd Minority Quartile_Stayer</t>
  </si>
  <si>
    <t>Elementary_2011_3rd Minority Quartile_Different District/Different Position</t>
  </si>
  <si>
    <t>Elementary_2011_3rd Minority Quartile_Different District/Same Position</t>
  </si>
  <si>
    <t>Elementary_2011_3rd Minority Quartile_Leaver</t>
  </si>
  <si>
    <t>Elementary_2011_3rd Minority Quartile_New</t>
  </si>
  <si>
    <t>Elementary_2011_3rd Minority Quartile_Same District/Different Position</t>
  </si>
  <si>
    <t>Elementary_2011_3rd Minority Quartile_Stayer</t>
  </si>
  <si>
    <t>Elementary_2011_4th Minority Quartile_Different District/Different Position</t>
  </si>
  <si>
    <t>Elementary_2011_4th Minority Quartile_Different District/Same Position</t>
  </si>
  <si>
    <t>Elementary_2011_4th Minority Quartile_Leaver</t>
  </si>
  <si>
    <t>Elementary_2011_4th Minority Quartile_New</t>
  </si>
  <si>
    <t>Elementary_2011_4th Minority Quartile_Same District/Different Position</t>
  </si>
  <si>
    <t>Elementary_2011_4th Minority Quartile_Stayer</t>
  </si>
  <si>
    <t>Elementary_2012_1st Minority Quartile_Different District/Different Position</t>
  </si>
  <si>
    <t>Elementary_2012_1st Minority Quartile_Different District/Same Position</t>
  </si>
  <si>
    <t>Elementary_2012_1st Minority Quartile_Leaver</t>
  </si>
  <si>
    <t>Elementary_2012_1st Minority Quartile_New</t>
  </si>
  <si>
    <t>Elementary_2012_1st Minority Quartile_Same District/Different Position</t>
  </si>
  <si>
    <t>Elementary_2012_1st Minority Quartile_Stayer</t>
  </si>
  <si>
    <t>Elementary_2012_2nd Minority Quartile_Different District/Different Position</t>
  </si>
  <si>
    <t>Elementary_2012_2nd Minority Quartile_Different District/Same Position</t>
  </si>
  <si>
    <t>Elementary_2012_2nd Minority Quartile_Leaver</t>
  </si>
  <si>
    <t>Elementary_2012_2nd Minority Quartile_New</t>
  </si>
  <si>
    <t>Elementary_2012_2nd Minority Quartile_Same District/Different Position</t>
  </si>
  <si>
    <t>Elementary_2012_2nd Minority Quartile_Stayer</t>
  </si>
  <si>
    <t>Elementary_2012_3rd Minority Quartile_Different District/Different Position</t>
  </si>
  <si>
    <t>Elementary_2012_3rd Minority Quartile_Different District/Same Position</t>
  </si>
  <si>
    <t>Elementary_2012_3rd Minority Quartile_Leaver</t>
  </si>
  <si>
    <t>Elementary_2012_3rd Minority Quartile_New</t>
  </si>
  <si>
    <t>Elementary_2012_3rd Minority Quartile_Same District/Different Position</t>
  </si>
  <si>
    <t>Elementary_2012_3rd Minority Quartile_Stayer</t>
  </si>
  <si>
    <t>Elementary_2012_4th Minority Quartile_Different District/Different Position</t>
  </si>
  <si>
    <t>Elementary_2012_4th Minority Quartile_Different District/Same Position</t>
  </si>
  <si>
    <t>Elementary_2012_4th Minority Quartile_Leaver</t>
  </si>
  <si>
    <t>Elementary_2012_4th Minority Quartile_New</t>
  </si>
  <si>
    <t>Elementary_2012_4th Minority Quartile_Same District/Different Position</t>
  </si>
  <si>
    <t>Elementary_2012_4th Minority Quartile_Stayer</t>
  </si>
  <si>
    <t>Elementary_2013_1st Minority Quartile_Different District/Different Position</t>
  </si>
  <si>
    <t>Elementary_2013_1st Minority Quartile_Different District/Same Position</t>
  </si>
  <si>
    <t>Elementary_2013_1st Minority Quartile_Leaver</t>
  </si>
  <si>
    <t>Elementary_2013_1st Minority Quartile_New</t>
  </si>
  <si>
    <t>Elementary_2013_1st Minority Quartile_Same District/Different Position</t>
  </si>
  <si>
    <t>Elementary_2013_1st Minority Quartile_Stayer</t>
  </si>
  <si>
    <t>Elementary_2013_2nd Minority Quartile_Different District/Different Position</t>
  </si>
  <si>
    <t>Elementary_2013_2nd Minority Quartile_Different District/Same Position</t>
  </si>
  <si>
    <t>Elementary_2013_2nd Minority Quartile_Leaver</t>
  </si>
  <si>
    <t>Elementary_2013_2nd Minority Quartile_New</t>
  </si>
  <si>
    <t>Elementary_2013_2nd Minority Quartile_Same District/Different Position</t>
  </si>
  <si>
    <t>Elementary_2013_2nd Minority Quartile_Stayer</t>
  </si>
  <si>
    <t>Elementary_2013_3rd Minority Quartile_Different District/Different Position</t>
  </si>
  <si>
    <t>Elementary_2013_3rd Minority Quartile_Different District/Same Position</t>
  </si>
  <si>
    <t>Elementary_2013_3rd Minority Quartile_Leaver</t>
  </si>
  <si>
    <t>Elementary_2013_3rd Minority Quartile_New</t>
  </si>
  <si>
    <t>Elementary_2013_3rd Minority Quartile_Same District/Different Position</t>
  </si>
  <si>
    <t>Elementary_2013_3rd Minority Quartile_Stayer</t>
  </si>
  <si>
    <t>Elementary_2013_4th Minority Quartile_Different District/Different Position</t>
  </si>
  <si>
    <t>Elementary_2013_4th Minority Quartile_Different District/Same Position</t>
  </si>
  <si>
    <t>Elementary_2013_4th Minority Quartile_Leaver</t>
  </si>
  <si>
    <t>Elementary_2013_4th Minority Quartile_New</t>
  </si>
  <si>
    <t>Elementary_2013_4th Minority Quartile_Same District/Different Position</t>
  </si>
  <si>
    <t>Elementary_2013_4th Minority Quartile_Stayer</t>
  </si>
  <si>
    <t>Elementary_2014_1st Minority Quartile_Different District/Different Position</t>
  </si>
  <si>
    <t>Elementary_2014_1st Minority Quartile_Different District/Same Position</t>
  </si>
  <si>
    <t>Elementary_2014_1st Minority Quartile_Leaver</t>
  </si>
  <si>
    <t>Elementary_2014_1st Minority Quartile_New</t>
  </si>
  <si>
    <t>Elementary_2014_1st Minority Quartile_Same District/Different Position</t>
  </si>
  <si>
    <t>Elementary_2014_1st Minority Quartile_Stayer</t>
  </si>
  <si>
    <t>Elementary_2014_2nd Minority Quartile_Different District/Different Position</t>
  </si>
  <si>
    <t>Elementary_2014_2nd Minority Quartile_Different District/Same Position</t>
  </si>
  <si>
    <t>Elementary_2014_2nd Minority Quartile_Leaver</t>
  </si>
  <si>
    <t>Elementary_2014_2nd Minority Quartile_New</t>
  </si>
  <si>
    <t>Elementary_2014_2nd Minority Quartile_Same District/Different Position</t>
  </si>
  <si>
    <t>Elementary_2014_2nd Minority Quartile_Stayer</t>
  </si>
  <si>
    <t>Elementary_2014_3rd Minority Quartile_Different District/Different Position</t>
  </si>
  <si>
    <t>Elementary_2014_3rd Minority Quartile_Different District/Same Position</t>
  </si>
  <si>
    <t>Elementary_2014_3rd Minority Quartile_Leaver</t>
  </si>
  <si>
    <t>Elementary_2014_3rd Minority Quartile_New</t>
  </si>
  <si>
    <t>Elementary_2014_3rd Minority Quartile_Same District/Different Position</t>
  </si>
  <si>
    <t>Elementary_2014_3rd Minority Quartile_Stayer</t>
  </si>
  <si>
    <t>Elementary_2014_4th Minority Quartile_Different District/Different Position</t>
  </si>
  <si>
    <t>Elementary_2014_4th Minority Quartile_Different District/Same Position</t>
  </si>
  <si>
    <t>Elementary_2014_4th Minority Quartile_Leaver</t>
  </si>
  <si>
    <t>Elementary_2014_4th Minority Quartile_New</t>
  </si>
  <si>
    <t>Elementary_2014_4th Minority Quartile_Same District/Different Position</t>
  </si>
  <si>
    <t>Elementary_2014_4th Minority Quartile_Stayer</t>
  </si>
  <si>
    <t>Guidance Counselor_2010_1st Minority Quartile_Different District/Different Position</t>
  </si>
  <si>
    <t>Guidance Counselor_2010_1st Minority Quartile_Different District/Same Position</t>
  </si>
  <si>
    <t>Guidance Counselor_2010_1st Minority Quartile_Leaver</t>
  </si>
  <si>
    <t>Guidance Counselor_2010_1st Minority Quartile_New</t>
  </si>
  <si>
    <t>Guidance Counselor_2010_1st Minority Quartile_Same District/Different Position</t>
  </si>
  <si>
    <t>Guidance Counselor_2010_1st Minority Quartile_Stayer</t>
  </si>
  <si>
    <t>Guidance Counselor_2010_2nd Minority Quartile_Different District/Different Position</t>
  </si>
  <si>
    <t>Guidance Counselor_2010_2nd Minority Quartile_Different District/Same Position</t>
  </si>
  <si>
    <t>Guidance Counselor_2010_2nd Minority Quartile_Leaver</t>
  </si>
  <si>
    <t>Guidance Counselor_2010_2nd Minority Quartile_New</t>
  </si>
  <si>
    <t>Guidance Counselor_2010_2nd Minority Quartile_Same District/Different Position</t>
  </si>
  <si>
    <t>Guidance Counselor_2010_2nd Minority Quartile_Stayer</t>
  </si>
  <si>
    <t>Guidance Counselor_2010_3rd Minority Quartile_Different District/Different Position</t>
  </si>
  <si>
    <t>Guidance Counselor_2010_3rd Minority Quartile_Different District/Same Position</t>
  </si>
  <si>
    <t>Guidance Counselor_2010_3rd Minority Quartile_Leaver</t>
  </si>
  <si>
    <t>Guidance Counselor_2010_3rd Minority Quartile_New</t>
  </si>
  <si>
    <t>Guidance Counselor_2010_3rd Minority Quartile_Same District/Different Position</t>
  </si>
  <si>
    <t>Guidance Counselor_2010_3rd Minority Quartile_Stayer</t>
  </si>
  <si>
    <t>Guidance Counselor_2010_4th Minority Quartile_Different District/Different Position</t>
  </si>
  <si>
    <t>Guidance Counselor_2010_4th Minority Quartile_Different District/Same Position</t>
  </si>
  <si>
    <t>Guidance Counselor_2010_4th Minority Quartile_Leaver</t>
  </si>
  <si>
    <t>Guidance Counselor_2010_4th Minority Quartile_New</t>
  </si>
  <si>
    <t>Guidance Counselor_2010_4th Minority Quartile_Same District/Different Position</t>
  </si>
  <si>
    <t>Guidance Counselor_2010_4th Minority Quartile_Stayer</t>
  </si>
  <si>
    <t>Guidance Counselor_2011_1st Minority Quartile_Different District/Different Position</t>
  </si>
  <si>
    <t>Guidance Counselor_2011_1st Minority Quartile_Different District/Same Position</t>
  </si>
  <si>
    <t>Guidance Counselor_2011_1st Minority Quartile_Leaver</t>
  </si>
  <si>
    <t>Guidance Counselor_2011_1st Minority Quartile_New</t>
  </si>
  <si>
    <t>Guidance Counselor_2011_1st Minority Quartile_Same District/Different Position</t>
  </si>
  <si>
    <t>Guidance Counselor_2011_1st Minority Quartile_Stayer</t>
  </si>
  <si>
    <t>Guidance Counselor_2011_2nd Minority Quartile_Different District/Different Position</t>
  </si>
  <si>
    <t>Guidance Counselor_2011_2nd Minority Quartile_Different District/Same Position</t>
  </si>
  <si>
    <t>Guidance Counselor_2011_2nd Minority Quartile_Leaver</t>
  </si>
  <si>
    <t>Guidance Counselor_2011_2nd Minority Quartile_New</t>
  </si>
  <si>
    <t>Guidance Counselor_2011_2nd Minority Quartile_Same District/Different Position</t>
  </si>
  <si>
    <t>Guidance Counselor_2011_2nd Minority Quartile_Stayer</t>
  </si>
  <si>
    <t>Guidance Counselor_2011_3rd Minority Quartile_Different District/Different Position</t>
  </si>
  <si>
    <t>Guidance Counselor_2011_3rd Minority Quartile_Different District/Same Position</t>
  </si>
  <si>
    <t>Guidance Counselor_2011_3rd Minority Quartile_Leaver</t>
  </si>
  <si>
    <t>Guidance Counselor_2011_3rd Minority Quartile_New</t>
  </si>
  <si>
    <t>Guidance Counselor_2011_3rd Minority Quartile_Same District/Different Position</t>
  </si>
  <si>
    <t>Guidance Counselor_2011_3rd Minority Quartile_Stayer</t>
  </si>
  <si>
    <t>Guidance Counselor_2011_4th Minority Quartile_Different District/Same Position</t>
  </si>
  <si>
    <t>Guidance Counselor_2011_4th Minority Quartile_Leaver</t>
  </si>
  <si>
    <t>Guidance Counselor_2011_4th Minority Quartile_New</t>
  </si>
  <si>
    <t>Guidance Counselor_2011_4th Minority Quartile_Same District/Different Position</t>
  </si>
  <si>
    <t>Guidance Counselor_2011_4th Minority Quartile_Stayer</t>
  </si>
  <si>
    <t>Guidance Counselor_2012_1st Minority Quartile_Different District/Different Position</t>
  </si>
  <si>
    <t>Guidance Counselor_2012_1st Minority Quartile_Different District/Same Position</t>
  </si>
  <si>
    <t>Guidance Counselor_2012_1st Minority Quartile_Leaver</t>
  </si>
  <si>
    <t>Guidance Counselor_2012_1st Minority Quartile_New</t>
  </si>
  <si>
    <t>Guidance Counselor_2012_1st Minority Quartile_Same District/Different Position</t>
  </si>
  <si>
    <t>Guidance Counselor_2012_1st Minority Quartile_Stayer</t>
  </si>
  <si>
    <t>Guidance Counselor_2012_2nd Minority Quartile_Different District/Different Position</t>
  </si>
  <si>
    <t>Guidance Counselor_2012_2nd Minority Quartile_Different District/Same Position</t>
  </si>
  <si>
    <t>Guidance Counselor_2012_2nd Minority Quartile_Leaver</t>
  </si>
  <si>
    <t>Guidance Counselor_2012_2nd Minority Quartile_New</t>
  </si>
  <si>
    <t>Guidance Counselor_2012_2nd Minority Quartile_Same District/Different Position</t>
  </si>
  <si>
    <t>Guidance Counselor_2012_2nd Minority Quartile_Stayer</t>
  </si>
  <si>
    <t>Guidance Counselor_2012_3rd Minority Quartile_Different District/Different Position</t>
  </si>
  <si>
    <t>Guidance Counselor_2012_3rd Minority Quartile_Different District/Same Position</t>
  </si>
  <si>
    <t>Guidance Counselor_2012_3rd Minority Quartile_Leaver</t>
  </si>
  <si>
    <t>Guidance Counselor_2012_3rd Minority Quartile_New</t>
  </si>
  <si>
    <t>Guidance Counselor_2012_3rd Minority Quartile_Same District/Different Position</t>
  </si>
  <si>
    <t>Guidance Counselor_2012_3rd Minority Quartile_Stayer</t>
  </si>
  <si>
    <t>Guidance Counselor_2012_4th Minority Quartile_Different District/Different Position</t>
  </si>
  <si>
    <t>Guidance Counselor_2012_4th Minority Quartile_Different District/Same Position</t>
  </si>
  <si>
    <t>Guidance Counselor_2012_4th Minority Quartile_Leaver</t>
  </si>
  <si>
    <t>Guidance Counselor_2012_4th Minority Quartile_New</t>
  </si>
  <si>
    <t>Guidance Counselor_2012_4th Minority Quartile_Same District/Different Position</t>
  </si>
  <si>
    <t>Guidance Counselor_2012_4th Minority Quartile_Stayer</t>
  </si>
  <si>
    <t>Guidance Counselor_2013_1st Minority Quartile_Different District/Different Position</t>
  </si>
  <si>
    <t>Guidance Counselor_2013_1st Minority Quartile_Different District/Same Position</t>
  </si>
  <si>
    <t>Guidance Counselor_2013_1st Minority Quartile_Leaver</t>
  </si>
  <si>
    <t>Guidance Counselor_2013_1st Minority Quartile_New</t>
  </si>
  <si>
    <t>Guidance Counselor_2013_1st Minority Quartile_Same District/Different Position</t>
  </si>
  <si>
    <t>Guidance Counselor_2013_1st Minority Quartile_Stayer</t>
  </si>
  <si>
    <t>Guidance Counselor_2013_2nd Minority Quartile_Different District/Different Position</t>
  </si>
  <si>
    <t>Guidance Counselor_2013_2nd Minority Quartile_Different District/Same Position</t>
  </si>
  <si>
    <t>Guidance Counselor_2013_2nd Minority Quartile_Leaver</t>
  </si>
  <si>
    <t>Guidance Counselor_2013_2nd Minority Quartile_New</t>
  </si>
  <si>
    <t>Guidance Counselor_2013_2nd Minority Quartile_Same District/Different Position</t>
  </si>
  <si>
    <t>Guidance Counselor_2013_2nd Minority Quartile_Stayer</t>
  </si>
  <si>
    <t>Guidance Counselor_2013_3rd Minority Quartile_Different District/Different Position</t>
  </si>
  <si>
    <t>Guidance Counselor_2013_3rd Minority Quartile_Different District/Same Position</t>
  </si>
  <si>
    <t>Guidance Counselor_2013_3rd Minority Quartile_Leaver</t>
  </si>
  <si>
    <t>Guidance Counselor_2013_3rd Minority Quartile_New</t>
  </si>
  <si>
    <t>Guidance Counselor_2013_3rd Minority Quartile_Same District/Different Position</t>
  </si>
  <si>
    <t>Guidance Counselor_2013_3rd Minority Quartile_Stayer</t>
  </si>
  <si>
    <t>Guidance Counselor_2013_4th Minority Quartile_Different District/Different Position</t>
  </si>
  <si>
    <t>Guidance Counselor_2013_4th Minority Quartile_Different District/Same Position</t>
  </si>
  <si>
    <t>Guidance Counselor_2013_4th Minority Quartile_Leaver</t>
  </si>
  <si>
    <t>Guidance Counselor_2013_4th Minority Quartile_New</t>
  </si>
  <si>
    <t>Guidance Counselor_2013_4th Minority Quartile_Same District/Different Position</t>
  </si>
  <si>
    <t>Guidance Counselor_2013_4th Minority Quartile_Stayer</t>
  </si>
  <si>
    <t>Guidance Counselor_2014_1st Minority Quartile_Different District/Different Position</t>
  </si>
  <si>
    <t>Guidance Counselor_2014_1st Minority Quartile_Different District/Same Position</t>
  </si>
  <si>
    <t>Guidance Counselor_2014_1st Minority Quartile_Leaver</t>
  </si>
  <si>
    <t>Guidance Counselor_2014_1st Minority Quartile_New</t>
  </si>
  <si>
    <t>Guidance Counselor_2014_1st Minority Quartile_Same District/Different Position</t>
  </si>
  <si>
    <t>Guidance Counselor_2014_1st Minority Quartile_Stayer</t>
  </si>
  <si>
    <t>Guidance Counselor_2014_2nd Minority Quartile_Different District/Different Position</t>
  </si>
  <si>
    <t>Guidance Counselor_2014_2nd Minority Quartile_Different District/Same Position</t>
  </si>
  <si>
    <t>Guidance Counselor_2014_2nd Minority Quartile_Leaver</t>
  </si>
  <si>
    <t>Guidance Counselor_2014_2nd Minority Quartile_New</t>
  </si>
  <si>
    <t>Guidance Counselor_2014_2nd Minority Quartile_Same District/Different Position</t>
  </si>
  <si>
    <t>Guidance Counselor_2014_2nd Minority Quartile_Stayer</t>
  </si>
  <si>
    <t>Guidance Counselor_2014_3rd Minority Quartile_Different District/Different Position</t>
  </si>
  <si>
    <t>Guidance Counselor_2014_3rd Minority Quartile_Different District/Same Position</t>
  </si>
  <si>
    <t>Guidance Counselor_2014_3rd Minority Quartile_Leaver</t>
  </si>
  <si>
    <t>Guidance Counselor_2014_3rd Minority Quartile_New</t>
  </si>
  <si>
    <t>Guidance Counselor_2014_3rd Minority Quartile_Same District/Different Position</t>
  </si>
  <si>
    <t>Guidance Counselor_2014_3rd Minority Quartile_Stayer</t>
  </si>
  <si>
    <t>Guidance Counselor_2014_4th Minority Quartile_Different District/Different Position</t>
  </si>
  <si>
    <t>Guidance Counselor_2014_4th Minority Quartile_Different District/Same Position</t>
  </si>
  <si>
    <t>Guidance Counselor_2014_4th Minority Quartile_Leaver</t>
  </si>
  <si>
    <t>Guidance Counselor_2014_4th Minority Quartile_New</t>
  </si>
  <si>
    <t>Guidance Counselor_2014_4th Minority Quartile_Same District/Different Position</t>
  </si>
  <si>
    <t>Guidance Counselor_2014_4th Minority Quartile_Stayer</t>
  </si>
  <si>
    <t>High School - Arts &amp; Music_2010_1st Minority Quartile_Different District/Different Position</t>
  </si>
  <si>
    <t>High School - Arts &amp; Music_2010_1st Minority Quartile_Different District/Same Position</t>
  </si>
  <si>
    <t>High School - Arts &amp; Music_2010_1st Minority Quartile_Leaver</t>
  </si>
  <si>
    <t>High School - Arts &amp; Music_2010_1st Minority Quartile_New</t>
  </si>
  <si>
    <t>High School - Arts &amp; Music_2010_1st Minority Quartile_Same District/Different Position</t>
  </si>
  <si>
    <t>High School - Arts &amp; Music_2010_1st Minority Quartile_Stayer</t>
  </si>
  <si>
    <t>High School - Arts &amp; Music_2010_2nd Minority Quartile_Different District/Different Position</t>
  </si>
  <si>
    <t>High School - Arts &amp; Music_2010_2nd Minority Quartile_Different District/Same Position</t>
  </si>
  <si>
    <t>High School - Arts &amp; Music_2010_2nd Minority Quartile_Leaver</t>
  </si>
  <si>
    <t>High School - Arts &amp; Music_2010_2nd Minority Quartile_New</t>
  </si>
  <si>
    <t>High School - Arts &amp; Music_2010_2nd Minority Quartile_Same District/Different Position</t>
  </si>
  <si>
    <t>High School - Arts &amp; Music_2010_2nd Minority Quartile_Stayer</t>
  </si>
  <si>
    <t>High School - Arts &amp; Music_2010_3rd Minority Quartile_Different District/Different Position</t>
  </si>
  <si>
    <t>High School - Arts &amp; Music_2010_3rd Minority Quartile_Different District/Same Position</t>
  </si>
  <si>
    <t>High School - Arts &amp; Music_2010_3rd Minority Quartile_Leaver</t>
  </si>
  <si>
    <t>High School - Arts &amp; Music_2010_3rd Minority Quartile_New</t>
  </si>
  <si>
    <t>High School - Arts &amp; Music_2010_3rd Minority Quartile_Same District/Different Position</t>
  </si>
  <si>
    <t>High School - Arts &amp; Music_2010_3rd Minority Quartile_Stayer</t>
  </si>
  <si>
    <t>High School - Arts &amp; Music_2010_4th Minority Quartile_Different District/Different Position</t>
  </si>
  <si>
    <t>High School - Arts &amp; Music_2010_4th Minority Quartile_Different District/Same Position</t>
  </si>
  <si>
    <t>High School - Arts &amp; Music_2010_4th Minority Quartile_Leaver</t>
  </si>
  <si>
    <t>High School - Arts &amp; Music_2010_4th Minority Quartile_New</t>
  </si>
  <si>
    <t>High School - Arts &amp; Music_2010_4th Minority Quartile_Same District/Different Position</t>
  </si>
  <si>
    <t>High School - Arts &amp; Music_2010_4th Minority Quartile_Stayer</t>
  </si>
  <si>
    <t>High School - Arts &amp; Music_2011_1st Minority Quartile_Different District/Different Position</t>
  </si>
  <si>
    <t>High School - Arts &amp; Music_2011_1st Minority Quartile_Different District/Same Position</t>
  </si>
  <si>
    <t>High School - Arts &amp; Music_2011_1st Minority Quartile_Leaver</t>
  </si>
  <si>
    <t>High School - Arts &amp; Music_2011_1st Minority Quartile_New</t>
  </si>
  <si>
    <t>High School - Arts &amp; Music_2011_1st Minority Quartile_Same District/Different Position</t>
  </si>
  <si>
    <t>High School - Arts &amp; Music_2011_1st Minority Quartile_Stayer</t>
  </si>
  <si>
    <t>High School - Arts &amp; Music_2011_2nd Minority Quartile_Different District/Different Position</t>
  </si>
  <si>
    <t>High School - Arts &amp; Music_2011_2nd Minority Quartile_Leaver</t>
  </si>
  <si>
    <t>High School - Arts &amp; Music_2011_2nd Minority Quartile_New</t>
  </si>
  <si>
    <t>High School - Arts &amp; Music_2011_2nd Minority Quartile_Same District/Different Position</t>
  </si>
  <si>
    <t>High School - Arts &amp; Music_2011_2nd Minority Quartile_Stayer</t>
  </si>
  <si>
    <t>High School - Arts &amp; Music_2011_3rd Minority Quartile_Different District/Different Position</t>
  </si>
  <si>
    <t>High School - Arts &amp; Music_2011_3rd Minority Quartile_Different District/Same Position</t>
  </si>
  <si>
    <t>High School - Arts &amp; Music_2011_3rd Minority Quartile_Leaver</t>
  </si>
  <si>
    <t>High School - Arts &amp; Music_2011_3rd Minority Quartile_New</t>
  </si>
  <si>
    <t>High School - Arts &amp; Music_2011_3rd Minority Quartile_Same District/Different Position</t>
  </si>
  <si>
    <t>High School - Arts &amp; Music_2011_3rd Minority Quartile_Stayer</t>
  </si>
  <si>
    <t>High School - Arts &amp; Music_2011_4th Minority Quartile_Different District/Different Position</t>
  </si>
  <si>
    <t>High School - Arts &amp; Music_2011_4th Minority Quartile_Different District/Same Position</t>
  </si>
  <si>
    <t>High School - Arts &amp; Music_2011_4th Minority Quartile_Leaver</t>
  </si>
  <si>
    <t>High School - Arts &amp; Music_2011_4th Minority Quartile_New</t>
  </si>
  <si>
    <t>High School - Arts &amp; Music_2011_4th Minority Quartile_Same District/Different Position</t>
  </si>
  <si>
    <t>High School - Arts &amp; Music_2011_4th Minority Quartile_Stayer</t>
  </si>
  <si>
    <t>High School - Arts &amp; Music_2012_1st Minority Quartile_Different District/Different Position</t>
  </si>
  <si>
    <t>High School - Arts &amp; Music_2012_1st Minority Quartile_Different District/Same Position</t>
  </si>
  <si>
    <t>High School - Arts &amp; Music_2012_1st Minority Quartile_Leaver</t>
  </si>
  <si>
    <t>High School - Arts &amp; Music_2012_1st Minority Quartile_New</t>
  </si>
  <si>
    <t>High School - Arts &amp; Music_2012_1st Minority Quartile_Same District/Different Position</t>
  </si>
  <si>
    <t>High School - Arts &amp; Music_2012_1st Minority Quartile_Stayer</t>
  </si>
  <si>
    <t>High School - Arts &amp; Music_2012_2nd Minority Quartile_Different District/Different Position</t>
  </si>
  <si>
    <t>High School - Arts &amp; Music_2012_2nd Minority Quartile_Different District/Same Position</t>
  </si>
  <si>
    <t>High School - Arts &amp; Music_2012_2nd Minority Quartile_Leaver</t>
  </si>
  <si>
    <t>High School - Arts &amp; Music_2012_2nd Minority Quartile_New</t>
  </si>
  <si>
    <t>High School - Arts &amp; Music_2012_2nd Minority Quartile_Same District/Different Position</t>
  </si>
  <si>
    <t>High School - Arts &amp; Music_2012_2nd Minority Quartile_Stayer</t>
  </si>
  <si>
    <t>High School - Arts &amp; Music_2012_3rd Minority Quartile_Different District/Different Position</t>
  </si>
  <si>
    <t>High School - Arts &amp; Music_2012_3rd Minority Quartile_Different District/Same Position</t>
  </si>
  <si>
    <t>High School - Arts &amp; Music_2012_3rd Minority Quartile_Leaver</t>
  </si>
  <si>
    <t>High School - Arts &amp; Music_2012_3rd Minority Quartile_New</t>
  </si>
  <si>
    <t>High School - Arts &amp; Music_2012_3rd Minority Quartile_Same District/Different Position</t>
  </si>
  <si>
    <t>High School - Arts &amp; Music_2012_3rd Minority Quartile_Stayer</t>
  </si>
  <si>
    <t>High School - Arts &amp; Music_2012_4th Minority Quartile_Different District/Different Position</t>
  </si>
  <si>
    <t>High School - Arts &amp; Music_2012_4th Minority Quartile_Different District/Same Position</t>
  </si>
  <si>
    <t>High School - Arts &amp; Music_2012_4th Minority Quartile_Leaver</t>
  </si>
  <si>
    <t>High School - Arts &amp; Music_2012_4th Minority Quartile_New</t>
  </si>
  <si>
    <t>High School - Arts &amp; Music_2012_4th Minority Quartile_Same District/Different Position</t>
  </si>
  <si>
    <t>High School - Arts &amp; Music_2012_4th Minority Quartile_Stayer</t>
  </si>
  <si>
    <t>High School - Arts &amp; Music_2013_1st Minority Quartile_Different District/Different Position</t>
  </si>
  <si>
    <t>High School - Arts &amp; Music_2013_1st Minority Quartile_Different District/Same Position</t>
  </si>
  <si>
    <t>High School - Arts &amp; Music_2013_1st Minority Quartile_Leaver</t>
  </si>
  <si>
    <t>High School - Arts &amp; Music_2013_1st Minority Quartile_New</t>
  </si>
  <si>
    <t>High School - Arts &amp; Music_2013_1st Minority Quartile_Same District/Different Position</t>
  </si>
  <si>
    <t>High School - Arts &amp; Music_2013_1st Minority Quartile_Stayer</t>
  </si>
  <si>
    <t>High School - Arts &amp; Music_2013_2nd Minority Quartile_Different District/Different Position</t>
  </si>
  <si>
    <t>High School - Arts &amp; Music_2013_2nd Minority Quartile_Different District/Same Position</t>
  </si>
  <si>
    <t>High School - Arts &amp; Music_2013_2nd Minority Quartile_Leaver</t>
  </si>
  <si>
    <t>High School - Arts &amp; Music_2013_2nd Minority Quartile_New</t>
  </si>
  <si>
    <t>High School - Arts &amp; Music_2013_2nd Minority Quartile_Same District/Different Position</t>
  </si>
  <si>
    <t>High School - Arts &amp; Music_2013_2nd Minority Quartile_Stayer</t>
  </si>
  <si>
    <t>High School - Arts &amp; Music_2013_3rd Minority Quartile_Different District/Different Position</t>
  </si>
  <si>
    <t>High School - Arts &amp; Music_2013_3rd Minority Quartile_Different District/Same Position</t>
  </si>
  <si>
    <t>High School - Arts &amp; Music_2013_3rd Minority Quartile_Leaver</t>
  </si>
  <si>
    <t>High School - Arts &amp; Music_2013_3rd Minority Quartile_New</t>
  </si>
  <si>
    <t>High School - Arts &amp; Music_2013_3rd Minority Quartile_Same District/Different Position</t>
  </si>
  <si>
    <t>High School - Arts &amp; Music_2013_3rd Minority Quartile_Stayer</t>
  </si>
  <si>
    <t>High School - Arts &amp; Music_2013_4th Minority Quartile_Different District/Different Position</t>
  </si>
  <si>
    <t>High School - Arts &amp; Music_2013_4th Minority Quartile_Different District/Same Position</t>
  </si>
  <si>
    <t>High School - Arts &amp; Music_2013_4th Minority Quartile_Leaver</t>
  </si>
  <si>
    <t>High School - Arts &amp; Music_2013_4th Minority Quartile_New</t>
  </si>
  <si>
    <t>High School - Arts &amp; Music_2013_4th Minority Quartile_Same District/Different Position</t>
  </si>
  <si>
    <t>High School - Arts &amp; Music_2013_4th Minority Quartile_Stayer</t>
  </si>
  <si>
    <t>High School - Arts &amp; Music_2014_1st Minority Quartile_Different District/Different Position</t>
  </si>
  <si>
    <t>High School - Arts &amp; Music_2014_1st Minority Quartile_Different District/Same Position</t>
  </si>
  <si>
    <t>High School - Arts &amp; Music_2014_1st Minority Quartile_Leaver</t>
  </si>
  <si>
    <t>High School - Arts &amp; Music_2014_1st Minority Quartile_New</t>
  </si>
  <si>
    <t>High School - Arts &amp; Music_2014_1st Minority Quartile_Same District/Different Position</t>
  </si>
  <si>
    <t>High School - Arts &amp; Music_2014_1st Minority Quartile_Stayer</t>
  </si>
  <si>
    <t>High School - Arts &amp; Music_2014_2nd Minority Quartile_Different District/Different Position</t>
  </si>
  <si>
    <t>High School - Arts &amp; Music_2014_2nd Minority Quartile_Different District/Same Position</t>
  </si>
  <si>
    <t>High School - Arts &amp; Music_2014_2nd Minority Quartile_Leaver</t>
  </si>
  <si>
    <t>High School - Arts &amp; Music_2014_2nd Minority Quartile_New</t>
  </si>
  <si>
    <t>High School - Arts &amp; Music_2014_2nd Minority Quartile_Same District/Different Position</t>
  </si>
  <si>
    <t>High School - Arts &amp; Music_2014_2nd Minority Quartile_Stayer</t>
  </si>
  <si>
    <t>High School - Arts &amp; Music_2014_3rd Minority Quartile_Different District/Different Position</t>
  </si>
  <si>
    <t>High School - Arts &amp; Music_2014_3rd Minority Quartile_Different District/Same Position</t>
  </si>
  <si>
    <t>High School - Arts &amp; Music_2014_3rd Minority Quartile_Leaver</t>
  </si>
  <si>
    <t>High School - Arts &amp; Music_2014_3rd Minority Quartile_New</t>
  </si>
  <si>
    <t>High School - Arts &amp; Music_2014_3rd Minority Quartile_Same District/Different Position</t>
  </si>
  <si>
    <t>High School - Arts &amp; Music_2014_3rd Minority Quartile_Stayer</t>
  </si>
  <si>
    <t>High School - Arts &amp; Music_2014_4th Minority Quartile_Different District/Different Position</t>
  </si>
  <si>
    <t>High School - Arts &amp; Music_2014_4th Minority Quartile_Different District/Same Position</t>
  </si>
  <si>
    <t>High School - Arts &amp; Music_2014_4th Minority Quartile_Leaver</t>
  </si>
  <si>
    <t>High School - Arts &amp; Music_2014_4th Minority Quartile_New</t>
  </si>
  <si>
    <t>High School - Arts &amp; Music_2014_4th Minority Quartile_Same District/Different Position</t>
  </si>
  <si>
    <t>High School - Arts &amp; Music_2014_4th Minority Quartile_Stayer</t>
  </si>
  <si>
    <t>High School - Foreign Language_2010_1st Minority Quartile_Different District/Different Position</t>
  </si>
  <si>
    <t>High School - Foreign Language_2010_1st Minority Quartile_Different District/Same Position</t>
  </si>
  <si>
    <t>High School - Foreign Language_2010_1st Minority Quartile_Leaver</t>
  </si>
  <si>
    <t>High School - Foreign Language_2010_1st Minority Quartile_New</t>
  </si>
  <si>
    <t>High School - Foreign Language_2010_1st Minority Quartile_Same District/Different Position</t>
  </si>
  <si>
    <t>High School - Foreign Language_2010_1st Minority Quartile_Stayer</t>
  </si>
  <si>
    <t>High School - Foreign Language_2010_2nd Minority Quartile_Different District/Different Position</t>
  </si>
  <si>
    <t>High School - Foreign Language_2010_2nd Minority Quartile_Different District/Same Position</t>
  </si>
  <si>
    <t>High School - Foreign Language_2010_2nd Minority Quartile_Leaver</t>
  </si>
  <si>
    <t>High School - Foreign Language_2010_2nd Minority Quartile_New</t>
  </si>
  <si>
    <t>High School - Foreign Language_2010_2nd Minority Quartile_Same District/Different Position</t>
  </si>
  <si>
    <t>High School - Foreign Language_2010_2nd Minority Quartile_Stayer</t>
  </si>
  <si>
    <t>High School - Foreign Language_2010_3rd Minority Quartile_Different District/Different Position</t>
  </si>
  <si>
    <t>High School - Foreign Language_2010_3rd Minority Quartile_Leaver</t>
  </si>
  <si>
    <t>High School - Foreign Language_2010_3rd Minority Quartile_New</t>
  </si>
  <si>
    <t>High School - Foreign Language_2010_3rd Minority Quartile_Same District/Different Position</t>
  </si>
  <si>
    <t>High School - Foreign Language_2010_3rd Minority Quartile_Stayer</t>
  </si>
  <si>
    <t>High School - Foreign Language_2010_4th Minority Quartile_Different District/Same Position</t>
  </si>
  <si>
    <t>High School - Foreign Language_2010_4th Minority Quartile_Leaver</t>
  </si>
  <si>
    <t>High School - Foreign Language_2010_4th Minority Quartile_New</t>
  </si>
  <si>
    <t>High School - Foreign Language_2010_4th Minority Quartile_Same District/Different Position</t>
  </si>
  <si>
    <t>High School - Foreign Language_2010_4th Minority Quartile_Stayer</t>
  </si>
  <si>
    <t>High School - Foreign Language_2011_1st Minority Quartile_Different District/Same Position</t>
  </si>
  <si>
    <t>High School - Foreign Language_2011_1st Minority Quartile_Leaver</t>
  </si>
  <si>
    <t>High School - Foreign Language_2011_1st Minority Quartile_New</t>
  </si>
  <si>
    <t>High School - Foreign Language_2011_1st Minority Quartile_Same District/Different Position</t>
  </si>
  <si>
    <t>High School - Foreign Language_2011_1st Minority Quartile_Stayer</t>
  </si>
  <si>
    <t>High School - Foreign Language_2011_2nd Minority Quartile_Different District/Different Position</t>
  </si>
  <si>
    <t>High School - Foreign Language_2011_2nd Minority Quartile_Different District/Same Position</t>
  </si>
  <si>
    <t>High School - Foreign Language_2011_2nd Minority Quartile_Leaver</t>
  </si>
  <si>
    <t>High School - Foreign Language_2011_2nd Minority Quartile_New</t>
  </si>
  <si>
    <t>High School - Foreign Language_2011_2nd Minority Quartile_Same District/Different Position</t>
  </si>
  <si>
    <t>High School - Foreign Language_2011_2nd Minority Quartile_Stayer</t>
  </si>
  <si>
    <t>High School - Foreign Language_2011_3rd Minority Quartile_Different District/Different Position</t>
  </si>
  <si>
    <t>High School - Foreign Language_2011_3rd Minority Quartile_Different District/Same Position</t>
  </si>
  <si>
    <t>High School - Foreign Language_2011_3rd Minority Quartile_Leaver</t>
  </si>
  <si>
    <t>High School - Foreign Language_2011_3rd Minority Quartile_New</t>
  </si>
  <si>
    <t>High School - Foreign Language_2011_3rd Minority Quartile_Same District/Different Position</t>
  </si>
  <si>
    <t>High School - Foreign Language_2011_3rd Minority Quartile_Stayer</t>
  </si>
  <si>
    <t>High School - Foreign Language_2011_4th Minority Quartile_Different District/Same Position</t>
  </si>
  <si>
    <t>High School - Foreign Language_2011_4th Minority Quartile_Leaver</t>
  </si>
  <si>
    <t>High School - Foreign Language_2011_4th Minority Quartile_New</t>
  </si>
  <si>
    <t>High School - Foreign Language_2011_4th Minority Quartile_Same District/Different Position</t>
  </si>
  <si>
    <t>High School - Foreign Language_2011_4th Minority Quartile_Stayer</t>
  </si>
  <si>
    <t>High School - Foreign Language_2012_1st Minority Quartile_Different District/Different Position</t>
  </si>
  <si>
    <t>High School - Foreign Language_2012_1st Minority Quartile_Different District/Same Position</t>
  </si>
  <si>
    <t>High School - Foreign Language_2012_1st Minority Quartile_Leaver</t>
  </si>
  <si>
    <t>High School - Foreign Language_2012_1st Minority Quartile_New</t>
  </si>
  <si>
    <t>High School - Foreign Language_2012_1st Minority Quartile_Same District/Different Position</t>
  </si>
  <si>
    <t>High School - Foreign Language_2012_1st Minority Quartile_Stayer</t>
  </si>
  <si>
    <t>High School - Foreign Language_2012_2nd Minority Quartile_Different District/Different Position</t>
  </si>
  <si>
    <t>High School - Foreign Language_2012_2nd Minority Quartile_Different District/Same Position</t>
  </si>
  <si>
    <t>High School - Foreign Language_2012_2nd Minority Quartile_Leaver</t>
  </si>
  <si>
    <t>High School - Foreign Language_2012_2nd Minority Quartile_New</t>
  </si>
  <si>
    <t>High School - Foreign Language_2012_2nd Minority Quartile_Same District/Different Position</t>
  </si>
  <si>
    <t>High School - Foreign Language_2012_2nd Minority Quartile_Stayer</t>
  </si>
  <si>
    <t>High School - Foreign Language_2012_3rd Minority Quartile_Different District/Different Position</t>
  </si>
  <si>
    <t>High School - Foreign Language_2012_3rd Minority Quartile_Different District/Same Position</t>
  </si>
  <si>
    <t>High School - Foreign Language_2012_3rd Minority Quartile_Leaver</t>
  </si>
  <si>
    <t>High School - Foreign Language_2012_3rd Minority Quartile_New</t>
  </si>
  <si>
    <t>High School - Foreign Language_2012_3rd Minority Quartile_Same District/Different Position</t>
  </si>
  <si>
    <t>High School - Foreign Language_2012_3rd Minority Quartile_Stayer</t>
  </si>
  <si>
    <t>High School - Foreign Language_2012_4th Minority Quartile_Different District/Different Position</t>
  </si>
  <si>
    <t>High School - Foreign Language_2012_4th Minority Quartile_Different District/Same Position</t>
  </si>
  <si>
    <t>High School - Foreign Language_2012_4th Minority Quartile_Leaver</t>
  </si>
  <si>
    <t>High School - Foreign Language_2012_4th Minority Quartile_New</t>
  </si>
  <si>
    <t>High School - Foreign Language_2012_4th Minority Quartile_Same District/Different Position</t>
  </si>
  <si>
    <t>High School - Foreign Language_2012_4th Minority Quartile_Stayer</t>
  </si>
  <si>
    <t>High School - Foreign Language_2013_1st Minority Quartile_Different District/Different Position</t>
  </si>
  <si>
    <t>High School - Foreign Language_2013_1st Minority Quartile_Different District/Same Position</t>
  </si>
  <si>
    <t>High School - Foreign Language_2013_1st Minority Quartile_Leaver</t>
  </si>
  <si>
    <t>High School - Foreign Language_2013_1st Minority Quartile_New</t>
  </si>
  <si>
    <t>High School - Foreign Language_2013_1st Minority Quartile_Same District/Different Position</t>
  </si>
  <si>
    <t>High School - Foreign Language_2013_1st Minority Quartile_Stayer</t>
  </si>
  <si>
    <t>High School - Foreign Language_2013_2nd Minority Quartile_Different District/Different Position</t>
  </si>
  <si>
    <t>High School - Foreign Language_2013_2nd Minority Quartile_Different District/Same Position</t>
  </si>
  <si>
    <t>High School - Foreign Language_2013_2nd Minority Quartile_Leaver</t>
  </si>
  <si>
    <t>High School - Foreign Language_2013_2nd Minority Quartile_New</t>
  </si>
  <si>
    <t>High School - Foreign Language_2013_2nd Minority Quartile_Same District/Different Position</t>
  </si>
  <si>
    <t>High School - Foreign Language_2013_2nd Minority Quartile_Stayer</t>
  </si>
  <si>
    <t>High School - Foreign Language_2013_3rd Minority Quartile_Different District/Different Position</t>
  </si>
  <si>
    <t>High School - Foreign Language_2013_3rd Minority Quartile_Different District/Same Position</t>
  </si>
  <si>
    <t>High School - Foreign Language_2013_3rd Minority Quartile_Leaver</t>
  </si>
  <si>
    <t>High School - Foreign Language_2013_3rd Minority Quartile_New</t>
  </si>
  <si>
    <t>High School - Foreign Language_2013_3rd Minority Quartile_Same District/Different Position</t>
  </si>
  <si>
    <t>High School - Foreign Language_2013_3rd Minority Quartile_Stayer</t>
  </si>
  <si>
    <t>High School - Foreign Language_2013_4th Minority Quartile_Different District/Same Position</t>
  </si>
  <si>
    <t>High School - Foreign Language_2013_4th Minority Quartile_Leaver</t>
  </si>
  <si>
    <t>High School - Foreign Language_2013_4th Minority Quartile_New</t>
  </si>
  <si>
    <t>High School - Foreign Language_2013_4th Minority Quartile_Same District/Different Position</t>
  </si>
  <si>
    <t>High School - Foreign Language_2013_4th Minority Quartile_Stayer</t>
  </si>
  <si>
    <t>High School - Foreign Language_2014_1st Minority Quartile_Different District/Different Position</t>
  </si>
  <si>
    <t>High School - Foreign Language_2014_1st Minority Quartile_Leaver</t>
  </si>
  <si>
    <t>High School - Foreign Language_2014_1st Minority Quartile_New</t>
  </si>
  <si>
    <t>High School - Foreign Language_2014_1st Minority Quartile_Same District/Different Position</t>
  </si>
  <si>
    <t>High School - Foreign Language_2014_1st Minority Quartile_Stayer</t>
  </si>
  <si>
    <t>High School - Foreign Language_2014_2nd Minority Quartile_Different District/Different Position</t>
  </si>
  <si>
    <t>High School - Foreign Language_2014_2nd Minority Quartile_Different District/Same Position</t>
  </si>
  <si>
    <t>High School - Foreign Language_2014_2nd Minority Quartile_Leaver</t>
  </si>
  <si>
    <t>High School - Foreign Language_2014_2nd Minority Quartile_New</t>
  </si>
  <si>
    <t>High School - Foreign Language_2014_2nd Minority Quartile_Same District/Different Position</t>
  </si>
  <si>
    <t>High School - Foreign Language_2014_2nd Minority Quartile_Stayer</t>
  </si>
  <si>
    <t>High School - Foreign Language_2014_3rd Minority Quartile_Different District/Same Position</t>
  </si>
  <si>
    <t>High School - Foreign Language_2014_3rd Minority Quartile_Leaver</t>
  </si>
  <si>
    <t>High School - Foreign Language_2014_3rd Minority Quartile_New</t>
  </si>
  <si>
    <t>High School - Foreign Language_2014_3rd Minority Quartile_Same District/Different Position</t>
  </si>
  <si>
    <t>High School - Foreign Language_2014_3rd Minority Quartile_Stayer</t>
  </si>
  <si>
    <t>High School - Foreign Language_2014_4th Minority Quartile_Different District/Different Position</t>
  </si>
  <si>
    <t>High School - Foreign Language_2014_4th Minority Quartile_Different District/Same Position</t>
  </si>
  <si>
    <t>High School - Foreign Language_2014_4th Minority Quartile_Leaver</t>
  </si>
  <si>
    <t>High School - Foreign Language_2014_4th Minority Quartile_New</t>
  </si>
  <si>
    <t>High School - Foreign Language_2014_4th Minority Quartile_Same District/Different Position</t>
  </si>
  <si>
    <t>High School - Foreign Language_2014_4th Minority Quartile_Stayer</t>
  </si>
  <si>
    <t>High School - Language Arts_2010_1st Minority Quartile_Different District/Different Position</t>
  </si>
  <si>
    <t>High School - Language Arts_2010_1st Minority Quartile_Different District/Same Position</t>
  </si>
  <si>
    <t>High School - Language Arts_2010_1st Minority Quartile_Leaver</t>
  </si>
  <si>
    <t>High School - Language Arts_2010_1st Minority Quartile_New</t>
  </si>
  <si>
    <t>High School - Language Arts_2010_1st Minority Quartile_Same District/Different Position</t>
  </si>
  <si>
    <t>High School - Language Arts_2010_1st Minority Quartile_Stayer</t>
  </si>
  <si>
    <t>High School - Language Arts_2010_2nd Minority Quartile_Different District/Different Position</t>
  </si>
  <si>
    <t>High School - Language Arts_2010_2nd Minority Quartile_Different District/Same Position</t>
  </si>
  <si>
    <t>High School - Language Arts_2010_2nd Minority Quartile_Leaver</t>
  </si>
  <si>
    <t>High School - Language Arts_2010_2nd Minority Quartile_New</t>
  </si>
  <si>
    <t>High School - Language Arts_2010_2nd Minority Quartile_Same District/Different Position</t>
  </si>
  <si>
    <t>High School - Language Arts_2010_2nd Minority Quartile_Stayer</t>
  </si>
  <si>
    <t>High School - Language Arts_2010_3rd Minority Quartile_Different District/Different Position</t>
  </si>
  <si>
    <t>High School - Language Arts_2010_3rd Minority Quartile_Different District/Same Position</t>
  </si>
  <si>
    <t>High School - Language Arts_2010_3rd Minority Quartile_Leaver</t>
  </si>
  <si>
    <t>High School - Language Arts_2010_3rd Minority Quartile_New</t>
  </si>
  <si>
    <t>High School - Language Arts_2010_3rd Minority Quartile_Same District/Different Position</t>
  </si>
  <si>
    <t>High School - Language Arts_2010_3rd Minority Quartile_Stayer</t>
  </si>
  <si>
    <t>High School - Language Arts_2010_4th Minority Quartile_Different District/Different Position</t>
  </si>
  <si>
    <t>High School - Language Arts_2010_4th Minority Quartile_Different District/Same Position</t>
  </si>
  <si>
    <t>High School - Language Arts_2010_4th Minority Quartile_Leaver</t>
  </si>
  <si>
    <t>High School - Language Arts_2010_4th Minority Quartile_New</t>
  </si>
  <si>
    <t>High School - Language Arts_2010_4th Minority Quartile_Same District/Different Position</t>
  </si>
  <si>
    <t>High School - Language Arts_2010_4th Minority Quartile_Stayer</t>
  </si>
  <si>
    <t>High School - Language Arts_2011_1st Minority Quartile_Different District/Different Position</t>
  </si>
  <si>
    <t>High School - Language Arts_2011_1st Minority Quartile_Different District/Same Position</t>
  </si>
  <si>
    <t>High School - Language Arts_2011_1st Minority Quartile_Leaver</t>
  </si>
  <si>
    <t>High School - Language Arts_2011_1st Minority Quartile_New</t>
  </si>
  <si>
    <t>High School - Language Arts_2011_1st Minority Quartile_Same District/Different Position</t>
  </si>
  <si>
    <t>High School - Language Arts_2011_1st Minority Quartile_Stayer</t>
  </si>
  <si>
    <t>High School - Language Arts_2011_2nd Minority Quartile_Different District/Different Position</t>
  </si>
  <si>
    <t>High School - Language Arts_2011_2nd Minority Quartile_Different District/Same Position</t>
  </si>
  <si>
    <t>High School - Language Arts_2011_2nd Minority Quartile_Leaver</t>
  </si>
  <si>
    <t>High School - Language Arts_2011_2nd Minority Quartile_New</t>
  </si>
  <si>
    <t>High School - Language Arts_2011_2nd Minority Quartile_Same District/Different Position</t>
  </si>
  <si>
    <t>High School - Language Arts_2011_2nd Minority Quartile_Stayer</t>
  </si>
  <si>
    <t>High School - Language Arts_2011_3rd Minority Quartile_Different District/Different Position</t>
  </si>
  <si>
    <t>High School - Language Arts_2011_3rd Minority Quartile_Different District/Same Position</t>
  </si>
  <si>
    <t>High School - Language Arts_2011_3rd Minority Quartile_Leaver</t>
  </si>
  <si>
    <t>High School - Language Arts_2011_3rd Minority Quartile_New</t>
  </si>
  <si>
    <t>High School - Language Arts_2011_3rd Minority Quartile_Same District/Different Position</t>
  </si>
  <si>
    <t>High School - Language Arts_2011_3rd Minority Quartile_Stayer</t>
  </si>
  <si>
    <t>High School - Language Arts_2011_4th Minority Quartile_Different District/Different Position</t>
  </si>
  <si>
    <t>High School - Language Arts_2011_4th Minority Quartile_Different District/Same Position</t>
  </si>
  <si>
    <t>High School - Language Arts_2011_4th Minority Quartile_Leaver</t>
  </si>
  <si>
    <t>High School - Language Arts_2011_4th Minority Quartile_New</t>
  </si>
  <si>
    <t>High School - Language Arts_2011_4th Minority Quartile_Same District/Different Position</t>
  </si>
  <si>
    <t>High School - Language Arts_2011_4th Minority Quartile_Stayer</t>
  </si>
  <si>
    <t>High School - Language Arts_2012_1st Minority Quartile_Different District/Different Position</t>
  </si>
  <si>
    <t>High School - Language Arts_2012_1st Minority Quartile_Different District/Same Position</t>
  </si>
  <si>
    <t>High School - Language Arts_2012_1st Minority Quartile_Leaver</t>
  </si>
  <si>
    <t>High School - Language Arts_2012_1st Minority Quartile_New</t>
  </si>
  <si>
    <t>High School - Language Arts_2012_1st Minority Quartile_Same District/Different Position</t>
  </si>
  <si>
    <t>High School - Language Arts_2012_1st Minority Quartile_Stayer</t>
  </si>
  <si>
    <t>High School - Language Arts_2012_2nd Minority Quartile_Different District/Different Position</t>
  </si>
  <si>
    <t>High School - Language Arts_2012_2nd Minority Quartile_Different District/Same Position</t>
  </si>
  <si>
    <t>High School - Language Arts_2012_2nd Minority Quartile_Leaver</t>
  </si>
  <si>
    <t>High School - Language Arts_2012_2nd Minority Quartile_New</t>
  </si>
  <si>
    <t>High School - Language Arts_2012_2nd Minority Quartile_Same District/Different Position</t>
  </si>
  <si>
    <t>High School - Language Arts_2012_2nd Minority Quartile_Stayer</t>
  </si>
  <si>
    <t>High School - Language Arts_2012_3rd Minority Quartile_Different District/Different Position</t>
  </si>
  <si>
    <t>High School - Language Arts_2012_3rd Minority Quartile_Different District/Same Position</t>
  </si>
  <si>
    <t>High School - Language Arts_2012_3rd Minority Quartile_Leaver</t>
  </si>
  <si>
    <t>High School - Language Arts_2012_3rd Minority Quartile_New</t>
  </si>
  <si>
    <t>High School - Language Arts_2012_3rd Minority Quartile_Same District/Different Position</t>
  </si>
  <si>
    <t>High School - Language Arts_2012_3rd Minority Quartile_Stayer</t>
  </si>
  <si>
    <t>High School - Language Arts_2012_4th Minority Quartile_Different District/Different Position</t>
  </si>
  <si>
    <t>High School - Language Arts_2012_4th Minority Quartile_Different District/Same Position</t>
  </si>
  <si>
    <t>High School - Language Arts_2012_4th Minority Quartile_Leaver</t>
  </si>
  <si>
    <t>High School - Language Arts_2012_4th Minority Quartile_New</t>
  </si>
  <si>
    <t>High School - Language Arts_2012_4th Minority Quartile_Same District/Different Position</t>
  </si>
  <si>
    <t>High School - Language Arts_2012_4th Minority Quartile_Stayer</t>
  </si>
  <si>
    <t>High School - Language Arts_2013_1st Minority Quartile_Different District/Different Position</t>
  </si>
  <si>
    <t>High School - Language Arts_2013_1st Minority Quartile_Different District/Same Position</t>
  </si>
  <si>
    <t>High School - Language Arts_2013_1st Minority Quartile_Leaver</t>
  </si>
  <si>
    <t>High School - Language Arts_2013_1st Minority Quartile_New</t>
  </si>
  <si>
    <t>High School - Language Arts_2013_1st Minority Quartile_Same District/Different Position</t>
  </si>
  <si>
    <t>High School - Language Arts_2013_1st Minority Quartile_Stayer</t>
  </si>
  <si>
    <t>High School - Language Arts_2013_2nd Minority Quartile_Different District/Different Position</t>
  </si>
  <si>
    <t>High School - Language Arts_2013_2nd Minority Quartile_Different District/Same Position</t>
  </si>
  <si>
    <t>High School - Language Arts_2013_2nd Minority Quartile_Leaver</t>
  </si>
  <si>
    <t>High School - Language Arts_2013_2nd Minority Quartile_New</t>
  </si>
  <si>
    <t>High School - Language Arts_2013_2nd Minority Quartile_Same District/Different Position</t>
  </si>
  <si>
    <t>High School - Language Arts_2013_2nd Minority Quartile_Stayer</t>
  </si>
  <si>
    <t>High School - Language Arts_2013_3rd Minority Quartile_Different District/Different Position</t>
  </si>
  <si>
    <t>High School - Language Arts_2013_3rd Minority Quartile_Different District/Same Position</t>
  </si>
  <si>
    <t>High School - Language Arts_2013_3rd Minority Quartile_Leaver</t>
  </si>
  <si>
    <t>High School - Language Arts_2013_3rd Minority Quartile_New</t>
  </si>
  <si>
    <t>High School - Language Arts_2013_3rd Minority Quartile_Same District/Different Position</t>
  </si>
  <si>
    <t>High School - Language Arts_2013_3rd Minority Quartile_Stayer</t>
  </si>
  <si>
    <t>High School - Language Arts_2013_4th Minority Quartile_Different District/Different Position</t>
  </si>
  <si>
    <t>High School - Language Arts_2013_4th Minority Quartile_Different District/Same Position</t>
  </si>
  <si>
    <t>High School - Language Arts_2013_4th Minority Quartile_Leaver</t>
  </si>
  <si>
    <t>High School - Language Arts_2013_4th Minority Quartile_New</t>
  </si>
  <si>
    <t>High School - Language Arts_2013_4th Minority Quartile_Same District/Different Position</t>
  </si>
  <si>
    <t>High School - Language Arts_2013_4th Minority Quartile_Stayer</t>
  </si>
  <si>
    <t>High School - Language Arts_2014_1st Minority Quartile_Different District/Different Position</t>
  </si>
  <si>
    <t>High School - Language Arts_2014_1st Minority Quartile_Different District/Same Position</t>
  </si>
  <si>
    <t>High School - Language Arts_2014_1st Minority Quartile_Leaver</t>
  </si>
  <si>
    <t>High School - Language Arts_2014_1st Minority Quartile_New</t>
  </si>
  <si>
    <t>High School - Language Arts_2014_1st Minority Quartile_Same District/Different Position</t>
  </si>
  <si>
    <t>High School - Language Arts_2014_1st Minority Quartile_Stayer</t>
  </si>
  <si>
    <t>High School - Language Arts_2014_2nd Minority Quartile_Different District/Different Position</t>
  </si>
  <si>
    <t>High School - Language Arts_2014_2nd Minority Quartile_Different District/Same Position</t>
  </si>
  <si>
    <t>High School - Language Arts_2014_2nd Minority Quartile_Leaver</t>
  </si>
  <si>
    <t>High School - Language Arts_2014_2nd Minority Quartile_New</t>
  </si>
  <si>
    <t>High School - Language Arts_2014_2nd Minority Quartile_Same District/Different Position</t>
  </si>
  <si>
    <t>High School - Language Arts_2014_2nd Minority Quartile_Stayer</t>
  </si>
  <si>
    <t>High School - Language Arts_2014_3rd Minority Quartile_Different District/Different Position</t>
  </si>
  <si>
    <t>High School - Language Arts_2014_3rd Minority Quartile_Different District/Same Position</t>
  </si>
  <si>
    <t>High School - Language Arts_2014_3rd Minority Quartile_Leaver</t>
  </si>
  <si>
    <t>High School - Language Arts_2014_3rd Minority Quartile_New</t>
  </si>
  <si>
    <t>High School - Language Arts_2014_3rd Minority Quartile_Same District/Different Position</t>
  </si>
  <si>
    <t>High School - Language Arts_2014_3rd Minority Quartile_Stayer</t>
  </si>
  <si>
    <t>High School - Language Arts_2014_4th Minority Quartile_Different District/Different Position</t>
  </si>
  <si>
    <t>High School - Language Arts_2014_4th Minority Quartile_Different District/Same Position</t>
  </si>
  <si>
    <t>High School - Language Arts_2014_4th Minority Quartile_Leaver</t>
  </si>
  <si>
    <t>High School - Language Arts_2014_4th Minority Quartile_New</t>
  </si>
  <si>
    <t>High School - Language Arts_2014_4th Minority Quartile_Same District/Different Position</t>
  </si>
  <si>
    <t>High School - Language Arts_2014_4th Minority Quartile_Stayer</t>
  </si>
  <si>
    <t>High School - Math_2010_1st Minority Quartile_Different District/Different Position</t>
  </si>
  <si>
    <t>High School - Math_2010_1st Minority Quartile_Different District/Same Position</t>
  </si>
  <si>
    <t>High School - Math_2010_1st Minority Quartile_Leaver</t>
  </si>
  <si>
    <t>High School - Math_2010_1st Minority Quartile_New</t>
  </si>
  <si>
    <t>High School - Math_2010_1st Minority Quartile_Same District/Different Position</t>
  </si>
  <si>
    <t>High School - Math_2010_1st Minority Quartile_Stayer</t>
  </si>
  <si>
    <t>High School - Math_2010_2nd Minority Quartile_Different District/Different Position</t>
  </si>
  <si>
    <t>High School - Math_2010_2nd Minority Quartile_Different District/Same Position</t>
  </si>
  <si>
    <t>High School - Math_2010_2nd Minority Quartile_Leaver</t>
  </si>
  <si>
    <t>High School - Math_2010_2nd Minority Quartile_New</t>
  </si>
  <si>
    <t>High School - Math_2010_2nd Minority Quartile_Same District/Different Position</t>
  </si>
  <si>
    <t>High School - Math_2010_2nd Minority Quartile_Stayer</t>
  </si>
  <si>
    <t>High School - Math_2010_3rd Minority Quartile_Different District/Different Position</t>
  </si>
  <si>
    <t>High School - Math_2010_3rd Minority Quartile_Different District/Same Position</t>
  </si>
  <si>
    <t>High School - Math_2010_3rd Minority Quartile_Leaver</t>
  </si>
  <si>
    <t>High School - Math_2010_3rd Minority Quartile_New</t>
  </si>
  <si>
    <t>High School - Math_2010_3rd Minority Quartile_Same District/Different Position</t>
  </si>
  <si>
    <t>High School - Math_2010_3rd Minority Quartile_Stayer</t>
  </si>
  <si>
    <t>High School - Math_2010_4th Minority Quartile_Different District/Different Position</t>
  </si>
  <si>
    <t>High School - Math_2010_4th Minority Quartile_Different District/Same Position</t>
  </si>
  <si>
    <t>High School - Math_2010_4th Minority Quartile_Leaver</t>
  </si>
  <si>
    <t>High School - Math_2010_4th Minority Quartile_New</t>
  </si>
  <si>
    <t>High School - Math_2010_4th Minority Quartile_Same District/Different Position</t>
  </si>
  <si>
    <t>High School - Math_2010_4th Minority Quartile_Stayer</t>
  </si>
  <si>
    <t>High School - Math_2011_1st Minority Quartile_Different District/Different Position</t>
  </si>
  <si>
    <t>High School - Math_2011_1st Minority Quartile_Different District/Same Position</t>
  </si>
  <si>
    <t>High School - Math_2011_1st Minority Quartile_Leaver</t>
  </si>
  <si>
    <t>High School - Math_2011_1st Minority Quartile_New</t>
  </si>
  <si>
    <t>High School - Math_2011_1st Minority Quartile_Same District/Different Position</t>
  </si>
  <si>
    <t>High School - Math_2011_1st Minority Quartile_Stayer</t>
  </si>
  <si>
    <t>High School - Math_2011_2nd Minority Quartile_Different District/Different Position</t>
  </si>
  <si>
    <t>High School - Math_2011_2nd Minority Quartile_Different District/Same Position</t>
  </si>
  <si>
    <t>High School - Math_2011_2nd Minority Quartile_Leaver</t>
  </si>
  <si>
    <t>High School - Math_2011_2nd Minority Quartile_New</t>
  </si>
  <si>
    <t>High School - Math_2011_2nd Minority Quartile_Same District/Different Position</t>
  </si>
  <si>
    <t>High School - Math_2011_2nd Minority Quartile_Stayer</t>
  </si>
  <si>
    <t>High School - Math_2011_3rd Minority Quartile_Different District/Different Position</t>
  </si>
  <si>
    <t>High School - Math_2011_3rd Minority Quartile_Different District/Same Position</t>
  </si>
  <si>
    <t>High School - Math_2011_3rd Minority Quartile_Leaver</t>
  </si>
  <si>
    <t>High School - Math_2011_3rd Minority Quartile_New</t>
  </si>
  <si>
    <t>High School - Math_2011_3rd Minority Quartile_Same District/Different Position</t>
  </si>
  <si>
    <t>High School - Math_2011_3rd Minority Quartile_Stayer</t>
  </si>
  <si>
    <t>High School - Math_2011_4th Minority Quartile_Different District/Different Position</t>
  </si>
  <si>
    <t>High School - Math_2011_4th Minority Quartile_Different District/Same Position</t>
  </si>
  <si>
    <t>High School - Math_2011_4th Minority Quartile_Leaver</t>
  </si>
  <si>
    <t>High School - Math_2011_4th Minority Quartile_New</t>
  </si>
  <si>
    <t>High School - Math_2011_4th Minority Quartile_Same District/Different Position</t>
  </si>
  <si>
    <t>High School - Math_2011_4th Minority Quartile_Stayer</t>
  </si>
  <si>
    <t>High School - Math_2012_1st Minority Quartile_Different District/Different Position</t>
  </si>
  <si>
    <t>High School - Math_2012_1st Minority Quartile_Different District/Same Position</t>
  </si>
  <si>
    <t>High School - Math_2012_1st Minority Quartile_Leaver</t>
  </si>
  <si>
    <t>High School - Math_2012_1st Minority Quartile_New</t>
  </si>
  <si>
    <t>High School - Math_2012_1st Minority Quartile_Same District/Different Position</t>
  </si>
  <si>
    <t>High School - Math_2012_1st Minority Quartile_Stayer</t>
  </si>
  <si>
    <t>High School - Math_2012_2nd Minority Quartile_Different District/Different Position</t>
  </si>
  <si>
    <t>High School - Math_2012_2nd Minority Quartile_Different District/Same Position</t>
  </si>
  <si>
    <t>High School - Math_2012_2nd Minority Quartile_Leaver</t>
  </si>
  <si>
    <t>High School - Math_2012_2nd Minority Quartile_New</t>
  </si>
  <si>
    <t>High School - Math_2012_2nd Minority Quartile_Same District/Different Position</t>
  </si>
  <si>
    <t>High School - Math_2012_2nd Minority Quartile_Stayer</t>
  </si>
  <si>
    <t>High School - Math_2012_3rd Minority Quartile_Different District/Different Position</t>
  </si>
  <si>
    <t>High School - Math_2012_3rd Minority Quartile_Different District/Same Position</t>
  </si>
  <si>
    <t>High School - Math_2012_3rd Minority Quartile_Leaver</t>
  </si>
  <si>
    <t>High School - Math_2012_3rd Minority Quartile_New</t>
  </si>
  <si>
    <t>High School - Math_2012_3rd Minority Quartile_Same District/Different Position</t>
  </si>
  <si>
    <t>High School - Math_2012_3rd Minority Quartile_Stayer</t>
  </si>
  <si>
    <t>High School - Math_2012_4th Minority Quartile_Different District/Different Position</t>
  </si>
  <si>
    <t>High School - Math_2012_4th Minority Quartile_Different District/Same Position</t>
  </si>
  <si>
    <t>High School - Math_2012_4th Minority Quartile_Leaver</t>
  </si>
  <si>
    <t>High School - Math_2012_4th Minority Quartile_New</t>
  </si>
  <si>
    <t>High School - Math_2012_4th Minority Quartile_Same District/Different Position</t>
  </si>
  <si>
    <t>High School - Math_2012_4th Minority Quartile_Stayer</t>
  </si>
  <si>
    <t>High School - Math_2013_1st Minority Quartile_Different District/Different Position</t>
  </si>
  <si>
    <t>High School - Math_2013_1st Minority Quartile_Different District/Same Position</t>
  </si>
  <si>
    <t>High School - Math_2013_1st Minority Quartile_Leaver</t>
  </si>
  <si>
    <t>High School - Math_2013_1st Minority Quartile_New</t>
  </si>
  <si>
    <t>High School - Math_2013_1st Minority Quartile_Same District/Different Position</t>
  </si>
  <si>
    <t>High School - Math_2013_1st Minority Quartile_Stayer</t>
  </si>
  <si>
    <t>High School - Math_2013_2nd Minority Quartile_Different District/Different Position</t>
  </si>
  <si>
    <t>High School - Math_2013_2nd Minority Quartile_Different District/Same Position</t>
  </si>
  <si>
    <t>High School - Math_2013_2nd Minority Quartile_Leaver</t>
  </si>
  <si>
    <t>High School - Math_2013_2nd Minority Quartile_New</t>
  </si>
  <si>
    <t>High School - Math_2013_2nd Minority Quartile_Same District/Different Position</t>
  </si>
  <si>
    <t>High School - Math_2013_2nd Minority Quartile_Stayer</t>
  </si>
  <si>
    <t>High School - Math_2013_3rd Minority Quartile_Different District/Different Position</t>
  </si>
  <si>
    <t>High School - Math_2013_3rd Minority Quartile_Different District/Same Position</t>
  </si>
  <si>
    <t>High School - Math_2013_3rd Minority Quartile_Leaver</t>
  </si>
  <si>
    <t>High School - Math_2013_3rd Minority Quartile_New</t>
  </si>
  <si>
    <t>High School - Math_2013_3rd Minority Quartile_Same District/Different Position</t>
  </si>
  <si>
    <t>High School - Math_2013_3rd Minority Quartile_Stayer</t>
  </si>
  <si>
    <t>High School - Math_2013_4th Minority Quartile_Different District/Different Position</t>
  </si>
  <si>
    <t>High School - Math_2013_4th Minority Quartile_Different District/Same Position</t>
  </si>
  <si>
    <t>High School - Math_2013_4th Minority Quartile_Leaver</t>
  </si>
  <si>
    <t>High School - Math_2013_4th Minority Quartile_New</t>
  </si>
  <si>
    <t>High School - Math_2013_4th Minority Quartile_Same District/Different Position</t>
  </si>
  <si>
    <t>High School - Math_2013_4th Minority Quartile_Stayer</t>
  </si>
  <si>
    <t>High School - Math_2014_1st Minority Quartile_Different District/Different Position</t>
  </si>
  <si>
    <t>High School - Math_2014_1st Minority Quartile_Different District/Same Position</t>
  </si>
  <si>
    <t>High School - Math_2014_1st Minority Quartile_Leaver</t>
  </si>
  <si>
    <t>High School - Math_2014_1st Minority Quartile_New</t>
  </si>
  <si>
    <t>High School - Math_2014_1st Minority Quartile_Same District/Different Position</t>
  </si>
  <si>
    <t>High School - Math_2014_1st Minority Quartile_Stayer</t>
  </si>
  <si>
    <t>High School - Math_2014_2nd Minority Quartile_Different District/Different Position</t>
  </si>
  <si>
    <t>High School - Math_2014_2nd Minority Quartile_Different District/Same Position</t>
  </si>
  <si>
    <t>High School - Math_2014_2nd Minority Quartile_Leaver</t>
  </si>
  <si>
    <t>High School - Math_2014_2nd Minority Quartile_New</t>
  </si>
  <si>
    <t>High School - Math_2014_2nd Minority Quartile_Same District/Different Position</t>
  </si>
  <si>
    <t>High School - Math_2014_2nd Minority Quartile_Stayer</t>
  </si>
  <si>
    <t>High School - Math_2014_3rd Minority Quartile_Different District/Different Position</t>
  </si>
  <si>
    <t>High School - Math_2014_3rd Minority Quartile_Different District/Same Position</t>
  </si>
  <si>
    <t>High School - Math_2014_3rd Minority Quartile_Leaver</t>
  </si>
  <si>
    <t>High School - Math_2014_3rd Minority Quartile_New</t>
  </si>
  <si>
    <t>High School - Math_2014_3rd Minority Quartile_Same District/Different Position</t>
  </si>
  <si>
    <t>High School - Math_2014_3rd Minority Quartile_Stayer</t>
  </si>
  <si>
    <t>High School - Math_2014_4th Minority Quartile_Different District/Different Position</t>
  </si>
  <si>
    <t>High School - Math_2014_4th Minority Quartile_Different District/Same Position</t>
  </si>
  <si>
    <t>High School - Math_2014_4th Minority Quartile_Leaver</t>
  </si>
  <si>
    <t>High School - Math_2014_4th Minority Quartile_New</t>
  </si>
  <si>
    <t>High School - Math_2014_4th Minority Quartile_Same District/Different Position</t>
  </si>
  <si>
    <t>High School - Math_2014_4th Minority Quartile_Stayer</t>
  </si>
  <si>
    <t>High School - Other_2010_1st Minority Quartile_Different District/Different Position</t>
  </si>
  <si>
    <t>High School - Other_2010_1st Minority Quartile_Different District/Same Position</t>
  </si>
  <si>
    <t>High School - Other_2010_1st Minority Quartile_Leaver</t>
  </si>
  <si>
    <t>High School - Other_2010_1st Minority Quartile_New</t>
  </si>
  <si>
    <t>High School - Other_2010_1st Minority Quartile_Same District/Different Position</t>
  </si>
  <si>
    <t>High School - Other_2010_1st Minority Quartile_Stayer</t>
  </si>
  <si>
    <t>High School - Other_2010_2nd Minority Quartile_Different District/Different Position</t>
  </si>
  <si>
    <t>High School - Other_2010_2nd Minority Quartile_Different District/Same Position</t>
  </si>
  <si>
    <t>High School - Other_2010_2nd Minority Quartile_Leaver</t>
  </si>
  <si>
    <t>High School - Other_2010_2nd Minority Quartile_New</t>
  </si>
  <si>
    <t>High School - Other_2010_2nd Minority Quartile_Same District/Different Position</t>
  </si>
  <si>
    <t>High School - Other_2010_2nd Minority Quartile_Stayer</t>
  </si>
  <si>
    <t>High School - Other_2010_3rd Minority Quartile_Different District/Different Position</t>
  </si>
  <si>
    <t>High School - Other_2010_3rd Minority Quartile_Different District/Same Position</t>
  </si>
  <si>
    <t>High School - Other_2010_3rd Minority Quartile_Leaver</t>
  </si>
  <si>
    <t>High School - Other_2010_3rd Minority Quartile_New</t>
  </si>
  <si>
    <t>High School - Other_2010_3rd Minority Quartile_Same District/Different Position</t>
  </si>
  <si>
    <t>High School - Other_2010_3rd Minority Quartile_Stayer</t>
  </si>
  <si>
    <t>High School - Other_2010_4th Minority Quartile_Different District/Different Position</t>
  </si>
  <si>
    <t>High School - Other_2010_4th Minority Quartile_Different District/Same Position</t>
  </si>
  <si>
    <t>High School - Other_2010_4th Minority Quartile_Leaver</t>
  </si>
  <si>
    <t>High School - Other_2010_4th Minority Quartile_New</t>
  </si>
  <si>
    <t>High School - Other_2010_4th Minority Quartile_Same District/Different Position</t>
  </si>
  <si>
    <t>High School - Other_2010_4th Minority Quartile_Stayer</t>
  </si>
  <si>
    <t>High School - Other_2011_1st Minority Quartile_Different District/Different Position</t>
  </si>
  <si>
    <t>High School - Other_2011_1st Minority Quartile_Different District/Same Position</t>
  </si>
  <si>
    <t>High School - Other_2011_1st Minority Quartile_Leaver</t>
  </si>
  <si>
    <t>High School - Other_2011_1st Minority Quartile_New</t>
  </si>
  <si>
    <t>High School - Other_2011_1st Minority Quartile_Same District/Different Position</t>
  </si>
  <si>
    <t>High School - Other_2011_1st Minority Quartile_Stayer</t>
  </si>
  <si>
    <t>High School - Other_2011_2nd Minority Quartile_Different District/Different Position</t>
  </si>
  <si>
    <t>High School - Other_2011_2nd Minority Quartile_Different District/Same Position</t>
  </si>
  <si>
    <t>High School - Other_2011_2nd Minority Quartile_Leaver</t>
  </si>
  <si>
    <t>High School - Other_2011_2nd Minority Quartile_New</t>
  </si>
  <si>
    <t>High School - Other_2011_2nd Minority Quartile_Same District/Different Position</t>
  </si>
  <si>
    <t>High School - Other_2011_2nd Minority Quartile_Stayer</t>
  </si>
  <si>
    <t>High School - Other_2011_3rd Minority Quartile_Different District/Different Position</t>
  </si>
  <si>
    <t>High School - Other_2011_3rd Minority Quartile_Different District/Same Position</t>
  </si>
  <si>
    <t>High School - Other_2011_3rd Minority Quartile_Leaver</t>
  </si>
  <si>
    <t>High School - Other_2011_3rd Minority Quartile_New</t>
  </si>
  <si>
    <t>High School - Other_2011_3rd Minority Quartile_Same District/Different Position</t>
  </si>
  <si>
    <t>High School - Other_2011_3rd Minority Quartile_Stayer</t>
  </si>
  <si>
    <t>High School - Other_2011_4th Minority Quartile_Different District/Different Position</t>
  </si>
  <si>
    <t>High School - Other_2011_4th Minority Quartile_Different District/Same Position</t>
  </si>
  <si>
    <t>High School - Other_2011_4th Minority Quartile_Leaver</t>
  </si>
  <si>
    <t>High School - Other_2011_4th Minority Quartile_New</t>
  </si>
  <si>
    <t>High School - Other_2011_4th Minority Quartile_Same District/Different Position</t>
  </si>
  <si>
    <t>High School - Other_2011_4th Minority Quartile_Stayer</t>
  </si>
  <si>
    <t>High School - Other_2012_1st Minority Quartile_Different District/Different Position</t>
  </si>
  <si>
    <t>High School - Other_2012_1st Minority Quartile_Different District/Same Position</t>
  </si>
  <si>
    <t>High School - Other_2012_1st Minority Quartile_Leaver</t>
  </si>
  <si>
    <t>High School - Other_2012_1st Minority Quartile_New</t>
  </si>
  <si>
    <t>High School - Other_2012_1st Minority Quartile_Same District/Different Position</t>
  </si>
  <si>
    <t>High School - Other_2012_1st Minority Quartile_Stayer</t>
  </si>
  <si>
    <t>High School - Other_2012_2nd Minority Quartile_Different District/Different Position</t>
  </si>
  <si>
    <t>High School - Other_2012_2nd Minority Quartile_Different District/Same Position</t>
  </si>
  <si>
    <t>High School - Other_2012_2nd Minority Quartile_Leaver</t>
  </si>
  <si>
    <t>High School - Other_2012_2nd Minority Quartile_New</t>
  </si>
  <si>
    <t>High School - Other_2012_2nd Minority Quartile_Same District/Different Position</t>
  </si>
  <si>
    <t>High School - Other_2012_2nd Minority Quartile_Stayer</t>
  </si>
  <si>
    <t>High School - Other_2012_3rd Minority Quartile_Different District/Different Position</t>
  </si>
  <si>
    <t>High School - Other_2012_3rd Minority Quartile_Different District/Same Position</t>
  </si>
  <si>
    <t>High School - Other_2012_3rd Minority Quartile_Leaver</t>
  </si>
  <si>
    <t>High School - Other_2012_3rd Minority Quartile_New</t>
  </si>
  <si>
    <t>High School - Other_2012_3rd Minority Quartile_Same District/Different Position</t>
  </si>
  <si>
    <t>High School - Other_2012_3rd Minority Quartile_Stayer</t>
  </si>
  <si>
    <t>High School - Other_2012_4th Minority Quartile_Different District/Different Position</t>
  </si>
  <si>
    <t>High School - Other_2012_4th Minority Quartile_Different District/Same Position</t>
  </si>
  <si>
    <t>High School - Other_2012_4th Minority Quartile_Leaver</t>
  </si>
  <si>
    <t>High School - Other_2012_4th Minority Quartile_New</t>
  </si>
  <si>
    <t>High School - Other_2012_4th Minority Quartile_Same District/Different Position</t>
  </si>
  <si>
    <t>High School - Other_2012_4th Minority Quartile_Stayer</t>
  </si>
  <si>
    <t>High School - Other_2013_1st Minority Quartile_Different District/Different Position</t>
  </si>
  <si>
    <t>High School - Other_2013_1st Minority Quartile_Different District/Same Position</t>
  </si>
  <si>
    <t>High School - Other_2013_1st Minority Quartile_Leaver</t>
  </si>
  <si>
    <t>High School - Other_2013_1st Minority Quartile_New</t>
  </si>
  <si>
    <t>High School - Other_2013_1st Minority Quartile_Same District/Different Position</t>
  </si>
  <si>
    <t>High School - Other_2013_1st Minority Quartile_Stayer</t>
  </si>
  <si>
    <t>High School - Other_2013_2nd Minority Quartile_Different District/Different Position</t>
  </si>
  <si>
    <t>High School - Other_2013_2nd Minority Quartile_Different District/Same Position</t>
  </si>
  <si>
    <t>High School - Other_2013_2nd Minority Quartile_Leaver</t>
  </si>
  <si>
    <t>High School - Other_2013_2nd Minority Quartile_New</t>
  </si>
  <si>
    <t>High School - Other_2013_2nd Minority Quartile_Same District/Different Position</t>
  </si>
  <si>
    <t>High School - Other_2013_2nd Minority Quartile_Stayer</t>
  </si>
  <si>
    <t>High School - Other_2013_3rd Minority Quartile_Different District/Different Position</t>
  </si>
  <si>
    <t>High School - Other_2013_3rd Minority Quartile_Different District/Same Position</t>
  </si>
  <si>
    <t>High School - Other_2013_3rd Minority Quartile_Leaver</t>
  </si>
  <si>
    <t>High School - Other_2013_3rd Minority Quartile_New</t>
  </si>
  <si>
    <t>High School - Other_2013_3rd Minority Quartile_Same District/Different Position</t>
  </si>
  <si>
    <t>High School - Other_2013_3rd Minority Quartile_Stayer</t>
  </si>
  <si>
    <t>High School - Other_2013_4th Minority Quartile_Different District/Different Position</t>
  </si>
  <si>
    <t>High School - Other_2013_4th Minority Quartile_Different District/Same Position</t>
  </si>
  <si>
    <t>High School - Other_2013_4th Minority Quartile_Leaver</t>
  </si>
  <si>
    <t>High School - Other_2013_4th Minority Quartile_New</t>
  </si>
  <si>
    <t>High School - Other_2013_4th Minority Quartile_Same District/Different Position</t>
  </si>
  <si>
    <t>High School - Other_2013_4th Minority Quartile_Stayer</t>
  </si>
  <si>
    <t>High School - Other_2014_1st Minority Quartile_Different District/Different Position</t>
  </si>
  <si>
    <t>High School - Other_2014_1st Minority Quartile_Different District/Same Position</t>
  </si>
  <si>
    <t>High School - Other_2014_1st Minority Quartile_Leaver</t>
  </si>
  <si>
    <t>High School - Other_2014_1st Minority Quartile_New</t>
  </si>
  <si>
    <t>High School - Other_2014_1st Minority Quartile_Same District/Different Position</t>
  </si>
  <si>
    <t>High School - Other_2014_1st Minority Quartile_Stayer</t>
  </si>
  <si>
    <t>High School - Other_2014_2nd Minority Quartile_Different District/Different Position</t>
  </si>
  <si>
    <t>High School - Other_2014_2nd Minority Quartile_Different District/Same Position</t>
  </si>
  <si>
    <t>High School - Other_2014_2nd Minority Quartile_Leaver</t>
  </si>
  <si>
    <t>High School - Other_2014_2nd Minority Quartile_New</t>
  </si>
  <si>
    <t>High School - Other_2014_2nd Minority Quartile_Same District/Different Position</t>
  </si>
  <si>
    <t>High School - Other_2014_2nd Minority Quartile_Stayer</t>
  </si>
  <si>
    <t>High School - Other_2014_3rd Minority Quartile_Different District/Different Position</t>
  </si>
  <si>
    <t>High School - Other_2014_3rd Minority Quartile_Different District/Same Position</t>
  </si>
  <si>
    <t>High School - Other_2014_3rd Minority Quartile_Leaver</t>
  </si>
  <si>
    <t>High School - Other_2014_3rd Minority Quartile_New</t>
  </si>
  <si>
    <t>High School - Other_2014_3rd Minority Quartile_Same District/Different Position</t>
  </si>
  <si>
    <t>High School - Other_2014_3rd Minority Quartile_Stayer</t>
  </si>
  <si>
    <t>High School - Other_2014_4th Minority Quartile_Different District/Different Position</t>
  </si>
  <si>
    <t>High School - Other_2014_4th Minority Quartile_Different District/Same Position</t>
  </si>
  <si>
    <t>High School - Other_2014_4th Minority Quartile_Leaver</t>
  </si>
  <si>
    <t>High School - Other_2014_4th Minority Quartile_New</t>
  </si>
  <si>
    <t>High School - Other_2014_4th Minority Quartile_Same District/Different Position</t>
  </si>
  <si>
    <t>High School - Other_2014_4th Minority Quartile_Stayer</t>
  </si>
  <si>
    <t>High School - Science_2010_1st Minority Quartile_Different District/Different Position</t>
  </si>
  <si>
    <t>High School - Science_2010_1st Minority Quartile_Different District/Same Position</t>
  </si>
  <si>
    <t>High School - Science_2010_1st Minority Quartile_Leaver</t>
  </si>
  <si>
    <t>High School - Science_2010_1st Minority Quartile_New</t>
  </si>
  <si>
    <t>High School - Science_2010_1st Minority Quartile_Same District/Different Position</t>
  </si>
  <si>
    <t>High School - Science_2010_1st Minority Quartile_Stayer</t>
  </si>
  <si>
    <t>High School - Science_2010_2nd Minority Quartile_Different District/Different Position</t>
  </si>
  <si>
    <t>High School - Science_2010_2nd Minority Quartile_Different District/Same Position</t>
  </si>
  <si>
    <t>High School - Science_2010_2nd Minority Quartile_Leaver</t>
  </si>
  <si>
    <t>High School - Science_2010_2nd Minority Quartile_New</t>
  </si>
  <si>
    <t>High School - Science_2010_2nd Minority Quartile_Same District/Different Position</t>
  </si>
  <si>
    <t>High School - Science_2010_2nd Minority Quartile_Stayer</t>
  </si>
  <si>
    <t>High School - Science_2010_3rd Minority Quartile_Different District/Different Position</t>
  </si>
  <si>
    <t>High School - Science_2010_3rd Minority Quartile_Different District/Same Position</t>
  </si>
  <si>
    <t>High School - Science_2010_3rd Minority Quartile_Leaver</t>
  </si>
  <si>
    <t>High School - Science_2010_3rd Minority Quartile_New</t>
  </si>
  <si>
    <t>High School - Science_2010_3rd Minority Quartile_Same District/Different Position</t>
  </si>
  <si>
    <t>High School - Science_2010_3rd Minority Quartile_Stayer</t>
  </si>
  <si>
    <t>High School - Science_2010_4th Minority Quartile_Different District/Different Position</t>
  </si>
  <si>
    <t>High School - Science_2010_4th Minority Quartile_Different District/Same Position</t>
  </si>
  <si>
    <t>High School - Science_2010_4th Minority Quartile_Leaver</t>
  </si>
  <si>
    <t>High School - Science_2010_4th Minority Quartile_New</t>
  </si>
  <si>
    <t>High School - Science_2010_4th Minority Quartile_Same District/Different Position</t>
  </si>
  <si>
    <t>High School - Science_2010_4th Minority Quartile_Stayer</t>
  </si>
  <si>
    <t>High School - Science_2011_1st Minority Quartile_Different District/Different Position</t>
  </si>
  <si>
    <t>High School - Science_2011_1st Minority Quartile_Different District/Same Position</t>
  </si>
  <si>
    <t>High School - Science_2011_1st Minority Quartile_Leaver</t>
  </si>
  <si>
    <t>High School - Science_2011_1st Minority Quartile_New</t>
  </si>
  <si>
    <t>High School - Science_2011_1st Minority Quartile_Same District/Different Position</t>
  </si>
  <si>
    <t>High School - Science_2011_1st Minority Quartile_Stayer</t>
  </si>
  <si>
    <t>High School - Science_2011_2nd Minority Quartile_Different District/Different Position</t>
  </si>
  <si>
    <t>High School - Science_2011_2nd Minority Quartile_Different District/Same Position</t>
  </si>
  <si>
    <t>High School - Science_2011_2nd Minority Quartile_Leaver</t>
  </si>
  <si>
    <t>High School - Science_2011_2nd Minority Quartile_New</t>
  </si>
  <si>
    <t>High School - Science_2011_2nd Minority Quartile_Same District/Different Position</t>
  </si>
  <si>
    <t>High School - Science_2011_2nd Minority Quartile_Stayer</t>
  </si>
  <si>
    <t>High School - Science_2011_3rd Minority Quartile_Different District/Different Position</t>
  </si>
  <si>
    <t>High School - Science_2011_3rd Minority Quartile_Different District/Same Position</t>
  </si>
  <si>
    <t>High School - Science_2011_3rd Minority Quartile_Leaver</t>
  </si>
  <si>
    <t>High School - Science_2011_3rd Minority Quartile_New</t>
  </si>
  <si>
    <t>High School - Science_2011_3rd Minority Quartile_Same District/Different Position</t>
  </si>
  <si>
    <t>High School - Science_2011_3rd Minority Quartile_Stayer</t>
  </si>
  <si>
    <t>High School - Science_2011_4th Minority Quartile_Different District/Different Position</t>
  </si>
  <si>
    <t>High School - Science_2011_4th Minority Quartile_Different District/Same Position</t>
  </si>
  <si>
    <t>High School - Science_2011_4th Minority Quartile_Leaver</t>
  </si>
  <si>
    <t>High School - Science_2011_4th Minority Quartile_New</t>
  </si>
  <si>
    <t>High School - Science_2011_4th Minority Quartile_Same District/Different Position</t>
  </si>
  <si>
    <t>High School - Science_2011_4th Minority Quartile_Stayer</t>
  </si>
  <si>
    <t>High School - Science_2012_1st Minority Quartile_Different District/Different Position</t>
  </si>
  <si>
    <t>High School - Science_2012_1st Minority Quartile_Different District/Same Position</t>
  </si>
  <si>
    <t>High School - Science_2012_1st Minority Quartile_Leaver</t>
  </si>
  <si>
    <t>High School - Science_2012_1st Minority Quartile_New</t>
  </si>
  <si>
    <t>High School - Science_2012_1st Minority Quartile_Same District/Different Position</t>
  </si>
  <si>
    <t>High School - Science_2012_1st Minority Quartile_Stayer</t>
  </si>
  <si>
    <t>High School - Science_2012_2nd Minority Quartile_Different District/Different Position</t>
  </si>
  <si>
    <t>High School - Science_2012_2nd Minority Quartile_Different District/Same Position</t>
  </si>
  <si>
    <t>High School - Science_2012_2nd Minority Quartile_Leaver</t>
  </si>
  <si>
    <t>High School - Science_2012_2nd Minority Quartile_New</t>
  </si>
  <si>
    <t>High School - Science_2012_2nd Minority Quartile_Same District/Different Position</t>
  </si>
  <si>
    <t>High School - Science_2012_2nd Minority Quartile_Stayer</t>
  </si>
  <si>
    <t>High School - Science_2012_3rd Minority Quartile_Different District/Different Position</t>
  </si>
  <si>
    <t>High School - Science_2012_3rd Minority Quartile_Different District/Same Position</t>
  </si>
  <si>
    <t>High School - Science_2012_3rd Minority Quartile_Leaver</t>
  </si>
  <si>
    <t>High School - Science_2012_3rd Minority Quartile_New</t>
  </si>
  <si>
    <t>High School - Science_2012_3rd Minority Quartile_Same District/Different Position</t>
  </si>
  <si>
    <t>High School - Science_2012_3rd Minority Quartile_Stayer</t>
  </si>
  <si>
    <t>High School - Science_2012_4th Minority Quartile_Different District/Different Position</t>
  </si>
  <si>
    <t>High School - Science_2012_4th Minority Quartile_Different District/Same Position</t>
  </si>
  <si>
    <t>High School - Science_2012_4th Minority Quartile_Leaver</t>
  </si>
  <si>
    <t>High School - Science_2012_4th Minority Quartile_New</t>
  </si>
  <si>
    <t>High School - Science_2012_4th Minority Quartile_Same District/Different Position</t>
  </si>
  <si>
    <t>High School - Science_2012_4th Minority Quartile_Stayer</t>
  </si>
  <si>
    <t>High School - Science_2013_1st Minority Quartile_Different District/Different Position</t>
  </si>
  <si>
    <t>High School - Science_2013_1st Minority Quartile_Different District/Same Position</t>
  </si>
  <si>
    <t>High School - Science_2013_1st Minority Quartile_Leaver</t>
  </si>
  <si>
    <t>High School - Science_2013_1st Minority Quartile_New</t>
  </si>
  <si>
    <t>High School - Science_2013_1st Minority Quartile_Same District/Different Position</t>
  </si>
  <si>
    <t>High School - Science_2013_1st Minority Quartile_Stayer</t>
  </si>
  <si>
    <t>High School - Science_2013_2nd Minority Quartile_Different District/Different Position</t>
  </si>
  <si>
    <t>High School - Science_2013_2nd Minority Quartile_Different District/Same Position</t>
  </si>
  <si>
    <t>High School - Science_2013_2nd Minority Quartile_Leaver</t>
  </si>
  <si>
    <t>High School - Science_2013_2nd Minority Quartile_New</t>
  </si>
  <si>
    <t>High School - Science_2013_2nd Minority Quartile_Same District/Different Position</t>
  </si>
  <si>
    <t>High School - Science_2013_2nd Minority Quartile_Stayer</t>
  </si>
  <si>
    <t>High School - Science_2013_3rd Minority Quartile_Different District/Different Position</t>
  </si>
  <si>
    <t>High School - Science_2013_3rd Minority Quartile_Different District/Same Position</t>
  </si>
  <si>
    <t>High School - Science_2013_3rd Minority Quartile_Leaver</t>
  </si>
  <si>
    <t>High School - Science_2013_3rd Minority Quartile_New</t>
  </si>
  <si>
    <t>High School - Science_2013_3rd Minority Quartile_Same District/Different Position</t>
  </si>
  <si>
    <t>High School - Science_2013_3rd Minority Quartile_Stayer</t>
  </si>
  <si>
    <t>High School - Science_2013_4th Minority Quartile_Different District/Different Position</t>
  </si>
  <si>
    <t>High School - Science_2013_4th Minority Quartile_Different District/Same Position</t>
  </si>
  <si>
    <t>High School - Science_2013_4th Minority Quartile_Leaver</t>
  </si>
  <si>
    <t>High School - Science_2013_4th Minority Quartile_New</t>
  </si>
  <si>
    <t>High School - Science_2013_4th Minority Quartile_Same District/Different Position</t>
  </si>
  <si>
    <t>High School - Science_2013_4th Minority Quartile_Stayer</t>
  </si>
  <si>
    <t>High School - Science_2014_1st Minority Quartile_Different District/Different Position</t>
  </si>
  <si>
    <t>High School - Science_2014_1st Minority Quartile_Different District/Same Position</t>
  </si>
  <si>
    <t>High School - Science_2014_1st Minority Quartile_Leaver</t>
  </si>
  <si>
    <t>High School - Science_2014_1st Minority Quartile_New</t>
  </si>
  <si>
    <t>High School - Science_2014_1st Minority Quartile_Same District/Different Position</t>
  </si>
  <si>
    <t>High School - Science_2014_1st Minority Quartile_Stayer</t>
  </si>
  <si>
    <t>High School - Science_2014_2nd Minority Quartile_Different District/Different Position</t>
  </si>
  <si>
    <t>High School - Science_2014_2nd Minority Quartile_Different District/Same Position</t>
  </si>
  <si>
    <t>High School - Science_2014_2nd Minority Quartile_Leaver</t>
  </si>
  <si>
    <t>High School - Science_2014_2nd Minority Quartile_New</t>
  </si>
  <si>
    <t>High School - Science_2014_2nd Minority Quartile_Same District/Different Position</t>
  </si>
  <si>
    <t>High School - Science_2014_2nd Minority Quartile_Stayer</t>
  </si>
  <si>
    <t>High School - Science_2014_3rd Minority Quartile_Different District/Different Position</t>
  </si>
  <si>
    <t>High School - Science_2014_3rd Minority Quartile_Different District/Same Position</t>
  </si>
  <si>
    <t>High School - Science_2014_3rd Minority Quartile_Leaver</t>
  </si>
  <si>
    <t>High School - Science_2014_3rd Minority Quartile_New</t>
  </si>
  <si>
    <t>High School - Science_2014_3rd Minority Quartile_Same District/Different Position</t>
  </si>
  <si>
    <t>High School - Science_2014_3rd Minority Quartile_Stayer</t>
  </si>
  <si>
    <t>High School - Science_2014_4th Minority Quartile_Different District/Different Position</t>
  </si>
  <si>
    <t>High School - Science_2014_4th Minority Quartile_Different District/Same Position</t>
  </si>
  <si>
    <t>High School - Science_2014_4th Minority Quartile_Leaver</t>
  </si>
  <si>
    <t>High School - Science_2014_4th Minority Quartile_New</t>
  </si>
  <si>
    <t>High School - Science_2014_4th Minority Quartile_Same District/Different Position</t>
  </si>
  <si>
    <t>High School - Science_2014_4th Minority Quartile_Stayer</t>
  </si>
  <si>
    <t>High School - Social Studies_2010_1st Minority Quartile_Different District/Different Position</t>
  </si>
  <si>
    <t>High School - Social Studies_2010_1st Minority Quartile_Different District/Same Position</t>
  </si>
  <si>
    <t>High School - Social Studies_2010_1st Minority Quartile_Leaver</t>
  </si>
  <si>
    <t>High School - Social Studies_2010_1st Minority Quartile_New</t>
  </si>
  <si>
    <t>High School - Social Studies_2010_1st Minority Quartile_Same District/Different Position</t>
  </si>
  <si>
    <t>High School - Social Studies_2010_1st Minority Quartile_Stayer</t>
  </si>
  <si>
    <t>High School - Social Studies_2010_2nd Minority Quartile_Different District/Different Position</t>
  </si>
  <si>
    <t>High School - Social Studies_2010_2nd Minority Quartile_Different District/Same Position</t>
  </si>
  <si>
    <t>High School - Social Studies_2010_2nd Minority Quartile_Leaver</t>
  </si>
  <si>
    <t>High School - Social Studies_2010_2nd Minority Quartile_New</t>
  </si>
  <si>
    <t>High School - Social Studies_2010_2nd Minority Quartile_Same District/Different Position</t>
  </si>
  <si>
    <t>High School - Social Studies_2010_2nd Minority Quartile_Stayer</t>
  </si>
  <si>
    <t>High School - Social Studies_2010_3rd Minority Quartile_Different District/Different Position</t>
  </si>
  <si>
    <t>High School - Social Studies_2010_3rd Minority Quartile_Different District/Same Position</t>
  </si>
  <si>
    <t>High School - Social Studies_2010_3rd Minority Quartile_Leaver</t>
  </si>
  <si>
    <t>High School - Social Studies_2010_3rd Minority Quartile_New</t>
  </si>
  <si>
    <t>High School - Social Studies_2010_3rd Minority Quartile_Same District/Different Position</t>
  </si>
  <si>
    <t>High School - Social Studies_2010_3rd Minority Quartile_Stayer</t>
  </si>
  <si>
    <t>High School - Social Studies_2010_4th Minority Quartile_Different District/Different Position</t>
  </si>
  <si>
    <t>High School - Social Studies_2010_4th Minority Quartile_Different District/Same Position</t>
  </si>
  <si>
    <t>High School - Social Studies_2010_4th Minority Quartile_Leaver</t>
  </si>
  <si>
    <t>High School - Social Studies_2010_4th Minority Quartile_New</t>
  </si>
  <si>
    <t>High School - Social Studies_2010_4th Minority Quartile_Same District/Different Position</t>
  </si>
  <si>
    <t>High School - Social Studies_2010_4th Minority Quartile_Stayer</t>
  </si>
  <si>
    <t>High School - Social Studies_2011_1st Minority Quartile_Different District/Different Position</t>
  </si>
  <si>
    <t>High School - Social Studies_2011_1st Minority Quartile_Different District/Same Position</t>
  </si>
  <si>
    <t>High School - Social Studies_2011_1st Minority Quartile_Leaver</t>
  </si>
  <si>
    <t>High School - Social Studies_2011_1st Minority Quartile_New</t>
  </si>
  <si>
    <t>High School - Social Studies_2011_1st Minority Quartile_Same District/Different Position</t>
  </si>
  <si>
    <t>High School - Social Studies_2011_1st Minority Quartile_Stayer</t>
  </si>
  <si>
    <t>High School - Social Studies_2011_2nd Minority Quartile_Different District/Different Position</t>
  </si>
  <si>
    <t>High School - Social Studies_2011_2nd Minority Quartile_Different District/Same Position</t>
  </si>
  <si>
    <t>High School - Social Studies_2011_2nd Minority Quartile_Leaver</t>
  </si>
  <si>
    <t>High School - Social Studies_2011_2nd Minority Quartile_New</t>
  </si>
  <si>
    <t>High School - Social Studies_2011_2nd Minority Quartile_Same District/Different Position</t>
  </si>
  <si>
    <t>High School - Social Studies_2011_2nd Minority Quartile_Stayer</t>
  </si>
  <si>
    <t>High School - Social Studies_2011_3rd Minority Quartile_Different District/Different Position</t>
  </si>
  <si>
    <t>High School - Social Studies_2011_3rd Minority Quartile_Different District/Same Position</t>
  </si>
  <si>
    <t>High School - Social Studies_2011_3rd Minority Quartile_Leaver</t>
  </si>
  <si>
    <t>High School - Social Studies_2011_3rd Minority Quartile_New</t>
  </si>
  <si>
    <t>High School - Social Studies_2011_3rd Minority Quartile_Same District/Different Position</t>
  </si>
  <si>
    <t>High School - Social Studies_2011_3rd Minority Quartile_Stayer</t>
  </si>
  <si>
    <t>High School - Social Studies_2011_4th Minority Quartile_Different District/Different Position</t>
  </si>
  <si>
    <t>High School - Social Studies_2011_4th Minority Quartile_Different District/Same Position</t>
  </si>
  <si>
    <t>High School - Social Studies_2011_4th Minority Quartile_Leaver</t>
  </si>
  <si>
    <t>High School - Social Studies_2011_4th Minority Quartile_New</t>
  </si>
  <si>
    <t>High School - Social Studies_2011_4th Minority Quartile_Same District/Different Position</t>
  </si>
  <si>
    <t>High School - Social Studies_2011_4th Minority Quartile_Stayer</t>
  </si>
  <si>
    <t>High School - Social Studies_2012_1st Minority Quartile_Different District/Different Position</t>
  </si>
  <si>
    <t>High School - Social Studies_2012_1st Minority Quartile_Different District/Same Position</t>
  </si>
  <si>
    <t>High School - Social Studies_2012_1st Minority Quartile_Leaver</t>
  </si>
  <si>
    <t>High School - Social Studies_2012_1st Minority Quartile_New</t>
  </si>
  <si>
    <t>High School - Social Studies_2012_1st Minority Quartile_Same District/Different Position</t>
  </si>
  <si>
    <t>High School - Social Studies_2012_1st Minority Quartile_Stayer</t>
  </si>
  <si>
    <t>High School - Social Studies_2012_2nd Minority Quartile_Different District/Different Position</t>
  </si>
  <si>
    <t>High School - Social Studies_2012_2nd Minority Quartile_Different District/Same Position</t>
  </si>
  <si>
    <t>High School - Social Studies_2012_2nd Minority Quartile_Leaver</t>
  </si>
  <si>
    <t>High School - Social Studies_2012_2nd Minority Quartile_New</t>
  </si>
  <si>
    <t>High School - Social Studies_2012_2nd Minority Quartile_Same District/Different Position</t>
  </si>
  <si>
    <t>High School - Social Studies_2012_2nd Minority Quartile_Stayer</t>
  </si>
  <si>
    <t>High School - Social Studies_2012_3rd Minority Quartile_Different District/Different Position</t>
  </si>
  <si>
    <t>High School - Social Studies_2012_3rd Minority Quartile_Different District/Same Position</t>
  </si>
  <si>
    <t>High School - Social Studies_2012_3rd Minority Quartile_Leaver</t>
  </si>
  <si>
    <t>High School - Social Studies_2012_3rd Minority Quartile_New</t>
  </si>
  <si>
    <t>High School - Social Studies_2012_3rd Minority Quartile_Same District/Different Position</t>
  </si>
  <si>
    <t>High School - Social Studies_2012_3rd Minority Quartile_Stayer</t>
  </si>
  <si>
    <t>High School - Social Studies_2012_4th Minority Quartile_Different District/Different Position</t>
  </si>
  <si>
    <t>High School - Social Studies_2012_4th Minority Quartile_Different District/Same Position</t>
  </si>
  <si>
    <t>High School - Social Studies_2012_4th Minority Quartile_Leaver</t>
  </si>
  <si>
    <t>High School - Social Studies_2012_4th Minority Quartile_New</t>
  </si>
  <si>
    <t>High School - Social Studies_2012_4th Minority Quartile_Same District/Different Position</t>
  </si>
  <si>
    <t>High School - Social Studies_2012_4th Minority Quartile_Stayer</t>
  </si>
  <si>
    <t>High School - Social Studies_2013_1st Minority Quartile_Different District/Different Position</t>
  </si>
  <si>
    <t>High School - Social Studies_2013_1st Minority Quartile_Different District/Same Position</t>
  </si>
  <si>
    <t>High School - Social Studies_2013_1st Minority Quartile_Leaver</t>
  </si>
  <si>
    <t>High School - Social Studies_2013_1st Minority Quartile_New</t>
  </si>
  <si>
    <t>High School - Social Studies_2013_1st Minority Quartile_Same District/Different Position</t>
  </si>
  <si>
    <t>High School - Social Studies_2013_1st Minority Quartile_Stayer</t>
  </si>
  <si>
    <t>High School - Social Studies_2013_2nd Minority Quartile_Different District/Different Position</t>
  </si>
  <si>
    <t>High School - Social Studies_2013_2nd Minority Quartile_Different District/Same Position</t>
  </si>
  <si>
    <t>High School - Social Studies_2013_2nd Minority Quartile_Leaver</t>
  </si>
  <si>
    <t>High School - Social Studies_2013_2nd Minority Quartile_New</t>
  </si>
  <si>
    <t>High School - Social Studies_2013_2nd Minority Quartile_Same District/Different Position</t>
  </si>
  <si>
    <t>High School - Social Studies_2013_2nd Minority Quartile_Stayer</t>
  </si>
  <si>
    <t>High School - Social Studies_2013_3rd Minority Quartile_Different District/Different Position</t>
  </si>
  <si>
    <t>High School - Social Studies_2013_3rd Minority Quartile_Different District/Same Position</t>
  </si>
  <si>
    <t>High School - Social Studies_2013_3rd Minority Quartile_Leaver</t>
  </si>
  <si>
    <t>High School - Social Studies_2013_3rd Minority Quartile_New</t>
  </si>
  <si>
    <t>High School - Social Studies_2013_3rd Minority Quartile_Same District/Different Position</t>
  </si>
  <si>
    <t>High School - Social Studies_2013_3rd Minority Quartile_Stayer</t>
  </si>
  <si>
    <t>High School - Social Studies_2013_4th Minority Quartile_Different District/Different Position</t>
  </si>
  <si>
    <t>High School - Social Studies_2013_4th Minority Quartile_Different District/Same Position</t>
  </si>
  <si>
    <t>High School - Social Studies_2013_4th Minority Quartile_Leaver</t>
  </si>
  <si>
    <t>High School - Social Studies_2013_4th Minority Quartile_New</t>
  </si>
  <si>
    <t>High School - Social Studies_2013_4th Minority Quartile_Same District/Different Position</t>
  </si>
  <si>
    <t>High School - Social Studies_2013_4th Minority Quartile_Stayer</t>
  </si>
  <si>
    <t>High School - Social Studies_2014_1st Minority Quartile_Different District/Different Position</t>
  </si>
  <si>
    <t>High School - Social Studies_2014_1st Minority Quartile_Different District/Same Position</t>
  </si>
  <si>
    <t>High School - Social Studies_2014_1st Minority Quartile_Leaver</t>
  </si>
  <si>
    <t>High School - Social Studies_2014_1st Minority Quartile_New</t>
  </si>
  <si>
    <t>High School - Social Studies_2014_1st Minority Quartile_Same District/Different Position</t>
  </si>
  <si>
    <t>High School - Social Studies_2014_1st Minority Quartile_Stayer</t>
  </si>
  <si>
    <t>High School - Social Studies_2014_2nd Minority Quartile_Different District/Different Position</t>
  </si>
  <si>
    <t>High School - Social Studies_2014_2nd Minority Quartile_Different District/Same Position</t>
  </si>
  <si>
    <t>High School - Social Studies_2014_2nd Minority Quartile_Leaver</t>
  </si>
  <si>
    <t>High School - Social Studies_2014_2nd Minority Quartile_New</t>
  </si>
  <si>
    <t>High School - Social Studies_2014_2nd Minority Quartile_Same District/Different Position</t>
  </si>
  <si>
    <t>High School - Social Studies_2014_2nd Minority Quartile_Stayer</t>
  </si>
  <si>
    <t>High School - Social Studies_2014_3rd Minority Quartile_Different District/Different Position</t>
  </si>
  <si>
    <t>High School - Social Studies_2014_3rd Minority Quartile_Different District/Same Position</t>
  </si>
  <si>
    <t>High School - Social Studies_2014_3rd Minority Quartile_Leaver</t>
  </si>
  <si>
    <t>High School - Social Studies_2014_3rd Minority Quartile_New</t>
  </si>
  <si>
    <t>High School - Social Studies_2014_3rd Minority Quartile_Same District/Different Position</t>
  </si>
  <si>
    <t>High School - Social Studies_2014_3rd Minority Quartile_Stayer</t>
  </si>
  <si>
    <t>High School - Social Studies_2014_4th Minority Quartile_Different District/Different Position</t>
  </si>
  <si>
    <t>High School - Social Studies_2014_4th Minority Quartile_Different District/Same Position</t>
  </si>
  <si>
    <t>High School - Social Studies_2014_4th Minority Quartile_Leaver</t>
  </si>
  <si>
    <t>High School - Social Studies_2014_4th Minority Quartile_New</t>
  </si>
  <si>
    <t>High School - Social Studies_2014_4th Minority Quartile_Same District/Different Position</t>
  </si>
  <si>
    <t>High School - Social Studies_2014_4th Minority Quartile_Stayer</t>
  </si>
  <si>
    <t>High School - Vocational Education_2010_1st Minority Quartile_Different District/Different Position</t>
  </si>
  <si>
    <t>High School - Vocational Education_2010_1st Minority Quartile_Different District/Same Position</t>
  </si>
  <si>
    <t>High School - Vocational Education_2010_1st Minority Quartile_Leaver</t>
  </si>
  <si>
    <t>High School - Vocational Education_2010_1st Minority Quartile_New</t>
  </si>
  <si>
    <t>High School - Vocational Education_2010_1st Minority Quartile_Same District/Different Position</t>
  </si>
  <si>
    <t>High School - Vocational Education_2010_1st Minority Quartile_Stayer</t>
  </si>
  <si>
    <t>High School - Vocational Education_2010_2nd Minority Quartile_Different District/Different Position</t>
  </si>
  <si>
    <t>High School - Vocational Education_2010_2nd Minority Quartile_Different District/Same Position</t>
  </si>
  <si>
    <t>High School - Vocational Education_2010_2nd Minority Quartile_Leaver</t>
  </si>
  <si>
    <t>High School - Vocational Education_2010_2nd Minority Quartile_New</t>
  </si>
  <si>
    <t>High School - Vocational Education_2010_2nd Minority Quartile_Same District/Different Position</t>
  </si>
  <si>
    <t>High School - Vocational Education_2010_2nd Minority Quartile_Stayer</t>
  </si>
  <si>
    <t>High School - Vocational Education_2010_3rd Minority Quartile_Different District/Different Position</t>
  </si>
  <si>
    <t>High School - Vocational Education_2010_3rd Minority Quartile_Different District/Same Position</t>
  </si>
  <si>
    <t>High School - Vocational Education_2010_3rd Minority Quartile_Leaver</t>
  </si>
  <si>
    <t>High School - Vocational Education_2010_3rd Minority Quartile_New</t>
  </si>
  <si>
    <t>High School - Vocational Education_2010_3rd Minority Quartile_Same District/Different Position</t>
  </si>
  <si>
    <t>High School - Vocational Education_2010_3rd Minority Quartile_Stayer</t>
  </si>
  <si>
    <t>High School - Vocational Education_2010_4th Minority Quartile_Different District/Different Position</t>
  </si>
  <si>
    <t>High School - Vocational Education_2010_4th Minority Quartile_Different District/Same Position</t>
  </si>
  <si>
    <t>High School - Vocational Education_2010_4th Minority Quartile_Leaver</t>
  </si>
  <si>
    <t>High School - Vocational Education_2010_4th Minority Quartile_New</t>
  </si>
  <si>
    <t>High School - Vocational Education_2010_4th Minority Quartile_Same District/Different Position</t>
  </si>
  <si>
    <t>High School - Vocational Education_2010_4th Minority Quartile_Stayer</t>
  </si>
  <si>
    <t>High School - Vocational Education_2011_1st Minority Quartile_Different District/Same Position</t>
  </si>
  <si>
    <t>High School - Vocational Education_2011_1st Minority Quartile_Leaver</t>
  </si>
  <si>
    <t>High School - Vocational Education_2011_1st Minority Quartile_New</t>
  </si>
  <si>
    <t>High School - Vocational Education_2011_1st Minority Quartile_Same District/Different Position</t>
  </si>
  <si>
    <t>High School - Vocational Education_2011_1st Minority Quartile_Stayer</t>
  </si>
  <si>
    <t>High School - Vocational Education_2011_2nd Minority Quartile_Different District/Different Position</t>
  </si>
  <si>
    <t>High School - Vocational Education_2011_2nd Minority Quartile_Leaver</t>
  </si>
  <si>
    <t>High School - Vocational Education_2011_2nd Minority Quartile_New</t>
  </si>
  <si>
    <t>High School - Vocational Education_2011_2nd Minority Quartile_Same District/Different Position</t>
  </si>
  <si>
    <t>High School - Vocational Education_2011_2nd Minority Quartile_Stayer</t>
  </si>
  <si>
    <t>High School - Vocational Education_2011_3rd Minority Quartile_Different District/Different Position</t>
  </si>
  <si>
    <t>High School - Vocational Education_2011_3rd Minority Quartile_Different District/Same Position</t>
  </si>
  <si>
    <t>High School - Vocational Education_2011_3rd Minority Quartile_Leaver</t>
  </si>
  <si>
    <t>High School - Vocational Education_2011_3rd Minority Quartile_New</t>
  </si>
  <si>
    <t>High School - Vocational Education_2011_3rd Minority Quartile_Same District/Different Position</t>
  </si>
  <si>
    <t>High School - Vocational Education_2011_3rd Minority Quartile_Stayer</t>
  </si>
  <si>
    <t>High School - Vocational Education_2011_4th Minority Quartile_Different District/Different Position</t>
  </si>
  <si>
    <t>High School - Vocational Education_2011_4th Minority Quartile_Different District/Same Position</t>
  </si>
  <si>
    <t>High School - Vocational Education_2011_4th Minority Quartile_Leaver</t>
  </si>
  <si>
    <t>High School - Vocational Education_2011_4th Minority Quartile_New</t>
  </si>
  <si>
    <t>High School - Vocational Education_2011_4th Minority Quartile_Same District/Different Position</t>
  </si>
  <si>
    <t>High School - Vocational Education_2011_4th Minority Quartile_Stayer</t>
  </si>
  <si>
    <t>High School - Vocational Education_2012_1st Minority Quartile_Different District/Different Position</t>
  </si>
  <si>
    <t>High School - Vocational Education_2012_1st Minority Quartile_Different District/Same Position</t>
  </si>
  <si>
    <t>High School - Vocational Education_2012_1st Minority Quartile_Leaver</t>
  </si>
  <si>
    <t>High School - Vocational Education_2012_1st Minority Quartile_New</t>
  </si>
  <si>
    <t>High School - Vocational Education_2012_1st Minority Quartile_Same District/Different Position</t>
  </si>
  <si>
    <t>High School - Vocational Education_2012_1st Minority Quartile_Stayer</t>
  </si>
  <si>
    <t>High School - Vocational Education_2012_2nd Minority Quartile_Different District/Different Position</t>
  </si>
  <si>
    <t>High School - Vocational Education_2012_2nd Minority Quartile_Different District/Same Position</t>
  </si>
  <si>
    <t>High School - Vocational Education_2012_2nd Minority Quartile_Leaver</t>
  </si>
  <si>
    <t>High School - Vocational Education_2012_2nd Minority Quartile_New</t>
  </si>
  <si>
    <t>High School - Vocational Education_2012_2nd Minority Quartile_Same District/Different Position</t>
  </si>
  <si>
    <t>High School - Vocational Education_2012_2nd Minority Quartile_Stayer</t>
  </si>
  <si>
    <t>High School - Vocational Education_2012_3rd Minority Quartile_Different District/Different Position</t>
  </si>
  <si>
    <t>High School - Vocational Education_2012_3rd Minority Quartile_Different District/Same Position</t>
  </si>
  <si>
    <t>High School - Vocational Education_2012_3rd Minority Quartile_Leaver</t>
  </si>
  <si>
    <t>High School - Vocational Education_2012_3rd Minority Quartile_New</t>
  </si>
  <si>
    <t>High School - Vocational Education_2012_3rd Minority Quartile_Same District/Different Position</t>
  </si>
  <si>
    <t>High School - Vocational Education_2012_3rd Minority Quartile_Stayer</t>
  </si>
  <si>
    <t>High School - Vocational Education_2012_4th Minority Quartile_Different District/Different Position</t>
  </si>
  <si>
    <t>High School - Vocational Education_2012_4th Minority Quartile_Different District/Same Position</t>
  </si>
  <si>
    <t>High School - Vocational Education_2012_4th Minority Quartile_Leaver</t>
  </si>
  <si>
    <t>High School - Vocational Education_2012_4th Minority Quartile_New</t>
  </si>
  <si>
    <t>High School - Vocational Education_2012_4th Minority Quartile_Same District/Different Position</t>
  </si>
  <si>
    <t>High School - Vocational Education_2012_4th Minority Quartile_Stayer</t>
  </si>
  <si>
    <t>High School - Vocational Education_2013_1st Minority Quartile_Different District/Different Position</t>
  </si>
  <si>
    <t>High School - Vocational Education_2013_1st Minority Quartile_Different District/Same Position</t>
  </si>
  <si>
    <t>High School - Vocational Education_2013_1st Minority Quartile_Leaver</t>
  </si>
  <si>
    <t>High School - Vocational Education_2013_1st Minority Quartile_New</t>
  </si>
  <si>
    <t>High School - Vocational Education_2013_1st Minority Quartile_Same District/Different Position</t>
  </si>
  <si>
    <t>High School - Vocational Education_2013_1st Minority Quartile_Stayer</t>
  </si>
  <si>
    <t>High School - Vocational Education_2013_2nd Minority Quartile_Different District/Different Position</t>
  </si>
  <si>
    <t>High School - Vocational Education_2013_2nd Minority Quartile_Different District/Same Position</t>
  </si>
  <si>
    <t>High School - Vocational Education_2013_2nd Minority Quartile_Leaver</t>
  </si>
  <si>
    <t>High School - Vocational Education_2013_2nd Minority Quartile_New</t>
  </si>
  <si>
    <t>High School - Vocational Education_2013_2nd Minority Quartile_Same District/Different Position</t>
  </si>
  <si>
    <t>High School - Vocational Education_2013_2nd Minority Quartile_Stayer</t>
  </si>
  <si>
    <t>High School - Vocational Education_2013_3rd Minority Quartile_Different District/Different Position</t>
  </si>
  <si>
    <t>High School - Vocational Education_2013_3rd Minority Quartile_Different District/Same Position</t>
  </si>
  <si>
    <t>High School - Vocational Education_2013_3rd Minority Quartile_Leaver</t>
  </si>
  <si>
    <t>High School - Vocational Education_2013_3rd Minority Quartile_New</t>
  </si>
  <si>
    <t>High School - Vocational Education_2013_3rd Minority Quartile_Same District/Different Position</t>
  </si>
  <si>
    <t>High School - Vocational Education_2013_3rd Minority Quartile_Stayer</t>
  </si>
  <si>
    <t>High School - Vocational Education_2013_4th Minority Quartile_Different District/Different Position</t>
  </si>
  <si>
    <t>High School - Vocational Education_2013_4th Minority Quartile_Different District/Same Position</t>
  </si>
  <si>
    <t>High School - Vocational Education_2013_4th Minority Quartile_Leaver</t>
  </si>
  <si>
    <t>High School - Vocational Education_2013_4th Minority Quartile_New</t>
  </si>
  <si>
    <t>High School - Vocational Education_2013_4th Minority Quartile_Same District/Different Position</t>
  </si>
  <si>
    <t>High School - Vocational Education_2013_4th Minority Quartile_Stayer</t>
  </si>
  <si>
    <t>High School - Vocational Education_2014_1st Minority Quartile_Different District/Different Position</t>
  </si>
  <si>
    <t>High School - Vocational Education_2014_1st Minority Quartile_Different District/Same Position</t>
  </si>
  <si>
    <t>High School - Vocational Education_2014_1st Minority Quartile_Leaver</t>
  </si>
  <si>
    <t>High School - Vocational Education_2014_1st Minority Quartile_New</t>
  </si>
  <si>
    <t>High School - Vocational Education_2014_1st Minority Quartile_Same District/Different Position</t>
  </si>
  <si>
    <t>High School - Vocational Education_2014_1st Minority Quartile_Stayer</t>
  </si>
  <si>
    <t>High School - Vocational Education_2014_2nd Minority Quartile_Different District/Different Position</t>
  </si>
  <si>
    <t>High School - Vocational Education_2014_2nd Minority Quartile_Different District/Same Position</t>
  </si>
  <si>
    <t>High School - Vocational Education_2014_2nd Minority Quartile_Leaver</t>
  </si>
  <si>
    <t>High School - Vocational Education_2014_2nd Minority Quartile_New</t>
  </si>
  <si>
    <t>High School - Vocational Education_2014_2nd Minority Quartile_Same District/Different Position</t>
  </si>
  <si>
    <t>High School - Vocational Education_2014_2nd Minority Quartile_Stayer</t>
  </si>
  <si>
    <t>High School - Vocational Education_2014_3rd Minority Quartile_Different District/Different Position</t>
  </si>
  <si>
    <t>High School - Vocational Education_2014_3rd Minority Quartile_Different District/Same Position</t>
  </si>
  <si>
    <t>High School - Vocational Education_2014_3rd Minority Quartile_Leaver</t>
  </si>
  <si>
    <t>High School - Vocational Education_2014_3rd Minority Quartile_New</t>
  </si>
  <si>
    <t>High School - Vocational Education_2014_3rd Minority Quartile_Same District/Different Position</t>
  </si>
  <si>
    <t>High School - Vocational Education_2014_3rd Minority Quartile_Stayer</t>
  </si>
  <si>
    <t>High School - Vocational Education_2014_4th Minority Quartile_Different District/Different Position</t>
  </si>
  <si>
    <t>High School - Vocational Education_2014_4th Minority Quartile_Different District/Same Position</t>
  </si>
  <si>
    <t>High School - Vocational Education_2014_4th Minority Quartile_Leaver</t>
  </si>
  <si>
    <t>High School - Vocational Education_2014_4th Minority Quartile_New</t>
  </si>
  <si>
    <t>High School - Vocational Education_2014_4th Minority Quartile_Same District/Different Position</t>
  </si>
  <si>
    <t>High School - Vocational Education_2014_4th Minority Quartile_Stayer</t>
  </si>
  <si>
    <t>Librarians_2010_1st Minority Quartile_Different District/Same Position</t>
  </si>
  <si>
    <t>Librarians_2010_1st Minority Quartile_Leaver</t>
  </si>
  <si>
    <t>Librarians_2010_1st Minority Quartile_New</t>
  </si>
  <si>
    <t>Librarians_2010_1st Minority Quartile_Same District/Different Position</t>
  </si>
  <si>
    <t>Librarians_2010_1st Minority Quartile_Stayer</t>
  </si>
  <si>
    <t>Librarians_2010_2nd Minority Quartile_Different District/Same Position</t>
  </si>
  <si>
    <t>Librarians_2010_2nd Minority Quartile_Leaver</t>
  </si>
  <si>
    <t>Librarians_2010_2nd Minority Quartile_New</t>
  </si>
  <si>
    <t>Librarians_2010_2nd Minority Quartile_Same District/Different Position</t>
  </si>
  <si>
    <t>Librarians_2010_2nd Minority Quartile_Stayer</t>
  </si>
  <si>
    <t>Librarians_2010_3rd Minority Quartile_Different District/Same Position</t>
  </si>
  <si>
    <t>Librarians_2010_3rd Minority Quartile_Leaver</t>
  </si>
  <si>
    <t>Librarians_2010_3rd Minority Quartile_New</t>
  </si>
  <si>
    <t>Librarians_2010_3rd Minority Quartile_Same District/Different Position</t>
  </si>
  <si>
    <t>Librarians_2010_3rd Minority Quartile_Stayer</t>
  </si>
  <si>
    <t>Librarians_2010_4th Minority Quartile_Different District/Different Position</t>
  </si>
  <si>
    <t>Librarians_2010_4th Minority Quartile_Different District/Same Position</t>
  </si>
  <si>
    <t>Librarians_2010_4th Minority Quartile_Leaver</t>
  </si>
  <si>
    <t>Librarians_2010_4th Minority Quartile_New</t>
  </si>
  <si>
    <t>Librarians_2010_4th Minority Quartile_Same District/Different Position</t>
  </si>
  <si>
    <t>Librarians_2010_4th Minority Quartile_Stayer</t>
  </si>
  <si>
    <t>Librarians_2011_1st Minority Quartile_Different District/Different Position</t>
  </si>
  <si>
    <t>Librarians_2011_1st Minority Quartile_Different District/Same Position</t>
  </si>
  <si>
    <t>Librarians_2011_1st Minority Quartile_Leaver</t>
  </si>
  <si>
    <t>Librarians_2011_1st Minority Quartile_New</t>
  </si>
  <si>
    <t>Librarians_2011_1st Minority Quartile_Same District/Different Position</t>
  </si>
  <si>
    <t>Librarians_2011_1st Minority Quartile_Stayer</t>
  </si>
  <si>
    <t>Librarians_2011_2nd Minority Quartile_Different District/Different Position</t>
  </si>
  <si>
    <t>Librarians_2011_2nd Minority Quartile_Different District/Same Position</t>
  </si>
  <si>
    <t>Librarians_2011_2nd Minority Quartile_Leaver</t>
  </si>
  <si>
    <t>Librarians_2011_2nd Minority Quartile_New</t>
  </si>
  <si>
    <t>Librarians_2011_2nd Minority Quartile_Same District/Different Position</t>
  </si>
  <si>
    <t>Librarians_2011_2nd Minority Quartile_Stayer</t>
  </si>
  <si>
    <t>Librarians_2011_3rd Minority Quartile_Different District/Different Position</t>
  </si>
  <si>
    <t>Librarians_2011_3rd Minority Quartile_Different District/Same Position</t>
  </si>
  <si>
    <t>Librarians_2011_3rd Minority Quartile_Leaver</t>
  </si>
  <si>
    <t>Librarians_2011_3rd Minority Quartile_New</t>
  </si>
  <si>
    <t>Librarians_2011_3rd Minority Quartile_Same District/Different Position</t>
  </si>
  <si>
    <t>Librarians_2011_3rd Minority Quartile_Stayer</t>
  </si>
  <si>
    <t>Librarians_2011_4th Minority Quartile_Different District/Different Position</t>
  </si>
  <si>
    <t>Librarians_2011_4th Minority Quartile_Different District/Same Position</t>
  </si>
  <si>
    <t>Librarians_2011_4th Minority Quartile_Leaver</t>
  </si>
  <si>
    <t>Librarians_2011_4th Minority Quartile_New</t>
  </si>
  <si>
    <t>Librarians_2011_4th Minority Quartile_Same District/Different Position</t>
  </si>
  <si>
    <t>Librarians_2011_4th Minority Quartile_Stayer</t>
  </si>
  <si>
    <t>Librarians_2012_1st Minority Quartile_Different District/Different Position</t>
  </si>
  <si>
    <t>Librarians_2012_1st Minority Quartile_Different District/Same Position</t>
  </si>
  <si>
    <t>Librarians_2012_1st Minority Quartile_Leaver</t>
  </si>
  <si>
    <t>Librarians_2012_1st Minority Quartile_New</t>
  </si>
  <si>
    <t>Librarians_2012_1st Minority Quartile_Same District/Different Position</t>
  </si>
  <si>
    <t>Librarians_2012_1st Minority Quartile_Stayer</t>
  </si>
  <si>
    <t>Librarians_2012_2nd Minority Quartile_Different District/Different Position</t>
  </si>
  <si>
    <t>Librarians_2012_2nd Minority Quartile_Different District/Same Position</t>
  </si>
  <si>
    <t>Librarians_2012_2nd Minority Quartile_Leaver</t>
  </si>
  <si>
    <t>Librarians_2012_2nd Minority Quartile_New</t>
  </si>
  <si>
    <t>Librarians_2012_2nd Minority Quartile_Same District/Different Position</t>
  </si>
  <si>
    <t>Librarians_2012_2nd Minority Quartile_Stayer</t>
  </si>
  <si>
    <t>Librarians_2012_3rd Minority Quartile_Different District/Different Position</t>
  </si>
  <si>
    <t>Librarians_2012_3rd Minority Quartile_Different District/Same Position</t>
  </si>
  <si>
    <t>Librarians_2012_3rd Minority Quartile_Leaver</t>
  </si>
  <si>
    <t>Librarians_2012_3rd Minority Quartile_New</t>
  </si>
  <si>
    <t>Librarians_2012_3rd Minority Quartile_Same District/Different Position</t>
  </si>
  <si>
    <t>Librarians_2012_3rd Minority Quartile_Stayer</t>
  </si>
  <si>
    <t>Librarians_2012_4th Minority Quartile_Different District/Different Position</t>
  </si>
  <si>
    <t>Librarians_2012_4th Minority Quartile_Different District/Same Position</t>
  </si>
  <si>
    <t>Librarians_2012_4th Minority Quartile_Leaver</t>
  </si>
  <si>
    <t>Librarians_2012_4th Minority Quartile_New</t>
  </si>
  <si>
    <t>Librarians_2012_4th Minority Quartile_Same District/Different Position</t>
  </si>
  <si>
    <t>Librarians_2012_4th Minority Quartile_Stayer</t>
  </si>
  <si>
    <t>Librarians_2013_1st Minority Quartile_Different District/Same Position</t>
  </si>
  <si>
    <t>Librarians_2013_1st Minority Quartile_Leaver</t>
  </si>
  <si>
    <t>Librarians_2013_1st Minority Quartile_New</t>
  </si>
  <si>
    <t>Librarians_2013_1st Minority Quartile_Same District/Different Position</t>
  </si>
  <si>
    <t>Librarians_2013_1st Minority Quartile_Stayer</t>
  </si>
  <si>
    <t>Librarians_2013_2nd Minority Quartile_Different District/Different Position</t>
  </si>
  <si>
    <t>Librarians_2013_2nd Minority Quartile_Different District/Same Position</t>
  </si>
  <si>
    <t>Librarians_2013_2nd Minority Quartile_Leaver</t>
  </si>
  <si>
    <t>Librarians_2013_2nd Minority Quartile_New</t>
  </si>
  <si>
    <t>Librarians_2013_2nd Minority Quartile_Same District/Different Position</t>
  </si>
  <si>
    <t>Librarians_2013_2nd Minority Quartile_Stayer</t>
  </si>
  <si>
    <t>Librarians_2013_3rd Minority Quartile_Different District/Different Position</t>
  </si>
  <si>
    <t>Librarians_2013_3rd Minority Quartile_Different District/Same Position</t>
  </si>
  <si>
    <t>Librarians_2013_3rd Minority Quartile_Leaver</t>
  </si>
  <si>
    <t>Librarians_2013_3rd Minority Quartile_New</t>
  </si>
  <si>
    <t>Librarians_2013_3rd Minority Quartile_Same District/Different Position</t>
  </si>
  <si>
    <t>Librarians_2013_3rd Minority Quartile_Stayer</t>
  </si>
  <si>
    <t>Librarians_2013_4th Minority Quartile_Different District/Different Position</t>
  </si>
  <si>
    <t>Librarians_2013_4th Minority Quartile_Different District/Same Position</t>
  </si>
  <si>
    <t>Librarians_2013_4th Minority Quartile_Leaver</t>
  </si>
  <si>
    <t>Librarians_2013_4th Minority Quartile_New</t>
  </si>
  <si>
    <t>Librarians_2013_4th Minority Quartile_Same District/Different Position</t>
  </si>
  <si>
    <t>Librarians_2013_4th Minority Quartile_Stayer</t>
  </si>
  <si>
    <t>Librarians_2014_1st Minority Quartile_Different District/Different Position</t>
  </si>
  <si>
    <t>Librarians_2014_1st Minority Quartile_Different District/Same Position</t>
  </si>
  <si>
    <t>Librarians_2014_1st Minority Quartile_Leaver</t>
  </si>
  <si>
    <t>Librarians_2014_1st Minority Quartile_New</t>
  </si>
  <si>
    <t>Librarians_2014_1st Minority Quartile_Same District/Different Position</t>
  </si>
  <si>
    <t>Librarians_2014_1st Minority Quartile_Stayer</t>
  </si>
  <si>
    <t>Librarians_2014_2nd Minority Quartile_Different District/Different Position</t>
  </si>
  <si>
    <t>Librarians_2014_2nd Minority Quartile_Different District/Same Position</t>
  </si>
  <si>
    <t>Librarians_2014_2nd Minority Quartile_Leaver</t>
  </si>
  <si>
    <t>Librarians_2014_2nd Minority Quartile_New</t>
  </si>
  <si>
    <t>Librarians_2014_2nd Minority Quartile_Same District/Different Position</t>
  </si>
  <si>
    <t>Librarians_2014_2nd Minority Quartile_Stayer</t>
  </si>
  <si>
    <t>Librarians_2014_3rd Minority Quartile_Different District/Different Position</t>
  </si>
  <si>
    <t>Librarians_2014_3rd Minority Quartile_Different District/Same Position</t>
  </si>
  <si>
    <t>Librarians_2014_3rd Minority Quartile_Leaver</t>
  </si>
  <si>
    <t>Librarians_2014_3rd Minority Quartile_New</t>
  </si>
  <si>
    <t>Librarians_2014_3rd Minority Quartile_Same District/Different Position</t>
  </si>
  <si>
    <t>Librarians_2014_3rd Minority Quartile_Stayer</t>
  </si>
  <si>
    <t>Librarians_2014_4th Minority Quartile_Different District/Different Position</t>
  </si>
  <si>
    <t>Librarians_2014_4th Minority Quartile_Different District/Same Position</t>
  </si>
  <si>
    <t>Librarians_2014_4th Minority Quartile_Leaver</t>
  </si>
  <si>
    <t>Librarians_2014_4th Minority Quartile_New</t>
  </si>
  <si>
    <t>Librarians_2014_4th Minority Quartile_Same District/Different Position</t>
  </si>
  <si>
    <t>Librarians_2014_4th Minority Quartile_Stayer</t>
  </si>
  <si>
    <t>Middle School - Arts &amp; Music_2010_1st Minority Quartile_Different District/Different Position</t>
  </si>
  <si>
    <t>Middle School - Arts &amp; Music_2010_1st Minority Quartile_Different District/Same Position</t>
  </si>
  <si>
    <t>Middle School - Arts &amp; Music_2010_1st Minority Quartile_Leaver</t>
  </si>
  <si>
    <t>Middle School - Arts &amp; Music_2010_1st Minority Quartile_New</t>
  </si>
  <si>
    <t>Middle School - Arts &amp; Music_2010_1st Minority Quartile_Same District/Different Position</t>
  </si>
  <si>
    <t>Middle School - Arts &amp; Music_2010_1st Minority Quartile_Stayer</t>
  </si>
  <si>
    <t>Middle School - Arts &amp; Music_2010_2nd Minority Quartile_Different District/Different Position</t>
  </si>
  <si>
    <t>Middle School - Arts &amp; Music_2010_2nd Minority Quartile_Different District/Same Position</t>
  </si>
  <si>
    <t>Middle School - Arts &amp; Music_2010_2nd Minority Quartile_Leaver</t>
  </si>
  <si>
    <t>Middle School - Arts &amp; Music_2010_2nd Minority Quartile_New</t>
  </si>
  <si>
    <t>Middle School - Arts &amp; Music_2010_2nd Minority Quartile_Same District/Different Position</t>
  </si>
  <si>
    <t>Middle School - Arts &amp; Music_2010_2nd Minority Quartile_Stayer</t>
  </si>
  <si>
    <t>Middle School - Arts &amp; Music_2010_3rd Minority Quartile_Different District/Different Position</t>
  </si>
  <si>
    <t>Middle School - Arts &amp; Music_2010_3rd Minority Quartile_Different District/Same Position</t>
  </si>
  <si>
    <t>Middle School - Arts &amp; Music_2010_3rd Minority Quartile_Leaver</t>
  </si>
  <si>
    <t>Middle School - Arts &amp; Music_2010_3rd Minority Quartile_New</t>
  </si>
  <si>
    <t>Middle School - Arts &amp; Music_2010_3rd Minority Quartile_Same District/Different Position</t>
  </si>
  <si>
    <t>Middle School - Arts &amp; Music_2010_3rd Minority Quartile_Stayer</t>
  </si>
  <si>
    <t>Middle School - Arts &amp; Music_2010_4th Minority Quartile_Different District/Different Position</t>
  </si>
  <si>
    <t>Middle School - Arts &amp; Music_2010_4th Minority Quartile_Different District/Same Position</t>
  </si>
  <si>
    <t>Middle School - Arts &amp; Music_2010_4th Minority Quartile_Leaver</t>
  </si>
  <si>
    <t>Middle School - Arts &amp; Music_2010_4th Minority Quartile_New</t>
  </si>
  <si>
    <t>Middle School - Arts &amp; Music_2010_4th Minority Quartile_Same District/Different Position</t>
  </si>
  <si>
    <t>Middle School - Arts &amp; Music_2010_4th Minority Quartile_Stayer</t>
  </si>
  <si>
    <t>Middle School - Arts &amp; Music_2011_1st Minority Quartile_Different District/Same Position</t>
  </si>
  <si>
    <t>Middle School - Arts &amp; Music_2011_1st Minority Quartile_Leaver</t>
  </si>
  <si>
    <t>Middle School - Arts &amp; Music_2011_1st Minority Quartile_New</t>
  </si>
  <si>
    <t>Middle School - Arts &amp; Music_2011_1st Minority Quartile_Same District/Different Position</t>
  </si>
  <si>
    <t>Middle School - Arts &amp; Music_2011_1st Minority Quartile_Stayer</t>
  </si>
  <si>
    <t>Middle School - Arts &amp; Music_2011_2nd Minority Quartile_Different District/Different Position</t>
  </si>
  <si>
    <t>Middle School - Arts &amp; Music_2011_2nd Minority Quartile_Leaver</t>
  </si>
  <si>
    <t>Middle School - Arts &amp; Music_2011_2nd Minority Quartile_New</t>
  </si>
  <si>
    <t>Middle School - Arts &amp; Music_2011_2nd Minority Quartile_Same District/Different Position</t>
  </si>
  <si>
    <t>Middle School - Arts &amp; Music_2011_2nd Minority Quartile_Stayer</t>
  </si>
  <si>
    <t>Middle School - Arts &amp; Music_2011_3rd Minority Quartile_Different District/Different Position</t>
  </si>
  <si>
    <t>Middle School - Arts &amp; Music_2011_3rd Minority Quartile_Different District/Same Position</t>
  </si>
  <si>
    <t>Middle School - Arts &amp; Music_2011_3rd Minority Quartile_Leaver</t>
  </si>
  <si>
    <t>Middle School - Arts &amp; Music_2011_3rd Minority Quartile_New</t>
  </si>
  <si>
    <t>Middle School - Arts &amp; Music_2011_3rd Minority Quartile_Same District/Different Position</t>
  </si>
  <si>
    <t>Middle School - Arts &amp; Music_2011_3rd Minority Quartile_Stayer</t>
  </si>
  <si>
    <t>Middle School - Arts &amp; Music_2011_4th Minority Quartile_Different District/Different Position</t>
  </si>
  <si>
    <t>Middle School - Arts &amp; Music_2011_4th Minority Quartile_Leaver</t>
  </si>
  <si>
    <t>Middle School - Arts &amp; Music_2011_4th Minority Quartile_New</t>
  </si>
  <si>
    <t>Middle School - Arts &amp; Music_2011_4th Minority Quartile_Same District/Different Position</t>
  </si>
  <si>
    <t>Middle School - Arts &amp; Music_2011_4th Minority Quartile_Stayer</t>
  </si>
  <si>
    <t>Middle School - Arts &amp; Music_2012_1st Minority Quartile_Different District/Same Position</t>
  </si>
  <si>
    <t>Middle School - Arts &amp; Music_2012_1st Minority Quartile_Leaver</t>
  </si>
  <si>
    <t>Middle School - Arts &amp; Music_2012_1st Minority Quartile_New</t>
  </si>
  <si>
    <t>Middle School - Arts &amp; Music_2012_1st Minority Quartile_Same District/Different Position</t>
  </si>
  <si>
    <t>Middle School - Arts &amp; Music_2012_1st Minority Quartile_Stayer</t>
  </si>
  <si>
    <t>Middle School - Arts &amp; Music_2012_2nd Minority Quartile_Different District/Different Position</t>
  </si>
  <si>
    <t>Middle School - Arts &amp; Music_2012_2nd Minority Quartile_Different District/Same Position</t>
  </si>
  <si>
    <t>Middle School - Arts &amp; Music_2012_2nd Minority Quartile_Leaver</t>
  </si>
  <si>
    <t>Middle School - Arts &amp; Music_2012_2nd Minority Quartile_New</t>
  </si>
  <si>
    <t>Middle School - Arts &amp; Music_2012_2nd Minority Quartile_Same District/Different Position</t>
  </si>
  <si>
    <t>Middle School - Arts &amp; Music_2012_2nd Minority Quartile_Stayer</t>
  </si>
  <si>
    <t>Middle School - Arts &amp; Music_2012_3rd Minority Quartile_Different District/Different Position</t>
  </si>
  <si>
    <t>Middle School - Arts &amp; Music_2012_3rd Minority Quartile_Leaver</t>
  </si>
  <si>
    <t>Middle School - Arts &amp; Music_2012_3rd Minority Quartile_New</t>
  </si>
  <si>
    <t>Middle School - Arts &amp; Music_2012_3rd Minority Quartile_Same District/Different Position</t>
  </si>
  <si>
    <t>Middle School - Arts &amp; Music_2012_3rd Minority Quartile_Stayer</t>
  </si>
  <si>
    <t>Middle School - Arts &amp; Music_2012_4th Minority Quartile_Different District/Different Position</t>
  </si>
  <si>
    <t>Middle School - Arts &amp; Music_2012_4th Minority Quartile_Different District/Same Position</t>
  </si>
  <si>
    <t>Middle School - Arts &amp; Music_2012_4th Minority Quartile_Leaver</t>
  </si>
  <si>
    <t>Middle School - Arts &amp; Music_2012_4th Minority Quartile_New</t>
  </si>
  <si>
    <t>Middle School - Arts &amp; Music_2012_4th Minority Quartile_Same District/Different Position</t>
  </si>
  <si>
    <t>Middle School - Arts &amp; Music_2012_4th Minority Quartile_Stayer</t>
  </si>
  <si>
    <t>Middle School - Arts &amp; Music_2013_1st Minority Quartile_Different District/Different Position</t>
  </si>
  <si>
    <t>Middle School - Arts &amp; Music_2013_1st Minority Quartile_Different District/Same Position</t>
  </si>
  <si>
    <t>Middle School - Arts &amp; Music_2013_1st Minority Quartile_Leaver</t>
  </si>
  <si>
    <t>Middle School - Arts &amp; Music_2013_1st Minority Quartile_New</t>
  </si>
  <si>
    <t>Middle School - Arts &amp; Music_2013_1st Minority Quartile_Same District/Different Position</t>
  </si>
  <si>
    <t>Middle School - Arts &amp; Music_2013_1st Minority Quartile_Stayer</t>
  </si>
  <si>
    <t>Middle School - Arts &amp; Music_2013_2nd Minority Quartile_Different District/Different Position</t>
  </si>
  <si>
    <t>Middle School - Arts &amp; Music_2013_2nd Minority Quartile_Different District/Same Position</t>
  </si>
  <si>
    <t>Middle School - Arts &amp; Music_2013_2nd Minority Quartile_Leaver</t>
  </si>
  <si>
    <t>Middle School - Arts &amp; Music_2013_2nd Minority Quartile_New</t>
  </si>
  <si>
    <t>Middle School - Arts &amp; Music_2013_2nd Minority Quartile_Same District/Different Position</t>
  </si>
  <si>
    <t>Middle School - Arts &amp; Music_2013_2nd Minority Quartile_Stayer</t>
  </si>
  <si>
    <t>Middle School - Arts &amp; Music_2013_3rd Minority Quartile_Different District/Different Position</t>
  </si>
  <si>
    <t>Middle School - Arts &amp; Music_2013_3rd Minority Quartile_Different District/Same Position</t>
  </si>
  <si>
    <t>Middle School - Arts &amp; Music_2013_3rd Minority Quartile_Leaver</t>
  </si>
  <si>
    <t>Middle School - Arts &amp; Music_2013_3rd Minority Quartile_New</t>
  </si>
  <si>
    <t>Middle School - Arts &amp; Music_2013_3rd Minority Quartile_Same District/Different Position</t>
  </si>
  <si>
    <t>Middle School - Arts &amp; Music_2013_3rd Minority Quartile_Stayer</t>
  </si>
  <si>
    <t>Middle School - Arts &amp; Music_2013_4th Minority Quartile_Different District/Different Position</t>
  </si>
  <si>
    <t>Middle School - Arts &amp; Music_2013_4th Minority Quartile_Different District/Same Position</t>
  </si>
  <si>
    <t>Middle School - Arts &amp; Music_2013_4th Minority Quartile_Leaver</t>
  </si>
  <si>
    <t>Middle School - Arts &amp; Music_2013_4th Minority Quartile_New</t>
  </si>
  <si>
    <t>Middle School - Arts &amp; Music_2013_4th Minority Quartile_Same District/Different Position</t>
  </si>
  <si>
    <t>Middle School - Arts &amp; Music_2013_4th Minority Quartile_Stayer</t>
  </si>
  <si>
    <t>Middle School - Arts &amp; Music_2014_1st Minority Quartile_Different District/Different Position</t>
  </si>
  <si>
    <t>Middle School - Arts &amp; Music_2014_1st Minority Quartile_Different District/Same Position</t>
  </si>
  <si>
    <t>Middle School - Arts &amp; Music_2014_1st Minority Quartile_Leaver</t>
  </si>
  <si>
    <t>Middle School - Arts &amp; Music_2014_1st Minority Quartile_New</t>
  </si>
  <si>
    <t>Middle School - Arts &amp; Music_2014_1st Minority Quartile_Same District/Different Position</t>
  </si>
  <si>
    <t>Middle School - Arts &amp; Music_2014_1st Minority Quartile_Stayer</t>
  </si>
  <si>
    <t>Middle School - Arts &amp; Music_2014_2nd Minority Quartile_Different District/Different Position</t>
  </si>
  <si>
    <t>Middle School - Arts &amp; Music_2014_2nd Minority Quartile_Different District/Same Position</t>
  </si>
  <si>
    <t>Middle School - Arts &amp; Music_2014_2nd Minority Quartile_Leaver</t>
  </si>
  <si>
    <t>Middle School - Arts &amp; Music_2014_2nd Minority Quartile_New</t>
  </si>
  <si>
    <t>Middle School - Arts &amp; Music_2014_2nd Minority Quartile_Same District/Different Position</t>
  </si>
  <si>
    <t>Middle School - Arts &amp; Music_2014_2nd Minority Quartile_Stayer</t>
  </si>
  <si>
    <t>Middle School - Arts &amp; Music_2014_3rd Minority Quartile_Different District/Different Position</t>
  </si>
  <si>
    <t>Middle School - Arts &amp; Music_2014_3rd Minority Quartile_Different District/Same Position</t>
  </si>
  <si>
    <t>Middle School - Arts &amp; Music_2014_3rd Minority Quartile_Leaver</t>
  </si>
  <si>
    <t>Middle School - Arts &amp; Music_2014_3rd Minority Quartile_New</t>
  </si>
  <si>
    <t>Middle School - Arts &amp; Music_2014_3rd Minority Quartile_Same District/Different Position</t>
  </si>
  <si>
    <t>Middle School - Arts &amp; Music_2014_3rd Minority Quartile_Stayer</t>
  </si>
  <si>
    <t>Middle School - Arts &amp; Music_2014_4th Minority Quartile_Different District/Different Position</t>
  </si>
  <si>
    <t>Middle School - Arts &amp; Music_2014_4th Minority Quartile_Different District/Same Position</t>
  </si>
  <si>
    <t>Middle School - Arts &amp; Music_2014_4th Minority Quartile_Leaver</t>
  </si>
  <si>
    <t>Middle School - Arts &amp; Music_2014_4th Minority Quartile_New</t>
  </si>
  <si>
    <t>Middle School - Arts &amp; Music_2014_4th Minority Quartile_Same District/Different Position</t>
  </si>
  <si>
    <t>Middle School - Arts &amp; Music_2014_4th Minority Quartile_Stayer</t>
  </si>
  <si>
    <t>Middle School - Foreign Language_2010_1st Minority Quartile_Different District/Different Position</t>
  </si>
  <si>
    <t>Middle School - Foreign Language_2010_1st Minority Quartile_Leaver</t>
  </si>
  <si>
    <t>Middle School - Foreign Language_2010_1st Minority Quartile_New</t>
  </si>
  <si>
    <t>Middle School - Foreign Language_2010_1st Minority Quartile_Same District/Different Position</t>
  </si>
  <si>
    <t>Middle School - Foreign Language_2010_1st Minority Quartile_Stayer</t>
  </si>
  <si>
    <t>Middle School - Foreign Language_2010_2nd Minority Quartile_Different District/Different Position</t>
  </si>
  <si>
    <t>Middle School - Foreign Language_2010_2nd Minority Quartile_Leaver</t>
  </si>
  <si>
    <t>Middle School - Foreign Language_2010_2nd Minority Quartile_New</t>
  </si>
  <si>
    <t>Middle School - Foreign Language_2010_2nd Minority Quartile_Same District/Different Position</t>
  </si>
  <si>
    <t>Middle School - Foreign Language_2010_2nd Minority Quartile_Stayer</t>
  </si>
  <si>
    <t>Middle School - Foreign Language_2010_3rd Minority Quartile_Different District/Different Position</t>
  </si>
  <si>
    <t>Middle School - Foreign Language_2010_3rd Minority Quartile_Leaver</t>
  </si>
  <si>
    <t>Middle School - Foreign Language_2010_3rd Minority Quartile_New</t>
  </si>
  <si>
    <t>Middle School - Foreign Language_2010_3rd Minority Quartile_Same District/Different Position</t>
  </si>
  <si>
    <t>Middle School - Foreign Language_2010_3rd Minority Quartile_Stayer</t>
  </si>
  <si>
    <t>Middle School - Foreign Language_2010_4th Minority Quartile_Different District/Different Position</t>
  </si>
  <si>
    <t>Middle School - Foreign Language_2010_4th Minority Quartile_Leaver</t>
  </si>
  <si>
    <t>Middle School - Foreign Language_2010_4th Minority Quartile_New</t>
  </si>
  <si>
    <t>Middle School - Foreign Language_2010_4th Minority Quartile_Same District/Different Position</t>
  </si>
  <si>
    <t>Middle School - Foreign Language_2010_4th Minority Quartile_Stayer</t>
  </si>
  <si>
    <t>Middle School - Foreign Language_2011_1st Minority Quartile_Leaver</t>
  </si>
  <si>
    <t>Middle School - Foreign Language_2011_1st Minority Quartile_New</t>
  </si>
  <si>
    <t>Middle School - Foreign Language_2011_1st Minority Quartile_Same District/Different Position</t>
  </si>
  <si>
    <t>Middle School - Foreign Language_2011_1st Minority Quartile_Stayer</t>
  </si>
  <si>
    <t>Middle School - Foreign Language_2011_2nd Minority Quartile_Different District/Different Position</t>
  </si>
  <si>
    <t>Middle School - Foreign Language_2011_2nd Minority Quartile_Different District/Same Position</t>
  </si>
  <si>
    <t>Middle School - Foreign Language_2011_2nd Minority Quartile_Leaver</t>
  </si>
  <si>
    <t>Middle School - Foreign Language_2011_2nd Minority Quartile_New</t>
  </si>
  <si>
    <t>Middle School - Foreign Language_2011_2nd Minority Quartile_Same District/Different Position</t>
  </si>
  <si>
    <t>Middle School - Foreign Language_2011_2nd Minority Quartile_Stayer</t>
  </si>
  <si>
    <t>Middle School - Foreign Language_2011_3rd Minority Quartile_Different District/Different Position</t>
  </si>
  <si>
    <t>Middle School - Foreign Language_2011_3rd Minority Quartile_Leaver</t>
  </si>
  <si>
    <t>Middle School - Foreign Language_2011_3rd Minority Quartile_New</t>
  </si>
  <si>
    <t>Middle School - Foreign Language_2011_3rd Minority Quartile_Same District/Different Position</t>
  </si>
  <si>
    <t>Middle School - Foreign Language_2011_3rd Minority Quartile_Stayer</t>
  </si>
  <si>
    <t>Middle School - Foreign Language_2011_4th Minority Quartile_Different District/Different Position</t>
  </si>
  <si>
    <t>Middle School - Foreign Language_2011_4th Minority Quartile_Leaver</t>
  </si>
  <si>
    <t>Middle School - Foreign Language_2011_4th Minority Quartile_New</t>
  </si>
  <si>
    <t>Middle School - Foreign Language_2011_4th Minority Quartile_Same District/Different Position</t>
  </si>
  <si>
    <t>Middle School - Foreign Language_2011_4th Minority Quartile_Stayer</t>
  </si>
  <si>
    <t>Middle School - Foreign Language_2012_1st Minority Quartile_Different District/Different Position</t>
  </si>
  <si>
    <t>Middle School - Foreign Language_2012_1st Minority Quartile_Leaver</t>
  </si>
  <si>
    <t>Middle School - Foreign Language_2012_1st Minority Quartile_New</t>
  </si>
  <si>
    <t>Middle School - Foreign Language_2012_1st Minority Quartile_Same District/Different Position</t>
  </si>
  <si>
    <t>Middle School - Foreign Language_2012_1st Minority Quartile_Stayer</t>
  </si>
  <si>
    <t>Middle School - Foreign Language_2012_2nd Minority Quartile_Different District/Different Position</t>
  </si>
  <si>
    <t>Middle School - Foreign Language_2012_2nd Minority Quartile_Different District/Same Position</t>
  </si>
  <si>
    <t>Middle School - Foreign Language_2012_2nd Minority Quartile_Leaver</t>
  </si>
  <si>
    <t>Middle School - Foreign Language_2012_2nd Minority Quartile_New</t>
  </si>
  <si>
    <t>Middle School - Foreign Language_2012_2nd Minority Quartile_Same District/Different Position</t>
  </si>
  <si>
    <t>Middle School - Foreign Language_2012_2nd Minority Quartile_Stayer</t>
  </si>
  <si>
    <t>Middle School - Foreign Language_2012_3rd Minority Quartile_Different District/Different Position</t>
  </si>
  <si>
    <t>Middle School - Foreign Language_2012_3rd Minority Quartile_Different District/Same Position</t>
  </si>
  <si>
    <t>Middle School - Foreign Language_2012_3rd Minority Quartile_Leaver</t>
  </si>
  <si>
    <t>Middle School - Foreign Language_2012_3rd Minority Quartile_New</t>
  </si>
  <si>
    <t>Middle School - Foreign Language_2012_3rd Minority Quartile_Same District/Different Position</t>
  </si>
  <si>
    <t>Middle School - Foreign Language_2012_3rd Minority Quartile_Stayer</t>
  </si>
  <si>
    <t>Middle School - Foreign Language_2012_4th Minority Quartile_Different District/Different Position</t>
  </si>
  <si>
    <t>Middle School - Foreign Language_2012_4th Minority Quartile_Different District/Same Position</t>
  </si>
  <si>
    <t>Middle School - Foreign Language_2012_4th Minority Quartile_Leaver</t>
  </si>
  <si>
    <t>Middle School - Foreign Language_2012_4th Minority Quartile_New</t>
  </si>
  <si>
    <t>Middle School - Foreign Language_2012_4th Minority Quartile_Same District/Different Position</t>
  </si>
  <si>
    <t>Middle School - Foreign Language_2012_4th Minority Quartile_Stayer</t>
  </si>
  <si>
    <t>Middle School - Foreign Language_2013_1st Minority Quartile_Different District/Different Position</t>
  </si>
  <si>
    <t>Middle School - Foreign Language_2013_1st Minority Quartile_Leaver</t>
  </si>
  <si>
    <t>Middle School - Foreign Language_2013_1st Minority Quartile_New</t>
  </si>
  <si>
    <t>Middle School - Foreign Language_2013_1st Minority Quartile_Same District/Different Position</t>
  </si>
  <si>
    <t>Middle School - Foreign Language_2013_1st Minority Quartile_Stayer</t>
  </si>
  <si>
    <t>Middle School - Foreign Language_2013_2nd Minority Quartile_Different District/Different Position</t>
  </si>
  <si>
    <t>Middle School - Foreign Language_2013_2nd Minority Quartile_Different District/Same Position</t>
  </si>
  <si>
    <t>Middle School - Foreign Language_2013_2nd Minority Quartile_Leaver</t>
  </si>
  <si>
    <t>Middle School - Foreign Language_2013_2nd Minority Quartile_New</t>
  </si>
  <si>
    <t>Middle School - Foreign Language_2013_2nd Minority Quartile_Same District/Different Position</t>
  </si>
  <si>
    <t>Middle School - Foreign Language_2013_2nd Minority Quartile_Stayer</t>
  </si>
  <si>
    <t>Middle School - Foreign Language_2013_3rd Minority Quartile_Different District/Different Position</t>
  </si>
  <si>
    <t>Middle School - Foreign Language_2013_3rd Minority Quartile_Different District/Same Position</t>
  </si>
  <si>
    <t>Middle School - Foreign Language_2013_3rd Minority Quartile_Leaver</t>
  </si>
  <si>
    <t>Middle School - Foreign Language_2013_3rd Minority Quartile_New</t>
  </si>
  <si>
    <t>Middle School - Foreign Language_2013_3rd Minority Quartile_Same District/Different Position</t>
  </si>
  <si>
    <t>Middle School - Foreign Language_2013_3rd Minority Quartile_Stayer</t>
  </si>
  <si>
    <t>Middle School - Foreign Language_2013_4th Minority Quartile_Different District/Different Position</t>
  </si>
  <si>
    <t>Middle School - Foreign Language_2013_4th Minority Quartile_Different District/Same Position</t>
  </si>
  <si>
    <t>Middle School - Foreign Language_2013_4th Minority Quartile_Leaver</t>
  </si>
  <si>
    <t>Middle School - Foreign Language_2013_4th Minority Quartile_New</t>
  </si>
  <si>
    <t>Middle School - Foreign Language_2013_4th Minority Quartile_Same District/Different Position</t>
  </si>
  <si>
    <t>Middle School - Foreign Language_2013_4th Minority Quartile_Stayer</t>
  </si>
  <si>
    <t>Middle School - Foreign Language_2014_1st Minority Quartile_Different District/Different Position</t>
  </si>
  <si>
    <t>Middle School - Foreign Language_2014_1st Minority Quartile_Leaver</t>
  </si>
  <si>
    <t>Middle School - Foreign Language_2014_1st Minority Quartile_New</t>
  </si>
  <si>
    <t>Middle School - Foreign Language_2014_1st Minority Quartile_Same District/Different Position</t>
  </si>
  <si>
    <t>Middle School - Foreign Language_2014_1st Minority Quartile_Stayer</t>
  </si>
  <si>
    <t>Middle School - Foreign Language_2014_2nd Minority Quartile_Different District/Different Position</t>
  </si>
  <si>
    <t>Middle School - Foreign Language_2014_2nd Minority Quartile_Leaver</t>
  </si>
  <si>
    <t>Middle School - Foreign Language_2014_2nd Minority Quartile_New</t>
  </si>
  <si>
    <t>Middle School - Foreign Language_2014_2nd Minority Quartile_Same District/Different Position</t>
  </si>
  <si>
    <t>Middle School - Foreign Language_2014_2nd Minority Quartile_Stayer</t>
  </si>
  <si>
    <t>Middle School - Foreign Language_2014_3rd Minority Quartile_Different District/Different Position</t>
  </si>
  <si>
    <t>Middle School - Foreign Language_2014_3rd Minority Quartile_Leaver</t>
  </si>
  <si>
    <t>Middle School - Foreign Language_2014_3rd Minority Quartile_New</t>
  </si>
  <si>
    <t>Middle School - Foreign Language_2014_3rd Minority Quartile_Same District/Different Position</t>
  </si>
  <si>
    <t>Middle School - Foreign Language_2014_3rd Minority Quartile_Stayer</t>
  </si>
  <si>
    <t>Middle School - Foreign Language_2014_4th Minority Quartile_Leaver</t>
  </si>
  <si>
    <t>Middle School - Foreign Language_2014_4th Minority Quartile_New</t>
  </si>
  <si>
    <t>Middle School - Foreign Language_2014_4th Minority Quartile_Same District/Different Position</t>
  </si>
  <si>
    <t>Middle School - Foreign Language_2014_4th Minority Quartile_Stayer</t>
  </si>
  <si>
    <t>Middle School - Language Arts_2010_1st Minority Quartile_Different District/Different Position</t>
  </si>
  <si>
    <t>Middle School - Language Arts_2010_1st Minority Quartile_Different District/Same Position</t>
  </si>
  <si>
    <t>Middle School - Language Arts_2010_1st Minority Quartile_Leaver</t>
  </si>
  <si>
    <t>Middle School - Language Arts_2010_1st Minority Quartile_New</t>
  </si>
  <si>
    <t>Middle School - Language Arts_2010_1st Minority Quartile_Same District/Different Position</t>
  </si>
  <si>
    <t>Middle School - Language Arts_2010_1st Minority Quartile_Stayer</t>
  </si>
  <si>
    <t>Middle School - Language Arts_2010_2nd Minority Quartile_Different District/Different Position</t>
  </si>
  <si>
    <t>Middle School - Language Arts_2010_2nd Minority Quartile_Different District/Same Position</t>
  </si>
  <si>
    <t>Middle School - Language Arts_2010_2nd Minority Quartile_Leaver</t>
  </si>
  <si>
    <t>Middle School - Language Arts_2010_2nd Minority Quartile_New</t>
  </si>
  <si>
    <t>Middle School - Language Arts_2010_2nd Minority Quartile_Same District/Different Position</t>
  </si>
  <si>
    <t>Middle School - Language Arts_2010_2nd Minority Quartile_Stayer</t>
  </si>
  <si>
    <t>Middle School - Language Arts_2010_3rd Minority Quartile_Different District/Different Position</t>
  </si>
  <si>
    <t>Middle School - Language Arts_2010_3rd Minority Quartile_Different District/Same Position</t>
  </si>
  <si>
    <t>Middle School - Language Arts_2010_3rd Minority Quartile_Leaver</t>
  </si>
  <si>
    <t>Middle School - Language Arts_2010_3rd Minority Quartile_New</t>
  </si>
  <si>
    <t>Middle School - Language Arts_2010_3rd Minority Quartile_Same District/Different Position</t>
  </si>
  <si>
    <t>Middle School - Language Arts_2010_3rd Minority Quartile_Stayer</t>
  </si>
  <si>
    <t>Middle School - Language Arts_2010_4th Minority Quartile_Different District/Different Position</t>
  </si>
  <si>
    <t>Middle School - Language Arts_2010_4th Minority Quartile_Different District/Same Position</t>
  </si>
  <si>
    <t>Middle School - Language Arts_2010_4th Minority Quartile_Leaver</t>
  </si>
  <si>
    <t>Middle School - Language Arts_2010_4th Minority Quartile_New</t>
  </si>
  <si>
    <t>Middle School - Language Arts_2010_4th Minority Quartile_Same District/Different Position</t>
  </si>
  <si>
    <t>Middle School - Language Arts_2010_4th Minority Quartile_Stayer</t>
  </si>
  <si>
    <t>Middle School - Language Arts_2011_1st Minority Quartile_Different District/Different Position</t>
  </si>
  <si>
    <t>Middle School - Language Arts_2011_1st Minority Quartile_Different District/Same Position</t>
  </si>
  <si>
    <t>Middle School - Language Arts_2011_1st Minority Quartile_Leaver</t>
  </si>
  <si>
    <t>Middle School - Language Arts_2011_1st Minority Quartile_New</t>
  </si>
  <si>
    <t>Middle School - Language Arts_2011_1st Minority Quartile_Same District/Different Position</t>
  </si>
  <si>
    <t>Middle School - Language Arts_2011_1st Minority Quartile_Stayer</t>
  </si>
  <si>
    <t>Middle School - Language Arts_2011_2nd Minority Quartile_Different District/Different Position</t>
  </si>
  <si>
    <t>Middle School - Language Arts_2011_2nd Minority Quartile_Different District/Same Position</t>
  </si>
  <si>
    <t>Middle School - Language Arts_2011_2nd Minority Quartile_Leaver</t>
  </si>
  <si>
    <t>Middle School - Language Arts_2011_2nd Minority Quartile_New</t>
  </si>
  <si>
    <t>Middle School - Language Arts_2011_2nd Minority Quartile_Same District/Different Position</t>
  </si>
  <si>
    <t>Middle School - Language Arts_2011_2nd Minority Quartile_Stayer</t>
  </si>
  <si>
    <t>Middle School - Language Arts_2011_3rd Minority Quartile_Different District/Different Position</t>
  </si>
  <si>
    <t>Middle School - Language Arts_2011_3rd Minority Quartile_Different District/Same Position</t>
  </si>
  <si>
    <t>Middle School - Language Arts_2011_3rd Minority Quartile_Leaver</t>
  </si>
  <si>
    <t>Middle School - Language Arts_2011_3rd Minority Quartile_New</t>
  </si>
  <si>
    <t>Middle School - Language Arts_2011_3rd Minority Quartile_Same District/Different Position</t>
  </si>
  <si>
    <t>Middle School - Language Arts_2011_3rd Minority Quartile_Stayer</t>
  </si>
  <si>
    <t>Middle School - Language Arts_2011_4th Minority Quartile_Different District/Different Position</t>
  </si>
  <si>
    <t>Middle School - Language Arts_2011_4th Minority Quartile_Different District/Same Position</t>
  </si>
  <si>
    <t>Middle School - Language Arts_2011_4th Minority Quartile_Leaver</t>
  </si>
  <si>
    <t>Middle School - Language Arts_2011_4th Minority Quartile_New</t>
  </si>
  <si>
    <t>Middle School - Language Arts_2011_4th Minority Quartile_Same District/Different Position</t>
  </si>
  <si>
    <t>Middle School - Language Arts_2011_4th Minority Quartile_Stayer</t>
  </si>
  <si>
    <t>Middle School - Language Arts_2012_1st Minority Quartile_Different District/Different Position</t>
  </si>
  <si>
    <t>Middle School - Language Arts_2012_1st Minority Quartile_Different District/Same Position</t>
  </si>
  <si>
    <t>Middle School - Language Arts_2012_1st Minority Quartile_Leaver</t>
  </si>
  <si>
    <t>Middle School - Language Arts_2012_1st Minority Quartile_New</t>
  </si>
  <si>
    <t>Middle School - Language Arts_2012_1st Minority Quartile_Same District/Different Position</t>
  </si>
  <si>
    <t>Middle School - Language Arts_2012_1st Minority Quartile_Stayer</t>
  </si>
  <si>
    <t>Middle School - Language Arts_2012_2nd Minority Quartile_Different District/Different Position</t>
  </si>
  <si>
    <t>Middle School - Language Arts_2012_2nd Minority Quartile_Different District/Same Position</t>
  </si>
  <si>
    <t>Middle School - Language Arts_2012_2nd Minority Quartile_Leaver</t>
  </si>
  <si>
    <t>Middle School - Language Arts_2012_2nd Minority Quartile_New</t>
  </si>
  <si>
    <t>Middle School - Language Arts_2012_2nd Minority Quartile_Same District/Different Position</t>
  </si>
  <si>
    <t>Middle School - Language Arts_2012_2nd Minority Quartile_Stayer</t>
  </si>
  <si>
    <t>Middle School - Language Arts_2012_3rd Minority Quartile_Different District/Different Position</t>
  </si>
  <si>
    <t>Middle School - Language Arts_2012_3rd Minority Quartile_Different District/Same Position</t>
  </si>
  <si>
    <t>Middle School - Language Arts_2012_3rd Minority Quartile_Leaver</t>
  </si>
  <si>
    <t>Middle School - Language Arts_2012_3rd Minority Quartile_New</t>
  </si>
  <si>
    <t>Middle School - Language Arts_2012_3rd Minority Quartile_Same District/Different Position</t>
  </si>
  <si>
    <t>Middle School - Language Arts_2012_3rd Minority Quartile_Stayer</t>
  </si>
  <si>
    <t>Middle School - Language Arts_2012_4th Minority Quartile_Different District/Different Position</t>
  </si>
  <si>
    <t>Middle School - Language Arts_2012_4th Minority Quartile_Different District/Same Position</t>
  </si>
  <si>
    <t>Middle School - Language Arts_2012_4th Minority Quartile_Leaver</t>
  </si>
  <si>
    <t>Middle School - Language Arts_2012_4th Minority Quartile_New</t>
  </si>
  <si>
    <t>Middle School - Language Arts_2012_4th Minority Quartile_Same District/Different Position</t>
  </si>
  <si>
    <t>Middle School - Language Arts_2012_4th Minority Quartile_Stayer</t>
  </si>
  <si>
    <t>Middle School - Language Arts_2013_1st Minority Quartile_Different District/Different Position</t>
  </si>
  <si>
    <t>Middle School - Language Arts_2013_1st Minority Quartile_Different District/Same Position</t>
  </si>
  <si>
    <t>Middle School - Language Arts_2013_1st Minority Quartile_Leaver</t>
  </si>
  <si>
    <t>Middle School - Language Arts_2013_1st Minority Quartile_New</t>
  </si>
  <si>
    <t>Middle School - Language Arts_2013_1st Minority Quartile_Same District/Different Position</t>
  </si>
  <si>
    <t>Middle School - Language Arts_2013_1st Minority Quartile_Stayer</t>
  </si>
  <si>
    <t>Middle School - Language Arts_2013_2nd Minority Quartile_Different District/Different Position</t>
  </si>
  <si>
    <t>Middle School - Language Arts_2013_2nd Minority Quartile_Different District/Same Position</t>
  </si>
  <si>
    <t>Middle School - Language Arts_2013_2nd Minority Quartile_Leaver</t>
  </si>
  <si>
    <t>Middle School - Language Arts_2013_2nd Minority Quartile_New</t>
  </si>
  <si>
    <t>Middle School - Language Arts_2013_2nd Minority Quartile_Same District/Different Position</t>
  </si>
  <si>
    <t>Middle School - Language Arts_2013_2nd Minority Quartile_Stayer</t>
  </si>
  <si>
    <t>Middle School - Language Arts_2013_3rd Minority Quartile_Different District/Different Position</t>
  </si>
  <si>
    <t>Middle School - Language Arts_2013_3rd Minority Quartile_Different District/Same Position</t>
  </si>
  <si>
    <t>Middle School - Language Arts_2013_3rd Minority Quartile_Leaver</t>
  </si>
  <si>
    <t>Middle School - Language Arts_2013_3rd Minority Quartile_New</t>
  </si>
  <si>
    <t>Middle School - Language Arts_2013_3rd Minority Quartile_Same District/Different Position</t>
  </si>
  <si>
    <t>Middle School - Language Arts_2013_3rd Minority Quartile_Stayer</t>
  </si>
  <si>
    <t>Middle School - Language Arts_2013_4th Minority Quartile_Different District/Different Position</t>
  </si>
  <si>
    <t>Middle School - Language Arts_2013_4th Minority Quartile_Different District/Same Position</t>
  </si>
  <si>
    <t>Middle School - Language Arts_2013_4th Minority Quartile_Leaver</t>
  </si>
  <si>
    <t>Middle School - Language Arts_2013_4th Minority Quartile_New</t>
  </si>
  <si>
    <t>Middle School - Language Arts_2013_4th Minority Quartile_Same District/Different Position</t>
  </si>
  <si>
    <t>Middle School - Language Arts_2013_4th Minority Quartile_Stayer</t>
  </si>
  <si>
    <t>Middle School - Language Arts_2014_1st Minority Quartile_Different District/Different Position</t>
  </si>
  <si>
    <t>Middle School - Language Arts_2014_1st Minority Quartile_Different District/Same Position</t>
  </si>
  <si>
    <t>Middle School - Language Arts_2014_1st Minority Quartile_Leaver</t>
  </si>
  <si>
    <t>Middle School - Language Arts_2014_1st Minority Quartile_New</t>
  </si>
  <si>
    <t>Middle School - Language Arts_2014_1st Minority Quartile_Same District/Different Position</t>
  </si>
  <si>
    <t>Middle School - Language Arts_2014_1st Minority Quartile_Stayer</t>
  </si>
  <si>
    <t>Middle School - Language Arts_2014_2nd Minority Quartile_Different District/Different Position</t>
  </si>
  <si>
    <t>Middle School - Language Arts_2014_2nd Minority Quartile_Different District/Same Position</t>
  </si>
  <si>
    <t>Middle School - Language Arts_2014_2nd Minority Quartile_Leaver</t>
  </si>
  <si>
    <t>Middle School - Language Arts_2014_2nd Minority Quartile_New</t>
  </si>
  <si>
    <t>Middle School - Language Arts_2014_2nd Minority Quartile_Same District/Different Position</t>
  </si>
  <si>
    <t>Middle School - Language Arts_2014_2nd Minority Quartile_Stayer</t>
  </si>
  <si>
    <t>Middle School - Language Arts_2014_3rd Minority Quartile_Different District/Different Position</t>
  </si>
  <si>
    <t>Middle School - Language Arts_2014_3rd Minority Quartile_Different District/Same Position</t>
  </si>
  <si>
    <t>Middle School - Language Arts_2014_3rd Minority Quartile_Leaver</t>
  </si>
  <si>
    <t>Middle School - Language Arts_2014_3rd Minority Quartile_New</t>
  </si>
  <si>
    <t>Middle School - Language Arts_2014_3rd Minority Quartile_Same District/Different Position</t>
  </si>
  <si>
    <t>Middle School - Language Arts_2014_3rd Minority Quartile_Stayer</t>
  </si>
  <si>
    <t>Middle School - Language Arts_2014_4th Minority Quartile_Different District/Different Position</t>
  </si>
  <si>
    <t>Middle School - Language Arts_2014_4th Minority Quartile_Different District/Same Position</t>
  </si>
  <si>
    <t>Middle School - Language Arts_2014_4th Minority Quartile_Leaver</t>
  </si>
  <si>
    <t>Middle School - Language Arts_2014_4th Minority Quartile_New</t>
  </si>
  <si>
    <t>Middle School - Language Arts_2014_4th Minority Quartile_Same District/Different Position</t>
  </si>
  <si>
    <t>Middle School - Language Arts_2014_4th Minority Quartile_Stayer</t>
  </si>
  <si>
    <t>Middle School - Math_2010_1st Minority Quartile_Different District/Different Position</t>
  </si>
  <si>
    <t>Middle School - Math_2010_1st Minority Quartile_Different District/Same Position</t>
  </si>
  <si>
    <t>Middle School - Math_2010_1st Minority Quartile_Leaver</t>
  </si>
  <si>
    <t>Middle School - Math_2010_1st Minority Quartile_New</t>
  </si>
  <si>
    <t>Middle School - Math_2010_1st Minority Quartile_Same District/Different Position</t>
  </si>
  <si>
    <t>Middle School - Math_2010_1st Minority Quartile_Stayer</t>
  </si>
  <si>
    <t>Middle School - Math_2010_2nd Minority Quartile_Different District/Different Position</t>
  </si>
  <si>
    <t>Middle School - Math_2010_2nd Minority Quartile_Different District/Same Position</t>
  </si>
  <si>
    <t>Middle School - Math_2010_2nd Minority Quartile_Leaver</t>
  </si>
  <si>
    <t>Middle School - Math_2010_2nd Minority Quartile_New</t>
  </si>
  <si>
    <t>Middle School - Math_2010_2nd Minority Quartile_Same District/Different Position</t>
  </si>
  <si>
    <t>Middle School - Math_2010_2nd Minority Quartile_Stayer</t>
  </si>
  <si>
    <t>Middle School - Math_2010_3rd Minority Quartile_Different District/Different Position</t>
  </si>
  <si>
    <t>Middle School - Math_2010_3rd Minority Quartile_Different District/Same Position</t>
  </si>
  <si>
    <t>Middle School - Math_2010_3rd Minority Quartile_Leaver</t>
  </si>
  <si>
    <t>Middle School - Math_2010_3rd Minority Quartile_New</t>
  </si>
  <si>
    <t>Middle School - Math_2010_3rd Minority Quartile_Same District/Different Position</t>
  </si>
  <si>
    <t>Middle School - Math_2010_3rd Minority Quartile_Stayer</t>
  </si>
  <si>
    <t>Middle School - Math_2010_4th Minority Quartile_Different District/Different Position</t>
  </si>
  <si>
    <t>Middle School - Math_2010_4th Minority Quartile_Different District/Same Position</t>
  </si>
  <si>
    <t>Middle School - Math_2010_4th Minority Quartile_Leaver</t>
  </si>
  <si>
    <t>Middle School - Math_2010_4th Minority Quartile_New</t>
  </si>
  <si>
    <t>Middle School - Math_2010_4th Minority Quartile_Same District/Different Position</t>
  </si>
  <si>
    <t>Middle School - Math_2010_4th Minority Quartile_Stayer</t>
  </si>
  <si>
    <t>Middle School - Math_2011_1st Minority Quartile_Different District/Different Position</t>
  </si>
  <si>
    <t>Middle School - Math_2011_1st Minority Quartile_Different District/Same Position</t>
  </si>
  <si>
    <t>Middle School - Math_2011_1st Minority Quartile_Leaver</t>
  </si>
  <si>
    <t>Middle School - Math_2011_1st Minority Quartile_New</t>
  </si>
  <si>
    <t>Middle School - Math_2011_1st Minority Quartile_Same District/Different Position</t>
  </si>
  <si>
    <t>Middle School - Math_2011_1st Minority Quartile_Stayer</t>
  </si>
  <si>
    <t>Middle School - Math_2011_2nd Minority Quartile_Different District/Different Position</t>
  </si>
  <si>
    <t>Middle School - Math_2011_2nd Minority Quartile_Different District/Same Position</t>
  </si>
  <si>
    <t>Middle School - Math_2011_2nd Minority Quartile_Leaver</t>
  </si>
  <si>
    <t>Middle School - Math_2011_2nd Minority Quartile_New</t>
  </si>
  <si>
    <t>Middle School - Math_2011_2nd Minority Quartile_Same District/Different Position</t>
  </si>
  <si>
    <t>Middle School - Math_2011_2nd Minority Quartile_Stayer</t>
  </si>
  <si>
    <t>Middle School - Math_2011_3rd Minority Quartile_Different District/Different Position</t>
  </si>
  <si>
    <t>Middle School - Math_2011_3rd Minority Quartile_Leaver</t>
  </si>
  <si>
    <t>Middle School - Math_2011_3rd Minority Quartile_New</t>
  </si>
  <si>
    <t>Middle School - Math_2011_3rd Minority Quartile_Same District/Different Position</t>
  </si>
  <si>
    <t>Middle School - Math_2011_3rd Minority Quartile_Stayer</t>
  </si>
  <si>
    <t>Middle School - Math_2011_4th Minority Quartile_Different District/Different Position</t>
  </si>
  <si>
    <t>Middle School - Math_2011_4th Minority Quartile_Different District/Same Position</t>
  </si>
  <si>
    <t>Middle School - Math_2011_4th Minority Quartile_Leaver</t>
  </si>
  <si>
    <t>Middle School - Math_2011_4th Minority Quartile_New</t>
  </si>
  <si>
    <t>Middle School - Math_2011_4th Minority Quartile_Same District/Different Position</t>
  </si>
  <si>
    <t>Middle School - Math_2011_4th Minority Quartile_Stayer</t>
  </si>
  <si>
    <t>Middle School - Math_2012_1st Minority Quartile_Different District/Different Position</t>
  </si>
  <si>
    <t>Middle School - Math_2012_1st Minority Quartile_Different District/Same Position</t>
  </si>
  <si>
    <t>Middle School - Math_2012_1st Minority Quartile_Leaver</t>
  </si>
  <si>
    <t>Middle School - Math_2012_1st Minority Quartile_New</t>
  </si>
  <si>
    <t>Middle School - Math_2012_1st Minority Quartile_Same District/Different Position</t>
  </si>
  <si>
    <t>Middle School - Math_2012_1st Minority Quartile_Stayer</t>
  </si>
  <si>
    <t>Middle School - Math_2012_2nd Minority Quartile_Different District/Different Position</t>
  </si>
  <si>
    <t>Middle School - Math_2012_2nd Minority Quartile_Different District/Same Position</t>
  </si>
  <si>
    <t>Middle School - Math_2012_2nd Minority Quartile_Leaver</t>
  </si>
  <si>
    <t>Middle School - Math_2012_2nd Minority Quartile_New</t>
  </si>
  <si>
    <t>Middle School - Math_2012_2nd Minority Quartile_Same District/Different Position</t>
  </si>
  <si>
    <t>Middle School - Math_2012_2nd Minority Quartile_Stayer</t>
  </si>
  <si>
    <t>Middle School - Math_2012_3rd Minority Quartile_Different District/Different Position</t>
  </si>
  <si>
    <t>Middle School - Math_2012_3rd Minority Quartile_Different District/Same Position</t>
  </si>
  <si>
    <t>Middle School - Math_2012_3rd Minority Quartile_Leaver</t>
  </si>
  <si>
    <t>Middle School - Math_2012_3rd Minority Quartile_New</t>
  </si>
  <si>
    <t>Middle School - Math_2012_3rd Minority Quartile_Same District/Different Position</t>
  </si>
  <si>
    <t>Middle School - Math_2012_3rd Minority Quartile_Stayer</t>
  </si>
  <si>
    <t>Middle School - Math_2012_4th Minority Quartile_Different District/Different Position</t>
  </si>
  <si>
    <t>Middle School - Math_2012_4th Minority Quartile_Different District/Same Position</t>
  </si>
  <si>
    <t>Middle School - Math_2012_4th Minority Quartile_Leaver</t>
  </si>
  <si>
    <t>Middle School - Math_2012_4th Minority Quartile_New</t>
  </si>
  <si>
    <t>Middle School - Math_2012_4th Minority Quartile_Same District/Different Position</t>
  </si>
  <si>
    <t>Middle School - Math_2012_4th Minority Quartile_Stayer</t>
  </si>
  <si>
    <t>Middle School - Math_2013_1st Minority Quartile_Different District/Different Position</t>
  </si>
  <si>
    <t>Middle School - Math_2013_1st Minority Quartile_Different District/Same Position</t>
  </si>
  <si>
    <t>Middle School - Math_2013_1st Minority Quartile_Leaver</t>
  </si>
  <si>
    <t>Middle School - Math_2013_1st Minority Quartile_New</t>
  </si>
  <si>
    <t>Middle School - Math_2013_1st Minority Quartile_Same District/Different Position</t>
  </si>
  <si>
    <t>Middle School - Math_2013_1st Minority Quartile_Stayer</t>
  </si>
  <si>
    <t>Middle School - Math_2013_2nd Minority Quartile_Different District/Different Position</t>
  </si>
  <si>
    <t>Middle School - Math_2013_2nd Minority Quartile_Different District/Same Position</t>
  </si>
  <si>
    <t>Middle School - Math_2013_2nd Minority Quartile_Leaver</t>
  </si>
  <si>
    <t>Middle School - Math_2013_2nd Minority Quartile_New</t>
  </si>
  <si>
    <t>Middle School - Math_2013_2nd Minority Quartile_Same District/Different Position</t>
  </si>
  <si>
    <t>Middle School - Math_2013_2nd Minority Quartile_Stayer</t>
  </si>
  <si>
    <t>Middle School - Math_2013_3rd Minority Quartile_Different District/Different Position</t>
  </si>
  <si>
    <t>Middle School - Math_2013_3rd Minority Quartile_Different District/Same Position</t>
  </si>
  <si>
    <t>Middle School - Math_2013_3rd Minority Quartile_Leaver</t>
  </si>
  <si>
    <t>Middle School - Math_2013_3rd Minority Quartile_New</t>
  </si>
  <si>
    <t>Middle School - Math_2013_3rd Minority Quartile_Same District/Different Position</t>
  </si>
  <si>
    <t>Middle School - Math_2013_3rd Minority Quartile_Stayer</t>
  </si>
  <si>
    <t>Middle School - Math_2013_4th Minority Quartile_Different District/Different Position</t>
  </si>
  <si>
    <t>Middle School - Math_2013_4th Minority Quartile_Different District/Same Position</t>
  </si>
  <si>
    <t>Middle School - Math_2013_4th Minority Quartile_Leaver</t>
  </si>
  <si>
    <t>Middle School - Math_2013_4th Minority Quartile_New</t>
  </si>
  <si>
    <t>Middle School - Math_2013_4th Minority Quartile_Same District/Different Position</t>
  </si>
  <si>
    <t>Middle School - Math_2013_4th Minority Quartile_Stayer</t>
  </si>
  <si>
    <t>Middle School - Math_2014_1st Minority Quartile_Different District/Different Position</t>
  </si>
  <si>
    <t>Middle School - Math_2014_1st Minority Quartile_Different District/Same Position</t>
  </si>
  <si>
    <t>Middle School - Math_2014_1st Minority Quartile_Leaver</t>
  </si>
  <si>
    <t>Middle School - Math_2014_1st Minority Quartile_New</t>
  </si>
  <si>
    <t>Middle School - Math_2014_1st Minority Quartile_Same District/Different Position</t>
  </si>
  <si>
    <t>Middle School - Math_2014_1st Minority Quartile_Stayer</t>
  </si>
  <si>
    <t>Middle School - Math_2014_2nd Minority Quartile_Different District/Different Position</t>
  </si>
  <si>
    <t>Middle School - Math_2014_2nd Minority Quartile_Different District/Same Position</t>
  </si>
  <si>
    <t>Middle School - Math_2014_2nd Minority Quartile_Leaver</t>
  </si>
  <si>
    <t>Middle School - Math_2014_2nd Minority Quartile_New</t>
  </si>
  <si>
    <t>Middle School - Math_2014_2nd Minority Quartile_Same District/Different Position</t>
  </si>
  <si>
    <t>Middle School - Math_2014_2nd Minority Quartile_Stayer</t>
  </si>
  <si>
    <t>Middle School - Math_2014_3rd Minority Quartile_Different District/Different Position</t>
  </si>
  <si>
    <t>Middle School - Math_2014_3rd Minority Quartile_Different District/Same Position</t>
  </si>
  <si>
    <t>Middle School - Math_2014_3rd Minority Quartile_Leaver</t>
  </si>
  <si>
    <t>Middle School - Math_2014_3rd Minority Quartile_New</t>
  </si>
  <si>
    <t>Middle School - Math_2014_3rd Minority Quartile_Same District/Different Position</t>
  </si>
  <si>
    <t>Middle School - Math_2014_3rd Minority Quartile_Stayer</t>
  </si>
  <si>
    <t>Middle School - Math_2014_4th Minority Quartile_Different District/Different Position</t>
  </si>
  <si>
    <t>Middle School - Math_2014_4th Minority Quartile_Different District/Same Position</t>
  </si>
  <si>
    <t>Middle School - Math_2014_4th Minority Quartile_Leaver</t>
  </si>
  <si>
    <t>Middle School - Math_2014_4th Minority Quartile_New</t>
  </si>
  <si>
    <t>Middle School - Math_2014_4th Minority Quartile_Same District/Different Position</t>
  </si>
  <si>
    <t>Middle School - Math_2014_4th Minority Quartile_Stayer</t>
  </si>
  <si>
    <t>Middle School - Other_2010_1st Minority Quartile_Different District/Different Position</t>
  </si>
  <si>
    <t>Middle School - Other_2010_1st Minority Quartile_Leaver</t>
  </si>
  <si>
    <t>Middle School - Other_2010_1st Minority Quartile_New</t>
  </si>
  <si>
    <t>Middle School - Other_2010_1st Minority Quartile_Same District/Different Position</t>
  </si>
  <si>
    <t>Middle School - Other_2010_1st Minority Quartile_Stayer</t>
  </si>
  <si>
    <t>Middle School - Other_2010_2nd Minority Quartile_Different District/Different Position</t>
  </si>
  <si>
    <t>Middle School - Other_2010_2nd Minority Quartile_Different District/Same Position</t>
  </si>
  <si>
    <t>Middle School - Other_2010_2nd Minority Quartile_Leaver</t>
  </si>
  <si>
    <t>Middle School - Other_2010_2nd Minority Quartile_New</t>
  </si>
  <si>
    <t>Middle School - Other_2010_2nd Minority Quartile_Same District/Different Position</t>
  </si>
  <si>
    <t>Middle School - Other_2010_2nd Minority Quartile_Stayer</t>
  </si>
  <si>
    <t>Middle School - Other_2010_3rd Minority Quartile_Different District/Different Position</t>
  </si>
  <si>
    <t>Middle School - Other_2010_3rd Minority Quartile_Different District/Same Position</t>
  </si>
  <si>
    <t>Middle School - Other_2010_3rd Minority Quartile_Leaver</t>
  </si>
  <si>
    <t>Middle School - Other_2010_3rd Minority Quartile_New</t>
  </si>
  <si>
    <t>Middle School - Other_2010_3rd Minority Quartile_Same District/Different Position</t>
  </si>
  <si>
    <t>Middle School - Other_2010_3rd Minority Quartile_Stayer</t>
  </si>
  <si>
    <t>Middle School - Other_2010_4th Minority Quartile_Different District/Different Position</t>
  </si>
  <si>
    <t>Middle School - Other_2010_4th Minority Quartile_Different District/Same Position</t>
  </si>
  <si>
    <t>Middle School - Other_2010_4th Minority Quartile_Leaver</t>
  </si>
  <si>
    <t>Middle School - Other_2010_4th Minority Quartile_New</t>
  </si>
  <si>
    <t>Middle School - Other_2010_4th Minority Quartile_Same District/Different Position</t>
  </si>
  <si>
    <t>Middle School - Other_2010_4th Minority Quartile_Stayer</t>
  </si>
  <si>
    <t>Middle School - Other_2011_1st Minority Quartile_Different District/Different Position</t>
  </si>
  <si>
    <t>Middle School - Other_2011_1st Minority Quartile_Different District/Same Position</t>
  </si>
  <si>
    <t>Middle School - Other_2011_1st Minority Quartile_Leaver</t>
  </si>
  <si>
    <t>Middle School - Other_2011_1st Minority Quartile_New</t>
  </si>
  <si>
    <t>Middle School - Other_2011_1st Minority Quartile_Same District/Different Position</t>
  </si>
  <si>
    <t>Middle School - Other_2011_1st Minority Quartile_Stayer</t>
  </si>
  <si>
    <t>Middle School - Other_2011_2nd Minority Quartile_Different District/Different Position</t>
  </si>
  <si>
    <t>Middle School - Other_2011_2nd Minority Quartile_Leaver</t>
  </si>
  <si>
    <t>Middle School - Other_2011_2nd Minority Quartile_New</t>
  </si>
  <si>
    <t>Middle School - Other_2011_2nd Minority Quartile_Same District/Different Position</t>
  </si>
  <si>
    <t>Middle School - Other_2011_2nd Minority Quartile_Stayer</t>
  </si>
  <si>
    <t>Middle School - Other_2011_3rd Minority Quartile_Different District/Different Position</t>
  </si>
  <si>
    <t>Middle School - Other_2011_3rd Minority Quartile_Leaver</t>
  </si>
  <si>
    <t>Middle School - Other_2011_3rd Minority Quartile_New</t>
  </si>
  <si>
    <t>Middle School - Other_2011_3rd Minority Quartile_Same District/Different Position</t>
  </si>
  <si>
    <t>Middle School - Other_2011_3rd Minority Quartile_Stayer</t>
  </si>
  <si>
    <t>Middle School - Other_2011_4th Minority Quartile_Different District/Different Position</t>
  </si>
  <si>
    <t>Middle School - Other_2011_4th Minority Quartile_Different District/Same Position</t>
  </si>
  <si>
    <t>Middle School - Other_2011_4th Minority Quartile_Leaver</t>
  </si>
  <si>
    <t>Middle School - Other_2011_4th Minority Quartile_New</t>
  </si>
  <si>
    <t>Middle School - Other_2011_4th Minority Quartile_Same District/Different Position</t>
  </si>
  <si>
    <t>Middle School - Other_2011_4th Minority Quartile_Stayer</t>
  </si>
  <si>
    <t>Middle School - Other_2012_1st Minority Quartile_Different District/Different Position</t>
  </si>
  <si>
    <t>Middle School - Other_2012_1st Minority Quartile_Leaver</t>
  </si>
  <si>
    <t>Middle School - Other_2012_1st Minority Quartile_New</t>
  </si>
  <si>
    <t>Middle School - Other_2012_1st Minority Quartile_Same District/Different Position</t>
  </si>
  <si>
    <t>Middle School - Other_2012_1st Minority Quartile_Stayer</t>
  </si>
  <si>
    <t>Middle School - Other_2012_2nd Minority Quartile_Different District/Different Position</t>
  </si>
  <si>
    <t>Middle School - Other_2012_2nd Minority Quartile_Different District/Same Position</t>
  </si>
  <si>
    <t>Middle School - Other_2012_2nd Minority Quartile_Leaver</t>
  </si>
  <si>
    <t>Middle School - Other_2012_2nd Minority Quartile_New</t>
  </si>
  <si>
    <t>Middle School - Other_2012_2nd Minority Quartile_Same District/Different Position</t>
  </si>
  <si>
    <t>Middle School - Other_2012_2nd Minority Quartile_Stayer</t>
  </si>
  <si>
    <t>Middle School - Other_2012_3rd Minority Quartile_Different District/Different Position</t>
  </si>
  <si>
    <t>Middle School - Other_2012_3rd Minority Quartile_Different District/Same Position</t>
  </si>
  <si>
    <t>Middle School - Other_2012_3rd Minority Quartile_Leaver</t>
  </si>
  <si>
    <t>Middle School - Other_2012_3rd Minority Quartile_New</t>
  </si>
  <si>
    <t>Middle School - Other_2012_3rd Minority Quartile_Same District/Different Position</t>
  </si>
  <si>
    <t>Middle School - Other_2012_3rd Minority Quartile_Stayer</t>
  </si>
  <si>
    <t>Middle School - Other_2012_4th Minority Quartile_Different District/Different Position</t>
  </si>
  <si>
    <t>Middle School - Other_2012_4th Minority Quartile_Different District/Same Position</t>
  </si>
  <si>
    <t>Middle School - Other_2012_4th Minority Quartile_Leaver</t>
  </si>
  <si>
    <t>Middle School - Other_2012_4th Minority Quartile_New</t>
  </si>
  <si>
    <t>Middle School - Other_2012_4th Minority Quartile_Same District/Different Position</t>
  </si>
  <si>
    <t>Middle School - Other_2012_4th Minority Quartile_Stayer</t>
  </si>
  <si>
    <t>Middle School - Other_2013_1st Minority Quartile_Different District/Different Position</t>
  </si>
  <si>
    <t>Middle School - Other_2013_1st Minority Quartile_Different District/Same Position</t>
  </si>
  <si>
    <t>Middle School - Other_2013_1st Minority Quartile_Leaver</t>
  </si>
  <si>
    <t>Middle School - Other_2013_1st Minority Quartile_New</t>
  </si>
  <si>
    <t>Middle School - Other_2013_1st Minority Quartile_Same District/Different Position</t>
  </si>
  <si>
    <t>Middle School - Other_2013_1st Minority Quartile_Stayer</t>
  </si>
  <si>
    <t>Middle School - Other_2013_2nd Minority Quartile_Different District/Different Position</t>
  </si>
  <si>
    <t>Middle School - Other_2013_2nd Minority Quartile_Different District/Same Position</t>
  </si>
  <si>
    <t>Middle School - Other_2013_2nd Minority Quartile_Leaver</t>
  </si>
  <si>
    <t>Middle School - Other_2013_2nd Minority Quartile_New</t>
  </si>
  <si>
    <t>Middle School - Other_2013_2nd Minority Quartile_Same District/Different Position</t>
  </si>
  <si>
    <t>Middle School - Other_2013_2nd Minority Quartile_Stayer</t>
  </si>
  <si>
    <t>Middle School - Other_2013_3rd Minority Quartile_Different District/Different Position</t>
  </si>
  <si>
    <t>Middle School - Other_2013_3rd Minority Quartile_Different District/Same Position</t>
  </si>
  <si>
    <t>Middle School - Other_2013_3rd Minority Quartile_Leaver</t>
  </si>
  <si>
    <t>Middle School - Other_2013_3rd Minority Quartile_New</t>
  </si>
  <si>
    <t>Middle School - Other_2013_3rd Minority Quartile_Same District/Different Position</t>
  </si>
  <si>
    <t>Middle School - Other_2013_3rd Minority Quartile_Stayer</t>
  </si>
  <si>
    <t>Middle School - Other_2013_4th Minority Quartile_Different District/Different Position</t>
  </si>
  <si>
    <t>Middle School - Other_2013_4th Minority Quartile_Leaver</t>
  </si>
  <si>
    <t>Middle School - Other_2013_4th Minority Quartile_New</t>
  </si>
  <si>
    <t>Middle School - Other_2013_4th Minority Quartile_Same District/Different Position</t>
  </si>
  <si>
    <t>Middle School - Other_2013_4th Minority Quartile_Stayer</t>
  </si>
  <si>
    <t>Middle School - Other_2014_1st Minority Quartile_Different District/Different Position</t>
  </si>
  <si>
    <t>Middle School - Other_2014_1st Minority Quartile_Different District/Same Position</t>
  </si>
  <si>
    <t>Middle School - Other_2014_1st Minority Quartile_Leaver</t>
  </si>
  <si>
    <t>Middle School - Other_2014_1st Minority Quartile_New</t>
  </si>
  <si>
    <t>Middle School - Other_2014_1st Minority Quartile_Same District/Different Position</t>
  </si>
  <si>
    <t>Middle School - Other_2014_1st Minority Quartile_Stayer</t>
  </si>
  <si>
    <t>Middle School - Other_2014_2nd Minority Quartile_Different District/Different Position</t>
  </si>
  <si>
    <t>Middle School - Other_2014_2nd Minority Quartile_Different District/Same Position</t>
  </si>
  <si>
    <t>Middle School - Other_2014_2nd Minority Quartile_Leaver</t>
  </si>
  <si>
    <t>Middle School - Other_2014_2nd Minority Quartile_New</t>
  </si>
  <si>
    <t>Middle School - Other_2014_2nd Minority Quartile_Same District/Different Position</t>
  </si>
  <si>
    <t>Middle School - Other_2014_2nd Minority Quartile_Stayer</t>
  </si>
  <si>
    <t>Middle School - Other_2014_3rd Minority Quartile_Different District/Different Position</t>
  </si>
  <si>
    <t>Middle School - Other_2014_3rd Minority Quartile_Different District/Same Position</t>
  </si>
  <si>
    <t>Middle School - Other_2014_3rd Minority Quartile_Leaver</t>
  </si>
  <si>
    <t>Middle School - Other_2014_3rd Minority Quartile_New</t>
  </si>
  <si>
    <t>Middle School - Other_2014_3rd Minority Quartile_Same District/Different Position</t>
  </si>
  <si>
    <t>Middle School - Other_2014_3rd Minority Quartile_Stayer</t>
  </si>
  <si>
    <t>Middle School - Other_2014_4th Minority Quartile_Different District/Different Position</t>
  </si>
  <si>
    <t>Middle School - Other_2014_4th Minority Quartile_Different District/Same Position</t>
  </si>
  <si>
    <t>Middle School - Other_2014_4th Minority Quartile_Leaver</t>
  </si>
  <si>
    <t>Middle School - Other_2014_4th Minority Quartile_New</t>
  </si>
  <si>
    <t>Middle School - Other_2014_4th Minority Quartile_Same District/Different Position</t>
  </si>
  <si>
    <t>Middle School - Other_2014_4th Minority Quartile_Stayer</t>
  </si>
  <si>
    <t>Middle School - Science_2010_1st Minority Quartile_Different District/Different Position</t>
  </si>
  <si>
    <t>Middle School - Science_2010_1st Minority Quartile_Different District/Same Position</t>
  </si>
  <si>
    <t>Middle School - Science_2010_1st Minority Quartile_Leaver</t>
  </si>
  <si>
    <t>Middle School - Science_2010_1st Minority Quartile_New</t>
  </si>
  <si>
    <t>Middle School - Science_2010_1st Minority Quartile_Same District/Different Position</t>
  </si>
  <si>
    <t>Middle School - Science_2010_1st Minority Quartile_Stayer</t>
  </si>
  <si>
    <t>Middle School - Science_2010_2nd Minority Quartile_Different District/Different Position</t>
  </si>
  <si>
    <t>Middle School - Science_2010_2nd Minority Quartile_Different District/Same Position</t>
  </si>
  <si>
    <t>Middle School - Science_2010_2nd Minority Quartile_Leaver</t>
  </si>
  <si>
    <t>Middle School - Science_2010_2nd Minority Quartile_New</t>
  </si>
  <si>
    <t>Middle School - Science_2010_2nd Minority Quartile_Same District/Different Position</t>
  </si>
  <si>
    <t>Middle School - Science_2010_2nd Minority Quartile_Stayer</t>
  </si>
  <si>
    <t>Middle School - Science_2010_3rd Minority Quartile_Different District/Different Position</t>
  </si>
  <si>
    <t>Middle School - Science_2010_3rd Minority Quartile_Different District/Same Position</t>
  </si>
  <si>
    <t>Middle School - Science_2010_3rd Minority Quartile_Leaver</t>
  </si>
  <si>
    <t>Middle School - Science_2010_3rd Minority Quartile_New</t>
  </si>
  <si>
    <t>Middle School - Science_2010_3rd Minority Quartile_Same District/Different Position</t>
  </si>
  <si>
    <t>Middle School - Science_2010_3rd Minority Quartile_Stayer</t>
  </si>
  <si>
    <t>Middle School - Science_2010_4th Minority Quartile_Different District/Different Position</t>
  </si>
  <si>
    <t>Middle School - Science_2010_4th Minority Quartile_Different District/Same Position</t>
  </si>
  <si>
    <t>Middle School - Science_2010_4th Minority Quartile_Leaver</t>
  </si>
  <si>
    <t>Middle School - Science_2010_4th Minority Quartile_New</t>
  </si>
  <si>
    <t>Middle School - Science_2010_4th Minority Quartile_Same District/Different Position</t>
  </si>
  <si>
    <t>Middle School - Science_2010_4th Minority Quartile_Stayer</t>
  </si>
  <si>
    <t>Middle School - Science_2011_1st Minority Quartile_Different District/Different Position</t>
  </si>
  <si>
    <t>Middle School - Science_2011_1st Minority Quartile_Leaver</t>
  </si>
  <si>
    <t>Middle School - Science_2011_1st Minority Quartile_New</t>
  </si>
  <si>
    <t>Middle School - Science_2011_1st Minority Quartile_Same District/Different Position</t>
  </si>
  <si>
    <t>Middle School - Science_2011_1st Minority Quartile_Stayer</t>
  </si>
  <si>
    <t>Middle School - Science_2011_2nd Minority Quartile_Different District/Different Position</t>
  </si>
  <si>
    <t>Middle School - Science_2011_2nd Minority Quartile_Leaver</t>
  </si>
  <si>
    <t>Middle School - Science_2011_2nd Minority Quartile_New</t>
  </si>
  <si>
    <t>Middle School - Science_2011_2nd Minority Quartile_Same District/Different Position</t>
  </si>
  <si>
    <t>Middle School - Science_2011_2nd Minority Quartile_Stayer</t>
  </si>
  <si>
    <t>Middle School - Science_2011_3rd Minority Quartile_Different District/Different Position</t>
  </si>
  <si>
    <t>Middle School - Science_2011_3rd Minority Quartile_Leaver</t>
  </si>
  <si>
    <t>Middle School - Science_2011_3rd Minority Quartile_New</t>
  </si>
  <si>
    <t>Middle School - Science_2011_3rd Minority Quartile_Same District/Different Position</t>
  </si>
  <si>
    <t>Middle School - Science_2011_3rd Minority Quartile_Stayer</t>
  </si>
  <si>
    <t>Middle School - Science_2011_4th Minority Quartile_Different District/Different Position</t>
  </si>
  <si>
    <t>Middle School - Science_2011_4th Minority Quartile_Different District/Same Position</t>
  </si>
  <si>
    <t>Middle School - Science_2011_4th Minority Quartile_Leaver</t>
  </si>
  <si>
    <t>Middle School - Science_2011_4th Minority Quartile_New</t>
  </si>
  <si>
    <t>Middle School - Science_2011_4th Minority Quartile_Same District/Different Position</t>
  </si>
  <si>
    <t>Middle School - Science_2011_4th Minority Quartile_Stayer</t>
  </si>
  <si>
    <t>Middle School - Science_2012_1st Minority Quartile_Different District/Different Position</t>
  </si>
  <si>
    <t>Middle School - Science_2012_1st Minority Quartile_Leaver</t>
  </si>
  <si>
    <t>Middle School - Science_2012_1st Minority Quartile_New</t>
  </si>
  <si>
    <t>Middle School - Science_2012_1st Minority Quartile_Same District/Different Position</t>
  </si>
  <si>
    <t>Middle School - Science_2012_1st Minority Quartile_Stayer</t>
  </si>
  <si>
    <t>Middle School - Science_2012_2nd Minority Quartile_Different District/Different Position</t>
  </si>
  <si>
    <t>Middle School - Science_2012_2nd Minority Quartile_Different District/Same Position</t>
  </si>
  <si>
    <t>Middle School - Science_2012_2nd Minority Quartile_Leaver</t>
  </si>
  <si>
    <t>Middle School - Science_2012_2nd Minority Quartile_New</t>
  </si>
  <si>
    <t>Middle School - Science_2012_2nd Minority Quartile_Same District/Different Position</t>
  </si>
  <si>
    <t>Middle School - Science_2012_2nd Minority Quartile_Stayer</t>
  </si>
  <si>
    <t>Middle School - Science_2012_3rd Minority Quartile_Different District/Different Position</t>
  </si>
  <si>
    <t>Middle School - Science_2012_3rd Minority Quartile_Different District/Same Position</t>
  </si>
  <si>
    <t>Middle School - Science_2012_3rd Minority Quartile_Leaver</t>
  </si>
  <si>
    <t>Middle School - Science_2012_3rd Minority Quartile_New</t>
  </si>
  <si>
    <t>Middle School - Science_2012_3rd Minority Quartile_Same District/Different Position</t>
  </si>
  <si>
    <t>Middle School - Science_2012_3rd Minority Quartile_Stayer</t>
  </si>
  <si>
    <t>Middle School - Science_2012_4th Minority Quartile_Different District/Different Position</t>
  </si>
  <si>
    <t>Middle School - Science_2012_4th Minority Quartile_Different District/Same Position</t>
  </si>
  <si>
    <t>Middle School - Science_2012_4th Minority Quartile_Leaver</t>
  </si>
  <si>
    <t>Middle School - Science_2012_4th Minority Quartile_New</t>
  </si>
  <si>
    <t>Middle School - Science_2012_4th Minority Quartile_Same District/Different Position</t>
  </si>
  <si>
    <t>Middle School - Science_2012_4th Minority Quartile_Stayer</t>
  </si>
  <si>
    <t>Middle School - Science_2013_1st Minority Quartile_Different District/Different Position</t>
  </si>
  <si>
    <t>Middle School - Science_2013_1st Minority Quartile_Different District/Same Position</t>
  </si>
  <si>
    <t>Middle School - Science_2013_1st Minority Quartile_Leaver</t>
  </si>
  <si>
    <t>Middle School - Science_2013_1st Minority Quartile_New</t>
  </si>
  <si>
    <t>Middle School - Science_2013_1st Minority Quartile_Same District/Different Position</t>
  </si>
  <si>
    <t>Middle School - Science_2013_1st Minority Quartile_Stayer</t>
  </si>
  <si>
    <t>Middle School - Science_2013_2nd Minority Quartile_Different District/Different Position</t>
  </si>
  <si>
    <t>Middle School - Science_2013_2nd Minority Quartile_Different District/Same Position</t>
  </si>
  <si>
    <t>Middle School - Science_2013_2nd Minority Quartile_Leaver</t>
  </si>
  <si>
    <t>Middle School - Science_2013_2nd Minority Quartile_New</t>
  </si>
  <si>
    <t>Middle School - Science_2013_2nd Minority Quartile_Same District/Different Position</t>
  </si>
  <si>
    <t>Middle School - Science_2013_2nd Minority Quartile_Stayer</t>
  </si>
  <si>
    <t>Middle School - Science_2013_3rd Minority Quartile_Different District/Different Position</t>
  </si>
  <si>
    <t>Middle School - Science_2013_3rd Minority Quartile_Different District/Same Position</t>
  </si>
  <si>
    <t>Middle School - Science_2013_3rd Minority Quartile_Leaver</t>
  </si>
  <si>
    <t>Middle School - Science_2013_3rd Minority Quartile_New</t>
  </si>
  <si>
    <t>Middle School - Science_2013_3rd Minority Quartile_Same District/Different Position</t>
  </si>
  <si>
    <t>Middle School - Science_2013_3rd Minority Quartile_Stayer</t>
  </si>
  <si>
    <t>Middle School - Science_2013_4th Minority Quartile_Different District/Different Position</t>
  </si>
  <si>
    <t>Middle School - Science_2013_4th Minority Quartile_Different District/Same Position</t>
  </si>
  <si>
    <t>Middle School - Science_2013_4th Minority Quartile_Leaver</t>
  </si>
  <si>
    <t>Middle School - Science_2013_4th Minority Quartile_New</t>
  </si>
  <si>
    <t>Middle School - Science_2013_4th Minority Quartile_Same District/Different Position</t>
  </si>
  <si>
    <t>Middle School - Science_2013_4th Minority Quartile_Stayer</t>
  </si>
  <si>
    <t>Middle School - Science_2014_1st Minority Quartile_Different District/Different Position</t>
  </si>
  <si>
    <t>Middle School - Science_2014_1st Minority Quartile_Different District/Same Position</t>
  </si>
  <si>
    <t>Middle School - Science_2014_1st Minority Quartile_Leaver</t>
  </si>
  <si>
    <t>Middle School - Science_2014_1st Minority Quartile_New</t>
  </si>
  <si>
    <t>Middle School - Science_2014_1st Minority Quartile_Same District/Different Position</t>
  </si>
  <si>
    <t>Middle School - Science_2014_1st Minority Quartile_Stayer</t>
  </si>
  <si>
    <t>Middle School - Science_2014_2nd Minority Quartile_Different District/Different Position</t>
  </si>
  <si>
    <t>Middle School - Science_2014_2nd Minority Quartile_Different District/Same Position</t>
  </si>
  <si>
    <t>Middle School - Science_2014_2nd Minority Quartile_Leaver</t>
  </si>
  <si>
    <t>Middle School - Science_2014_2nd Minority Quartile_New</t>
  </si>
  <si>
    <t>Middle School - Science_2014_2nd Minority Quartile_Same District/Different Position</t>
  </si>
  <si>
    <t>Middle School - Science_2014_2nd Minority Quartile_Stayer</t>
  </si>
  <si>
    <t>Middle School - Science_2014_3rd Minority Quartile_Different District/Different Position</t>
  </si>
  <si>
    <t>Middle School - Science_2014_3rd Minority Quartile_Different District/Same Position</t>
  </si>
  <si>
    <t>Middle School - Science_2014_3rd Minority Quartile_Leaver</t>
  </si>
  <si>
    <t>Middle School - Science_2014_3rd Minority Quartile_New</t>
  </si>
  <si>
    <t>Middle School - Science_2014_3rd Minority Quartile_Same District/Different Position</t>
  </si>
  <si>
    <t>Middle School - Science_2014_3rd Minority Quartile_Stayer</t>
  </si>
  <si>
    <t>Middle School - Science_2014_4th Minority Quartile_Different District/Different Position</t>
  </si>
  <si>
    <t>Middle School - Science_2014_4th Minority Quartile_Different District/Same Position</t>
  </si>
  <si>
    <t>Middle School - Science_2014_4th Minority Quartile_Leaver</t>
  </si>
  <si>
    <t>Middle School - Science_2014_4th Minority Quartile_New</t>
  </si>
  <si>
    <t>Middle School - Science_2014_4th Minority Quartile_Same District/Different Position</t>
  </si>
  <si>
    <t>Middle School - Science_2014_4th Minority Quartile_Stayer</t>
  </si>
  <si>
    <t>Middle School - Social Studies_2010_1st Minority Quartile_Different District/Different Position</t>
  </si>
  <si>
    <t>Middle School - Social Studies_2010_1st Minority Quartile_Different District/Same Position</t>
  </si>
  <si>
    <t>Middle School - Social Studies_2010_1st Minority Quartile_Leaver</t>
  </si>
  <si>
    <t>Middle School - Social Studies_2010_1st Minority Quartile_New</t>
  </si>
  <si>
    <t>Middle School - Social Studies_2010_1st Minority Quartile_Same District/Different Position</t>
  </si>
  <si>
    <t>Middle School - Social Studies_2010_1st Minority Quartile_Stayer</t>
  </si>
  <si>
    <t>Middle School - Social Studies_2010_2nd Minority Quartile_Different District/Different Position</t>
  </si>
  <si>
    <t>Middle School - Social Studies_2010_2nd Minority Quartile_Leaver</t>
  </si>
  <si>
    <t>Middle School - Social Studies_2010_2nd Minority Quartile_New</t>
  </si>
  <si>
    <t>Middle School - Social Studies_2010_2nd Minority Quartile_Same District/Different Position</t>
  </si>
  <si>
    <t>Middle School - Social Studies_2010_2nd Minority Quartile_Stayer</t>
  </si>
  <si>
    <t>Middle School - Social Studies_2010_3rd Minority Quartile_Different District/Different Position</t>
  </si>
  <si>
    <t>Middle School - Social Studies_2010_3rd Minority Quartile_Different District/Same Position</t>
  </si>
  <si>
    <t>Middle School - Social Studies_2010_3rd Minority Quartile_Leaver</t>
  </si>
  <si>
    <t>Middle School - Social Studies_2010_3rd Minority Quartile_New</t>
  </si>
  <si>
    <t>Middle School - Social Studies_2010_3rd Minority Quartile_Same District/Different Position</t>
  </si>
  <si>
    <t>Middle School - Social Studies_2010_3rd Minority Quartile_Stayer</t>
  </si>
  <si>
    <t>Middle School - Social Studies_2010_4th Minority Quartile_Different District/Different Position</t>
  </si>
  <si>
    <t>Middle School - Social Studies_2010_4th Minority Quartile_Different District/Same Position</t>
  </si>
  <si>
    <t>Middle School - Social Studies_2010_4th Minority Quartile_Leaver</t>
  </si>
  <si>
    <t>Middle School - Social Studies_2010_4th Minority Quartile_New</t>
  </si>
  <si>
    <t>Middle School - Social Studies_2010_4th Minority Quartile_Same District/Different Position</t>
  </si>
  <si>
    <t>Middle School - Social Studies_2010_4th Minority Quartile_Stayer</t>
  </si>
  <si>
    <t>Middle School - Social Studies_2011_1st Minority Quartile_Different District/Different Position</t>
  </si>
  <si>
    <t>Middle School - Social Studies_2011_1st Minority Quartile_Different District/Same Position</t>
  </si>
  <si>
    <t>Middle School - Social Studies_2011_1st Minority Quartile_Leaver</t>
  </si>
  <si>
    <t>Middle School - Social Studies_2011_1st Minority Quartile_New</t>
  </si>
  <si>
    <t>Middle School - Social Studies_2011_1st Minority Quartile_Same District/Different Position</t>
  </si>
  <si>
    <t>Middle School - Social Studies_2011_1st Minority Quartile_Stayer</t>
  </si>
  <si>
    <t>Middle School - Social Studies_2011_2nd Minority Quartile_Different District/Different Position</t>
  </si>
  <si>
    <t>Middle School - Social Studies_2011_2nd Minority Quartile_Different District/Same Position</t>
  </si>
  <si>
    <t>Middle School - Social Studies_2011_2nd Minority Quartile_Leaver</t>
  </si>
  <si>
    <t>Middle School - Social Studies_2011_2nd Minority Quartile_New</t>
  </si>
  <si>
    <t>Middle School - Social Studies_2011_2nd Minority Quartile_Same District/Different Position</t>
  </si>
  <si>
    <t>Middle School - Social Studies_2011_2nd Minority Quartile_Stayer</t>
  </si>
  <si>
    <t>Middle School - Social Studies_2011_3rd Minority Quartile_Different District/Different Position</t>
  </si>
  <si>
    <t>Middle School - Social Studies_2011_3rd Minority Quartile_Different District/Same Position</t>
  </si>
  <si>
    <t>Middle School - Social Studies_2011_3rd Minority Quartile_Leaver</t>
  </si>
  <si>
    <t>Middle School - Social Studies_2011_3rd Minority Quartile_New</t>
  </si>
  <si>
    <t>Middle School - Social Studies_2011_3rd Minority Quartile_Same District/Different Position</t>
  </si>
  <si>
    <t>Middle School - Social Studies_2011_3rd Minority Quartile_Stayer</t>
  </si>
  <si>
    <t>Middle School - Social Studies_2011_4th Minority Quartile_Different District/Different Position</t>
  </si>
  <si>
    <t>Middle School - Social Studies_2011_4th Minority Quartile_Leaver</t>
  </si>
  <si>
    <t>Middle School - Social Studies_2011_4th Minority Quartile_New</t>
  </si>
  <si>
    <t>Middle School - Social Studies_2011_4th Minority Quartile_Same District/Different Position</t>
  </si>
  <si>
    <t>Middle School - Social Studies_2011_4th Minority Quartile_Stayer</t>
  </si>
  <si>
    <t>Middle School - Social Studies_2012_1st Minority Quartile_Different District/Different Position</t>
  </si>
  <si>
    <t>Middle School - Social Studies_2012_1st Minority Quartile_Different District/Same Position</t>
  </si>
  <si>
    <t>Middle School - Social Studies_2012_1st Minority Quartile_Leaver</t>
  </si>
  <si>
    <t>Middle School - Social Studies_2012_1st Minority Quartile_New</t>
  </si>
  <si>
    <t>Middle School - Social Studies_2012_1st Minority Quartile_Same District/Different Position</t>
  </si>
  <si>
    <t>Middle School - Social Studies_2012_1st Minority Quartile_Stayer</t>
  </si>
  <si>
    <t>Middle School - Social Studies_2012_2nd Minority Quartile_Different District/Different Position</t>
  </si>
  <si>
    <t>Middle School - Social Studies_2012_2nd Minority Quartile_Different District/Same Position</t>
  </si>
  <si>
    <t>Middle School - Social Studies_2012_2nd Minority Quartile_Leaver</t>
  </si>
  <si>
    <t>Middle School - Social Studies_2012_2nd Minority Quartile_New</t>
  </si>
  <si>
    <t>Middle School - Social Studies_2012_2nd Minority Quartile_Same District/Different Position</t>
  </si>
  <si>
    <t>Middle School - Social Studies_2012_2nd Minority Quartile_Stayer</t>
  </si>
  <si>
    <t>Middle School - Social Studies_2012_3rd Minority Quartile_Different District/Different Position</t>
  </si>
  <si>
    <t>Middle School - Social Studies_2012_3rd Minority Quartile_Different District/Same Position</t>
  </si>
  <si>
    <t>Middle School - Social Studies_2012_3rd Minority Quartile_Leaver</t>
  </si>
  <si>
    <t>Middle School - Social Studies_2012_3rd Minority Quartile_New</t>
  </si>
  <si>
    <t>Middle School - Social Studies_2012_3rd Minority Quartile_Same District/Different Position</t>
  </si>
  <si>
    <t>Middle School - Social Studies_2012_3rd Minority Quartile_Stayer</t>
  </si>
  <si>
    <t>Middle School - Social Studies_2012_4th Minority Quartile_Different District/Different Position</t>
  </si>
  <si>
    <t>Middle School - Social Studies_2012_4th Minority Quartile_Different District/Same Position</t>
  </si>
  <si>
    <t>Middle School - Social Studies_2012_4th Minority Quartile_Leaver</t>
  </si>
  <si>
    <t>Middle School - Social Studies_2012_4th Minority Quartile_New</t>
  </si>
  <si>
    <t>Middle School - Social Studies_2012_4th Minority Quartile_Same District/Different Position</t>
  </si>
  <si>
    <t>Middle School - Social Studies_2012_4th Minority Quartile_Stayer</t>
  </si>
  <si>
    <t>Middle School - Social Studies_2013_1st Minority Quartile_Different District/Different Position</t>
  </si>
  <si>
    <t>Middle School - Social Studies_2013_1st Minority Quartile_Different District/Same Position</t>
  </si>
  <si>
    <t>Middle School - Social Studies_2013_1st Minority Quartile_Leaver</t>
  </si>
  <si>
    <t>Middle School - Social Studies_2013_1st Minority Quartile_New</t>
  </si>
  <si>
    <t>Middle School - Social Studies_2013_1st Minority Quartile_Same District/Different Position</t>
  </si>
  <si>
    <t>Middle School - Social Studies_2013_1st Minority Quartile_Stayer</t>
  </si>
  <si>
    <t>Middle School - Social Studies_2013_2nd Minority Quartile_Different District/Different Position</t>
  </si>
  <si>
    <t>Middle School - Social Studies_2013_2nd Minority Quartile_Different District/Same Position</t>
  </si>
  <si>
    <t>Middle School - Social Studies_2013_2nd Minority Quartile_Leaver</t>
  </si>
  <si>
    <t>Middle School - Social Studies_2013_2nd Minority Quartile_New</t>
  </si>
  <si>
    <t>Middle School - Social Studies_2013_2nd Minority Quartile_Same District/Different Position</t>
  </si>
  <si>
    <t>Middle School - Social Studies_2013_2nd Minority Quartile_Stayer</t>
  </si>
  <si>
    <t>Middle School - Social Studies_2013_3rd Minority Quartile_Different District/Different Position</t>
  </si>
  <si>
    <t>Middle School - Social Studies_2013_3rd Minority Quartile_Different District/Same Position</t>
  </si>
  <si>
    <t>Middle School - Social Studies_2013_3rd Minority Quartile_Leaver</t>
  </si>
  <si>
    <t>Middle School - Social Studies_2013_3rd Minority Quartile_New</t>
  </si>
  <si>
    <t>Middle School - Social Studies_2013_3rd Minority Quartile_Same District/Different Position</t>
  </si>
  <si>
    <t>Middle School - Social Studies_2013_3rd Minority Quartile_Stayer</t>
  </si>
  <si>
    <t>Middle School - Social Studies_2013_4th Minority Quartile_Different District/Different Position</t>
  </si>
  <si>
    <t>Middle School - Social Studies_2013_4th Minority Quartile_Different District/Same Position</t>
  </si>
  <si>
    <t>Middle School - Social Studies_2013_4th Minority Quartile_Leaver</t>
  </si>
  <si>
    <t>Middle School - Social Studies_2013_4th Minority Quartile_New</t>
  </si>
  <si>
    <t>Middle School - Social Studies_2013_4th Minority Quartile_Same District/Different Position</t>
  </si>
  <si>
    <t>Middle School - Social Studies_2013_4th Minority Quartile_Stayer</t>
  </si>
  <si>
    <t>Middle School - Social Studies_2014_1st Minority Quartile_Different District/Different Position</t>
  </si>
  <si>
    <t>Middle School - Social Studies_2014_1st Minority Quartile_Different District/Same Position</t>
  </si>
  <si>
    <t>Middle School - Social Studies_2014_1st Minority Quartile_Leaver</t>
  </si>
  <si>
    <t>Middle School - Social Studies_2014_1st Minority Quartile_New</t>
  </si>
  <si>
    <t>Middle School - Social Studies_2014_1st Minority Quartile_Same District/Different Position</t>
  </si>
  <si>
    <t>Middle School - Social Studies_2014_1st Minority Quartile_Stayer</t>
  </si>
  <si>
    <t>Middle School - Social Studies_2014_2nd Minority Quartile_Different District/Different Position</t>
  </si>
  <si>
    <t>Middle School - Social Studies_2014_2nd Minority Quartile_Different District/Same Position</t>
  </si>
  <si>
    <t>Middle School - Social Studies_2014_2nd Minority Quartile_Leaver</t>
  </si>
  <si>
    <t>Middle School - Social Studies_2014_2nd Minority Quartile_New</t>
  </si>
  <si>
    <t>Middle School - Social Studies_2014_2nd Minority Quartile_Same District/Different Position</t>
  </si>
  <si>
    <t>Middle School - Social Studies_2014_2nd Minority Quartile_Stayer</t>
  </si>
  <si>
    <t>Middle School - Social Studies_2014_3rd Minority Quartile_Different District/Different Position</t>
  </si>
  <si>
    <t>Middle School - Social Studies_2014_3rd Minority Quartile_Different District/Same Position</t>
  </si>
  <si>
    <t>Middle School - Social Studies_2014_3rd Minority Quartile_Leaver</t>
  </si>
  <si>
    <t>Middle School - Social Studies_2014_3rd Minority Quartile_New</t>
  </si>
  <si>
    <t>Middle School - Social Studies_2014_3rd Minority Quartile_Same District/Different Position</t>
  </si>
  <si>
    <t>Middle School - Social Studies_2014_3rd Minority Quartile_Stayer</t>
  </si>
  <si>
    <t>Middle School - Social Studies_2014_4th Minority Quartile_Different District/Different Position</t>
  </si>
  <si>
    <t>Middle School - Social Studies_2014_4th Minority Quartile_Different District/Same Position</t>
  </si>
  <si>
    <t>Middle School - Social Studies_2014_4th Minority Quartile_Leaver</t>
  </si>
  <si>
    <t>Middle School - Social Studies_2014_4th Minority Quartile_New</t>
  </si>
  <si>
    <t>Middle School - Social Studies_2014_4th Minority Quartile_Same District/Different Position</t>
  </si>
  <si>
    <t>Middle School - Social Studies_2014_4th Minority Quartile_Stayer</t>
  </si>
  <si>
    <t>Middle School - Vocational Education_2010_1st Minority Quartile_New</t>
  </si>
  <si>
    <t>Middle School - Vocational Education_2010_1st Minority Quartile_Same District/Different Position</t>
  </si>
  <si>
    <t>Middle School - Vocational Education_2010_1st Minority Quartile_Stayer</t>
  </si>
  <si>
    <t>Middle School - Vocational Education_2010_2nd Minority Quartile_Leaver</t>
  </si>
  <si>
    <t>Middle School - Vocational Education_2010_2nd Minority Quartile_New</t>
  </si>
  <si>
    <t>Middle School - Vocational Education_2010_2nd Minority Quartile_Same District/Different Position</t>
  </si>
  <si>
    <t>Middle School - Vocational Education_2010_2nd Minority Quartile_Stayer</t>
  </si>
  <si>
    <t>Middle School - Vocational Education_2010_3rd Minority Quartile_Different District/Different Position</t>
  </si>
  <si>
    <t>Middle School - Vocational Education_2010_3rd Minority Quartile_Leaver</t>
  </si>
  <si>
    <t>Middle School - Vocational Education_2010_3rd Minority Quartile_New</t>
  </si>
  <si>
    <t>Middle School - Vocational Education_2010_3rd Minority Quartile_Same District/Different Position</t>
  </si>
  <si>
    <t>Middle School - Vocational Education_2010_3rd Minority Quartile_Stayer</t>
  </si>
  <si>
    <t>Middle School - Vocational Education_2010_4th Minority Quartile_Different District/Different Position</t>
  </si>
  <si>
    <t>Middle School - Vocational Education_2010_4th Minority Quartile_Different District/Same Position</t>
  </si>
  <si>
    <t>Middle School - Vocational Education_2010_4th Minority Quartile_Leaver</t>
  </si>
  <si>
    <t>Middle School - Vocational Education_2010_4th Minority Quartile_New</t>
  </si>
  <si>
    <t>Middle School - Vocational Education_2010_4th Minority Quartile_Same District/Different Position</t>
  </si>
  <si>
    <t>Middle School - Vocational Education_2010_4th Minority Quartile_Stayer</t>
  </si>
  <si>
    <t>Middle School - Vocational Education_2011_1st Minority Quartile_Leaver</t>
  </si>
  <si>
    <t>Middle School - Vocational Education_2011_1st Minority Quartile_New</t>
  </si>
  <si>
    <t>Middle School - Vocational Education_2011_1st Minority Quartile_Same District/Different Position</t>
  </si>
  <si>
    <t>Middle School - Vocational Education_2011_1st Minority Quartile_Stayer</t>
  </si>
  <si>
    <t>Middle School - Vocational Education_2011_2nd Minority Quartile_Different District/Different Position</t>
  </si>
  <si>
    <t>Middle School - Vocational Education_2011_2nd Minority Quartile_Leaver</t>
  </si>
  <si>
    <t>Middle School - Vocational Education_2011_2nd Minority Quartile_Same District/Different Position</t>
  </si>
  <si>
    <t>Middle School - Vocational Education_2011_2nd Minority Quartile_Stayer</t>
  </si>
  <si>
    <t>Middle School - Vocational Education_2011_3rd Minority Quartile_Leaver</t>
  </si>
  <si>
    <t>Middle School - Vocational Education_2011_3rd Minority Quartile_Same District/Different Position</t>
  </si>
  <si>
    <t>Middle School - Vocational Education_2011_3rd Minority Quartile_Stayer</t>
  </si>
  <si>
    <t>Middle School - Vocational Education_2011_4th Minority Quartile_Leaver</t>
  </si>
  <si>
    <t>Middle School - Vocational Education_2011_4th Minority Quartile_New</t>
  </si>
  <si>
    <t>Middle School - Vocational Education_2011_4th Minority Quartile_Same District/Different Position</t>
  </si>
  <si>
    <t>Middle School - Vocational Education_2011_4th Minority Quartile_Stayer</t>
  </si>
  <si>
    <t>Middle School - Vocational Education_2012_1st Minority Quartile_Different District/Different Position</t>
  </si>
  <si>
    <t>Middle School - Vocational Education_2012_1st Minority Quartile_Leaver</t>
  </si>
  <si>
    <t>Middle School - Vocational Education_2012_1st Minority Quartile_New</t>
  </si>
  <si>
    <t>Middle School - Vocational Education_2012_1st Minority Quartile_Same District/Different Position</t>
  </si>
  <si>
    <t>Middle School - Vocational Education_2012_1st Minority Quartile_Stayer</t>
  </si>
  <si>
    <t>Middle School - Vocational Education_2012_2nd Minority Quartile_Different District/Different Position</t>
  </si>
  <si>
    <t>Middle School - Vocational Education_2012_2nd Minority Quartile_Leaver</t>
  </si>
  <si>
    <t>Middle School - Vocational Education_2012_2nd Minority Quartile_New</t>
  </si>
  <si>
    <t>Middle School - Vocational Education_2012_2nd Minority Quartile_Same District/Different Position</t>
  </si>
  <si>
    <t>Middle School - Vocational Education_2012_2nd Minority Quartile_Stayer</t>
  </si>
  <si>
    <t>Middle School - Vocational Education_2012_3rd Minority Quartile_Leaver</t>
  </si>
  <si>
    <t>Middle School - Vocational Education_2012_3rd Minority Quartile_Same District/Different Position</t>
  </si>
  <si>
    <t>Middle School - Vocational Education_2012_3rd Minority Quartile_Stayer</t>
  </si>
  <si>
    <t>Middle School - Vocational Education_2012_4th Minority Quartile_Leaver</t>
  </si>
  <si>
    <t>Middle School - Vocational Education_2012_4th Minority Quartile_New</t>
  </si>
  <si>
    <t>Middle School - Vocational Education_2012_4th Minority Quartile_Same District/Different Position</t>
  </si>
  <si>
    <t>Middle School - Vocational Education_2012_4th Minority Quartile_Stayer</t>
  </si>
  <si>
    <t>Middle School - Vocational Education_2013_1st Minority Quartile_Leaver</t>
  </si>
  <si>
    <t>Middle School - Vocational Education_2013_1st Minority Quartile_Same District/Different Position</t>
  </si>
  <si>
    <t>Middle School - Vocational Education_2013_1st Minority Quartile_Stayer</t>
  </si>
  <si>
    <t>Middle School - Vocational Education_2013_2nd Minority Quartile_Leaver</t>
  </si>
  <si>
    <t>Middle School - Vocational Education_2013_2nd Minority Quartile_New</t>
  </si>
  <si>
    <t>Middle School - Vocational Education_2013_2nd Minority Quartile_Same District/Different Position</t>
  </si>
  <si>
    <t>Middle School - Vocational Education_2013_2nd Minority Quartile_Stayer</t>
  </si>
  <si>
    <t>Middle School - Vocational Education_2013_3rd Minority Quartile_Leaver</t>
  </si>
  <si>
    <t>Middle School - Vocational Education_2013_3rd Minority Quartile_New</t>
  </si>
  <si>
    <t>Middle School - Vocational Education_2013_3rd Minority Quartile_Same District/Different Position</t>
  </si>
  <si>
    <t>Middle School - Vocational Education_2013_3rd Minority Quartile_Stayer</t>
  </si>
  <si>
    <t>Middle School - Vocational Education_2013_4th Minority Quartile_Different District/Different Position</t>
  </si>
  <si>
    <t>Middle School - Vocational Education_2013_4th Minority Quartile_Leaver</t>
  </si>
  <si>
    <t>Middle School - Vocational Education_2013_4th Minority Quartile_New</t>
  </si>
  <si>
    <t>Middle School - Vocational Education_2013_4th Minority Quartile_Same District/Different Position</t>
  </si>
  <si>
    <t>Middle School - Vocational Education_2013_4th Minority Quartile_Stayer</t>
  </si>
  <si>
    <t>Middle School - Vocational Education_2014_1st Minority Quartile_Leaver</t>
  </si>
  <si>
    <t>Middle School - Vocational Education_2014_1st Minority Quartile_New</t>
  </si>
  <si>
    <t>Middle School - Vocational Education_2014_1st Minority Quartile_Same District/Different Position</t>
  </si>
  <si>
    <t>Middle School - Vocational Education_2014_1st Minority Quartile_Stayer</t>
  </si>
  <si>
    <t>Middle School - Vocational Education_2014_2nd Minority Quartile_Different District/Different Position</t>
  </si>
  <si>
    <t>Middle School - Vocational Education_2014_2nd Minority Quartile_Leaver</t>
  </si>
  <si>
    <t>Middle School - Vocational Education_2014_2nd Minority Quartile_New</t>
  </si>
  <si>
    <t>Middle School - Vocational Education_2014_2nd Minority Quartile_Same District/Different Position</t>
  </si>
  <si>
    <t>Middle School - Vocational Education_2014_2nd Minority Quartile_Stayer</t>
  </si>
  <si>
    <t>Middle School - Vocational Education_2014_3rd Minority Quartile_Different District/Different Position</t>
  </si>
  <si>
    <t>Middle School - Vocational Education_2014_3rd Minority Quartile_Leaver</t>
  </si>
  <si>
    <t>Middle School - Vocational Education_2014_3rd Minority Quartile_New</t>
  </si>
  <si>
    <t>Middle School - Vocational Education_2014_3rd Minority Quartile_Same District/Different Position</t>
  </si>
  <si>
    <t>Middle School - Vocational Education_2014_3rd Minority Quartile_Stayer</t>
  </si>
  <si>
    <t>Middle School - Vocational Education_2014_4th Minority Quartile_Different District/Different Position</t>
  </si>
  <si>
    <t>Middle School - Vocational Education_2014_4th Minority Quartile_Leaver</t>
  </si>
  <si>
    <t>Middle School - Vocational Education_2014_4th Minority Quartile_New</t>
  </si>
  <si>
    <t>Middle School - Vocational Education_2014_4th Minority Quartile_Same District/Different Position</t>
  </si>
  <si>
    <t>Middle School - Vocational Education_2014_4th Minority Quartile_Stayer</t>
  </si>
  <si>
    <t>Other Positions_2010_1st Minority Quartile_Different District/Different Position</t>
  </si>
  <si>
    <t>Other Positions_2010_1st Minority Quartile_Different District/Same Position</t>
  </si>
  <si>
    <t>Other Positions_2010_1st Minority Quartile_Leaver</t>
  </si>
  <si>
    <t>Other Positions_2010_1st Minority Quartile_New</t>
  </si>
  <si>
    <t>Other Positions_2010_1st Minority Quartile_Same District/Different Position</t>
  </si>
  <si>
    <t>Other Positions_2010_1st Minority Quartile_Stayer</t>
  </si>
  <si>
    <t>Other Positions_2010_2nd Minority Quartile_Different District/Different Position</t>
  </si>
  <si>
    <t>Other Positions_2010_2nd Minority Quartile_Different District/Same Position</t>
  </si>
  <si>
    <t>Other Positions_2010_2nd Minority Quartile_Leaver</t>
  </si>
  <si>
    <t>Other Positions_2010_2nd Minority Quartile_New</t>
  </si>
  <si>
    <t>Other Positions_2010_2nd Minority Quartile_Same District/Different Position</t>
  </si>
  <si>
    <t>Other Positions_2010_2nd Minority Quartile_Stayer</t>
  </si>
  <si>
    <t>Other Positions_2010_3rd Minority Quartile_Different District/Different Position</t>
  </si>
  <si>
    <t>Other Positions_2010_3rd Minority Quartile_Different District/Same Position</t>
  </si>
  <si>
    <t>Other Positions_2010_3rd Minority Quartile_Leaver</t>
  </si>
  <si>
    <t>Other Positions_2010_3rd Minority Quartile_New</t>
  </si>
  <si>
    <t>Other Positions_2010_3rd Minority Quartile_Same District/Different Position</t>
  </si>
  <si>
    <t>Other Positions_2010_3rd Minority Quartile_Stayer</t>
  </si>
  <si>
    <t>Other Positions_2010_4th Minority Quartile_Different District/Different Position</t>
  </si>
  <si>
    <t>Other Positions_2010_4th Minority Quartile_Different District/Same Position</t>
  </si>
  <si>
    <t>Other Positions_2010_4th Minority Quartile_Leaver</t>
  </si>
  <si>
    <t>Other Positions_2010_4th Minority Quartile_New</t>
  </si>
  <si>
    <t>Other Positions_2010_4th Minority Quartile_Same District/Different Position</t>
  </si>
  <si>
    <t>Other Positions_2010_4th Minority Quartile_Stayer</t>
  </si>
  <si>
    <t>Other Positions_2011_1st Minority Quartile_Different District/Different Position</t>
  </si>
  <si>
    <t>Other Positions_2011_1st Minority Quartile_Leaver</t>
  </si>
  <si>
    <t>Other Positions_2011_1st Minority Quartile_New</t>
  </si>
  <si>
    <t>Other Positions_2011_1st Minority Quartile_Same District/Different Position</t>
  </si>
  <si>
    <t>Other Positions_2011_1st Minority Quartile_Stayer</t>
  </si>
  <si>
    <t>Other Positions_2011_2nd Minority Quartile_Different District/Different Position</t>
  </si>
  <si>
    <t>Other Positions_2011_2nd Minority Quartile_Different District/Same Position</t>
  </si>
  <si>
    <t>Other Positions_2011_2nd Minority Quartile_Leaver</t>
  </si>
  <si>
    <t>Other Positions_2011_2nd Minority Quartile_New</t>
  </si>
  <si>
    <t>Other Positions_2011_2nd Minority Quartile_Same District/Different Position</t>
  </si>
  <si>
    <t>Other Positions_2011_2nd Minority Quartile_Stayer</t>
  </si>
  <si>
    <t>Other Positions_2011_3rd Minority Quartile_Different District/Different Position</t>
  </si>
  <si>
    <t>Other Positions_2011_3rd Minority Quartile_Different District/Same Position</t>
  </si>
  <si>
    <t>Other Positions_2011_3rd Minority Quartile_Leaver</t>
  </si>
  <si>
    <t>Other Positions_2011_3rd Minority Quartile_New</t>
  </si>
  <si>
    <t>Other Positions_2011_3rd Minority Quartile_Same District/Different Position</t>
  </si>
  <si>
    <t>Other Positions_2011_3rd Minority Quartile_Stayer</t>
  </si>
  <si>
    <t>Other Positions_2011_4th Minority Quartile_Different District/Different Position</t>
  </si>
  <si>
    <t>Other Positions_2011_4th Minority Quartile_Different District/Same Position</t>
  </si>
  <si>
    <t>Other Positions_2011_4th Minority Quartile_Leaver</t>
  </si>
  <si>
    <t>Other Positions_2011_4th Minority Quartile_New</t>
  </si>
  <si>
    <t>Other Positions_2011_4th Minority Quartile_Same District/Different Position</t>
  </si>
  <si>
    <t>Other Positions_2011_4th Minority Quartile_Stayer</t>
  </si>
  <si>
    <t>Other Positions_2012_1st Minority Quartile_Different District/Different Position</t>
  </si>
  <si>
    <t>Other Positions_2012_1st Minority Quartile_Different District/Same Position</t>
  </si>
  <si>
    <t>Other Positions_2012_1st Minority Quartile_Leaver</t>
  </si>
  <si>
    <t>Other Positions_2012_1st Minority Quartile_New</t>
  </si>
  <si>
    <t>Other Positions_2012_1st Minority Quartile_Same District/Different Position</t>
  </si>
  <si>
    <t>Other Positions_2012_1st Minority Quartile_Stayer</t>
  </si>
  <si>
    <t>Other Positions_2012_2nd Minority Quartile_Different District/Different Position</t>
  </si>
  <si>
    <t>Other Positions_2012_2nd Minority Quartile_Different District/Same Position</t>
  </si>
  <si>
    <t>Other Positions_2012_2nd Minority Quartile_Leaver</t>
  </si>
  <si>
    <t>Other Positions_2012_2nd Minority Quartile_New</t>
  </si>
  <si>
    <t>Other Positions_2012_2nd Minority Quartile_Same District/Different Position</t>
  </si>
  <si>
    <t>Other Positions_2012_2nd Minority Quartile_Stayer</t>
  </si>
  <si>
    <t>Other Positions_2012_3rd Minority Quartile_Different District/Different Position</t>
  </si>
  <si>
    <t>Other Positions_2012_3rd Minority Quartile_Different District/Same Position</t>
  </si>
  <si>
    <t>Other Positions_2012_3rd Minority Quartile_Leaver</t>
  </si>
  <si>
    <t>Other Positions_2012_3rd Minority Quartile_New</t>
  </si>
  <si>
    <t>Other Positions_2012_3rd Minority Quartile_Same District/Different Position</t>
  </si>
  <si>
    <t>Other Positions_2012_3rd Minority Quartile_Stayer</t>
  </si>
  <si>
    <t>Other Positions_2012_4th Minority Quartile_Different District/Different Position</t>
  </si>
  <si>
    <t>Other Positions_2012_4th Minority Quartile_Different District/Same Position</t>
  </si>
  <si>
    <t>Other Positions_2012_4th Minority Quartile_Leaver</t>
  </si>
  <si>
    <t>Other Positions_2012_4th Minority Quartile_New</t>
  </si>
  <si>
    <t>Other Positions_2012_4th Minority Quartile_Same District/Different Position</t>
  </si>
  <si>
    <t>Other Positions_2012_4th Minority Quartile_Stayer</t>
  </si>
  <si>
    <t>Other Positions_2013_1st Minority Quartile_Different District/Different Position</t>
  </si>
  <si>
    <t>Other Positions_2013_1st Minority Quartile_Different District/Same Position</t>
  </si>
  <si>
    <t>Other Positions_2013_1st Minority Quartile_Leaver</t>
  </si>
  <si>
    <t>Other Positions_2013_1st Minority Quartile_New</t>
  </si>
  <si>
    <t>Other Positions_2013_1st Minority Quartile_Same District/Different Position</t>
  </si>
  <si>
    <t>Other Positions_2013_1st Minority Quartile_Stayer</t>
  </si>
  <si>
    <t>Other Positions_2013_2nd Minority Quartile_Different District/Different Position</t>
  </si>
  <si>
    <t>Other Positions_2013_2nd Minority Quartile_Different District/Same Position</t>
  </si>
  <si>
    <t>Other Positions_2013_2nd Minority Quartile_Leaver</t>
  </si>
  <si>
    <t>Other Positions_2013_2nd Minority Quartile_New</t>
  </si>
  <si>
    <t>Other Positions_2013_2nd Minority Quartile_Same District/Different Position</t>
  </si>
  <si>
    <t>Other Positions_2013_2nd Minority Quartile_Stayer</t>
  </si>
  <si>
    <t>Other Positions_2013_3rd Minority Quartile_Different District/Different Position</t>
  </si>
  <si>
    <t>Other Positions_2013_3rd Minority Quartile_Different District/Same Position</t>
  </si>
  <si>
    <t>Other Positions_2013_3rd Minority Quartile_Leaver</t>
  </si>
  <si>
    <t>Other Positions_2013_3rd Minority Quartile_New</t>
  </si>
  <si>
    <t>Other Positions_2013_3rd Minority Quartile_Same District/Different Position</t>
  </si>
  <si>
    <t>Other Positions_2013_3rd Minority Quartile_Stayer</t>
  </si>
  <si>
    <t>Other Positions_2013_4th Minority Quartile_Different District/Different Position</t>
  </si>
  <si>
    <t>Other Positions_2013_4th Minority Quartile_Different District/Same Position</t>
  </si>
  <si>
    <t>Other Positions_2013_4th Minority Quartile_Leaver</t>
  </si>
  <si>
    <t>Other Positions_2013_4th Minority Quartile_New</t>
  </si>
  <si>
    <t>Other Positions_2013_4th Minority Quartile_Same District/Different Position</t>
  </si>
  <si>
    <t>Other Positions_2013_4th Minority Quartile_Stayer</t>
  </si>
  <si>
    <t>Other Positions_2014_1st Minority Quartile_Different District/Different Position</t>
  </si>
  <si>
    <t>Other Positions_2014_1st Minority Quartile_Leaver</t>
  </si>
  <si>
    <t>Other Positions_2014_1st Minority Quartile_New</t>
  </si>
  <si>
    <t>Other Positions_2014_1st Minority Quartile_Same District/Different Position</t>
  </si>
  <si>
    <t>Other Positions_2014_1st Minority Quartile_Stayer</t>
  </si>
  <si>
    <t>Other Positions_2014_2nd Minority Quartile_Different District/Different Position</t>
  </si>
  <si>
    <t>Other Positions_2014_2nd Minority Quartile_Different District/Same Position</t>
  </si>
  <si>
    <t>Other Positions_2014_2nd Minority Quartile_Leaver</t>
  </si>
  <si>
    <t>Other Positions_2014_2nd Minority Quartile_New</t>
  </si>
  <si>
    <t>Other Positions_2014_2nd Minority Quartile_Same District/Different Position</t>
  </si>
  <si>
    <t>Other Positions_2014_2nd Minority Quartile_Stayer</t>
  </si>
  <si>
    <t>Other Positions_2014_3rd Minority Quartile_Different District/Different Position</t>
  </si>
  <si>
    <t>Other Positions_2014_3rd Minority Quartile_Leaver</t>
  </si>
  <si>
    <t>Other Positions_2014_3rd Minority Quartile_New</t>
  </si>
  <si>
    <t>Other Positions_2014_3rd Minority Quartile_Same District/Different Position</t>
  </si>
  <si>
    <t>Other Positions_2014_3rd Minority Quartile_Stayer</t>
  </si>
  <si>
    <t>Other Positions_2014_4th Minority Quartile_Different District/Different Position</t>
  </si>
  <si>
    <t>Other Positions_2014_4th Minority Quartile_Different District/Same Position</t>
  </si>
  <si>
    <t>Other Positions_2014_4th Minority Quartile_Leaver</t>
  </si>
  <si>
    <t>Other Positions_2014_4th Minority Quartile_New</t>
  </si>
  <si>
    <t>Other Positions_2014_4th Minority Quartile_Same District/Different Position</t>
  </si>
  <si>
    <t>Other Positions_2014_4th Minority Quartile_Stayer</t>
  </si>
  <si>
    <t>Other Professional Staff_2010_1st Minority Quartile_Different District/Different Position</t>
  </si>
  <si>
    <t>Other Professional Staff_2010_1st Minority Quartile_Different District/Same Position</t>
  </si>
  <si>
    <t>Other Professional Staff_2010_1st Minority Quartile_Leaver</t>
  </si>
  <si>
    <t>Other Professional Staff_2010_1st Minority Quartile_New</t>
  </si>
  <si>
    <t>Other Professional Staff_2010_1st Minority Quartile_Same District/Different Position</t>
  </si>
  <si>
    <t>Other Professional Staff_2010_1st Minority Quartile_Stayer</t>
  </si>
  <si>
    <t>Other Professional Staff_2010_2nd Minority Quartile_Different District/Different Position</t>
  </si>
  <si>
    <t>Other Professional Staff_2010_2nd Minority Quartile_Different District/Same Position</t>
  </si>
  <si>
    <t>Other Professional Staff_2010_2nd Minority Quartile_Leaver</t>
  </si>
  <si>
    <t>Other Professional Staff_2010_2nd Minority Quartile_New</t>
  </si>
  <si>
    <t>Other Professional Staff_2010_2nd Minority Quartile_Same District/Different Position</t>
  </si>
  <si>
    <t>Other Professional Staff_2010_2nd Minority Quartile_Stayer</t>
  </si>
  <si>
    <t>Other Professional Staff_2010_3rd Minority Quartile_Different District/Different Position</t>
  </si>
  <si>
    <t>Other Professional Staff_2010_3rd Minority Quartile_Different District/Same Position</t>
  </si>
  <si>
    <t>Other Professional Staff_2010_3rd Minority Quartile_Leaver</t>
  </si>
  <si>
    <t>Other Professional Staff_2010_3rd Minority Quartile_New</t>
  </si>
  <si>
    <t>Other Professional Staff_2010_3rd Minority Quartile_Same District/Different Position</t>
  </si>
  <si>
    <t>Other Professional Staff_2010_3rd Minority Quartile_Stayer</t>
  </si>
  <si>
    <t>Other Professional Staff_2010_4th Minority Quartile_Different District/Different Position</t>
  </si>
  <si>
    <t>Other Professional Staff_2010_4th Minority Quartile_Different District/Same Position</t>
  </si>
  <si>
    <t>Other Professional Staff_2010_4th Minority Quartile_Leaver</t>
  </si>
  <si>
    <t>Other Professional Staff_2010_4th Minority Quartile_New</t>
  </si>
  <si>
    <t>Other Professional Staff_2010_4th Minority Quartile_Same District/Different Position</t>
  </si>
  <si>
    <t>Other Professional Staff_2010_4th Minority Quartile_Stayer</t>
  </si>
  <si>
    <t>Other Professional Staff_2011_1st Minority Quartile_Different District/Different Position</t>
  </si>
  <si>
    <t>Other Professional Staff_2011_1st Minority Quartile_Different District/Same Position</t>
  </si>
  <si>
    <t>Other Professional Staff_2011_1st Minority Quartile_Leaver</t>
  </si>
  <si>
    <t>Other Professional Staff_2011_1st Minority Quartile_New</t>
  </si>
  <si>
    <t>Other Professional Staff_2011_1st Minority Quartile_Same District/Different Position</t>
  </si>
  <si>
    <t>Other Professional Staff_2011_1st Minority Quartile_Stayer</t>
  </si>
  <si>
    <t>Other Professional Staff_2011_2nd Minority Quartile_Different District/Different Position</t>
  </si>
  <si>
    <t>Other Professional Staff_2011_2nd Minority Quartile_Different District/Same Position</t>
  </si>
  <si>
    <t>Other Professional Staff_2011_2nd Minority Quartile_Leaver</t>
  </si>
  <si>
    <t>Other Professional Staff_2011_2nd Minority Quartile_New</t>
  </si>
  <si>
    <t>Other Professional Staff_2011_2nd Minority Quartile_Same District/Different Position</t>
  </si>
  <si>
    <t>Other Professional Staff_2011_2nd Minority Quartile_Stayer</t>
  </si>
  <si>
    <t>Other Professional Staff_2011_3rd Minority Quartile_Different District/Different Position</t>
  </si>
  <si>
    <t>Other Professional Staff_2011_3rd Minority Quartile_Different District/Same Position</t>
  </si>
  <si>
    <t>Other Professional Staff_2011_3rd Minority Quartile_Leaver</t>
  </si>
  <si>
    <t>Other Professional Staff_2011_3rd Minority Quartile_New</t>
  </si>
  <si>
    <t>Other Professional Staff_2011_3rd Minority Quartile_Same District/Different Position</t>
  </si>
  <si>
    <t>Other Professional Staff_2011_3rd Minority Quartile_Stayer</t>
  </si>
  <si>
    <t>Other Professional Staff_2011_4th Minority Quartile_Different District/Different Position</t>
  </si>
  <si>
    <t>Other Professional Staff_2011_4th Minority Quartile_Different District/Same Position</t>
  </si>
  <si>
    <t>Other Professional Staff_2011_4th Minority Quartile_Leaver</t>
  </si>
  <si>
    <t>Other Professional Staff_2011_4th Minority Quartile_New</t>
  </si>
  <si>
    <t>Other Professional Staff_2011_4th Minority Quartile_Same District/Different Position</t>
  </si>
  <si>
    <t>Other Professional Staff_2011_4th Minority Quartile_Stayer</t>
  </si>
  <si>
    <t>Other Professional Staff_2012_1st Minority Quartile_Different District/Same Position</t>
  </si>
  <si>
    <t>Other Professional Staff_2012_1st Minority Quartile_Leaver</t>
  </si>
  <si>
    <t>Other Professional Staff_2012_1st Minority Quartile_New</t>
  </si>
  <si>
    <t>Other Professional Staff_2012_1st Minority Quartile_Same District/Different Position</t>
  </si>
  <si>
    <t>Other Professional Staff_2012_1st Minority Quartile_Stayer</t>
  </si>
  <si>
    <t>Other Professional Staff_2012_2nd Minority Quartile_Different District/Different Position</t>
  </si>
  <si>
    <t>Other Professional Staff_2012_2nd Minority Quartile_Different District/Same Position</t>
  </si>
  <si>
    <t>Other Professional Staff_2012_2nd Minority Quartile_Leaver</t>
  </si>
  <si>
    <t>Other Professional Staff_2012_2nd Minority Quartile_New</t>
  </si>
  <si>
    <t>Other Professional Staff_2012_2nd Minority Quartile_Same District/Different Position</t>
  </si>
  <si>
    <t>Other Professional Staff_2012_2nd Minority Quartile_Stayer</t>
  </si>
  <si>
    <t>Other Professional Staff_2012_3rd Minority Quartile_Different District/Different Position</t>
  </si>
  <si>
    <t>Other Professional Staff_2012_3rd Minority Quartile_Different District/Same Position</t>
  </si>
  <si>
    <t>Other Professional Staff_2012_3rd Minority Quartile_Leaver</t>
  </si>
  <si>
    <t>Other Professional Staff_2012_3rd Minority Quartile_New</t>
  </si>
  <si>
    <t>Other Professional Staff_2012_3rd Minority Quartile_Same District/Different Position</t>
  </si>
  <si>
    <t>Other Professional Staff_2012_3rd Minority Quartile_Stayer</t>
  </si>
  <si>
    <t>Other Professional Staff_2012_4th Minority Quartile_Different District/Different Position</t>
  </si>
  <si>
    <t>Other Professional Staff_2012_4th Minority Quartile_Different District/Same Position</t>
  </si>
  <si>
    <t>Other Professional Staff_2012_4th Minority Quartile_Leaver</t>
  </si>
  <si>
    <t>Other Professional Staff_2012_4th Minority Quartile_New</t>
  </si>
  <si>
    <t>Other Professional Staff_2012_4th Minority Quartile_Same District/Different Position</t>
  </si>
  <si>
    <t>Other Professional Staff_2012_4th Minority Quartile_Stayer</t>
  </si>
  <si>
    <t>Other Professional Staff_2013_1st Minority Quartile_Different District/Different Position</t>
  </si>
  <si>
    <t>Other Professional Staff_2013_1st Minority Quartile_Different District/Same Position</t>
  </si>
  <si>
    <t>Other Professional Staff_2013_1st Minority Quartile_Leaver</t>
  </si>
  <si>
    <t>Other Professional Staff_2013_1st Minority Quartile_New</t>
  </si>
  <si>
    <t>Other Professional Staff_2013_1st Minority Quartile_Same District/Different Position</t>
  </si>
  <si>
    <t>Other Professional Staff_2013_1st Minority Quartile_Stayer</t>
  </si>
  <si>
    <t>Other Professional Staff_2013_2nd Minority Quartile_Different District/Different Position</t>
  </si>
  <si>
    <t>Other Professional Staff_2013_2nd Minority Quartile_Different District/Same Position</t>
  </si>
  <si>
    <t>Other Professional Staff_2013_2nd Minority Quartile_Leaver</t>
  </si>
  <si>
    <t>Other Professional Staff_2013_2nd Minority Quartile_New</t>
  </si>
  <si>
    <t>Other Professional Staff_2013_2nd Minority Quartile_Same District/Different Position</t>
  </si>
  <si>
    <t>Other Professional Staff_2013_2nd Minority Quartile_Stayer</t>
  </si>
  <si>
    <t>Other Professional Staff_2013_3rd Minority Quartile_Different District/Different Position</t>
  </si>
  <si>
    <t>Other Professional Staff_2013_3rd Minority Quartile_Different District/Same Position</t>
  </si>
  <si>
    <t>Other Professional Staff_2013_3rd Minority Quartile_Leaver</t>
  </si>
  <si>
    <t>Other Professional Staff_2013_3rd Minority Quartile_New</t>
  </si>
  <si>
    <t>Other Professional Staff_2013_3rd Minority Quartile_Same District/Different Position</t>
  </si>
  <si>
    <t>Other Professional Staff_2013_3rd Minority Quartile_Stayer</t>
  </si>
  <si>
    <t>Other Professional Staff_2013_4th Minority Quartile_Different District/Different Position</t>
  </si>
  <si>
    <t>Other Professional Staff_2013_4th Minority Quartile_Different District/Same Position</t>
  </si>
  <si>
    <t>Other Professional Staff_2013_4th Minority Quartile_Leaver</t>
  </si>
  <si>
    <t>Other Professional Staff_2013_4th Minority Quartile_New</t>
  </si>
  <si>
    <t>Other Professional Staff_2013_4th Minority Quartile_Same District/Different Position</t>
  </si>
  <si>
    <t>Other Professional Staff_2013_4th Minority Quartile_Stayer</t>
  </si>
  <si>
    <t>Other Professional Staff_2014_1st Minority Quartile_Different District/Different Position</t>
  </si>
  <si>
    <t>Other Professional Staff_2014_1st Minority Quartile_Different District/Same Position</t>
  </si>
  <si>
    <t>Other Professional Staff_2014_1st Minority Quartile_Leaver</t>
  </si>
  <si>
    <t>Other Professional Staff_2014_1st Minority Quartile_New</t>
  </si>
  <si>
    <t>Other Professional Staff_2014_1st Minority Quartile_Same District/Different Position</t>
  </si>
  <si>
    <t>Other Professional Staff_2014_1st Minority Quartile_Stayer</t>
  </si>
  <si>
    <t>Other Professional Staff_2014_2nd Minority Quartile_Different District/Different Position</t>
  </si>
  <si>
    <t>Other Professional Staff_2014_2nd Minority Quartile_Different District/Same Position</t>
  </si>
  <si>
    <t>Other Professional Staff_2014_2nd Minority Quartile_Leaver</t>
  </si>
  <si>
    <t>Other Professional Staff_2014_2nd Minority Quartile_New</t>
  </si>
  <si>
    <t>Other Professional Staff_2014_2nd Minority Quartile_Same District/Different Position</t>
  </si>
  <si>
    <t>Other Professional Staff_2014_2nd Minority Quartile_Stayer</t>
  </si>
  <si>
    <t>Other Professional Staff_2014_3rd Minority Quartile_Different District/Different Position</t>
  </si>
  <si>
    <t>Other Professional Staff_2014_3rd Minority Quartile_Different District/Same Position</t>
  </si>
  <si>
    <t>Other Professional Staff_2014_3rd Minority Quartile_Leaver</t>
  </si>
  <si>
    <t>Other Professional Staff_2014_3rd Minority Quartile_New</t>
  </si>
  <si>
    <t>Other Professional Staff_2014_3rd Minority Quartile_Same District/Different Position</t>
  </si>
  <si>
    <t>Other Professional Staff_2014_3rd Minority Quartile_Stayer</t>
  </si>
  <si>
    <t>Other Professional Staff_2014_4th Minority Quartile_Different District/Different Position</t>
  </si>
  <si>
    <t>Other Professional Staff_2014_4th Minority Quartile_Different District/Same Position</t>
  </si>
  <si>
    <t>Other Professional Staff_2014_4th Minority Quartile_Leaver</t>
  </si>
  <si>
    <t>Other Professional Staff_2014_4th Minority Quartile_New</t>
  </si>
  <si>
    <t>Other Professional Staff_2014_4th Minority Quartile_Same District/Different Position</t>
  </si>
  <si>
    <t>Other Professional Staff_2014_4th Minority Quartile_Stayer</t>
  </si>
  <si>
    <t>Overall_2010_1st Minority Quartile_Different District/Different Position</t>
  </si>
  <si>
    <t>Overall_2010_1st Minority Quartile_Different District/Same Position</t>
  </si>
  <si>
    <t>Overall_2010_1st Minority Quartile_Leaver</t>
  </si>
  <si>
    <t>Overall_2010_1st Minority Quartile_New</t>
  </si>
  <si>
    <t>Overall_2010_1st Minority Quartile_Same District/Different Position</t>
  </si>
  <si>
    <t>Overall_2010_1st Minority Quartile_Stayer</t>
  </si>
  <si>
    <t>Overall_2010_2nd Minority Quartile_Different District/Different Position</t>
  </si>
  <si>
    <t>Overall_2010_2nd Minority Quartile_Different District/Same Position</t>
  </si>
  <si>
    <t>Overall_2010_2nd Minority Quartile_Leaver</t>
  </si>
  <si>
    <t>Overall_2010_2nd Minority Quartile_New</t>
  </si>
  <si>
    <t>Overall_2010_2nd Minority Quartile_Same District/Different Position</t>
  </si>
  <si>
    <t>Overall_2010_2nd Minority Quartile_Stayer</t>
  </si>
  <si>
    <t>Overall_2010_3rd Minority Quartile_Different District/Different Position</t>
  </si>
  <si>
    <t>Overall_2010_3rd Minority Quartile_Different District/Same Position</t>
  </si>
  <si>
    <t>Overall_2010_3rd Minority Quartile_Leaver</t>
  </si>
  <si>
    <t>Overall_2010_3rd Minority Quartile_New</t>
  </si>
  <si>
    <t>Overall_2010_3rd Minority Quartile_Same District/Different Position</t>
  </si>
  <si>
    <t>Overall_2010_3rd Minority Quartile_Stayer</t>
  </si>
  <si>
    <t>Overall_2010_4th Minority Quartile_Different District/Different Position</t>
  </si>
  <si>
    <t>Overall_2010_4th Minority Quartile_Different District/Same Position</t>
  </si>
  <si>
    <t>Overall_2010_4th Minority Quartile_Leaver</t>
  </si>
  <si>
    <t>Overall_2010_4th Minority Quartile_New</t>
  </si>
  <si>
    <t>Overall_2010_4th Minority Quartile_Same District/Different Position</t>
  </si>
  <si>
    <t>Overall_2010_4th Minority Quartile_Stayer</t>
  </si>
  <si>
    <t>Overall_2011_1st Minority Quartile_Different District/Different Position</t>
  </si>
  <si>
    <t>Overall_2011_1st Minority Quartile_Different District/Same Position</t>
  </si>
  <si>
    <t>Overall_2011_1st Minority Quartile_Leaver</t>
  </si>
  <si>
    <t>Overall_2011_1st Minority Quartile_New</t>
  </si>
  <si>
    <t>Overall_2011_1st Minority Quartile_Same District/Different Position</t>
  </si>
  <si>
    <t>Overall_2011_1st Minority Quartile_Stayer</t>
  </si>
  <si>
    <t>Overall_2011_2nd Minority Quartile_Different District/Different Position</t>
  </si>
  <si>
    <t>Overall_2011_2nd Minority Quartile_Different District/Same Position</t>
  </si>
  <si>
    <t>Overall_2011_2nd Minority Quartile_Leaver</t>
  </si>
  <si>
    <t>Overall_2011_2nd Minority Quartile_New</t>
  </si>
  <si>
    <t>Overall_2011_2nd Minority Quartile_Same District/Different Position</t>
  </si>
  <si>
    <t>Overall_2011_2nd Minority Quartile_Stayer</t>
  </si>
  <si>
    <t>Overall_2011_3rd Minority Quartile_Different District/Different Position</t>
  </si>
  <si>
    <t>Overall_2011_3rd Minority Quartile_Different District/Same Position</t>
  </si>
  <si>
    <t>Overall_2011_3rd Minority Quartile_Leaver</t>
  </si>
  <si>
    <t>Overall_2011_3rd Minority Quartile_New</t>
  </si>
  <si>
    <t>Overall_2011_3rd Minority Quartile_Same District/Different Position</t>
  </si>
  <si>
    <t>Overall_2011_3rd Minority Quartile_Stayer</t>
  </si>
  <si>
    <t>Overall_2011_4th Minority Quartile_Different District/Different Position</t>
  </si>
  <si>
    <t>Overall_2011_4th Minority Quartile_Different District/Same Position</t>
  </si>
  <si>
    <t>Overall_2011_4th Minority Quartile_Leaver</t>
  </si>
  <si>
    <t>Overall_2011_4th Minority Quartile_New</t>
  </si>
  <si>
    <t>Overall_2011_4th Minority Quartile_Same District/Different Position</t>
  </si>
  <si>
    <t>Overall_2011_4th Minority Quartile_Stayer</t>
  </si>
  <si>
    <t>Overall_2012_1st Minority Quartile_Different District/Different Position</t>
  </si>
  <si>
    <t>Overall_2012_1st Minority Quartile_Different District/Same Position</t>
  </si>
  <si>
    <t>Overall_2012_1st Minority Quartile_Leaver</t>
  </si>
  <si>
    <t>Overall_2012_1st Minority Quartile_New</t>
  </si>
  <si>
    <t>Overall_2012_1st Minority Quartile_Same District/Different Position</t>
  </si>
  <si>
    <t>Overall_2012_1st Minority Quartile_Stayer</t>
  </si>
  <si>
    <t>Overall_2012_2nd Minority Quartile_Different District/Different Position</t>
  </si>
  <si>
    <t>Overall_2012_2nd Minority Quartile_Different District/Same Position</t>
  </si>
  <si>
    <t>Overall_2012_2nd Minority Quartile_Leaver</t>
  </si>
  <si>
    <t>Overall_2012_2nd Minority Quartile_New</t>
  </si>
  <si>
    <t>Overall_2012_2nd Minority Quartile_Same District/Different Position</t>
  </si>
  <si>
    <t>Overall_2012_2nd Minority Quartile_Stayer</t>
  </si>
  <si>
    <t>Overall_2012_3rd Minority Quartile_Different District/Different Position</t>
  </si>
  <si>
    <t>Overall_2012_3rd Minority Quartile_Different District/Same Position</t>
  </si>
  <si>
    <t>Overall_2012_3rd Minority Quartile_Leaver</t>
  </si>
  <si>
    <t>Overall_2012_3rd Minority Quartile_New</t>
  </si>
  <si>
    <t>Overall_2012_3rd Minority Quartile_Same District/Different Position</t>
  </si>
  <si>
    <t>Overall_2012_3rd Minority Quartile_Stayer</t>
  </si>
  <si>
    <t>Overall_2012_4th Minority Quartile_Different District/Different Position</t>
  </si>
  <si>
    <t>Overall_2012_4th Minority Quartile_Different District/Same Position</t>
  </si>
  <si>
    <t>Overall_2012_4th Minority Quartile_Leaver</t>
  </si>
  <si>
    <t>Overall_2012_4th Minority Quartile_New</t>
  </si>
  <si>
    <t>Overall_2012_4th Minority Quartile_Same District/Different Position</t>
  </si>
  <si>
    <t>Overall_2012_4th Minority Quartile_Stayer</t>
  </si>
  <si>
    <t>Overall_2013_1st Minority Quartile_Different District/Different Position</t>
  </si>
  <si>
    <t>Overall_2013_1st Minority Quartile_Different District/Same Position</t>
  </si>
  <si>
    <t>Overall_2013_1st Minority Quartile_Leaver</t>
  </si>
  <si>
    <t>Overall_2013_1st Minority Quartile_New</t>
  </si>
  <si>
    <t>Overall_2013_1st Minority Quartile_Same District/Different Position</t>
  </si>
  <si>
    <t>Overall_2013_1st Minority Quartile_Stayer</t>
  </si>
  <si>
    <t>Overall_2013_2nd Minority Quartile_Different District/Different Position</t>
  </si>
  <si>
    <t>Overall_2013_2nd Minority Quartile_Different District/Same Position</t>
  </si>
  <si>
    <t>Overall_2013_2nd Minority Quartile_Leaver</t>
  </si>
  <si>
    <t>Overall_2013_2nd Minority Quartile_New</t>
  </si>
  <si>
    <t>Overall_2013_2nd Minority Quartile_Same District/Different Position</t>
  </si>
  <si>
    <t>Overall_2013_2nd Minority Quartile_Stayer</t>
  </si>
  <si>
    <t>Overall_2013_3rd Minority Quartile_Different District/Different Position</t>
  </si>
  <si>
    <t>Overall_2013_3rd Minority Quartile_Different District/Same Position</t>
  </si>
  <si>
    <t>Overall_2013_3rd Minority Quartile_Leaver</t>
  </si>
  <si>
    <t>Overall_2013_3rd Minority Quartile_New</t>
  </si>
  <si>
    <t>Overall_2013_3rd Minority Quartile_Same District/Different Position</t>
  </si>
  <si>
    <t>Overall_2013_3rd Minority Quartile_Stayer</t>
  </si>
  <si>
    <t>Overall_2013_4th Minority Quartile_Different District/Different Position</t>
  </si>
  <si>
    <t>Overall_2013_4th Minority Quartile_Different District/Same Position</t>
  </si>
  <si>
    <t>Overall_2013_4th Minority Quartile_Leaver</t>
  </si>
  <si>
    <t>Overall_2013_4th Minority Quartile_New</t>
  </si>
  <si>
    <t>Overall_2013_4th Minority Quartile_Same District/Different Position</t>
  </si>
  <si>
    <t>Overall_2013_4th Minority Quartile_Stayer</t>
  </si>
  <si>
    <t>Overall_2014_1st Minority Quartile_Different District/Different Position</t>
  </si>
  <si>
    <t>Overall_2014_1st Minority Quartile_Different District/Same Position</t>
  </si>
  <si>
    <t>Overall_2014_1st Minority Quartile_Leaver</t>
  </si>
  <si>
    <t>Overall_2014_1st Minority Quartile_New</t>
  </si>
  <si>
    <t>Overall_2014_1st Minority Quartile_Same District/Different Position</t>
  </si>
  <si>
    <t>Overall_2014_1st Minority Quartile_Stayer</t>
  </si>
  <si>
    <t>Overall_2014_2nd Minority Quartile_Different District/Different Position</t>
  </si>
  <si>
    <t>Overall_2014_2nd Minority Quartile_Different District/Same Position</t>
  </si>
  <si>
    <t>Overall_2014_2nd Minority Quartile_Leaver</t>
  </si>
  <si>
    <t>Overall_2014_2nd Minority Quartile_New</t>
  </si>
  <si>
    <t>Overall_2014_2nd Minority Quartile_Same District/Different Position</t>
  </si>
  <si>
    <t>Overall_2014_2nd Minority Quartile_Stayer</t>
  </si>
  <si>
    <t>Overall_2014_3rd Minority Quartile_Different District/Different Position</t>
  </si>
  <si>
    <t>Overall_2014_3rd Minority Quartile_Different District/Same Position</t>
  </si>
  <si>
    <t>Overall_2014_3rd Minority Quartile_Leaver</t>
  </si>
  <si>
    <t>Overall_2014_3rd Minority Quartile_New</t>
  </si>
  <si>
    <t>Overall_2014_3rd Minority Quartile_Same District/Different Position</t>
  </si>
  <si>
    <t>Overall_2014_3rd Minority Quartile_Stayer</t>
  </si>
  <si>
    <t>Overall_2014_4th Minority Quartile_Different District/Different Position</t>
  </si>
  <si>
    <t>Overall_2014_4th Minority Quartile_Different District/Same Position</t>
  </si>
  <si>
    <t>Overall_2014_4th Minority Quartile_Leaver</t>
  </si>
  <si>
    <t>Overall_2014_4th Minority Quartile_New</t>
  </si>
  <si>
    <t>Overall_2014_4th Minority Quartile_Same District/Different Position</t>
  </si>
  <si>
    <t>Overall_2014_4th Minority Quartile_Stayer</t>
  </si>
  <si>
    <t>Teachers_2010_1st Minority Quartile_Different District/Different Position</t>
  </si>
  <si>
    <t>Teachers_2010_1st Minority Quartile_Different District/Same Position</t>
  </si>
  <si>
    <t>Teachers_2010_1st Minority Quartile_Leaver</t>
  </si>
  <si>
    <t>Teachers_2010_1st Minority Quartile_New</t>
  </si>
  <si>
    <t>Teachers_2010_1st Minority Quartile_Same District/Different Position</t>
  </si>
  <si>
    <t>Teachers_2010_1st Minority Quartile_Stayer</t>
  </si>
  <si>
    <t>Teachers_2010_2nd Minority Quartile_Different District/Different Position</t>
  </si>
  <si>
    <t>Teachers_2010_2nd Minority Quartile_Different District/Same Position</t>
  </si>
  <si>
    <t>Teachers_2010_2nd Minority Quartile_Leaver</t>
  </si>
  <si>
    <t>Teachers_2010_2nd Minority Quartile_New</t>
  </si>
  <si>
    <t>Teachers_2010_2nd Minority Quartile_Same District/Different Position</t>
  </si>
  <si>
    <t>Teachers_2010_2nd Minority Quartile_Stayer</t>
  </si>
  <si>
    <t>Teachers_2010_3rd Minority Quartile_Different District/Different Position</t>
  </si>
  <si>
    <t>Teachers_2010_3rd Minority Quartile_Different District/Same Position</t>
  </si>
  <si>
    <t>Teachers_2010_3rd Minority Quartile_Leaver</t>
  </si>
  <si>
    <t>Teachers_2010_3rd Minority Quartile_New</t>
  </si>
  <si>
    <t>Teachers_2010_3rd Minority Quartile_Same District/Different Position</t>
  </si>
  <si>
    <t>Teachers_2010_3rd Minority Quartile_Stayer</t>
  </si>
  <si>
    <t>Teachers_2010_4th Minority Quartile_Different District/Different Position</t>
  </si>
  <si>
    <t>Teachers_2010_4th Minority Quartile_Different District/Same Position</t>
  </si>
  <si>
    <t>Teachers_2010_4th Minority Quartile_Leaver</t>
  </si>
  <si>
    <t>Teachers_2010_4th Minority Quartile_New</t>
  </si>
  <si>
    <t>Teachers_2010_4th Minority Quartile_Same District/Different Position</t>
  </si>
  <si>
    <t>Teachers_2010_4th Minority Quartile_Stayer</t>
  </si>
  <si>
    <t>Teachers_2011_1st Minority Quartile_Different District/Different Position</t>
  </si>
  <si>
    <t>Teachers_2011_1st Minority Quartile_Different District/Same Position</t>
  </si>
  <si>
    <t>Teachers_2011_1st Minority Quartile_Leaver</t>
  </si>
  <si>
    <t>Teachers_2011_1st Minority Quartile_New</t>
  </si>
  <si>
    <t>Teachers_2011_1st Minority Quartile_Same District/Different Position</t>
  </si>
  <si>
    <t>Teachers_2011_1st Minority Quartile_Stayer</t>
  </si>
  <si>
    <t>Teachers_2011_2nd Minority Quartile_Different District/Different Position</t>
  </si>
  <si>
    <t>Teachers_2011_2nd Minority Quartile_Different District/Same Position</t>
  </si>
  <si>
    <t>Teachers_2011_2nd Minority Quartile_Leaver</t>
  </si>
  <si>
    <t>Teachers_2011_2nd Minority Quartile_New</t>
  </si>
  <si>
    <t>Teachers_2011_2nd Minority Quartile_Same District/Different Position</t>
  </si>
  <si>
    <t>Teachers_2011_2nd Minority Quartile_Stayer</t>
  </si>
  <si>
    <t>Teachers_2011_3rd Minority Quartile_Different District/Different Position</t>
  </si>
  <si>
    <t>Teachers_2011_3rd Minority Quartile_Different District/Same Position</t>
  </si>
  <si>
    <t>Teachers_2011_3rd Minority Quartile_Leaver</t>
  </si>
  <si>
    <t>Teachers_2011_3rd Minority Quartile_New</t>
  </si>
  <si>
    <t>Teachers_2011_3rd Minority Quartile_Same District/Different Position</t>
  </si>
  <si>
    <t>Teachers_2011_3rd Minority Quartile_Stayer</t>
  </si>
  <si>
    <t>Teachers_2011_4th Minority Quartile_Different District/Different Position</t>
  </si>
  <si>
    <t>Teachers_2011_4th Minority Quartile_Different District/Same Position</t>
  </si>
  <si>
    <t>Teachers_2011_4th Minority Quartile_Leaver</t>
  </si>
  <si>
    <t>Teachers_2011_4th Minority Quartile_New</t>
  </si>
  <si>
    <t>Teachers_2011_4th Minority Quartile_Same District/Different Position</t>
  </si>
  <si>
    <t>Teachers_2011_4th Minority Quartile_Stayer</t>
  </si>
  <si>
    <t>Teachers_2012_1st Minority Quartile_Different District/Different Position</t>
  </si>
  <si>
    <t>Teachers_2012_1st Minority Quartile_Different District/Same Position</t>
  </si>
  <si>
    <t>Teachers_2012_1st Minority Quartile_Leaver</t>
  </si>
  <si>
    <t>Teachers_2012_1st Minority Quartile_New</t>
  </si>
  <si>
    <t>Teachers_2012_1st Minority Quartile_Same District/Different Position</t>
  </si>
  <si>
    <t>Teachers_2012_1st Minority Quartile_Stayer</t>
  </si>
  <si>
    <t>Teachers_2012_2nd Minority Quartile_Different District/Different Position</t>
  </si>
  <si>
    <t>Teachers_2012_2nd Minority Quartile_Different District/Same Position</t>
  </si>
  <si>
    <t>Teachers_2012_2nd Minority Quartile_Leaver</t>
  </si>
  <si>
    <t>Teachers_2012_2nd Minority Quartile_New</t>
  </si>
  <si>
    <t>Teachers_2012_2nd Minority Quartile_Same District/Different Position</t>
  </si>
  <si>
    <t>Teachers_2012_2nd Minority Quartile_Stayer</t>
  </si>
  <si>
    <t>Teachers_2012_3rd Minority Quartile_Different District/Different Position</t>
  </si>
  <si>
    <t>Teachers_2012_3rd Minority Quartile_Different District/Same Position</t>
  </si>
  <si>
    <t>Teachers_2012_3rd Minority Quartile_Leaver</t>
  </si>
  <si>
    <t>Teachers_2012_3rd Minority Quartile_New</t>
  </si>
  <si>
    <t>Teachers_2012_3rd Minority Quartile_Same District/Different Position</t>
  </si>
  <si>
    <t>Teachers_2012_3rd Minority Quartile_Stayer</t>
  </si>
  <si>
    <t>Teachers_2012_4th Minority Quartile_Different District/Different Position</t>
  </si>
  <si>
    <t>Teachers_2012_4th Minority Quartile_Different District/Same Position</t>
  </si>
  <si>
    <t>Teachers_2012_4th Minority Quartile_Leaver</t>
  </si>
  <si>
    <t>Teachers_2012_4th Minority Quartile_New</t>
  </si>
  <si>
    <t>Teachers_2012_4th Minority Quartile_Same District/Different Position</t>
  </si>
  <si>
    <t>Teachers_2012_4th Minority Quartile_Stayer</t>
  </si>
  <si>
    <t>Teachers_2013_1st Minority Quartile_Different District/Different Position</t>
  </si>
  <si>
    <t>Teachers_2013_1st Minority Quartile_Different District/Same Position</t>
  </si>
  <si>
    <t>Teachers_2013_1st Minority Quartile_Leaver</t>
  </si>
  <si>
    <t>Teachers_2013_1st Minority Quartile_New</t>
  </si>
  <si>
    <t>Teachers_2013_1st Minority Quartile_Same District/Different Position</t>
  </si>
  <si>
    <t>Teachers_2013_1st Minority Quartile_Stayer</t>
  </si>
  <si>
    <t>Teachers_2013_2nd Minority Quartile_Different District/Different Position</t>
  </si>
  <si>
    <t>Teachers_2013_2nd Minority Quartile_Different District/Same Position</t>
  </si>
  <si>
    <t>Teachers_2013_2nd Minority Quartile_Leaver</t>
  </si>
  <si>
    <t>Teachers_2013_2nd Minority Quartile_New</t>
  </si>
  <si>
    <t>Teachers_2013_2nd Minority Quartile_Same District/Different Position</t>
  </si>
  <si>
    <t>Teachers_2013_2nd Minority Quartile_Stayer</t>
  </si>
  <si>
    <t>Teachers_2013_3rd Minority Quartile_Different District/Different Position</t>
  </si>
  <si>
    <t>Teachers_2013_3rd Minority Quartile_Different District/Same Position</t>
  </si>
  <si>
    <t>Teachers_2013_3rd Minority Quartile_Leaver</t>
  </si>
  <si>
    <t>Teachers_2013_3rd Minority Quartile_New</t>
  </si>
  <si>
    <t>Teachers_2013_3rd Minority Quartile_Same District/Different Position</t>
  </si>
  <si>
    <t>Teachers_2013_3rd Minority Quartile_Stayer</t>
  </si>
  <si>
    <t>Teachers_2013_4th Minority Quartile_Different District/Different Position</t>
  </si>
  <si>
    <t>Teachers_2013_4th Minority Quartile_Different District/Same Position</t>
  </si>
  <si>
    <t>Teachers_2013_4th Minority Quartile_Leaver</t>
  </si>
  <si>
    <t>Teachers_2013_4th Minority Quartile_New</t>
  </si>
  <si>
    <t>Teachers_2013_4th Minority Quartile_Same District/Different Position</t>
  </si>
  <si>
    <t>Teachers_2013_4th Minority Quartile_Stayer</t>
  </si>
  <si>
    <t>Teachers_2014_1st Minority Quartile_Different District/Different Position</t>
  </si>
  <si>
    <t>Teachers_2014_1st Minority Quartile_Different District/Same Position</t>
  </si>
  <si>
    <t>Teachers_2014_1st Minority Quartile_Leaver</t>
  </si>
  <si>
    <t>Teachers_2014_1st Minority Quartile_New</t>
  </si>
  <si>
    <t>Teachers_2014_1st Minority Quartile_Same District/Different Position</t>
  </si>
  <si>
    <t>Teachers_2014_1st Minority Quartile_Stayer</t>
  </si>
  <si>
    <t>Teachers_2014_2nd Minority Quartile_Different District/Different Position</t>
  </si>
  <si>
    <t>Teachers_2014_2nd Minority Quartile_Different District/Same Position</t>
  </si>
  <si>
    <t>Teachers_2014_2nd Minority Quartile_Leaver</t>
  </si>
  <si>
    <t>Teachers_2014_2nd Minority Quartile_New</t>
  </si>
  <si>
    <t>Teachers_2014_2nd Minority Quartile_Same District/Different Position</t>
  </si>
  <si>
    <t>Teachers_2014_2nd Minority Quartile_Stayer</t>
  </si>
  <si>
    <t>Teachers_2014_3rd Minority Quartile_Different District/Different Position</t>
  </si>
  <si>
    <t>Teachers_2014_3rd Minority Quartile_Different District/Same Position</t>
  </si>
  <si>
    <t>Teachers_2014_3rd Minority Quartile_Leaver</t>
  </si>
  <si>
    <t>Teachers_2014_3rd Minority Quartile_New</t>
  </si>
  <si>
    <t>Teachers_2014_3rd Minority Quartile_Same District/Different Position</t>
  </si>
  <si>
    <t>Teachers_2014_3rd Minority Quartile_Stayer</t>
  </si>
  <si>
    <t>Teachers_2014_4th Minority Quartile_Different District/Different Position</t>
  </si>
  <si>
    <t>Teachers_2014_4th Minority Quartile_Different District/Same Position</t>
  </si>
  <si>
    <t>Teachers_2014_4th Minority Quartile_Leaver</t>
  </si>
  <si>
    <t>Teachers_2014_4th Minority Quartile_New</t>
  </si>
  <si>
    <t>Teachers_2014_4th Minority Quartile_Same District/Different Position</t>
  </si>
  <si>
    <t>Teachers_2014_4th Minority Quartile_Stayer</t>
  </si>
  <si>
    <t>Administrative_2010_31 and younger_Different District/Different Position</t>
  </si>
  <si>
    <t>Administrative_2010_31 and younger_Different District/Same Position</t>
  </si>
  <si>
    <t>Administrative_2010_31 and younger_Leaver</t>
  </si>
  <si>
    <t>Administrative_2010_31 and younger_New</t>
  </si>
  <si>
    <t>Administrative_2010_31 and younger_Same District/Different Position</t>
  </si>
  <si>
    <t>Administrative_2010_31 and younger_Stayer</t>
  </si>
  <si>
    <t>Administrative_2010_32 to 53_Different District/Different Position</t>
  </si>
  <si>
    <t>Administrative_2010_32 to 53_Different District/Same Position</t>
  </si>
  <si>
    <t>Administrative_2010_32 to 53_Leaver</t>
  </si>
  <si>
    <t>Administrative_2010_32 to 53_New</t>
  </si>
  <si>
    <t>Administrative_2010_32 to 53_Same District/Different Position</t>
  </si>
  <si>
    <t>Administrative_2010_32 to 53_Stayer</t>
  </si>
  <si>
    <t>Administrative_2010_54 to 59_Different District/Different Position</t>
  </si>
  <si>
    <t>Administrative_2010_54 to 59_Different District/Same Position</t>
  </si>
  <si>
    <t>Administrative_2010_54 to 59_Leaver</t>
  </si>
  <si>
    <t>Administrative_2010_54 to 59_New</t>
  </si>
  <si>
    <t>Administrative_2010_54 to 59_Same District/Different Position</t>
  </si>
  <si>
    <t>Administrative_2010_54 to 59_Stayer</t>
  </si>
  <si>
    <t>Administrative_2010_60 to 61_Different District/Same Position</t>
  </si>
  <si>
    <t>Administrative_2010_60 to 61_Leaver</t>
  </si>
  <si>
    <t>Administrative_2010_60 to 61_New</t>
  </si>
  <si>
    <t>Administrative_2010_60 to 61_Same District/Different Position</t>
  </si>
  <si>
    <t>Administrative_2010_60 to 61_Stayer</t>
  </si>
  <si>
    <t>Administrative_2010_62 and older_Leaver</t>
  </si>
  <si>
    <t>Administrative_2010_62 and older_New</t>
  </si>
  <si>
    <t>Administrative_2010_62 and older_Same District/Different Position</t>
  </si>
  <si>
    <t>Administrative_2010_62 and older_Stayer</t>
  </si>
  <si>
    <t>Administrative_2011_31 and younger_Different District/Different Position</t>
  </si>
  <si>
    <t>Administrative_2011_31 and younger_Different District/Same Position</t>
  </si>
  <si>
    <t>Administrative_2011_31 and younger_Leaver</t>
  </si>
  <si>
    <t>Administrative_2011_31 and younger_New</t>
  </si>
  <si>
    <t>Administrative_2011_31 and younger_Same District/Different Position</t>
  </si>
  <si>
    <t>Administrative_2011_31 and younger_Stayer</t>
  </si>
  <si>
    <t>Administrative_2011_32 to 53_Different District/Different Position</t>
  </si>
  <si>
    <t>Administrative_2011_32 to 53_Different District/Same Position</t>
  </si>
  <si>
    <t>Administrative_2011_32 to 53_Leaver</t>
  </si>
  <si>
    <t>Administrative_2011_32 to 53_New</t>
  </si>
  <si>
    <t>Administrative_2011_32 to 53_Same District/Different Position</t>
  </si>
  <si>
    <t>Administrative_2011_32 to 53_Stayer</t>
  </si>
  <si>
    <t>Administrative_2011_54 to 59_Different District/Different Position</t>
  </si>
  <si>
    <t>Administrative_2011_54 to 59_Different District/Same Position</t>
  </si>
  <si>
    <t>Administrative_2011_54 to 59_Leaver</t>
  </si>
  <si>
    <t>Administrative_2011_54 to 59_New</t>
  </si>
  <si>
    <t>Administrative_2011_54 to 59_Same District/Different Position</t>
  </si>
  <si>
    <t>Administrative_2011_54 to 59_Stayer</t>
  </si>
  <si>
    <t>Administrative_2011_60 to 61_Different District/Different Position</t>
  </si>
  <si>
    <t>Administrative_2011_60 to 61_Leaver</t>
  </si>
  <si>
    <t>Administrative_2011_60 to 61_New</t>
  </si>
  <si>
    <t>Administrative_2011_60 to 61_Same District/Different Position</t>
  </si>
  <si>
    <t>Administrative_2011_60 to 61_Stayer</t>
  </si>
  <si>
    <t>Administrative_2011_62 and older_Different District/Different Position</t>
  </si>
  <si>
    <t>Administrative_2011_62 and older_Leaver</t>
  </si>
  <si>
    <t>Administrative_2011_62 and older_New</t>
  </si>
  <si>
    <t>Administrative_2011_62 and older_Same District/Different Position</t>
  </si>
  <si>
    <t>Administrative_2011_62 and older_Stayer</t>
  </si>
  <si>
    <t>Administrative_2012_31 and younger_Different District/Different Position</t>
  </si>
  <si>
    <t>Administrative_2012_31 and younger_Different District/Same Position</t>
  </si>
  <si>
    <t>Administrative_2012_31 and younger_Leaver</t>
  </si>
  <si>
    <t>Administrative_2012_31 and younger_New</t>
  </si>
  <si>
    <t>Administrative_2012_31 and younger_Same District/Different Position</t>
  </si>
  <si>
    <t>Administrative_2012_31 and younger_Stayer</t>
  </si>
  <si>
    <t>Administrative_2012_32 to 53_Different District/Different Position</t>
  </si>
  <si>
    <t>Administrative_2012_32 to 53_Different District/Same Position</t>
  </si>
  <si>
    <t>Administrative_2012_32 to 53_Leaver</t>
  </si>
  <si>
    <t>Administrative_2012_32 to 53_New</t>
  </si>
  <si>
    <t>Administrative_2012_32 to 53_Same District/Different Position</t>
  </si>
  <si>
    <t>Administrative_2012_32 to 53_Stayer</t>
  </si>
  <si>
    <t>Administrative_2012_54 to 59_Different District/Different Position</t>
  </si>
  <si>
    <t>Administrative_2012_54 to 59_Different District/Same Position</t>
  </si>
  <si>
    <t>Administrative_2012_54 to 59_Leaver</t>
  </si>
  <si>
    <t>Administrative_2012_54 to 59_New</t>
  </si>
  <si>
    <t>Administrative_2012_54 to 59_Same District/Different Position</t>
  </si>
  <si>
    <t>Administrative_2012_54 to 59_Stayer</t>
  </si>
  <si>
    <t>Administrative_2012_60 to 61_Different District/Different Position</t>
  </si>
  <si>
    <t>Administrative_2012_60 to 61_Leaver</t>
  </si>
  <si>
    <t>Administrative_2012_60 to 61_New</t>
  </si>
  <si>
    <t>Administrative_2012_60 to 61_Same District/Different Position</t>
  </si>
  <si>
    <t>Administrative_2012_60 to 61_Stayer</t>
  </si>
  <si>
    <t>Administrative_2012_62 and older_Different District/Different Position</t>
  </si>
  <si>
    <t>Administrative_2012_62 and older_Leaver</t>
  </si>
  <si>
    <t>Administrative_2012_62 and older_New</t>
  </si>
  <si>
    <t>Administrative_2012_62 and older_Same District/Different Position</t>
  </si>
  <si>
    <t>Administrative_2012_62 and older_Stayer</t>
  </si>
  <si>
    <t>Administrative_2013_31 and younger_Different District/Different Position</t>
  </si>
  <si>
    <t>Administrative_2013_31 and younger_Different District/Same Position</t>
  </si>
  <si>
    <t>Administrative_2013_31 and younger_Leaver</t>
  </si>
  <si>
    <t>Administrative_2013_31 and younger_New</t>
  </si>
  <si>
    <t>Administrative_2013_31 and younger_Same District/Different Position</t>
  </si>
  <si>
    <t>Administrative_2013_31 and younger_Stayer</t>
  </si>
  <si>
    <t>Administrative_2013_32 to 53_Different District/Different Position</t>
  </si>
  <si>
    <t>Administrative_2013_32 to 53_Different District/Same Position</t>
  </si>
  <si>
    <t>Administrative_2013_32 to 53_Leaver</t>
  </si>
  <si>
    <t>Administrative_2013_32 to 53_New</t>
  </si>
  <si>
    <t>Administrative_2013_32 to 53_Same District/Different Position</t>
  </si>
  <si>
    <t>Administrative_2013_32 to 53_Stayer</t>
  </si>
  <si>
    <t>Administrative_2013_54 to 59_Different District/Different Position</t>
  </si>
  <si>
    <t>Administrative_2013_54 to 59_Different District/Same Position</t>
  </si>
  <si>
    <t>Administrative_2013_54 to 59_Leaver</t>
  </si>
  <si>
    <t>Administrative_2013_54 to 59_New</t>
  </si>
  <si>
    <t>Administrative_2013_54 to 59_Same District/Different Position</t>
  </si>
  <si>
    <t>Administrative_2013_54 to 59_Stayer</t>
  </si>
  <si>
    <t>Administrative_2013_60 to 61_Different District/Different Position</t>
  </si>
  <si>
    <t>Administrative_2013_60 to 61_Different District/Same Position</t>
  </si>
  <si>
    <t>Administrative_2013_60 to 61_Leaver</t>
  </si>
  <si>
    <t>Administrative_2013_60 to 61_New</t>
  </si>
  <si>
    <t>Administrative_2013_60 to 61_Same District/Different Position</t>
  </si>
  <si>
    <t>Administrative_2013_60 to 61_Stayer</t>
  </si>
  <si>
    <t>Administrative_2013_62 and older_Different District/Different Position</t>
  </si>
  <si>
    <t>Administrative_2013_62 and older_Leaver</t>
  </si>
  <si>
    <t>Administrative_2013_62 and older_New</t>
  </si>
  <si>
    <t>Administrative_2013_62 and older_Same District/Different Position</t>
  </si>
  <si>
    <t>Administrative_2013_62 and older_Stayer</t>
  </si>
  <si>
    <t>Administrative_2014_31 and younger_Different District/Different Position</t>
  </si>
  <si>
    <t>Administrative_2014_31 and younger_Different District/Same Position</t>
  </si>
  <si>
    <t>Administrative_2014_31 and younger_Leaver</t>
  </si>
  <si>
    <t>Administrative_2014_31 and younger_New</t>
  </si>
  <si>
    <t>Administrative_2014_31 and younger_Same District/Different Position</t>
  </si>
  <si>
    <t>Administrative_2014_31 and younger_Stayer</t>
  </si>
  <si>
    <t>Administrative_2014_32 to 53_Different District/Different Position</t>
  </si>
  <si>
    <t>Administrative_2014_32 to 53_Different District/Same Position</t>
  </si>
  <si>
    <t>Administrative_2014_32 to 53_Leaver</t>
  </si>
  <si>
    <t>Administrative_2014_32 to 53_New</t>
  </si>
  <si>
    <t>Administrative_2014_32 to 53_Same District/Different Position</t>
  </si>
  <si>
    <t>Administrative_2014_32 to 53_Stayer</t>
  </si>
  <si>
    <t>Administrative_2014_54 to 59_Different District/Different Position</t>
  </si>
  <si>
    <t>Administrative_2014_54 to 59_Different District/Same Position</t>
  </si>
  <si>
    <t>Administrative_2014_54 to 59_Leaver</t>
  </si>
  <si>
    <t>Administrative_2014_54 to 59_New</t>
  </si>
  <si>
    <t>Administrative_2014_54 to 59_Same District/Different Position</t>
  </si>
  <si>
    <t>Administrative_2014_54 to 59_Stayer</t>
  </si>
  <si>
    <t>Administrative_2014_60 to 61_Different District/Different Position</t>
  </si>
  <si>
    <t>Administrative_2014_60 to 61_Different District/Same Position</t>
  </si>
  <si>
    <t>Administrative_2014_60 to 61_Leaver</t>
  </si>
  <si>
    <t>Administrative_2014_60 to 61_Same District/Different Position</t>
  </si>
  <si>
    <t>Administrative_2014_60 to 61_Stayer</t>
  </si>
  <si>
    <t>Administrative_2014_62 and older_Different District/Different Position</t>
  </si>
  <si>
    <t>Administrative_2014_62 and older_Leaver</t>
  </si>
  <si>
    <t>Administrative_2014_62 and older_New</t>
  </si>
  <si>
    <t>Administrative_2014_62 and older_Same District/Different Position</t>
  </si>
  <si>
    <t>Administrative_2014_62 and older_Stayer</t>
  </si>
  <si>
    <t>Administrative_2015_31 and younger_Different District/Different Position</t>
  </si>
  <si>
    <t>Administrative_2015_31 and younger_Different District/Same Position</t>
  </si>
  <si>
    <t>Administrative_2015_31 and younger_Leaver</t>
  </si>
  <si>
    <t>Administrative_2015_31 and younger_New</t>
  </si>
  <si>
    <t>Administrative_2015_31 and younger_Same District/Different Position</t>
  </si>
  <si>
    <t>Administrative_2015_31 and younger_Stayer</t>
  </si>
  <si>
    <t>Administrative_2015_32 to 53_Different District/Different Position</t>
  </si>
  <si>
    <t>Administrative_2015_32 to 53_Different District/Same Position</t>
  </si>
  <si>
    <t>Administrative_2015_32 to 53_Leaver</t>
  </si>
  <si>
    <t>Administrative_2015_32 to 53_New</t>
  </si>
  <si>
    <t>Administrative_2015_32 to 53_Same District/Different Position</t>
  </si>
  <si>
    <t>Administrative_2015_32 to 53_Stayer</t>
  </si>
  <si>
    <t>Administrative_2015_54 to 59_Different District/Different Position</t>
  </si>
  <si>
    <t>Administrative_2015_54 to 59_Different District/Same Position</t>
  </si>
  <si>
    <t>Administrative_2015_54 to 59_Leaver</t>
  </si>
  <si>
    <t>Administrative_2015_54 to 59_New</t>
  </si>
  <si>
    <t>Administrative_2015_54 to 59_Same District/Different Position</t>
  </si>
  <si>
    <t>Administrative_2015_54 to 59_Stayer</t>
  </si>
  <si>
    <t>Administrative_2015_60 to 61_Different District/Same Position</t>
  </si>
  <si>
    <t>Administrative_2015_60 to 61_Leaver</t>
  </si>
  <si>
    <t>Administrative_2015_60 to 61_New</t>
  </si>
  <si>
    <t>Administrative_2015_60 to 61_Same District/Different Position</t>
  </si>
  <si>
    <t>Administrative_2015_60 to 61_Stayer</t>
  </si>
  <si>
    <t>Administrative_2015_62 and older_Leaver</t>
  </si>
  <si>
    <t>Administrative_2015_62 and older_New</t>
  </si>
  <si>
    <t>Administrative_2015_62 and older_Same District/Different Position</t>
  </si>
  <si>
    <t>Administrative_2015_62 and older_Stayer</t>
  </si>
  <si>
    <t>Charter_2010_31 and younger_Different District/Different Position</t>
  </si>
  <si>
    <t>Charter_2010_31 and younger_Different District/Same Position</t>
  </si>
  <si>
    <t>Charter_2010_31 and younger_Leaver</t>
  </si>
  <si>
    <t>Charter_2010_31 and younger_New</t>
  </si>
  <si>
    <t>Charter_2010_31 and younger_Same District/Different Position</t>
  </si>
  <si>
    <t>Charter_2010_31 and younger_Stayer</t>
  </si>
  <si>
    <t>Charter_2010_32 to 53_Different District/Different Position</t>
  </si>
  <si>
    <t>Charter_2010_32 to 53_Different District/Same Position</t>
  </si>
  <si>
    <t>Charter_2010_32 to 53_Leaver</t>
  </si>
  <si>
    <t>Charter_2010_32 to 53_New</t>
  </si>
  <si>
    <t>Charter_2010_32 to 53_Same District/Different Position</t>
  </si>
  <si>
    <t>Charter_2010_32 to 53_Stayer</t>
  </si>
  <si>
    <t>Charter_2010_54 to 59_Different District/Different Position</t>
  </si>
  <si>
    <t>Charter_2010_54 to 59_Leaver</t>
  </si>
  <si>
    <t>Charter_2010_54 to 59_New</t>
  </si>
  <si>
    <t>Charter_2010_54 to 59_Same District/Different Position</t>
  </si>
  <si>
    <t>Charter_2010_54 to 59_Stayer</t>
  </si>
  <si>
    <t>Charter_2010_60 to 61_Leaver</t>
  </si>
  <si>
    <t>Charter_2010_60 to 61_New</t>
  </si>
  <si>
    <t>Charter_2010_60 to 61_Stayer</t>
  </si>
  <si>
    <t>Charter_2010_62 and older_Leaver</t>
  </si>
  <si>
    <t>Charter_2010_62 and older_Stayer</t>
  </si>
  <si>
    <t>Charter_2011_31 and younger_Different District/Different Position</t>
  </si>
  <si>
    <t>Charter_2011_31 and younger_Different District/Same Position</t>
  </si>
  <si>
    <t>Charter_2011_31 and younger_Leaver</t>
  </si>
  <si>
    <t>Charter_2011_31 and younger_New</t>
  </si>
  <si>
    <t>Charter_2011_31 and younger_Same District/Different Position</t>
  </si>
  <si>
    <t>Charter_2011_31 and younger_Stayer</t>
  </si>
  <si>
    <t>Charter_2011_32 to 53_Different District/Different Position</t>
  </si>
  <si>
    <t>Charter_2011_32 to 53_Different District/Same Position</t>
  </si>
  <si>
    <t>Charter_2011_32 to 53_Leaver</t>
  </si>
  <si>
    <t>Charter_2011_32 to 53_New</t>
  </si>
  <si>
    <t>Charter_2011_32 to 53_Same District/Different Position</t>
  </si>
  <si>
    <t>Charter_2011_32 to 53_Stayer</t>
  </si>
  <si>
    <t>Charter_2011_54 to 59_Different District/Different Position</t>
  </si>
  <si>
    <t>Charter_2011_54 to 59_Leaver</t>
  </si>
  <si>
    <t>Charter_2011_54 to 59_New</t>
  </si>
  <si>
    <t>Charter_2011_54 to 59_Same District/Different Position</t>
  </si>
  <si>
    <t>Charter_2011_54 to 59_Stayer</t>
  </si>
  <si>
    <t>Charter_2011_60 to 61_Leaver</t>
  </si>
  <si>
    <t>Charter_2011_60 to 61_New</t>
  </si>
  <si>
    <t>Charter_2011_60 to 61_Stayer</t>
  </si>
  <si>
    <t>Charter_2011_62 and older_Leaver</t>
  </si>
  <si>
    <t>Charter_2011_62 and older_Stayer</t>
  </si>
  <si>
    <t>Charter_2012_31 and younger_Different District/Different Position</t>
  </si>
  <si>
    <t>Charter_2012_31 and younger_Different District/Same Position</t>
  </si>
  <si>
    <t>Charter_2012_31 and younger_Leaver</t>
  </si>
  <si>
    <t>Charter_2012_31 and younger_New</t>
  </si>
  <si>
    <t>Charter_2012_31 and younger_Same District/Different Position</t>
  </si>
  <si>
    <t>Charter_2012_31 and younger_Stayer</t>
  </si>
  <si>
    <t>Charter_2012_32 to 53_Different District/Different Position</t>
  </si>
  <si>
    <t>Charter_2012_32 to 53_Different District/Same Position</t>
  </si>
  <si>
    <t>Charter_2012_32 to 53_Leaver</t>
  </si>
  <si>
    <t>Charter_2012_32 to 53_New</t>
  </si>
  <si>
    <t>Charter_2012_32 to 53_Same District/Different Position</t>
  </si>
  <si>
    <t>Charter_2012_32 to 53_Stayer</t>
  </si>
  <si>
    <t>Charter_2012_54 to 59_Different District/Different Position</t>
  </si>
  <si>
    <t>Charter_2012_54 to 59_Different District/Same Position</t>
  </si>
  <si>
    <t>Charter_2012_54 to 59_Leaver</t>
  </si>
  <si>
    <t>Charter_2012_54 to 59_New</t>
  </si>
  <si>
    <t>Charter_2012_54 to 59_Stayer</t>
  </si>
  <si>
    <t>Charter_2012_60 to 61_Different District/Different Position</t>
  </si>
  <si>
    <t>Charter_2012_60 to 61_New</t>
  </si>
  <si>
    <t>Charter_2012_60 to 61_Stayer</t>
  </si>
  <si>
    <t>Charter_2012_62 and older_Leaver</t>
  </si>
  <si>
    <t>Charter_2012_62 and older_New</t>
  </si>
  <si>
    <t>Charter_2012_62 and older_Stayer</t>
  </si>
  <si>
    <t>Charter_2013_31 and younger_Different District/Different Position</t>
  </si>
  <si>
    <t>Charter_2013_31 and younger_Different District/Same Position</t>
  </si>
  <si>
    <t>Charter_2013_31 and younger_Leaver</t>
  </si>
  <si>
    <t>Charter_2013_31 and younger_New</t>
  </si>
  <si>
    <t>Charter_2013_31 and younger_Same District/Different Position</t>
  </si>
  <si>
    <t>Charter_2013_31 and younger_Stayer</t>
  </si>
  <si>
    <t>Charter_2013_32 to 53_Different District/Different Position</t>
  </si>
  <si>
    <t>Charter_2013_32 to 53_Different District/Same Position</t>
  </si>
  <si>
    <t>Charter_2013_32 to 53_Leaver</t>
  </si>
  <si>
    <t>Charter_2013_32 to 53_New</t>
  </si>
  <si>
    <t>Charter_2013_32 to 53_Same District/Different Position</t>
  </si>
  <si>
    <t>Charter_2013_32 to 53_Stayer</t>
  </si>
  <si>
    <t>Charter_2013_54 to 59_Different District/Different Position</t>
  </si>
  <si>
    <t>Charter_2013_54 to 59_Different District/Same Position</t>
  </si>
  <si>
    <t>Charter_2013_54 to 59_Leaver</t>
  </si>
  <si>
    <t>Charter_2013_54 to 59_New</t>
  </si>
  <si>
    <t>Charter_2013_54 to 59_Stayer</t>
  </si>
  <si>
    <t>Charter_2013_60 to 61_Different District/Different Position</t>
  </si>
  <si>
    <t>Charter_2013_60 to 61_Leaver</t>
  </si>
  <si>
    <t>Charter_2013_60 to 61_New</t>
  </si>
  <si>
    <t>Charter_2013_60 to 61_Stayer</t>
  </si>
  <si>
    <t>Charter_2013_62 and older_Different District/Different Position</t>
  </si>
  <si>
    <t>Charter_2013_62 and older_Leaver</t>
  </si>
  <si>
    <t>Charter_2013_62 and older_New</t>
  </si>
  <si>
    <t>Charter_2013_62 and older_Stayer</t>
  </si>
  <si>
    <t>Charter_2014_31 and younger_Different District/Different Position</t>
  </si>
  <si>
    <t>Charter_2014_31 and younger_Different District/Same Position</t>
  </si>
  <si>
    <t>Charter_2014_31 and younger_Leaver</t>
  </si>
  <si>
    <t>Charter_2014_31 and younger_New</t>
  </si>
  <si>
    <t>Charter_2014_31 and younger_Same District/Different Position</t>
  </si>
  <si>
    <t>Charter_2014_31 and younger_Stayer</t>
  </si>
  <si>
    <t>Charter_2014_32 to 53_Different District/Different Position</t>
  </si>
  <si>
    <t>Charter_2014_32 to 53_Different District/Same Position</t>
  </si>
  <si>
    <t>Charter_2014_32 to 53_Leaver</t>
  </si>
  <si>
    <t>Charter_2014_32 to 53_New</t>
  </si>
  <si>
    <t>Charter_2014_32 to 53_Same District/Different Position</t>
  </si>
  <si>
    <t>Charter_2014_32 to 53_Stayer</t>
  </si>
  <si>
    <t>Charter_2014_54 to 59_Different District/Different Position</t>
  </si>
  <si>
    <t>Charter_2014_54 to 59_Different District/Same Position</t>
  </si>
  <si>
    <t>Charter_2014_54 to 59_Leaver</t>
  </si>
  <si>
    <t>Charter_2014_54 to 59_New</t>
  </si>
  <si>
    <t>Charter_2014_54 to 59_Stayer</t>
  </si>
  <si>
    <t>Charter_2014_60 to 61_Different District/Different Position</t>
  </si>
  <si>
    <t>Charter_2014_60 to 61_Leaver</t>
  </si>
  <si>
    <t>Charter_2014_60 to 61_New</t>
  </si>
  <si>
    <t>Charter_2014_60 to 61_Stayer</t>
  </si>
  <si>
    <t>Charter_2014_62 and older_Different District/Different Position</t>
  </si>
  <si>
    <t>Charter_2014_62 and older_Leaver</t>
  </si>
  <si>
    <t>Charter_2014_62 and older_New</t>
  </si>
  <si>
    <t>Charter_2014_62 and older_Stayer</t>
  </si>
  <si>
    <t>Charter_2015_31 and younger_Different District/Different Position</t>
  </si>
  <si>
    <t>Charter_2015_31 and younger_Different District/Same Position</t>
  </si>
  <si>
    <t>Charter_2015_31 and younger_Leaver</t>
  </si>
  <si>
    <t>Charter_2015_31 and younger_New</t>
  </si>
  <si>
    <t>Charter_2015_31 and younger_Same District/Different Position</t>
  </si>
  <si>
    <t>Charter_2015_31 and younger_Stayer</t>
  </si>
  <si>
    <t>Charter_2015_32 to 53_Different District/Different Position</t>
  </si>
  <si>
    <t>Charter_2015_32 to 53_Different District/Same Position</t>
  </si>
  <si>
    <t>Charter_2015_32 to 53_Leaver</t>
  </si>
  <si>
    <t>Charter_2015_32 to 53_New</t>
  </si>
  <si>
    <t>Charter_2015_32 to 53_Same District/Different Position</t>
  </si>
  <si>
    <t>Charter_2015_32 to 53_Stayer</t>
  </si>
  <si>
    <t>Charter_2015_54 to 59_Different District/Different Position</t>
  </si>
  <si>
    <t>Charter_2015_54 to 59_Leaver</t>
  </si>
  <si>
    <t>Charter_2015_54 to 59_New</t>
  </si>
  <si>
    <t>Charter_2015_54 to 59_Stayer</t>
  </si>
  <si>
    <t>Charter_2015_60 to 61_Different District/Different Position</t>
  </si>
  <si>
    <t>Charter_2015_60 to 61_Leaver</t>
  </si>
  <si>
    <t>Charter_2015_60 to 61_New</t>
  </si>
  <si>
    <t>Charter_2015_60 to 61_Stayer</t>
  </si>
  <si>
    <t>Charter_2015_62 and older_Different District/Different Position</t>
  </si>
  <si>
    <t>Charter_2015_62 and older_Leaver</t>
  </si>
  <si>
    <t>Charter_2015_62 and older_New</t>
  </si>
  <si>
    <t>Charter_2015_62 and older_Same District/Different Position</t>
  </si>
  <si>
    <t>Charter_2015_62 and older_Stayer</t>
  </si>
  <si>
    <t>District-wide Staff_2010_31 and younger_Different District/Different Position</t>
  </si>
  <si>
    <t>District-wide Staff_2010_31 and younger_Different District/Same Position</t>
  </si>
  <si>
    <t>District-wide Staff_2010_31 and younger_Leaver</t>
  </si>
  <si>
    <t>District-wide Staff_2010_31 and younger_New</t>
  </si>
  <si>
    <t>District-wide Staff_2010_31 and younger_Same District/Different Position</t>
  </si>
  <si>
    <t>District-wide Staff_2010_31 and younger_Stayer</t>
  </si>
  <si>
    <t>District-wide Staff_2010_32 to 53_Different District/Different Position</t>
  </si>
  <si>
    <t>District-wide Staff_2010_32 to 53_Different District/Same Position</t>
  </si>
  <si>
    <t>District-wide Staff_2010_32 to 53_Leaver</t>
  </si>
  <si>
    <t>District-wide Staff_2010_32 to 53_New</t>
  </si>
  <si>
    <t>District-wide Staff_2010_32 to 53_Same District/Different Position</t>
  </si>
  <si>
    <t>District-wide Staff_2010_32 to 53_Stayer</t>
  </si>
  <si>
    <t>District-wide Staff_2010_54 to 59_Different District/Different Position</t>
  </si>
  <si>
    <t>District-wide Staff_2010_54 to 59_Different District/Same Position</t>
  </si>
  <si>
    <t>District-wide Staff_2010_54 to 59_Leaver</t>
  </si>
  <si>
    <t>District-wide Staff_2010_54 to 59_New</t>
  </si>
  <si>
    <t>District-wide Staff_2010_54 to 59_Same District/Different Position</t>
  </si>
  <si>
    <t>District-wide Staff_2010_54 to 59_Stayer</t>
  </si>
  <si>
    <t>District-wide Staff_2010_60 to 61_Different District/Different Position</t>
  </si>
  <si>
    <t>District-wide Staff_2010_60 to 61_Different District/Same Position</t>
  </si>
  <si>
    <t>District-wide Staff_2010_60 to 61_Leaver</t>
  </si>
  <si>
    <t>District-wide Staff_2010_60 to 61_New</t>
  </si>
  <si>
    <t>District-wide Staff_2010_60 to 61_Same District/Different Position</t>
  </si>
  <si>
    <t>District-wide Staff_2010_60 to 61_Stayer</t>
  </si>
  <si>
    <t>District-wide Staff_2010_62 and older_Different District/Different Position</t>
  </si>
  <si>
    <t>District-wide Staff_2010_62 and older_Different District/Same Position</t>
  </si>
  <si>
    <t>District-wide Staff_2010_62 and older_Leaver</t>
  </si>
  <si>
    <t>District-wide Staff_2010_62 and older_New</t>
  </si>
  <si>
    <t>District-wide Staff_2010_62 and older_Same District/Different Position</t>
  </si>
  <si>
    <t>District-wide Staff_2010_62 and older_Stayer</t>
  </si>
  <si>
    <t>District-wide Staff_2011_31 and younger_Different District/Different Position</t>
  </si>
  <si>
    <t>District-wide Staff_2011_31 and younger_Different District/Same Position</t>
  </si>
  <si>
    <t>District-wide Staff_2011_31 and younger_Leaver</t>
  </si>
  <si>
    <t>District-wide Staff_2011_31 and younger_New</t>
  </si>
  <si>
    <t>District-wide Staff_2011_31 and younger_Same District/Different Position</t>
  </si>
  <si>
    <t>District-wide Staff_2011_31 and younger_Stayer</t>
  </si>
  <si>
    <t>District-wide Staff_2011_32 to 53_Different District/Different Position</t>
  </si>
  <si>
    <t>District-wide Staff_2011_32 to 53_Different District/Same Position</t>
  </si>
  <si>
    <t>District-wide Staff_2011_32 to 53_Leaver</t>
  </si>
  <si>
    <t>District-wide Staff_2011_32 to 53_New</t>
  </si>
  <si>
    <t>District-wide Staff_2011_32 to 53_Same District/Different Position</t>
  </si>
  <si>
    <t>District-wide Staff_2011_32 to 53_Stayer</t>
  </si>
  <si>
    <t>District-wide Staff_2011_54 to 59_Different District/Different Position</t>
  </si>
  <si>
    <t>District-wide Staff_2011_54 to 59_Different District/Same Position</t>
  </si>
  <si>
    <t>District-wide Staff_2011_54 to 59_Leaver</t>
  </si>
  <si>
    <t>District-wide Staff_2011_54 to 59_New</t>
  </si>
  <si>
    <t>District-wide Staff_2011_54 to 59_Same District/Different Position</t>
  </si>
  <si>
    <t>District-wide Staff_2011_54 to 59_Stayer</t>
  </si>
  <si>
    <t>District-wide Staff_2011_60 to 61_Different District/Different Position</t>
  </si>
  <si>
    <t>District-wide Staff_2011_60 to 61_Different District/Same Position</t>
  </si>
  <si>
    <t>District-wide Staff_2011_60 to 61_Leaver</t>
  </si>
  <si>
    <t>District-wide Staff_2011_60 to 61_New</t>
  </si>
  <si>
    <t>District-wide Staff_2011_60 to 61_Same District/Different Position</t>
  </si>
  <si>
    <t>District-wide Staff_2011_60 to 61_Stayer</t>
  </si>
  <si>
    <t>District-wide Staff_2011_62 and older_Different District/Different Position</t>
  </si>
  <si>
    <t>District-wide Staff_2011_62 and older_Different District/Same Position</t>
  </si>
  <si>
    <t>District-wide Staff_2011_62 and older_Leaver</t>
  </si>
  <si>
    <t>District-wide Staff_2011_62 and older_New</t>
  </si>
  <si>
    <t>District-wide Staff_2011_62 and older_Same District/Different Position</t>
  </si>
  <si>
    <t>District-wide Staff_2011_62 and older_Stayer</t>
  </si>
  <si>
    <t>District-wide Staff_2012_31 and younger_Different District/Different Position</t>
  </si>
  <si>
    <t>District-wide Staff_2012_31 and younger_Different District/Same Position</t>
  </si>
  <si>
    <t>District-wide Staff_2012_31 and younger_Leaver</t>
  </si>
  <si>
    <t>District-wide Staff_2012_31 and younger_New</t>
  </si>
  <si>
    <t>District-wide Staff_2012_31 and younger_Same District/Different Position</t>
  </si>
  <si>
    <t>District-wide Staff_2012_31 and younger_Stayer</t>
  </si>
  <si>
    <t>District-wide Staff_2012_32 to 53_Different District/Different Position</t>
  </si>
  <si>
    <t>District-wide Staff_2012_32 to 53_Different District/Same Position</t>
  </si>
  <si>
    <t>District-wide Staff_2012_32 to 53_Leaver</t>
  </si>
  <si>
    <t>District-wide Staff_2012_32 to 53_New</t>
  </si>
  <si>
    <t>District-wide Staff_2012_32 to 53_Same District/Different Position</t>
  </si>
  <si>
    <t>District-wide Staff_2012_32 to 53_Stayer</t>
  </si>
  <si>
    <t>District-wide Staff_2012_54 to 59_Different District/Different Position</t>
  </si>
  <si>
    <t>District-wide Staff_2012_54 to 59_Different District/Same Position</t>
  </si>
  <si>
    <t>District-wide Staff_2012_54 to 59_Leaver</t>
  </si>
  <si>
    <t>District-wide Staff_2012_54 to 59_New</t>
  </si>
  <si>
    <t>District-wide Staff_2012_54 to 59_Same District/Different Position</t>
  </si>
  <si>
    <t>District-wide Staff_2012_54 to 59_Stayer</t>
  </si>
  <si>
    <t>District-wide Staff_2012_60 to 61_Different District/Different Position</t>
  </si>
  <si>
    <t>District-wide Staff_2012_60 to 61_Different District/Same Position</t>
  </si>
  <si>
    <t>District-wide Staff_2012_60 to 61_Leaver</t>
  </si>
  <si>
    <t>District-wide Staff_2012_60 to 61_New</t>
  </si>
  <si>
    <t>District-wide Staff_2012_60 to 61_Same District/Different Position</t>
  </si>
  <si>
    <t>District-wide Staff_2012_60 to 61_Stayer</t>
  </si>
  <si>
    <t>District-wide Staff_2012_62 and older_Different District/Different Position</t>
  </si>
  <si>
    <t>District-wide Staff_2012_62 and older_Different District/Same Position</t>
  </si>
  <si>
    <t>District-wide Staff_2012_62 and older_Leaver</t>
  </si>
  <si>
    <t>District-wide Staff_2012_62 and older_New</t>
  </si>
  <si>
    <t>District-wide Staff_2012_62 and older_Same District/Different Position</t>
  </si>
  <si>
    <t>District-wide Staff_2012_62 and older_Stayer</t>
  </si>
  <si>
    <t>District-wide Staff_2013_31 and younger_Different District/Different Position</t>
  </si>
  <si>
    <t>District-wide Staff_2013_31 and younger_Different District/Same Position</t>
  </si>
  <si>
    <t>District-wide Staff_2013_31 and younger_Leaver</t>
  </si>
  <si>
    <t>District-wide Staff_2013_31 and younger_New</t>
  </si>
  <si>
    <t>District-wide Staff_2013_31 and younger_Same District/Different Position</t>
  </si>
  <si>
    <t>District-wide Staff_2013_31 and younger_Stayer</t>
  </si>
  <si>
    <t>District-wide Staff_2013_32 to 53_Different District/Different Position</t>
  </si>
  <si>
    <t>District-wide Staff_2013_32 to 53_Different District/Same Position</t>
  </si>
  <si>
    <t>District-wide Staff_2013_32 to 53_Leaver</t>
  </si>
  <si>
    <t>District-wide Staff_2013_32 to 53_New</t>
  </si>
  <si>
    <t>District-wide Staff_2013_32 to 53_Same District/Different Position</t>
  </si>
  <si>
    <t>District-wide Staff_2013_32 to 53_Stayer</t>
  </si>
  <si>
    <t>District-wide Staff_2013_54 to 59_Different District/Different Position</t>
  </si>
  <si>
    <t>District-wide Staff_2013_54 to 59_Different District/Same Position</t>
  </si>
  <si>
    <t>District-wide Staff_2013_54 to 59_Leaver</t>
  </si>
  <si>
    <t>District-wide Staff_2013_54 to 59_New</t>
  </si>
  <si>
    <t>District-wide Staff_2013_54 to 59_Same District/Different Position</t>
  </si>
  <si>
    <t>District-wide Staff_2013_54 to 59_Stayer</t>
  </si>
  <si>
    <t>District-wide Staff_2013_60 to 61_Different District/Same Position</t>
  </si>
  <si>
    <t>District-wide Staff_2013_60 to 61_Leaver</t>
  </si>
  <si>
    <t>District-wide Staff_2013_60 to 61_New</t>
  </si>
  <si>
    <t>District-wide Staff_2013_60 to 61_Same District/Different Position</t>
  </si>
  <si>
    <t>District-wide Staff_2013_60 to 61_Stayer</t>
  </si>
  <si>
    <t>District-wide Staff_2013_62 and older_Different District/Different Position</t>
  </si>
  <si>
    <t>District-wide Staff_2013_62 and older_Different District/Same Position</t>
  </si>
  <si>
    <t>District-wide Staff_2013_62 and older_Leaver</t>
  </si>
  <si>
    <t>District-wide Staff_2013_62 and older_New</t>
  </si>
  <si>
    <t>District-wide Staff_2013_62 and older_Same District/Different Position</t>
  </si>
  <si>
    <t>District-wide Staff_2013_62 and older_Stayer</t>
  </si>
  <si>
    <t>District-wide Staff_2014_31 and younger_Different District/Different Position</t>
  </si>
  <si>
    <t>District-wide Staff_2014_31 and younger_Different District/Same Position</t>
  </si>
  <si>
    <t>District-wide Staff_2014_31 and younger_Leaver</t>
  </si>
  <si>
    <t>District-wide Staff_2014_31 and younger_New</t>
  </si>
  <si>
    <t>District-wide Staff_2014_31 and younger_Same District/Different Position</t>
  </si>
  <si>
    <t>District-wide Staff_2014_31 and younger_Stayer</t>
  </si>
  <si>
    <t>District-wide Staff_2014_32 to 53_Different District/Different Position</t>
  </si>
  <si>
    <t>District-wide Staff_2014_32 to 53_Different District/Same Position</t>
  </si>
  <si>
    <t>District-wide Staff_2014_32 to 53_Leaver</t>
  </si>
  <si>
    <t>District-wide Staff_2014_32 to 53_New</t>
  </si>
  <si>
    <t>District-wide Staff_2014_32 to 53_Same District/Different Position</t>
  </si>
  <si>
    <t>District-wide Staff_2014_32 to 53_Stayer</t>
  </si>
  <si>
    <t>District-wide Staff_2014_54 to 59_Different District/Different Position</t>
  </si>
  <si>
    <t>District-wide Staff_2014_54 to 59_Different District/Same Position</t>
  </si>
  <si>
    <t>District-wide Staff_2014_54 to 59_Leaver</t>
  </si>
  <si>
    <t>District-wide Staff_2014_54 to 59_New</t>
  </si>
  <si>
    <t>District-wide Staff_2014_54 to 59_Same District/Different Position</t>
  </si>
  <si>
    <t>District-wide Staff_2014_54 to 59_Stayer</t>
  </si>
  <si>
    <t>District-wide Staff_2014_60 to 61_Different District/Different Position</t>
  </si>
  <si>
    <t>District-wide Staff_2014_60 to 61_Leaver</t>
  </si>
  <si>
    <t>District-wide Staff_2014_60 to 61_New</t>
  </si>
  <si>
    <t>District-wide Staff_2014_60 to 61_Same District/Different Position</t>
  </si>
  <si>
    <t>District-wide Staff_2014_60 to 61_Stayer</t>
  </si>
  <si>
    <t>District-wide Staff_2014_62 and older_Different District/Different Position</t>
  </si>
  <si>
    <t>District-wide Staff_2014_62 and older_Different District/Same Position</t>
  </si>
  <si>
    <t>District-wide Staff_2014_62 and older_Leaver</t>
  </si>
  <si>
    <t>District-wide Staff_2014_62 and older_New</t>
  </si>
  <si>
    <t>District-wide Staff_2014_62 and older_Same District/Different Position</t>
  </si>
  <si>
    <t>District-wide Staff_2014_62 and older_Stayer</t>
  </si>
  <si>
    <t>District-wide Staff_2015_31 and younger_Different District/Different Position</t>
  </si>
  <si>
    <t>District-wide Staff_2015_31 and younger_Different District/Same Position</t>
  </si>
  <si>
    <t>District-wide Staff_2015_31 and younger_Leaver</t>
  </si>
  <si>
    <t>District-wide Staff_2015_31 and younger_New</t>
  </si>
  <si>
    <t>District-wide Staff_2015_31 and younger_Same District/Different Position</t>
  </si>
  <si>
    <t>District-wide Staff_2015_31 and younger_Stayer</t>
  </si>
  <si>
    <t>District-wide Staff_2015_32 to 53_Different District/Different Position</t>
  </si>
  <si>
    <t>District-wide Staff_2015_32 to 53_Different District/Same Position</t>
  </si>
  <si>
    <t>District-wide Staff_2015_32 to 53_Leaver</t>
  </si>
  <si>
    <t>District-wide Staff_2015_32 to 53_New</t>
  </si>
  <si>
    <t>District-wide Staff_2015_32 to 53_Same District/Different Position</t>
  </si>
  <si>
    <t>District-wide Staff_2015_32 to 53_Stayer</t>
  </si>
  <si>
    <t>District-wide Staff_2015_54 to 59_Different District/Different Position</t>
  </si>
  <si>
    <t>District-wide Staff_2015_54 to 59_Leaver</t>
  </si>
  <si>
    <t>District-wide Staff_2015_54 to 59_New</t>
  </si>
  <si>
    <t>District-wide Staff_2015_54 to 59_Same District/Different Position</t>
  </si>
  <si>
    <t>District-wide Staff_2015_54 to 59_Stayer</t>
  </si>
  <si>
    <t>District-wide Staff_2015_60 to 61_Different District/Same Position</t>
  </si>
  <si>
    <t>District-wide Staff_2015_60 to 61_Leaver</t>
  </si>
  <si>
    <t>District-wide Staff_2015_60 to 61_New</t>
  </si>
  <si>
    <t>District-wide Staff_2015_60 to 61_Same District/Different Position</t>
  </si>
  <si>
    <t>District-wide Staff_2015_60 to 61_Stayer</t>
  </si>
  <si>
    <t>District-wide Staff_2015_62 and older_Different District/Different Position</t>
  </si>
  <si>
    <t>District-wide Staff_2015_62 and older_Different District/Same Position</t>
  </si>
  <si>
    <t>District-wide Staff_2015_62 and older_Leaver</t>
  </si>
  <si>
    <t>District-wide Staff_2015_62 and older_New</t>
  </si>
  <si>
    <t>District-wide Staff_2015_62 and older_Same District/Different Position</t>
  </si>
  <si>
    <t>District-wide Staff_2015_62 and older_Stayer</t>
  </si>
  <si>
    <t>Early Childhood_2010_31 and younger_Different District/Different Position</t>
  </si>
  <si>
    <t>Early Childhood_2010_31 and younger_Different District/Same Position</t>
  </si>
  <si>
    <t>Early Childhood_2010_31 and younger_Leaver</t>
  </si>
  <si>
    <t>Early Childhood_2010_31 and younger_New</t>
  </si>
  <si>
    <t>Early Childhood_2010_31 and younger_Same District/Different Position</t>
  </si>
  <si>
    <t>Early Childhood_2010_31 and younger_Stayer</t>
  </si>
  <si>
    <t>Early Childhood_2010_32 to 53_Different District/Different Position</t>
  </si>
  <si>
    <t>Early Childhood_2010_32 to 53_Different District/Same Position</t>
  </si>
  <si>
    <t>Early Childhood_2010_32 to 53_Leaver</t>
  </si>
  <si>
    <t>Early Childhood_2010_32 to 53_New</t>
  </si>
  <si>
    <t>Early Childhood_2010_32 to 53_Same District/Different Position</t>
  </si>
  <si>
    <t>Early Childhood_2010_32 to 53_Stayer</t>
  </si>
  <si>
    <t>Early Childhood_2010_54 to 59_Different District/Different Position</t>
  </si>
  <si>
    <t>Early Childhood_2010_54 to 59_Leaver</t>
  </si>
  <si>
    <t>Early Childhood_2010_54 to 59_New</t>
  </si>
  <si>
    <t>Early Childhood_2010_54 to 59_Same District/Different Position</t>
  </si>
  <si>
    <t>Early Childhood_2010_54 to 59_Stayer</t>
  </si>
  <si>
    <t>Early Childhood_2010_60 to 61_Different District/Different Position</t>
  </si>
  <si>
    <t>Early Childhood_2010_60 to 61_Leaver</t>
  </si>
  <si>
    <t>Early Childhood_2010_60 to 61_New</t>
  </si>
  <si>
    <t>Early Childhood_2010_60 to 61_Same District/Different Position</t>
  </si>
  <si>
    <t>Early Childhood_2010_60 to 61_Stayer</t>
  </si>
  <si>
    <t>Early Childhood_2010_62 and older_Leaver</t>
  </si>
  <si>
    <t>Early Childhood_2010_62 and older_New</t>
  </si>
  <si>
    <t>Early Childhood_2010_62 and older_Same District/Different Position</t>
  </si>
  <si>
    <t>Early Childhood_2010_62 and older_Stayer</t>
  </si>
  <si>
    <t>Early Childhood_2011_31 and younger_Different District/Different Position</t>
  </si>
  <si>
    <t>Early Childhood_2011_31 and younger_Different District/Same Position</t>
  </si>
  <si>
    <t>Early Childhood_2011_31 and younger_Leaver</t>
  </si>
  <si>
    <t>Early Childhood_2011_31 and younger_New</t>
  </si>
  <si>
    <t>Early Childhood_2011_31 and younger_Same District/Different Position</t>
  </si>
  <si>
    <t>Early Childhood_2011_31 and younger_Stayer</t>
  </si>
  <si>
    <t>Early Childhood_2011_32 to 53_Different District/Different Position</t>
  </si>
  <si>
    <t>Early Childhood_2011_32 to 53_Different District/Same Position</t>
  </si>
  <si>
    <t>Early Childhood_2011_32 to 53_Leaver</t>
  </si>
  <si>
    <t>Early Childhood_2011_32 to 53_New</t>
  </si>
  <si>
    <t>Early Childhood_2011_32 to 53_Same District/Different Position</t>
  </si>
  <si>
    <t>Early Childhood_2011_32 to 53_Stayer</t>
  </si>
  <si>
    <t>Early Childhood_2011_54 to 59_Different District/Different Position</t>
  </si>
  <si>
    <t>Early Childhood_2011_54 to 59_Leaver</t>
  </si>
  <si>
    <t>Early Childhood_2011_54 to 59_New</t>
  </si>
  <si>
    <t>Early Childhood_2011_54 to 59_Same District/Different Position</t>
  </si>
  <si>
    <t>Early Childhood_2011_54 to 59_Stayer</t>
  </si>
  <si>
    <t>Early Childhood_2011_60 to 61_Leaver</t>
  </si>
  <si>
    <t>Early Childhood_2011_60 to 61_New</t>
  </si>
  <si>
    <t>Early Childhood_2011_60 to 61_Same District/Different Position</t>
  </si>
  <si>
    <t>Early Childhood_2011_60 to 61_Stayer</t>
  </si>
  <si>
    <t>Early Childhood_2011_62 and older_Leaver</t>
  </si>
  <si>
    <t>Early Childhood_2011_62 and older_New</t>
  </si>
  <si>
    <t>Early Childhood_2011_62 and older_Stayer</t>
  </si>
  <si>
    <t>Early Childhood_2012_31 and younger_Different District/Different Position</t>
  </si>
  <si>
    <t>Early Childhood_2012_31 and younger_Different District/Same Position</t>
  </si>
  <si>
    <t>Early Childhood_2012_31 and younger_Leaver</t>
  </si>
  <si>
    <t>Early Childhood_2012_31 and younger_New</t>
  </si>
  <si>
    <t>Early Childhood_2012_31 and younger_Same District/Different Position</t>
  </si>
  <si>
    <t>Early Childhood_2012_31 and younger_Stayer</t>
  </si>
  <si>
    <t>Early Childhood_2012_32 to 53_Different District/Different Position</t>
  </si>
  <si>
    <t>Early Childhood_2012_32 to 53_Different District/Same Position</t>
  </si>
  <si>
    <t>Early Childhood_2012_32 to 53_Leaver</t>
  </si>
  <si>
    <t>Early Childhood_2012_32 to 53_New</t>
  </si>
  <si>
    <t>Early Childhood_2012_32 to 53_Same District/Different Position</t>
  </si>
  <si>
    <t>Early Childhood_2012_32 to 53_Stayer</t>
  </si>
  <si>
    <t>Early Childhood_2012_54 to 59_Different District/Different Position</t>
  </si>
  <si>
    <t>Early Childhood_2012_54 to 59_Leaver</t>
  </si>
  <si>
    <t>Early Childhood_2012_54 to 59_New</t>
  </si>
  <si>
    <t>Early Childhood_2012_54 to 59_Same District/Different Position</t>
  </si>
  <si>
    <t>Early Childhood_2012_54 to 59_Stayer</t>
  </si>
  <si>
    <t>Early Childhood_2012_60 to 61_Leaver</t>
  </si>
  <si>
    <t>Early Childhood_2012_60 to 61_New</t>
  </si>
  <si>
    <t>Early Childhood_2012_60 to 61_Same District/Different Position</t>
  </si>
  <si>
    <t>Early Childhood_2012_60 to 61_Stayer</t>
  </si>
  <si>
    <t>Early Childhood_2012_62 and older_Different District/Different Position</t>
  </si>
  <si>
    <t>Early Childhood_2012_62 and older_Leaver</t>
  </si>
  <si>
    <t>Early Childhood_2012_62 and older_New</t>
  </si>
  <si>
    <t>Early Childhood_2012_62 and older_Same District/Different Position</t>
  </si>
  <si>
    <t>Early Childhood_2012_62 and older_Stayer</t>
  </si>
  <si>
    <t>Early Childhood_2013_31 and younger_Different District/Different Position</t>
  </si>
  <si>
    <t>Early Childhood_2013_31 and younger_Different District/Same Position</t>
  </si>
  <si>
    <t>Early Childhood_2013_31 and younger_Leaver</t>
  </si>
  <si>
    <t>Early Childhood_2013_31 and younger_New</t>
  </si>
  <si>
    <t>Early Childhood_2013_31 and younger_Same District/Different Position</t>
  </si>
  <si>
    <t>Early Childhood_2013_31 and younger_Stayer</t>
  </si>
  <si>
    <t>Early Childhood_2013_32 to 53_Different District/Different Position</t>
  </si>
  <si>
    <t>Early Childhood_2013_32 to 53_Different District/Same Position</t>
  </si>
  <si>
    <t>Early Childhood_2013_32 to 53_Leaver</t>
  </si>
  <si>
    <t>Early Childhood_2013_32 to 53_New</t>
  </si>
  <si>
    <t>Early Childhood_2013_32 to 53_Same District/Different Position</t>
  </si>
  <si>
    <t>Early Childhood_2013_32 to 53_Stayer</t>
  </si>
  <si>
    <t>Early Childhood_2013_54 to 59_Different District/Different Position</t>
  </si>
  <si>
    <t>Early Childhood_2013_54 to 59_Different District/Same Position</t>
  </si>
  <si>
    <t>Early Childhood_2013_54 to 59_Leaver</t>
  </si>
  <si>
    <t>Early Childhood_2013_54 to 59_New</t>
  </si>
  <si>
    <t>Early Childhood_2013_54 to 59_Same District/Different Position</t>
  </si>
  <si>
    <t>Early Childhood_2013_54 to 59_Stayer</t>
  </si>
  <si>
    <t>Early Childhood_2013_60 to 61_Leaver</t>
  </si>
  <si>
    <t>Early Childhood_2013_60 to 61_New</t>
  </si>
  <si>
    <t>Early Childhood_2013_60 to 61_Stayer</t>
  </si>
  <si>
    <t>Early Childhood_2013_62 and older_Leaver</t>
  </si>
  <si>
    <t>Early Childhood_2013_62 and older_New</t>
  </si>
  <si>
    <t>Early Childhood_2013_62 and older_Same District/Different Position</t>
  </si>
  <si>
    <t>Early Childhood_2013_62 and older_Stayer</t>
  </si>
  <si>
    <t>Early Childhood_2014_31 and younger_Different District/Different Position</t>
  </si>
  <si>
    <t>Early Childhood_2014_31 and younger_Different District/Same Position</t>
  </si>
  <si>
    <t>Early Childhood_2014_31 and younger_Leaver</t>
  </si>
  <si>
    <t>Early Childhood_2014_31 and younger_New</t>
  </si>
  <si>
    <t>Early Childhood_2014_31 and younger_Same District/Different Position</t>
  </si>
  <si>
    <t>Early Childhood_2014_31 and younger_Stayer</t>
  </si>
  <si>
    <t>Early Childhood_2014_32 to 53_Different District/Different Position</t>
  </si>
  <si>
    <t>Early Childhood_2014_32 to 53_Different District/Same Position</t>
  </si>
  <si>
    <t>Early Childhood_2014_32 to 53_Leaver</t>
  </si>
  <si>
    <t>Early Childhood_2014_32 to 53_New</t>
  </si>
  <si>
    <t>Early Childhood_2014_32 to 53_Same District/Different Position</t>
  </si>
  <si>
    <t>Early Childhood_2014_32 to 53_Stayer</t>
  </si>
  <si>
    <t>Early Childhood_2014_54 to 59_Different District/Different Position</t>
  </si>
  <si>
    <t>Early Childhood_2014_54 to 59_Leaver</t>
  </si>
  <si>
    <t>Early Childhood_2014_54 to 59_New</t>
  </si>
  <si>
    <t>Early Childhood_2014_54 to 59_Same District/Different Position</t>
  </si>
  <si>
    <t>Early Childhood_2014_54 to 59_Stayer</t>
  </si>
  <si>
    <t>Early Childhood_2014_60 to 61_Different District/Different Position</t>
  </si>
  <si>
    <t>Early Childhood_2014_60 to 61_Leaver</t>
  </si>
  <si>
    <t>Early Childhood_2014_60 to 61_Same District/Different Position</t>
  </si>
  <si>
    <t>Early Childhood_2014_60 to 61_Stayer</t>
  </si>
  <si>
    <t>Early Childhood_2014_62 and older_Leaver</t>
  </si>
  <si>
    <t>Early Childhood_2014_62 and older_New</t>
  </si>
  <si>
    <t>Early Childhood_2014_62 and older_Same District/Different Position</t>
  </si>
  <si>
    <t>Early Childhood_2014_62 and older_Stayer</t>
  </si>
  <si>
    <t>Early Childhood_2015_31 and younger_Different District/Different Position</t>
  </si>
  <si>
    <t>Early Childhood_2015_31 and younger_Different District/Same Position</t>
  </si>
  <si>
    <t>Early Childhood_2015_31 and younger_Leaver</t>
  </si>
  <si>
    <t>Early Childhood_2015_31 and younger_New</t>
  </si>
  <si>
    <t>Early Childhood_2015_31 and younger_Same District/Different Position</t>
  </si>
  <si>
    <t>Early Childhood_2015_31 and younger_Stayer</t>
  </si>
  <si>
    <t>Early Childhood_2015_32 to 53_Different District/Different Position</t>
  </si>
  <si>
    <t>Early Childhood_2015_32 to 53_Different District/Same Position</t>
  </si>
  <si>
    <t>Early Childhood_2015_32 to 53_Leaver</t>
  </si>
  <si>
    <t>Early Childhood_2015_32 to 53_New</t>
  </si>
  <si>
    <t>Early Childhood_2015_32 to 53_Same District/Different Position</t>
  </si>
  <si>
    <t>Early Childhood_2015_32 to 53_Stayer</t>
  </si>
  <si>
    <t>Early Childhood_2015_54 to 59_Different District/Different Position</t>
  </si>
  <si>
    <t>Early Childhood_2015_54 to 59_Different District/Same Position</t>
  </si>
  <si>
    <t>Early Childhood_2015_54 to 59_Leaver</t>
  </si>
  <si>
    <t>Early Childhood_2015_54 to 59_New</t>
  </si>
  <si>
    <t>Early Childhood_2015_54 to 59_Same District/Different Position</t>
  </si>
  <si>
    <t>Early Childhood_2015_54 to 59_Stayer</t>
  </si>
  <si>
    <t>Early Childhood_2015_60 to 61_Leaver</t>
  </si>
  <si>
    <t>Early Childhood_2015_60 to 61_New</t>
  </si>
  <si>
    <t>Early Childhood_2015_60 to 61_Same District/Different Position</t>
  </si>
  <si>
    <t>Early Childhood_2015_60 to 61_Stayer</t>
  </si>
  <si>
    <t>Early Childhood_2015_62 and older_Leaver</t>
  </si>
  <si>
    <t>Early Childhood_2015_62 and older_New</t>
  </si>
  <si>
    <t>Early Childhood_2015_62 and older_Same District/Different Position</t>
  </si>
  <si>
    <t>Early Childhood_2015_62 and older_Stayer</t>
  </si>
  <si>
    <t>Elementary_2010_31 and younger_Different District/Different Position</t>
  </si>
  <si>
    <t>Elementary_2010_31 and younger_Different District/Same Position</t>
  </si>
  <si>
    <t>Elementary_2010_31 and younger_Leaver</t>
  </si>
  <si>
    <t>Elementary_2010_31 and younger_New</t>
  </si>
  <si>
    <t>Elementary_2010_31 and younger_Same District/Different Position</t>
  </si>
  <si>
    <t>Elementary_2010_31 and younger_Stayer</t>
  </si>
  <si>
    <t>Elementary_2010_32 to 53_Different District/Different Position</t>
  </si>
  <si>
    <t>Elementary_2010_32 to 53_Different District/Same Position</t>
  </si>
  <si>
    <t>Elementary_2010_32 to 53_Leaver</t>
  </si>
  <si>
    <t>Elementary_2010_32 to 53_New</t>
  </si>
  <si>
    <t>Elementary_2010_32 to 53_Same District/Different Position</t>
  </si>
  <si>
    <t>Elementary_2010_32 to 53_Stayer</t>
  </si>
  <si>
    <t>Elementary_2010_54 to 59_Different District/Different Position</t>
  </si>
  <si>
    <t>Elementary_2010_54 to 59_Different District/Same Position</t>
  </si>
  <si>
    <t>Elementary_2010_54 to 59_Leaver</t>
  </si>
  <si>
    <t>Elementary_2010_54 to 59_New</t>
  </si>
  <si>
    <t>Elementary_2010_54 to 59_Same District/Different Position</t>
  </si>
  <si>
    <t>Elementary_2010_54 to 59_Stayer</t>
  </si>
  <si>
    <t>Elementary_2010_60 to 61_Different District/Different Position</t>
  </si>
  <si>
    <t>Elementary_2010_60 to 61_Different District/Same Position</t>
  </si>
  <si>
    <t>Elementary_2010_60 to 61_Leaver</t>
  </si>
  <si>
    <t>Elementary_2010_60 to 61_New</t>
  </si>
  <si>
    <t>Elementary_2010_60 to 61_Same District/Different Position</t>
  </si>
  <si>
    <t>Elementary_2010_60 to 61_Stayer</t>
  </si>
  <si>
    <t>Elementary_2010_62 and older_Different District/Different Position</t>
  </si>
  <si>
    <t>Elementary_2010_62 and older_Different District/Same Position</t>
  </si>
  <si>
    <t>Elementary_2010_62 and older_Leaver</t>
  </si>
  <si>
    <t>Elementary_2010_62 and older_New</t>
  </si>
  <si>
    <t>Elementary_2010_62 and older_Same District/Different Position</t>
  </si>
  <si>
    <t>Elementary_2010_62 and older_Stayer</t>
  </si>
  <si>
    <t>Elementary_2011_31 and younger_Different District/Different Position</t>
  </si>
  <si>
    <t>Elementary_2011_31 and younger_Different District/Same Position</t>
  </si>
  <si>
    <t>Elementary_2011_31 and younger_Leaver</t>
  </si>
  <si>
    <t>Elementary_2011_31 and younger_New</t>
  </si>
  <si>
    <t>Elementary_2011_31 and younger_Same District/Different Position</t>
  </si>
  <si>
    <t>Elementary_2011_31 and younger_Stayer</t>
  </si>
  <si>
    <t>Elementary_2011_32 to 53_Different District/Different Position</t>
  </si>
  <si>
    <t>Elementary_2011_32 to 53_Different District/Same Position</t>
  </si>
  <si>
    <t>Elementary_2011_32 to 53_Leaver</t>
  </si>
  <si>
    <t>Elementary_2011_32 to 53_New</t>
  </si>
  <si>
    <t>Elementary_2011_32 to 53_Same District/Different Position</t>
  </si>
  <si>
    <t>Elementary_2011_32 to 53_Stayer</t>
  </si>
  <si>
    <t>Elementary_2011_54 to 59_Different District/Different Position</t>
  </si>
  <si>
    <t>Elementary_2011_54 to 59_Different District/Same Position</t>
  </si>
  <si>
    <t>Elementary_2011_54 to 59_Leaver</t>
  </si>
  <si>
    <t>Elementary_2011_54 to 59_New</t>
  </si>
  <si>
    <t>Elementary_2011_54 to 59_Same District/Different Position</t>
  </si>
  <si>
    <t>Elementary_2011_54 to 59_Stayer</t>
  </si>
  <si>
    <t>Elementary_2011_60 to 61_Different District/Different Position</t>
  </si>
  <si>
    <t>Elementary_2011_60 to 61_Different District/Same Position</t>
  </si>
  <si>
    <t>Elementary_2011_60 to 61_Leaver</t>
  </si>
  <si>
    <t>Elementary_2011_60 to 61_New</t>
  </si>
  <si>
    <t>Elementary_2011_60 to 61_Same District/Different Position</t>
  </si>
  <si>
    <t>Elementary_2011_60 to 61_Stayer</t>
  </si>
  <si>
    <t>Elementary_2011_62 and older_Different District/Different Position</t>
  </si>
  <si>
    <t>Elementary_2011_62 and older_Different District/Same Position</t>
  </si>
  <si>
    <t>Elementary_2011_62 and older_Leaver</t>
  </si>
  <si>
    <t>Elementary_2011_62 and older_New</t>
  </si>
  <si>
    <t>Elementary_2011_62 and older_Same District/Different Position</t>
  </si>
  <si>
    <t>Elementary_2011_62 and older_Stayer</t>
  </si>
  <si>
    <t>Elementary_2012_31 and younger_Different District/Different Position</t>
  </si>
  <si>
    <t>Elementary_2012_31 and younger_Different District/Same Position</t>
  </si>
  <si>
    <t>Elementary_2012_31 and younger_Leaver</t>
  </si>
  <si>
    <t>Elementary_2012_31 and younger_New</t>
  </si>
  <si>
    <t>Elementary_2012_31 and younger_Same District/Different Position</t>
  </si>
  <si>
    <t>Elementary_2012_31 and younger_Stayer</t>
  </si>
  <si>
    <t>Elementary_2012_32 to 53_Different District/Different Position</t>
  </si>
  <si>
    <t>Elementary_2012_32 to 53_Different District/Same Position</t>
  </si>
  <si>
    <t>Elementary_2012_32 to 53_Leaver</t>
  </si>
  <si>
    <t>Elementary_2012_32 to 53_New</t>
  </si>
  <si>
    <t>Elementary_2012_32 to 53_Same District/Different Position</t>
  </si>
  <si>
    <t>Elementary_2012_32 to 53_Stayer</t>
  </si>
  <si>
    <t>Elementary_2012_54 to 59_Different District/Different Position</t>
  </si>
  <si>
    <t>Elementary_2012_54 to 59_Different District/Same Position</t>
  </si>
  <si>
    <t>Elementary_2012_54 to 59_Leaver</t>
  </si>
  <si>
    <t>Elementary_2012_54 to 59_New</t>
  </si>
  <si>
    <t>Elementary_2012_54 to 59_Same District/Different Position</t>
  </si>
  <si>
    <t>Elementary_2012_54 to 59_Stayer</t>
  </si>
  <si>
    <t>Elementary_2012_60 to 61_Different District/Same Position</t>
  </si>
  <si>
    <t>Elementary_2012_60 to 61_Leaver</t>
  </si>
  <si>
    <t>Elementary_2012_60 to 61_New</t>
  </si>
  <si>
    <t>Elementary_2012_60 to 61_Same District/Different Position</t>
  </si>
  <si>
    <t>Elementary_2012_60 to 61_Stayer</t>
  </si>
  <si>
    <t>Elementary_2012_62 and older_Different District/Same Position</t>
  </si>
  <si>
    <t>Elementary_2012_62 and older_Leaver</t>
  </si>
  <si>
    <t>Elementary_2012_62 and older_New</t>
  </si>
  <si>
    <t>Elementary_2012_62 and older_Same District/Different Position</t>
  </si>
  <si>
    <t>Elementary_2012_62 and older_Stayer</t>
  </si>
  <si>
    <t>Elementary_2013_31 and younger_Different District/Different Position</t>
  </si>
  <si>
    <t>Elementary_2013_31 and younger_Different District/Same Position</t>
  </si>
  <si>
    <t>Elementary_2013_31 and younger_Leaver</t>
  </si>
  <si>
    <t>Elementary_2013_31 and younger_New</t>
  </si>
  <si>
    <t>Elementary_2013_31 and younger_Same District/Different Position</t>
  </si>
  <si>
    <t>Elementary_2013_31 and younger_Stayer</t>
  </si>
  <si>
    <t>Elementary_2013_32 to 53_Different District/Different Position</t>
  </si>
  <si>
    <t>Elementary_2013_32 to 53_Different District/Same Position</t>
  </si>
  <si>
    <t>Elementary_2013_32 to 53_Leaver</t>
  </si>
  <si>
    <t>Elementary_2013_32 to 53_New</t>
  </si>
  <si>
    <t>Elementary_2013_32 to 53_Same District/Different Position</t>
  </si>
  <si>
    <t>Elementary_2013_32 to 53_Stayer</t>
  </si>
  <si>
    <t>Elementary_2013_54 to 59_Different District/Different Position</t>
  </si>
  <si>
    <t>Elementary_2013_54 to 59_Different District/Same Position</t>
  </si>
  <si>
    <t>Elementary_2013_54 to 59_Leaver</t>
  </si>
  <si>
    <t>Elementary_2013_54 to 59_New</t>
  </si>
  <si>
    <t>Elementary_2013_54 to 59_Same District/Different Position</t>
  </si>
  <si>
    <t>Elementary_2013_54 to 59_Stayer</t>
  </si>
  <si>
    <t>Elementary_2013_60 to 61_Different District/Different Position</t>
  </si>
  <si>
    <t>Elementary_2013_60 to 61_Different District/Same Position</t>
  </si>
  <si>
    <t>Elementary_2013_60 to 61_Leaver</t>
  </si>
  <si>
    <t>Elementary_2013_60 to 61_New</t>
  </si>
  <si>
    <t>Elementary_2013_60 to 61_Same District/Different Position</t>
  </si>
  <si>
    <t>Elementary_2013_60 to 61_Stayer</t>
  </si>
  <si>
    <t>Elementary_2013_62 and older_Different District/Different Position</t>
  </si>
  <si>
    <t>Elementary_2013_62 and older_Different District/Same Position</t>
  </si>
  <si>
    <t>Elementary_2013_62 and older_Leaver</t>
  </si>
  <si>
    <t>Elementary_2013_62 and older_New</t>
  </si>
  <si>
    <t>Elementary_2013_62 and older_Same District/Different Position</t>
  </si>
  <si>
    <t>Elementary_2013_62 and older_Stayer</t>
  </si>
  <si>
    <t>Elementary_2014_31 and younger_Different District/Different Position</t>
  </si>
  <si>
    <t>Elementary_2014_31 and younger_Different District/Same Position</t>
  </si>
  <si>
    <t>Elementary_2014_31 and younger_Leaver</t>
  </si>
  <si>
    <t>Elementary_2014_31 and younger_New</t>
  </si>
  <si>
    <t>Elementary_2014_31 and younger_Same District/Different Position</t>
  </si>
  <si>
    <t>Elementary_2014_31 and younger_Stayer</t>
  </si>
  <si>
    <t>Elementary_2014_32 to 53_Different District/Different Position</t>
  </si>
  <si>
    <t>Elementary_2014_32 to 53_Different District/Same Position</t>
  </si>
  <si>
    <t>Elementary_2014_32 to 53_Leaver</t>
  </si>
  <si>
    <t>Elementary_2014_32 to 53_New</t>
  </si>
  <si>
    <t>Elementary_2014_32 to 53_Same District/Different Position</t>
  </si>
  <si>
    <t>Elementary_2014_32 to 53_Stayer</t>
  </si>
  <si>
    <t>Elementary_2014_54 to 59_Different District/Different Position</t>
  </si>
  <si>
    <t>Elementary_2014_54 to 59_Different District/Same Position</t>
  </si>
  <si>
    <t>Elementary_2014_54 to 59_Leaver</t>
  </si>
  <si>
    <t>Elementary_2014_54 to 59_New</t>
  </si>
  <si>
    <t>Elementary_2014_54 to 59_Same District/Different Position</t>
  </si>
  <si>
    <t>Elementary_2014_54 to 59_Stayer</t>
  </si>
  <si>
    <t>Elementary_2014_60 to 61_Different District/Different Position</t>
  </si>
  <si>
    <t>Elementary_2014_60 to 61_Different District/Same Position</t>
  </si>
  <si>
    <t>Elementary_2014_60 to 61_Leaver</t>
  </si>
  <si>
    <t>Elementary_2014_60 to 61_New</t>
  </si>
  <si>
    <t>Elementary_2014_60 to 61_Same District/Different Position</t>
  </si>
  <si>
    <t>Elementary_2014_60 to 61_Stayer</t>
  </si>
  <si>
    <t>Elementary_2014_62 and older_Different District/Different Position</t>
  </si>
  <si>
    <t>Elementary_2014_62 and older_Different District/Same Position</t>
  </si>
  <si>
    <t>Elementary_2014_62 and older_Leaver</t>
  </si>
  <si>
    <t>Elementary_2014_62 and older_New</t>
  </si>
  <si>
    <t>Elementary_2014_62 and older_Same District/Different Position</t>
  </si>
  <si>
    <t>Elementary_2014_62 and older_Stayer</t>
  </si>
  <si>
    <t>Elementary_2015_31 and younger_Different District/Different Position</t>
  </si>
  <si>
    <t>Elementary_2015_31 and younger_Different District/Same Position</t>
  </si>
  <si>
    <t>Elementary_2015_31 and younger_Leaver</t>
  </si>
  <si>
    <t>Elementary_2015_31 and younger_New</t>
  </si>
  <si>
    <t>Elementary_2015_31 and younger_Same District/Different Position</t>
  </si>
  <si>
    <t>Elementary_2015_31 and younger_Stayer</t>
  </si>
  <si>
    <t>Elementary_2015_32 to 53_Different District/Different Position</t>
  </si>
  <si>
    <t>Elementary_2015_32 to 53_Different District/Same Position</t>
  </si>
  <si>
    <t>Elementary_2015_32 to 53_Leaver</t>
  </si>
  <si>
    <t>Elementary_2015_32 to 53_New</t>
  </si>
  <si>
    <t>Elementary_2015_32 to 53_Same District/Different Position</t>
  </si>
  <si>
    <t>Elementary_2015_32 to 53_Stayer</t>
  </si>
  <si>
    <t>Elementary_2015_54 to 59_Different District/Different Position</t>
  </si>
  <si>
    <t>Elementary_2015_54 to 59_Different District/Same Position</t>
  </si>
  <si>
    <t>Elementary_2015_54 to 59_Leaver</t>
  </si>
  <si>
    <t>Elementary_2015_54 to 59_New</t>
  </si>
  <si>
    <t>Elementary_2015_54 to 59_Same District/Different Position</t>
  </si>
  <si>
    <t>Elementary_2015_54 to 59_Stayer</t>
  </si>
  <si>
    <t>Elementary_2015_60 to 61_Different District/Different Position</t>
  </si>
  <si>
    <t>Elementary_2015_60 to 61_Different District/Same Position</t>
  </si>
  <si>
    <t>Elementary_2015_60 to 61_Leaver</t>
  </si>
  <si>
    <t>Elementary_2015_60 to 61_New</t>
  </si>
  <si>
    <t>Elementary_2015_60 to 61_Same District/Different Position</t>
  </si>
  <si>
    <t>Elementary_2015_60 to 61_Stayer</t>
  </si>
  <si>
    <t>Elementary_2015_62 and older_Different District/Different Position</t>
  </si>
  <si>
    <t>Elementary_2015_62 and older_Different District/Same Position</t>
  </si>
  <si>
    <t>Elementary_2015_62 and older_Leaver</t>
  </si>
  <si>
    <t>Elementary_2015_62 and older_New</t>
  </si>
  <si>
    <t>Elementary_2015_62 and older_Same District/Different Position</t>
  </si>
  <si>
    <t>Elementary_2015_62 and older_Stayer</t>
  </si>
  <si>
    <t>Guidance Counselor_2010_31 and younger_Different District/Different Position</t>
  </si>
  <si>
    <t>Guidance Counselor_2010_31 and younger_Different District/Same Position</t>
  </si>
  <si>
    <t>Guidance Counselor_2010_31 and younger_Leaver</t>
  </si>
  <si>
    <t>Guidance Counselor_2010_31 and younger_New</t>
  </si>
  <si>
    <t>Guidance Counselor_2010_31 and younger_Same District/Different Position</t>
  </si>
  <si>
    <t>Guidance Counselor_2010_31 and younger_Stayer</t>
  </si>
  <si>
    <t>Guidance Counselor_2010_32 to 53_Different District/Different Position</t>
  </si>
  <si>
    <t>Guidance Counselor_2010_32 to 53_Different District/Same Position</t>
  </si>
  <si>
    <t>Guidance Counselor_2010_32 to 53_Leaver</t>
  </si>
  <si>
    <t>Guidance Counselor_2010_32 to 53_New</t>
  </si>
  <si>
    <t>Guidance Counselor_2010_32 to 53_Same District/Different Position</t>
  </si>
  <si>
    <t>Guidance Counselor_2010_32 to 53_Stayer</t>
  </si>
  <si>
    <t>Guidance Counselor_2010_54 to 59_Different District/Different Position</t>
  </si>
  <si>
    <t>Guidance Counselor_2010_54 to 59_Different District/Same Position</t>
  </si>
  <si>
    <t>Guidance Counselor_2010_54 to 59_Leaver</t>
  </si>
  <si>
    <t>Guidance Counselor_2010_54 to 59_New</t>
  </si>
  <si>
    <t>Guidance Counselor_2010_54 to 59_Same District/Different Position</t>
  </si>
  <si>
    <t>Guidance Counselor_2010_54 to 59_Stayer</t>
  </si>
  <si>
    <t>Guidance Counselor_2010_60 to 61_Different District/Different Position</t>
  </si>
  <si>
    <t>Guidance Counselor_2010_60 to 61_Different District/Same Position</t>
  </si>
  <si>
    <t>Guidance Counselor_2010_60 to 61_Leaver</t>
  </si>
  <si>
    <t>Guidance Counselor_2010_60 to 61_New</t>
  </si>
  <si>
    <t>Guidance Counselor_2010_60 to 61_Same District/Different Position</t>
  </si>
  <si>
    <t>Guidance Counselor_2010_60 to 61_Stayer</t>
  </si>
  <si>
    <t>Guidance Counselor_2010_62 and older_Different District/Different Position</t>
  </si>
  <si>
    <t>Guidance Counselor_2010_62 and older_Leaver</t>
  </si>
  <si>
    <t>Guidance Counselor_2010_62 and older_New</t>
  </si>
  <si>
    <t>Guidance Counselor_2010_62 and older_Same District/Different Position</t>
  </si>
  <si>
    <t>Guidance Counselor_2010_62 and older_Stayer</t>
  </si>
  <si>
    <t>Guidance Counselor_2011_31 and younger_Different District/Different Position</t>
  </si>
  <si>
    <t>Guidance Counselor_2011_31 and younger_Different District/Same Position</t>
  </si>
  <si>
    <t>Guidance Counselor_2011_31 and younger_Leaver</t>
  </si>
  <si>
    <t>Guidance Counselor_2011_31 and younger_New</t>
  </si>
  <si>
    <t>Guidance Counselor_2011_31 and younger_Same District/Different Position</t>
  </si>
  <si>
    <t>Guidance Counselor_2011_31 and younger_Stayer</t>
  </si>
  <si>
    <t>Guidance Counselor_2011_32 to 53_Different District/Different Position</t>
  </si>
  <si>
    <t>Guidance Counselor_2011_32 to 53_Different District/Same Position</t>
  </si>
  <si>
    <t>Guidance Counselor_2011_32 to 53_Leaver</t>
  </si>
  <si>
    <t>Guidance Counselor_2011_32 to 53_New</t>
  </si>
  <si>
    <t>Guidance Counselor_2011_32 to 53_Same District/Different Position</t>
  </si>
  <si>
    <t>Guidance Counselor_2011_32 to 53_Stayer</t>
  </si>
  <si>
    <t>Guidance Counselor_2011_54 to 59_Different District/Different Position</t>
  </si>
  <si>
    <t>Guidance Counselor_2011_54 to 59_Different District/Same Position</t>
  </si>
  <si>
    <t>Guidance Counselor_2011_54 to 59_Leaver</t>
  </si>
  <si>
    <t>Guidance Counselor_2011_54 to 59_New</t>
  </si>
  <si>
    <t>Guidance Counselor_2011_54 to 59_Same District/Different Position</t>
  </si>
  <si>
    <t>Guidance Counselor_2011_54 to 59_Stayer</t>
  </si>
  <si>
    <t>Guidance Counselor_2011_60 to 61_Leaver</t>
  </si>
  <si>
    <t>Guidance Counselor_2011_60 to 61_New</t>
  </si>
  <si>
    <t>Guidance Counselor_2011_60 to 61_Same District/Different Position</t>
  </si>
  <si>
    <t>Guidance Counselor_2011_60 to 61_Stayer</t>
  </si>
  <si>
    <t>Guidance Counselor_2011_62 and older_Different District/Same Position</t>
  </si>
  <si>
    <t>Guidance Counselor_2011_62 and older_Leaver</t>
  </si>
  <si>
    <t>Guidance Counselor_2011_62 and older_New</t>
  </si>
  <si>
    <t>Guidance Counselor_2011_62 and older_Same District/Different Position</t>
  </si>
  <si>
    <t>Guidance Counselor_2011_62 and older_Stayer</t>
  </si>
  <si>
    <t>Guidance Counselor_2012_31 and younger_Different District/Different Position</t>
  </si>
  <si>
    <t>Guidance Counselor_2012_31 and younger_Different District/Same Position</t>
  </si>
  <si>
    <t>Guidance Counselor_2012_31 and younger_Leaver</t>
  </si>
  <si>
    <t>Guidance Counselor_2012_31 and younger_New</t>
  </si>
  <si>
    <t>Guidance Counselor_2012_31 and younger_Same District/Different Position</t>
  </si>
  <si>
    <t>Guidance Counselor_2012_31 and younger_Stayer</t>
  </si>
  <si>
    <t>Guidance Counselor_2012_32 to 53_Different District/Different Position</t>
  </si>
  <si>
    <t>Guidance Counselor_2012_32 to 53_Different District/Same Position</t>
  </si>
  <si>
    <t>Guidance Counselor_2012_32 to 53_Leaver</t>
  </si>
  <si>
    <t>Guidance Counselor_2012_32 to 53_New</t>
  </si>
  <si>
    <t>Guidance Counselor_2012_32 to 53_Same District/Different Position</t>
  </si>
  <si>
    <t>Guidance Counselor_2012_32 to 53_Stayer</t>
  </si>
  <si>
    <t>Guidance Counselor_2012_54 to 59_Different District/Different Position</t>
  </si>
  <si>
    <t>Guidance Counselor_2012_54 to 59_Different District/Same Position</t>
  </si>
  <si>
    <t>Guidance Counselor_2012_54 to 59_Leaver</t>
  </si>
  <si>
    <t>Guidance Counselor_2012_54 to 59_New</t>
  </si>
  <si>
    <t>Guidance Counselor_2012_54 to 59_Same District/Different Position</t>
  </si>
  <si>
    <t>Guidance Counselor_2012_54 to 59_Stayer</t>
  </si>
  <si>
    <t>Guidance Counselor_2012_60 to 61_Leaver</t>
  </si>
  <si>
    <t>Guidance Counselor_2012_60 to 61_New</t>
  </si>
  <si>
    <t>Guidance Counselor_2012_60 to 61_Same District/Different Position</t>
  </si>
  <si>
    <t>Guidance Counselor_2012_60 to 61_Stayer</t>
  </si>
  <si>
    <t>Guidance Counselor_2012_62 and older_Different District/Different Position</t>
  </si>
  <si>
    <t>Guidance Counselor_2012_62 and older_Different District/Same Position</t>
  </si>
  <si>
    <t>Guidance Counselor_2012_62 and older_Leaver</t>
  </si>
  <si>
    <t>Guidance Counselor_2012_62 and older_New</t>
  </si>
  <si>
    <t>Guidance Counselor_2012_62 and older_Same District/Different Position</t>
  </si>
  <si>
    <t>Guidance Counselor_2012_62 and older_Stayer</t>
  </si>
  <si>
    <t>Guidance Counselor_2013_31 and younger_Different District/Different Position</t>
  </si>
  <si>
    <t>Guidance Counselor_2013_31 and younger_Different District/Same Position</t>
  </si>
  <si>
    <t>Guidance Counselor_2013_31 and younger_Leaver</t>
  </si>
  <si>
    <t>Guidance Counselor_2013_31 and younger_New</t>
  </si>
  <si>
    <t>Guidance Counselor_2013_31 and younger_Same District/Different Position</t>
  </si>
  <si>
    <t>Guidance Counselor_2013_31 and younger_Stayer</t>
  </si>
  <si>
    <t>Guidance Counselor_2013_32 to 53_Different District/Different Position</t>
  </si>
  <si>
    <t>Guidance Counselor_2013_32 to 53_Different District/Same Position</t>
  </si>
  <si>
    <t>Guidance Counselor_2013_32 to 53_Leaver</t>
  </si>
  <si>
    <t>Guidance Counselor_2013_32 to 53_New</t>
  </si>
  <si>
    <t>Guidance Counselor_2013_32 to 53_Same District/Different Position</t>
  </si>
  <si>
    <t>Guidance Counselor_2013_32 to 53_Stayer</t>
  </si>
  <si>
    <t>Guidance Counselor_2013_54 to 59_Different District/Different Position</t>
  </si>
  <si>
    <t>Guidance Counselor_2013_54 to 59_Different District/Same Position</t>
  </si>
  <si>
    <t>Guidance Counselor_2013_54 to 59_Leaver</t>
  </si>
  <si>
    <t>Guidance Counselor_2013_54 to 59_New</t>
  </si>
  <si>
    <t>Guidance Counselor_2013_54 to 59_Same District/Different Position</t>
  </si>
  <si>
    <t>Guidance Counselor_2013_54 to 59_Stayer</t>
  </si>
  <si>
    <t>Guidance Counselor_2013_60 to 61_Leaver</t>
  </si>
  <si>
    <t>Guidance Counselor_2013_60 to 61_New</t>
  </si>
  <si>
    <t>Guidance Counselor_2013_60 to 61_Same District/Different Position</t>
  </si>
  <si>
    <t>Guidance Counselor_2013_60 to 61_Stayer</t>
  </si>
  <si>
    <t>Guidance Counselor_2013_62 and older_Different District/Different Position</t>
  </si>
  <si>
    <t>Guidance Counselor_2013_62 and older_Different District/Same Position</t>
  </si>
  <si>
    <t>Guidance Counselor_2013_62 and older_Leaver</t>
  </si>
  <si>
    <t>Guidance Counselor_2013_62 and older_New</t>
  </si>
  <si>
    <t>Guidance Counselor_2013_62 and older_Same District/Different Position</t>
  </si>
  <si>
    <t>Guidance Counselor_2013_62 and older_Stayer</t>
  </si>
  <si>
    <t>Guidance Counselor_2014_31 and younger_Different District/Different Position</t>
  </si>
  <si>
    <t>Guidance Counselor_2014_31 and younger_Different District/Same Position</t>
  </si>
  <si>
    <t>Guidance Counselor_2014_31 and younger_Leaver</t>
  </si>
  <si>
    <t>Guidance Counselor_2014_31 and younger_New</t>
  </si>
  <si>
    <t>Guidance Counselor_2014_31 and younger_Same District/Different Position</t>
  </si>
  <si>
    <t>Guidance Counselor_2014_31 and younger_Stayer</t>
  </si>
  <si>
    <t>Guidance Counselor_2014_32 to 53_Different District/Different Position</t>
  </si>
  <si>
    <t>Guidance Counselor_2014_32 to 53_Different District/Same Position</t>
  </si>
  <si>
    <t>Guidance Counselor_2014_32 to 53_Leaver</t>
  </si>
  <si>
    <t>Guidance Counselor_2014_32 to 53_New</t>
  </si>
  <si>
    <t>Guidance Counselor_2014_32 to 53_Same District/Different Position</t>
  </si>
  <si>
    <t>Guidance Counselor_2014_32 to 53_Stayer</t>
  </si>
  <si>
    <t>Guidance Counselor_2014_54 to 59_Different District/Different Position</t>
  </si>
  <si>
    <t>Guidance Counselor_2014_54 to 59_Different District/Same Position</t>
  </si>
  <si>
    <t>Guidance Counselor_2014_54 to 59_Leaver</t>
  </si>
  <si>
    <t>Guidance Counselor_2014_54 to 59_New</t>
  </si>
  <si>
    <t>Guidance Counselor_2014_54 to 59_Same District/Different Position</t>
  </si>
  <si>
    <t>Guidance Counselor_2014_54 to 59_Stayer</t>
  </si>
  <si>
    <t>Guidance Counselor_2014_60 to 61_Different District/Same Position</t>
  </si>
  <si>
    <t>Guidance Counselor_2014_60 to 61_Leaver</t>
  </si>
  <si>
    <t>Guidance Counselor_2014_60 to 61_New</t>
  </si>
  <si>
    <t>Guidance Counselor_2014_60 to 61_Same District/Different Position</t>
  </si>
  <si>
    <t>Guidance Counselor_2014_60 to 61_Stayer</t>
  </si>
  <si>
    <t>Guidance Counselor_2014_62 and older_Different District/Same Position</t>
  </si>
  <si>
    <t>Guidance Counselor_2014_62 and older_Leaver</t>
  </si>
  <si>
    <t>Guidance Counselor_2014_62 and older_New</t>
  </si>
  <si>
    <t>Guidance Counselor_2014_62 and older_Same District/Different Position</t>
  </si>
  <si>
    <t>Guidance Counselor_2014_62 and older_Stayer</t>
  </si>
  <si>
    <t>Guidance Counselor_2015_31 and younger_Different District/Same Position</t>
  </si>
  <si>
    <t>Guidance Counselor_2015_31 and younger_Leaver</t>
  </si>
  <si>
    <t>Guidance Counselor_2015_31 and younger_New</t>
  </si>
  <si>
    <t>Guidance Counselor_2015_31 and younger_Same District/Different Position</t>
  </si>
  <si>
    <t>Guidance Counselor_2015_31 and younger_Stayer</t>
  </si>
  <si>
    <t>Guidance Counselor_2015_32 to 53_Different District/Different Position</t>
  </si>
  <si>
    <t>Guidance Counselor_2015_32 to 53_Different District/Same Position</t>
  </si>
  <si>
    <t>Guidance Counselor_2015_32 to 53_Leaver</t>
  </si>
  <si>
    <t>Guidance Counselor_2015_32 to 53_New</t>
  </si>
  <si>
    <t>Guidance Counselor_2015_32 to 53_Same District/Different Position</t>
  </si>
  <si>
    <t>Guidance Counselor_2015_32 to 53_Stayer</t>
  </si>
  <si>
    <t>Guidance Counselor_2015_54 to 59_Different District/Different Position</t>
  </si>
  <si>
    <t>Guidance Counselor_2015_54 to 59_Different District/Same Position</t>
  </si>
  <si>
    <t>Guidance Counselor_2015_54 to 59_Leaver</t>
  </si>
  <si>
    <t>Guidance Counselor_2015_54 to 59_New</t>
  </si>
  <si>
    <t>Guidance Counselor_2015_54 to 59_Same District/Different Position</t>
  </si>
  <si>
    <t>Guidance Counselor_2015_54 to 59_Stayer</t>
  </si>
  <si>
    <t>Guidance Counselor_2015_60 to 61_Different District/Same Position</t>
  </si>
  <si>
    <t>Guidance Counselor_2015_60 to 61_Leaver</t>
  </si>
  <si>
    <t>Guidance Counselor_2015_60 to 61_New</t>
  </si>
  <si>
    <t>Guidance Counselor_2015_60 to 61_Same District/Different Position</t>
  </si>
  <si>
    <t>Guidance Counselor_2015_60 to 61_Stayer</t>
  </si>
  <si>
    <t>Guidance Counselor_2015_62 and older_Different District/Different Position</t>
  </si>
  <si>
    <t>Guidance Counselor_2015_62 and older_Different District/Same Position</t>
  </si>
  <si>
    <t>Guidance Counselor_2015_62 and older_Leaver</t>
  </si>
  <si>
    <t>Guidance Counselor_2015_62 and older_New</t>
  </si>
  <si>
    <t>Guidance Counselor_2015_62 and older_Same District/Different Position</t>
  </si>
  <si>
    <t>Guidance Counselor_2015_62 and older_Stayer</t>
  </si>
  <si>
    <t>High School - Arts &amp; Music_2010_31 and younger_Different District/Different Position</t>
  </si>
  <si>
    <t>High School - Arts &amp; Music_2010_31 and younger_Different District/Same Position</t>
  </si>
  <si>
    <t>High School - Arts &amp; Music_2010_31 and younger_Leaver</t>
  </si>
  <si>
    <t>High School - Arts &amp; Music_2010_31 and younger_New</t>
  </si>
  <si>
    <t>High School - Arts &amp; Music_2010_31 and younger_Same District/Different Position</t>
  </si>
  <si>
    <t>High School - Arts &amp; Music_2010_31 and younger_Stayer</t>
  </si>
  <si>
    <t>High School - Arts &amp; Music_2010_32 to 53_Different District/Different Position</t>
  </si>
  <si>
    <t>High School - Arts &amp; Music_2010_32 to 53_Different District/Same Position</t>
  </si>
  <si>
    <t>High School - Arts &amp; Music_2010_32 to 53_Leaver</t>
  </si>
  <si>
    <t>High School - Arts &amp; Music_2010_32 to 53_New</t>
  </si>
  <si>
    <t>High School - Arts &amp; Music_2010_32 to 53_Same District/Different Position</t>
  </si>
  <si>
    <t>High School - Arts &amp; Music_2010_32 to 53_Stayer</t>
  </si>
  <si>
    <t>High School - Arts &amp; Music_2010_54 to 59_Different District/Different Position</t>
  </si>
  <si>
    <t>High School - Arts &amp; Music_2010_54 to 59_Different District/Same Position</t>
  </si>
  <si>
    <t>High School - Arts &amp; Music_2010_54 to 59_Leaver</t>
  </si>
  <si>
    <t>High School - Arts &amp; Music_2010_54 to 59_New</t>
  </si>
  <si>
    <t>High School - Arts &amp; Music_2010_54 to 59_Same District/Different Position</t>
  </si>
  <si>
    <t>High School - Arts &amp; Music_2010_54 to 59_Stayer</t>
  </si>
  <si>
    <t>High School - Arts &amp; Music_2010_60 to 61_Leaver</t>
  </si>
  <si>
    <t>High School - Arts &amp; Music_2010_60 to 61_New</t>
  </si>
  <si>
    <t>High School - Arts &amp; Music_2010_60 to 61_Same District/Different Position</t>
  </si>
  <si>
    <t>High School - Arts &amp; Music_2010_60 to 61_Stayer</t>
  </si>
  <si>
    <t>High School - Arts &amp; Music_2010_62 and older_Different District/Same Position</t>
  </si>
  <si>
    <t>High School - Arts &amp; Music_2010_62 and older_Leaver</t>
  </si>
  <si>
    <t>High School - Arts &amp; Music_2010_62 and older_New</t>
  </si>
  <si>
    <t>High School - Arts &amp; Music_2010_62 and older_Same District/Different Position</t>
  </si>
  <si>
    <t>High School - Arts &amp; Music_2010_62 and older_Stayer</t>
  </si>
  <si>
    <t>High School - Arts &amp; Music_2011_31 and younger_Different District/Different Position</t>
  </si>
  <si>
    <t>High School - Arts &amp; Music_2011_31 and younger_Different District/Same Position</t>
  </si>
  <si>
    <t>High School - Arts &amp; Music_2011_31 and younger_Leaver</t>
  </si>
  <si>
    <t>High School - Arts &amp; Music_2011_31 and younger_New</t>
  </si>
  <si>
    <t>High School - Arts &amp; Music_2011_31 and younger_Same District/Different Position</t>
  </si>
  <si>
    <t>High School - Arts &amp; Music_2011_31 and younger_Stayer</t>
  </si>
  <si>
    <t>High School - Arts &amp; Music_2011_32 to 53_Different District/Different Position</t>
  </si>
  <si>
    <t>High School - Arts &amp; Music_2011_32 to 53_Different District/Same Position</t>
  </si>
  <si>
    <t>High School - Arts &amp; Music_2011_32 to 53_Leaver</t>
  </si>
  <si>
    <t>High School - Arts &amp; Music_2011_32 to 53_New</t>
  </si>
  <si>
    <t>High School - Arts &amp; Music_2011_32 to 53_Same District/Different Position</t>
  </si>
  <si>
    <t>High School - Arts &amp; Music_2011_32 to 53_Stayer</t>
  </si>
  <si>
    <t>High School - Arts &amp; Music_2011_54 to 59_Different District/Different Position</t>
  </si>
  <si>
    <t>High School - Arts &amp; Music_2011_54 to 59_Different District/Same Position</t>
  </si>
  <si>
    <t>High School - Arts &amp; Music_2011_54 to 59_Leaver</t>
  </si>
  <si>
    <t>High School - Arts &amp; Music_2011_54 to 59_New</t>
  </si>
  <si>
    <t>High School - Arts &amp; Music_2011_54 to 59_Same District/Different Position</t>
  </si>
  <si>
    <t>High School - Arts &amp; Music_2011_54 to 59_Stayer</t>
  </si>
  <si>
    <t>High School - Arts &amp; Music_2011_60 to 61_Leaver</t>
  </si>
  <si>
    <t>High School - Arts &amp; Music_2011_60 to 61_New</t>
  </si>
  <si>
    <t>High School - Arts &amp; Music_2011_60 to 61_Same District/Different Position</t>
  </si>
  <si>
    <t>High School - Arts &amp; Music_2011_60 to 61_Stayer</t>
  </si>
  <si>
    <t>High School - Arts &amp; Music_2011_62 and older_Different District/Different Position</t>
  </si>
  <si>
    <t>High School - Arts &amp; Music_2011_62 and older_Leaver</t>
  </si>
  <si>
    <t>High School - Arts &amp; Music_2011_62 and older_New</t>
  </si>
  <si>
    <t>High School - Arts &amp; Music_2011_62 and older_Same District/Different Position</t>
  </si>
  <si>
    <t>High School - Arts &amp; Music_2011_62 and older_Stayer</t>
  </si>
  <si>
    <t>High School - Arts &amp; Music_2012_31 and younger_Different District/Different Position</t>
  </si>
  <si>
    <t>High School - Arts &amp; Music_2012_31 and younger_Different District/Same Position</t>
  </si>
  <si>
    <t>High School - Arts &amp; Music_2012_31 and younger_Leaver</t>
  </si>
  <si>
    <t>High School - Arts &amp; Music_2012_31 and younger_New</t>
  </si>
  <si>
    <t>High School - Arts &amp; Music_2012_31 and younger_Same District/Different Position</t>
  </si>
  <si>
    <t>High School - Arts &amp; Music_2012_31 and younger_Stayer</t>
  </si>
  <si>
    <t>High School - Arts &amp; Music_2012_32 to 53_Different District/Different Position</t>
  </si>
  <si>
    <t>High School - Arts &amp; Music_2012_32 to 53_Different District/Same Position</t>
  </si>
  <si>
    <t>High School - Arts &amp; Music_2012_32 to 53_Leaver</t>
  </si>
  <si>
    <t>High School - Arts &amp; Music_2012_32 to 53_New</t>
  </si>
  <si>
    <t>High School - Arts &amp; Music_2012_32 to 53_Same District/Different Position</t>
  </si>
  <si>
    <t>High School - Arts &amp; Music_2012_32 to 53_Stayer</t>
  </si>
  <si>
    <t>High School - Arts &amp; Music_2012_54 to 59_Different District/Different Position</t>
  </si>
  <si>
    <t>High School - Arts &amp; Music_2012_54 to 59_Different District/Same Position</t>
  </si>
  <si>
    <t>High School - Arts &amp; Music_2012_54 to 59_Leaver</t>
  </si>
  <si>
    <t>High School - Arts &amp; Music_2012_54 to 59_New</t>
  </si>
  <si>
    <t>High School - Arts &amp; Music_2012_54 to 59_Same District/Different Position</t>
  </si>
  <si>
    <t>High School - Arts &amp; Music_2012_54 to 59_Stayer</t>
  </si>
  <si>
    <t>High School - Arts &amp; Music_2012_60 to 61_Leaver</t>
  </si>
  <si>
    <t>High School - Arts &amp; Music_2012_60 to 61_Stayer</t>
  </si>
  <si>
    <t>High School - Arts &amp; Music_2012_62 and older_Different District/Different Position</t>
  </si>
  <si>
    <t>High School - Arts &amp; Music_2012_62 and older_Leaver</t>
  </si>
  <si>
    <t>High School - Arts &amp; Music_2012_62 and older_New</t>
  </si>
  <si>
    <t>High School - Arts &amp; Music_2012_62 and older_Same District/Different Position</t>
  </si>
  <si>
    <t>High School - Arts &amp; Music_2012_62 and older_Stayer</t>
  </si>
  <si>
    <t>High School - Arts &amp; Music_2013_31 and younger_Different District/Different Position</t>
  </si>
  <si>
    <t>High School - Arts &amp; Music_2013_31 and younger_Different District/Same Position</t>
  </si>
  <si>
    <t>High School - Arts &amp; Music_2013_31 and younger_Leaver</t>
  </si>
  <si>
    <t>High School - Arts &amp; Music_2013_31 and younger_New</t>
  </si>
  <si>
    <t>High School - Arts &amp; Music_2013_31 and younger_Same District/Different Position</t>
  </si>
  <si>
    <t>High School - Arts &amp; Music_2013_31 and younger_Stayer</t>
  </si>
  <si>
    <t>High School - Arts &amp; Music_2013_32 to 53_Different District/Different Position</t>
  </si>
  <si>
    <t>High School - Arts &amp; Music_2013_32 to 53_Different District/Same Position</t>
  </si>
  <si>
    <t>High School - Arts &amp; Music_2013_32 to 53_Leaver</t>
  </si>
  <si>
    <t>High School - Arts &amp; Music_2013_32 to 53_New</t>
  </si>
  <si>
    <t>High School - Arts &amp; Music_2013_32 to 53_Same District/Different Position</t>
  </si>
  <si>
    <t>High School - Arts &amp; Music_2013_32 to 53_Stayer</t>
  </si>
  <si>
    <t>High School - Arts &amp; Music_2013_54 to 59_Different District/Different Position</t>
  </si>
  <si>
    <t>High School - Arts &amp; Music_2013_54 to 59_Different District/Same Position</t>
  </si>
  <si>
    <t>High School - Arts &amp; Music_2013_54 to 59_Leaver</t>
  </si>
  <si>
    <t>High School - Arts &amp; Music_2013_54 to 59_New</t>
  </si>
  <si>
    <t>High School - Arts &amp; Music_2013_54 to 59_Same District/Different Position</t>
  </si>
  <si>
    <t>High School - Arts &amp; Music_2013_54 to 59_Stayer</t>
  </si>
  <si>
    <t>High School - Arts &amp; Music_2013_60 to 61_Leaver</t>
  </si>
  <si>
    <t>High School - Arts &amp; Music_2013_60 to 61_New</t>
  </si>
  <si>
    <t>High School - Arts &amp; Music_2013_60 to 61_Same District/Different Position</t>
  </si>
  <si>
    <t>High School - Arts &amp; Music_2013_60 to 61_Stayer</t>
  </si>
  <si>
    <t>High School - Arts &amp; Music_2013_62 and older_Leaver</t>
  </si>
  <si>
    <t>High School - Arts &amp; Music_2013_62 and older_New</t>
  </si>
  <si>
    <t>High School - Arts &amp; Music_2013_62 and older_Same District/Different Position</t>
  </si>
  <si>
    <t>High School - Arts &amp; Music_2013_62 and older_Stayer</t>
  </si>
  <si>
    <t>High School - Arts &amp; Music_2014_31 and younger_Different District/Different Position</t>
  </si>
  <si>
    <t>High School - Arts &amp; Music_2014_31 and younger_Different District/Same Position</t>
  </si>
  <si>
    <t>High School - Arts &amp; Music_2014_31 and younger_Leaver</t>
  </si>
  <si>
    <t>High School - Arts &amp; Music_2014_31 and younger_New</t>
  </si>
  <si>
    <t>High School - Arts &amp; Music_2014_31 and younger_Same District/Different Position</t>
  </si>
  <si>
    <t>High School - Arts &amp; Music_2014_31 and younger_Stayer</t>
  </si>
  <si>
    <t>High School - Arts &amp; Music_2014_32 to 53_Different District/Different Position</t>
  </si>
  <si>
    <t>High School - Arts &amp; Music_2014_32 to 53_Different District/Same Position</t>
  </si>
  <si>
    <t>High School - Arts &amp; Music_2014_32 to 53_Leaver</t>
  </si>
  <si>
    <t>High School - Arts &amp; Music_2014_32 to 53_New</t>
  </si>
  <si>
    <t>High School - Arts &amp; Music_2014_32 to 53_Same District/Different Position</t>
  </si>
  <si>
    <t>High School - Arts &amp; Music_2014_32 to 53_Stayer</t>
  </si>
  <si>
    <t>High School - Arts &amp; Music_2014_54 to 59_Different District/Different Position</t>
  </si>
  <si>
    <t>High School - Arts &amp; Music_2014_54 to 59_Leaver</t>
  </si>
  <si>
    <t>High School - Arts &amp; Music_2014_54 to 59_New</t>
  </si>
  <si>
    <t>High School - Arts &amp; Music_2014_54 to 59_Same District/Different Position</t>
  </si>
  <si>
    <t>High School - Arts &amp; Music_2014_54 to 59_Stayer</t>
  </si>
  <si>
    <t>High School - Arts &amp; Music_2014_60 to 61_Leaver</t>
  </si>
  <si>
    <t>High School - Arts &amp; Music_2014_60 to 61_Same District/Different Position</t>
  </si>
  <si>
    <t>High School - Arts &amp; Music_2014_60 to 61_Stayer</t>
  </si>
  <si>
    <t>High School - Arts &amp; Music_2014_62 and older_Different District/Different Position</t>
  </si>
  <si>
    <t>High School - Arts &amp; Music_2014_62 and older_Different District/Same Position</t>
  </si>
  <si>
    <t>High School - Arts &amp; Music_2014_62 and older_Leaver</t>
  </si>
  <si>
    <t>High School - Arts &amp; Music_2014_62 and older_New</t>
  </si>
  <si>
    <t>High School - Arts &amp; Music_2014_62 and older_Same District/Different Position</t>
  </si>
  <si>
    <t>High School - Arts &amp; Music_2014_62 and older_Stayer</t>
  </si>
  <si>
    <t>High School - Arts &amp; Music_2015_31 and younger_Different District/Different Position</t>
  </si>
  <si>
    <t>High School - Arts &amp; Music_2015_31 and younger_Different District/Same Position</t>
  </si>
  <si>
    <t>High School - Arts &amp; Music_2015_31 and younger_Leaver</t>
  </si>
  <si>
    <t>High School - Arts &amp; Music_2015_31 and younger_New</t>
  </si>
  <si>
    <t>High School - Arts &amp; Music_2015_31 and younger_Same District/Different Position</t>
  </si>
  <si>
    <t>High School - Arts &amp; Music_2015_31 and younger_Stayer</t>
  </si>
  <si>
    <t>High School - Arts &amp; Music_2015_32 to 53_Different District/Different Position</t>
  </si>
  <si>
    <t>High School - Arts &amp; Music_2015_32 to 53_Different District/Same Position</t>
  </si>
  <si>
    <t>High School - Arts &amp; Music_2015_32 to 53_Leaver</t>
  </si>
  <si>
    <t>High School - Arts &amp; Music_2015_32 to 53_New</t>
  </si>
  <si>
    <t>High School - Arts &amp; Music_2015_32 to 53_Same District/Different Position</t>
  </si>
  <si>
    <t>High School - Arts &amp; Music_2015_32 to 53_Stayer</t>
  </si>
  <si>
    <t>High School - Arts &amp; Music_2015_54 to 59_Different District/Same Position</t>
  </si>
  <si>
    <t>High School - Arts &amp; Music_2015_54 to 59_Leaver</t>
  </si>
  <si>
    <t>High School - Arts &amp; Music_2015_54 to 59_New</t>
  </si>
  <si>
    <t>High School - Arts &amp; Music_2015_54 to 59_Same District/Different Position</t>
  </si>
  <si>
    <t>High School - Arts &amp; Music_2015_54 to 59_Stayer</t>
  </si>
  <si>
    <t>High School - Arts &amp; Music_2015_60 to 61_Leaver</t>
  </si>
  <si>
    <t>High School - Arts &amp; Music_2015_60 to 61_New</t>
  </si>
  <si>
    <t>High School - Arts &amp; Music_2015_60 to 61_Same District/Different Position</t>
  </si>
  <si>
    <t>High School - Arts &amp; Music_2015_60 to 61_Stayer</t>
  </si>
  <si>
    <t>High School - Arts &amp; Music_2015_62 and older_Different District/Different Position</t>
  </si>
  <si>
    <t>High School - Arts &amp; Music_2015_62 and older_Leaver</t>
  </si>
  <si>
    <t>High School - Arts &amp; Music_2015_62 and older_New</t>
  </si>
  <si>
    <t>High School - Arts &amp; Music_2015_62 and older_Same District/Different Position</t>
  </si>
  <si>
    <t>High School - Arts &amp; Music_2015_62 and older_Stayer</t>
  </si>
  <si>
    <t>High School - Foreign Language_2010_31 and younger_Different District/Different Position</t>
  </si>
  <si>
    <t>High School - Foreign Language_2010_31 and younger_Leaver</t>
  </si>
  <si>
    <t>High School - Foreign Language_2010_31 and younger_New</t>
  </si>
  <si>
    <t>High School - Foreign Language_2010_31 and younger_Same District/Different Position</t>
  </si>
  <si>
    <t>High School - Foreign Language_2010_31 and younger_Stayer</t>
  </si>
  <si>
    <t>High School - Foreign Language_2010_32 to 53_Different District/Different Position</t>
  </si>
  <si>
    <t>High School - Foreign Language_2010_32 to 53_Different District/Same Position</t>
  </si>
  <si>
    <t>High School - Foreign Language_2010_32 to 53_Leaver</t>
  </si>
  <si>
    <t>High School - Foreign Language_2010_32 to 53_New</t>
  </si>
  <si>
    <t>High School - Foreign Language_2010_32 to 53_Same District/Different Position</t>
  </si>
  <si>
    <t>High School - Foreign Language_2010_32 to 53_Stayer</t>
  </si>
  <si>
    <t>High School - Foreign Language_2010_54 to 59_Different District/Different Position</t>
  </si>
  <si>
    <t>High School - Foreign Language_2010_54 to 59_Leaver</t>
  </si>
  <si>
    <t>High School - Foreign Language_2010_54 to 59_New</t>
  </si>
  <si>
    <t>High School - Foreign Language_2010_54 to 59_Same District/Different Position</t>
  </si>
  <si>
    <t>High School - Foreign Language_2010_54 to 59_Stayer</t>
  </si>
  <si>
    <t>High School - Foreign Language_2010_60 to 61_Different District/Same Position</t>
  </si>
  <si>
    <t>High School - Foreign Language_2010_60 to 61_Leaver</t>
  </si>
  <si>
    <t>High School - Foreign Language_2010_60 to 61_New</t>
  </si>
  <si>
    <t>High School - Foreign Language_2010_60 to 61_Same District/Different Position</t>
  </si>
  <si>
    <t>High School - Foreign Language_2010_60 to 61_Stayer</t>
  </si>
  <si>
    <t>High School - Foreign Language_2010_62 and older_Different District/Different Position</t>
  </si>
  <si>
    <t>High School - Foreign Language_2010_62 and older_Different District/Same Position</t>
  </si>
  <si>
    <t>High School - Foreign Language_2010_62 and older_Leaver</t>
  </si>
  <si>
    <t>High School - Foreign Language_2010_62 and older_New</t>
  </si>
  <si>
    <t>High School - Foreign Language_2010_62 and older_Stayer</t>
  </si>
  <si>
    <t>High School - Foreign Language_2011_31 and younger_Different District/Different Position</t>
  </si>
  <si>
    <t>High School - Foreign Language_2011_31 and younger_Different District/Same Position</t>
  </si>
  <si>
    <t>High School - Foreign Language_2011_31 and younger_Leaver</t>
  </si>
  <si>
    <t>High School - Foreign Language_2011_31 and younger_New</t>
  </si>
  <si>
    <t>High School - Foreign Language_2011_31 and younger_Same District/Different Position</t>
  </si>
  <si>
    <t>High School - Foreign Language_2011_31 and younger_Stayer</t>
  </si>
  <si>
    <t>High School - Foreign Language_2011_32 to 53_Different District/Different Position</t>
  </si>
  <si>
    <t>High School - Foreign Language_2011_32 to 53_Different District/Same Position</t>
  </si>
  <si>
    <t>High School - Foreign Language_2011_32 to 53_Leaver</t>
  </si>
  <si>
    <t>High School - Foreign Language_2011_32 to 53_New</t>
  </si>
  <si>
    <t>High School - Foreign Language_2011_32 to 53_Same District/Different Position</t>
  </si>
  <si>
    <t>High School - Foreign Language_2011_32 to 53_Stayer</t>
  </si>
  <si>
    <t>High School - Foreign Language_2011_54 to 59_Different District/Same Position</t>
  </si>
  <si>
    <t>High School - Foreign Language_2011_54 to 59_Leaver</t>
  </si>
  <si>
    <t>High School - Foreign Language_2011_54 to 59_Same District/Different Position</t>
  </si>
  <si>
    <t>High School - Foreign Language_2011_54 to 59_Stayer</t>
  </si>
  <si>
    <t>High School - Foreign Language_2011_60 to 61_Different District/Same Position</t>
  </si>
  <si>
    <t>High School - Foreign Language_2011_60 to 61_Leaver</t>
  </si>
  <si>
    <t>High School - Foreign Language_2011_60 to 61_Same District/Different Position</t>
  </si>
  <si>
    <t>High School - Foreign Language_2011_60 to 61_Stayer</t>
  </si>
  <si>
    <t>High School - Foreign Language_2011_62 and older_Different District/Same Position</t>
  </si>
  <si>
    <t>High School - Foreign Language_2011_62 and older_Leaver</t>
  </si>
  <si>
    <t>High School - Foreign Language_2011_62 and older_New</t>
  </si>
  <si>
    <t>High School - Foreign Language_2011_62 and older_Same District/Different Position</t>
  </si>
  <si>
    <t>High School - Foreign Language_2011_62 and older_Stayer</t>
  </si>
  <si>
    <t>High School - Foreign Language_2012_31 and younger_Different District/Different Position</t>
  </si>
  <si>
    <t>High School - Foreign Language_2012_31 and younger_Different District/Same Position</t>
  </si>
  <si>
    <t>High School - Foreign Language_2012_31 and younger_Leaver</t>
  </si>
  <si>
    <t>High School - Foreign Language_2012_31 and younger_New</t>
  </si>
  <si>
    <t>High School - Foreign Language_2012_31 and younger_Same District/Different Position</t>
  </si>
  <si>
    <t>High School - Foreign Language_2012_31 and younger_Stayer</t>
  </si>
  <si>
    <t>High School - Foreign Language_2012_32 to 53_Different District/Different Position</t>
  </si>
  <si>
    <t>High School - Foreign Language_2012_32 to 53_Different District/Same Position</t>
  </si>
  <si>
    <t>High School - Foreign Language_2012_32 to 53_Leaver</t>
  </si>
  <si>
    <t>High School - Foreign Language_2012_32 to 53_New</t>
  </si>
  <si>
    <t>High School - Foreign Language_2012_32 to 53_Same District/Different Position</t>
  </si>
  <si>
    <t>High School - Foreign Language_2012_32 to 53_Stayer</t>
  </si>
  <si>
    <t>High School - Foreign Language_2012_54 to 59_Different District/Different Position</t>
  </si>
  <si>
    <t>High School - Foreign Language_2012_54 to 59_Leaver</t>
  </si>
  <si>
    <t>High School - Foreign Language_2012_54 to 59_New</t>
  </si>
  <si>
    <t>High School - Foreign Language_2012_54 to 59_Same District/Different Position</t>
  </si>
  <si>
    <t>High School - Foreign Language_2012_54 to 59_Stayer</t>
  </si>
  <si>
    <t>High School - Foreign Language_2012_60 to 61_Different District/Same Position</t>
  </si>
  <si>
    <t>High School - Foreign Language_2012_60 to 61_Leaver</t>
  </si>
  <si>
    <t>High School - Foreign Language_2012_60 to 61_New</t>
  </si>
  <si>
    <t>High School - Foreign Language_2012_60 to 61_Stayer</t>
  </si>
  <si>
    <t>High School - Foreign Language_2012_62 and older_Different District/Different Position</t>
  </si>
  <si>
    <t>High School - Foreign Language_2012_62 and older_Leaver</t>
  </si>
  <si>
    <t>High School - Foreign Language_2012_62 and older_New</t>
  </si>
  <si>
    <t>High School - Foreign Language_2012_62 and older_Same District/Different Position</t>
  </si>
  <si>
    <t>High School - Foreign Language_2012_62 and older_Stayer</t>
  </si>
  <si>
    <t>High School - Foreign Language_2013_31 and younger_Different District/Different Position</t>
  </si>
  <si>
    <t>High School - Foreign Language_2013_31 and younger_Different District/Same Position</t>
  </si>
  <si>
    <t>High School - Foreign Language_2013_31 and younger_Leaver</t>
  </si>
  <si>
    <t>High School - Foreign Language_2013_31 and younger_New</t>
  </si>
  <si>
    <t>High School - Foreign Language_2013_31 and younger_Same District/Different Position</t>
  </si>
  <si>
    <t>High School - Foreign Language_2013_31 and younger_Stayer</t>
  </si>
  <si>
    <t>High School - Foreign Language_2013_32 to 53_Different District/Different Position</t>
  </si>
  <si>
    <t>High School - Foreign Language_2013_32 to 53_Different District/Same Position</t>
  </si>
  <si>
    <t>High School - Foreign Language_2013_32 to 53_Leaver</t>
  </si>
  <si>
    <t>High School - Foreign Language_2013_32 to 53_New</t>
  </si>
  <si>
    <t>High School - Foreign Language_2013_32 to 53_Same District/Different Position</t>
  </si>
  <si>
    <t>High School - Foreign Language_2013_32 to 53_Stayer</t>
  </si>
  <si>
    <t>High School - Foreign Language_2013_54 to 59_Different District/Different Position</t>
  </si>
  <si>
    <t>High School - Foreign Language_2013_54 to 59_Different District/Same Position</t>
  </si>
  <si>
    <t>High School - Foreign Language_2013_54 to 59_Leaver</t>
  </si>
  <si>
    <t>High School - Foreign Language_2013_54 to 59_New</t>
  </si>
  <si>
    <t>High School - Foreign Language_2013_54 to 59_Same District/Different Position</t>
  </si>
  <si>
    <t>High School - Foreign Language_2013_54 to 59_Stayer</t>
  </si>
  <si>
    <t>High School - Foreign Language_2013_60 to 61_Leaver</t>
  </si>
  <si>
    <t>High School - Foreign Language_2013_60 to 61_New</t>
  </si>
  <si>
    <t>High School - Foreign Language_2013_60 to 61_Same District/Different Position</t>
  </si>
  <si>
    <t>High School - Foreign Language_2013_60 to 61_Stayer</t>
  </si>
  <si>
    <t>High School - Foreign Language_2013_62 and older_Different District/Same Position</t>
  </si>
  <si>
    <t>High School - Foreign Language_2013_62 and older_Leaver</t>
  </si>
  <si>
    <t>High School - Foreign Language_2013_62 and older_New</t>
  </si>
  <si>
    <t>High School - Foreign Language_2013_62 and older_Same District/Different Position</t>
  </si>
  <si>
    <t>High School - Foreign Language_2013_62 and older_Stayer</t>
  </si>
  <si>
    <t>High School - Foreign Language_2014_31 and younger_Different District/Different Position</t>
  </si>
  <si>
    <t>High School - Foreign Language_2014_31 and younger_Different District/Same Position</t>
  </si>
  <si>
    <t>High School - Foreign Language_2014_31 and younger_Leaver</t>
  </si>
  <si>
    <t>High School - Foreign Language_2014_31 and younger_New</t>
  </si>
  <si>
    <t>High School - Foreign Language_2014_31 and younger_Same District/Different Position</t>
  </si>
  <si>
    <t>High School - Foreign Language_2014_31 and younger_Stayer</t>
  </si>
  <si>
    <t>High School - Foreign Language_2014_32 to 53_Different District/Different Position</t>
  </si>
  <si>
    <t>High School - Foreign Language_2014_32 to 53_Different District/Same Position</t>
  </si>
  <si>
    <t>High School - Foreign Language_2014_32 to 53_Leaver</t>
  </si>
  <si>
    <t>High School - Foreign Language_2014_32 to 53_New</t>
  </si>
  <si>
    <t>High School - Foreign Language_2014_32 to 53_Same District/Different Position</t>
  </si>
  <si>
    <t>High School - Foreign Language_2014_32 to 53_Stayer</t>
  </si>
  <si>
    <t>High School - Foreign Language_2014_54 to 59_Different District/Same Position</t>
  </si>
  <si>
    <t>High School - Foreign Language_2014_54 to 59_Leaver</t>
  </si>
  <si>
    <t>High School - Foreign Language_2014_54 to 59_New</t>
  </si>
  <si>
    <t>High School - Foreign Language_2014_54 to 59_Same District/Different Position</t>
  </si>
  <si>
    <t>High School - Foreign Language_2014_54 to 59_Stayer</t>
  </si>
  <si>
    <t>High School - Foreign Language_2014_60 to 61_Leaver</t>
  </si>
  <si>
    <t>High School - Foreign Language_2014_60 to 61_New</t>
  </si>
  <si>
    <t>High School - Foreign Language_2014_60 to 61_Same District/Different Position</t>
  </si>
  <si>
    <t>High School - Foreign Language_2014_60 to 61_Stayer</t>
  </si>
  <si>
    <t>High School - Foreign Language_2014_62 and older_Different District/Different Position</t>
  </si>
  <si>
    <t>High School - Foreign Language_2014_62 and older_Different District/Same Position</t>
  </si>
  <si>
    <t>High School - Foreign Language_2014_62 and older_Leaver</t>
  </si>
  <si>
    <t>High School - Foreign Language_2014_62 and older_New</t>
  </si>
  <si>
    <t>High School - Foreign Language_2014_62 and older_Same District/Different Position</t>
  </si>
  <si>
    <t>High School - Foreign Language_2014_62 and older_Stayer</t>
  </si>
  <si>
    <t>High School - Foreign Language_2015_31 and younger_Different District/Different Position</t>
  </si>
  <si>
    <t>High School - Foreign Language_2015_31 and younger_Different District/Same Position</t>
  </si>
  <si>
    <t>High School - Foreign Language_2015_31 and younger_Leaver</t>
  </si>
  <si>
    <t>High School - Foreign Language_2015_31 and younger_New</t>
  </si>
  <si>
    <t>High School - Foreign Language_2015_31 and younger_Same District/Different Position</t>
  </si>
  <si>
    <t>High School - Foreign Language_2015_31 and younger_Stayer</t>
  </si>
  <si>
    <t>High School - Foreign Language_2015_32 to 53_Different District/Different Position</t>
  </si>
  <si>
    <t>High School - Foreign Language_2015_32 to 53_Different District/Same Position</t>
  </si>
  <si>
    <t>High School - Foreign Language_2015_32 to 53_Leaver</t>
  </si>
  <si>
    <t>High School - Foreign Language_2015_32 to 53_New</t>
  </si>
  <si>
    <t>High School - Foreign Language_2015_32 to 53_Same District/Different Position</t>
  </si>
  <si>
    <t>High School - Foreign Language_2015_32 to 53_Stayer</t>
  </si>
  <si>
    <t>High School - Foreign Language_2015_54 to 59_Different District/Different Position</t>
  </si>
  <si>
    <t>High School - Foreign Language_2015_54 to 59_Different District/Same Position</t>
  </si>
  <si>
    <t>High School - Foreign Language_2015_54 to 59_Leaver</t>
  </si>
  <si>
    <t>High School - Foreign Language_2015_54 to 59_New</t>
  </si>
  <si>
    <t>High School - Foreign Language_2015_54 to 59_Same District/Different Position</t>
  </si>
  <si>
    <t>High School - Foreign Language_2015_54 to 59_Stayer</t>
  </si>
  <si>
    <t>High School - Foreign Language_2015_60 to 61_Leaver</t>
  </si>
  <si>
    <t>High School - Foreign Language_2015_60 to 61_New</t>
  </si>
  <si>
    <t>High School - Foreign Language_2015_60 to 61_Same District/Different Position</t>
  </si>
  <si>
    <t>High School - Foreign Language_2015_60 to 61_Stayer</t>
  </si>
  <si>
    <t>High School - Foreign Language_2015_62 and older_Leaver</t>
  </si>
  <si>
    <t>High School - Foreign Language_2015_62 and older_New</t>
  </si>
  <si>
    <t>High School - Foreign Language_2015_62 and older_Same District/Different Position</t>
  </si>
  <si>
    <t>High School - Foreign Language_2015_62 and older_Stayer</t>
  </si>
  <si>
    <t>High School - Language Arts_2010_31 and younger_Different District/Different Position</t>
  </si>
  <si>
    <t>High School - Language Arts_2010_31 and younger_Different District/Same Position</t>
  </si>
  <si>
    <t>High School - Language Arts_2010_31 and younger_Leaver</t>
  </si>
  <si>
    <t>High School - Language Arts_2010_31 and younger_New</t>
  </si>
  <si>
    <t>High School - Language Arts_2010_31 and younger_Same District/Different Position</t>
  </si>
  <si>
    <t>High School - Language Arts_2010_31 and younger_Stayer</t>
  </si>
  <si>
    <t>High School - Language Arts_2010_32 to 53_Different District/Different Position</t>
  </si>
  <si>
    <t>High School - Language Arts_2010_32 to 53_Different District/Same Position</t>
  </si>
  <si>
    <t>High School - Language Arts_2010_32 to 53_Leaver</t>
  </si>
  <si>
    <t>High School - Language Arts_2010_32 to 53_New</t>
  </si>
  <si>
    <t>High School - Language Arts_2010_32 to 53_Same District/Different Position</t>
  </si>
  <si>
    <t>High School - Language Arts_2010_32 to 53_Stayer</t>
  </si>
  <si>
    <t>High School - Language Arts_2010_54 to 59_Different District/Different Position</t>
  </si>
  <si>
    <t>High School - Language Arts_2010_54 to 59_Different District/Same Position</t>
  </si>
  <si>
    <t>High School - Language Arts_2010_54 to 59_Leaver</t>
  </si>
  <si>
    <t>High School - Language Arts_2010_54 to 59_New</t>
  </si>
  <si>
    <t>High School - Language Arts_2010_54 to 59_Same District/Different Position</t>
  </si>
  <si>
    <t>High School - Language Arts_2010_54 to 59_Stayer</t>
  </si>
  <si>
    <t>High School - Language Arts_2010_60 to 61_Different District/Different Position</t>
  </si>
  <si>
    <t>High School - Language Arts_2010_60 to 61_Leaver</t>
  </si>
  <si>
    <t>High School - Language Arts_2010_60 to 61_New</t>
  </si>
  <si>
    <t>High School - Language Arts_2010_60 to 61_Same District/Different Position</t>
  </si>
  <si>
    <t>High School - Language Arts_2010_60 to 61_Stayer</t>
  </si>
  <si>
    <t>High School - Language Arts_2010_62 and older_Different District/Same Position</t>
  </si>
  <si>
    <t>High School - Language Arts_2010_62 and older_Leaver</t>
  </si>
  <si>
    <t>High School - Language Arts_2010_62 and older_New</t>
  </si>
  <si>
    <t>High School - Language Arts_2010_62 and older_Same District/Different Position</t>
  </si>
  <si>
    <t>High School - Language Arts_2010_62 and older_Stayer</t>
  </si>
  <si>
    <t>High School - Language Arts_2011_31 and younger_Different District/Different Position</t>
  </si>
  <si>
    <t>High School - Language Arts_2011_31 and younger_Different District/Same Position</t>
  </si>
  <si>
    <t>High School - Language Arts_2011_31 and younger_Leaver</t>
  </si>
  <si>
    <t>High School - Language Arts_2011_31 and younger_New</t>
  </si>
  <si>
    <t>High School - Language Arts_2011_31 and younger_Same District/Different Position</t>
  </si>
  <si>
    <t>High School - Language Arts_2011_31 and younger_Stayer</t>
  </si>
  <si>
    <t>High School - Language Arts_2011_32 to 53_Different District/Different Position</t>
  </si>
  <si>
    <t>High School - Language Arts_2011_32 to 53_Different District/Same Position</t>
  </si>
  <si>
    <t>High School - Language Arts_2011_32 to 53_Leaver</t>
  </si>
  <si>
    <t>High School - Language Arts_2011_32 to 53_New</t>
  </si>
  <si>
    <t>High School - Language Arts_2011_32 to 53_Same District/Different Position</t>
  </si>
  <si>
    <t>High School - Language Arts_2011_32 to 53_Stayer</t>
  </si>
  <si>
    <t>High School - Language Arts_2011_54 to 59_Different District/Different Position</t>
  </si>
  <si>
    <t>High School - Language Arts_2011_54 to 59_Different District/Same Position</t>
  </si>
  <si>
    <t>High School - Language Arts_2011_54 to 59_Leaver</t>
  </si>
  <si>
    <t>High School - Language Arts_2011_54 to 59_New</t>
  </si>
  <si>
    <t>High School - Language Arts_2011_54 to 59_Same District/Different Position</t>
  </si>
  <si>
    <t>High School - Language Arts_2011_54 to 59_Stayer</t>
  </si>
  <si>
    <t>High School - Language Arts_2011_60 to 61_Different District/Different Position</t>
  </si>
  <si>
    <t>High School - Language Arts_2011_60 to 61_Leaver</t>
  </si>
  <si>
    <t>High School - Language Arts_2011_60 to 61_New</t>
  </si>
  <si>
    <t>High School - Language Arts_2011_60 to 61_Same District/Different Position</t>
  </si>
  <si>
    <t>High School - Language Arts_2011_60 to 61_Stayer</t>
  </si>
  <si>
    <t>High School - Language Arts_2011_62 and older_Different District/Different Position</t>
  </si>
  <si>
    <t>High School - Language Arts_2011_62 and older_Different District/Same Position</t>
  </si>
  <si>
    <t>High School - Language Arts_2011_62 and older_Leaver</t>
  </si>
  <si>
    <t>High School - Language Arts_2011_62 and older_New</t>
  </si>
  <si>
    <t>High School - Language Arts_2011_62 and older_Same District/Different Position</t>
  </si>
  <si>
    <t>High School - Language Arts_2011_62 and older_Stayer</t>
  </si>
  <si>
    <t>High School - Language Arts_2012_31 and younger_Different District/Different Position</t>
  </si>
  <si>
    <t>High School - Language Arts_2012_31 and younger_Different District/Same Position</t>
  </si>
  <si>
    <t>High School - Language Arts_2012_31 and younger_Leaver</t>
  </si>
  <si>
    <t>High School - Language Arts_2012_31 and younger_New</t>
  </si>
  <si>
    <t>High School - Language Arts_2012_31 and younger_Same District/Different Position</t>
  </si>
  <si>
    <t>High School - Language Arts_2012_31 and younger_Stayer</t>
  </si>
  <si>
    <t>High School - Language Arts_2012_32 to 53_Different District/Different Position</t>
  </si>
  <si>
    <t>High School - Language Arts_2012_32 to 53_Different District/Same Position</t>
  </si>
  <si>
    <t>High School - Language Arts_2012_32 to 53_Leaver</t>
  </si>
  <si>
    <t>High School - Language Arts_2012_32 to 53_New</t>
  </si>
  <si>
    <t>High School - Language Arts_2012_32 to 53_Same District/Different Position</t>
  </si>
  <si>
    <t>High School - Language Arts_2012_32 to 53_Stayer</t>
  </si>
  <si>
    <t>High School - Language Arts_2012_54 to 59_Different District/Different Position</t>
  </si>
  <si>
    <t>High School - Language Arts_2012_54 to 59_Different District/Same Position</t>
  </si>
  <si>
    <t>High School - Language Arts_2012_54 to 59_Leaver</t>
  </si>
  <si>
    <t>High School - Language Arts_2012_54 to 59_New</t>
  </si>
  <si>
    <t>High School - Language Arts_2012_54 to 59_Same District/Different Position</t>
  </si>
  <si>
    <t>High School - Language Arts_2012_54 to 59_Stayer</t>
  </si>
  <si>
    <t>High School - Language Arts_2012_60 to 61_Different District/Different Position</t>
  </si>
  <si>
    <t>High School - Language Arts_2012_60 to 61_Leaver</t>
  </si>
  <si>
    <t>High School - Language Arts_2012_60 to 61_New</t>
  </si>
  <si>
    <t>High School - Language Arts_2012_60 to 61_Same District/Different Position</t>
  </si>
  <si>
    <t>High School - Language Arts_2012_60 to 61_Stayer</t>
  </si>
  <si>
    <t>High School - Language Arts_2012_62 and older_Leaver</t>
  </si>
  <si>
    <t>High School - Language Arts_2012_62 and older_New</t>
  </si>
  <si>
    <t>High School - Language Arts_2012_62 and older_Same District/Different Position</t>
  </si>
  <si>
    <t>High School - Language Arts_2012_62 and older_Stayer</t>
  </si>
  <si>
    <t>High School - Language Arts_2013_31 and younger_Different District/Different Position</t>
  </si>
  <si>
    <t>High School - Language Arts_2013_31 and younger_Different District/Same Position</t>
  </si>
  <si>
    <t>High School - Language Arts_2013_31 and younger_Leaver</t>
  </si>
  <si>
    <t>High School - Language Arts_2013_31 and younger_New</t>
  </si>
  <si>
    <t>High School - Language Arts_2013_31 and younger_Same District/Different Position</t>
  </si>
  <si>
    <t>High School - Language Arts_2013_31 and younger_Stayer</t>
  </si>
  <si>
    <t>High School - Language Arts_2013_32 to 53_Different District/Different Position</t>
  </si>
  <si>
    <t>High School - Language Arts_2013_32 to 53_Different District/Same Position</t>
  </si>
  <si>
    <t>High School - Language Arts_2013_32 to 53_Leaver</t>
  </si>
  <si>
    <t>High School - Language Arts_2013_32 to 53_New</t>
  </si>
  <si>
    <t>High School - Language Arts_2013_32 to 53_Same District/Different Position</t>
  </si>
  <si>
    <t>High School - Language Arts_2013_32 to 53_Stayer</t>
  </si>
  <si>
    <t>High School - Language Arts_2013_54 to 59_Different District/Different Position</t>
  </si>
  <si>
    <t>High School - Language Arts_2013_54 to 59_Different District/Same Position</t>
  </si>
  <si>
    <t>High School - Language Arts_2013_54 to 59_Leaver</t>
  </si>
  <si>
    <t>High School - Language Arts_2013_54 to 59_New</t>
  </si>
  <si>
    <t>High School - Language Arts_2013_54 to 59_Same District/Different Position</t>
  </si>
  <si>
    <t>High School - Language Arts_2013_54 to 59_Stayer</t>
  </si>
  <si>
    <t>High School - Language Arts_2013_60 to 61_Different District/Same Position</t>
  </si>
  <si>
    <t>High School - Language Arts_2013_60 to 61_Leaver</t>
  </si>
  <si>
    <t>High School - Language Arts_2013_60 to 61_New</t>
  </si>
  <si>
    <t>High School - Language Arts_2013_60 to 61_Same District/Different Position</t>
  </si>
  <si>
    <t>High School - Language Arts_2013_60 to 61_Stayer</t>
  </si>
  <si>
    <t>High School - Language Arts_2013_62 and older_Different District/Different Position</t>
  </si>
  <si>
    <t>High School - Language Arts_2013_62 and older_Different District/Same Position</t>
  </si>
  <si>
    <t>High School - Language Arts_2013_62 and older_Leaver</t>
  </si>
  <si>
    <t>High School - Language Arts_2013_62 and older_New</t>
  </si>
  <si>
    <t>High School - Language Arts_2013_62 and older_Same District/Different Position</t>
  </si>
  <si>
    <t>High School - Language Arts_2013_62 and older_Stayer</t>
  </si>
  <si>
    <t>High School - Language Arts_2014_31 and younger_Different District/Different Position</t>
  </si>
  <si>
    <t>High School - Language Arts_2014_31 and younger_Different District/Same Position</t>
  </si>
  <si>
    <t>High School - Language Arts_2014_31 and younger_Leaver</t>
  </si>
  <si>
    <t>High School - Language Arts_2014_31 and younger_New</t>
  </si>
  <si>
    <t>High School - Language Arts_2014_31 and younger_Same District/Different Position</t>
  </si>
  <si>
    <t>High School - Language Arts_2014_31 and younger_Stayer</t>
  </si>
  <si>
    <t>High School - Language Arts_2014_32 to 53_Different District/Different Position</t>
  </si>
  <si>
    <t>High School - Language Arts_2014_32 to 53_Different District/Same Position</t>
  </si>
  <si>
    <t>High School - Language Arts_2014_32 to 53_Leaver</t>
  </si>
  <si>
    <t>High School - Language Arts_2014_32 to 53_New</t>
  </si>
  <si>
    <t>High School - Language Arts_2014_32 to 53_Same District/Different Position</t>
  </si>
  <si>
    <t>High School - Language Arts_2014_32 to 53_Stayer</t>
  </si>
  <si>
    <t>High School - Language Arts_2014_54 to 59_Different District/Different Position</t>
  </si>
  <si>
    <t>High School - Language Arts_2014_54 to 59_Different District/Same Position</t>
  </si>
  <si>
    <t>High School - Language Arts_2014_54 to 59_Leaver</t>
  </si>
  <si>
    <t>High School - Language Arts_2014_54 to 59_New</t>
  </si>
  <si>
    <t>High School - Language Arts_2014_54 to 59_Same District/Different Position</t>
  </si>
  <si>
    <t>High School - Language Arts_2014_54 to 59_Stayer</t>
  </si>
  <si>
    <t>High School - Language Arts_2014_60 to 61_Leaver</t>
  </si>
  <si>
    <t>High School - Language Arts_2014_60 to 61_New</t>
  </si>
  <si>
    <t>High School - Language Arts_2014_60 to 61_Same District/Different Position</t>
  </si>
  <si>
    <t>High School - Language Arts_2014_60 to 61_Stayer</t>
  </si>
  <si>
    <t>High School - Language Arts_2014_62 and older_Different District/Different Position</t>
  </si>
  <si>
    <t>High School - Language Arts_2014_62 and older_Different District/Same Position</t>
  </si>
  <si>
    <t>High School - Language Arts_2014_62 and older_Leaver</t>
  </si>
  <si>
    <t>High School - Language Arts_2014_62 and older_New</t>
  </si>
  <si>
    <t>High School - Language Arts_2014_62 and older_Same District/Different Position</t>
  </si>
  <si>
    <t>High School - Language Arts_2014_62 and older_Stayer</t>
  </si>
  <si>
    <t>High School - Language Arts_2015_31 and younger_Different District/Different Position</t>
  </si>
  <si>
    <t>High School - Language Arts_2015_31 and younger_Different District/Same Position</t>
  </si>
  <si>
    <t>High School - Language Arts_2015_31 and younger_Leaver</t>
  </si>
  <si>
    <t>High School - Language Arts_2015_31 and younger_New</t>
  </si>
  <si>
    <t>High School - Language Arts_2015_31 and younger_Same District/Different Position</t>
  </si>
  <si>
    <t>High School - Language Arts_2015_31 and younger_Stayer</t>
  </si>
  <si>
    <t>High School - Language Arts_2015_32 to 53_Different District/Different Position</t>
  </si>
  <si>
    <t>High School - Language Arts_2015_32 to 53_Different District/Same Position</t>
  </si>
  <si>
    <t>High School - Language Arts_2015_32 to 53_Leaver</t>
  </si>
  <si>
    <t>High School - Language Arts_2015_32 to 53_New</t>
  </si>
  <si>
    <t>High School - Language Arts_2015_32 to 53_Same District/Different Position</t>
  </si>
  <si>
    <t>High School - Language Arts_2015_32 to 53_Stayer</t>
  </si>
  <si>
    <t>High School - Language Arts_2015_54 to 59_Different District/Different Position</t>
  </si>
  <si>
    <t>High School - Language Arts_2015_54 to 59_Different District/Same Position</t>
  </si>
  <si>
    <t>High School - Language Arts_2015_54 to 59_Leaver</t>
  </si>
  <si>
    <t>High School - Language Arts_2015_54 to 59_New</t>
  </si>
  <si>
    <t>High School - Language Arts_2015_54 to 59_Same District/Different Position</t>
  </si>
  <si>
    <t>High School - Language Arts_2015_54 to 59_Stayer</t>
  </si>
  <si>
    <t>High School - Language Arts_2015_60 to 61_Leaver</t>
  </si>
  <si>
    <t>High School - Language Arts_2015_60 to 61_New</t>
  </si>
  <si>
    <t>High School - Language Arts_2015_60 to 61_Same District/Different Position</t>
  </si>
  <si>
    <t>High School - Language Arts_2015_60 to 61_Stayer</t>
  </si>
  <si>
    <t>High School - Language Arts_2015_62 and older_Different District/Different Position</t>
  </si>
  <si>
    <t>High School - Language Arts_2015_62 and older_Different District/Same Position</t>
  </si>
  <si>
    <t>High School - Language Arts_2015_62 and older_Leaver</t>
  </si>
  <si>
    <t>High School - Language Arts_2015_62 and older_New</t>
  </si>
  <si>
    <t>High School - Language Arts_2015_62 and older_Same District/Different Position</t>
  </si>
  <si>
    <t>High School - Language Arts_2015_62 and older_Stayer</t>
  </si>
  <si>
    <t>High School - Math_2010_31 and younger_Different District/Different Position</t>
  </si>
  <si>
    <t>High School - Math_2010_31 and younger_Different District/Same Position</t>
  </si>
  <si>
    <t>High School - Math_2010_31 and younger_Leaver</t>
  </si>
  <si>
    <t>High School - Math_2010_31 and younger_New</t>
  </si>
  <si>
    <t>High School - Math_2010_31 and younger_Same District/Different Position</t>
  </si>
  <si>
    <t>High School - Math_2010_31 and younger_Stayer</t>
  </si>
  <si>
    <t>High School - Math_2010_32 to 53_Different District/Different Position</t>
  </si>
  <si>
    <t>High School - Math_2010_32 to 53_Different District/Same Position</t>
  </si>
  <si>
    <t>High School - Math_2010_32 to 53_Leaver</t>
  </si>
  <si>
    <t>High School - Math_2010_32 to 53_New</t>
  </si>
  <si>
    <t>High School - Math_2010_32 to 53_Same District/Different Position</t>
  </si>
  <si>
    <t>High School - Math_2010_32 to 53_Stayer</t>
  </si>
  <si>
    <t>High School - Math_2010_54 to 59_Different District/Different Position</t>
  </si>
  <si>
    <t>High School - Math_2010_54 to 59_Different District/Same Position</t>
  </si>
  <si>
    <t>High School - Math_2010_54 to 59_Leaver</t>
  </si>
  <si>
    <t>High School - Math_2010_54 to 59_New</t>
  </si>
  <si>
    <t>High School - Math_2010_54 to 59_Same District/Different Position</t>
  </si>
  <si>
    <t>High School - Math_2010_54 to 59_Stayer</t>
  </si>
  <si>
    <t>High School - Math_2010_60 to 61_Different District/Different Position</t>
  </si>
  <si>
    <t>High School - Math_2010_60 to 61_Leaver</t>
  </si>
  <si>
    <t>High School - Math_2010_60 to 61_New</t>
  </si>
  <si>
    <t>High School - Math_2010_60 to 61_Same District/Different Position</t>
  </si>
  <si>
    <t>High School - Math_2010_60 to 61_Stayer</t>
  </si>
  <si>
    <t>High School - Math_2010_62 and older_Leaver</t>
  </si>
  <si>
    <t>High School - Math_2010_62 and older_New</t>
  </si>
  <si>
    <t>High School - Math_2010_62 and older_Same District/Different Position</t>
  </si>
  <si>
    <t>High School - Math_2010_62 and older_Stayer</t>
  </si>
  <si>
    <t>High School - Math_2011_31 and younger_Different District/Different Position</t>
  </si>
  <si>
    <t>High School - Math_2011_31 and younger_Different District/Same Position</t>
  </si>
  <si>
    <t>High School - Math_2011_31 and younger_Leaver</t>
  </si>
  <si>
    <t>High School - Math_2011_31 and younger_New</t>
  </si>
  <si>
    <t>High School - Math_2011_31 and younger_Same District/Different Position</t>
  </si>
  <si>
    <t>High School - Math_2011_31 and younger_Stayer</t>
  </si>
  <si>
    <t>High School - Math_2011_32 to 53_Different District/Different Position</t>
  </si>
  <si>
    <t>High School - Math_2011_32 to 53_Different District/Same Position</t>
  </si>
  <si>
    <t>High School - Math_2011_32 to 53_Leaver</t>
  </si>
  <si>
    <t>High School - Math_2011_32 to 53_New</t>
  </si>
  <si>
    <t>High School - Math_2011_32 to 53_Same District/Different Position</t>
  </si>
  <si>
    <t>High School - Math_2011_32 to 53_Stayer</t>
  </si>
  <si>
    <t>High School - Math_2011_54 to 59_Different District/Same Position</t>
  </si>
  <si>
    <t>High School - Math_2011_54 to 59_Leaver</t>
  </si>
  <si>
    <t>High School - Math_2011_54 to 59_New</t>
  </si>
  <si>
    <t>High School - Math_2011_54 to 59_Same District/Different Position</t>
  </si>
  <si>
    <t>High School - Math_2011_54 to 59_Stayer</t>
  </si>
  <si>
    <t>High School - Math_2011_60 to 61_Different District/Different Position</t>
  </si>
  <si>
    <t>High School - Math_2011_60 to 61_Leaver</t>
  </si>
  <si>
    <t>High School - Math_2011_60 to 61_Same District/Different Position</t>
  </si>
  <si>
    <t>High School - Math_2011_60 to 61_Stayer</t>
  </si>
  <si>
    <t>High School - Math_2011_62 and older_Different District/Different Position</t>
  </si>
  <si>
    <t>High School - Math_2011_62 and older_Different District/Same Position</t>
  </si>
  <si>
    <t>High School - Math_2011_62 and older_Leaver</t>
  </si>
  <si>
    <t>High School - Math_2011_62 and older_New</t>
  </si>
  <si>
    <t>High School - Math_2011_62 and older_Same District/Different Position</t>
  </si>
  <si>
    <t>High School - Math_2011_62 and older_Stayer</t>
  </si>
  <si>
    <t>High School - Math_2012_31 and younger_Different District/Different Position</t>
  </si>
  <si>
    <t>High School - Math_2012_31 and younger_Different District/Same Position</t>
  </si>
  <si>
    <t>High School - Math_2012_31 and younger_Leaver</t>
  </si>
  <si>
    <t>High School - Math_2012_31 and younger_New</t>
  </si>
  <si>
    <t>High School - Math_2012_31 and younger_Same District/Different Position</t>
  </si>
  <si>
    <t>High School - Math_2012_31 and younger_Stayer</t>
  </si>
  <si>
    <t>High School - Math_2012_32 to 53_Different District/Different Position</t>
  </si>
  <si>
    <t>High School - Math_2012_32 to 53_Different District/Same Position</t>
  </si>
  <si>
    <t>High School - Math_2012_32 to 53_Leaver</t>
  </si>
  <si>
    <t>High School - Math_2012_32 to 53_New</t>
  </si>
  <si>
    <t>High School - Math_2012_32 to 53_Same District/Different Position</t>
  </si>
  <si>
    <t>High School - Math_2012_32 to 53_Stayer</t>
  </si>
  <si>
    <t>High School - Math_2012_54 to 59_Different District/Different Position</t>
  </si>
  <si>
    <t>High School - Math_2012_54 to 59_Different District/Same Position</t>
  </si>
  <si>
    <t>High School - Math_2012_54 to 59_Leaver</t>
  </si>
  <si>
    <t>High School - Math_2012_54 to 59_New</t>
  </si>
  <si>
    <t>High School - Math_2012_54 to 59_Same District/Different Position</t>
  </si>
  <si>
    <t>High School - Math_2012_54 to 59_Stayer</t>
  </si>
  <si>
    <t>High School - Math_2012_60 to 61_Different District/Same Position</t>
  </si>
  <si>
    <t>High School - Math_2012_60 to 61_Leaver</t>
  </si>
  <si>
    <t>High School - Math_2012_60 to 61_New</t>
  </si>
  <si>
    <t>High School - Math_2012_60 to 61_Same District/Different Position</t>
  </si>
  <si>
    <t>High School - Math_2012_60 to 61_Stayer</t>
  </si>
  <si>
    <t>High School - Math_2012_62 and older_Different District/Different Position</t>
  </si>
  <si>
    <t>High School - Math_2012_62 and older_Different District/Same Position</t>
  </si>
  <si>
    <t>High School - Math_2012_62 and older_Leaver</t>
  </si>
  <si>
    <t>High School - Math_2012_62 and older_New</t>
  </si>
  <si>
    <t>High School - Math_2012_62 and older_Same District/Different Position</t>
  </si>
  <si>
    <t>High School - Math_2012_62 and older_Stayer</t>
  </si>
  <si>
    <t>High School - Math_2013_31 and younger_Different District/Different Position</t>
  </si>
  <si>
    <t>High School - Math_2013_31 and younger_Different District/Same Position</t>
  </si>
  <si>
    <t>High School - Math_2013_31 and younger_Leaver</t>
  </si>
  <si>
    <t>High School - Math_2013_31 and younger_New</t>
  </si>
  <si>
    <t>High School - Math_2013_31 and younger_Same District/Different Position</t>
  </si>
  <si>
    <t>High School - Math_2013_31 and younger_Stayer</t>
  </si>
  <si>
    <t>High School - Math_2013_32 to 53_Different District/Different Position</t>
  </si>
  <si>
    <t>High School - Math_2013_32 to 53_Different District/Same Position</t>
  </si>
  <si>
    <t>High School - Math_2013_32 to 53_Leaver</t>
  </si>
  <si>
    <t>High School - Math_2013_32 to 53_New</t>
  </si>
  <si>
    <t>High School - Math_2013_32 to 53_Same District/Different Position</t>
  </si>
  <si>
    <t>High School - Math_2013_32 to 53_Stayer</t>
  </si>
  <si>
    <t>High School - Math_2013_54 to 59_Different District/Different Position</t>
  </si>
  <si>
    <t>High School - Math_2013_54 to 59_Different District/Same Position</t>
  </si>
  <si>
    <t>High School - Math_2013_54 to 59_Leaver</t>
  </si>
  <si>
    <t>High School - Math_2013_54 to 59_New</t>
  </si>
  <si>
    <t>High School - Math_2013_54 to 59_Same District/Different Position</t>
  </si>
  <si>
    <t>High School - Math_2013_54 to 59_Stayer</t>
  </si>
  <si>
    <t>High School - Math_2013_60 to 61_Different District/Different Position</t>
  </si>
  <si>
    <t>High School - Math_2013_60 to 61_Leaver</t>
  </si>
  <si>
    <t>High School - Math_2013_60 to 61_New</t>
  </si>
  <si>
    <t>High School - Math_2013_60 to 61_Same District/Different Position</t>
  </si>
  <si>
    <t>High School - Math_2013_60 to 61_Stayer</t>
  </si>
  <si>
    <t>High School - Math_2013_62 and older_Different District/Different Position</t>
  </si>
  <si>
    <t>High School - Math_2013_62 and older_Different District/Same Position</t>
  </si>
  <si>
    <t>High School - Math_2013_62 and older_Leaver</t>
  </si>
  <si>
    <t>High School - Math_2013_62 and older_New</t>
  </si>
  <si>
    <t>High School - Math_2013_62 and older_Same District/Different Position</t>
  </si>
  <si>
    <t>High School - Math_2013_62 and older_Stayer</t>
  </si>
  <si>
    <t>High School - Math_2014_31 and younger_Different District/Different Position</t>
  </si>
  <si>
    <t>High School - Math_2014_31 and younger_Different District/Same Position</t>
  </si>
  <si>
    <t>High School - Math_2014_31 and younger_Leaver</t>
  </si>
  <si>
    <t>High School - Math_2014_31 and younger_New</t>
  </si>
  <si>
    <t>High School - Math_2014_31 and younger_Same District/Different Position</t>
  </si>
  <si>
    <t>High School - Math_2014_31 and younger_Stayer</t>
  </si>
  <si>
    <t>High School - Math_2014_32 to 53_Different District/Different Position</t>
  </si>
  <si>
    <t>High School - Math_2014_32 to 53_Different District/Same Position</t>
  </si>
  <si>
    <t>High School - Math_2014_32 to 53_Leaver</t>
  </si>
  <si>
    <t>High School - Math_2014_32 to 53_New</t>
  </si>
  <si>
    <t>High School - Math_2014_32 to 53_Same District/Different Position</t>
  </si>
  <si>
    <t>High School - Math_2014_32 to 53_Stayer</t>
  </si>
  <si>
    <t>High School - Math_2014_54 to 59_Different District/Different Position</t>
  </si>
  <si>
    <t>High School - Math_2014_54 to 59_Different District/Same Position</t>
  </si>
  <si>
    <t>High School - Math_2014_54 to 59_Leaver</t>
  </si>
  <si>
    <t>High School - Math_2014_54 to 59_New</t>
  </si>
  <si>
    <t>High School - Math_2014_54 to 59_Same District/Different Position</t>
  </si>
  <si>
    <t>High School - Math_2014_54 to 59_Stayer</t>
  </si>
  <si>
    <t>High School - Math_2014_60 to 61_Different District/Different Position</t>
  </si>
  <si>
    <t>High School - Math_2014_60 to 61_Different District/Same Position</t>
  </si>
  <si>
    <t>High School - Math_2014_60 to 61_Leaver</t>
  </si>
  <si>
    <t>High School - Math_2014_60 to 61_New</t>
  </si>
  <si>
    <t>High School - Math_2014_60 to 61_Same District/Different Position</t>
  </si>
  <si>
    <t>High School - Math_2014_60 to 61_Stayer</t>
  </si>
  <si>
    <t>High School - Math_2014_62 and older_Different District/Different Position</t>
  </si>
  <si>
    <t>High School - Math_2014_62 and older_Different District/Same Position</t>
  </si>
  <si>
    <t>High School - Math_2014_62 and older_Leaver</t>
  </si>
  <si>
    <t>High School - Math_2014_62 and older_New</t>
  </si>
  <si>
    <t>High School - Math_2014_62 and older_Same District/Different Position</t>
  </si>
  <si>
    <t>High School - Math_2014_62 and older_Stayer</t>
  </si>
  <si>
    <t>High School - Math_2015_31 and younger_Different District/Different Position</t>
  </si>
  <si>
    <t>High School - Math_2015_31 and younger_Different District/Same Position</t>
  </si>
  <si>
    <t>High School - Math_2015_31 and younger_Leaver</t>
  </si>
  <si>
    <t>High School - Math_2015_31 and younger_New</t>
  </si>
  <si>
    <t>High School - Math_2015_31 and younger_Same District/Different Position</t>
  </si>
  <si>
    <t>High School - Math_2015_31 and younger_Stayer</t>
  </si>
  <si>
    <t>High School - Math_2015_32 to 53_Different District/Different Position</t>
  </si>
  <si>
    <t>High School - Math_2015_32 to 53_Different District/Same Position</t>
  </si>
  <si>
    <t>High School - Math_2015_32 to 53_Leaver</t>
  </si>
  <si>
    <t>High School - Math_2015_32 to 53_New</t>
  </si>
  <si>
    <t>High School - Math_2015_32 to 53_Same District/Different Position</t>
  </si>
  <si>
    <t>High School - Math_2015_32 to 53_Stayer</t>
  </si>
  <si>
    <t>High School - Math_2015_54 to 59_Different District/Different Position</t>
  </si>
  <si>
    <t>High School - Math_2015_54 to 59_Different District/Same Position</t>
  </si>
  <si>
    <t>High School - Math_2015_54 to 59_Leaver</t>
  </si>
  <si>
    <t>High School - Math_2015_54 to 59_New</t>
  </si>
  <si>
    <t>High School - Math_2015_54 to 59_Same District/Different Position</t>
  </si>
  <si>
    <t>High School - Math_2015_54 to 59_Stayer</t>
  </si>
  <si>
    <t>High School - Math_2015_60 to 61_Different District/Same Position</t>
  </si>
  <si>
    <t>High School - Math_2015_60 to 61_Leaver</t>
  </si>
  <si>
    <t>High School - Math_2015_60 to 61_New</t>
  </si>
  <si>
    <t>High School - Math_2015_60 to 61_Same District/Different Position</t>
  </si>
  <si>
    <t>High School - Math_2015_60 to 61_Stayer</t>
  </si>
  <si>
    <t>High School - Math_2015_62 and older_Different District/Different Position</t>
  </si>
  <si>
    <t>High School - Math_2015_62 and older_Different District/Same Position</t>
  </si>
  <si>
    <t>High School - Math_2015_62 and older_Leaver</t>
  </si>
  <si>
    <t>High School - Math_2015_62 and older_New</t>
  </si>
  <si>
    <t>High School - Math_2015_62 and older_Same District/Different Position</t>
  </si>
  <si>
    <t>High School - Math_2015_62 and older_Stayer</t>
  </si>
  <si>
    <t>High School - Other_2010_31 and younger_Different District/Different Position</t>
  </si>
  <si>
    <t>High School - Other_2010_31 and younger_Different District/Same Position</t>
  </si>
  <si>
    <t>High School - Other_2010_31 and younger_Leaver</t>
  </si>
  <si>
    <t>High School - Other_2010_31 and younger_New</t>
  </si>
  <si>
    <t>High School - Other_2010_31 and younger_Same District/Different Position</t>
  </si>
  <si>
    <t>High School - Other_2010_31 and younger_Stayer</t>
  </si>
  <si>
    <t>High School - Other_2010_32 to 53_Different District/Different Position</t>
  </si>
  <si>
    <t>High School - Other_2010_32 to 53_Different District/Same Position</t>
  </si>
  <si>
    <t>High School - Other_2010_32 to 53_Leaver</t>
  </si>
  <si>
    <t>High School - Other_2010_32 to 53_New</t>
  </si>
  <si>
    <t>High School - Other_2010_32 to 53_Same District/Different Position</t>
  </si>
  <si>
    <t>High School - Other_2010_32 to 53_Stayer</t>
  </si>
  <si>
    <t>High School - Other_2010_54 to 59_Different District/Different Position</t>
  </si>
  <si>
    <t>High School - Other_2010_54 to 59_Different District/Same Position</t>
  </si>
  <si>
    <t>High School - Other_2010_54 to 59_Leaver</t>
  </si>
  <si>
    <t>High School - Other_2010_54 to 59_New</t>
  </si>
  <si>
    <t>High School - Other_2010_54 to 59_Same District/Different Position</t>
  </si>
  <si>
    <t>High School - Other_2010_54 to 59_Stayer</t>
  </si>
  <si>
    <t>High School - Other_2010_60 to 61_Different District/Different Position</t>
  </si>
  <si>
    <t>High School - Other_2010_60 to 61_Different District/Same Position</t>
  </si>
  <si>
    <t>High School - Other_2010_60 to 61_Leaver</t>
  </si>
  <si>
    <t>High School - Other_2010_60 to 61_New</t>
  </si>
  <si>
    <t>High School - Other_2010_60 to 61_Same District/Different Position</t>
  </si>
  <si>
    <t>High School - Other_2010_60 to 61_Stayer</t>
  </si>
  <si>
    <t>High School - Other_2010_62 and older_Different District/Different Position</t>
  </si>
  <si>
    <t>High School - Other_2010_62 and older_Leaver</t>
  </si>
  <si>
    <t>High School - Other_2010_62 and older_New</t>
  </si>
  <si>
    <t>High School - Other_2010_62 and older_Same District/Different Position</t>
  </si>
  <si>
    <t>High School - Other_2010_62 and older_Stayer</t>
  </si>
  <si>
    <t>High School - Other_2011_31 and younger_Different District/Different Position</t>
  </si>
  <si>
    <t>High School - Other_2011_31 and younger_Different District/Same Position</t>
  </si>
  <si>
    <t>High School - Other_2011_31 and younger_Leaver</t>
  </si>
  <si>
    <t>High School - Other_2011_31 and younger_New</t>
  </si>
  <si>
    <t>High School - Other_2011_31 and younger_Same District/Different Position</t>
  </si>
  <si>
    <t>High School - Other_2011_31 and younger_Stayer</t>
  </si>
  <si>
    <t>High School - Other_2011_32 to 53_Different District/Different Position</t>
  </si>
  <si>
    <t>High School - Other_2011_32 to 53_Different District/Same Position</t>
  </si>
  <si>
    <t>High School - Other_2011_32 to 53_Leaver</t>
  </si>
  <si>
    <t>High School - Other_2011_32 to 53_New</t>
  </si>
  <si>
    <t>High School - Other_2011_32 to 53_Same District/Different Position</t>
  </si>
  <si>
    <t>High School - Other_2011_32 to 53_Stayer</t>
  </si>
  <si>
    <t>High School - Other_2011_54 to 59_Different District/Different Position</t>
  </si>
  <si>
    <t>High School - Other_2011_54 to 59_Leaver</t>
  </si>
  <si>
    <t>High School - Other_2011_54 to 59_New</t>
  </si>
  <si>
    <t>High School - Other_2011_54 to 59_Same District/Different Position</t>
  </si>
  <si>
    <t>High School - Other_2011_54 to 59_Stayer</t>
  </si>
  <si>
    <t>High School - Other_2011_60 to 61_Leaver</t>
  </si>
  <si>
    <t>High School - Other_2011_60 to 61_New</t>
  </si>
  <si>
    <t>High School - Other_2011_60 to 61_Same District/Different Position</t>
  </si>
  <si>
    <t>High School - Other_2011_60 to 61_Stayer</t>
  </si>
  <si>
    <t>High School - Other_2011_62 and older_Leaver</t>
  </si>
  <si>
    <t>High School - Other_2011_62 and older_New</t>
  </si>
  <si>
    <t>High School - Other_2011_62 and older_Same District/Different Position</t>
  </si>
  <si>
    <t>High School - Other_2011_62 and older_Stayer</t>
  </si>
  <si>
    <t>High School - Other_2012_31 and younger_Different District/Different Position</t>
  </si>
  <si>
    <t>High School - Other_2012_31 and younger_Different District/Same Position</t>
  </si>
  <si>
    <t>High School - Other_2012_31 and younger_Leaver</t>
  </si>
  <si>
    <t>High School - Other_2012_31 and younger_New</t>
  </si>
  <si>
    <t>High School - Other_2012_31 and younger_Same District/Different Position</t>
  </si>
  <si>
    <t>High School - Other_2012_31 and younger_Stayer</t>
  </si>
  <si>
    <t>High School - Other_2012_32 to 53_Different District/Different Position</t>
  </si>
  <si>
    <t>High School - Other_2012_32 to 53_Different District/Same Position</t>
  </si>
  <si>
    <t>High School - Other_2012_32 to 53_Leaver</t>
  </si>
  <si>
    <t>High School - Other_2012_32 to 53_New</t>
  </si>
  <si>
    <t>High School - Other_2012_32 to 53_Same District/Different Position</t>
  </si>
  <si>
    <t>High School - Other_2012_32 to 53_Stayer</t>
  </si>
  <si>
    <t>High School - Other_2012_54 to 59_Different District/Different Position</t>
  </si>
  <si>
    <t>High School - Other_2012_54 to 59_Different District/Same Position</t>
  </si>
  <si>
    <t>High School - Other_2012_54 to 59_Leaver</t>
  </si>
  <si>
    <t>High School - Other_2012_54 to 59_New</t>
  </si>
  <si>
    <t>High School - Other_2012_54 to 59_Same District/Different Position</t>
  </si>
  <si>
    <t>High School - Other_2012_54 to 59_Stayer</t>
  </si>
  <si>
    <t>High School - Other_2012_60 to 61_Different District/Different Position</t>
  </si>
  <si>
    <t>High School - Other_2012_60 to 61_Leaver</t>
  </si>
  <si>
    <t>High School - Other_2012_60 to 61_New</t>
  </si>
  <si>
    <t>High School - Other_2012_60 to 61_Same District/Different Position</t>
  </si>
  <si>
    <t>High School - Other_2012_60 to 61_Stayer</t>
  </si>
  <si>
    <t>High School - Other_2012_62 and older_Different District/Different Position</t>
  </si>
  <si>
    <t>High School - Other_2012_62 and older_Leaver</t>
  </si>
  <si>
    <t>High School - Other_2012_62 and older_New</t>
  </si>
  <si>
    <t>High School - Other_2012_62 and older_Same District/Different Position</t>
  </si>
  <si>
    <t>High School - Other_2012_62 and older_Stayer</t>
  </si>
  <si>
    <t>High School - Other_2013_31 and younger_Different District/Different Position</t>
  </si>
  <si>
    <t>High School - Other_2013_31 and younger_Different District/Same Position</t>
  </si>
  <si>
    <t>High School - Other_2013_31 and younger_Leaver</t>
  </si>
  <si>
    <t>High School - Other_2013_31 and younger_New</t>
  </si>
  <si>
    <t>High School - Other_2013_31 and younger_Same District/Different Position</t>
  </si>
  <si>
    <t>High School - Other_2013_31 and younger_Stayer</t>
  </si>
  <si>
    <t>High School - Other_2013_32 to 53_Different District/Different Position</t>
  </si>
  <si>
    <t>High School - Other_2013_32 to 53_Different District/Same Position</t>
  </si>
  <si>
    <t>High School - Other_2013_32 to 53_Leaver</t>
  </si>
  <si>
    <t>High School - Other_2013_32 to 53_New</t>
  </si>
  <si>
    <t>High School - Other_2013_32 to 53_Same District/Different Position</t>
  </si>
  <si>
    <t>High School - Other_2013_32 to 53_Stayer</t>
  </si>
  <si>
    <t>High School - Other_2013_54 to 59_Different District/Different Position</t>
  </si>
  <si>
    <t>High School - Other_2013_54 to 59_Different District/Same Position</t>
  </si>
  <si>
    <t>High School - Other_2013_54 to 59_Leaver</t>
  </si>
  <si>
    <t>High School - Other_2013_54 to 59_New</t>
  </si>
  <si>
    <t>High School - Other_2013_54 to 59_Same District/Different Position</t>
  </si>
  <si>
    <t>High School - Other_2013_54 to 59_Stayer</t>
  </si>
  <si>
    <t>High School - Other_2013_60 to 61_Different District/Same Position</t>
  </si>
  <si>
    <t>High School - Other_2013_60 to 61_Leaver</t>
  </si>
  <si>
    <t>High School - Other_2013_60 to 61_New</t>
  </si>
  <si>
    <t>High School - Other_2013_60 to 61_Same District/Different Position</t>
  </si>
  <si>
    <t>High School - Other_2013_60 to 61_Stayer</t>
  </si>
  <si>
    <t>High School - Other_2013_62 and older_Different District/Different Position</t>
  </si>
  <si>
    <t>High School - Other_2013_62 and older_Different District/Same Position</t>
  </si>
  <si>
    <t>High School - Other_2013_62 and older_Leaver</t>
  </si>
  <si>
    <t>High School - Other_2013_62 and older_New</t>
  </si>
  <si>
    <t>High School - Other_2013_62 and older_Same District/Different Position</t>
  </si>
  <si>
    <t>High School - Other_2013_62 and older_Stayer</t>
  </si>
  <si>
    <t>High School - Other_2014_31 and younger_Different District/Different Position</t>
  </si>
  <si>
    <t>High School - Other_2014_31 and younger_Different District/Same Position</t>
  </si>
  <si>
    <t>High School - Other_2014_31 and younger_Leaver</t>
  </si>
  <si>
    <t>High School - Other_2014_31 and younger_New</t>
  </si>
  <si>
    <t>High School - Other_2014_31 and younger_Same District/Different Position</t>
  </si>
  <si>
    <t>High School - Other_2014_31 and younger_Stayer</t>
  </si>
  <si>
    <t>High School - Other_2014_32 to 53_Different District/Different Position</t>
  </si>
  <si>
    <t>High School - Other_2014_32 to 53_Different District/Same Position</t>
  </si>
  <si>
    <t>High School - Other_2014_32 to 53_Leaver</t>
  </si>
  <si>
    <t>High School - Other_2014_32 to 53_New</t>
  </si>
  <si>
    <t>High School - Other_2014_32 to 53_Same District/Different Position</t>
  </si>
  <si>
    <t>High School - Other_2014_32 to 53_Stayer</t>
  </si>
  <si>
    <t>High School - Other_2014_54 to 59_Different District/Different Position</t>
  </si>
  <si>
    <t>High School - Other_2014_54 to 59_Different District/Same Position</t>
  </si>
  <si>
    <t>High School - Other_2014_54 to 59_Leaver</t>
  </si>
  <si>
    <t>High School - Other_2014_54 to 59_New</t>
  </si>
  <si>
    <t>High School - Other_2014_54 to 59_Same District/Different Position</t>
  </si>
  <si>
    <t>High School - Other_2014_54 to 59_Stayer</t>
  </si>
  <si>
    <t>High School - Other_2014_60 to 61_Different District/Different Position</t>
  </si>
  <si>
    <t>High School - Other_2014_60 to 61_Leaver</t>
  </si>
  <si>
    <t>High School - Other_2014_60 to 61_New</t>
  </si>
  <si>
    <t>High School - Other_2014_60 to 61_Same District/Different Position</t>
  </si>
  <si>
    <t>High School - Other_2014_60 to 61_Stayer</t>
  </si>
  <si>
    <t>High School - Other_2014_62 and older_Different District/Same Position</t>
  </si>
  <si>
    <t>High School - Other_2014_62 and older_Leaver</t>
  </si>
  <si>
    <t>High School - Other_2014_62 and older_New</t>
  </si>
  <si>
    <t>High School - Other_2014_62 and older_Same District/Different Position</t>
  </si>
  <si>
    <t>High School - Other_2014_62 and older_Stayer</t>
  </si>
  <si>
    <t>High School - Other_2015_31 and younger_Different District/Different Position</t>
  </si>
  <si>
    <t>High School - Other_2015_31 and younger_Different District/Same Position</t>
  </si>
  <si>
    <t>High School - Other_2015_31 and younger_Leaver</t>
  </si>
  <si>
    <t>High School - Other_2015_31 and younger_New</t>
  </si>
  <si>
    <t>High School - Other_2015_31 and younger_Same District/Different Position</t>
  </si>
  <si>
    <t>High School - Other_2015_31 and younger_Stayer</t>
  </si>
  <si>
    <t>High School - Other_2015_32 to 53_Different District/Different Position</t>
  </si>
  <si>
    <t>High School - Other_2015_32 to 53_Different District/Same Position</t>
  </si>
  <si>
    <t>High School - Other_2015_32 to 53_Leaver</t>
  </si>
  <si>
    <t>High School - Other_2015_32 to 53_New</t>
  </si>
  <si>
    <t>High School - Other_2015_32 to 53_Same District/Different Position</t>
  </si>
  <si>
    <t>High School - Other_2015_32 to 53_Stayer</t>
  </si>
  <si>
    <t>High School - Other_2015_54 to 59_Different District/Different Position</t>
  </si>
  <si>
    <t>High School - Other_2015_54 to 59_Different District/Same Position</t>
  </si>
  <si>
    <t>High School - Other_2015_54 to 59_Leaver</t>
  </si>
  <si>
    <t>High School - Other_2015_54 to 59_New</t>
  </si>
  <si>
    <t>High School - Other_2015_54 to 59_Same District/Different Position</t>
  </si>
  <si>
    <t>High School - Other_2015_54 to 59_Stayer</t>
  </si>
  <si>
    <t>High School - Other_2015_60 to 61_Different District/Different Position</t>
  </si>
  <si>
    <t>High School - Other_2015_60 to 61_Leaver</t>
  </si>
  <si>
    <t>High School - Other_2015_60 to 61_New</t>
  </si>
  <si>
    <t>High School - Other_2015_60 to 61_Same District/Different Position</t>
  </si>
  <si>
    <t>High School - Other_2015_60 to 61_Stayer</t>
  </si>
  <si>
    <t>High School - Other_2015_62 and older_Different District/Different Position</t>
  </si>
  <si>
    <t>High School - Other_2015_62 and older_Different District/Same Position</t>
  </si>
  <si>
    <t>High School - Other_2015_62 and older_Leaver</t>
  </si>
  <si>
    <t>High School - Other_2015_62 and older_New</t>
  </si>
  <si>
    <t>High School - Other_2015_62 and older_Same District/Different Position</t>
  </si>
  <si>
    <t>High School - Other_2015_62 and older_Stayer</t>
  </si>
  <si>
    <t>High School - Science_2010_31 and younger_Different District/Different Position</t>
  </si>
  <si>
    <t>High School - Science_2010_31 and younger_Different District/Same Position</t>
  </si>
  <si>
    <t>High School - Science_2010_31 and younger_Leaver</t>
  </si>
  <si>
    <t>High School - Science_2010_31 and younger_New</t>
  </si>
  <si>
    <t>High School - Science_2010_31 and younger_Same District/Different Position</t>
  </si>
  <si>
    <t>High School - Science_2010_31 and younger_Stayer</t>
  </si>
  <si>
    <t>High School - Science_2010_32 to 53_Different District/Different Position</t>
  </si>
  <si>
    <t>High School - Science_2010_32 to 53_Different District/Same Position</t>
  </si>
  <si>
    <t>High School - Science_2010_32 to 53_Leaver</t>
  </si>
  <si>
    <t>High School - Science_2010_32 to 53_New</t>
  </si>
  <si>
    <t>High School - Science_2010_32 to 53_Same District/Different Position</t>
  </si>
  <si>
    <t>High School - Science_2010_32 to 53_Stayer</t>
  </si>
  <si>
    <t>High School - Science_2010_54 to 59_Different District/Different Position</t>
  </si>
  <si>
    <t>High School - Science_2010_54 to 59_Different District/Same Position</t>
  </si>
  <si>
    <t>High School - Science_2010_54 to 59_Leaver</t>
  </si>
  <si>
    <t>High School - Science_2010_54 to 59_New</t>
  </si>
  <si>
    <t>High School - Science_2010_54 to 59_Same District/Different Position</t>
  </si>
  <si>
    <t>High School - Science_2010_54 to 59_Stayer</t>
  </si>
  <si>
    <t>High School - Science_2010_60 to 61_Different District/Same Position</t>
  </si>
  <si>
    <t>High School - Science_2010_60 to 61_Leaver</t>
  </si>
  <si>
    <t>High School - Science_2010_60 to 61_New</t>
  </si>
  <si>
    <t>High School - Science_2010_60 to 61_Same District/Different Position</t>
  </si>
  <si>
    <t>High School - Science_2010_60 to 61_Stayer</t>
  </si>
  <si>
    <t>High School - Science_2010_62 and older_Leaver</t>
  </si>
  <si>
    <t>High School - Science_2010_62 and older_New</t>
  </si>
  <si>
    <t>High School - Science_2010_62 and older_Same District/Different Position</t>
  </si>
  <si>
    <t>High School - Science_2010_62 and older_Stayer</t>
  </si>
  <si>
    <t>High School - Science_2011_31 and younger_Different District/Different Position</t>
  </si>
  <si>
    <t>High School - Science_2011_31 and younger_Different District/Same Position</t>
  </si>
  <si>
    <t>High School - Science_2011_31 and younger_Leaver</t>
  </si>
  <si>
    <t>High School - Science_2011_31 and younger_New</t>
  </si>
  <si>
    <t>High School - Science_2011_31 and younger_Same District/Different Position</t>
  </si>
  <si>
    <t>High School - Science_2011_31 and younger_Stayer</t>
  </si>
  <si>
    <t>High School - Science_2011_32 to 53_Different District/Different Position</t>
  </si>
  <si>
    <t>High School - Science_2011_32 to 53_Different District/Same Position</t>
  </si>
  <si>
    <t>High School - Science_2011_32 to 53_Leaver</t>
  </si>
  <si>
    <t>High School - Science_2011_32 to 53_New</t>
  </si>
  <si>
    <t>High School - Science_2011_32 to 53_Same District/Different Position</t>
  </si>
  <si>
    <t>High School - Science_2011_32 to 53_Stayer</t>
  </si>
  <si>
    <t>High School - Science_2011_54 to 59_Different District/Different Position</t>
  </si>
  <si>
    <t>High School - Science_2011_54 to 59_Leaver</t>
  </si>
  <si>
    <t>High School - Science_2011_54 to 59_New</t>
  </si>
  <si>
    <t>High School - Science_2011_54 to 59_Same District/Different Position</t>
  </si>
  <si>
    <t>High School - Science_2011_54 to 59_Stayer</t>
  </si>
  <si>
    <t>High School - Science_2011_60 to 61_Different District/Different Position</t>
  </si>
  <si>
    <t>High School - Science_2011_60 to 61_Different District/Same Position</t>
  </si>
  <si>
    <t>High School - Science_2011_60 to 61_Leaver</t>
  </si>
  <si>
    <t>High School - Science_2011_60 to 61_New</t>
  </si>
  <si>
    <t>High School - Science_2011_60 to 61_Same District/Different Position</t>
  </si>
  <si>
    <t>High School - Science_2011_60 to 61_Stayer</t>
  </si>
  <si>
    <t>High School - Science_2011_62 and older_Leaver</t>
  </si>
  <si>
    <t>High School - Science_2011_62 and older_New</t>
  </si>
  <si>
    <t>High School - Science_2011_62 and older_Same District/Different Position</t>
  </si>
  <si>
    <t>High School - Science_2011_62 and older_Stayer</t>
  </si>
  <si>
    <t>High School - Science_2012_31 and younger_Different District/Different Position</t>
  </si>
  <si>
    <t>High School - Science_2012_31 and younger_Different District/Same Position</t>
  </si>
  <si>
    <t>High School - Science_2012_31 and younger_Leaver</t>
  </si>
  <si>
    <t>High School - Science_2012_31 and younger_New</t>
  </si>
  <si>
    <t>High School - Science_2012_31 and younger_Same District/Different Position</t>
  </si>
  <si>
    <t>High School - Science_2012_31 and younger_Stayer</t>
  </si>
  <si>
    <t>High School - Science_2012_32 to 53_Different District/Different Position</t>
  </si>
  <si>
    <t>High School - Science_2012_32 to 53_Different District/Same Position</t>
  </si>
  <si>
    <t>High School - Science_2012_32 to 53_Leaver</t>
  </si>
  <si>
    <t>High School - Science_2012_32 to 53_New</t>
  </si>
  <si>
    <t>High School - Science_2012_32 to 53_Same District/Different Position</t>
  </si>
  <si>
    <t>High School - Science_2012_32 to 53_Stayer</t>
  </si>
  <si>
    <t>High School - Science_2012_54 to 59_Different District/Different Position</t>
  </si>
  <si>
    <t>High School - Science_2012_54 to 59_Different District/Same Position</t>
  </si>
  <si>
    <t>High School - Science_2012_54 to 59_Leaver</t>
  </si>
  <si>
    <t>High School - Science_2012_54 to 59_New</t>
  </si>
  <si>
    <t>High School - Science_2012_54 to 59_Same District/Different Position</t>
  </si>
  <si>
    <t>High School - Science_2012_54 to 59_Stayer</t>
  </si>
  <si>
    <t>High School - Science_2012_60 to 61_Different District/Different Position</t>
  </si>
  <si>
    <t>High School - Science_2012_60 to 61_Different District/Same Position</t>
  </si>
  <si>
    <t>High School - Science_2012_60 to 61_Leaver</t>
  </si>
  <si>
    <t>High School - Science_2012_60 to 61_New</t>
  </si>
  <si>
    <t>High School - Science_2012_60 to 61_Same District/Different Position</t>
  </si>
  <si>
    <t>High School - Science_2012_60 to 61_Stayer</t>
  </si>
  <si>
    <t>High School - Science_2012_62 and older_Different District/Different Position</t>
  </si>
  <si>
    <t>High School - Science_2012_62 and older_Different District/Same Position</t>
  </si>
  <si>
    <t>High School - Science_2012_62 and older_Leaver</t>
  </si>
  <si>
    <t>High School - Science_2012_62 and older_New</t>
  </si>
  <si>
    <t>High School - Science_2012_62 and older_Same District/Different Position</t>
  </si>
  <si>
    <t>High School - Science_2012_62 and older_Stayer</t>
  </si>
  <si>
    <t>High School - Science_2013_31 and younger_Different District/Different Position</t>
  </si>
  <si>
    <t>High School - Science_2013_31 and younger_Different District/Same Position</t>
  </si>
  <si>
    <t>High School - Science_2013_31 and younger_Leaver</t>
  </si>
  <si>
    <t>High School - Science_2013_31 and younger_New</t>
  </si>
  <si>
    <t>High School - Science_2013_31 and younger_Same District/Different Position</t>
  </si>
  <si>
    <t>High School - Science_2013_31 and younger_Stayer</t>
  </si>
  <si>
    <t>High School - Science_2013_32 to 53_Different District/Different Position</t>
  </si>
  <si>
    <t>High School - Science_2013_32 to 53_Different District/Same Position</t>
  </si>
  <si>
    <t>High School - Science_2013_32 to 53_Leaver</t>
  </si>
  <si>
    <t>High School - Science_2013_32 to 53_New</t>
  </si>
  <si>
    <t>High School - Science_2013_32 to 53_Same District/Different Position</t>
  </si>
  <si>
    <t>High School - Science_2013_32 to 53_Stayer</t>
  </si>
  <si>
    <t>High School - Science_2013_54 to 59_Different District/Different Position</t>
  </si>
  <si>
    <t>High School - Science_2013_54 to 59_Different District/Same Position</t>
  </si>
  <si>
    <t>High School - Science_2013_54 to 59_Leaver</t>
  </si>
  <si>
    <t>High School - Science_2013_54 to 59_New</t>
  </si>
  <si>
    <t>High School - Science_2013_54 to 59_Same District/Different Position</t>
  </si>
  <si>
    <t>High School - Science_2013_54 to 59_Stayer</t>
  </si>
  <si>
    <t>High School - Science_2013_60 to 61_Different District/Same Position</t>
  </si>
  <si>
    <t>High School - Science_2013_60 to 61_Leaver</t>
  </si>
  <si>
    <t>High School - Science_2013_60 to 61_New</t>
  </si>
  <si>
    <t>High School - Science_2013_60 to 61_Same District/Different Position</t>
  </si>
  <si>
    <t>High School - Science_2013_60 to 61_Stayer</t>
  </si>
  <si>
    <t>High School - Science_2013_62 and older_Different District/Same Position</t>
  </si>
  <si>
    <t>High School - Science_2013_62 and older_Leaver</t>
  </si>
  <si>
    <t>High School - Science_2013_62 and older_New</t>
  </si>
  <si>
    <t>High School - Science_2013_62 and older_Same District/Different Position</t>
  </si>
  <si>
    <t>High School - Science_2013_62 and older_Stayer</t>
  </si>
  <si>
    <t>High School - Science_2014_31 and younger_Different District/Different Position</t>
  </si>
  <si>
    <t>High School - Science_2014_31 and younger_Different District/Same Position</t>
  </si>
  <si>
    <t>High School - Science_2014_31 and younger_Leaver</t>
  </si>
  <si>
    <t>High School - Science_2014_31 and younger_New</t>
  </si>
  <si>
    <t>High School - Science_2014_31 and younger_Same District/Different Position</t>
  </si>
  <si>
    <t>High School - Science_2014_31 and younger_Stayer</t>
  </si>
  <si>
    <t>High School - Science_2014_32 to 53_Different District/Different Position</t>
  </si>
  <si>
    <t>High School - Science_2014_32 to 53_Different District/Same Position</t>
  </si>
  <si>
    <t>High School - Science_2014_32 to 53_Leaver</t>
  </si>
  <si>
    <t>High School - Science_2014_32 to 53_New</t>
  </si>
  <si>
    <t>High School - Science_2014_32 to 53_Same District/Different Position</t>
  </si>
  <si>
    <t>High School - Science_2014_32 to 53_Stayer</t>
  </si>
  <si>
    <t>High School - Science_2014_54 to 59_Different District/Different Position</t>
  </si>
  <si>
    <t>High School - Science_2014_54 to 59_Different District/Same Position</t>
  </si>
  <si>
    <t>High School - Science_2014_54 to 59_Leaver</t>
  </si>
  <si>
    <t>High School - Science_2014_54 to 59_New</t>
  </si>
  <si>
    <t>High School - Science_2014_54 to 59_Same District/Different Position</t>
  </si>
  <si>
    <t>High School - Science_2014_54 to 59_Stayer</t>
  </si>
  <si>
    <t>High School - Science_2014_60 to 61_Leaver</t>
  </si>
  <si>
    <t>High School - Science_2014_60 to 61_New</t>
  </si>
  <si>
    <t>High School - Science_2014_60 to 61_Same District/Different Position</t>
  </si>
  <si>
    <t>High School - Science_2014_60 to 61_Stayer</t>
  </si>
  <si>
    <t>High School - Science_2014_62 and older_Different District/Different Position</t>
  </si>
  <si>
    <t>High School - Science_2014_62 and older_Different District/Same Position</t>
  </si>
  <si>
    <t>High School - Science_2014_62 and older_Leaver</t>
  </si>
  <si>
    <t>High School - Science_2014_62 and older_New</t>
  </si>
  <si>
    <t>High School - Science_2014_62 and older_Same District/Different Position</t>
  </si>
  <si>
    <t>High School - Science_2014_62 and older_Stayer</t>
  </si>
  <si>
    <t>High School - Science_2015_31 and younger_Different District/Different Position</t>
  </si>
  <si>
    <t>High School - Science_2015_31 and younger_Different District/Same Position</t>
  </si>
  <si>
    <t>High School - Science_2015_31 and younger_Leaver</t>
  </si>
  <si>
    <t>High School - Science_2015_31 and younger_New</t>
  </si>
  <si>
    <t>High School - Science_2015_31 and younger_Same District/Different Position</t>
  </si>
  <si>
    <t>High School - Science_2015_31 and younger_Stayer</t>
  </si>
  <si>
    <t>High School - Science_2015_32 to 53_Different District/Different Position</t>
  </si>
  <si>
    <t>High School - Science_2015_32 to 53_Different District/Same Position</t>
  </si>
  <si>
    <t>High School - Science_2015_32 to 53_Leaver</t>
  </si>
  <si>
    <t>High School - Science_2015_32 to 53_New</t>
  </si>
  <si>
    <t>High School - Science_2015_32 to 53_Same District/Different Position</t>
  </si>
  <si>
    <t>High School - Science_2015_32 to 53_Stayer</t>
  </si>
  <si>
    <t>High School - Science_2015_54 to 59_Different District/Different Position</t>
  </si>
  <si>
    <t>High School - Science_2015_54 to 59_Different District/Same Position</t>
  </si>
  <si>
    <t>High School - Science_2015_54 to 59_Leaver</t>
  </si>
  <si>
    <t>High School - Science_2015_54 to 59_New</t>
  </si>
  <si>
    <t>High School - Science_2015_54 to 59_Same District/Different Position</t>
  </si>
  <si>
    <t>High School - Science_2015_54 to 59_Stayer</t>
  </si>
  <si>
    <t>High School - Science_2015_60 to 61_Different District/Different Position</t>
  </si>
  <si>
    <t>High School - Science_2015_60 to 61_Different District/Same Position</t>
  </si>
  <si>
    <t>High School - Science_2015_60 to 61_Leaver</t>
  </si>
  <si>
    <t>High School - Science_2015_60 to 61_New</t>
  </si>
  <si>
    <t>High School - Science_2015_60 to 61_Same District/Different Position</t>
  </si>
  <si>
    <t>High School - Science_2015_60 to 61_Stayer</t>
  </si>
  <si>
    <t>High School - Science_2015_62 and older_Different District/Different Position</t>
  </si>
  <si>
    <t>High School - Science_2015_62 and older_Different District/Same Position</t>
  </si>
  <si>
    <t>High School - Science_2015_62 and older_Leaver</t>
  </si>
  <si>
    <t>High School - Science_2015_62 and older_New</t>
  </si>
  <si>
    <t>High School - Science_2015_62 and older_Same District/Different Position</t>
  </si>
  <si>
    <t>High School - Science_2015_62 and older_Stayer</t>
  </si>
  <si>
    <t>High School - Social Studies_2010_31 and younger_Different District/Different Position</t>
  </si>
  <si>
    <t>High School - Social Studies_2010_31 and younger_Different District/Same Position</t>
  </si>
  <si>
    <t>High School - Social Studies_2010_31 and younger_Leaver</t>
  </si>
  <si>
    <t>High School - Social Studies_2010_31 and younger_New</t>
  </si>
  <si>
    <t>High School - Social Studies_2010_31 and younger_Same District/Different Position</t>
  </si>
  <si>
    <t>High School - Social Studies_2010_31 and younger_Stayer</t>
  </si>
  <si>
    <t>High School - Social Studies_2010_32 to 53_Different District/Different Position</t>
  </si>
  <si>
    <t>High School - Social Studies_2010_32 to 53_Different District/Same Position</t>
  </si>
  <si>
    <t>High School - Social Studies_2010_32 to 53_Leaver</t>
  </si>
  <si>
    <t>High School - Social Studies_2010_32 to 53_New</t>
  </si>
  <si>
    <t>High School - Social Studies_2010_32 to 53_Same District/Different Position</t>
  </si>
  <si>
    <t>High School - Social Studies_2010_32 to 53_Stayer</t>
  </si>
  <si>
    <t>High School - Social Studies_2010_54 to 59_Different District/Same Position</t>
  </si>
  <si>
    <t>High School - Social Studies_2010_54 to 59_Leaver</t>
  </si>
  <si>
    <t>High School - Social Studies_2010_54 to 59_New</t>
  </si>
  <si>
    <t>High School - Social Studies_2010_54 to 59_Same District/Different Position</t>
  </si>
  <si>
    <t>High School - Social Studies_2010_54 to 59_Stayer</t>
  </si>
  <si>
    <t>High School - Social Studies_2010_60 to 61_Different District/Same Position</t>
  </si>
  <si>
    <t>High School - Social Studies_2010_60 to 61_Leaver</t>
  </si>
  <si>
    <t>High School - Social Studies_2010_60 to 61_Same District/Different Position</t>
  </si>
  <si>
    <t>High School - Social Studies_2010_60 to 61_Stayer</t>
  </si>
  <si>
    <t>High School - Social Studies_2010_62 and older_Different District/Different Position</t>
  </si>
  <si>
    <t>High School - Social Studies_2010_62 and older_Different District/Same Position</t>
  </si>
  <si>
    <t>High School - Social Studies_2010_62 and older_Leaver</t>
  </si>
  <si>
    <t>High School - Social Studies_2010_62 and older_New</t>
  </si>
  <si>
    <t>High School - Social Studies_2010_62 and older_Same District/Different Position</t>
  </si>
  <si>
    <t>High School - Social Studies_2010_62 and older_Stayer</t>
  </si>
  <si>
    <t>High School - Social Studies_2011_31 and younger_Different District/Different Position</t>
  </si>
  <si>
    <t>High School - Social Studies_2011_31 and younger_Different District/Same Position</t>
  </si>
  <si>
    <t>High School - Social Studies_2011_31 and younger_Leaver</t>
  </si>
  <si>
    <t>High School - Social Studies_2011_31 and younger_New</t>
  </si>
  <si>
    <t>High School - Social Studies_2011_31 and younger_Same District/Different Position</t>
  </si>
  <si>
    <t>High School - Social Studies_2011_31 and younger_Stayer</t>
  </si>
  <si>
    <t>High School - Social Studies_2011_32 to 53_Different District/Different Position</t>
  </si>
  <si>
    <t>High School - Social Studies_2011_32 to 53_Different District/Same Position</t>
  </si>
  <si>
    <t>High School - Social Studies_2011_32 to 53_Leaver</t>
  </si>
  <si>
    <t>High School - Social Studies_2011_32 to 53_New</t>
  </si>
  <si>
    <t>High School - Social Studies_2011_32 to 53_Same District/Different Position</t>
  </si>
  <si>
    <t>High School - Social Studies_2011_32 to 53_Stayer</t>
  </si>
  <si>
    <t>High School - Social Studies_2011_54 to 59_Different District/Different Position</t>
  </si>
  <si>
    <t>High School - Social Studies_2011_54 to 59_Different District/Same Position</t>
  </si>
  <si>
    <t>High School - Social Studies_2011_54 to 59_Leaver</t>
  </si>
  <si>
    <t>High School - Social Studies_2011_54 to 59_New</t>
  </si>
  <si>
    <t>High School - Social Studies_2011_54 to 59_Same District/Different Position</t>
  </si>
  <si>
    <t>High School - Social Studies_2011_54 to 59_Stayer</t>
  </si>
  <si>
    <t>High School - Social Studies_2011_60 to 61_Different District/Different Position</t>
  </si>
  <si>
    <t>High School - Social Studies_2011_60 to 61_Leaver</t>
  </si>
  <si>
    <t>High School - Social Studies_2011_60 to 61_New</t>
  </si>
  <si>
    <t>High School - Social Studies_2011_60 to 61_Same District/Different Position</t>
  </si>
  <si>
    <t>High School - Social Studies_2011_60 to 61_Stayer</t>
  </si>
  <si>
    <t>High School - Social Studies_2011_62 and older_Different District/Different Position</t>
  </si>
  <si>
    <t>High School - Social Studies_2011_62 and older_Leaver</t>
  </si>
  <si>
    <t>High School - Social Studies_2011_62 and older_New</t>
  </si>
  <si>
    <t>High School - Social Studies_2011_62 and older_Same District/Different Position</t>
  </si>
  <si>
    <t>High School - Social Studies_2011_62 and older_Stayer</t>
  </si>
  <si>
    <t>High School - Social Studies_2012_31 and younger_Different District/Different Position</t>
  </si>
  <si>
    <t>High School - Social Studies_2012_31 and younger_Different District/Same Position</t>
  </si>
  <si>
    <t>High School - Social Studies_2012_31 and younger_Leaver</t>
  </si>
  <si>
    <t>High School - Social Studies_2012_31 and younger_New</t>
  </si>
  <si>
    <t>High School - Social Studies_2012_31 and younger_Same District/Different Position</t>
  </si>
  <si>
    <t>High School - Social Studies_2012_31 and younger_Stayer</t>
  </si>
  <si>
    <t>High School - Social Studies_2012_32 to 53_Different District/Different Position</t>
  </si>
  <si>
    <t>High School - Social Studies_2012_32 to 53_Different District/Same Position</t>
  </si>
  <si>
    <t>High School - Social Studies_2012_32 to 53_Leaver</t>
  </si>
  <si>
    <t>High School - Social Studies_2012_32 to 53_New</t>
  </si>
  <si>
    <t>High School - Social Studies_2012_32 to 53_Same District/Different Position</t>
  </si>
  <si>
    <t>High School - Social Studies_2012_32 to 53_Stayer</t>
  </si>
  <si>
    <t>High School - Social Studies_2012_54 to 59_Different District/Different Position</t>
  </si>
  <si>
    <t>High School - Social Studies_2012_54 to 59_Different District/Same Position</t>
  </si>
  <si>
    <t>High School - Social Studies_2012_54 to 59_Leaver</t>
  </si>
  <si>
    <t>High School - Social Studies_2012_54 to 59_New</t>
  </si>
  <si>
    <t>High School - Social Studies_2012_54 to 59_Same District/Different Position</t>
  </si>
  <si>
    <t>High School - Social Studies_2012_54 to 59_Stayer</t>
  </si>
  <si>
    <t>High School - Social Studies_2012_60 to 61_Different District/Same Position</t>
  </si>
  <si>
    <t>High School - Social Studies_2012_60 to 61_Leaver</t>
  </si>
  <si>
    <t>High School - Social Studies_2012_60 to 61_New</t>
  </si>
  <si>
    <t>High School - Social Studies_2012_60 to 61_Same District/Different Position</t>
  </si>
  <si>
    <t>High School - Social Studies_2012_60 to 61_Stayer</t>
  </si>
  <si>
    <t>High School - Social Studies_2012_62 and older_Different District/Different Position</t>
  </si>
  <si>
    <t>High School - Social Studies_2012_62 and older_Leaver</t>
  </si>
  <si>
    <t>High School - Social Studies_2012_62 and older_New</t>
  </si>
  <si>
    <t>High School - Social Studies_2012_62 and older_Same District/Different Position</t>
  </si>
  <si>
    <t>High School - Social Studies_2012_62 and older_Stayer</t>
  </si>
  <si>
    <t>High School - Social Studies_2013_31 and younger_Different District/Different Position</t>
  </si>
  <si>
    <t>High School - Social Studies_2013_31 and younger_Different District/Same Position</t>
  </si>
  <si>
    <t>High School - Social Studies_2013_31 and younger_Leaver</t>
  </si>
  <si>
    <t>High School - Social Studies_2013_31 and younger_New</t>
  </si>
  <si>
    <t>High School - Social Studies_2013_31 and younger_Same District/Different Position</t>
  </si>
  <si>
    <t>High School - Social Studies_2013_31 and younger_Stayer</t>
  </si>
  <si>
    <t>High School - Social Studies_2013_32 to 53_Different District/Different Position</t>
  </si>
  <si>
    <t>High School - Social Studies_2013_32 to 53_Different District/Same Position</t>
  </si>
  <si>
    <t>High School - Social Studies_2013_32 to 53_Leaver</t>
  </si>
  <si>
    <t>High School - Social Studies_2013_32 to 53_New</t>
  </si>
  <si>
    <t>High School - Social Studies_2013_32 to 53_Same District/Different Position</t>
  </si>
  <si>
    <t>High School - Social Studies_2013_32 to 53_Stayer</t>
  </si>
  <si>
    <t>High School - Social Studies_2013_54 to 59_Different District/Different Position</t>
  </si>
  <si>
    <t>High School - Social Studies_2013_54 to 59_Different District/Same Position</t>
  </si>
  <si>
    <t>High School - Social Studies_2013_54 to 59_Leaver</t>
  </si>
  <si>
    <t>High School - Social Studies_2013_54 to 59_New</t>
  </si>
  <si>
    <t>High School - Social Studies_2013_54 to 59_Same District/Different Position</t>
  </si>
  <si>
    <t>High School - Social Studies_2013_54 to 59_Stayer</t>
  </si>
  <si>
    <t>High School - Social Studies_2013_60 to 61_Different District/Same Position</t>
  </si>
  <si>
    <t>High School - Social Studies_2013_60 to 61_Leaver</t>
  </si>
  <si>
    <t>High School - Social Studies_2013_60 to 61_New</t>
  </si>
  <si>
    <t>High School - Social Studies_2013_60 to 61_Same District/Different Position</t>
  </si>
  <si>
    <t>High School - Social Studies_2013_60 to 61_Stayer</t>
  </si>
  <si>
    <t>High School - Social Studies_2013_62 and older_Different District/Different Position</t>
  </si>
  <si>
    <t>High School - Social Studies_2013_62 and older_Leaver</t>
  </si>
  <si>
    <t>High School - Social Studies_2013_62 and older_New</t>
  </si>
  <si>
    <t>High School - Social Studies_2013_62 and older_Same District/Different Position</t>
  </si>
  <si>
    <t>High School - Social Studies_2013_62 and older_Stayer</t>
  </si>
  <si>
    <t>High School - Social Studies_2014_31 and younger_Different District/Different Position</t>
  </si>
  <si>
    <t>High School - Social Studies_2014_31 and younger_Different District/Same Position</t>
  </si>
  <si>
    <t>High School - Social Studies_2014_31 and younger_Leaver</t>
  </si>
  <si>
    <t>High School - Social Studies_2014_31 and younger_New</t>
  </si>
  <si>
    <t>High School - Social Studies_2014_31 and younger_Same District/Different Position</t>
  </si>
  <si>
    <t>High School - Social Studies_2014_31 and younger_Stayer</t>
  </si>
  <si>
    <t>High School - Social Studies_2014_32 to 53_Different District/Different Position</t>
  </si>
  <si>
    <t>High School - Social Studies_2014_32 to 53_Different District/Same Position</t>
  </si>
  <si>
    <t>High School - Social Studies_2014_32 to 53_Leaver</t>
  </si>
  <si>
    <t>High School - Social Studies_2014_32 to 53_New</t>
  </si>
  <si>
    <t>High School - Social Studies_2014_32 to 53_Same District/Different Position</t>
  </si>
  <si>
    <t>High School - Social Studies_2014_32 to 53_Stayer</t>
  </si>
  <si>
    <t>High School - Social Studies_2014_54 to 59_Different District/Different Position</t>
  </si>
  <si>
    <t>High School - Social Studies_2014_54 to 59_Different District/Same Position</t>
  </si>
  <si>
    <t>High School - Social Studies_2014_54 to 59_Leaver</t>
  </si>
  <si>
    <t>High School - Social Studies_2014_54 to 59_New</t>
  </si>
  <si>
    <t>High School - Social Studies_2014_54 to 59_Same District/Different Position</t>
  </si>
  <si>
    <t>High School - Social Studies_2014_54 to 59_Stayer</t>
  </si>
  <si>
    <t>High School - Social Studies_2014_60 to 61_Different District/Different Position</t>
  </si>
  <si>
    <t>High School - Social Studies_2014_60 to 61_Different District/Same Position</t>
  </si>
  <si>
    <t>High School - Social Studies_2014_60 to 61_Leaver</t>
  </si>
  <si>
    <t>High School - Social Studies_2014_60 to 61_New</t>
  </si>
  <si>
    <t>High School - Social Studies_2014_60 to 61_Same District/Different Position</t>
  </si>
  <si>
    <t>High School - Social Studies_2014_60 to 61_Stayer</t>
  </si>
  <si>
    <t>High School - Social Studies_2014_62 and older_Different District/Different Position</t>
  </si>
  <si>
    <t>High School - Social Studies_2014_62 and older_Different District/Same Position</t>
  </si>
  <si>
    <t>High School - Social Studies_2014_62 and older_Leaver</t>
  </si>
  <si>
    <t>High School - Social Studies_2014_62 and older_New</t>
  </si>
  <si>
    <t>High School - Social Studies_2014_62 and older_Same District/Different Position</t>
  </si>
  <si>
    <t>High School - Social Studies_2014_62 and older_Stayer</t>
  </si>
  <si>
    <t>High School - Social Studies_2015_31 and younger_Different District/Different Position</t>
  </si>
  <si>
    <t>High School - Social Studies_2015_31 and younger_Different District/Same Position</t>
  </si>
  <si>
    <t>High School - Social Studies_2015_31 and younger_Leaver</t>
  </si>
  <si>
    <t>High School - Social Studies_2015_31 and younger_New</t>
  </si>
  <si>
    <t>High School - Social Studies_2015_31 and younger_Same District/Different Position</t>
  </si>
  <si>
    <t>High School - Social Studies_2015_31 and younger_Stayer</t>
  </si>
  <si>
    <t>High School - Social Studies_2015_32 to 53_Different District/Different Position</t>
  </si>
  <si>
    <t>High School - Social Studies_2015_32 to 53_Different District/Same Position</t>
  </si>
  <si>
    <t>High School - Social Studies_2015_32 to 53_Leaver</t>
  </si>
  <si>
    <t>High School - Social Studies_2015_32 to 53_New</t>
  </si>
  <si>
    <t>High School - Social Studies_2015_32 to 53_Same District/Different Position</t>
  </si>
  <si>
    <t>High School - Social Studies_2015_32 to 53_Stayer</t>
  </si>
  <si>
    <t>High School - Social Studies_2015_54 to 59_Different District/Different Position</t>
  </si>
  <si>
    <t>High School - Social Studies_2015_54 to 59_Different District/Same Position</t>
  </si>
  <si>
    <t>High School - Social Studies_2015_54 to 59_Leaver</t>
  </si>
  <si>
    <t>High School - Social Studies_2015_54 to 59_New</t>
  </si>
  <si>
    <t>High School - Social Studies_2015_54 to 59_Same District/Different Position</t>
  </si>
  <si>
    <t>High School - Social Studies_2015_54 to 59_Stayer</t>
  </si>
  <si>
    <t>High School - Social Studies_2015_60 to 61_Different District/Different Position</t>
  </si>
  <si>
    <t>High School - Social Studies_2015_60 to 61_Different District/Same Position</t>
  </si>
  <si>
    <t>High School - Social Studies_2015_60 to 61_Leaver</t>
  </si>
  <si>
    <t>High School - Social Studies_2015_60 to 61_New</t>
  </si>
  <si>
    <t>High School - Social Studies_2015_60 to 61_Same District/Different Position</t>
  </si>
  <si>
    <t>High School - Social Studies_2015_60 to 61_Stayer</t>
  </si>
  <si>
    <t>High School - Social Studies_2015_62 and older_Different District/Different Position</t>
  </si>
  <si>
    <t>High School - Social Studies_2015_62 and older_Different District/Same Position</t>
  </si>
  <si>
    <t>High School - Social Studies_2015_62 and older_Leaver</t>
  </si>
  <si>
    <t>High School - Social Studies_2015_62 and older_New</t>
  </si>
  <si>
    <t>High School - Social Studies_2015_62 and older_Same District/Different Position</t>
  </si>
  <si>
    <t>High School - Social Studies_2015_62 and older_Stayer</t>
  </si>
  <si>
    <t>High School - Vocational Education_2010_31 and younger_Different District/Different Position</t>
  </si>
  <si>
    <t>High School - Vocational Education_2010_31 and younger_Different District/Same Position</t>
  </si>
  <si>
    <t>High School - Vocational Education_2010_31 and younger_Leaver</t>
  </si>
  <si>
    <t>High School - Vocational Education_2010_31 and younger_New</t>
  </si>
  <si>
    <t>High School - Vocational Education_2010_31 and younger_Same District/Different Position</t>
  </si>
  <si>
    <t>High School - Vocational Education_2010_31 and younger_Stayer</t>
  </si>
  <si>
    <t>High School - Vocational Education_2010_32 to 53_Different District/Different Position</t>
  </si>
  <si>
    <t>High School - Vocational Education_2010_32 to 53_Different District/Same Position</t>
  </si>
  <si>
    <t>High School - Vocational Education_2010_32 to 53_Leaver</t>
  </si>
  <si>
    <t>High School - Vocational Education_2010_32 to 53_New</t>
  </si>
  <si>
    <t>High School - Vocational Education_2010_32 to 53_Same District/Different Position</t>
  </si>
  <si>
    <t>High School - Vocational Education_2010_32 to 53_Stayer</t>
  </si>
  <si>
    <t>High School - Vocational Education_2010_54 to 59_Different District/Same Position</t>
  </si>
  <si>
    <t>High School - Vocational Education_2010_54 to 59_Leaver</t>
  </si>
  <si>
    <t>High School - Vocational Education_2010_54 to 59_New</t>
  </si>
  <si>
    <t>High School - Vocational Education_2010_54 to 59_Same District/Different Position</t>
  </si>
  <si>
    <t>High School - Vocational Education_2010_54 to 59_Stayer</t>
  </si>
  <si>
    <t>High School - Vocational Education_2010_60 to 61_Different District/Same Position</t>
  </si>
  <si>
    <t>High School - Vocational Education_2010_60 to 61_Leaver</t>
  </si>
  <si>
    <t>High School - Vocational Education_2010_60 to 61_Same District/Different Position</t>
  </si>
  <si>
    <t>High School - Vocational Education_2010_60 to 61_Stayer</t>
  </si>
  <si>
    <t>High School - Vocational Education_2010_62 and older_Leaver</t>
  </si>
  <si>
    <t>High School - Vocational Education_2010_62 and older_New</t>
  </si>
  <si>
    <t>High School - Vocational Education_2010_62 and older_Same District/Different Position</t>
  </si>
  <si>
    <t>High School - Vocational Education_2010_62 and older_Stayer</t>
  </si>
  <si>
    <t>High School - Vocational Education_2011_31 and younger_Different District/Different Position</t>
  </si>
  <si>
    <t>High School - Vocational Education_2011_31 and younger_Different District/Same Position</t>
  </si>
  <si>
    <t>High School - Vocational Education_2011_31 and younger_Leaver</t>
  </si>
  <si>
    <t>High School - Vocational Education_2011_31 and younger_New</t>
  </si>
  <si>
    <t>High School - Vocational Education_2011_31 and younger_Same District/Different Position</t>
  </si>
  <si>
    <t>High School - Vocational Education_2011_31 and younger_Stayer</t>
  </si>
  <si>
    <t>High School - Vocational Education_2011_32 to 53_Different District/Different Position</t>
  </si>
  <si>
    <t>High School - Vocational Education_2011_32 to 53_Different District/Same Position</t>
  </si>
  <si>
    <t>High School - Vocational Education_2011_32 to 53_Leaver</t>
  </si>
  <si>
    <t>High School - Vocational Education_2011_32 to 53_New</t>
  </si>
  <si>
    <t>High School - Vocational Education_2011_32 to 53_Same District/Different Position</t>
  </si>
  <si>
    <t>High School - Vocational Education_2011_32 to 53_Stayer</t>
  </si>
  <si>
    <t>High School - Vocational Education_2011_54 to 59_Leaver</t>
  </si>
  <si>
    <t>High School - Vocational Education_2011_54 to 59_New</t>
  </si>
  <si>
    <t>High School - Vocational Education_2011_54 to 59_Same District/Different Position</t>
  </si>
  <si>
    <t>High School - Vocational Education_2011_54 to 59_Stayer</t>
  </si>
  <si>
    <t>High School - Vocational Education_2011_60 to 61_Leaver</t>
  </si>
  <si>
    <t>High School - Vocational Education_2011_60 to 61_Same District/Different Position</t>
  </si>
  <si>
    <t>High School - Vocational Education_2011_60 to 61_Stayer</t>
  </si>
  <si>
    <t>High School - Vocational Education_2011_62 and older_Leaver</t>
  </si>
  <si>
    <t>High School - Vocational Education_2011_62 and older_New</t>
  </si>
  <si>
    <t>High School - Vocational Education_2011_62 and older_Same District/Different Position</t>
  </si>
  <si>
    <t>High School - Vocational Education_2011_62 and older_Stayer</t>
  </si>
  <si>
    <t>High School - Vocational Education_2012_31 and younger_Different District/Different Position</t>
  </si>
  <si>
    <t>High School - Vocational Education_2012_31 and younger_Different District/Same Position</t>
  </si>
  <si>
    <t>High School - Vocational Education_2012_31 and younger_Leaver</t>
  </si>
  <si>
    <t>High School - Vocational Education_2012_31 and younger_New</t>
  </si>
  <si>
    <t>High School - Vocational Education_2012_31 and younger_Same District/Different Position</t>
  </si>
  <si>
    <t>High School - Vocational Education_2012_31 and younger_Stayer</t>
  </si>
  <si>
    <t>High School - Vocational Education_2012_32 to 53_Different District/Different Position</t>
  </si>
  <si>
    <t>High School - Vocational Education_2012_32 to 53_Different District/Same Position</t>
  </si>
  <si>
    <t>High School - Vocational Education_2012_32 to 53_Leaver</t>
  </si>
  <si>
    <t>High School - Vocational Education_2012_32 to 53_New</t>
  </si>
  <si>
    <t>High School - Vocational Education_2012_32 to 53_Same District/Different Position</t>
  </si>
  <si>
    <t>High School - Vocational Education_2012_32 to 53_Stayer</t>
  </si>
  <si>
    <t>High School - Vocational Education_2012_54 to 59_Different District/Different Position</t>
  </si>
  <si>
    <t>High School - Vocational Education_2012_54 to 59_Leaver</t>
  </si>
  <si>
    <t>High School - Vocational Education_2012_54 to 59_New</t>
  </si>
  <si>
    <t>High School - Vocational Education_2012_54 to 59_Same District/Different Position</t>
  </si>
  <si>
    <t>High School - Vocational Education_2012_54 to 59_Stayer</t>
  </si>
  <si>
    <t>High School - Vocational Education_2012_60 to 61_Different District/Different Position</t>
  </si>
  <si>
    <t>High School - Vocational Education_2012_60 to 61_Leaver</t>
  </si>
  <si>
    <t>High School - Vocational Education_2012_60 to 61_New</t>
  </si>
  <si>
    <t>High School - Vocational Education_2012_60 to 61_Same District/Different Position</t>
  </si>
  <si>
    <t>High School - Vocational Education_2012_60 to 61_Stayer</t>
  </si>
  <si>
    <t>High School - Vocational Education_2012_62 and older_Leaver</t>
  </si>
  <si>
    <t>High School - Vocational Education_2012_62 and older_New</t>
  </si>
  <si>
    <t>High School - Vocational Education_2012_62 and older_Same District/Different Position</t>
  </si>
  <si>
    <t>High School - Vocational Education_2012_62 and older_Stayer</t>
  </si>
  <si>
    <t>High School - Vocational Education_2013_31 and younger_Different District/Different Position</t>
  </si>
  <si>
    <t>High School - Vocational Education_2013_31 and younger_Different District/Same Position</t>
  </si>
  <si>
    <t>High School - Vocational Education_2013_31 and younger_Leaver</t>
  </si>
  <si>
    <t>High School - Vocational Education_2013_31 and younger_New</t>
  </si>
  <si>
    <t>High School - Vocational Education_2013_31 and younger_Same District/Different Position</t>
  </si>
  <si>
    <t>High School - Vocational Education_2013_31 and younger_Stayer</t>
  </si>
  <si>
    <t>High School - Vocational Education_2013_32 to 53_Different District/Different Position</t>
  </si>
  <si>
    <t>High School - Vocational Education_2013_32 to 53_Different District/Same Position</t>
  </si>
  <si>
    <t>High School - Vocational Education_2013_32 to 53_Leaver</t>
  </si>
  <si>
    <t>High School - Vocational Education_2013_32 to 53_New</t>
  </si>
  <si>
    <t>High School - Vocational Education_2013_32 to 53_Same District/Different Position</t>
  </si>
  <si>
    <t>High School - Vocational Education_2013_32 to 53_Stayer</t>
  </si>
  <si>
    <t>High School - Vocational Education_2013_54 to 59_Different District/Different Position</t>
  </si>
  <si>
    <t>High School - Vocational Education_2013_54 to 59_Leaver</t>
  </si>
  <si>
    <t>High School - Vocational Education_2013_54 to 59_New</t>
  </si>
  <si>
    <t>High School - Vocational Education_2013_54 to 59_Same District/Different Position</t>
  </si>
  <si>
    <t>High School - Vocational Education_2013_54 to 59_Stayer</t>
  </si>
  <si>
    <t>High School - Vocational Education_2013_60 to 61_Leaver</t>
  </si>
  <si>
    <t>High School - Vocational Education_2013_60 to 61_New</t>
  </si>
  <si>
    <t>High School - Vocational Education_2013_60 to 61_Stayer</t>
  </si>
  <si>
    <t>High School - Vocational Education_2013_62 and older_Leaver</t>
  </si>
  <si>
    <t>High School - Vocational Education_2013_62 and older_New</t>
  </si>
  <si>
    <t>High School - Vocational Education_2013_62 and older_Stayer</t>
  </si>
  <si>
    <t>High School - Vocational Education_2014_31 and younger_Different District/Different Position</t>
  </si>
  <si>
    <t>High School - Vocational Education_2014_31 and younger_Different District/Same Position</t>
  </si>
  <si>
    <t>High School - Vocational Education_2014_31 and younger_Leaver</t>
  </si>
  <si>
    <t>High School - Vocational Education_2014_31 and younger_New</t>
  </si>
  <si>
    <t>High School - Vocational Education_2014_31 and younger_Same District/Different Position</t>
  </si>
  <si>
    <t>High School - Vocational Education_2014_31 and younger_Stayer</t>
  </si>
  <si>
    <t>High School - Vocational Education_2014_32 to 53_Different District/Different Position</t>
  </si>
  <si>
    <t>High School - Vocational Education_2014_32 to 53_Different District/Same Position</t>
  </si>
  <si>
    <t>High School - Vocational Education_2014_32 to 53_Leaver</t>
  </si>
  <si>
    <t>High School - Vocational Education_2014_32 to 53_New</t>
  </si>
  <si>
    <t>High School - Vocational Education_2014_32 to 53_Same District/Different Position</t>
  </si>
  <si>
    <t>High School - Vocational Education_2014_32 to 53_Stayer</t>
  </si>
  <si>
    <t>High School - Vocational Education_2014_54 to 59_Different District/Different Position</t>
  </si>
  <si>
    <t>High School - Vocational Education_2014_54 to 59_Different District/Same Position</t>
  </si>
  <si>
    <t>High School - Vocational Education_2014_54 to 59_Leaver</t>
  </si>
  <si>
    <t>High School - Vocational Education_2014_54 to 59_New</t>
  </si>
  <si>
    <t>High School - Vocational Education_2014_54 to 59_Same District/Different Position</t>
  </si>
  <si>
    <t>High School - Vocational Education_2014_54 to 59_Stayer</t>
  </si>
  <si>
    <t>High School - Vocational Education_2014_60 to 61_Different District/Different Position</t>
  </si>
  <si>
    <t>High School - Vocational Education_2014_60 to 61_Leaver</t>
  </si>
  <si>
    <t>High School - Vocational Education_2014_60 to 61_New</t>
  </si>
  <si>
    <t>High School - Vocational Education_2014_60 to 61_Same District/Different Position</t>
  </si>
  <si>
    <t>High School - Vocational Education_2014_60 to 61_Stayer</t>
  </si>
  <si>
    <t>High School - Vocational Education_2014_62 and older_Different District/Different Position</t>
  </si>
  <si>
    <t>High School - Vocational Education_2014_62 and older_Leaver</t>
  </si>
  <si>
    <t>High School - Vocational Education_2014_62 and older_New</t>
  </si>
  <si>
    <t>High School - Vocational Education_2014_62 and older_Same District/Different Position</t>
  </si>
  <si>
    <t>High School - Vocational Education_2014_62 and older_Stayer</t>
  </si>
  <si>
    <t>High School - Vocational Education_2015_31 and younger_Different District/Different Position</t>
  </si>
  <si>
    <t>High School - Vocational Education_2015_31 and younger_Different District/Same Position</t>
  </si>
  <si>
    <t>High School - Vocational Education_2015_31 and younger_Leaver</t>
  </si>
  <si>
    <t>High School - Vocational Education_2015_31 and younger_New</t>
  </si>
  <si>
    <t>High School - Vocational Education_2015_31 and younger_Same District/Different Position</t>
  </si>
  <si>
    <t>High School - Vocational Education_2015_31 and younger_Stayer</t>
  </si>
  <si>
    <t>High School - Vocational Education_2015_32 to 53_Different District/Different Position</t>
  </si>
  <si>
    <t>High School - Vocational Education_2015_32 to 53_Different District/Same Position</t>
  </si>
  <si>
    <t>High School - Vocational Education_2015_32 to 53_Leaver</t>
  </si>
  <si>
    <t>High School - Vocational Education_2015_32 to 53_New</t>
  </si>
  <si>
    <t>High School - Vocational Education_2015_32 to 53_Same District/Different Position</t>
  </si>
  <si>
    <t>High School - Vocational Education_2015_32 to 53_Stayer</t>
  </si>
  <si>
    <t>High School - Vocational Education_2015_54 to 59_Different District/Different Position</t>
  </si>
  <si>
    <t>High School - Vocational Education_2015_54 to 59_Different District/Same Position</t>
  </si>
  <si>
    <t>High School - Vocational Education_2015_54 to 59_Leaver</t>
  </si>
  <si>
    <t>High School - Vocational Education_2015_54 to 59_New</t>
  </si>
  <si>
    <t>High School - Vocational Education_2015_54 to 59_Same District/Different Position</t>
  </si>
  <si>
    <t>High School - Vocational Education_2015_54 to 59_Stayer</t>
  </si>
  <si>
    <t>High School - Vocational Education_2015_60 to 61_Different District/Same Position</t>
  </si>
  <si>
    <t>High School - Vocational Education_2015_60 to 61_Leaver</t>
  </si>
  <si>
    <t>High School - Vocational Education_2015_60 to 61_New</t>
  </si>
  <si>
    <t>High School - Vocational Education_2015_60 to 61_Same District/Different Position</t>
  </si>
  <si>
    <t>High School - Vocational Education_2015_60 to 61_Stayer</t>
  </si>
  <si>
    <t>High School - Vocational Education_2015_62 and older_Leaver</t>
  </si>
  <si>
    <t>High School - Vocational Education_2015_62 and older_New</t>
  </si>
  <si>
    <t>High School - Vocational Education_2015_62 and older_Same District/Different Position</t>
  </si>
  <si>
    <t>High School - Vocational Education_2015_62 and older_Stayer</t>
  </si>
  <si>
    <t>Librarians_2010_31 and younger_Leaver</t>
  </si>
  <si>
    <t>Librarians_2010_31 and younger_New</t>
  </si>
  <si>
    <t>Librarians_2010_31 and younger_Stayer</t>
  </si>
  <si>
    <t>Librarians_2010_32 to 53_Different District/Different Position</t>
  </si>
  <si>
    <t>Librarians_2010_32 to 53_Different District/Same Position</t>
  </si>
  <si>
    <t>Librarians_2010_32 to 53_Leaver</t>
  </si>
  <si>
    <t>Librarians_2010_32 to 53_New</t>
  </si>
  <si>
    <t>Librarians_2010_32 to 53_Same District/Different Position</t>
  </si>
  <si>
    <t>Librarians_2010_32 to 53_Stayer</t>
  </si>
  <si>
    <t>Librarians_2010_54 to 59_Different District/Same Position</t>
  </si>
  <si>
    <t>Librarians_2010_54 to 59_Leaver</t>
  </si>
  <si>
    <t>Librarians_2010_54 to 59_New</t>
  </si>
  <si>
    <t>Librarians_2010_54 to 59_Same District/Different Position</t>
  </si>
  <si>
    <t>Librarians_2010_54 to 59_Stayer</t>
  </si>
  <si>
    <t>Librarians_2010_60 to 61_Leaver</t>
  </si>
  <si>
    <t>Librarians_2010_60 to 61_New</t>
  </si>
  <si>
    <t>Librarians_2010_60 to 61_Stayer</t>
  </si>
  <si>
    <t>Librarians_2010_62 and older_Different District/Same Position</t>
  </si>
  <si>
    <t>Librarians_2010_62 and older_Leaver</t>
  </si>
  <si>
    <t>Librarians_2010_62 and older_New</t>
  </si>
  <si>
    <t>Librarians_2010_62 and older_Stayer</t>
  </si>
  <si>
    <t>Librarians_2011_31 and younger_Different District/Same Position</t>
  </si>
  <si>
    <t>Librarians_2011_31 and younger_Leaver</t>
  </si>
  <si>
    <t>Librarians_2011_31 and younger_New</t>
  </si>
  <si>
    <t>Librarians_2011_31 and younger_Same District/Different Position</t>
  </si>
  <si>
    <t>Librarians_2011_31 and younger_Stayer</t>
  </si>
  <si>
    <t>Librarians_2011_32 to 53_Different District/Different Position</t>
  </si>
  <si>
    <t>Librarians_2011_32 to 53_Different District/Same Position</t>
  </si>
  <si>
    <t>Librarians_2011_32 to 53_Leaver</t>
  </si>
  <si>
    <t>Librarians_2011_32 to 53_New</t>
  </si>
  <si>
    <t>Librarians_2011_32 to 53_Same District/Different Position</t>
  </si>
  <si>
    <t>Librarians_2011_32 to 53_Stayer</t>
  </si>
  <si>
    <t>Librarians_2011_54 to 59_Different District/Different Position</t>
  </si>
  <si>
    <t>Librarians_2011_54 to 59_Different District/Same Position</t>
  </si>
  <si>
    <t>Librarians_2011_54 to 59_Leaver</t>
  </si>
  <si>
    <t>Librarians_2011_54 to 59_New</t>
  </si>
  <si>
    <t>Librarians_2011_54 to 59_Same District/Different Position</t>
  </si>
  <si>
    <t>Librarians_2011_54 to 59_Stayer</t>
  </si>
  <si>
    <t>Librarians_2011_60 to 61_Different District/Same Position</t>
  </si>
  <si>
    <t>Librarians_2011_60 to 61_Leaver</t>
  </si>
  <si>
    <t>Librarians_2011_60 to 61_New</t>
  </si>
  <si>
    <t>Librarians_2011_60 to 61_Same District/Different Position</t>
  </si>
  <si>
    <t>Librarians_2011_60 to 61_Stayer</t>
  </si>
  <si>
    <t>Librarians_2011_62 and older_Different District/Same Position</t>
  </si>
  <si>
    <t>Librarians_2011_62 and older_Leaver</t>
  </si>
  <si>
    <t>Librarians_2011_62 and older_New</t>
  </si>
  <si>
    <t>Librarians_2011_62 and older_Same District/Different Position</t>
  </si>
  <si>
    <t>Librarians_2011_62 and older_Stayer</t>
  </si>
  <si>
    <t>Librarians_2012_31 and younger_Different District/Same Position</t>
  </si>
  <si>
    <t>Librarians_2012_31 and younger_Leaver</t>
  </si>
  <si>
    <t>Librarians_2012_31 and younger_New</t>
  </si>
  <si>
    <t>Librarians_2012_31 and younger_Same District/Different Position</t>
  </si>
  <si>
    <t>Librarians_2012_31 and younger_Stayer</t>
  </si>
  <si>
    <t>Librarians_2012_32 to 53_Different District/Different Position</t>
  </si>
  <si>
    <t>Librarians_2012_32 to 53_Different District/Same Position</t>
  </si>
  <si>
    <t>Librarians_2012_32 to 53_Leaver</t>
  </si>
  <si>
    <t>Librarians_2012_32 to 53_New</t>
  </si>
  <si>
    <t>Librarians_2012_32 to 53_Same District/Different Position</t>
  </si>
  <si>
    <t>Librarians_2012_32 to 53_Stayer</t>
  </si>
  <si>
    <t>Librarians_2012_54 to 59_Different District/Different Position</t>
  </si>
  <si>
    <t>Librarians_2012_54 to 59_Different District/Same Position</t>
  </si>
  <si>
    <t>Librarians_2012_54 to 59_Leaver</t>
  </si>
  <si>
    <t>Librarians_2012_54 to 59_New</t>
  </si>
  <si>
    <t>Librarians_2012_54 to 59_Same District/Different Position</t>
  </si>
  <si>
    <t>Librarians_2012_54 to 59_Stayer</t>
  </si>
  <si>
    <t>Librarians_2012_60 to 61_Different District/Same Position</t>
  </si>
  <si>
    <t>Librarians_2012_60 to 61_Leaver</t>
  </si>
  <si>
    <t>Librarians_2012_60 to 61_New</t>
  </si>
  <si>
    <t>Librarians_2012_60 to 61_Same District/Different Position</t>
  </si>
  <si>
    <t>Librarians_2012_60 to 61_Stayer</t>
  </si>
  <si>
    <t>Librarians_2012_62 and older_Different District/Same Position</t>
  </si>
  <si>
    <t>Librarians_2012_62 and older_Leaver</t>
  </si>
  <si>
    <t>Librarians_2012_62 and older_New</t>
  </si>
  <si>
    <t>Librarians_2012_62 and older_Same District/Different Position</t>
  </si>
  <si>
    <t>Librarians_2012_62 and older_Stayer</t>
  </si>
  <si>
    <t>Librarians_2013_31 and younger_Different District/Different Position</t>
  </si>
  <si>
    <t>Librarians_2013_31 and younger_Different District/Same Position</t>
  </si>
  <si>
    <t>Librarians_2013_31 and younger_Leaver</t>
  </si>
  <si>
    <t>Librarians_2013_31 and younger_New</t>
  </si>
  <si>
    <t>Librarians_2013_31 and younger_Same District/Different Position</t>
  </si>
  <si>
    <t>Librarians_2013_31 and younger_Stayer</t>
  </si>
  <si>
    <t>Librarians_2013_32 to 53_Different District/Different Position</t>
  </si>
  <si>
    <t>Librarians_2013_32 to 53_Different District/Same Position</t>
  </si>
  <si>
    <t>Librarians_2013_32 to 53_Leaver</t>
  </si>
  <si>
    <t>Librarians_2013_32 to 53_New</t>
  </si>
  <si>
    <t>Librarians_2013_32 to 53_Same District/Different Position</t>
  </si>
  <si>
    <t>Librarians_2013_32 to 53_Stayer</t>
  </si>
  <si>
    <t>Librarians_2013_54 to 59_Different District/Same Position</t>
  </si>
  <si>
    <t>Librarians_2013_54 to 59_Leaver</t>
  </si>
  <si>
    <t>Librarians_2013_54 to 59_New</t>
  </si>
  <si>
    <t>Librarians_2013_54 to 59_Same District/Different Position</t>
  </si>
  <si>
    <t>Librarians_2013_54 to 59_Stayer</t>
  </si>
  <si>
    <t>Librarians_2013_60 to 61_Different District/Same Position</t>
  </si>
  <si>
    <t>Librarians_2013_60 to 61_Leaver</t>
  </si>
  <si>
    <t>Librarians_2013_60 to 61_New</t>
  </si>
  <si>
    <t>Librarians_2013_60 to 61_Same District/Different Position</t>
  </si>
  <si>
    <t>Librarians_2013_60 to 61_Stayer</t>
  </si>
  <si>
    <t>Librarians_2013_62 and older_Different District/Same Position</t>
  </si>
  <si>
    <t>Librarians_2013_62 and older_Leaver</t>
  </si>
  <si>
    <t>Librarians_2013_62 and older_New</t>
  </si>
  <si>
    <t>Librarians_2013_62 and older_Same District/Different Position</t>
  </si>
  <si>
    <t>Librarians_2013_62 and older_Stayer</t>
  </si>
  <si>
    <t>Librarians_2014_31 and younger_Different District/Different Position</t>
  </si>
  <si>
    <t>Librarians_2014_31 and younger_Different District/Same Position</t>
  </si>
  <si>
    <t>Librarians_2014_31 and younger_Leaver</t>
  </si>
  <si>
    <t>Librarians_2014_31 and younger_New</t>
  </si>
  <si>
    <t>Librarians_2014_31 and younger_Same District/Different Position</t>
  </si>
  <si>
    <t>Librarians_2014_31 and younger_Stayer</t>
  </si>
  <si>
    <t>Librarians_2014_32 to 53_Different District/Different Position</t>
  </si>
  <si>
    <t>Librarians_2014_32 to 53_Different District/Same Position</t>
  </si>
  <si>
    <t>Librarians_2014_32 to 53_Leaver</t>
  </si>
  <si>
    <t>Librarians_2014_32 to 53_New</t>
  </si>
  <si>
    <t>Librarians_2014_32 to 53_Same District/Different Position</t>
  </si>
  <si>
    <t>Librarians_2014_32 to 53_Stayer</t>
  </si>
  <si>
    <t>Librarians_2014_54 to 59_Different District/Different Position</t>
  </si>
  <si>
    <t>Librarians_2014_54 to 59_Different District/Same Position</t>
  </si>
  <si>
    <t>Librarians_2014_54 to 59_Leaver</t>
  </si>
  <si>
    <t>Librarians_2014_54 to 59_New</t>
  </si>
  <si>
    <t>Librarians_2014_54 to 59_Same District/Different Position</t>
  </si>
  <si>
    <t>Librarians_2014_54 to 59_Stayer</t>
  </si>
  <si>
    <t>Librarians_2014_60 to 61_Different District/Different Position</t>
  </si>
  <si>
    <t>Librarians_2014_60 to 61_Different District/Same Position</t>
  </si>
  <si>
    <t>Librarians_2014_60 to 61_Leaver</t>
  </si>
  <si>
    <t>Librarians_2014_60 to 61_New</t>
  </si>
  <si>
    <t>Librarians_2014_60 to 61_Same District/Different Position</t>
  </si>
  <si>
    <t>Librarians_2014_60 to 61_Stayer</t>
  </si>
  <si>
    <t>Librarians_2014_62 and older_Different District/Same Position</t>
  </si>
  <si>
    <t>Librarians_2014_62 and older_Leaver</t>
  </si>
  <si>
    <t>Librarians_2014_62 and older_New</t>
  </si>
  <si>
    <t>Librarians_2014_62 and older_Same District/Different Position</t>
  </si>
  <si>
    <t>Librarians_2014_62 and older_Stayer</t>
  </si>
  <si>
    <t>Librarians_2015_31 and younger_Different District/Different Position</t>
  </si>
  <si>
    <t>Librarians_2015_31 and younger_Different District/Same Position</t>
  </si>
  <si>
    <t>Librarians_2015_31 and younger_Leaver</t>
  </si>
  <si>
    <t>Librarians_2015_31 and younger_New</t>
  </si>
  <si>
    <t>Librarians_2015_31 and younger_Same District/Different Position</t>
  </si>
  <si>
    <t>Librarians_2015_31 and younger_Stayer</t>
  </si>
  <si>
    <t>Librarians_2015_32 to 53_Different District/Different Position</t>
  </si>
  <si>
    <t>Librarians_2015_32 to 53_Different District/Same Position</t>
  </si>
  <si>
    <t>Librarians_2015_32 to 53_Leaver</t>
  </si>
  <si>
    <t>Librarians_2015_32 to 53_New</t>
  </si>
  <si>
    <t>Librarians_2015_32 to 53_Same District/Different Position</t>
  </si>
  <si>
    <t>Librarians_2015_32 to 53_Stayer</t>
  </si>
  <si>
    <t>Librarians_2015_54 to 59_Different District/Different Position</t>
  </si>
  <si>
    <t>Librarians_2015_54 to 59_Different District/Same Position</t>
  </si>
  <si>
    <t>Librarians_2015_54 to 59_Leaver</t>
  </si>
  <si>
    <t>Librarians_2015_54 to 59_New</t>
  </si>
  <si>
    <t>Librarians_2015_54 to 59_Same District/Different Position</t>
  </si>
  <si>
    <t>Librarians_2015_54 to 59_Stayer</t>
  </si>
  <si>
    <t>Librarians_2015_60 to 61_Different District/Different Position</t>
  </si>
  <si>
    <t>Librarians_2015_60 to 61_Different District/Same Position</t>
  </si>
  <si>
    <t>Librarians_2015_60 to 61_Leaver</t>
  </si>
  <si>
    <t>Librarians_2015_60 to 61_New</t>
  </si>
  <si>
    <t>Librarians_2015_60 to 61_Same District/Different Position</t>
  </si>
  <si>
    <t>Librarians_2015_60 to 61_Stayer</t>
  </si>
  <si>
    <t>Librarians_2015_62 and older_Leaver</t>
  </si>
  <si>
    <t>Librarians_2015_62 and older_New</t>
  </si>
  <si>
    <t>Librarians_2015_62 and older_Same District/Different Position</t>
  </si>
  <si>
    <t>Librarians_2015_62 and older_Stayer</t>
  </si>
  <si>
    <t>Middle School - Arts &amp; Music_2010_31 and younger_Different District/Different Position</t>
  </si>
  <si>
    <t>Middle School - Arts &amp; Music_2010_31 and younger_Different District/Same Position</t>
  </si>
  <si>
    <t>Middle School - Arts &amp; Music_2010_31 and younger_Leaver</t>
  </si>
  <si>
    <t>Middle School - Arts &amp; Music_2010_31 and younger_New</t>
  </si>
  <si>
    <t>Middle School - Arts &amp; Music_2010_31 and younger_Same District/Different Position</t>
  </si>
  <si>
    <t>Middle School - Arts &amp; Music_2010_31 and younger_Stayer</t>
  </si>
  <si>
    <t>Middle School - Arts &amp; Music_2010_32 to 53_Different District/Different Position</t>
  </si>
  <si>
    <t>Middle School - Arts &amp; Music_2010_32 to 53_Different District/Same Position</t>
  </si>
  <si>
    <t>Middle School - Arts &amp; Music_2010_32 to 53_Leaver</t>
  </si>
  <si>
    <t>Middle School - Arts &amp; Music_2010_32 to 53_New</t>
  </si>
  <si>
    <t>Middle School - Arts &amp; Music_2010_32 to 53_Same District/Different Position</t>
  </si>
  <si>
    <t>Middle School - Arts &amp; Music_2010_32 to 53_Stayer</t>
  </si>
  <si>
    <t>Middle School - Arts &amp; Music_2010_54 to 59_Different District/Different Position</t>
  </si>
  <si>
    <t>Middle School - Arts &amp; Music_2010_54 to 59_Different District/Same Position</t>
  </si>
  <si>
    <t>Middle School - Arts &amp; Music_2010_54 to 59_Leaver</t>
  </si>
  <si>
    <t>Middle School - Arts &amp; Music_2010_54 to 59_New</t>
  </si>
  <si>
    <t>Middle School - Arts &amp; Music_2010_54 to 59_Same District/Different Position</t>
  </si>
  <si>
    <t>Middle School - Arts &amp; Music_2010_54 to 59_Stayer</t>
  </si>
  <si>
    <t>Middle School - Arts &amp; Music_2010_60 to 61_Leaver</t>
  </si>
  <si>
    <t>Middle School - Arts &amp; Music_2010_60 to 61_Same District/Different Position</t>
  </si>
  <si>
    <t>Middle School - Arts &amp; Music_2010_60 to 61_Stayer</t>
  </si>
  <si>
    <t>Middle School - Arts &amp; Music_2010_62 and older_Leaver</t>
  </si>
  <si>
    <t>Middle School - Arts &amp; Music_2010_62 and older_New</t>
  </si>
  <si>
    <t>Middle School - Arts &amp; Music_2010_62 and older_Same District/Different Position</t>
  </si>
  <si>
    <t>Middle School - Arts &amp; Music_2010_62 and older_Stayer</t>
  </si>
  <si>
    <t>Middle School - Arts &amp; Music_2011_31 and younger_Different District/Different Position</t>
  </si>
  <si>
    <t>Middle School - Arts &amp; Music_2011_31 and younger_Different District/Same Position</t>
  </si>
  <si>
    <t>Middle School - Arts &amp; Music_2011_31 and younger_Leaver</t>
  </si>
  <si>
    <t>Middle School - Arts &amp; Music_2011_31 and younger_New</t>
  </si>
  <si>
    <t>Middle School - Arts &amp; Music_2011_31 and younger_Same District/Different Position</t>
  </si>
  <si>
    <t>Middle School - Arts &amp; Music_2011_31 and younger_Stayer</t>
  </si>
  <si>
    <t>Middle School - Arts &amp; Music_2011_32 to 53_Different District/Different Position</t>
  </si>
  <si>
    <t>Middle School - Arts &amp; Music_2011_32 to 53_Different District/Same Position</t>
  </si>
  <si>
    <t>Middle School - Arts &amp; Music_2011_32 to 53_Leaver</t>
  </si>
  <si>
    <t>Middle School - Arts &amp; Music_2011_32 to 53_New</t>
  </si>
  <si>
    <t>Middle School - Arts &amp; Music_2011_32 to 53_Same District/Different Position</t>
  </si>
  <si>
    <t>Middle School - Arts &amp; Music_2011_32 to 53_Stayer</t>
  </si>
  <si>
    <t>Middle School - Arts &amp; Music_2011_54 to 59_Different District/Different Position</t>
  </si>
  <si>
    <t>Middle School - Arts &amp; Music_2011_54 to 59_Leaver</t>
  </si>
  <si>
    <t>Middle School - Arts &amp; Music_2011_54 to 59_New</t>
  </si>
  <si>
    <t>Middle School - Arts &amp; Music_2011_54 to 59_Same District/Different Position</t>
  </si>
  <si>
    <t>Middle School - Arts &amp; Music_2011_54 to 59_Stayer</t>
  </si>
  <si>
    <t>Middle School - Arts &amp; Music_2011_60 to 61_Leaver</t>
  </si>
  <si>
    <t>Middle School - Arts &amp; Music_2011_60 to 61_Same District/Different Position</t>
  </si>
  <si>
    <t>Middle School - Arts &amp; Music_2011_60 to 61_Stayer</t>
  </si>
  <si>
    <t>Middle School - Arts &amp; Music_2011_62 and older_Leaver</t>
  </si>
  <si>
    <t>Middle School - Arts &amp; Music_2011_62 and older_New</t>
  </si>
  <si>
    <t>Middle School - Arts &amp; Music_2011_62 and older_Same District/Different Position</t>
  </si>
  <si>
    <t>Middle School - Arts &amp; Music_2011_62 and older_Stayer</t>
  </si>
  <si>
    <t>Middle School - Arts &amp; Music_2012_31 and younger_Different District/Different Position</t>
  </si>
  <si>
    <t>Middle School - Arts &amp; Music_2012_31 and younger_Different District/Same Position</t>
  </si>
  <si>
    <t>Middle School - Arts &amp; Music_2012_31 and younger_Leaver</t>
  </si>
  <si>
    <t>Middle School - Arts &amp; Music_2012_31 and younger_New</t>
  </si>
  <si>
    <t>Middle School - Arts &amp; Music_2012_31 and younger_Same District/Different Position</t>
  </si>
  <si>
    <t>Middle School - Arts &amp; Music_2012_31 and younger_Stayer</t>
  </si>
  <si>
    <t>Middle School - Arts &amp; Music_2012_32 to 53_Different District/Different Position</t>
  </si>
  <si>
    <t>Middle School - Arts &amp; Music_2012_32 to 53_Different District/Same Position</t>
  </si>
  <si>
    <t>Middle School - Arts &amp; Music_2012_32 to 53_Leaver</t>
  </si>
  <si>
    <t>Middle School - Arts &amp; Music_2012_32 to 53_New</t>
  </si>
  <si>
    <t>Middle School - Arts &amp; Music_2012_32 to 53_Same District/Different Position</t>
  </si>
  <si>
    <t>Middle School - Arts &amp; Music_2012_32 to 53_Stayer</t>
  </si>
  <si>
    <t>Middle School - Arts &amp; Music_2012_54 to 59_Different District/Different Position</t>
  </si>
  <si>
    <t>Middle School - Arts &amp; Music_2012_54 to 59_Leaver</t>
  </si>
  <si>
    <t>Middle School - Arts &amp; Music_2012_54 to 59_New</t>
  </si>
  <si>
    <t>Middle School - Arts &amp; Music_2012_54 to 59_Same District/Different Position</t>
  </si>
  <si>
    <t>Middle School - Arts &amp; Music_2012_54 to 59_Stayer</t>
  </si>
  <si>
    <t>Middle School - Arts &amp; Music_2012_60 to 61_Leaver</t>
  </si>
  <si>
    <t>Middle School - Arts &amp; Music_2012_60 to 61_Same District/Different Position</t>
  </si>
  <si>
    <t>Middle School - Arts &amp; Music_2012_60 to 61_Stayer</t>
  </si>
  <si>
    <t>Middle School - Arts &amp; Music_2012_62 and older_Leaver</t>
  </si>
  <si>
    <t>Middle School - Arts &amp; Music_2012_62 and older_New</t>
  </si>
  <si>
    <t>Middle School - Arts &amp; Music_2012_62 and older_Same District/Different Position</t>
  </si>
  <si>
    <t>Middle School - Arts &amp; Music_2012_62 and older_Stayer</t>
  </si>
  <si>
    <t>Middle School - Arts &amp; Music_2013_31 and younger_Different District/Different Position</t>
  </si>
  <si>
    <t>Middle School - Arts &amp; Music_2013_31 and younger_Different District/Same Position</t>
  </si>
  <si>
    <t>Middle School - Arts &amp; Music_2013_31 and younger_Leaver</t>
  </si>
  <si>
    <t>Middle School - Arts &amp; Music_2013_31 and younger_New</t>
  </si>
  <si>
    <t>Middle School - Arts &amp; Music_2013_31 and younger_Same District/Different Position</t>
  </si>
  <si>
    <t>Middle School - Arts &amp; Music_2013_31 and younger_Stayer</t>
  </si>
  <si>
    <t>Middle School - Arts &amp; Music_2013_32 to 53_Different District/Different Position</t>
  </si>
  <si>
    <t>Middle School - Arts &amp; Music_2013_32 to 53_Different District/Same Position</t>
  </si>
  <si>
    <t>Middle School - Arts &amp; Music_2013_32 to 53_Leaver</t>
  </si>
  <si>
    <t>Middle School - Arts &amp; Music_2013_32 to 53_New</t>
  </si>
  <si>
    <t>Middle School - Arts &amp; Music_2013_32 to 53_Same District/Different Position</t>
  </si>
  <si>
    <t>Middle School - Arts &amp; Music_2013_32 to 53_Stayer</t>
  </si>
  <si>
    <t>Middle School - Arts &amp; Music_2013_54 to 59_Different District/Different Position</t>
  </si>
  <si>
    <t>Middle School - Arts &amp; Music_2013_54 to 59_Leaver</t>
  </si>
  <si>
    <t>Middle School - Arts &amp; Music_2013_54 to 59_New</t>
  </si>
  <si>
    <t>Middle School - Arts &amp; Music_2013_54 to 59_Same District/Different Position</t>
  </si>
  <si>
    <t>Middle School - Arts &amp; Music_2013_54 to 59_Stayer</t>
  </si>
  <si>
    <t>Middle School - Arts &amp; Music_2013_60 to 61_Leaver</t>
  </si>
  <si>
    <t>Middle School - Arts &amp; Music_2013_60 to 61_New</t>
  </si>
  <si>
    <t>Middle School - Arts &amp; Music_2013_60 to 61_Same District/Different Position</t>
  </si>
  <si>
    <t>Middle School - Arts &amp; Music_2013_60 to 61_Stayer</t>
  </si>
  <si>
    <t>Middle School - Arts &amp; Music_2013_62 and older_Leaver</t>
  </si>
  <si>
    <t>Middle School - Arts &amp; Music_2013_62 and older_New</t>
  </si>
  <si>
    <t>Middle School - Arts &amp; Music_2013_62 and older_Stayer</t>
  </si>
  <si>
    <t>Middle School - Arts &amp; Music_2014_31 and younger_Different District/Different Position</t>
  </si>
  <si>
    <t>Middle School - Arts &amp; Music_2014_31 and younger_Different District/Same Position</t>
  </si>
  <si>
    <t>Middle School - Arts &amp; Music_2014_31 and younger_Leaver</t>
  </si>
  <si>
    <t>Middle School - Arts &amp; Music_2014_31 and younger_New</t>
  </si>
  <si>
    <t>Middle School - Arts &amp; Music_2014_31 and younger_Same District/Different Position</t>
  </si>
  <si>
    <t>Middle School - Arts &amp; Music_2014_31 and younger_Stayer</t>
  </si>
  <si>
    <t>Middle School - Arts &amp; Music_2014_32 to 53_Different District/Different Position</t>
  </si>
  <si>
    <t>Middle School - Arts &amp; Music_2014_32 to 53_Different District/Same Position</t>
  </si>
  <si>
    <t>Middle School - Arts &amp; Music_2014_32 to 53_Leaver</t>
  </si>
  <si>
    <t>Middle School - Arts &amp; Music_2014_32 to 53_New</t>
  </si>
  <si>
    <t>Middle School - Arts &amp; Music_2014_32 to 53_Same District/Different Position</t>
  </si>
  <si>
    <t>Middle School - Arts &amp; Music_2014_32 to 53_Stayer</t>
  </si>
  <si>
    <t>Middle School - Arts &amp; Music_2014_54 to 59_Different District/Different Position</t>
  </si>
  <si>
    <t>Middle School - Arts &amp; Music_2014_54 to 59_Different District/Same Position</t>
  </si>
  <si>
    <t>Middle School - Arts &amp; Music_2014_54 to 59_Leaver</t>
  </si>
  <si>
    <t>Middle School - Arts &amp; Music_2014_54 to 59_New</t>
  </si>
  <si>
    <t>Middle School - Arts &amp; Music_2014_54 to 59_Same District/Different Position</t>
  </si>
  <si>
    <t>Middle School - Arts &amp; Music_2014_54 to 59_Stayer</t>
  </si>
  <si>
    <t>Middle School - Arts &amp; Music_2014_60 to 61_Leaver</t>
  </si>
  <si>
    <t>Middle School - Arts &amp; Music_2014_60 to 61_New</t>
  </si>
  <si>
    <t>Middle School - Arts &amp; Music_2014_60 to 61_Same District/Different Position</t>
  </si>
  <si>
    <t>Middle School - Arts &amp; Music_2014_60 to 61_Stayer</t>
  </si>
  <si>
    <t>Middle School - Arts &amp; Music_2014_62 and older_Leaver</t>
  </si>
  <si>
    <t>Middle School - Arts &amp; Music_2014_62 and older_New</t>
  </si>
  <si>
    <t>Middle School - Arts &amp; Music_2014_62 and older_Same District/Different Position</t>
  </si>
  <si>
    <t>Middle School - Arts &amp; Music_2014_62 and older_Stayer</t>
  </si>
  <si>
    <t>Middle School - Arts &amp; Music_2015_31 and younger_Different District/Different Position</t>
  </si>
  <si>
    <t>Middle School - Arts &amp; Music_2015_31 and younger_Different District/Same Position</t>
  </si>
  <si>
    <t>Middle School - Arts &amp; Music_2015_31 and younger_Leaver</t>
  </si>
  <si>
    <t>Middle School - Arts &amp; Music_2015_31 and younger_New</t>
  </si>
  <si>
    <t>Middle School - Arts &amp; Music_2015_31 and younger_Same District/Different Position</t>
  </si>
  <si>
    <t>Middle School - Arts &amp; Music_2015_31 and younger_Stayer</t>
  </si>
  <si>
    <t>Middle School - Arts &amp; Music_2015_32 to 53_Different District/Different Position</t>
  </si>
  <si>
    <t>Middle School - Arts &amp; Music_2015_32 to 53_Different District/Same Position</t>
  </si>
  <si>
    <t>Middle School - Arts &amp; Music_2015_32 to 53_Leaver</t>
  </si>
  <si>
    <t>Middle School - Arts &amp; Music_2015_32 to 53_New</t>
  </si>
  <si>
    <t>Middle School - Arts &amp; Music_2015_32 to 53_Same District/Different Position</t>
  </si>
  <si>
    <t>Middle School - Arts &amp; Music_2015_32 to 53_Stayer</t>
  </si>
  <si>
    <t>Middle School - Arts &amp; Music_2015_54 to 59_Different District/Different Position</t>
  </si>
  <si>
    <t>Middle School - Arts &amp; Music_2015_54 to 59_Leaver</t>
  </si>
  <si>
    <t>Middle School - Arts &amp; Music_2015_54 to 59_New</t>
  </si>
  <si>
    <t>Middle School - Arts &amp; Music_2015_54 to 59_Same District/Different Position</t>
  </si>
  <si>
    <t>Middle School - Arts &amp; Music_2015_54 to 59_Stayer</t>
  </si>
  <si>
    <t>Middle School - Arts &amp; Music_2015_60 to 61_Leaver</t>
  </si>
  <si>
    <t>Middle School - Arts &amp; Music_2015_60 to 61_Same District/Different Position</t>
  </si>
  <si>
    <t>Middle School - Arts &amp; Music_2015_60 to 61_Stayer</t>
  </si>
  <si>
    <t>Middle School - Arts &amp; Music_2015_62 and older_Different District/Different Position</t>
  </si>
  <si>
    <t>Middle School - Arts &amp; Music_2015_62 and older_Leaver</t>
  </si>
  <si>
    <t>Middle School - Arts &amp; Music_2015_62 and older_New</t>
  </si>
  <si>
    <t>Middle School - Arts &amp; Music_2015_62 and older_Same District/Different Position</t>
  </si>
  <si>
    <t>Middle School - Arts &amp; Music_2015_62 and older_Stayer</t>
  </si>
  <si>
    <t>Middle School - Foreign Language_2010_31 and younger_Different District/Different Position</t>
  </si>
  <si>
    <t>Middle School - Foreign Language_2010_31 and younger_Leaver</t>
  </si>
  <si>
    <t>Middle School - Foreign Language_2010_31 and younger_New</t>
  </si>
  <si>
    <t>Middle School - Foreign Language_2010_31 and younger_Same District/Different Position</t>
  </si>
  <si>
    <t>Middle School - Foreign Language_2010_31 and younger_Stayer</t>
  </si>
  <si>
    <t>Middle School - Foreign Language_2010_32 to 53_Different District/Different Position</t>
  </si>
  <si>
    <t>Middle School - Foreign Language_2010_32 to 53_Leaver</t>
  </si>
  <si>
    <t>Middle School - Foreign Language_2010_32 to 53_New</t>
  </si>
  <si>
    <t>Middle School - Foreign Language_2010_32 to 53_Same District/Different Position</t>
  </si>
  <si>
    <t>Middle School - Foreign Language_2010_32 to 53_Stayer</t>
  </si>
  <si>
    <t>Middle School - Foreign Language_2010_54 to 59_Different District/Different Position</t>
  </si>
  <si>
    <t>Middle School - Foreign Language_2010_54 to 59_Leaver</t>
  </si>
  <si>
    <t>Middle School - Foreign Language_2010_54 to 59_Same District/Different Position</t>
  </si>
  <si>
    <t>Middle School - Foreign Language_2010_54 to 59_Stayer</t>
  </si>
  <si>
    <t>Middle School - Foreign Language_2010_60 to 61_Leaver</t>
  </si>
  <si>
    <t>Middle School - Foreign Language_2010_60 to 61_New</t>
  </si>
  <si>
    <t>Middle School - Foreign Language_2010_60 to 61_Same District/Different Position</t>
  </si>
  <si>
    <t>Middle School - Foreign Language_2010_60 to 61_Stayer</t>
  </si>
  <si>
    <t>Middle School - Foreign Language_2010_62 and older_Leaver</t>
  </si>
  <si>
    <t>Middle School - Foreign Language_2010_62 and older_New</t>
  </si>
  <si>
    <t>Middle School - Foreign Language_2010_62 and older_Stayer</t>
  </si>
  <si>
    <t>Middle School - Foreign Language_2011_31 and younger_Different District/Different Position</t>
  </si>
  <si>
    <t>Middle School - Foreign Language_2011_31 and younger_Different District/Same Position</t>
  </si>
  <si>
    <t>Middle School - Foreign Language_2011_31 and younger_Leaver</t>
  </si>
  <si>
    <t>Middle School - Foreign Language_2011_31 and younger_New</t>
  </si>
  <si>
    <t>Middle School - Foreign Language_2011_31 and younger_Same District/Different Position</t>
  </si>
  <si>
    <t>Middle School - Foreign Language_2011_31 and younger_Stayer</t>
  </si>
  <si>
    <t>Middle School - Foreign Language_2011_32 to 53_Different District/Different Position</t>
  </si>
  <si>
    <t>Middle School - Foreign Language_2011_32 to 53_Leaver</t>
  </si>
  <si>
    <t>Middle School - Foreign Language_2011_32 to 53_New</t>
  </si>
  <si>
    <t>Middle School - Foreign Language_2011_32 to 53_Same District/Different Position</t>
  </si>
  <si>
    <t>Middle School - Foreign Language_2011_32 to 53_Stayer</t>
  </si>
  <si>
    <t>Middle School - Foreign Language_2011_54 to 59_Different District/Different Position</t>
  </si>
  <si>
    <t>Middle School - Foreign Language_2011_54 to 59_Leaver</t>
  </si>
  <si>
    <t>Middle School - Foreign Language_2011_54 to 59_Same District/Different Position</t>
  </si>
  <si>
    <t>Middle School - Foreign Language_2011_54 to 59_Stayer</t>
  </si>
  <si>
    <t>Middle School - Foreign Language_2011_60 to 61_Different District/Different Position</t>
  </si>
  <si>
    <t>Middle School - Foreign Language_2011_60 to 61_Leaver</t>
  </si>
  <si>
    <t>Middle School - Foreign Language_2011_60 to 61_Same District/Different Position</t>
  </si>
  <si>
    <t>Middle School - Foreign Language_2011_60 to 61_Stayer</t>
  </si>
  <si>
    <t>Middle School - Foreign Language_2011_62 and older_Leaver</t>
  </si>
  <si>
    <t>Middle School - Foreign Language_2011_62 and older_Same District/Different Position</t>
  </si>
  <si>
    <t>Middle School - Foreign Language_2011_62 and older_Stayer</t>
  </si>
  <si>
    <t>Middle School - Foreign Language_2012_31 and younger_Different District/Different Position</t>
  </si>
  <si>
    <t>Middle School - Foreign Language_2012_31 and younger_Different District/Same Position</t>
  </si>
  <si>
    <t>Middle School - Foreign Language_2012_31 and younger_Leaver</t>
  </si>
  <si>
    <t>Middle School - Foreign Language_2012_31 and younger_New</t>
  </si>
  <si>
    <t>Middle School - Foreign Language_2012_31 and younger_Same District/Different Position</t>
  </si>
  <si>
    <t>Middle School - Foreign Language_2012_31 and younger_Stayer</t>
  </si>
  <si>
    <t>Middle School - Foreign Language_2012_32 to 53_Different District/Different Position</t>
  </si>
  <si>
    <t>Middle School - Foreign Language_2012_32 to 53_Different District/Same Position</t>
  </si>
  <si>
    <t>Middle School - Foreign Language_2012_32 to 53_Leaver</t>
  </si>
  <si>
    <t>Middle School - Foreign Language_2012_32 to 53_New</t>
  </si>
  <si>
    <t>Middle School - Foreign Language_2012_32 to 53_Same District/Different Position</t>
  </si>
  <si>
    <t>Middle School - Foreign Language_2012_32 to 53_Stayer</t>
  </si>
  <si>
    <t>Middle School - Foreign Language_2012_54 to 59_Different District/Different Position</t>
  </si>
  <si>
    <t>Middle School - Foreign Language_2012_54 to 59_Leaver</t>
  </si>
  <si>
    <t>Middle School - Foreign Language_2012_54 to 59_New</t>
  </si>
  <si>
    <t>Middle School - Foreign Language_2012_54 to 59_Same District/Different Position</t>
  </si>
  <si>
    <t>Middle School - Foreign Language_2012_54 to 59_Stayer</t>
  </si>
  <si>
    <t>Middle School - Foreign Language_2012_60 to 61_Leaver</t>
  </si>
  <si>
    <t>Middle School - Foreign Language_2012_60 to 61_Same District/Different Position</t>
  </si>
  <si>
    <t>Middle School - Foreign Language_2012_60 to 61_Stayer</t>
  </si>
  <si>
    <t>Middle School - Foreign Language_2012_62 and older_Leaver</t>
  </si>
  <si>
    <t>Middle School - Foreign Language_2012_62 and older_Same District/Different Position</t>
  </si>
  <si>
    <t>Middle School - Foreign Language_2012_62 and older_Stayer</t>
  </si>
  <si>
    <t>Middle School - Foreign Language_2013_31 and younger_Different District/Different Position</t>
  </si>
  <si>
    <t>Middle School - Foreign Language_2013_31 and younger_Different District/Same Position</t>
  </si>
  <si>
    <t>Middle School - Foreign Language_2013_31 and younger_Leaver</t>
  </si>
  <si>
    <t>Middle School - Foreign Language_2013_31 and younger_New</t>
  </si>
  <si>
    <t>Middle School - Foreign Language_2013_31 and younger_Same District/Different Position</t>
  </si>
  <si>
    <t>Middle School - Foreign Language_2013_31 and younger_Stayer</t>
  </si>
  <si>
    <t>Middle School - Foreign Language_2013_32 to 53_Different District/Different Position</t>
  </si>
  <si>
    <t>Middle School - Foreign Language_2013_32 to 53_Different District/Same Position</t>
  </si>
  <si>
    <t>Middle School - Foreign Language_2013_32 to 53_Leaver</t>
  </si>
  <si>
    <t>Middle School - Foreign Language_2013_32 to 53_New</t>
  </si>
  <si>
    <t>Middle School - Foreign Language_2013_32 to 53_Same District/Different Position</t>
  </si>
  <si>
    <t>Middle School - Foreign Language_2013_32 to 53_Stayer</t>
  </si>
  <si>
    <t>Middle School - Foreign Language_2013_54 to 59_Different District/Different Position</t>
  </si>
  <si>
    <t>Middle School - Foreign Language_2013_54 to 59_Leaver</t>
  </si>
  <si>
    <t>Middle School - Foreign Language_2013_54 to 59_Same District/Different Position</t>
  </si>
  <si>
    <t>Middle School - Foreign Language_2013_54 to 59_Stayer</t>
  </si>
  <si>
    <t>Middle School - Foreign Language_2013_60 to 61_Stayer</t>
  </si>
  <si>
    <t>Middle School - Foreign Language_2013_62 and older_Different District/Different Position</t>
  </si>
  <si>
    <t>Middle School - Foreign Language_2013_62 and older_Leaver</t>
  </si>
  <si>
    <t>Middle School - Foreign Language_2013_62 and older_New</t>
  </si>
  <si>
    <t>Middle School - Foreign Language_2013_62 and older_Same District/Different Position</t>
  </si>
  <si>
    <t>Middle School - Foreign Language_2013_62 and older_Stayer</t>
  </si>
  <si>
    <t>Middle School - Foreign Language_2014_31 and younger_Different District/Different Position</t>
  </si>
  <si>
    <t>Middle School - Foreign Language_2014_31 and younger_Leaver</t>
  </si>
  <si>
    <t>Middle School - Foreign Language_2014_31 and younger_New</t>
  </si>
  <si>
    <t>Middle School - Foreign Language_2014_31 and younger_Same District/Different Position</t>
  </si>
  <si>
    <t>Middle School - Foreign Language_2014_31 and younger_Stayer</t>
  </si>
  <si>
    <t>Middle School - Foreign Language_2014_32 to 53_Different District/Different Position</t>
  </si>
  <si>
    <t>Middle School - Foreign Language_2014_32 to 53_Leaver</t>
  </si>
  <si>
    <t>Middle School - Foreign Language_2014_32 to 53_New</t>
  </si>
  <si>
    <t>Middle School - Foreign Language_2014_32 to 53_Same District/Different Position</t>
  </si>
  <si>
    <t>Middle School - Foreign Language_2014_32 to 53_Stayer</t>
  </si>
  <si>
    <t>Middle School - Foreign Language_2014_54 to 59_Leaver</t>
  </si>
  <si>
    <t>Middle School - Foreign Language_2014_54 to 59_New</t>
  </si>
  <si>
    <t>Middle School - Foreign Language_2014_54 to 59_Same District/Different Position</t>
  </si>
  <si>
    <t>Middle School - Foreign Language_2014_54 to 59_Stayer</t>
  </si>
  <si>
    <t>Middle School - Foreign Language_2014_60 to 61_Leaver</t>
  </si>
  <si>
    <t>Middle School - Foreign Language_2014_60 to 61_Same District/Different Position</t>
  </si>
  <si>
    <t>Middle School - Foreign Language_2014_60 to 61_Stayer</t>
  </si>
  <si>
    <t>Middle School - Foreign Language_2014_62 and older_Leaver</t>
  </si>
  <si>
    <t>Middle School - Foreign Language_2014_62 and older_New</t>
  </si>
  <si>
    <t>Middle School - Foreign Language_2014_62 and older_Stayer</t>
  </si>
  <si>
    <t>Middle School - Foreign Language_2015_31 and younger_Different District/Different Position</t>
  </si>
  <si>
    <t>Middle School - Foreign Language_2015_31 and younger_Different District/Same Position</t>
  </si>
  <si>
    <t>Middle School - Foreign Language_2015_31 and younger_Leaver</t>
  </si>
  <si>
    <t>Middle School - Foreign Language_2015_31 and younger_New</t>
  </si>
  <si>
    <t>Middle School - Foreign Language_2015_31 and younger_Same District/Different Position</t>
  </si>
  <si>
    <t>Middle School - Foreign Language_2015_31 and younger_Stayer</t>
  </si>
  <si>
    <t>Middle School - Foreign Language_2015_32 to 53_Different District/Different Position</t>
  </si>
  <si>
    <t>Middle School - Foreign Language_2015_32 to 53_Leaver</t>
  </si>
  <si>
    <t>Middle School - Foreign Language_2015_32 to 53_New</t>
  </si>
  <si>
    <t>Middle School - Foreign Language_2015_32 to 53_Same District/Different Position</t>
  </si>
  <si>
    <t>Middle School - Foreign Language_2015_32 to 53_Stayer</t>
  </si>
  <si>
    <t>Middle School - Foreign Language_2015_54 to 59_Different District/Different Position</t>
  </si>
  <si>
    <t>Middle School - Foreign Language_2015_54 to 59_Leaver</t>
  </si>
  <si>
    <t>Middle School - Foreign Language_2015_54 to 59_Same District/Different Position</t>
  </si>
  <si>
    <t>Middle School - Foreign Language_2015_54 to 59_Stayer</t>
  </si>
  <si>
    <t>Middle School - Foreign Language_2015_60 to 61_New</t>
  </si>
  <si>
    <t>Middle School - Foreign Language_2015_60 to 61_Stayer</t>
  </si>
  <si>
    <t>Middle School - Foreign Language_2015_62 and older_Different District/Different Position</t>
  </si>
  <si>
    <t>Middle School - Foreign Language_2015_62 and older_Leaver</t>
  </si>
  <si>
    <t>Middle School - Foreign Language_2015_62 and older_New</t>
  </si>
  <si>
    <t>Middle School - Foreign Language_2015_62 and older_Same District/Different Position</t>
  </si>
  <si>
    <t>Middle School - Foreign Language_2015_62 and older_Stayer</t>
  </si>
  <si>
    <t>Middle School - Language Arts_2010_31 and younger_Different District/Different Position</t>
  </si>
  <si>
    <t>Middle School - Language Arts_2010_31 and younger_Different District/Same Position</t>
  </si>
  <si>
    <t>Middle School - Language Arts_2010_31 and younger_Leaver</t>
  </si>
  <si>
    <t>Middle School - Language Arts_2010_31 and younger_New</t>
  </si>
  <si>
    <t>Middle School - Language Arts_2010_31 and younger_Same District/Different Position</t>
  </si>
  <si>
    <t>Middle School - Language Arts_2010_31 and younger_Stayer</t>
  </si>
  <si>
    <t>Middle School - Language Arts_2010_32 to 53_Different District/Different Position</t>
  </si>
  <si>
    <t>Middle School - Language Arts_2010_32 to 53_Different District/Same Position</t>
  </si>
  <si>
    <t>Middle School - Language Arts_2010_32 to 53_Leaver</t>
  </si>
  <si>
    <t>Middle School - Language Arts_2010_32 to 53_New</t>
  </si>
  <si>
    <t>Middle School - Language Arts_2010_32 to 53_Same District/Different Position</t>
  </si>
  <si>
    <t>Middle School - Language Arts_2010_32 to 53_Stayer</t>
  </si>
  <si>
    <t>Middle School - Language Arts_2010_54 to 59_Different District/Different Position</t>
  </si>
  <si>
    <t>Middle School - Language Arts_2010_54 to 59_Leaver</t>
  </si>
  <si>
    <t>Middle School - Language Arts_2010_54 to 59_New</t>
  </si>
  <si>
    <t>Middle School - Language Arts_2010_54 to 59_Same District/Different Position</t>
  </si>
  <si>
    <t>Middle School - Language Arts_2010_54 to 59_Stayer</t>
  </si>
  <si>
    <t>Middle School - Language Arts_2010_60 to 61_Leaver</t>
  </si>
  <si>
    <t>Middle School - Language Arts_2010_60 to 61_New</t>
  </si>
  <si>
    <t>Middle School - Language Arts_2010_60 to 61_Same District/Different Position</t>
  </si>
  <si>
    <t>Middle School - Language Arts_2010_60 to 61_Stayer</t>
  </si>
  <si>
    <t>Middle School - Language Arts_2010_62 and older_Leaver</t>
  </si>
  <si>
    <t>Middle School - Language Arts_2010_62 and older_New</t>
  </si>
  <si>
    <t>Middle School - Language Arts_2010_62 and older_Same District/Different Position</t>
  </si>
  <si>
    <t>Middle School - Language Arts_2010_62 and older_Stayer</t>
  </si>
  <si>
    <t>Middle School - Language Arts_2011_31 and younger_Different District/Different Position</t>
  </si>
  <si>
    <t>Middle School - Language Arts_2011_31 and younger_Different District/Same Position</t>
  </si>
  <si>
    <t>Middle School - Language Arts_2011_31 and younger_Leaver</t>
  </si>
  <si>
    <t>Middle School - Language Arts_2011_31 and younger_New</t>
  </si>
  <si>
    <t>Middle School - Language Arts_2011_31 and younger_Same District/Different Position</t>
  </si>
  <si>
    <t>Middle School - Language Arts_2011_31 and younger_Stayer</t>
  </si>
  <si>
    <t>Middle School - Language Arts_2011_32 to 53_Different District/Different Position</t>
  </si>
  <si>
    <t>Middle School - Language Arts_2011_32 to 53_Different District/Same Position</t>
  </si>
  <si>
    <t>Middle School - Language Arts_2011_32 to 53_Leaver</t>
  </si>
  <si>
    <t>Middle School - Language Arts_2011_32 to 53_New</t>
  </si>
  <si>
    <t>Middle School - Language Arts_2011_32 to 53_Same District/Different Position</t>
  </si>
  <si>
    <t>Middle School - Language Arts_2011_32 to 53_Stayer</t>
  </si>
  <si>
    <t>Middle School - Language Arts_2011_54 to 59_Different District/Different Position</t>
  </si>
  <si>
    <t>Middle School - Language Arts_2011_54 to 59_Leaver</t>
  </si>
  <si>
    <t>Middle School - Language Arts_2011_54 to 59_New</t>
  </si>
  <si>
    <t>Middle School - Language Arts_2011_54 to 59_Same District/Different Position</t>
  </si>
  <si>
    <t>Middle School - Language Arts_2011_54 to 59_Stayer</t>
  </si>
  <si>
    <t>Middle School - Language Arts_2011_60 to 61_Different District/Different Position</t>
  </si>
  <si>
    <t>Middle School - Language Arts_2011_60 to 61_Leaver</t>
  </si>
  <si>
    <t>Middle School - Language Arts_2011_60 to 61_Same District/Different Position</t>
  </si>
  <si>
    <t>Middle School - Language Arts_2011_60 to 61_Stayer</t>
  </si>
  <si>
    <t>Middle School - Language Arts_2011_62 and older_Leaver</t>
  </si>
  <si>
    <t>Middle School - Language Arts_2011_62 and older_New</t>
  </si>
  <si>
    <t>Middle School - Language Arts_2011_62 and older_Same District/Different Position</t>
  </si>
  <si>
    <t>Middle School - Language Arts_2011_62 and older_Stayer</t>
  </si>
  <si>
    <t>Middle School - Language Arts_2012_31 and younger_Different District/Different Position</t>
  </si>
  <si>
    <t>Middle School - Language Arts_2012_31 and younger_Different District/Same Position</t>
  </si>
  <si>
    <t>Middle School - Language Arts_2012_31 and younger_Leaver</t>
  </si>
  <si>
    <t>Middle School - Language Arts_2012_31 and younger_New</t>
  </si>
  <si>
    <t>Middle School - Language Arts_2012_31 and younger_Same District/Different Position</t>
  </si>
  <si>
    <t>Middle School - Language Arts_2012_31 and younger_Stayer</t>
  </si>
  <si>
    <t>Middle School - Language Arts_2012_32 to 53_Different District/Different Position</t>
  </si>
  <si>
    <t>Middle School - Language Arts_2012_32 to 53_Different District/Same Position</t>
  </si>
  <si>
    <t>Middle School - Language Arts_2012_32 to 53_Leaver</t>
  </si>
  <si>
    <t>Middle School - Language Arts_2012_32 to 53_New</t>
  </si>
  <si>
    <t>Middle School - Language Arts_2012_32 to 53_Same District/Different Position</t>
  </si>
  <si>
    <t>Middle School - Language Arts_2012_32 to 53_Stayer</t>
  </si>
  <si>
    <t>Middle School - Language Arts_2012_54 to 59_Different District/Different Position</t>
  </si>
  <si>
    <t>Middle School - Language Arts_2012_54 to 59_Different District/Same Position</t>
  </si>
  <si>
    <t>Middle School - Language Arts_2012_54 to 59_Leaver</t>
  </si>
  <si>
    <t>Middle School - Language Arts_2012_54 to 59_New</t>
  </si>
  <si>
    <t>Middle School - Language Arts_2012_54 to 59_Same District/Different Position</t>
  </si>
  <si>
    <t>Middle School - Language Arts_2012_54 to 59_Stayer</t>
  </si>
  <si>
    <t>Middle School - Language Arts_2012_60 to 61_Leaver</t>
  </si>
  <si>
    <t>Middle School - Language Arts_2012_60 to 61_New</t>
  </si>
  <si>
    <t>Middle School - Language Arts_2012_60 to 61_Same District/Different Position</t>
  </si>
  <si>
    <t>Middle School - Language Arts_2012_60 to 61_Stayer</t>
  </si>
  <si>
    <t>Middle School - Language Arts_2012_62 and older_Different District/Different Position</t>
  </si>
  <si>
    <t>Middle School - Language Arts_2012_62 and older_Leaver</t>
  </si>
  <si>
    <t>Middle School - Language Arts_2012_62 and older_New</t>
  </si>
  <si>
    <t>Middle School - Language Arts_2012_62 and older_Same District/Different Position</t>
  </si>
  <si>
    <t>Middle School - Language Arts_2012_62 and older_Stayer</t>
  </si>
  <si>
    <t>Middle School - Language Arts_2013_31 and younger_Different District/Different Position</t>
  </si>
  <si>
    <t>Middle School - Language Arts_2013_31 and younger_Different District/Same Position</t>
  </si>
  <si>
    <t>Middle School - Language Arts_2013_31 and younger_Leaver</t>
  </si>
  <si>
    <t>Middle School - Language Arts_2013_31 and younger_New</t>
  </si>
  <si>
    <t>Middle School - Language Arts_2013_31 and younger_Same District/Different Position</t>
  </si>
  <si>
    <t>Middle School - Language Arts_2013_31 and younger_Stayer</t>
  </si>
  <si>
    <t>Middle School - Language Arts_2013_32 to 53_Different District/Different Position</t>
  </si>
  <si>
    <t>Middle School - Language Arts_2013_32 to 53_Different District/Same Position</t>
  </si>
  <si>
    <t>Middle School - Language Arts_2013_32 to 53_Leaver</t>
  </si>
  <si>
    <t>Middle School - Language Arts_2013_32 to 53_New</t>
  </si>
  <si>
    <t>Middle School - Language Arts_2013_32 to 53_Same District/Different Position</t>
  </si>
  <si>
    <t>Middle School - Language Arts_2013_32 to 53_Stayer</t>
  </si>
  <si>
    <t>Middle School - Language Arts_2013_54 to 59_Different District/Different Position</t>
  </si>
  <si>
    <t>Middle School - Language Arts_2013_54 to 59_Different District/Same Position</t>
  </si>
  <si>
    <t>Middle School - Language Arts_2013_54 to 59_Leaver</t>
  </si>
  <si>
    <t>Middle School - Language Arts_2013_54 to 59_New</t>
  </si>
  <si>
    <t>Middle School - Language Arts_2013_54 to 59_Same District/Different Position</t>
  </si>
  <si>
    <t>Middle School - Language Arts_2013_54 to 59_Stayer</t>
  </si>
  <si>
    <t>Middle School - Language Arts_2013_60 to 61_Leaver</t>
  </si>
  <si>
    <t>Middle School - Language Arts_2013_60 to 61_New</t>
  </si>
  <si>
    <t>Middle School - Language Arts_2013_60 to 61_Same District/Different Position</t>
  </si>
  <si>
    <t>Middle School - Language Arts_2013_60 to 61_Stayer</t>
  </si>
  <si>
    <t>Middle School - Language Arts_2013_62 and older_Different District/Different Position</t>
  </si>
  <si>
    <t>Middle School - Language Arts_2013_62 and older_Leaver</t>
  </si>
  <si>
    <t>Middle School - Language Arts_2013_62 and older_New</t>
  </si>
  <si>
    <t>Middle School - Language Arts_2013_62 and older_Same District/Different Position</t>
  </si>
  <si>
    <t>Middle School - Language Arts_2013_62 and older_Stayer</t>
  </si>
  <si>
    <t>Middle School - Language Arts_2014_31 and younger_Different District/Different Position</t>
  </si>
  <si>
    <t>Middle School - Language Arts_2014_31 and younger_Different District/Same Position</t>
  </si>
  <si>
    <t>Middle School - Language Arts_2014_31 and younger_Leaver</t>
  </si>
  <si>
    <t>Middle School - Language Arts_2014_31 and younger_New</t>
  </si>
  <si>
    <t>Middle School - Language Arts_2014_31 and younger_Same District/Different Position</t>
  </si>
  <si>
    <t>Middle School - Language Arts_2014_31 and younger_Stayer</t>
  </si>
  <si>
    <t>Middle School - Language Arts_2014_32 to 53_Different District/Different Position</t>
  </si>
  <si>
    <t>Middle School - Language Arts_2014_32 to 53_Different District/Same Position</t>
  </si>
  <si>
    <t>Middle School - Language Arts_2014_32 to 53_Leaver</t>
  </si>
  <si>
    <t>Middle School - Language Arts_2014_32 to 53_New</t>
  </si>
  <si>
    <t>Middle School - Language Arts_2014_32 to 53_Same District/Different Position</t>
  </si>
  <si>
    <t>Middle School - Language Arts_2014_32 to 53_Stayer</t>
  </si>
  <si>
    <t>Middle School - Language Arts_2014_54 to 59_Different District/Different Position</t>
  </si>
  <si>
    <t>Middle School - Language Arts_2014_54 to 59_Leaver</t>
  </si>
  <si>
    <t>Middle School - Language Arts_2014_54 to 59_New</t>
  </si>
  <si>
    <t>Middle School - Language Arts_2014_54 to 59_Same District/Different Position</t>
  </si>
  <si>
    <t>Middle School - Language Arts_2014_54 to 59_Stayer</t>
  </si>
  <si>
    <t>Middle School - Language Arts_2014_60 to 61_Leaver</t>
  </si>
  <si>
    <t>Middle School - Language Arts_2014_60 to 61_New</t>
  </si>
  <si>
    <t>Middle School - Language Arts_2014_60 to 61_Same District/Different Position</t>
  </si>
  <si>
    <t>Middle School - Language Arts_2014_60 to 61_Stayer</t>
  </si>
  <si>
    <t>Middle School - Language Arts_2014_62 and older_Different District/Same Position</t>
  </si>
  <si>
    <t>Middle School - Language Arts_2014_62 and older_Leaver</t>
  </si>
  <si>
    <t>Middle School - Language Arts_2014_62 and older_New</t>
  </si>
  <si>
    <t>Middle School - Language Arts_2014_62 and older_Same District/Different Position</t>
  </si>
  <si>
    <t>Middle School - Language Arts_2014_62 and older_Stayer</t>
  </si>
  <si>
    <t>Middle School - Language Arts_2015_31 and younger_Different District/Different Position</t>
  </si>
  <si>
    <t>Middle School - Language Arts_2015_31 and younger_Different District/Same Position</t>
  </si>
  <si>
    <t>Middle School - Language Arts_2015_31 and younger_Leaver</t>
  </si>
  <si>
    <t>Middle School - Language Arts_2015_31 and younger_New</t>
  </si>
  <si>
    <t>Middle School - Language Arts_2015_31 and younger_Same District/Different Position</t>
  </si>
  <si>
    <t>Middle School - Language Arts_2015_31 and younger_Stayer</t>
  </si>
  <si>
    <t>Middle School - Language Arts_2015_32 to 53_Different District/Different Position</t>
  </si>
  <si>
    <t>Middle School - Language Arts_2015_32 to 53_Different District/Same Position</t>
  </si>
  <si>
    <t>Middle School - Language Arts_2015_32 to 53_Leaver</t>
  </si>
  <si>
    <t>Middle School - Language Arts_2015_32 to 53_New</t>
  </si>
  <si>
    <t>Middle School - Language Arts_2015_32 to 53_Same District/Different Position</t>
  </si>
  <si>
    <t>Middle School - Language Arts_2015_32 to 53_Stayer</t>
  </si>
  <si>
    <t>Middle School - Language Arts_2015_54 to 59_Different District/Different Position</t>
  </si>
  <si>
    <t>Middle School - Language Arts_2015_54 to 59_Different District/Same Position</t>
  </si>
  <si>
    <t>Middle School - Language Arts_2015_54 to 59_Leaver</t>
  </si>
  <si>
    <t>Middle School - Language Arts_2015_54 to 59_New</t>
  </si>
  <si>
    <t>Middle School - Language Arts_2015_54 to 59_Same District/Different Position</t>
  </si>
  <si>
    <t>Middle School - Language Arts_2015_54 to 59_Stayer</t>
  </si>
  <si>
    <t>Middle School - Language Arts_2015_60 to 61_Different District/Same Position</t>
  </si>
  <si>
    <t>Middle School - Language Arts_2015_60 to 61_Leaver</t>
  </si>
  <si>
    <t>Middle School - Language Arts_2015_60 to 61_New</t>
  </si>
  <si>
    <t>Middle School - Language Arts_2015_60 to 61_Same District/Different Position</t>
  </si>
  <si>
    <t>Middle School - Language Arts_2015_60 to 61_Stayer</t>
  </si>
  <si>
    <t>Middle School - Language Arts_2015_62 and older_Different District/Different Position</t>
  </si>
  <si>
    <t>Middle School - Language Arts_2015_62 and older_Leaver</t>
  </si>
  <si>
    <t>Middle School - Language Arts_2015_62 and older_New</t>
  </si>
  <si>
    <t>Middle School - Language Arts_2015_62 and older_Same District/Different Position</t>
  </si>
  <si>
    <t>Middle School - Language Arts_2015_62 and older_Stayer</t>
  </si>
  <si>
    <t>Middle School - Math_2010_31 and younger_Different District/Different Position</t>
  </si>
  <si>
    <t>Middle School - Math_2010_31 and younger_Different District/Same Position</t>
  </si>
  <si>
    <t>Middle School - Math_2010_31 and younger_Leaver</t>
  </si>
  <si>
    <t>Middle School - Math_2010_31 and younger_New</t>
  </si>
  <si>
    <t>Middle School - Math_2010_31 and younger_Same District/Different Position</t>
  </si>
  <si>
    <t>Middle School - Math_2010_31 and younger_Stayer</t>
  </si>
  <si>
    <t>Middle School - Math_2010_32 to 53_Different District/Different Position</t>
  </si>
  <si>
    <t>Middle School - Math_2010_32 to 53_Different District/Same Position</t>
  </si>
  <si>
    <t>Middle School - Math_2010_32 to 53_Leaver</t>
  </si>
  <si>
    <t>Middle School - Math_2010_32 to 53_New</t>
  </si>
  <si>
    <t>Middle School - Math_2010_32 to 53_Same District/Different Position</t>
  </si>
  <si>
    <t>Middle School - Math_2010_32 to 53_Stayer</t>
  </si>
  <si>
    <t>Middle School - Math_2010_54 to 59_Different District/Different Position</t>
  </si>
  <si>
    <t>Middle School - Math_2010_54 to 59_Leaver</t>
  </si>
  <si>
    <t>Middle School - Math_2010_54 to 59_New</t>
  </si>
  <si>
    <t>Middle School - Math_2010_54 to 59_Same District/Different Position</t>
  </si>
  <si>
    <t>Middle School - Math_2010_54 to 59_Stayer</t>
  </si>
  <si>
    <t>Middle School - Math_2010_60 to 61_Leaver</t>
  </si>
  <si>
    <t>Middle School - Math_2010_60 to 61_Same District/Different Position</t>
  </si>
  <si>
    <t>Middle School - Math_2010_60 to 61_Stayer</t>
  </si>
  <si>
    <t>Middle School - Math_2010_62 and older_Different District/Different Position</t>
  </si>
  <si>
    <t>Middle School - Math_2010_62 and older_Leaver</t>
  </si>
  <si>
    <t>Middle School - Math_2010_62 and older_New</t>
  </si>
  <si>
    <t>Middle School - Math_2010_62 and older_Same District/Different Position</t>
  </si>
  <si>
    <t>Middle School - Math_2010_62 and older_Stayer</t>
  </si>
  <si>
    <t>Middle School - Math_2011_31 and younger_Different District/Different Position</t>
  </si>
  <si>
    <t>Middle School - Math_2011_31 and younger_Different District/Same Position</t>
  </si>
  <si>
    <t>Middle School - Math_2011_31 and younger_Leaver</t>
  </si>
  <si>
    <t>Middle School - Math_2011_31 and younger_New</t>
  </si>
  <si>
    <t>Middle School - Math_2011_31 and younger_Same District/Different Position</t>
  </si>
  <si>
    <t>Middle School - Math_2011_31 and younger_Stayer</t>
  </si>
  <si>
    <t>Middle School - Math_2011_32 to 53_Different District/Different Position</t>
  </si>
  <si>
    <t>Middle School - Math_2011_32 to 53_Different District/Same Position</t>
  </si>
  <si>
    <t>Middle School - Math_2011_32 to 53_Leaver</t>
  </si>
  <si>
    <t>Middle School - Math_2011_32 to 53_New</t>
  </si>
  <si>
    <t>Middle School - Math_2011_32 to 53_Same District/Different Position</t>
  </si>
  <si>
    <t>Middle School - Math_2011_32 to 53_Stayer</t>
  </si>
  <si>
    <t>Middle School - Math_2011_54 to 59_Different District/Same Position</t>
  </si>
  <si>
    <t>Middle School - Math_2011_54 to 59_Leaver</t>
  </si>
  <si>
    <t>Middle School - Math_2011_54 to 59_New</t>
  </si>
  <si>
    <t>Middle School - Math_2011_54 to 59_Same District/Different Position</t>
  </si>
  <si>
    <t>Middle School - Math_2011_54 to 59_Stayer</t>
  </si>
  <si>
    <t>Middle School - Math_2011_60 to 61_Different District/Different Position</t>
  </si>
  <si>
    <t>Middle School - Math_2011_60 to 61_Leaver</t>
  </si>
  <si>
    <t>Middle School - Math_2011_60 to 61_Same District/Different Position</t>
  </si>
  <si>
    <t>Middle School - Math_2011_60 to 61_Stayer</t>
  </si>
  <si>
    <t>Middle School - Math_2011_62 and older_Different District/Different Position</t>
  </si>
  <si>
    <t>Middle School - Math_2011_62 and older_Leaver</t>
  </si>
  <si>
    <t>Middle School - Math_2011_62 and older_New</t>
  </si>
  <si>
    <t>Middle School - Math_2011_62 and older_Same District/Different Position</t>
  </si>
  <si>
    <t>Middle School - Math_2011_62 and older_Stayer</t>
  </si>
  <si>
    <t>Middle School - Math_2012_31 and younger_Different District/Different Position</t>
  </si>
  <si>
    <t>Middle School - Math_2012_31 and younger_Different District/Same Position</t>
  </si>
  <si>
    <t>Middle School - Math_2012_31 and younger_Leaver</t>
  </si>
  <si>
    <t>Middle School - Math_2012_31 and younger_New</t>
  </si>
  <si>
    <t>Middle School - Math_2012_31 and younger_Same District/Different Position</t>
  </si>
  <si>
    <t>Middle School - Math_2012_31 and younger_Stayer</t>
  </si>
  <si>
    <t>Middle School - Math_2012_32 to 53_Different District/Different Position</t>
  </si>
  <si>
    <t>Middle School - Math_2012_32 to 53_Different District/Same Position</t>
  </si>
  <si>
    <t>Middle School - Math_2012_32 to 53_Leaver</t>
  </si>
  <si>
    <t>Middle School - Math_2012_32 to 53_New</t>
  </si>
  <si>
    <t>Middle School - Math_2012_32 to 53_Same District/Different Position</t>
  </si>
  <si>
    <t>Middle School - Math_2012_32 to 53_Stayer</t>
  </si>
  <si>
    <t>Middle School - Math_2012_54 to 59_Leaver</t>
  </si>
  <si>
    <t>Middle School - Math_2012_54 to 59_New</t>
  </si>
  <si>
    <t>Middle School - Math_2012_54 to 59_Same District/Different Position</t>
  </si>
  <si>
    <t>Middle School - Math_2012_54 to 59_Stayer</t>
  </si>
  <si>
    <t>Middle School - Math_2012_60 to 61_Leaver</t>
  </si>
  <si>
    <t>Middle School - Math_2012_60 to 61_New</t>
  </si>
  <si>
    <t>Middle School - Math_2012_60 to 61_Same District/Different Position</t>
  </si>
  <si>
    <t>Middle School - Math_2012_60 to 61_Stayer</t>
  </si>
  <si>
    <t>Middle School - Math_2012_62 and older_Leaver</t>
  </si>
  <si>
    <t>Middle School - Math_2012_62 and older_New</t>
  </si>
  <si>
    <t>Middle School - Math_2012_62 and older_Same District/Different Position</t>
  </si>
  <si>
    <t>Middle School - Math_2012_62 and older_Stayer</t>
  </si>
  <si>
    <t>Middle School - Math_2013_31 and younger_Different District/Different Position</t>
  </si>
  <si>
    <t>Middle School - Math_2013_31 and younger_Different District/Same Position</t>
  </si>
  <si>
    <t>Middle School - Math_2013_31 and younger_Leaver</t>
  </si>
  <si>
    <t>Middle School - Math_2013_31 and younger_New</t>
  </si>
  <si>
    <t>Middle School - Math_2013_31 and younger_Same District/Different Position</t>
  </si>
  <si>
    <t>Middle School - Math_2013_31 and younger_Stayer</t>
  </si>
  <si>
    <t>Middle School - Math_2013_32 to 53_Different District/Different Position</t>
  </si>
  <si>
    <t>Middle School - Math_2013_32 to 53_Different District/Same Position</t>
  </si>
  <si>
    <t>Middle School - Math_2013_32 to 53_Leaver</t>
  </si>
  <si>
    <t>Middle School - Math_2013_32 to 53_New</t>
  </si>
  <si>
    <t>Middle School - Math_2013_32 to 53_Same District/Different Position</t>
  </si>
  <si>
    <t>Middle School - Math_2013_32 to 53_Stayer</t>
  </si>
  <si>
    <t>Middle School - Math_2013_54 to 59_Different District/Different Position</t>
  </si>
  <si>
    <t>Middle School - Math_2013_54 to 59_Different District/Same Position</t>
  </si>
  <si>
    <t>Middle School - Math_2013_54 to 59_Leaver</t>
  </si>
  <si>
    <t>Middle School - Math_2013_54 to 59_New</t>
  </si>
  <si>
    <t>Middle School - Math_2013_54 to 59_Same District/Different Position</t>
  </si>
  <si>
    <t>Middle School - Math_2013_54 to 59_Stayer</t>
  </si>
  <si>
    <t>Middle School - Math_2013_60 to 61_Different District/Different Position</t>
  </si>
  <si>
    <t>Middle School - Math_2013_60 to 61_Leaver</t>
  </si>
  <si>
    <t>Middle School - Math_2013_60 to 61_New</t>
  </si>
  <si>
    <t>Middle School - Math_2013_60 to 61_Same District/Different Position</t>
  </si>
  <si>
    <t>Middle School - Math_2013_60 to 61_Stayer</t>
  </si>
  <si>
    <t>Middle School - Math_2013_62 and older_Different District/Different Position</t>
  </si>
  <si>
    <t>Middle School - Math_2013_62 and older_Different District/Same Position</t>
  </si>
  <si>
    <t>Middle School - Math_2013_62 and older_Leaver</t>
  </si>
  <si>
    <t>Middle School - Math_2013_62 and older_New</t>
  </si>
  <si>
    <t>Middle School - Math_2013_62 and older_Same District/Different Position</t>
  </si>
  <si>
    <t>Middle School - Math_2013_62 and older_Stayer</t>
  </si>
  <si>
    <t>Middle School - Math_2014_31 and younger_Different District/Different Position</t>
  </si>
  <si>
    <t>Middle School - Math_2014_31 and younger_Different District/Same Position</t>
  </si>
  <si>
    <t>Middle School - Math_2014_31 and younger_Leaver</t>
  </si>
  <si>
    <t>Middle School - Math_2014_31 and younger_New</t>
  </si>
  <si>
    <t>Middle School - Math_2014_31 and younger_Same District/Different Position</t>
  </si>
  <si>
    <t>Middle School - Math_2014_31 and younger_Stayer</t>
  </si>
  <si>
    <t>Middle School - Math_2014_32 to 53_Different District/Different Position</t>
  </si>
  <si>
    <t>Middle School - Math_2014_32 to 53_Different District/Same Position</t>
  </si>
  <si>
    <t>Middle School - Math_2014_32 to 53_Leaver</t>
  </si>
  <si>
    <t>Middle School - Math_2014_32 to 53_New</t>
  </si>
  <si>
    <t>Middle School - Math_2014_32 to 53_Same District/Different Position</t>
  </si>
  <si>
    <t>Middle School - Math_2014_32 to 53_Stayer</t>
  </si>
  <si>
    <t>Middle School - Math_2014_54 to 59_Different District/Different Position</t>
  </si>
  <si>
    <t>Middle School - Math_2014_54 to 59_Different District/Same Position</t>
  </si>
  <si>
    <t>Middle School - Math_2014_54 to 59_Leaver</t>
  </si>
  <si>
    <t>Middle School - Math_2014_54 to 59_New</t>
  </si>
  <si>
    <t>Middle School - Math_2014_54 to 59_Same District/Different Position</t>
  </si>
  <si>
    <t>Middle School - Math_2014_54 to 59_Stayer</t>
  </si>
  <si>
    <t>Middle School - Math_2014_60 to 61_Different District/Different Position</t>
  </si>
  <si>
    <t>Middle School - Math_2014_60 to 61_Leaver</t>
  </si>
  <si>
    <t>Middle School - Math_2014_60 to 61_New</t>
  </si>
  <si>
    <t>Middle School - Math_2014_60 to 61_Same District/Different Position</t>
  </si>
  <si>
    <t>Middle School - Math_2014_60 to 61_Stayer</t>
  </si>
  <si>
    <t>Middle School - Math_2014_62 and older_Different District/Different Position</t>
  </si>
  <si>
    <t>Middle School - Math_2014_62 and older_Leaver</t>
  </si>
  <si>
    <t>Middle School - Math_2014_62 and older_New</t>
  </si>
  <si>
    <t>Middle School - Math_2014_62 and older_Same District/Different Position</t>
  </si>
  <si>
    <t>Middle School - Math_2014_62 and older_Stayer</t>
  </si>
  <si>
    <t>Middle School - Math_2015_31 and younger_Different District/Different Position</t>
  </si>
  <si>
    <t>Middle School - Math_2015_31 and younger_Different District/Same Position</t>
  </si>
  <si>
    <t>Middle School - Math_2015_31 and younger_Leaver</t>
  </si>
  <si>
    <t>Middle School - Math_2015_31 and younger_New</t>
  </si>
  <si>
    <t>Middle School - Math_2015_31 and younger_Same District/Different Position</t>
  </si>
  <si>
    <t>Middle School - Math_2015_31 and younger_Stayer</t>
  </si>
  <si>
    <t>Middle School - Math_2015_32 to 53_Different District/Different Position</t>
  </si>
  <si>
    <t>Middle School - Math_2015_32 to 53_Different District/Same Position</t>
  </si>
  <si>
    <t>Middle School - Math_2015_32 to 53_Leaver</t>
  </si>
  <si>
    <t>Middle School - Math_2015_32 to 53_New</t>
  </si>
  <si>
    <t>Middle School - Math_2015_32 to 53_Same District/Different Position</t>
  </si>
  <si>
    <t>Middle School - Math_2015_32 to 53_Stayer</t>
  </si>
  <si>
    <t>Middle School - Math_2015_54 to 59_Different District/Different Position</t>
  </si>
  <si>
    <t>Middle School - Math_2015_54 to 59_Different District/Same Position</t>
  </si>
  <si>
    <t>Middle School - Math_2015_54 to 59_Leaver</t>
  </si>
  <si>
    <t>Middle School - Math_2015_54 to 59_New</t>
  </si>
  <si>
    <t>Middle School - Math_2015_54 to 59_Same District/Different Position</t>
  </si>
  <si>
    <t>Middle School - Math_2015_54 to 59_Stayer</t>
  </si>
  <si>
    <t>Middle School - Math_2015_60 to 61_Leaver</t>
  </si>
  <si>
    <t>Middle School - Math_2015_60 to 61_New</t>
  </si>
  <si>
    <t>Middle School - Math_2015_60 to 61_Same District/Different Position</t>
  </si>
  <si>
    <t>Middle School - Math_2015_60 to 61_Stayer</t>
  </si>
  <si>
    <t>Middle School - Math_2015_62 and older_Leaver</t>
  </si>
  <si>
    <t>Middle School - Math_2015_62 and older_New</t>
  </si>
  <si>
    <t>Middle School - Math_2015_62 and older_Same District/Different Position</t>
  </si>
  <si>
    <t>Middle School - Math_2015_62 and older_Stayer</t>
  </si>
  <si>
    <t>Middle School - Other_2010_31 and younger_Different District/Different Position</t>
  </si>
  <si>
    <t>Middle School - Other_2010_31 and younger_Different District/Same Position</t>
  </si>
  <si>
    <t>Middle School - Other_2010_31 and younger_Leaver</t>
  </si>
  <si>
    <t>Middle School - Other_2010_31 and younger_New</t>
  </si>
  <si>
    <t>Middle School - Other_2010_31 and younger_Same District/Different Position</t>
  </si>
  <si>
    <t>Middle School - Other_2010_31 and younger_Stayer</t>
  </si>
  <si>
    <t>Middle School - Other_2010_32 to 53_Different District/Different Position</t>
  </si>
  <si>
    <t>Middle School - Other_2010_32 to 53_Different District/Same Position</t>
  </si>
  <si>
    <t>Middle School - Other_2010_32 to 53_Leaver</t>
  </si>
  <si>
    <t>Middle School - Other_2010_32 to 53_New</t>
  </si>
  <si>
    <t>Middle School - Other_2010_32 to 53_Same District/Different Position</t>
  </si>
  <si>
    <t>Middle School - Other_2010_32 to 53_Stayer</t>
  </si>
  <si>
    <t>Middle School - Other_2010_54 to 59_Different District/Different Position</t>
  </si>
  <si>
    <t>Middle School - Other_2010_54 to 59_Leaver</t>
  </si>
  <si>
    <t>Middle School - Other_2010_54 to 59_New</t>
  </si>
  <si>
    <t>Middle School - Other_2010_54 to 59_Same District/Different Position</t>
  </si>
  <si>
    <t>Middle School - Other_2010_54 to 59_Stayer</t>
  </si>
  <si>
    <t>Middle School - Other_2010_60 to 61_Different District/Different Position</t>
  </si>
  <si>
    <t>Middle School - Other_2010_60 to 61_Leaver</t>
  </si>
  <si>
    <t>Middle School - Other_2010_60 to 61_Same District/Different Position</t>
  </si>
  <si>
    <t>Middle School - Other_2010_60 to 61_Stayer</t>
  </si>
  <si>
    <t>Middle School - Other_2010_62 and older_Different District/Different Position</t>
  </si>
  <si>
    <t>Middle School - Other_2010_62 and older_Leaver</t>
  </si>
  <si>
    <t>Middle School - Other_2010_62 and older_New</t>
  </si>
  <si>
    <t>Middle School - Other_2010_62 and older_Same District/Different Position</t>
  </si>
  <si>
    <t>Middle School - Other_2010_62 and older_Stayer</t>
  </si>
  <si>
    <t>Middle School - Other_2011_31 and younger_Different District/Different Position</t>
  </si>
  <si>
    <t>Middle School - Other_2011_31 and younger_Different District/Same Position</t>
  </si>
  <si>
    <t>Middle School - Other_2011_31 and younger_Leaver</t>
  </si>
  <si>
    <t>Middle School - Other_2011_31 and younger_New</t>
  </si>
  <si>
    <t>Middle School - Other_2011_31 and younger_Same District/Different Position</t>
  </si>
  <si>
    <t>Middle School - Other_2011_31 and younger_Stayer</t>
  </si>
  <si>
    <t>Middle School - Other_2011_32 to 53_Different District/Different Position</t>
  </si>
  <si>
    <t>Middle School - Other_2011_32 to 53_Different District/Same Position</t>
  </si>
  <si>
    <t>Middle School - Other_2011_32 to 53_Leaver</t>
  </si>
  <si>
    <t>Middle School - Other_2011_32 to 53_New</t>
  </si>
  <si>
    <t>Middle School - Other_2011_32 to 53_Same District/Different Position</t>
  </si>
  <si>
    <t>Middle School - Other_2011_32 to 53_Stayer</t>
  </si>
  <si>
    <t>Middle School - Other_2011_54 to 59_Leaver</t>
  </si>
  <si>
    <t>Middle School - Other_2011_54 to 59_New</t>
  </si>
  <si>
    <t>Middle School - Other_2011_54 to 59_Same District/Different Position</t>
  </si>
  <si>
    <t>Middle School - Other_2011_54 to 59_Stayer</t>
  </si>
  <si>
    <t>Middle School - Other_2011_60 to 61_Different District/Different Position</t>
  </si>
  <si>
    <t>Middle School - Other_2011_60 to 61_Leaver</t>
  </si>
  <si>
    <t>Middle School - Other_2011_60 to 61_New</t>
  </si>
  <si>
    <t>Middle School - Other_2011_60 to 61_Same District/Different Position</t>
  </si>
  <si>
    <t>Middle School - Other_2011_60 to 61_Stayer</t>
  </si>
  <si>
    <t>Middle School - Other_2011_62 and older_Different District/Different Position</t>
  </si>
  <si>
    <t>Middle School - Other_2011_62 and older_Leaver</t>
  </si>
  <si>
    <t>Middle School - Other_2011_62 and older_Same District/Different Position</t>
  </si>
  <si>
    <t>Middle School - Other_2011_62 and older_Stayer</t>
  </si>
  <si>
    <t>Middle School - Other_2012_31 and younger_Different District/Different Position</t>
  </si>
  <si>
    <t>Middle School - Other_2012_31 and younger_Different District/Same Position</t>
  </si>
  <si>
    <t>Middle School - Other_2012_31 and younger_Leaver</t>
  </si>
  <si>
    <t>Middle School - Other_2012_31 and younger_New</t>
  </si>
  <si>
    <t>Middle School - Other_2012_31 and younger_Same District/Different Position</t>
  </si>
  <si>
    <t>Middle School - Other_2012_31 and younger_Stayer</t>
  </si>
  <si>
    <t>Middle School - Other_2012_32 to 53_Different District/Different Position</t>
  </si>
  <si>
    <t>Middle School - Other_2012_32 to 53_Different District/Same Position</t>
  </si>
  <si>
    <t>Middle School - Other_2012_32 to 53_Leaver</t>
  </si>
  <si>
    <t>Middle School - Other_2012_32 to 53_New</t>
  </si>
  <si>
    <t>Middle School - Other_2012_32 to 53_Same District/Different Position</t>
  </si>
  <si>
    <t>Middle School - Other_2012_32 to 53_Stayer</t>
  </si>
  <si>
    <t>Middle School - Other_2012_54 to 59_Different District/Different Position</t>
  </si>
  <si>
    <t>Middle School - Other_2012_54 to 59_Leaver</t>
  </si>
  <si>
    <t>Middle School - Other_2012_54 to 59_New</t>
  </si>
  <si>
    <t>Middle School - Other_2012_54 to 59_Same District/Different Position</t>
  </si>
  <si>
    <t>Middle School - Other_2012_54 to 59_Stayer</t>
  </si>
  <si>
    <t>Middle School - Other_2012_60 to 61_Leaver</t>
  </si>
  <si>
    <t>Middle School - Other_2012_60 to 61_New</t>
  </si>
  <si>
    <t>Middle School - Other_2012_60 to 61_Same District/Different Position</t>
  </si>
  <si>
    <t>Middle School - Other_2012_60 to 61_Stayer</t>
  </si>
  <si>
    <t>Middle School - Other_2012_62 and older_Leaver</t>
  </si>
  <si>
    <t>Middle School - Other_2012_62 and older_New</t>
  </si>
  <si>
    <t>Middle School - Other_2012_62 and older_Same District/Different Position</t>
  </si>
  <si>
    <t>Middle School - Other_2012_62 and older_Stayer</t>
  </si>
  <si>
    <t>Middle School - Other_2013_31 and younger_Different District/Different Position</t>
  </si>
  <si>
    <t>Middle School - Other_2013_31 and younger_Different District/Same Position</t>
  </si>
  <si>
    <t>Middle School - Other_2013_31 and younger_Leaver</t>
  </si>
  <si>
    <t>Middle School - Other_2013_31 and younger_New</t>
  </si>
  <si>
    <t>Middle School - Other_2013_31 and younger_Same District/Different Position</t>
  </si>
  <si>
    <t>Middle School - Other_2013_31 and younger_Stayer</t>
  </si>
  <si>
    <t>Middle School - Other_2013_32 to 53_Different District/Different Position</t>
  </si>
  <si>
    <t>Middle School - Other_2013_32 to 53_Different District/Same Position</t>
  </si>
  <si>
    <t>Middle School - Other_2013_32 to 53_Leaver</t>
  </si>
  <si>
    <t>Middle School - Other_2013_32 to 53_New</t>
  </si>
  <si>
    <t>Middle School - Other_2013_32 to 53_Same District/Different Position</t>
  </si>
  <si>
    <t>Middle School - Other_2013_32 to 53_Stayer</t>
  </si>
  <si>
    <t>Middle School - Other_2013_54 to 59_Different District/Different Position</t>
  </si>
  <si>
    <t>Middle School - Other_2013_54 to 59_Leaver</t>
  </si>
  <si>
    <t>Middle School - Other_2013_54 to 59_New</t>
  </si>
  <si>
    <t>Middle School - Other_2013_54 to 59_Same District/Different Position</t>
  </si>
  <si>
    <t>Middle School - Other_2013_54 to 59_Stayer</t>
  </si>
  <si>
    <t>Middle School - Other_2013_60 to 61_Different District/Different Position</t>
  </si>
  <si>
    <t>Middle School - Other_2013_60 to 61_Different District/Same Position</t>
  </si>
  <si>
    <t>Middle School - Other_2013_60 to 61_Leaver</t>
  </si>
  <si>
    <t>Middle School - Other_2013_60 to 61_Same District/Different Position</t>
  </si>
  <si>
    <t>Middle School - Other_2013_60 to 61_Stayer</t>
  </si>
  <si>
    <t>Middle School - Other_2013_62 and older_Leaver</t>
  </si>
  <si>
    <t>Middle School - Other_2013_62 and older_New</t>
  </si>
  <si>
    <t>Middle School - Other_2013_62 and older_Same District/Different Position</t>
  </si>
  <si>
    <t>Middle School - Other_2013_62 and older_Stayer</t>
  </si>
  <si>
    <t>Middle School - Other_2014_31 and younger_Different District/Different Position</t>
  </si>
  <si>
    <t>Middle School - Other_2014_31 and younger_Different District/Same Position</t>
  </si>
  <si>
    <t>Middle School - Other_2014_31 and younger_Leaver</t>
  </si>
  <si>
    <t>Middle School - Other_2014_31 and younger_New</t>
  </si>
  <si>
    <t>Middle School - Other_2014_31 and younger_Same District/Different Position</t>
  </si>
  <si>
    <t>Middle School - Other_2014_31 and younger_Stayer</t>
  </si>
  <si>
    <t>Middle School - Other_2014_32 to 53_Different District/Different Position</t>
  </si>
  <si>
    <t>Middle School - Other_2014_32 to 53_Different District/Same Position</t>
  </si>
  <si>
    <t>Middle School - Other_2014_32 to 53_Leaver</t>
  </si>
  <si>
    <t>Middle School - Other_2014_32 to 53_New</t>
  </si>
  <si>
    <t>Middle School - Other_2014_32 to 53_Same District/Different Position</t>
  </si>
  <si>
    <t>Middle School - Other_2014_32 to 53_Stayer</t>
  </si>
  <si>
    <t>Middle School - Other_2014_54 to 59_Different District/Different Position</t>
  </si>
  <si>
    <t>Middle School - Other_2014_54 to 59_Different District/Same Position</t>
  </si>
  <si>
    <t>Middle School - Other_2014_54 to 59_Leaver</t>
  </si>
  <si>
    <t>Middle School - Other_2014_54 to 59_New</t>
  </si>
  <si>
    <t>Middle School - Other_2014_54 to 59_Same District/Different Position</t>
  </si>
  <si>
    <t>Middle School - Other_2014_54 to 59_Stayer</t>
  </si>
  <si>
    <t>Middle School - Other_2014_60 to 61_Leaver</t>
  </si>
  <si>
    <t>Middle School - Other_2014_60 to 61_New</t>
  </si>
  <si>
    <t>Middle School - Other_2014_60 to 61_Same District/Different Position</t>
  </si>
  <si>
    <t>Middle School - Other_2014_60 to 61_Stayer</t>
  </si>
  <si>
    <t>Middle School - Other_2014_62 and older_Different District/Different Position</t>
  </si>
  <si>
    <t>Middle School - Other_2014_62 and older_Leaver</t>
  </si>
  <si>
    <t>Middle School - Other_2014_62 and older_New</t>
  </si>
  <si>
    <t>Middle School - Other_2014_62 and older_Same District/Different Position</t>
  </si>
  <si>
    <t>Middle School - Other_2014_62 and older_Stayer</t>
  </si>
  <si>
    <t>Middle School - Other_2015_31 and younger_Different District/Different Position</t>
  </si>
  <si>
    <t>Middle School - Other_2015_31 and younger_Different District/Same Position</t>
  </si>
  <si>
    <t>Middle School - Other_2015_31 and younger_Leaver</t>
  </si>
  <si>
    <t>Middle School - Other_2015_31 and younger_New</t>
  </si>
  <si>
    <t>Middle School - Other_2015_31 and younger_Same District/Different Position</t>
  </si>
  <si>
    <t>Middle School - Other_2015_31 and younger_Stayer</t>
  </si>
  <si>
    <t>Middle School - Other_2015_32 to 53_Different District/Different Position</t>
  </si>
  <si>
    <t>Middle School - Other_2015_32 to 53_Different District/Same Position</t>
  </si>
  <si>
    <t>Middle School - Other_2015_32 to 53_Leaver</t>
  </si>
  <si>
    <t>Middle School - Other_2015_32 to 53_New</t>
  </si>
  <si>
    <t>Middle School - Other_2015_32 to 53_Same District/Different Position</t>
  </si>
  <si>
    <t>Middle School - Other_2015_32 to 53_Stayer</t>
  </si>
  <si>
    <t>Middle School - Other_2015_54 to 59_Different District/Different Position</t>
  </si>
  <si>
    <t>Middle School - Other_2015_54 to 59_Leaver</t>
  </si>
  <si>
    <t>Middle School - Other_2015_54 to 59_New</t>
  </si>
  <si>
    <t>Middle School - Other_2015_54 to 59_Same District/Different Position</t>
  </si>
  <si>
    <t>Middle School - Other_2015_54 to 59_Stayer</t>
  </si>
  <si>
    <t>Middle School - Other_2015_60 to 61_Different District/Different Position</t>
  </si>
  <si>
    <t>Middle School - Other_2015_60 to 61_Different District/Same Position</t>
  </si>
  <si>
    <t>Middle School - Other_2015_60 to 61_Leaver</t>
  </si>
  <si>
    <t>Middle School - Other_2015_60 to 61_New</t>
  </si>
  <si>
    <t>Middle School - Other_2015_60 to 61_Same District/Different Position</t>
  </si>
  <si>
    <t>Middle School - Other_2015_60 to 61_Stayer</t>
  </si>
  <si>
    <t>Middle School - Other_2015_62 and older_Different District/Different Position</t>
  </si>
  <si>
    <t>Middle School - Other_2015_62 and older_Leaver</t>
  </si>
  <si>
    <t>Middle School - Other_2015_62 and older_New</t>
  </si>
  <si>
    <t>Middle School - Other_2015_62 and older_Same District/Different Position</t>
  </si>
  <si>
    <t>Middle School - Other_2015_62 and older_Stayer</t>
  </si>
  <si>
    <t>Middle School - Science_2010_31 and younger_Different District/Different Position</t>
  </si>
  <si>
    <t>Middle School - Science_2010_31 and younger_Different District/Same Position</t>
  </si>
  <si>
    <t>Middle School - Science_2010_31 and younger_Leaver</t>
  </si>
  <si>
    <t>Middle School - Science_2010_31 and younger_New</t>
  </si>
  <si>
    <t>Middle School - Science_2010_31 and younger_Same District/Different Position</t>
  </si>
  <si>
    <t>Middle School - Science_2010_31 and younger_Stayer</t>
  </si>
  <si>
    <t>Middle School - Science_2010_32 to 53_Different District/Different Position</t>
  </si>
  <si>
    <t>Middle School - Science_2010_32 to 53_Different District/Same Position</t>
  </si>
  <si>
    <t>Middle School - Science_2010_32 to 53_Leaver</t>
  </si>
  <si>
    <t>Middle School - Science_2010_32 to 53_New</t>
  </si>
  <si>
    <t>Middle School - Science_2010_32 to 53_Same District/Different Position</t>
  </si>
  <si>
    <t>Middle School - Science_2010_32 to 53_Stayer</t>
  </si>
  <si>
    <t>Middle School - Science_2010_54 to 59_Different District/Different Position</t>
  </si>
  <si>
    <t>Middle School - Science_2010_54 to 59_Leaver</t>
  </si>
  <si>
    <t>Middle School - Science_2010_54 to 59_New</t>
  </si>
  <si>
    <t>Middle School - Science_2010_54 to 59_Same District/Different Position</t>
  </si>
  <si>
    <t>Middle School - Science_2010_54 to 59_Stayer</t>
  </si>
  <si>
    <t>Middle School - Science_2010_60 to 61_Different District/Same Position</t>
  </si>
  <si>
    <t>Middle School - Science_2010_60 to 61_Leaver</t>
  </si>
  <si>
    <t>Middle School - Science_2010_60 to 61_Same District/Different Position</t>
  </si>
  <si>
    <t>Middle School - Science_2010_60 to 61_Stayer</t>
  </si>
  <si>
    <t>Middle School - Science_2010_62 and older_Leaver</t>
  </si>
  <si>
    <t>Middle School - Science_2010_62 and older_New</t>
  </si>
  <si>
    <t>Middle School - Science_2010_62 and older_Same District/Different Position</t>
  </si>
  <si>
    <t>Middle School - Science_2010_62 and older_Stayer</t>
  </si>
  <si>
    <t>Middle School - Science_2011_31 and younger_Different District/Different Position</t>
  </si>
  <si>
    <t>Middle School - Science_2011_31 and younger_Different District/Same Position</t>
  </si>
  <si>
    <t>Middle School - Science_2011_31 and younger_Leaver</t>
  </si>
  <si>
    <t>Middle School - Science_2011_31 and younger_New</t>
  </si>
  <si>
    <t>Middle School - Science_2011_31 and younger_Same District/Different Position</t>
  </si>
  <si>
    <t>Middle School - Science_2011_31 and younger_Stayer</t>
  </si>
  <si>
    <t>Middle School - Science_2011_32 to 53_Different District/Different Position</t>
  </si>
  <si>
    <t>Middle School - Science_2011_32 to 53_Different District/Same Position</t>
  </si>
  <si>
    <t>Middle School - Science_2011_32 to 53_Leaver</t>
  </si>
  <si>
    <t>Middle School - Science_2011_32 to 53_New</t>
  </si>
  <si>
    <t>Middle School - Science_2011_32 to 53_Same District/Different Position</t>
  </si>
  <si>
    <t>Middle School - Science_2011_32 to 53_Stayer</t>
  </si>
  <si>
    <t>Middle School - Science_2011_54 to 59_Leaver</t>
  </si>
  <si>
    <t>Middle School - Science_2011_54 to 59_New</t>
  </si>
  <si>
    <t>Middle School - Science_2011_54 to 59_Same District/Different Position</t>
  </si>
  <si>
    <t>Middle School - Science_2011_54 to 59_Stayer</t>
  </si>
  <si>
    <t>Middle School - Science_2011_60 to 61_Leaver</t>
  </si>
  <si>
    <t>Middle School - Science_2011_60 to 61_New</t>
  </si>
  <si>
    <t>Middle School - Science_2011_60 to 61_Same District/Different Position</t>
  </si>
  <si>
    <t>Middle School - Science_2011_60 to 61_Stayer</t>
  </si>
  <si>
    <t>Middle School - Science_2011_62 and older_Leaver</t>
  </si>
  <si>
    <t>Middle School - Science_2011_62 and older_New</t>
  </si>
  <si>
    <t>Middle School - Science_2011_62 and older_Same District/Different Position</t>
  </si>
  <si>
    <t>Middle School - Science_2011_62 and older_Stayer</t>
  </si>
  <si>
    <t>Middle School - Science_2012_31 and younger_Different District/Different Position</t>
  </si>
  <si>
    <t>Middle School - Science_2012_31 and younger_Different District/Same Position</t>
  </si>
  <si>
    <t>Middle School - Science_2012_31 and younger_Leaver</t>
  </si>
  <si>
    <t>Middle School - Science_2012_31 and younger_New</t>
  </si>
  <si>
    <t>Middle School - Science_2012_31 and younger_Same District/Different Position</t>
  </si>
  <si>
    <t>Middle School - Science_2012_31 and younger_Stayer</t>
  </si>
  <si>
    <t>Middle School - Science_2012_32 to 53_Different District/Different Position</t>
  </si>
  <si>
    <t>Middle School - Science_2012_32 to 53_Different District/Same Position</t>
  </si>
  <si>
    <t>Middle School - Science_2012_32 to 53_Leaver</t>
  </si>
  <si>
    <t>Middle School - Science_2012_32 to 53_New</t>
  </si>
  <si>
    <t>Middle School - Science_2012_32 to 53_Same District/Different Position</t>
  </si>
  <si>
    <t>Middle School - Science_2012_32 to 53_Stayer</t>
  </si>
  <si>
    <t>Middle School - Science_2012_54 to 59_Different District/Different Position</t>
  </si>
  <si>
    <t>Middle School - Science_2012_54 to 59_Different District/Same Position</t>
  </si>
  <si>
    <t>Middle School - Science_2012_54 to 59_Leaver</t>
  </si>
  <si>
    <t>Middle School - Science_2012_54 to 59_New</t>
  </si>
  <si>
    <t>Middle School - Science_2012_54 to 59_Same District/Different Position</t>
  </si>
  <si>
    <t>Middle School - Science_2012_54 to 59_Stayer</t>
  </si>
  <si>
    <t>Middle School - Science_2012_60 to 61_Different District/Different Position</t>
  </si>
  <si>
    <t>Middle School - Science_2012_60 to 61_Leaver</t>
  </si>
  <si>
    <t>Middle School - Science_2012_60 to 61_New</t>
  </si>
  <si>
    <t>Middle School - Science_2012_60 to 61_Same District/Different Position</t>
  </si>
  <si>
    <t>Middle School - Science_2012_60 to 61_Stayer</t>
  </si>
  <si>
    <t>Middle School - Science_2012_62 and older_Leaver</t>
  </si>
  <si>
    <t>Middle School - Science_2012_62 and older_New</t>
  </si>
  <si>
    <t>Middle School - Science_2012_62 and older_Same District/Different Position</t>
  </si>
  <si>
    <t>Middle School - Science_2012_62 and older_Stayer</t>
  </si>
  <si>
    <t>Middle School - Science_2013_31 and younger_Different District/Different Position</t>
  </si>
  <si>
    <t>Middle School - Science_2013_31 and younger_Different District/Same Position</t>
  </si>
  <si>
    <t>Middle School - Science_2013_31 and younger_Leaver</t>
  </si>
  <si>
    <t>Middle School - Science_2013_31 and younger_New</t>
  </si>
  <si>
    <t>Middle School - Science_2013_31 and younger_Same District/Different Position</t>
  </si>
  <si>
    <t>Middle School - Science_2013_31 and younger_Stayer</t>
  </si>
  <si>
    <t>Middle School - Science_2013_32 to 53_Different District/Different Position</t>
  </si>
  <si>
    <t>Middle School - Science_2013_32 to 53_Different District/Same Position</t>
  </si>
  <si>
    <t>Middle School - Science_2013_32 to 53_Leaver</t>
  </si>
  <si>
    <t>Middle School - Science_2013_32 to 53_New</t>
  </si>
  <si>
    <t>Middle School - Science_2013_32 to 53_Same District/Different Position</t>
  </si>
  <si>
    <t>Middle School - Science_2013_32 to 53_Stayer</t>
  </si>
  <si>
    <t>Middle School - Science_2013_54 to 59_Different District/Different Position</t>
  </si>
  <si>
    <t>Middle School - Science_2013_54 to 59_Different District/Same Position</t>
  </si>
  <si>
    <t>Middle School - Science_2013_54 to 59_Leaver</t>
  </si>
  <si>
    <t>Middle School - Science_2013_54 to 59_New</t>
  </si>
  <si>
    <t>Middle School - Science_2013_54 to 59_Same District/Different Position</t>
  </si>
  <si>
    <t>Middle School - Science_2013_54 to 59_Stayer</t>
  </si>
  <si>
    <t>Middle School - Science_2013_60 to 61_Leaver</t>
  </si>
  <si>
    <t>Middle School - Science_2013_60 to 61_New</t>
  </si>
  <si>
    <t>Middle School - Science_2013_60 to 61_Same District/Different Position</t>
  </si>
  <si>
    <t>Middle School - Science_2013_60 to 61_Stayer</t>
  </si>
  <si>
    <t>Middle School - Science_2013_62 and older_Leaver</t>
  </si>
  <si>
    <t>Middle School - Science_2013_62 and older_New</t>
  </si>
  <si>
    <t>Middle School - Science_2013_62 and older_Same District/Different Position</t>
  </si>
  <si>
    <t>Middle School - Science_2013_62 and older_Stayer</t>
  </si>
  <si>
    <t>Middle School - Science_2014_31 and younger_Different District/Different Position</t>
  </si>
  <si>
    <t>Middle School - Science_2014_31 and younger_Different District/Same Position</t>
  </si>
  <si>
    <t>Middle School - Science_2014_31 and younger_Leaver</t>
  </si>
  <si>
    <t>Middle School - Science_2014_31 and younger_New</t>
  </si>
  <si>
    <t>Middle School - Science_2014_31 and younger_Same District/Different Position</t>
  </si>
  <si>
    <t>Middle School - Science_2014_31 and younger_Stayer</t>
  </si>
  <si>
    <t>Middle School - Science_2014_32 to 53_Different District/Different Position</t>
  </si>
  <si>
    <t>Middle School - Science_2014_32 to 53_Different District/Same Position</t>
  </si>
  <si>
    <t>Middle School - Science_2014_32 to 53_Leaver</t>
  </si>
  <si>
    <t>Middle School - Science_2014_32 to 53_New</t>
  </si>
  <si>
    <t>Middle School - Science_2014_32 to 53_Same District/Different Position</t>
  </si>
  <si>
    <t>Middle School - Science_2014_32 to 53_Stayer</t>
  </si>
  <si>
    <t>Middle School - Science_2014_54 to 59_Different District/Different Position</t>
  </si>
  <si>
    <t>Middle School - Science_2014_54 to 59_Leaver</t>
  </si>
  <si>
    <t>Middle School - Science_2014_54 to 59_New</t>
  </si>
  <si>
    <t>Middle School - Science_2014_54 to 59_Same District/Different Position</t>
  </si>
  <si>
    <t>Middle School - Science_2014_54 to 59_Stayer</t>
  </si>
  <si>
    <t>Middle School - Science_2014_60 to 61_Leaver</t>
  </si>
  <si>
    <t>Middle School - Science_2014_60 to 61_Same District/Different Position</t>
  </si>
  <si>
    <t>Middle School - Science_2014_60 to 61_Stayer</t>
  </si>
  <si>
    <t>Middle School - Science_2014_62 and older_Leaver</t>
  </si>
  <si>
    <t>Middle School - Science_2014_62 and older_New</t>
  </si>
  <si>
    <t>Middle School - Science_2014_62 and older_Same District/Different Position</t>
  </si>
  <si>
    <t>Middle School - Science_2014_62 and older_Stayer</t>
  </si>
  <si>
    <t>Middle School - Science_2015_31 and younger_Different District/Different Position</t>
  </si>
  <si>
    <t>Middle School - Science_2015_31 and younger_Different District/Same Position</t>
  </si>
  <si>
    <t>Middle School - Science_2015_31 and younger_Leaver</t>
  </si>
  <si>
    <t>Middle School - Science_2015_31 and younger_New</t>
  </si>
  <si>
    <t>Middle School - Science_2015_31 and younger_Same District/Different Position</t>
  </si>
  <si>
    <t>Middle School - Science_2015_31 and younger_Stayer</t>
  </si>
  <si>
    <t>Middle School - Science_2015_32 to 53_Different District/Different Position</t>
  </si>
  <si>
    <t>Middle School - Science_2015_32 to 53_Different District/Same Position</t>
  </si>
  <si>
    <t>Middle School - Science_2015_32 to 53_Leaver</t>
  </si>
  <si>
    <t>Middle School - Science_2015_32 to 53_New</t>
  </si>
  <si>
    <t>Middle School - Science_2015_32 to 53_Same District/Different Position</t>
  </si>
  <si>
    <t>Middle School - Science_2015_32 to 53_Stayer</t>
  </si>
  <si>
    <t>Middle School - Science_2015_54 to 59_Different District/Same Position</t>
  </si>
  <si>
    <t>Middle School - Science_2015_54 to 59_Leaver</t>
  </si>
  <si>
    <t>Middle School - Science_2015_54 to 59_New</t>
  </si>
  <si>
    <t>Middle School - Science_2015_54 to 59_Same District/Different Position</t>
  </si>
  <si>
    <t>Middle School - Science_2015_54 to 59_Stayer</t>
  </si>
  <si>
    <t>Middle School - Science_2015_60 to 61_Different District/Different Position</t>
  </si>
  <si>
    <t>Middle School - Science_2015_60 to 61_Different District/Same Position</t>
  </si>
  <si>
    <t>Middle School - Science_2015_60 to 61_Leaver</t>
  </si>
  <si>
    <t>Middle School - Science_2015_60 to 61_New</t>
  </si>
  <si>
    <t>Middle School - Science_2015_60 to 61_Same District/Different Position</t>
  </si>
  <si>
    <t>Middle School - Science_2015_60 to 61_Stayer</t>
  </si>
  <si>
    <t>Middle School - Science_2015_62 and older_Different District/Same Position</t>
  </si>
  <si>
    <t>Middle School - Science_2015_62 and older_Leaver</t>
  </si>
  <si>
    <t>Middle School - Science_2015_62 and older_New</t>
  </si>
  <si>
    <t>Middle School - Science_2015_62 and older_Same District/Different Position</t>
  </si>
  <si>
    <t>Middle School - Science_2015_62 and older_Stayer</t>
  </si>
  <si>
    <t>Middle School - Social Studies_2010_31 and younger_Different District/Different Position</t>
  </si>
  <si>
    <t>Middle School - Social Studies_2010_31 and younger_Different District/Same Position</t>
  </si>
  <si>
    <t>Middle School - Social Studies_2010_31 and younger_Leaver</t>
  </si>
  <si>
    <t>Middle School - Social Studies_2010_31 and younger_New</t>
  </si>
  <si>
    <t>Middle School - Social Studies_2010_31 and younger_Same District/Different Position</t>
  </si>
  <si>
    <t>Middle School - Social Studies_2010_31 and younger_Stayer</t>
  </si>
  <si>
    <t>Middle School - Social Studies_2010_32 to 53_Different District/Different Position</t>
  </si>
  <si>
    <t>Middle School - Social Studies_2010_32 to 53_Different District/Same Position</t>
  </si>
  <si>
    <t>Middle School - Social Studies_2010_32 to 53_Leaver</t>
  </si>
  <si>
    <t>Middle School - Social Studies_2010_32 to 53_New</t>
  </si>
  <si>
    <t>Middle School - Social Studies_2010_32 to 53_Same District/Different Position</t>
  </si>
  <si>
    <t>Middle School - Social Studies_2010_32 to 53_Stayer</t>
  </si>
  <si>
    <t>Middle School - Social Studies_2010_54 to 59_Different District/Different Position</t>
  </si>
  <si>
    <t>Middle School - Social Studies_2010_54 to 59_Leaver</t>
  </si>
  <si>
    <t>Middle School - Social Studies_2010_54 to 59_New</t>
  </si>
  <si>
    <t>Middle School - Social Studies_2010_54 to 59_Same District/Different Position</t>
  </si>
  <si>
    <t>Middle School - Social Studies_2010_54 to 59_Stayer</t>
  </si>
  <si>
    <t>Middle School - Social Studies_2010_60 to 61_Different District/Different Position</t>
  </si>
  <si>
    <t>Middle School - Social Studies_2010_60 to 61_Leaver</t>
  </si>
  <si>
    <t>Middle School - Social Studies_2010_60 to 61_New</t>
  </si>
  <si>
    <t>Middle School - Social Studies_2010_60 to 61_Same District/Different Position</t>
  </si>
  <si>
    <t>Middle School - Social Studies_2010_60 to 61_Stayer</t>
  </si>
  <si>
    <t>Middle School - Social Studies_2010_62 and older_Different District/Different Position</t>
  </si>
  <si>
    <t>Middle School - Social Studies_2010_62 and older_Leaver</t>
  </si>
  <si>
    <t>Middle School - Social Studies_2010_62 and older_New</t>
  </si>
  <si>
    <t>Middle School - Social Studies_2010_62 and older_Same District/Different Position</t>
  </si>
  <si>
    <t>Middle School - Social Studies_2010_62 and older_Stayer</t>
  </si>
  <si>
    <t>Middle School - Social Studies_2011_31 and younger_Different District/Different Position</t>
  </si>
  <si>
    <t>Middle School - Social Studies_2011_31 and younger_Different District/Same Position</t>
  </si>
  <si>
    <t>Middle School - Social Studies_2011_31 and younger_Leaver</t>
  </si>
  <si>
    <t>Middle School - Social Studies_2011_31 and younger_New</t>
  </si>
  <si>
    <t>Middle School - Social Studies_2011_31 and younger_Same District/Different Position</t>
  </si>
  <si>
    <t>Middle School - Social Studies_2011_31 and younger_Stayer</t>
  </si>
  <si>
    <t>Middle School - Social Studies_2011_32 to 53_Different District/Different Position</t>
  </si>
  <si>
    <t>Middle School - Social Studies_2011_32 to 53_Different District/Same Position</t>
  </si>
  <si>
    <t>Middle School - Social Studies_2011_32 to 53_Leaver</t>
  </si>
  <si>
    <t>Middle School - Social Studies_2011_32 to 53_New</t>
  </si>
  <si>
    <t>Middle School - Social Studies_2011_32 to 53_Same District/Different Position</t>
  </si>
  <si>
    <t>Middle School - Social Studies_2011_32 to 53_Stayer</t>
  </si>
  <si>
    <t>Middle School - Social Studies_2011_54 to 59_Leaver</t>
  </si>
  <si>
    <t>Middle School - Social Studies_2011_54 to 59_Same District/Different Position</t>
  </si>
  <si>
    <t>Middle School - Social Studies_2011_54 to 59_Stayer</t>
  </si>
  <si>
    <t>Middle School - Social Studies_2011_60 to 61_Leaver</t>
  </si>
  <si>
    <t>Middle School - Social Studies_2011_60 to 61_New</t>
  </si>
  <si>
    <t>Middle School - Social Studies_2011_60 to 61_Same District/Different Position</t>
  </si>
  <si>
    <t>Middle School - Social Studies_2011_60 to 61_Stayer</t>
  </si>
  <si>
    <t>Middle School - Social Studies_2011_62 and older_Leaver</t>
  </si>
  <si>
    <t>Middle School - Social Studies_2011_62 and older_New</t>
  </si>
  <si>
    <t>Middle School - Social Studies_2011_62 and older_Same District/Different Position</t>
  </si>
  <si>
    <t>Middle School - Social Studies_2011_62 and older_Stayer</t>
  </si>
  <si>
    <t>Middle School - Social Studies_2012_31 and younger_Different District/Different Position</t>
  </si>
  <si>
    <t>Middle School - Social Studies_2012_31 and younger_Different District/Same Position</t>
  </si>
  <si>
    <t>Middle School - Social Studies_2012_31 and younger_Leaver</t>
  </si>
  <si>
    <t>Middle School - Social Studies_2012_31 and younger_New</t>
  </si>
  <si>
    <t>Middle School - Social Studies_2012_31 and younger_Same District/Different Position</t>
  </si>
  <si>
    <t>Middle School - Social Studies_2012_31 and younger_Stayer</t>
  </si>
  <si>
    <t>Middle School - Social Studies_2012_32 to 53_Different District/Different Position</t>
  </si>
  <si>
    <t>Middle School - Social Studies_2012_32 to 53_Different District/Same Position</t>
  </si>
  <si>
    <t>Middle School - Social Studies_2012_32 to 53_Leaver</t>
  </si>
  <si>
    <t>Middle School - Social Studies_2012_32 to 53_New</t>
  </si>
  <si>
    <t>Middle School - Social Studies_2012_32 to 53_Same District/Different Position</t>
  </si>
  <si>
    <t>Middle School - Social Studies_2012_32 to 53_Stayer</t>
  </si>
  <si>
    <t>Middle School - Social Studies_2012_54 to 59_Different District/Different Position</t>
  </si>
  <si>
    <t>Middle School - Social Studies_2012_54 to 59_Different District/Same Position</t>
  </si>
  <si>
    <t>Middle School - Social Studies_2012_54 to 59_Leaver</t>
  </si>
  <si>
    <t>Middle School - Social Studies_2012_54 to 59_New</t>
  </si>
  <si>
    <t>Middle School - Social Studies_2012_54 to 59_Same District/Different Position</t>
  </si>
  <si>
    <t>Middle School - Social Studies_2012_54 to 59_Stayer</t>
  </si>
  <si>
    <t>Middle School - Social Studies_2012_60 to 61_Leaver</t>
  </si>
  <si>
    <t>Middle School - Social Studies_2012_60 to 61_New</t>
  </si>
  <si>
    <t>Middle School - Social Studies_2012_60 to 61_Same District/Different Position</t>
  </si>
  <si>
    <t>Middle School - Social Studies_2012_60 to 61_Stayer</t>
  </si>
  <si>
    <t>Middle School - Social Studies_2012_62 and older_Different District/Different Position</t>
  </si>
  <si>
    <t>Middle School - Social Studies_2012_62 and older_Leaver</t>
  </si>
  <si>
    <t>Middle School - Social Studies_2012_62 and older_New</t>
  </si>
  <si>
    <t>Middle School - Social Studies_2012_62 and older_Same District/Different Position</t>
  </si>
  <si>
    <t>Middle School - Social Studies_2012_62 and older_Stayer</t>
  </si>
  <si>
    <t>Middle School - Social Studies_2013_31 and younger_Different District/Different Position</t>
  </si>
  <si>
    <t>Middle School - Social Studies_2013_31 and younger_Different District/Same Position</t>
  </si>
  <si>
    <t>Middle School - Social Studies_2013_31 and younger_Leaver</t>
  </si>
  <si>
    <t>Middle School - Social Studies_2013_31 and younger_New</t>
  </si>
  <si>
    <t>Middle School - Social Studies_2013_31 and younger_Same District/Different Position</t>
  </si>
  <si>
    <t>Middle School - Social Studies_2013_31 and younger_Stayer</t>
  </si>
  <si>
    <t>Middle School - Social Studies_2013_32 to 53_Different District/Different Position</t>
  </si>
  <si>
    <t>Middle School - Social Studies_2013_32 to 53_Different District/Same Position</t>
  </si>
  <si>
    <t>Middle School - Social Studies_2013_32 to 53_Leaver</t>
  </si>
  <si>
    <t>Middle School - Social Studies_2013_32 to 53_New</t>
  </si>
  <si>
    <t>Middle School - Social Studies_2013_32 to 53_Same District/Different Position</t>
  </si>
  <si>
    <t>Middle School - Social Studies_2013_32 to 53_Stayer</t>
  </si>
  <si>
    <t>Middle School - Social Studies_2013_54 to 59_Different District/Different Position</t>
  </si>
  <si>
    <t>Middle School - Social Studies_2013_54 to 59_Different District/Same Position</t>
  </si>
  <si>
    <t>Middle School - Social Studies_2013_54 to 59_Leaver</t>
  </si>
  <si>
    <t>Middle School - Social Studies_2013_54 to 59_New</t>
  </si>
  <si>
    <t>Middle School - Social Studies_2013_54 to 59_Same District/Different Position</t>
  </si>
  <si>
    <t>Middle School - Social Studies_2013_54 to 59_Stayer</t>
  </si>
  <si>
    <t>Middle School - Social Studies_2013_60 to 61_Leaver</t>
  </si>
  <si>
    <t>Middle School - Social Studies_2013_60 to 61_New</t>
  </si>
  <si>
    <t>Middle School - Social Studies_2013_60 to 61_Same District/Different Position</t>
  </si>
  <si>
    <t>Middle School - Social Studies_2013_60 to 61_Stayer</t>
  </si>
  <si>
    <t>Middle School - Social Studies_2013_62 and older_Different District/Different Position</t>
  </si>
  <si>
    <t>Middle School - Social Studies_2013_62 and older_Leaver</t>
  </si>
  <si>
    <t>Middle School - Social Studies_2013_62 and older_New</t>
  </si>
  <si>
    <t>Middle School - Social Studies_2013_62 and older_Same District/Different Position</t>
  </si>
  <si>
    <t>Middle School - Social Studies_2013_62 and older_Stayer</t>
  </si>
  <si>
    <t>Middle School - Social Studies_2014_31 and younger_Different District/Different Position</t>
  </si>
  <si>
    <t>Middle School - Social Studies_2014_31 and younger_Different District/Same Position</t>
  </si>
  <si>
    <t>Middle School - Social Studies_2014_31 and younger_Leaver</t>
  </si>
  <si>
    <t>Middle School - Social Studies_2014_31 and younger_New</t>
  </si>
  <si>
    <t>Middle School - Social Studies_2014_31 and younger_Same District/Different Position</t>
  </si>
  <si>
    <t>Middle School - Social Studies_2014_31 and younger_Stayer</t>
  </si>
  <si>
    <t>Middle School - Social Studies_2014_32 to 53_Different District/Different Position</t>
  </si>
  <si>
    <t>Middle School - Social Studies_2014_32 to 53_Different District/Same Position</t>
  </si>
  <si>
    <t>Middle School - Social Studies_2014_32 to 53_Leaver</t>
  </si>
  <si>
    <t>Middle School - Social Studies_2014_32 to 53_New</t>
  </si>
  <si>
    <t>Middle School - Social Studies_2014_32 to 53_Same District/Different Position</t>
  </si>
  <si>
    <t>Middle School - Social Studies_2014_32 to 53_Stayer</t>
  </si>
  <si>
    <t>Middle School - Social Studies_2014_54 to 59_Different District/Different Position</t>
  </si>
  <si>
    <t>Middle School - Social Studies_2014_54 to 59_Leaver</t>
  </si>
  <si>
    <t>Middle School - Social Studies_2014_54 to 59_New</t>
  </si>
  <si>
    <t>Middle School - Social Studies_2014_54 to 59_Same District/Different Position</t>
  </si>
  <si>
    <t>Middle School - Social Studies_2014_54 to 59_Stayer</t>
  </si>
  <si>
    <t>Middle School - Social Studies_2014_60 to 61_Leaver</t>
  </si>
  <si>
    <t>Middle School - Social Studies_2014_60 to 61_New</t>
  </si>
  <si>
    <t>Middle School - Social Studies_2014_60 to 61_Same District/Different Position</t>
  </si>
  <si>
    <t>Middle School - Social Studies_2014_60 to 61_Stayer</t>
  </si>
  <si>
    <t>Middle School - Social Studies_2014_62 and older_Leaver</t>
  </si>
  <si>
    <t>Middle School - Social Studies_2014_62 and older_New</t>
  </si>
  <si>
    <t>Middle School - Social Studies_2014_62 and older_Same District/Different Position</t>
  </si>
  <si>
    <t>Middle School - Social Studies_2014_62 and older_Stayer</t>
  </si>
  <si>
    <t>Middle School - Social Studies_2015_31 and younger_Different District/Different Position</t>
  </si>
  <si>
    <t>Middle School - Social Studies_2015_31 and younger_Different District/Same Position</t>
  </si>
  <si>
    <t>Middle School - Social Studies_2015_31 and younger_Leaver</t>
  </si>
  <si>
    <t>Middle School - Social Studies_2015_31 and younger_New</t>
  </si>
  <si>
    <t>Middle School - Social Studies_2015_31 and younger_Same District/Different Position</t>
  </si>
  <si>
    <t>Middle School - Social Studies_2015_31 and younger_Stayer</t>
  </si>
  <si>
    <t>Middle School - Social Studies_2015_32 to 53_Different District/Different Position</t>
  </si>
  <si>
    <t>Middle School - Social Studies_2015_32 to 53_Different District/Same Position</t>
  </si>
  <si>
    <t>Middle School - Social Studies_2015_32 to 53_Leaver</t>
  </si>
  <si>
    <t>Middle School - Social Studies_2015_32 to 53_New</t>
  </si>
  <si>
    <t>Middle School - Social Studies_2015_32 to 53_Same District/Different Position</t>
  </si>
  <si>
    <t>Middle School - Social Studies_2015_32 to 53_Stayer</t>
  </si>
  <si>
    <t>Middle School - Social Studies_2015_54 to 59_Different District/Different Position</t>
  </si>
  <si>
    <t>Middle School - Social Studies_2015_54 to 59_Leaver</t>
  </si>
  <si>
    <t>Middle School - Social Studies_2015_54 to 59_New</t>
  </si>
  <si>
    <t>Middle School - Social Studies_2015_54 to 59_Same District/Different Position</t>
  </si>
  <si>
    <t>Middle School - Social Studies_2015_54 to 59_Stayer</t>
  </si>
  <si>
    <t>Middle School - Social Studies_2015_60 to 61_Leaver</t>
  </si>
  <si>
    <t>Middle School - Social Studies_2015_60 to 61_Same District/Different Position</t>
  </si>
  <si>
    <t>Middle School - Social Studies_2015_60 to 61_Stayer</t>
  </si>
  <si>
    <t>Middle School - Social Studies_2015_62 and older_Leaver</t>
  </si>
  <si>
    <t>Middle School - Social Studies_2015_62 and older_New</t>
  </si>
  <si>
    <t>Middle School - Social Studies_2015_62 and older_Same District/Different Position</t>
  </si>
  <si>
    <t>Middle School - Social Studies_2015_62 and older_Stayer</t>
  </si>
  <si>
    <t>Middle School - Vocational Education_2010_31 and younger_Different District/Different Position</t>
  </si>
  <si>
    <t>Middle School - Vocational Education_2010_31 and younger_Leaver</t>
  </si>
  <si>
    <t>Middle School - Vocational Education_2010_31 and younger_New</t>
  </si>
  <si>
    <t>Middle School - Vocational Education_2010_31 and younger_Same District/Different Position</t>
  </si>
  <si>
    <t>Middle School - Vocational Education_2010_31 and younger_Stayer</t>
  </si>
  <si>
    <t>Middle School - Vocational Education_2010_32 to 53_Different District/Different Position</t>
  </si>
  <si>
    <t>Middle School - Vocational Education_2010_32 to 53_Different District/Same Position</t>
  </si>
  <si>
    <t>Middle School - Vocational Education_2010_32 to 53_Leaver</t>
  </si>
  <si>
    <t>Middle School - Vocational Education_2010_32 to 53_New</t>
  </si>
  <si>
    <t>Middle School - Vocational Education_2010_32 to 53_Same District/Different Position</t>
  </si>
  <si>
    <t>Middle School - Vocational Education_2010_32 to 53_Stayer</t>
  </si>
  <si>
    <t>Middle School - Vocational Education_2010_54 to 59_Different District/Different Position</t>
  </si>
  <si>
    <t>Middle School - Vocational Education_2010_54 to 59_Leaver</t>
  </si>
  <si>
    <t>Middle School - Vocational Education_2010_54 to 59_New</t>
  </si>
  <si>
    <t>Middle School - Vocational Education_2010_54 to 59_Same District/Different Position</t>
  </si>
  <si>
    <t>Middle School - Vocational Education_2010_54 to 59_Stayer</t>
  </si>
  <si>
    <t>Middle School - Vocational Education_2010_60 to 61_Same District/Different Position</t>
  </si>
  <si>
    <t>Middle School - Vocational Education_2010_62 and older_Leaver</t>
  </si>
  <si>
    <t>Middle School - Vocational Education_2010_62 and older_Stayer</t>
  </si>
  <si>
    <t>Middle School - Vocational Education_2011_31 and younger_Different District/Different Position</t>
  </si>
  <si>
    <t>Middle School - Vocational Education_2011_31 and younger_New</t>
  </si>
  <si>
    <t>Middle School - Vocational Education_2011_31 and younger_Same District/Different Position</t>
  </si>
  <si>
    <t>Middle School - Vocational Education_2011_31 and younger_Stayer</t>
  </si>
  <si>
    <t>Middle School - Vocational Education_2011_32 to 53_Leaver</t>
  </si>
  <si>
    <t>Middle School - Vocational Education_2011_32 to 53_New</t>
  </si>
  <si>
    <t>Middle School - Vocational Education_2011_32 to 53_Same District/Different Position</t>
  </si>
  <si>
    <t>Middle School - Vocational Education_2011_32 to 53_Stayer</t>
  </si>
  <si>
    <t>Middle School - Vocational Education_2011_54 to 59_Leaver</t>
  </si>
  <si>
    <t>Middle School - Vocational Education_2011_54 to 59_Same District/Different Position</t>
  </si>
  <si>
    <t>Middle School - Vocational Education_2011_54 to 59_Stayer</t>
  </si>
  <si>
    <t>Middle School - Vocational Education_2011_60 to 61_Stayer</t>
  </si>
  <si>
    <t>Middle School - Vocational Education_2011_62 and older_Leaver</t>
  </si>
  <si>
    <t>Middle School - Vocational Education_2011_62 and older_New</t>
  </si>
  <si>
    <t>Middle School - Vocational Education_2011_62 and older_Stayer</t>
  </si>
  <si>
    <t>Middle School - Vocational Education_2012_31 and younger_Leaver</t>
  </si>
  <si>
    <t>Middle School - Vocational Education_2012_31 and younger_New</t>
  </si>
  <si>
    <t>Middle School - Vocational Education_2012_31 and younger_Stayer</t>
  </si>
  <si>
    <t>Middle School - Vocational Education_2012_32 to 53_Different District/Different Position</t>
  </si>
  <si>
    <t>Middle School - Vocational Education_2012_32 to 53_Leaver</t>
  </si>
  <si>
    <t>Middle School - Vocational Education_2012_32 to 53_New</t>
  </si>
  <si>
    <t>Middle School - Vocational Education_2012_32 to 53_Same District/Different Position</t>
  </si>
  <si>
    <t>Middle School - Vocational Education_2012_32 to 53_Stayer</t>
  </si>
  <si>
    <t>Middle School - Vocational Education_2012_54 to 59_Leaver</t>
  </si>
  <si>
    <t>Middle School - Vocational Education_2012_54 to 59_New</t>
  </si>
  <si>
    <t>Middle School - Vocational Education_2012_54 to 59_Same District/Different Position</t>
  </si>
  <si>
    <t>Middle School - Vocational Education_2012_54 to 59_Stayer</t>
  </si>
  <si>
    <t>Middle School - Vocational Education_2012_60 to 61_Leaver</t>
  </si>
  <si>
    <t>Middle School - Vocational Education_2012_60 to 61_Same District/Different Position</t>
  </si>
  <si>
    <t>Middle School - Vocational Education_2012_60 to 61_Stayer</t>
  </si>
  <si>
    <t>Middle School - Vocational Education_2012_62 and older_Leaver</t>
  </si>
  <si>
    <t>Middle School - Vocational Education_2012_62 and older_Same District/Different Position</t>
  </si>
  <si>
    <t>Middle School - Vocational Education_2012_62 and older_Stayer</t>
  </si>
  <si>
    <t>Middle School - Vocational Education_2013_31 and younger_Different District/Different Position</t>
  </si>
  <si>
    <t>Middle School - Vocational Education_2013_31 and younger_Leaver</t>
  </si>
  <si>
    <t>Middle School - Vocational Education_2013_31 and younger_New</t>
  </si>
  <si>
    <t>Middle School - Vocational Education_2013_31 and younger_Same District/Different Position</t>
  </si>
  <si>
    <t>Middle School - Vocational Education_2013_31 and younger_Stayer</t>
  </si>
  <si>
    <t>Middle School - Vocational Education_2013_32 to 53_Different District/Different Position</t>
  </si>
  <si>
    <t>Middle School - Vocational Education_2013_32 to 53_Leaver</t>
  </si>
  <si>
    <t>Middle School - Vocational Education_2013_32 to 53_New</t>
  </si>
  <si>
    <t>Middle School - Vocational Education_2013_32 to 53_Same District/Different Position</t>
  </si>
  <si>
    <t>Middle School - Vocational Education_2013_32 to 53_Stayer</t>
  </si>
  <si>
    <t>Middle School - Vocational Education_2013_54 to 59_Leaver</t>
  </si>
  <si>
    <t>Middle School - Vocational Education_2013_54 to 59_Same District/Different Position</t>
  </si>
  <si>
    <t>Middle School - Vocational Education_2013_54 to 59_Stayer</t>
  </si>
  <si>
    <t>Middle School - Vocational Education_2013_60 to 61_Stayer</t>
  </si>
  <si>
    <t>Middle School - Vocational Education_2013_62 and older_Leaver</t>
  </si>
  <si>
    <t>Middle School - Vocational Education_2013_62 and older_Stayer</t>
  </si>
  <si>
    <t>Middle School - Vocational Education_2014_31 and younger_Different District/Different Position</t>
  </si>
  <si>
    <t>Middle School - Vocational Education_2014_31 and younger_Leaver</t>
  </si>
  <si>
    <t>Middle School - Vocational Education_2014_31 and younger_New</t>
  </si>
  <si>
    <t>Middle School - Vocational Education_2014_31 and younger_Same District/Different Position</t>
  </si>
  <si>
    <t>Middle School - Vocational Education_2014_31 and younger_Stayer</t>
  </si>
  <si>
    <t>Middle School - Vocational Education_2014_32 to 53_Different District/Different Position</t>
  </si>
  <si>
    <t>Middle School - Vocational Education_2014_32 to 53_Leaver</t>
  </si>
  <si>
    <t>Middle School - Vocational Education_2014_32 to 53_New</t>
  </si>
  <si>
    <t>Middle School - Vocational Education_2014_32 to 53_Same District/Different Position</t>
  </si>
  <si>
    <t>Middle School - Vocational Education_2014_32 to 53_Stayer</t>
  </si>
  <si>
    <t>Middle School - Vocational Education_2014_54 to 59_Leaver</t>
  </si>
  <si>
    <t>Middle School - Vocational Education_2014_54 to 59_New</t>
  </si>
  <si>
    <t>Middle School - Vocational Education_2014_54 to 59_Same District/Different Position</t>
  </si>
  <si>
    <t>Middle School - Vocational Education_2014_54 to 59_Stayer</t>
  </si>
  <si>
    <t>Middle School - Vocational Education_2014_60 to 61_Leaver</t>
  </si>
  <si>
    <t>Middle School - Vocational Education_2014_60 to 61_Stayer</t>
  </si>
  <si>
    <t>Middle School - Vocational Education_2014_62 and older_Leaver</t>
  </si>
  <si>
    <t>Middle School - Vocational Education_2014_62 and older_Stayer</t>
  </si>
  <si>
    <t>Middle School - Vocational Education_2015_31 and younger_Different District/Different Position</t>
  </si>
  <si>
    <t>Middle School - Vocational Education_2015_31 and younger_New</t>
  </si>
  <si>
    <t>Middle School - Vocational Education_2015_31 and younger_Stayer</t>
  </si>
  <si>
    <t>Middle School - Vocational Education_2015_32 to 53_Different District/Different Position</t>
  </si>
  <si>
    <t>Middle School - Vocational Education_2015_32 to 53_Leaver</t>
  </si>
  <si>
    <t>Middle School - Vocational Education_2015_32 to 53_New</t>
  </si>
  <si>
    <t>Middle School - Vocational Education_2015_32 to 53_Same District/Different Position</t>
  </si>
  <si>
    <t>Middle School - Vocational Education_2015_32 to 53_Stayer</t>
  </si>
  <si>
    <t>Middle School - Vocational Education_2015_54 to 59_Leaver</t>
  </si>
  <si>
    <t>Middle School - Vocational Education_2015_54 to 59_Same District/Different Position</t>
  </si>
  <si>
    <t>Middle School - Vocational Education_2015_54 to 59_Stayer</t>
  </si>
  <si>
    <t>Middle School - Vocational Education_2015_60 to 61_Leaver</t>
  </si>
  <si>
    <t>Middle School - Vocational Education_2015_60 to 61_Stayer</t>
  </si>
  <si>
    <t>Middle School - Vocational Education_2015_62 and older_Leaver</t>
  </si>
  <si>
    <t>Middle School - Vocational Education_2015_62 and older_Stayer</t>
  </si>
  <si>
    <t>Other Positions_2010_31 and younger_Different District/Different Position</t>
  </si>
  <si>
    <t>Other Positions_2010_31 and younger_Different District/Same Position</t>
  </si>
  <si>
    <t>Other Positions_2010_31 and younger_Leaver</t>
  </si>
  <si>
    <t>Other Positions_2010_31 and younger_New</t>
  </si>
  <si>
    <t>Other Positions_2010_31 and younger_Same District/Different Position</t>
  </si>
  <si>
    <t>Other Positions_2010_31 and younger_Stayer</t>
  </si>
  <si>
    <t>Other Positions_2010_32 to 53_Different District/Different Position</t>
  </si>
  <si>
    <t>Other Positions_2010_32 to 53_Different District/Same Position</t>
  </si>
  <si>
    <t>Other Positions_2010_32 to 53_Leaver</t>
  </si>
  <si>
    <t>Other Positions_2010_32 to 53_New</t>
  </si>
  <si>
    <t>Other Positions_2010_32 to 53_Same District/Different Position</t>
  </si>
  <si>
    <t>Other Positions_2010_32 to 53_Stayer</t>
  </si>
  <si>
    <t>Other Positions_2010_54 to 59_Different District/Different Position</t>
  </si>
  <si>
    <t>Other Positions_2010_54 to 59_Different District/Same Position</t>
  </si>
  <si>
    <t>Other Positions_2010_54 to 59_Leaver</t>
  </si>
  <si>
    <t>Other Positions_2010_54 to 59_New</t>
  </si>
  <si>
    <t>Other Positions_2010_54 to 59_Same District/Different Position</t>
  </si>
  <si>
    <t>Other Positions_2010_54 to 59_Stayer</t>
  </si>
  <si>
    <t>Other Positions_2010_60 to 61_Leaver</t>
  </si>
  <si>
    <t>Other Positions_2010_60 to 61_New</t>
  </si>
  <si>
    <t>Other Positions_2010_60 to 61_Same District/Different Position</t>
  </si>
  <si>
    <t>Other Positions_2010_60 to 61_Stayer</t>
  </si>
  <si>
    <t>Other Positions_2010_62 and older_Different District/Different Position</t>
  </si>
  <si>
    <t>Other Positions_2010_62 and older_Leaver</t>
  </si>
  <si>
    <t>Other Positions_2010_62 and older_New</t>
  </si>
  <si>
    <t>Other Positions_2010_62 and older_Same District/Different Position</t>
  </si>
  <si>
    <t>Other Positions_2010_62 and older_Stayer</t>
  </si>
  <si>
    <t>Other Positions_2011_31 and younger_Different District/Different Position</t>
  </si>
  <si>
    <t>Other Positions_2011_31 and younger_Different District/Same Position</t>
  </si>
  <si>
    <t>Other Positions_2011_31 and younger_Leaver</t>
  </si>
  <si>
    <t>Other Positions_2011_31 and younger_New</t>
  </si>
  <si>
    <t>Other Positions_2011_31 and younger_Same District/Different Position</t>
  </si>
  <si>
    <t>Other Positions_2011_31 and younger_Stayer</t>
  </si>
  <si>
    <t>Other Positions_2011_32 to 53_Different District/Different Position</t>
  </si>
  <si>
    <t>Other Positions_2011_32 to 53_Different District/Same Position</t>
  </si>
  <si>
    <t>Other Positions_2011_32 to 53_Leaver</t>
  </si>
  <si>
    <t>Other Positions_2011_32 to 53_New</t>
  </si>
  <si>
    <t>Other Positions_2011_32 to 53_Same District/Different Position</t>
  </si>
  <si>
    <t>Other Positions_2011_32 to 53_Stayer</t>
  </si>
  <si>
    <t>Other Positions_2011_54 to 59_Different District/Different Position</t>
  </si>
  <si>
    <t>Other Positions_2011_54 to 59_Different District/Same Position</t>
  </si>
  <si>
    <t>Other Positions_2011_54 to 59_Leaver</t>
  </si>
  <si>
    <t>Other Positions_2011_54 to 59_New</t>
  </si>
  <si>
    <t>Other Positions_2011_54 to 59_Same District/Different Position</t>
  </si>
  <si>
    <t>Other Positions_2011_54 to 59_Stayer</t>
  </si>
  <si>
    <t>Other Positions_2011_60 to 61_Different District/Different Position</t>
  </si>
  <si>
    <t>Other Positions_2011_60 to 61_Leaver</t>
  </si>
  <si>
    <t>Other Positions_2011_60 to 61_New</t>
  </si>
  <si>
    <t>Other Positions_2011_60 to 61_Same District/Different Position</t>
  </si>
  <si>
    <t>Other Positions_2011_60 to 61_Stayer</t>
  </si>
  <si>
    <t>Other Positions_2011_62 and older_Leaver</t>
  </si>
  <si>
    <t>Other Positions_2011_62 and older_New</t>
  </si>
  <si>
    <t>Other Positions_2011_62 and older_Same District/Different Position</t>
  </si>
  <si>
    <t>Other Positions_2011_62 and older_Stayer</t>
  </si>
  <si>
    <t>Other Positions_2012_31 and younger_Different District/Different Position</t>
  </si>
  <si>
    <t>Other Positions_2012_31 and younger_Different District/Same Position</t>
  </si>
  <si>
    <t>Other Positions_2012_31 and younger_Leaver</t>
  </si>
  <si>
    <t>Other Positions_2012_31 and younger_New</t>
  </si>
  <si>
    <t>Other Positions_2012_31 and younger_Same District/Different Position</t>
  </si>
  <si>
    <t>Other Positions_2012_31 and younger_Stayer</t>
  </si>
  <si>
    <t>Other Positions_2012_32 to 53_Different District/Different Position</t>
  </si>
  <si>
    <t>Other Positions_2012_32 to 53_Different District/Same Position</t>
  </si>
  <si>
    <t>Other Positions_2012_32 to 53_Leaver</t>
  </si>
  <si>
    <t>Other Positions_2012_32 to 53_New</t>
  </si>
  <si>
    <t>Other Positions_2012_32 to 53_Same District/Different Position</t>
  </si>
  <si>
    <t>Other Positions_2012_32 to 53_Stayer</t>
  </si>
  <si>
    <t>Other Positions_2012_54 to 59_Different District/Different Position</t>
  </si>
  <si>
    <t>Other Positions_2012_54 to 59_Different District/Same Position</t>
  </si>
  <si>
    <t>Other Positions_2012_54 to 59_Leaver</t>
  </si>
  <si>
    <t>Other Positions_2012_54 to 59_New</t>
  </si>
  <si>
    <t>Other Positions_2012_54 to 59_Same District/Different Position</t>
  </si>
  <si>
    <t>Other Positions_2012_54 to 59_Stayer</t>
  </si>
  <si>
    <t>Other Positions_2012_60 to 61_Different District/Different Position</t>
  </si>
  <si>
    <t>Other Positions_2012_60 to 61_Different District/Same Position</t>
  </si>
  <si>
    <t>Other Positions_2012_60 to 61_Leaver</t>
  </si>
  <si>
    <t>Other Positions_2012_60 to 61_New</t>
  </si>
  <si>
    <t>Other Positions_2012_60 to 61_Same District/Different Position</t>
  </si>
  <si>
    <t>Other Positions_2012_60 to 61_Stayer</t>
  </si>
  <si>
    <t>Other Positions_2012_62 and older_Different District/Different Position</t>
  </si>
  <si>
    <t>Other Positions_2012_62 and older_Leaver</t>
  </si>
  <si>
    <t>Other Positions_2012_62 and older_New</t>
  </si>
  <si>
    <t>Other Positions_2012_62 and older_Same District/Different Position</t>
  </si>
  <si>
    <t>Other Positions_2012_62 and older_Stayer</t>
  </si>
  <si>
    <t>Other Positions_2013_31 and younger_Different District/Different Position</t>
  </si>
  <si>
    <t>Other Positions_2013_31 and younger_Different District/Same Position</t>
  </si>
  <si>
    <t>Other Positions_2013_31 and younger_Leaver</t>
  </si>
  <si>
    <t>Other Positions_2013_31 and younger_New</t>
  </si>
  <si>
    <t>Other Positions_2013_31 and younger_Same District/Different Position</t>
  </si>
  <si>
    <t>Other Positions_2013_31 and younger_Stayer</t>
  </si>
  <si>
    <t>Other Positions_2013_32 to 53_Different District/Different Position</t>
  </si>
  <si>
    <t>Other Positions_2013_32 to 53_Different District/Same Position</t>
  </si>
  <si>
    <t>Other Positions_2013_32 to 53_Leaver</t>
  </si>
  <si>
    <t>Other Positions_2013_32 to 53_New</t>
  </si>
  <si>
    <t>Other Positions_2013_32 to 53_Same District/Different Position</t>
  </si>
  <si>
    <t>Other Positions_2013_32 to 53_Stayer</t>
  </si>
  <si>
    <t>Other Positions_2013_54 to 59_Different District/Different Position</t>
  </si>
  <si>
    <t>Other Positions_2013_54 to 59_Leaver</t>
  </si>
  <si>
    <t>Other Positions_2013_54 to 59_New</t>
  </si>
  <si>
    <t>Other Positions_2013_54 to 59_Same District/Different Position</t>
  </si>
  <si>
    <t>Other Positions_2013_54 to 59_Stayer</t>
  </si>
  <si>
    <t>Other Positions_2013_60 to 61_Different District/Different Position</t>
  </si>
  <si>
    <t>Other Positions_2013_60 to 61_Different District/Same Position</t>
  </si>
  <si>
    <t>Other Positions_2013_60 to 61_Leaver</t>
  </si>
  <si>
    <t>Other Positions_2013_60 to 61_New</t>
  </si>
  <si>
    <t>Other Positions_2013_60 to 61_Same District/Different Position</t>
  </si>
  <si>
    <t>Other Positions_2013_60 to 61_Stayer</t>
  </si>
  <si>
    <t>Other Positions_2013_62 and older_Different District/Different Position</t>
  </si>
  <si>
    <t>Other Positions_2013_62 and older_Different District/Same Position</t>
  </si>
  <si>
    <t>Other Positions_2013_62 and older_Leaver</t>
  </si>
  <si>
    <t>Other Positions_2013_62 and older_New</t>
  </si>
  <si>
    <t>Other Positions_2013_62 and older_Same District/Different Position</t>
  </si>
  <si>
    <t>Other Positions_2013_62 and older_Stayer</t>
  </si>
  <si>
    <t>Other Positions_2014_31 and younger_Different District/Different Position</t>
  </si>
  <si>
    <t>Other Positions_2014_31 and younger_Different District/Same Position</t>
  </si>
  <si>
    <t>Other Positions_2014_31 and younger_Leaver</t>
  </si>
  <si>
    <t>Other Positions_2014_31 and younger_New</t>
  </si>
  <si>
    <t>Other Positions_2014_31 and younger_Same District/Different Position</t>
  </si>
  <si>
    <t>Other Positions_2014_31 and younger_Stayer</t>
  </si>
  <si>
    <t>Other Positions_2014_32 to 53_Different District/Different Position</t>
  </si>
  <si>
    <t>Other Positions_2014_32 to 53_Different District/Same Position</t>
  </si>
  <si>
    <t>Other Positions_2014_32 to 53_Leaver</t>
  </si>
  <si>
    <t>Other Positions_2014_32 to 53_New</t>
  </si>
  <si>
    <t>Other Positions_2014_32 to 53_Same District/Different Position</t>
  </si>
  <si>
    <t>Other Positions_2014_32 to 53_Stayer</t>
  </si>
  <si>
    <t>Other Positions_2014_54 to 59_Different District/Different Position</t>
  </si>
  <si>
    <t>Other Positions_2014_54 to 59_Leaver</t>
  </si>
  <si>
    <t>Other Positions_2014_54 to 59_New</t>
  </si>
  <si>
    <t>Other Positions_2014_54 to 59_Same District/Different Position</t>
  </si>
  <si>
    <t>Other Positions_2014_54 to 59_Stayer</t>
  </si>
  <si>
    <t>Other Positions_2014_60 to 61_Different District/Different Position</t>
  </si>
  <si>
    <t>Other Positions_2014_60 to 61_Leaver</t>
  </si>
  <si>
    <t>Other Positions_2014_60 to 61_New</t>
  </si>
  <si>
    <t>Other Positions_2014_60 to 61_Same District/Different Position</t>
  </si>
  <si>
    <t>Other Positions_2014_60 to 61_Stayer</t>
  </si>
  <si>
    <t>Other Positions_2014_62 and older_Different District/Different Position</t>
  </si>
  <si>
    <t>Other Positions_2014_62 and older_Leaver</t>
  </si>
  <si>
    <t>Other Positions_2014_62 and older_New</t>
  </si>
  <si>
    <t>Other Positions_2014_62 and older_Same District/Different Position</t>
  </si>
  <si>
    <t>Other Positions_2014_62 and older_Stayer</t>
  </si>
  <si>
    <t>Other Positions_2015_31 and younger_Different District/Different Position</t>
  </si>
  <si>
    <t>Other Positions_2015_31 and younger_Leaver</t>
  </si>
  <si>
    <t>Other Positions_2015_31 and younger_New</t>
  </si>
  <si>
    <t>Other Positions_2015_31 and younger_Same District/Different Position</t>
  </si>
  <si>
    <t>Other Positions_2015_31 and younger_Stayer</t>
  </si>
  <si>
    <t>Other Positions_2015_32 to 53_Different District/Different Position</t>
  </si>
  <si>
    <t>Other Positions_2015_32 to 53_Different District/Same Position</t>
  </si>
  <si>
    <t>Other Positions_2015_32 to 53_Leaver</t>
  </si>
  <si>
    <t>Other Positions_2015_32 to 53_New</t>
  </si>
  <si>
    <t>Other Positions_2015_32 to 53_Same District/Different Position</t>
  </si>
  <si>
    <t>Other Positions_2015_32 to 53_Stayer</t>
  </si>
  <si>
    <t>Other Positions_2015_54 to 59_Different District/Different Position</t>
  </si>
  <si>
    <t>Other Positions_2015_54 to 59_Different District/Same Position</t>
  </si>
  <si>
    <t>Other Positions_2015_54 to 59_Leaver</t>
  </si>
  <si>
    <t>Other Positions_2015_54 to 59_New</t>
  </si>
  <si>
    <t>Other Positions_2015_54 to 59_Same District/Different Position</t>
  </si>
  <si>
    <t>Other Positions_2015_54 to 59_Stayer</t>
  </si>
  <si>
    <t>Other Positions_2015_60 to 61_Different District/Different Position</t>
  </si>
  <si>
    <t>Other Positions_2015_60 to 61_Different District/Same Position</t>
  </si>
  <si>
    <t>Other Positions_2015_60 to 61_Leaver</t>
  </si>
  <si>
    <t>Other Positions_2015_60 to 61_New</t>
  </si>
  <si>
    <t>Other Positions_2015_60 to 61_Same District/Different Position</t>
  </si>
  <si>
    <t>Other Positions_2015_60 to 61_Stayer</t>
  </si>
  <si>
    <t>Other Positions_2015_62 and older_Different District/Different Position</t>
  </si>
  <si>
    <t>Other Positions_2015_62 and older_Leaver</t>
  </si>
  <si>
    <t>Other Positions_2015_62 and older_New</t>
  </si>
  <si>
    <t>Other Positions_2015_62 and older_Same District/Different Position</t>
  </si>
  <si>
    <t>Other Positions_2015_62 and older_Stayer</t>
  </si>
  <si>
    <t>Other Professional Staff_2010_31 and younger_Different District/Different Position</t>
  </si>
  <si>
    <t>Other Professional Staff_2010_31 and younger_Different District/Same Position</t>
  </si>
  <si>
    <t>Other Professional Staff_2010_31 and younger_Leaver</t>
  </si>
  <si>
    <t>Other Professional Staff_2010_31 and younger_New</t>
  </si>
  <si>
    <t>Other Professional Staff_2010_31 and younger_Same District/Different Position</t>
  </si>
  <si>
    <t>Other Professional Staff_2010_31 and younger_Stayer</t>
  </si>
  <si>
    <t>Other Professional Staff_2010_32 to 53_Different District/Different Position</t>
  </si>
  <si>
    <t>Other Professional Staff_2010_32 to 53_Different District/Same Position</t>
  </si>
  <si>
    <t>Other Professional Staff_2010_32 to 53_Leaver</t>
  </si>
  <si>
    <t>Other Professional Staff_2010_32 to 53_New</t>
  </si>
  <si>
    <t>Other Professional Staff_2010_32 to 53_Same District/Different Position</t>
  </si>
  <si>
    <t>Other Professional Staff_2010_32 to 53_Stayer</t>
  </si>
  <si>
    <t>Other Professional Staff_2010_54 to 59_Different District/Different Position</t>
  </si>
  <si>
    <t>Other Professional Staff_2010_54 to 59_Different District/Same Position</t>
  </si>
  <si>
    <t>Other Professional Staff_2010_54 to 59_Leaver</t>
  </si>
  <si>
    <t>Other Professional Staff_2010_54 to 59_New</t>
  </si>
  <si>
    <t>Other Professional Staff_2010_54 to 59_Same District/Different Position</t>
  </si>
  <si>
    <t>Other Professional Staff_2010_54 to 59_Stayer</t>
  </si>
  <si>
    <t>Other Professional Staff_2010_60 to 61_Different District/Same Position</t>
  </si>
  <si>
    <t>Other Professional Staff_2010_60 to 61_Leaver</t>
  </si>
  <si>
    <t>Other Professional Staff_2010_60 to 61_New</t>
  </si>
  <si>
    <t>Other Professional Staff_2010_60 to 61_Same District/Different Position</t>
  </si>
  <si>
    <t>Other Professional Staff_2010_60 to 61_Stayer</t>
  </si>
  <si>
    <t>Other Professional Staff_2010_62 and older_Leaver</t>
  </si>
  <si>
    <t>Other Professional Staff_2010_62 and older_New</t>
  </si>
  <si>
    <t>Other Professional Staff_2010_62 and older_Same District/Different Position</t>
  </si>
  <si>
    <t>Other Professional Staff_2010_62 and older_Stayer</t>
  </si>
  <si>
    <t>Other Professional Staff_2011_31 and younger_Different District/Same Position</t>
  </si>
  <si>
    <t>Other Professional Staff_2011_31 and younger_Leaver</t>
  </si>
  <si>
    <t>Other Professional Staff_2011_31 and younger_New</t>
  </si>
  <si>
    <t>Other Professional Staff_2011_31 and younger_Same District/Different Position</t>
  </si>
  <si>
    <t>Other Professional Staff_2011_31 and younger_Stayer</t>
  </si>
  <si>
    <t>Other Professional Staff_2011_32 to 53_Different District/Different Position</t>
  </si>
  <si>
    <t>Other Professional Staff_2011_32 to 53_Different District/Same Position</t>
  </si>
  <si>
    <t>Other Professional Staff_2011_32 to 53_Leaver</t>
  </si>
  <si>
    <t>Other Professional Staff_2011_32 to 53_New</t>
  </si>
  <si>
    <t>Other Professional Staff_2011_32 to 53_Same District/Different Position</t>
  </si>
  <si>
    <t>Other Professional Staff_2011_32 to 53_Stayer</t>
  </si>
  <si>
    <t>Other Professional Staff_2011_54 to 59_Different District/Same Position</t>
  </si>
  <si>
    <t>Other Professional Staff_2011_54 to 59_Leaver</t>
  </si>
  <si>
    <t>Other Professional Staff_2011_54 to 59_New</t>
  </si>
  <si>
    <t>Other Professional Staff_2011_54 to 59_Same District/Different Position</t>
  </si>
  <si>
    <t>Other Professional Staff_2011_54 to 59_Stayer</t>
  </si>
  <si>
    <t>Other Professional Staff_2011_60 to 61_Different District/Same Position</t>
  </si>
  <si>
    <t>Other Professional Staff_2011_60 to 61_Leaver</t>
  </si>
  <si>
    <t>Other Professional Staff_2011_60 to 61_New</t>
  </si>
  <si>
    <t>Other Professional Staff_2011_60 to 61_Same District/Different Position</t>
  </si>
  <si>
    <t>Other Professional Staff_2011_60 to 61_Stayer</t>
  </si>
  <si>
    <t>Other Professional Staff_2011_62 and older_Different District/Different Position</t>
  </si>
  <si>
    <t>Other Professional Staff_2011_62 and older_Leaver</t>
  </si>
  <si>
    <t>Other Professional Staff_2011_62 and older_New</t>
  </si>
  <si>
    <t>Other Professional Staff_2011_62 and older_Same District/Different Position</t>
  </si>
  <si>
    <t>Other Professional Staff_2011_62 and older_Stayer</t>
  </si>
  <si>
    <t>Other Professional Staff_2012_31 and younger_Different District/Different Position</t>
  </si>
  <si>
    <t>Other Professional Staff_2012_31 and younger_Different District/Same Position</t>
  </si>
  <si>
    <t>Other Professional Staff_2012_31 and younger_Leaver</t>
  </si>
  <si>
    <t>Other Professional Staff_2012_31 and younger_New</t>
  </si>
  <si>
    <t>Other Professional Staff_2012_31 and younger_Same District/Different Position</t>
  </si>
  <si>
    <t>Other Professional Staff_2012_31 and younger_Stayer</t>
  </si>
  <si>
    <t>Other Professional Staff_2012_32 to 53_Different District/Different Position</t>
  </si>
  <si>
    <t>Other Professional Staff_2012_32 to 53_Different District/Same Position</t>
  </si>
  <si>
    <t>Other Professional Staff_2012_32 to 53_Leaver</t>
  </si>
  <si>
    <t>Other Professional Staff_2012_32 to 53_New</t>
  </si>
  <si>
    <t>Other Professional Staff_2012_32 to 53_Same District/Different Position</t>
  </si>
  <si>
    <t>Other Professional Staff_2012_32 to 53_Stayer</t>
  </si>
  <si>
    <t>Other Professional Staff_2012_54 to 59_Different District/Different Position</t>
  </si>
  <si>
    <t>Other Professional Staff_2012_54 to 59_Different District/Same Position</t>
  </si>
  <si>
    <t>Other Professional Staff_2012_54 to 59_Leaver</t>
  </si>
  <si>
    <t>Other Professional Staff_2012_54 to 59_New</t>
  </si>
  <si>
    <t>Other Professional Staff_2012_54 to 59_Same District/Different Position</t>
  </si>
  <si>
    <t>Other Professional Staff_2012_54 to 59_Stayer</t>
  </si>
  <si>
    <t>Other Professional Staff_2012_60 to 61_Leaver</t>
  </si>
  <si>
    <t>Other Professional Staff_2012_60 to 61_New</t>
  </si>
  <si>
    <t>Other Professional Staff_2012_60 to 61_Same District/Different Position</t>
  </si>
  <si>
    <t>Other Professional Staff_2012_60 to 61_Stayer</t>
  </si>
  <si>
    <t>Other Professional Staff_2012_62 and older_Different District/Same Position</t>
  </si>
  <si>
    <t>Other Professional Staff_2012_62 and older_Leaver</t>
  </si>
  <si>
    <t>Other Professional Staff_2012_62 and older_New</t>
  </si>
  <si>
    <t>Other Professional Staff_2012_62 and older_Same District/Different Position</t>
  </si>
  <si>
    <t>Other Professional Staff_2012_62 and older_Stayer</t>
  </si>
  <si>
    <t>Other Professional Staff_2013_31 and younger_Different District/Different Position</t>
  </si>
  <si>
    <t>Other Professional Staff_2013_31 and younger_Different District/Same Position</t>
  </si>
  <si>
    <t>Other Professional Staff_2013_31 and younger_Leaver</t>
  </si>
  <si>
    <t>Other Professional Staff_2013_31 and younger_New</t>
  </si>
  <si>
    <t>Other Professional Staff_2013_31 and younger_Same District/Different Position</t>
  </si>
  <si>
    <t>Other Professional Staff_2013_31 and younger_Stayer</t>
  </si>
  <si>
    <t>Other Professional Staff_2013_32 to 53_Different District/Different Position</t>
  </si>
  <si>
    <t>Other Professional Staff_2013_32 to 53_Different District/Same Position</t>
  </si>
  <si>
    <t>Other Professional Staff_2013_32 to 53_Leaver</t>
  </si>
  <si>
    <t>Other Professional Staff_2013_32 to 53_New</t>
  </si>
  <si>
    <t>Other Professional Staff_2013_32 to 53_Same District/Different Position</t>
  </si>
  <si>
    <t>Other Professional Staff_2013_32 to 53_Stayer</t>
  </si>
  <si>
    <t>Other Professional Staff_2013_54 to 59_Different District/Different Position</t>
  </si>
  <si>
    <t>Other Professional Staff_2013_54 to 59_Different District/Same Position</t>
  </si>
  <si>
    <t>Other Professional Staff_2013_54 to 59_Leaver</t>
  </si>
  <si>
    <t>Other Professional Staff_2013_54 to 59_New</t>
  </si>
  <si>
    <t>Other Professional Staff_2013_54 to 59_Same District/Different Position</t>
  </si>
  <si>
    <t>Other Professional Staff_2013_54 to 59_Stayer</t>
  </si>
  <si>
    <t>Other Professional Staff_2013_60 to 61_Leaver</t>
  </si>
  <si>
    <t>Other Professional Staff_2013_60 to 61_New</t>
  </si>
  <si>
    <t>Other Professional Staff_2013_60 to 61_Same District/Different Position</t>
  </si>
  <si>
    <t>Other Professional Staff_2013_60 to 61_Stayer</t>
  </si>
  <si>
    <t>Other Professional Staff_2013_62 and older_Different District/Same Position</t>
  </si>
  <si>
    <t>Other Professional Staff_2013_62 and older_Leaver</t>
  </si>
  <si>
    <t>Other Professional Staff_2013_62 and older_New</t>
  </si>
  <si>
    <t>Other Professional Staff_2013_62 and older_Same District/Different Position</t>
  </si>
  <si>
    <t>Other Professional Staff_2013_62 and older_Stayer</t>
  </si>
  <si>
    <t>Other Professional Staff_2014_31 and younger_Different District/Different Position</t>
  </si>
  <si>
    <t>Other Professional Staff_2014_31 and younger_Different District/Same Position</t>
  </si>
  <si>
    <t>Other Professional Staff_2014_31 and younger_Leaver</t>
  </si>
  <si>
    <t>Other Professional Staff_2014_31 and younger_New</t>
  </si>
  <si>
    <t>Other Professional Staff_2014_31 and younger_Same District/Different Position</t>
  </si>
  <si>
    <t>Other Professional Staff_2014_31 and younger_Stayer</t>
  </si>
  <si>
    <t>Other Professional Staff_2014_32 to 53_Different District/Different Position</t>
  </si>
  <si>
    <t>Other Professional Staff_2014_32 to 53_Different District/Same Position</t>
  </si>
  <si>
    <t>Other Professional Staff_2014_32 to 53_Leaver</t>
  </si>
  <si>
    <t>Other Professional Staff_2014_32 to 53_New</t>
  </si>
  <si>
    <t>Other Professional Staff_2014_32 to 53_Same District/Different Position</t>
  </si>
  <si>
    <t>Other Professional Staff_2014_32 to 53_Stayer</t>
  </si>
  <si>
    <t>Other Professional Staff_2014_54 to 59_Different District/Different Position</t>
  </si>
  <si>
    <t>Other Professional Staff_2014_54 to 59_Different District/Same Position</t>
  </si>
  <si>
    <t>Other Professional Staff_2014_54 to 59_Leaver</t>
  </si>
  <si>
    <t>Other Professional Staff_2014_54 to 59_New</t>
  </si>
  <si>
    <t>Other Professional Staff_2014_54 to 59_Same District/Different Position</t>
  </si>
  <si>
    <t>Other Professional Staff_2014_54 to 59_Stayer</t>
  </si>
  <si>
    <t>Other Professional Staff_2014_60 to 61_Leaver</t>
  </si>
  <si>
    <t>Other Professional Staff_2014_60 to 61_New</t>
  </si>
  <si>
    <t>Other Professional Staff_2014_60 to 61_Same District/Different Position</t>
  </si>
  <si>
    <t>Other Professional Staff_2014_60 to 61_Stayer</t>
  </si>
  <si>
    <t>Other Professional Staff_2014_62 and older_Different District/Different Position</t>
  </si>
  <si>
    <t>Other Professional Staff_2014_62 and older_Leaver</t>
  </si>
  <si>
    <t>Other Professional Staff_2014_62 and older_New</t>
  </si>
  <si>
    <t>Other Professional Staff_2014_62 and older_Same District/Different Position</t>
  </si>
  <si>
    <t>Other Professional Staff_2014_62 and older_Stayer</t>
  </si>
  <si>
    <t>Other Professional Staff_2015_31 and younger_Different District/Different Position</t>
  </si>
  <si>
    <t>Other Professional Staff_2015_31 and younger_Different District/Same Position</t>
  </si>
  <si>
    <t>Other Professional Staff_2015_31 and younger_Leaver</t>
  </si>
  <si>
    <t>Other Professional Staff_2015_31 and younger_New</t>
  </si>
  <si>
    <t>Other Professional Staff_2015_31 and younger_Same District/Different Position</t>
  </si>
  <si>
    <t>Other Professional Staff_2015_31 and younger_Stayer</t>
  </si>
  <si>
    <t>Other Professional Staff_2015_32 to 53_Different District/Different Position</t>
  </si>
  <si>
    <t>Other Professional Staff_2015_32 to 53_Different District/Same Position</t>
  </si>
  <si>
    <t>Other Professional Staff_2015_32 to 53_Leaver</t>
  </si>
  <si>
    <t>Other Professional Staff_2015_32 to 53_New</t>
  </si>
  <si>
    <t>Other Professional Staff_2015_32 to 53_Same District/Different Position</t>
  </si>
  <si>
    <t>Other Professional Staff_2015_32 to 53_Stayer</t>
  </si>
  <si>
    <t>Other Professional Staff_2015_54 to 59_Different District/Different Position</t>
  </si>
  <si>
    <t>Other Professional Staff_2015_54 to 59_Different District/Same Position</t>
  </si>
  <si>
    <t>Other Professional Staff_2015_54 to 59_Leaver</t>
  </si>
  <si>
    <t>Other Professional Staff_2015_54 to 59_New</t>
  </si>
  <si>
    <t>Other Professional Staff_2015_54 to 59_Same District/Different Position</t>
  </si>
  <si>
    <t>Other Professional Staff_2015_54 to 59_Stayer</t>
  </si>
  <si>
    <t>Other Professional Staff_2015_60 to 61_Leaver</t>
  </si>
  <si>
    <t>Other Professional Staff_2015_60 to 61_New</t>
  </si>
  <si>
    <t>Other Professional Staff_2015_60 to 61_Same District/Different Position</t>
  </si>
  <si>
    <t>Other Professional Staff_2015_60 to 61_Stayer</t>
  </si>
  <si>
    <t>Other Professional Staff_2015_62 and older_Different District/Different Position</t>
  </si>
  <si>
    <t>Other Professional Staff_2015_62 and older_Leaver</t>
  </si>
  <si>
    <t>Other Professional Staff_2015_62 and older_New</t>
  </si>
  <si>
    <t>Other Professional Staff_2015_62 and older_Same District/Different Position</t>
  </si>
  <si>
    <t>Other Professional Staff_2015_62 and older_Stayer</t>
  </si>
  <si>
    <t>Overall_2010_31 and younger_Different District/Different Position</t>
  </si>
  <si>
    <t>Overall_2010_31 and younger_Different District/Same Position</t>
  </si>
  <si>
    <t>Overall_2010_31 and younger_Leaver</t>
  </si>
  <si>
    <t>Overall_2010_31 and younger_New</t>
  </si>
  <si>
    <t>Overall_2010_31 and younger_Same District/Different Position</t>
  </si>
  <si>
    <t>Overall_2010_31 and younger_Stayer</t>
  </si>
  <si>
    <t>Overall_2010_32 to 53_Different District/Different Position</t>
  </si>
  <si>
    <t>Overall_2010_32 to 53_Different District/Same Position</t>
  </si>
  <si>
    <t>Overall_2010_32 to 53_Leaver</t>
  </si>
  <si>
    <t>Overall_2010_32 to 53_New</t>
  </si>
  <si>
    <t>Overall_2010_32 to 53_Same District/Different Position</t>
  </si>
  <si>
    <t>Overall_2010_32 to 53_Stayer</t>
  </si>
  <si>
    <t>Overall_2010_54 to 59_Different District/Different Position</t>
  </si>
  <si>
    <t>Overall_2010_54 to 59_Different District/Same Position</t>
  </si>
  <si>
    <t>Overall_2010_54 to 59_Leaver</t>
  </si>
  <si>
    <t>Overall_2010_54 to 59_New</t>
  </si>
  <si>
    <t>Overall_2010_54 to 59_Same District/Different Position</t>
  </si>
  <si>
    <t>Overall_2010_54 to 59_Stayer</t>
  </si>
  <si>
    <t>Overall_2010_60 to 61_Different District/Different Position</t>
  </si>
  <si>
    <t>Overall_2010_60 to 61_Different District/Same Position</t>
  </si>
  <si>
    <t>Overall_2010_60 to 61_Leaver</t>
  </si>
  <si>
    <t>Overall_2010_60 to 61_New</t>
  </si>
  <si>
    <t>Overall_2010_60 to 61_Same District/Different Position</t>
  </si>
  <si>
    <t>Overall_2010_60 to 61_Stayer</t>
  </si>
  <si>
    <t>Overall_2010_62 and older_Different District/Different Position</t>
  </si>
  <si>
    <t>Overall_2010_62 and older_Different District/Same Position</t>
  </si>
  <si>
    <t>Overall_2010_62 and older_Leaver</t>
  </si>
  <si>
    <t>Overall_2010_62 and older_New</t>
  </si>
  <si>
    <t>Overall_2010_62 and older_Same District/Different Position</t>
  </si>
  <si>
    <t>Overall_2010_62 and older_Stayer</t>
  </si>
  <si>
    <t>Overall_2011_31 and younger_Different District/Different Position</t>
  </si>
  <si>
    <t>Overall_2011_31 and younger_Different District/Same Position</t>
  </si>
  <si>
    <t>Overall_2011_31 and younger_Leaver</t>
  </si>
  <si>
    <t>Overall_2011_31 and younger_New</t>
  </si>
  <si>
    <t>Overall_2011_31 and younger_Same District/Different Position</t>
  </si>
  <si>
    <t>Overall_2011_31 and younger_Stayer</t>
  </si>
  <si>
    <t>Overall_2011_32 to 53_Different District/Different Position</t>
  </si>
  <si>
    <t>Overall_2011_32 to 53_Different District/Same Position</t>
  </si>
  <si>
    <t>Overall_2011_32 to 53_Leaver</t>
  </si>
  <si>
    <t>Overall_2011_32 to 53_New</t>
  </si>
  <si>
    <t>Overall_2011_32 to 53_Same District/Different Position</t>
  </si>
  <si>
    <t>Overall_2011_32 to 53_Stayer</t>
  </si>
  <si>
    <t>Overall_2011_54 to 59_Different District/Different Position</t>
  </si>
  <si>
    <t>Overall_2011_54 to 59_Different District/Same Position</t>
  </si>
  <si>
    <t>Overall_2011_54 to 59_Leaver</t>
  </si>
  <si>
    <t>Overall_2011_54 to 59_New</t>
  </si>
  <si>
    <t>Overall_2011_54 to 59_Same District/Different Position</t>
  </si>
  <si>
    <t>Overall_2011_54 to 59_Stayer</t>
  </si>
  <si>
    <t>Overall_2011_60 to 61_Different District/Different Position</t>
  </si>
  <si>
    <t>Overall_2011_60 to 61_Different District/Same Position</t>
  </si>
  <si>
    <t>Overall_2011_60 to 61_Leaver</t>
  </si>
  <si>
    <t>Overall_2011_60 to 61_New</t>
  </si>
  <si>
    <t>Overall_2011_60 to 61_Same District/Different Position</t>
  </si>
  <si>
    <t>Overall_2011_60 to 61_Stayer</t>
  </si>
  <si>
    <t>Overall_2011_62 and older_Different District/Different Position</t>
  </si>
  <si>
    <t>Overall_2011_62 and older_Different District/Same Position</t>
  </si>
  <si>
    <t>Overall_2011_62 and older_Leaver</t>
  </si>
  <si>
    <t>Overall_2011_62 and older_New</t>
  </si>
  <si>
    <t>Overall_2011_62 and older_Same District/Different Position</t>
  </si>
  <si>
    <t>Overall_2011_62 and older_Stayer</t>
  </si>
  <si>
    <t>Overall_2012_31 and younger_Different District/Different Position</t>
  </si>
  <si>
    <t>Overall_2012_31 and younger_Different District/Same Position</t>
  </si>
  <si>
    <t>Overall_2012_31 and younger_Leaver</t>
  </si>
  <si>
    <t>Overall_2012_31 and younger_New</t>
  </si>
  <si>
    <t>Overall_2012_31 and younger_Same District/Different Position</t>
  </si>
  <si>
    <t>Overall_2012_31 and younger_Stayer</t>
  </si>
  <si>
    <t>Overall_2012_32 to 53_Different District/Different Position</t>
  </si>
  <si>
    <t>Overall_2012_32 to 53_Different District/Same Position</t>
  </si>
  <si>
    <t>Overall_2012_32 to 53_Leaver</t>
  </si>
  <si>
    <t>Overall_2012_32 to 53_New</t>
  </si>
  <si>
    <t>Overall_2012_32 to 53_Same District/Different Position</t>
  </si>
  <si>
    <t>Overall_2012_32 to 53_Stayer</t>
  </si>
  <si>
    <t>Overall_2012_54 to 59_Different District/Different Position</t>
  </si>
  <si>
    <t>Overall_2012_54 to 59_Different District/Same Position</t>
  </si>
  <si>
    <t>Overall_2012_54 to 59_Leaver</t>
  </si>
  <si>
    <t>Overall_2012_54 to 59_New</t>
  </si>
  <si>
    <t>Overall_2012_54 to 59_Same District/Different Position</t>
  </si>
  <si>
    <t>Overall_2012_54 to 59_Stayer</t>
  </si>
  <si>
    <t>Overall_2012_60 to 61_Different District/Different Position</t>
  </si>
  <si>
    <t>Overall_2012_60 to 61_Different District/Same Position</t>
  </si>
  <si>
    <t>Overall_2012_60 to 61_Leaver</t>
  </si>
  <si>
    <t>Overall_2012_60 to 61_New</t>
  </si>
  <si>
    <t>Overall_2012_60 to 61_Same District/Different Position</t>
  </si>
  <si>
    <t>Overall_2012_60 to 61_Stayer</t>
  </si>
  <si>
    <t>Overall_2012_62 and older_Different District/Different Position</t>
  </si>
  <si>
    <t>Overall_2012_62 and older_Different District/Same Position</t>
  </si>
  <si>
    <t>Overall_2012_62 and older_Leaver</t>
  </si>
  <si>
    <t>Overall_2012_62 and older_New</t>
  </si>
  <si>
    <t>Overall_2012_62 and older_Same District/Different Position</t>
  </si>
  <si>
    <t>Overall_2012_62 and older_Stayer</t>
  </si>
  <si>
    <t>Overall_2013_31 and younger_Different District/Different Position</t>
  </si>
  <si>
    <t>Overall_2013_31 and younger_Different District/Same Position</t>
  </si>
  <si>
    <t>Overall_2013_31 and younger_Leaver</t>
  </si>
  <si>
    <t>Overall_2013_31 and younger_New</t>
  </si>
  <si>
    <t>Overall_2013_31 and younger_Same District/Different Position</t>
  </si>
  <si>
    <t>Overall_2013_31 and younger_Stayer</t>
  </si>
  <si>
    <t>Overall_2013_32 to 53_Different District/Different Position</t>
  </si>
  <si>
    <t>Overall_2013_32 to 53_Different District/Same Position</t>
  </si>
  <si>
    <t>Overall_2013_32 to 53_Leaver</t>
  </si>
  <si>
    <t>Overall_2013_32 to 53_New</t>
  </si>
  <si>
    <t>Overall_2013_32 to 53_Same District/Different Position</t>
  </si>
  <si>
    <t>Overall_2013_32 to 53_Stayer</t>
  </si>
  <si>
    <t>Overall_2013_54 to 59_Different District/Different Position</t>
  </si>
  <si>
    <t>Overall_2013_54 to 59_Different District/Same Position</t>
  </si>
  <si>
    <t>Overall_2013_54 to 59_Leaver</t>
  </si>
  <si>
    <t>Overall_2013_54 to 59_New</t>
  </si>
  <si>
    <t>Overall_2013_54 to 59_Same District/Different Position</t>
  </si>
  <si>
    <t>Overall_2013_54 to 59_Stayer</t>
  </si>
  <si>
    <t>Overall_2013_60 to 61_Different District/Different Position</t>
  </si>
  <si>
    <t>Overall_2013_60 to 61_Different District/Same Position</t>
  </si>
  <si>
    <t>Overall_2013_60 to 61_Leaver</t>
  </si>
  <si>
    <t>Overall_2013_60 to 61_New</t>
  </si>
  <si>
    <t>Overall_2013_60 to 61_Same District/Different Position</t>
  </si>
  <si>
    <t>Overall_2013_60 to 61_Stayer</t>
  </si>
  <si>
    <t>Overall_2013_62 and older_Different District/Different Position</t>
  </si>
  <si>
    <t>Overall_2013_62 and older_Different District/Same Position</t>
  </si>
  <si>
    <t>Overall_2013_62 and older_Leaver</t>
  </si>
  <si>
    <t>Overall_2013_62 and older_New</t>
  </si>
  <si>
    <t>Overall_2013_62 and older_Same District/Different Position</t>
  </si>
  <si>
    <t>Overall_2013_62 and older_Stayer</t>
  </si>
  <si>
    <t>Overall_2014_31 and younger_Different District/Different Position</t>
  </si>
  <si>
    <t>Overall_2014_31 and younger_Different District/Same Position</t>
  </si>
  <si>
    <t>Overall_2014_31 and younger_Leaver</t>
  </si>
  <si>
    <t>Overall_2014_31 and younger_New</t>
  </si>
  <si>
    <t>Overall_2014_31 and younger_Same District/Different Position</t>
  </si>
  <si>
    <t>Overall_2014_31 and younger_Stayer</t>
  </si>
  <si>
    <t>Overall_2014_32 to 53_Different District/Different Position</t>
  </si>
  <si>
    <t>Overall_2014_32 to 53_Different District/Same Position</t>
  </si>
  <si>
    <t>Overall_2014_32 to 53_Leaver</t>
  </si>
  <si>
    <t>Overall_2014_32 to 53_New</t>
  </si>
  <si>
    <t>Overall_2014_32 to 53_Same District/Different Position</t>
  </si>
  <si>
    <t>Overall_2014_32 to 53_Stayer</t>
  </si>
  <si>
    <t>Overall_2014_54 to 59_Different District/Different Position</t>
  </si>
  <si>
    <t>Overall_2014_54 to 59_Different District/Same Position</t>
  </si>
  <si>
    <t>Overall_2014_54 to 59_Leaver</t>
  </si>
  <si>
    <t>Overall_2014_54 to 59_New</t>
  </si>
  <si>
    <t>Overall_2014_54 to 59_Same District/Different Position</t>
  </si>
  <si>
    <t>Overall_2014_54 to 59_Stayer</t>
  </si>
  <si>
    <t>Overall_2014_60 to 61_Different District/Different Position</t>
  </si>
  <si>
    <t>Overall_2014_60 to 61_Different District/Same Position</t>
  </si>
  <si>
    <t>Overall_2014_60 to 61_Leaver</t>
  </si>
  <si>
    <t>Overall_2014_60 to 61_New</t>
  </si>
  <si>
    <t>Overall_2014_60 to 61_Same District/Different Position</t>
  </si>
  <si>
    <t>Overall_2014_60 to 61_Stayer</t>
  </si>
  <si>
    <t>Overall_2014_62 and older_Different District/Different Position</t>
  </si>
  <si>
    <t>Overall_2014_62 and older_Different District/Same Position</t>
  </si>
  <si>
    <t>Overall_2014_62 and older_Leaver</t>
  </si>
  <si>
    <t>Overall_2014_62 and older_New</t>
  </si>
  <si>
    <t>Overall_2014_62 and older_Same District/Different Position</t>
  </si>
  <si>
    <t>Overall_2014_62 and older_Stayer</t>
  </si>
  <si>
    <t>Overall_2015_31 and younger_Different District/Different Position</t>
  </si>
  <si>
    <t>Overall_2015_31 and younger_Different District/Same Position</t>
  </si>
  <si>
    <t>Overall_2015_31 and younger_Leaver</t>
  </si>
  <si>
    <t>Overall_2015_31 and younger_New</t>
  </si>
  <si>
    <t>Overall_2015_31 and younger_Same District/Different Position</t>
  </si>
  <si>
    <t>Overall_2015_31 and younger_Stayer</t>
  </si>
  <si>
    <t>Overall_2015_32 to 53_Different District/Different Position</t>
  </si>
  <si>
    <t>Overall_2015_32 to 53_Different District/Same Position</t>
  </si>
  <si>
    <t>Overall_2015_32 to 53_Leaver</t>
  </si>
  <si>
    <t>Overall_2015_32 to 53_New</t>
  </si>
  <si>
    <t>Overall_2015_32 to 53_Same District/Different Position</t>
  </si>
  <si>
    <t>Overall_2015_32 to 53_Stayer</t>
  </si>
  <si>
    <t>Overall_2015_54 to 59_Different District/Different Position</t>
  </si>
  <si>
    <t>Overall_2015_54 to 59_Different District/Same Position</t>
  </si>
  <si>
    <t>Overall_2015_54 to 59_Leaver</t>
  </si>
  <si>
    <t>Overall_2015_54 to 59_New</t>
  </si>
  <si>
    <t>Overall_2015_54 to 59_Same District/Different Position</t>
  </si>
  <si>
    <t>Overall_2015_54 to 59_Stayer</t>
  </si>
  <si>
    <t>Overall_2015_60 to 61_Different District/Different Position</t>
  </si>
  <si>
    <t>Overall_2015_60 to 61_Different District/Same Position</t>
  </si>
  <si>
    <t>Overall_2015_60 to 61_Leaver</t>
  </si>
  <si>
    <t>Overall_2015_60 to 61_New</t>
  </si>
  <si>
    <t>Overall_2015_60 to 61_Same District/Different Position</t>
  </si>
  <si>
    <t>Overall_2015_60 to 61_Stayer</t>
  </si>
  <si>
    <t>Overall_2015_62 and older_Different District/Different Position</t>
  </si>
  <si>
    <t>Overall_2015_62 and older_Different District/Same Position</t>
  </si>
  <si>
    <t>Overall_2015_62 and older_Leaver</t>
  </si>
  <si>
    <t>Overall_2015_62 and older_New</t>
  </si>
  <si>
    <t>Overall_2015_62 and older_Same District/Different Position</t>
  </si>
  <si>
    <t>Overall_2015_62 and older_Stayer</t>
  </si>
  <si>
    <t>Teachers_2010_31 and younger_Different District/Different Position</t>
  </si>
  <si>
    <t>Teachers_2010_31 and younger_Different District/Same Position</t>
  </si>
  <si>
    <t>Teachers_2010_31 and younger_Leaver</t>
  </si>
  <si>
    <t>Teachers_2010_31 and younger_New</t>
  </si>
  <si>
    <t>Teachers_2010_31 and younger_Same District/Different Position</t>
  </si>
  <si>
    <t>Teachers_2010_31 and younger_Stayer</t>
  </si>
  <si>
    <t>Teachers_2010_32 to 53_Different District/Different Position</t>
  </si>
  <si>
    <t>Teachers_2010_32 to 53_Different District/Same Position</t>
  </si>
  <si>
    <t>Teachers_2010_32 to 53_Leaver</t>
  </si>
  <si>
    <t>Teachers_2010_32 to 53_New</t>
  </si>
  <si>
    <t>Teachers_2010_32 to 53_Same District/Different Position</t>
  </si>
  <si>
    <t>Teachers_2010_32 to 53_Stayer</t>
  </si>
  <si>
    <t>Teachers_2010_54 to 59_Different District/Different Position</t>
  </si>
  <si>
    <t>Teachers_2010_54 to 59_Different District/Same Position</t>
  </si>
  <si>
    <t>Teachers_2010_54 to 59_Leaver</t>
  </si>
  <si>
    <t>Teachers_2010_54 to 59_New</t>
  </si>
  <si>
    <t>Teachers_2010_54 to 59_Same District/Different Position</t>
  </si>
  <si>
    <t>Teachers_2010_54 to 59_Stayer</t>
  </si>
  <si>
    <t>Teachers_2010_60 to 61_Different District/Different Position</t>
  </si>
  <si>
    <t>Teachers_2010_60 to 61_Different District/Same Position</t>
  </si>
  <si>
    <t>Teachers_2010_60 to 61_Leaver</t>
  </si>
  <si>
    <t>Teachers_2010_60 to 61_New</t>
  </si>
  <si>
    <t>Teachers_2010_60 to 61_Same District/Different Position</t>
  </si>
  <si>
    <t>Teachers_2010_60 to 61_Stayer</t>
  </si>
  <si>
    <t>Teachers_2010_62 and older_Different District/Different Position</t>
  </si>
  <si>
    <t>Teachers_2010_62 and older_Different District/Same Position</t>
  </si>
  <si>
    <t>Teachers_2010_62 and older_Leaver</t>
  </si>
  <si>
    <t>Teachers_2010_62 and older_New</t>
  </si>
  <si>
    <t>Teachers_2010_62 and older_Same District/Different Position</t>
  </si>
  <si>
    <t>Teachers_2010_62 and older_Stayer</t>
  </si>
  <si>
    <t>Teachers_2011_31 and younger_Different District/Different Position</t>
  </si>
  <si>
    <t>Teachers_2011_31 and younger_Different District/Same Position</t>
  </si>
  <si>
    <t>Teachers_2011_31 and younger_Leaver</t>
  </si>
  <si>
    <t>Teachers_2011_31 and younger_New</t>
  </si>
  <si>
    <t>Teachers_2011_31 and younger_Same District/Different Position</t>
  </si>
  <si>
    <t>Teachers_2011_31 and younger_Stayer</t>
  </si>
  <si>
    <t>Teachers_2011_32 to 53_Different District/Different Position</t>
  </si>
  <si>
    <t>Teachers_2011_32 to 53_Different District/Same Position</t>
  </si>
  <si>
    <t>Teachers_2011_32 to 53_Leaver</t>
  </si>
  <si>
    <t>Teachers_2011_32 to 53_New</t>
  </si>
  <si>
    <t>Teachers_2011_32 to 53_Same District/Different Position</t>
  </si>
  <si>
    <t>Teachers_2011_32 to 53_Stayer</t>
  </si>
  <si>
    <t>Teachers_2011_54 to 59_Different District/Different Position</t>
  </si>
  <si>
    <t>Teachers_2011_54 to 59_Different District/Same Position</t>
  </si>
  <si>
    <t>Teachers_2011_54 to 59_Leaver</t>
  </si>
  <si>
    <t>Teachers_2011_54 to 59_New</t>
  </si>
  <si>
    <t>Teachers_2011_54 to 59_Same District/Different Position</t>
  </si>
  <si>
    <t>Teachers_2011_54 to 59_Stayer</t>
  </si>
  <si>
    <t>Teachers_2011_60 to 61_Different District/Different Position</t>
  </si>
  <si>
    <t>Teachers_2011_60 to 61_Different District/Same Position</t>
  </si>
  <si>
    <t>Teachers_2011_60 to 61_Leaver</t>
  </si>
  <si>
    <t>Teachers_2011_60 to 61_New</t>
  </si>
  <si>
    <t>Teachers_2011_60 to 61_Same District/Different Position</t>
  </si>
  <si>
    <t>Teachers_2011_60 to 61_Stayer</t>
  </si>
  <si>
    <t>Teachers_2011_62 and older_Different District/Different Position</t>
  </si>
  <si>
    <t>Teachers_2011_62 and older_Different District/Same Position</t>
  </si>
  <si>
    <t>Teachers_2011_62 and older_Leaver</t>
  </si>
  <si>
    <t>Teachers_2011_62 and older_New</t>
  </si>
  <si>
    <t>Teachers_2011_62 and older_Same District/Different Position</t>
  </si>
  <si>
    <t>Teachers_2011_62 and older_Stayer</t>
  </si>
  <si>
    <t>Teachers_2012_31 and younger_Different District/Different Position</t>
  </si>
  <si>
    <t>Teachers_2012_31 and younger_Different District/Same Position</t>
  </si>
  <si>
    <t>Teachers_2012_31 and younger_Leaver</t>
  </si>
  <si>
    <t>Teachers_2012_31 and younger_New</t>
  </si>
  <si>
    <t>Teachers_2012_31 and younger_Same District/Different Position</t>
  </si>
  <si>
    <t>Teachers_2012_31 and younger_Stayer</t>
  </si>
  <si>
    <t>Teachers_2012_32 to 53_Different District/Different Position</t>
  </si>
  <si>
    <t>Teachers_2012_32 to 53_Different District/Same Position</t>
  </si>
  <si>
    <t>Teachers_2012_32 to 53_Leaver</t>
  </si>
  <si>
    <t>Teachers_2012_32 to 53_New</t>
  </si>
  <si>
    <t>Teachers_2012_32 to 53_Same District/Different Position</t>
  </si>
  <si>
    <t>Teachers_2012_32 to 53_Stayer</t>
  </si>
  <si>
    <t>Teachers_2012_54 to 59_Different District/Different Position</t>
  </si>
  <si>
    <t>Teachers_2012_54 to 59_Different District/Same Position</t>
  </si>
  <si>
    <t>Teachers_2012_54 to 59_Leaver</t>
  </si>
  <si>
    <t>Teachers_2012_54 to 59_New</t>
  </si>
  <si>
    <t>Teachers_2012_54 to 59_Same District/Different Position</t>
  </si>
  <si>
    <t>Teachers_2012_54 to 59_Stayer</t>
  </si>
  <si>
    <t>Teachers_2012_60 to 61_Different District/Different Position</t>
  </si>
  <si>
    <t>Teachers_2012_60 to 61_Different District/Same Position</t>
  </si>
  <si>
    <t>Teachers_2012_60 to 61_Leaver</t>
  </si>
  <si>
    <t>Teachers_2012_60 to 61_New</t>
  </si>
  <si>
    <t>Teachers_2012_60 to 61_Same District/Different Position</t>
  </si>
  <si>
    <t>Teachers_2012_60 to 61_Stayer</t>
  </si>
  <si>
    <t>Teachers_2012_62 and older_Different District/Different Position</t>
  </si>
  <si>
    <t>Teachers_2012_62 and older_Different District/Same Position</t>
  </si>
  <si>
    <t>Teachers_2012_62 and older_Leaver</t>
  </si>
  <si>
    <t>Teachers_2012_62 and older_New</t>
  </si>
  <si>
    <t>Teachers_2012_62 and older_Same District/Different Position</t>
  </si>
  <si>
    <t>Teachers_2012_62 and older_Stayer</t>
  </si>
  <si>
    <t>Teachers_2013_31 and younger_Different District/Different Position</t>
  </si>
  <si>
    <t>Teachers_2013_31 and younger_Different District/Same Position</t>
  </si>
  <si>
    <t>Teachers_2013_31 and younger_Leaver</t>
  </si>
  <si>
    <t>Teachers_2013_31 and younger_New</t>
  </si>
  <si>
    <t>Teachers_2013_31 and younger_Same District/Different Position</t>
  </si>
  <si>
    <t>Teachers_2013_31 and younger_Stayer</t>
  </si>
  <si>
    <t>Teachers_2013_32 to 53_Different District/Different Position</t>
  </si>
  <si>
    <t>Teachers_2013_32 to 53_Different District/Same Position</t>
  </si>
  <si>
    <t>Teachers_2013_32 to 53_Leaver</t>
  </si>
  <si>
    <t>Teachers_2013_32 to 53_New</t>
  </si>
  <si>
    <t>Teachers_2013_32 to 53_Same District/Different Position</t>
  </si>
  <si>
    <t>Teachers_2013_32 to 53_Stayer</t>
  </si>
  <si>
    <t>Teachers_2013_54 to 59_Different District/Different Position</t>
  </si>
  <si>
    <t>Teachers_2013_54 to 59_Different District/Same Position</t>
  </si>
  <si>
    <t>Teachers_2013_54 to 59_Leaver</t>
  </si>
  <si>
    <t>Teachers_2013_54 to 59_New</t>
  </si>
  <si>
    <t>Teachers_2013_54 to 59_Same District/Different Position</t>
  </si>
  <si>
    <t>Teachers_2013_54 to 59_Stayer</t>
  </si>
  <si>
    <t>Teachers_2013_60 to 61_Different District/Different Position</t>
  </si>
  <si>
    <t>Teachers_2013_60 to 61_Different District/Same Position</t>
  </si>
  <si>
    <t>Teachers_2013_60 to 61_Leaver</t>
  </si>
  <si>
    <t>Teachers_2013_60 to 61_New</t>
  </si>
  <si>
    <t>Teachers_2013_60 to 61_Same District/Different Position</t>
  </si>
  <si>
    <t>Teachers_2013_60 to 61_Stayer</t>
  </si>
  <si>
    <t>Teachers_2013_62 and older_Different District/Different Position</t>
  </si>
  <si>
    <t>Teachers_2013_62 and older_Different District/Same Position</t>
  </si>
  <si>
    <t>Teachers_2013_62 and older_Leaver</t>
  </si>
  <si>
    <t>Teachers_2013_62 and older_New</t>
  </si>
  <si>
    <t>Teachers_2013_62 and older_Same District/Different Position</t>
  </si>
  <si>
    <t>Teachers_2013_62 and older_Stayer</t>
  </si>
  <si>
    <t>Teachers_2014_31 and younger_Different District/Different Position</t>
  </si>
  <si>
    <t>Teachers_2014_31 and younger_Different District/Same Position</t>
  </si>
  <si>
    <t>Teachers_2014_31 and younger_Leaver</t>
  </si>
  <si>
    <t>Teachers_2014_31 and younger_New</t>
  </si>
  <si>
    <t>Teachers_2014_31 and younger_Same District/Different Position</t>
  </si>
  <si>
    <t>Teachers_2014_31 and younger_Stayer</t>
  </si>
  <si>
    <t>Teachers_2014_32 to 53_Different District/Different Position</t>
  </si>
  <si>
    <t>Teachers_2014_32 to 53_Different District/Same Position</t>
  </si>
  <si>
    <t>Teachers_2014_32 to 53_Leaver</t>
  </si>
  <si>
    <t>Teachers_2014_32 to 53_New</t>
  </si>
  <si>
    <t>Teachers_2014_32 to 53_Same District/Different Position</t>
  </si>
  <si>
    <t>Teachers_2014_32 to 53_Stayer</t>
  </si>
  <si>
    <t>Teachers_2014_54 to 59_Different District/Different Position</t>
  </si>
  <si>
    <t>Teachers_2014_54 to 59_Different District/Same Position</t>
  </si>
  <si>
    <t>Teachers_2014_54 to 59_Leaver</t>
  </si>
  <si>
    <t>Teachers_2014_54 to 59_New</t>
  </si>
  <si>
    <t>Teachers_2014_54 to 59_Same District/Different Position</t>
  </si>
  <si>
    <t>Teachers_2014_54 to 59_Stayer</t>
  </si>
  <si>
    <t>Teachers_2014_60 to 61_Different District/Different Position</t>
  </si>
  <si>
    <t>Teachers_2014_60 to 61_Different District/Same Position</t>
  </si>
  <si>
    <t>Teachers_2014_60 to 61_Leaver</t>
  </si>
  <si>
    <t>Teachers_2014_60 to 61_New</t>
  </si>
  <si>
    <t>Teachers_2014_60 to 61_Same District/Different Position</t>
  </si>
  <si>
    <t>Teachers_2014_60 to 61_Stayer</t>
  </si>
  <si>
    <t>Teachers_2014_62 and older_Different District/Different Position</t>
  </si>
  <si>
    <t>Teachers_2014_62 and older_Different District/Same Position</t>
  </si>
  <si>
    <t>Teachers_2014_62 and older_Leaver</t>
  </si>
  <si>
    <t>Teachers_2014_62 and older_New</t>
  </si>
  <si>
    <t>Teachers_2014_62 and older_Same District/Different Position</t>
  </si>
  <si>
    <t>Teachers_2014_62 and older_Stayer</t>
  </si>
  <si>
    <t>Teachers_2015_31 and younger_Different District/Different Position</t>
  </si>
  <si>
    <t>Teachers_2015_31 and younger_Different District/Same Position</t>
  </si>
  <si>
    <t>Teachers_2015_31 and younger_Leaver</t>
  </si>
  <si>
    <t>Teachers_2015_31 and younger_New</t>
  </si>
  <si>
    <t>Teachers_2015_31 and younger_Same District/Different Position</t>
  </si>
  <si>
    <t>Teachers_2015_31 and younger_Stayer</t>
  </si>
  <si>
    <t>Teachers_2015_32 to 53_Different District/Different Position</t>
  </si>
  <si>
    <t>Teachers_2015_32 to 53_Different District/Same Position</t>
  </si>
  <si>
    <t>Teachers_2015_32 to 53_Leaver</t>
  </si>
  <si>
    <t>Teachers_2015_32 to 53_New</t>
  </si>
  <si>
    <t>Teachers_2015_32 to 53_Same District/Different Position</t>
  </si>
  <si>
    <t>Teachers_2015_32 to 53_Stayer</t>
  </si>
  <si>
    <t>Teachers_2015_54 to 59_Different District/Different Position</t>
  </si>
  <si>
    <t>Teachers_2015_54 to 59_Different District/Same Position</t>
  </si>
  <si>
    <t>Teachers_2015_54 to 59_Leaver</t>
  </si>
  <si>
    <t>Teachers_2015_54 to 59_New</t>
  </si>
  <si>
    <t>Teachers_2015_54 to 59_Same District/Different Position</t>
  </si>
  <si>
    <t>Teachers_2015_54 to 59_Stayer</t>
  </si>
  <si>
    <t>Teachers_2015_60 to 61_Different District/Different Position</t>
  </si>
  <si>
    <t>Teachers_2015_60 to 61_Different District/Same Position</t>
  </si>
  <si>
    <t>Teachers_2015_60 to 61_Leaver</t>
  </si>
  <si>
    <t>Teachers_2015_60 to 61_New</t>
  </si>
  <si>
    <t>Teachers_2015_60 to 61_Same District/Different Position</t>
  </si>
  <si>
    <t>Teachers_2015_60 to 61_Stayer</t>
  </si>
  <si>
    <t>Teachers_2015_62 and older_Different District/Different Position</t>
  </si>
  <si>
    <t>Teachers_2015_62 and older_Different District/Same Position</t>
  </si>
  <si>
    <t>Teachers_2015_62 and older_Leaver</t>
  </si>
  <si>
    <t>Teachers_2015_62 and older_New</t>
  </si>
  <si>
    <t>Teachers_2015_62 and older_Same District/Different Position</t>
  </si>
  <si>
    <t>Teachers_2015_62 and older_Stayer</t>
  </si>
  <si>
    <t>Suburb, Mid-size</t>
  </si>
  <si>
    <t>Administrative_2010_City, Large_Different District/Different Position</t>
  </si>
  <si>
    <t>Administrative_2010_City, Large_Different District/Same Position</t>
  </si>
  <si>
    <t>Administrative_2010_City, Large_Leaver</t>
  </si>
  <si>
    <t>Administrative_2010_City, Large_New</t>
  </si>
  <si>
    <t>Administrative_2010_City, Large_Same District/Different Position</t>
  </si>
  <si>
    <t>Administrative_2010_City, Large_Stayer</t>
  </si>
  <si>
    <t>Administrative_2010_City, Small_Leaver</t>
  </si>
  <si>
    <t>Administrative_2010_City, Small_Same District/Different Position</t>
  </si>
  <si>
    <t>Administrative_2010_City, Small_Stayer</t>
  </si>
  <si>
    <t>Administrative_2010_Rural, Distant_Different District/Different Position</t>
  </si>
  <si>
    <t>Administrative_2010_Rural, Distant_Different District/Same Position</t>
  </si>
  <si>
    <t>Administrative_2010_Rural, Distant_Leaver</t>
  </si>
  <si>
    <t>Administrative_2010_Rural, Distant_New</t>
  </si>
  <si>
    <t>Administrative_2010_Rural, Distant_Same District/Different Position</t>
  </si>
  <si>
    <t>Administrative_2010_Rural, Distant_Stayer</t>
  </si>
  <si>
    <t>Administrative_2010_Rural, Fringe_Different District/Different Position</t>
  </si>
  <si>
    <t>Administrative_2010_Rural, Fringe_Different District/Same Position</t>
  </si>
  <si>
    <t>Administrative_2010_Rural, Fringe_Leaver</t>
  </si>
  <si>
    <t>Administrative_2010_Rural, Fringe_New</t>
  </si>
  <si>
    <t>Administrative_2010_Rural, Fringe_Same District/Different Position</t>
  </si>
  <si>
    <t>Administrative_2010_Rural, Fringe_Stayer</t>
  </si>
  <si>
    <t>Administrative_2010_Rural, Remote_Different District/Different Position</t>
  </si>
  <si>
    <t>Administrative_2010_Rural, Remote_Different District/Same Position</t>
  </si>
  <si>
    <t>Administrative_2010_Rural, Remote_Leaver</t>
  </si>
  <si>
    <t>Administrative_2010_Rural, Remote_New</t>
  </si>
  <si>
    <t>Administrative_2010_Rural, Remote_Same District/Different Position</t>
  </si>
  <si>
    <t>Administrative_2010_Rural, Remote_Stayer</t>
  </si>
  <si>
    <t>Administrative_2010_Suburb, Large_Different District/Different Position</t>
  </si>
  <si>
    <t>Administrative_2010_Suburb, Large_Different District/Same Position</t>
  </si>
  <si>
    <t>Administrative_2010_Suburb, Large_Leaver</t>
  </si>
  <si>
    <t>Administrative_2010_Suburb, Large_New</t>
  </si>
  <si>
    <t>Administrative_2010_Suburb, Large_Same District/Different Position</t>
  </si>
  <si>
    <t>Administrative_2010_Suburb, Large_Stayer</t>
  </si>
  <si>
    <t>Administrative_2010_Suburb, Mid-size_Same District/Different Position</t>
  </si>
  <si>
    <t>Administrative_2010_Suburb, Mid-size_Stayer</t>
  </si>
  <si>
    <t>Administrative_2010_Suburb, Small_Leaver</t>
  </si>
  <si>
    <t>Administrative_2010_Suburb, Small_Stayer</t>
  </si>
  <si>
    <t>Administrative_2010_Town, Distant_Different District/Different Position</t>
  </si>
  <si>
    <t>Administrative_2010_Town, Distant_Different District/Same Position</t>
  </si>
  <si>
    <t>Administrative_2010_Town, Distant_Leaver</t>
  </si>
  <si>
    <t>Administrative_2010_Town, Distant_New</t>
  </si>
  <si>
    <t>Administrative_2010_Town, Distant_Same District/Different Position</t>
  </si>
  <si>
    <t>Administrative_2010_Town, Distant_Stayer</t>
  </si>
  <si>
    <t>Administrative_2010_Town, Fringe_Different District/Different Position</t>
  </si>
  <si>
    <t>Administrative_2010_Town, Fringe_Leaver</t>
  </si>
  <si>
    <t>Administrative_2010_Town, Fringe_Same District/Different Position</t>
  </si>
  <si>
    <t>Administrative_2010_Town, Fringe_Stayer</t>
  </si>
  <si>
    <t>Administrative_2010_Town, Remote_Different District/Different Position</t>
  </si>
  <si>
    <t>Administrative_2010_Town, Remote_Different District/Same Position</t>
  </si>
  <si>
    <t>Administrative_2010_Town, Remote_Leaver</t>
  </si>
  <si>
    <t>Administrative_2010_Town, Remote_New</t>
  </si>
  <si>
    <t>Administrative_2010_Town, Remote_Same District/Different Position</t>
  </si>
  <si>
    <t>Administrative_2010_Town, Remote_Stayer</t>
  </si>
  <si>
    <t>Administrative_2011_City, Large_Different District/Different Position</t>
  </si>
  <si>
    <t>Administrative_2011_City, Large_Different District/Same Position</t>
  </si>
  <si>
    <t>Administrative_2011_City, Large_Leaver</t>
  </si>
  <si>
    <t>Administrative_2011_City, Large_New</t>
  </si>
  <si>
    <t>Administrative_2011_City, Large_Same District/Different Position</t>
  </si>
  <si>
    <t>Administrative_2011_City, Large_Stayer</t>
  </si>
  <si>
    <t>Administrative_2011_City, Small_Leaver</t>
  </si>
  <si>
    <t>Administrative_2011_City, Small_Same District/Different Position</t>
  </si>
  <si>
    <t>Administrative_2011_City, Small_Stayer</t>
  </si>
  <si>
    <t>Administrative_2011_Rural, Distant_Different District/Different Position</t>
  </si>
  <si>
    <t>Administrative_2011_Rural, Distant_Different District/Same Position</t>
  </si>
  <si>
    <t>Administrative_2011_Rural, Distant_Leaver</t>
  </si>
  <si>
    <t>Administrative_2011_Rural, Distant_New</t>
  </si>
  <si>
    <t>Administrative_2011_Rural, Distant_Same District/Different Position</t>
  </si>
  <si>
    <t>Administrative_2011_Rural, Distant_Stayer</t>
  </si>
  <si>
    <t>Administrative_2011_Rural, Fringe_Different District/Different Position</t>
  </si>
  <si>
    <t>Administrative_2011_Rural, Fringe_Different District/Same Position</t>
  </si>
  <si>
    <t>Administrative_2011_Rural, Fringe_Leaver</t>
  </si>
  <si>
    <t>Administrative_2011_Rural, Fringe_New</t>
  </si>
  <si>
    <t>Administrative_2011_Rural, Fringe_Same District/Different Position</t>
  </si>
  <si>
    <t>Administrative_2011_Rural, Fringe_Stayer</t>
  </si>
  <si>
    <t>Administrative_2011_Rural, Remote_Different District/Different Position</t>
  </si>
  <si>
    <t>Administrative_2011_Rural, Remote_Different District/Same Position</t>
  </si>
  <si>
    <t>Administrative_2011_Rural, Remote_Leaver</t>
  </si>
  <si>
    <t>Administrative_2011_Rural, Remote_New</t>
  </si>
  <si>
    <t>Administrative_2011_Rural, Remote_Same District/Different Position</t>
  </si>
  <si>
    <t>Administrative_2011_Rural, Remote_Stayer</t>
  </si>
  <si>
    <t>Administrative_2011_Suburb, Large_Different District/Different Position</t>
  </si>
  <si>
    <t>Administrative_2011_Suburb, Large_Different District/Same Position</t>
  </si>
  <si>
    <t>Administrative_2011_Suburb, Large_Leaver</t>
  </si>
  <si>
    <t>Administrative_2011_Suburb, Large_New</t>
  </si>
  <si>
    <t>Administrative_2011_Suburb, Large_Same District/Different Position</t>
  </si>
  <si>
    <t>Administrative_2011_Suburb, Large_Stayer</t>
  </si>
  <si>
    <t>Administrative_2011_Suburb, Mid-size_Stayer</t>
  </si>
  <si>
    <t>Administrative_2011_Suburb, Small_Leaver</t>
  </si>
  <si>
    <t>Administrative_2011_Suburb, Small_New</t>
  </si>
  <si>
    <t>Administrative_2011_Suburb, Small_Same District/Different Position</t>
  </si>
  <si>
    <t>Administrative_2011_Suburb, Small_Stayer</t>
  </si>
  <si>
    <t>Administrative_2011_Town, Distant_Different District/Different Position</t>
  </si>
  <si>
    <t>Administrative_2011_Town, Distant_Different District/Same Position</t>
  </si>
  <si>
    <t>Administrative_2011_Town, Distant_Leaver</t>
  </si>
  <si>
    <t>Administrative_2011_Town, Distant_New</t>
  </si>
  <si>
    <t>Administrative_2011_Town, Distant_Same District/Different Position</t>
  </si>
  <si>
    <t>Administrative_2011_Town, Distant_Stayer</t>
  </si>
  <si>
    <t>Administrative_2011_Town, Fringe_Leaver</t>
  </si>
  <si>
    <t>Administrative_2011_Town, Fringe_Same District/Different Position</t>
  </si>
  <si>
    <t>Administrative_2011_Town, Fringe_Stayer</t>
  </si>
  <si>
    <t>Administrative_2011_Town, Remote_Different District/Different Position</t>
  </si>
  <si>
    <t>Administrative_2011_Town, Remote_Different District/Same Position</t>
  </si>
  <si>
    <t>Administrative_2011_Town, Remote_Leaver</t>
  </si>
  <si>
    <t>Administrative_2011_Town, Remote_New</t>
  </si>
  <si>
    <t>Administrative_2011_Town, Remote_Same District/Different Position</t>
  </si>
  <si>
    <t>Administrative_2011_Town, Remote_Stayer</t>
  </si>
  <si>
    <t>Administrative_2012_City, Large_Different District/Different Position</t>
  </si>
  <si>
    <t>Administrative_2012_City, Large_Different District/Same Position</t>
  </si>
  <si>
    <t>Administrative_2012_City, Large_Leaver</t>
  </si>
  <si>
    <t>Administrative_2012_City, Large_New</t>
  </si>
  <si>
    <t>Administrative_2012_City, Large_Same District/Different Position</t>
  </si>
  <si>
    <t>Administrative_2012_City, Large_Stayer</t>
  </si>
  <si>
    <t>Administrative_2012_City, Small_Leaver</t>
  </si>
  <si>
    <t>Administrative_2012_City, Small_New</t>
  </si>
  <si>
    <t>Administrative_2012_City, Small_Same District/Different Position</t>
  </si>
  <si>
    <t>Administrative_2012_City, Small_Stayer</t>
  </si>
  <si>
    <t>Administrative_2012_Rural, Distant_Different District/Different Position</t>
  </si>
  <si>
    <t>Administrative_2012_Rural, Distant_Different District/Same Position</t>
  </si>
  <si>
    <t>Administrative_2012_Rural, Distant_Leaver</t>
  </si>
  <si>
    <t>Administrative_2012_Rural, Distant_New</t>
  </si>
  <si>
    <t>Administrative_2012_Rural, Distant_Same District/Different Position</t>
  </si>
  <si>
    <t>Administrative_2012_Rural, Distant_Stayer</t>
  </si>
  <si>
    <t>Administrative_2012_Rural, Fringe_Different District/Different Position</t>
  </si>
  <si>
    <t>Administrative_2012_Rural, Fringe_Different District/Same Position</t>
  </si>
  <si>
    <t>Administrative_2012_Rural, Fringe_Leaver</t>
  </si>
  <si>
    <t>Administrative_2012_Rural, Fringe_New</t>
  </si>
  <si>
    <t>Administrative_2012_Rural, Fringe_Same District/Different Position</t>
  </si>
  <si>
    <t>Administrative_2012_Rural, Fringe_Stayer</t>
  </si>
  <si>
    <t>Administrative_2012_Rural, Remote_Different District/Different Position</t>
  </si>
  <si>
    <t>Administrative_2012_Rural, Remote_Different District/Same Position</t>
  </si>
  <si>
    <t>Administrative_2012_Rural, Remote_Leaver</t>
  </si>
  <si>
    <t>Administrative_2012_Rural, Remote_New</t>
  </si>
  <si>
    <t>Administrative_2012_Rural, Remote_Same District/Different Position</t>
  </si>
  <si>
    <t>Administrative_2012_Rural, Remote_Stayer</t>
  </si>
  <si>
    <t>Administrative_2012_Suburb, Large_Different District/Different Position</t>
  </si>
  <si>
    <t>Administrative_2012_Suburb, Large_Different District/Same Position</t>
  </si>
  <si>
    <t>Administrative_2012_Suburb, Large_Leaver</t>
  </si>
  <si>
    <t>Administrative_2012_Suburb, Large_New</t>
  </si>
  <si>
    <t>Administrative_2012_Suburb, Large_Same District/Different Position</t>
  </si>
  <si>
    <t>Administrative_2012_Suburb, Large_Stayer</t>
  </si>
  <si>
    <t>Administrative_2012_Suburb, Mid-size_Stayer</t>
  </si>
  <si>
    <t>Administrative_2012_Suburb, Small_Leaver</t>
  </si>
  <si>
    <t>Administrative_2012_Suburb, Small_New</t>
  </si>
  <si>
    <t>Administrative_2012_Suburb, Small_Same District/Different Position</t>
  </si>
  <si>
    <t>Administrative_2012_Suburb, Small_Stayer</t>
  </si>
  <si>
    <t>Administrative_2012_Town, Distant_Different District/Different Position</t>
  </si>
  <si>
    <t>Administrative_2012_Town, Distant_Different District/Same Position</t>
  </si>
  <si>
    <t>Administrative_2012_Town, Distant_Leaver</t>
  </si>
  <si>
    <t>Administrative_2012_Town, Distant_New</t>
  </si>
  <si>
    <t>Administrative_2012_Town, Distant_Same District/Different Position</t>
  </si>
  <si>
    <t>Administrative_2012_Town, Distant_Stayer</t>
  </si>
  <si>
    <t>Administrative_2012_Town, Fringe_Different District/Same Position</t>
  </si>
  <si>
    <t>Administrative_2012_Town, Fringe_Leaver</t>
  </si>
  <si>
    <t>Administrative_2012_Town, Fringe_Stayer</t>
  </si>
  <si>
    <t>Administrative_2012_Town, Remote_Different District/Different Position</t>
  </si>
  <si>
    <t>Administrative_2012_Town, Remote_Different District/Same Position</t>
  </si>
  <si>
    <t>Administrative_2012_Town, Remote_Leaver</t>
  </si>
  <si>
    <t>Administrative_2012_Town, Remote_New</t>
  </si>
  <si>
    <t>Administrative_2012_Town, Remote_Same District/Different Position</t>
  </si>
  <si>
    <t>Administrative_2012_Town, Remote_Stayer</t>
  </si>
  <si>
    <t>Administrative_2013_City, Large_Different District/Different Position</t>
  </si>
  <si>
    <t>Administrative_2013_City, Large_Different District/Same Position</t>
  </si>
  <si>
    <t>Administrative_2013_City, Large_Leaver</t>
  </si>
  <si>
    <t>Administrative_2013_City, Large_New</t>
  </si>
  <si>
    <t>Administrative_2013_City, Large_Same District/Different Position</t>
  </si>
  <si>
    <t>Administrative_2013_City, Large_Stayer</t>
  </si>
  <si>
    <t>Administrative_2013_City, Small_Leaver</t>
  </si>
  <si>
    <t>Administrative_2013_City, Small_New</t>
  </si>
  <si>
    <t>Administrative_2013_City, Small_Same District/Different Position</t>
  </si>
  <si>
    <t>Administrative_2013_City, Small_Stayer</t>
  </si>
  <si>
    <t>Administrative_2013_Rural, Distant_Different District/Different Position</t>
  </si>
  <si>
    <t>Administrative_2013_Rural, Distant_Different District/Same Position</t>
  </si>
  <si>
    <t>Administrative_2013_Rural, Distant_Leaver</t>
  </si>
  <si>
    <t>Administrative_2013_Rural, Distant_New</t>
  </si>
  <si>
    <t>Administrative_2013_Rural, Distant_Same District/Different Position</t>
  </si>
  <si>
    <t>Administrative_2013_Rural, Distant_Stayer</t>
  </si>
  <si>
    <t>Administrative_2013_Rural, Fringe_Different District/Different Position</t>
  </si>
  <si>
    <t>Administrative_2013_Rural, Fringe_Different District/Same Position</t>
  </si>
  <si>
    <t>Administrative_2013_Rural, Fringe_Leaver</t>
  </si>
  <si>
    <t>Administrative_2013_Rural, Fringe_New</t>
  </si>
  <si>
    <t>Administrative_2013_Rural, Fringe_Same District/Different Position</t>
  </si>
  <si>
    <t>Administrative_2013_Rural, Fringe_Stayer</t>
  </si>
  <si>
    <t>Administrative_2013_Rural, Remote_Different District/Different Position</t>
  </si>
  <si>
    <t>Administrative_2013_Rural, Remote_Different District/Same Position</t>
  </si>
  <si>
    <t>Administrative_2013_Rural, Remote_Leaver</t>
  </si>
  <si>
    <t>Administrative_2013_Rural, Remote_New</t>
  </si>
  <si>
    <t>Administrative_2013_Rural, Remote_Same District/Different Position</t>
  </si>
  <si>
    <t>Administrative_2013_Rural, Remote_Stayer</t>
  </si>
  <si>
    <t>Administrative_2013_Suburb, Large_Different District/Different Position</t>
  </si>
  <si>
    <t>Administrative_2013_Suburb, Large_Different District/Same Position</t>
  </si>
  <si>
    <t>Administrative_2013_Suburb, Large_Leaver</t>
  </si>
  <si>
    <t>Administrative_2013_Suburb, Large_New</t>
  </si>
  <si>
    <t>Administrative_2013_Suburb, Large_Same District/Different Position</t>
  </si>
  <si>
    <t>Administrative_2013_Suburb, Large_Stayer</t>
  </si>
  <si>
    <t>Administrative_2013_Suburb, Mid-size_Stayer</t>
  </si>
  <si>
    <t>Administrative_2013_Suburb, Small_Different District/Same Position</t>
  </si>
  <si>
    <t>Administrative_2013_Suburb, Small_Leaver</t>
  </si>
  <si>
    <t>Administrative_2013_Suburb, Small_Same District/Different Position</t>
  </si>
  <si>
    <t>Administrative_2013_Suburb, Small_Stayer</t>
  </si>
  <si>
    <t>Administrative_2013_Town, Distant_Different District/Different Position</t>
  </si>
  <si>
    <t>Administrative_2013_Town, Distant_Different District/Same Position</t>
  </si>
  <si>
    <t>Administrative_2013_Town, Distant_Leaver</t>
  </si>
  <si>
    <t>Administrative_2013_Town, Distant_New</t>
  </si>
  <si>
    <t>Administrative_2013_Town, Distant_Same District/Different Position</t>
  </si>
  <si>
    <t>Administrative_2013_Town, Distant_Stayer</t>
  </si>
  <si>
    <t>Administrative_2013_Town, Fringe_Different District/Different Position</t>
  </si>
  <si>
    <t>Administrative_2013_Town, Fringe_Different District/Same Position</t>
  </si>
  <si>
    <t>Administrative_2013_Town, Fringe_Leaver</t>
  </si>
  <si>
    <t>Administrative_2013_Town, Fringe_New</t>
  </si>
  <si>
    <t>Administrative_2013_Town, Fringe_Same District/Different Position</t>
  </si>
  <si>
    <t>Administrative_2013_Town, Fringe_Stayer</t>
  </si>
  <si>
    <t>Administrative_2013_Town, Remote_Different District/Different Position</t>
  </si>
  <si>
    <t>Administrative_2013_Town, Remote_Different District/Same Position</t>
  </si>
  <si>
    <t>Administrative_2013_Town, Remote_Leaver</t>
  </si>
  <si>
    <t>Administrative_2013_Town, Remote_New</t>
  </si>
  <si>
    <t>Administrative_2013_Town, Remote_Same District/Different Position</t>
  </si>
  <si>
    <t>Administrative_2013_Town, Remote_Stayer</t>
  </si>
  <si>
    <t>Administrative_2014_City, Large_Different District/Different Position</t>
  </si>
  <si>
    <t>Administrative_2014_City, Large_Different District/Same Position</t>
  </si>
  <si>
    <t>Administrative_2014_City, Large_Leaver</t>
  </si>
  <si>
    <t>Administrative_2014_City, Large_New</t>
  </si>
  <si>
    <t>Administrative_2014_City, Large_Same District/Different Position</t>
  </si>
  <si>
    <t>Administrative_2014_City, Large_Stayer</t>
  </si>
  <si>
    <t>Administrative_2014_City, Small_Leaver</t>
  </si>
  <si>
    <t>Administrative_2014_City, Small_New</t>
  </si>
  <si>
    <t>Administrative_2014_City, Small_Same District/Different Position</t>
  </si>
  <si>
    <t>Administrative_2014_City, Small_Stayer</t>
  </si>
  <si>
    <t>Administrative_2014_Rural, Distant_Different District/Different Position</t>
  </si>
  <si>
    <t>Administrative_2014_Rural, Distant_Different District/Same Position</t>
  </si>
  <si>
    <t>Administrative_2014_Rural, Distant_Leaver</t>
  </si>
  <si>
    <t>Administrative_2014_Rural, Distant_New</t>
  </si>
  <si>
    <t>Administrative_2014_Rural, Distant_Same District/Different Position</t>
  </si>
  <si>
    <t>Administrative_2014_Rural, Distant_Stayer</t>
  </si>
  <si>
    <t>Administrative_2014_Rural, Fringe_Different District/Different Position</t>
  </si>
  <si>
    <t>Administrative_2014_Rural, Fringe_Different District/Same Position</t>
  </si>
  <si>
    <t>Administrative_2014_Rural, Fringe_Leaver</t>
  </si>
  <si>
    <t>Administrative_2014_Rural, Fringe_New</t>
  </si>
  <si>
    <t>Administrative_2014_Rural, Fringe_Same District/Different Position</t>
  </si>
  <si>
    <t>Administrative_2014_Rural, Fringe_Stayer</t>
  </si>
  <si>
    <t>Administrative_2014_Rural, Remote_Different District/Different Position</t>
  </si>
  <si>
    <t>Administrative_2014_Rural, Remote_Different District/Same Position</t>
  </si>
  <si>
    <t>Administrative_2014_Rural, Remote_Leaver</t>
  </si>
  <si>
    <t>Administrative_2014_Rural, Remote_New</t>
  </si>
  <si>
    <t>Administrative_2014_Rural, Remote_Same District/Different Position</t>
  </si>
  <si>
    <t>Administrative_2014_Rural, Remote_Stayer</t>
  </si>
  <si>
    <t>Administrative_2014_Suburb, Large_Different District/Different Position</t>
  </si>
  <si>
    <t>Administrative_2014_Suburb, Large_Different District/Same Position</t>
  </si>
  <si>
    <t>Administrative_2014_Suburb, Large_Leaver</t>
  </si>
  <si>
    <t>Administrative_2014_Suburb, Large_New</t>
  </si>
  <si>
    <t>Administrative_2014_Suburb, Large_Same District/Different Position</t>
  </si>
  <si>
    <t>Administrative_2014_Suburb, Large_Stayer</t>
  </si>
  <si>
    <t>Administrative_2014_Suburb, Mid-size_Different District/Same Position</t>
  </si>
  <si>
    <t>Administrative_2014_Suburb, Mid-size_Leaver</t>
  </si>
  <si>
    <t>Administrative_2014_Suburb, Mid-size_New</t>
  </si>
  <si>
    <t>Administrative_2014_Suburb, Mid-size_Same District/Different Position</t>
  </si>
  <si>
    <t>Administrative_2014_Suburb, Mid-size_Stayer</t>
  </si>
  <si>
    <t>Administrative_2014_Town, Distant_Different District/Different Position</t>
  </si>
  <si>
    <t>Administrative_2014_Town, Distant_Different District/Same Position</t>
  </si>
  <si>
    <t>Administrative_2014_Town, Distant_Leaver</t>
  </si>
  <si>
    <t>Administrative_2014_Town, Distant_New</t>
  </si>
  <si>
    <t>Administrative_2014_Town, Distant_Same District/Different Position</t>
  </si>
  <si>
    <t>Administrative_2014_Town, Distant_Stayer</t>
  </si>
  <si>
    <t>Administrative_2014_Town, Fringe_Different District/Same Position</t>
  </si>
  <si>
    <t>Administrative_2014_Town, Fringe_Leaver</t>
  </si>
  <si>
    <t>Administrative_2014_Town, Fringe_Same District/Different Position</t>
  </si>
  <si>
    <t>Administrative_2014_Town, Fringe_Stayer</t>
  </si>
  <si>
    <t>Administrative_2014_Town, Remote_Different District/Different Position</t>
  </si>
  <si>
    <t>Administrative_2014_Town, Remote_Different District/Same Position</t>
  </si>
  <si>
    <t>Administrative_2014_Town, Remote_Leaver</t>
  </si>
  <si>
    <t>Administrative_2014_Town, Remote_New</t>
  </si>
  <si>
    <t>Administrative_2014_Town, Remote_Same District/Different Position</t>
  </si>
  <si>
    <t>Administrative_2014_Town, Remote_Stayer</t>
  </si>
  <si>
    <t>Charter_2010_City, Large_Different District/Different Position</t>
  </si>
  <si>
    <t>Charter_2010_City, Large_Different District/Same Position</t>
  </si>
  <si>
    <t>Charter_2010_City, Large_Leaver</t>
  </si>
  <si>
    <t>Charter_2010_City, Large_New</t>
  </si>
  <si>
    <t>Charter_2010_City, Large_Same District/Different Position</t>
  </si>
  <si>
    <t>Charter_2010_City, Large_Stayer</t>
  </si>
  <si>
    <t>Charter_2010_Rural, Fringe_Different District/Different Position</t>
  </si>
  <si>
    <t>Charter_2010_Rural, Fringe_Leaver</t>
  </si>
  <si>
    <t>Charter_2010_Rural, Fringe_New</t>
  </si>
  <si>
    <t>Charter_2010_Rural, Fringe_Same District/Different Position</t>
  </si>
  <si>
    <t>Charter_2010_Rural, Fringe_Stayer</t>
  </si>
  <si>
    <t>Charter_2011_City, Large_Different District/Different Position</t>
  </si>
  <si>
    <t>Charter_2011_City, Large_Different District/Same Position</t>
  </si>
  <si>
    <t>Charter_2011_City, Large_Leaver</t>
  </si>
  <si>
    <t>Charter_2011_City, Large_New</t>
  </si>
  <si>
    <t>Charter_2011_City, Large_Same District/Different Position</t>
  </si>
  <si>
    <t>Charter_2011_City, Large_Stayer</t>
  </si>
  <si>
    <t>Charter_2011_Rural, Fringe_Different District/Different Position</t>
  </si>
  <si>
    <t>Charter_2011_Rural, Fringe_Leaver</t>
  </si>
  <si>
    <t>Charter_2011_Rural, Fringe_New</t>
  </si>
  <si>
    <t>Charter_2011_Rural, Fringe_Stayer</t>
  </si>
  <si>
    <t>Charter_2012_City, Large_Different District/Different Position</t>
  </si>
  <si>
    <t>Charter_2012_City, Large_Different District/Same Position</t>
  </si>
  <si>
    <t>Charter_2012_City, Large_Leaver</t>
  </si>
  <si>
    <t>Charter_2012_City, Large_New</t>
  </si>
  <si>
    <t>Charter_2012_City, Large_Same District/Different Position</t>
  </si>
  <si>
    <t>Charter_2012_City, Large_Stayer</t>
  </si>
  <si>
    <t>Charter_2012_Rural, Fringe_Different District/Different Position</t>
  </si>
  <si>
    <t>Charter_2012_Rural, Fringe_Leaver</t>
  </si>
  <si>
    <t>Charter_2012_Rural, Fringe_New</t>
  </si>
  <si>
    <t>Charter_2012_Rural, Fringe_Same District/Different Position</t>
  </si>
  <si>
    <t>Charter_2012_Rural, Fringe_Stayer</t>
  </si>
  <si>
    <t>Charter_2012_Suburb, Large_New</t>
  </si>
  <si>
    <t>Charter_2013_City, Large_Different District/Different Position</t>
  </si>
  <si>
    <t>Charter_2013_City, Large_Different District/Same Position</t>
  </si>
  <si>
    <t>Charter_2013_City, Large_Leaver</t>
  </si>
  <si>
    <t>Charter_2013_City, Large_New</t>
  </si>
  <si>
    <t>Charter_2013_City, Large_Same District/Different Position</t>
  </si>
  <si>
    <t>Charter_2013_City, Large_Stayer</t>
  </si>
  <si>
    <t>Charter_2013_Rural, Fringe_Different District/Different Position</t>
  </si>
  <si>
    <t>Charter_2013_Rural, Fringe_Leaver</t>
  </si>
  <si>
    <t>Charter_2013_Rural, Fringe_New</t>
  </si>
  <si>
    <t>Charter_2013_Rural, Fringe_Same District/Different Position</t>
  </si>
  <si>
    <t>Charter_2013_Rural, Fringe_Stayer</t>
  </si>
  <si>
    <t>Charter_2013_Suburb, Large_Different District/Different Position</t>
  </si>
  <si>
    <t>Charter_2013_Suburb, Large_Leaver</t>
  </si>
  <si>
    <t>Charter_2013_Suburb, Large_New</t>
  </si>
  <si>
    <t>Charter_2013_Suburb, Large_Stayer</t>
  </si>
  <si>
    <t>Charter_2014_City, Large_Different District/Different Position</t>
  </si>
  <si>
    <t>Charter_2014_City, Large_Different District/Same Position</t>
  </si>
  <si>
    <t>Charter_2014_City, Large_Leaver</t>
  </si>
  <si>
    <t>Charter_2014_City, Large_New</t>
  </si>
  <si>
    <t>Charter_2014_City, Large_Same District/Different Position</t>
  </si>
  <si>
    <t>Charter_2014_City, Large_Stayer</t>
  </si>
  <si>
    <t>Charter_2014_Rural, Fringe_Different District/Different Position</t>
  </si>
  <si>
    <t>Charter_2014_Rural, Fringe_Leaver</t>
  </si>
  <si>
    <t>Charter_2014_Rural, Fringe_New</t>
  </si>
  <si>
    <t>Charter_2014_Rural, Fringe_Same District/Different Position</t>
  </si>
  <si>
    <t>Charter_2014_Rural, Fringe_Stayer</t>
  </si>
  <si>
    <t>Charter_2014_Suburb, Large_Different District/Different Position</t>
  </si>
  <si>
    <t>Charter_2014_Suburb, Large_Leaver</t>
  </si>
  <si>
    <t>Charter_2014_Suburb, Large_New</t>
  </si>
  <si>
    <t>Charter_2014_Suburb, Large_Stayer</t>
  </si>
  <si>
    <t>District-wide Staff_2010_City, Large_Different District/Different Position</t>
  </si>
  <si>
    <t>District-wide Staff_2010_City, Large_Different District/Same Position</t>
  </si>
  <si>
    <t>District-wide Staff_2010_City, Large_Leaver</t>
  </si>
  <si>
    <t>District-wide Staff_2010_City, Large_New</t>
  </si>
  <si>
    <t>District-wide Staff_2010_City, Large_Same District/Different Position</t>
  </si>
  <si>
    <t>District-wide Staff_2010_City, Large_Stayer</t>
  </si>
  <si>
    <t>District-wide Staff_2010_City, Small_Leaver</t>
  </si>
  <si>
    <t>District-wide Staff_2010_City, Small_New</t>
  </si>
  <si>
    <t>District-wide Staff_2010_City, Small_Same District/Different Position</t>
  </si>
  <si>
    <t>District-wide Staff_2010_City, Small_Stayer</t>
  </si>
  <si>
    <t>District-wide Staff_2010_Rural, Distant_Different District/Different Position</t>
  </si>
  <si>
    <t>District-wide Staff_2010_Rural, Distant_Different District/Same Position</t>
  </si>
  <si>
    <t>District-wide Staff_2010_Rural, Distant_Leaver</t>
  </si>
  <si>
    <t>District-wide Staff_2010_Rural, Distant_New</t>
  </si>
  <si>
    <t>District-wide Staff_2010_Rural, Distant_Same District/Different Position</t>
  </si>
  <si>
    <t>District-wide Staff_2010_Rural, Distant_Stayer</t>
  </si>
  <si>
    <t>District-wide Staff_2010_Rural, Fringe_Different District/Different Position</t>
  </si>
  <si>
    <t>District-wide Staff_2010_Rural, Fringe_Different District/Same Position</t>
  </si>
  <si>
    <t>District-wide Staff_2010_Rural, Fringe_Leaver</t>
  </si>
  <si>
    <t>District-wide Staff_2010_Rural, Fringe_New</t>
  </si>
  <si>
    <t>District-wide Staff_2010_Rural, Fringe_Same District/Different Position</t>
  </si>
  <si>
    <t>District-wide Staff_2010_Rural, Fringe_Stayer</t>
  </si>
  <si>
    <t>District-wide Staff_2010_Rural, Remote_Different District/Different Position</t>
  </si>
  <si>
    <t>District-wide Staff_2010_Rural, Remote_Different District/Same Position</t>
  </si>
  <si>
    <t>District-wide Staff_2010_Rural, Remote_Leaver</t>
  </si>
  <si>
    <t>District-wide Staff_2010_Rural, Remote_New</t>
  </si>
  <si>
    <t>District-wide Staff_2010_Rural, Remote_Same District/Different Position</t>
  </si>
  <si>
    <t>District-wide Staff_2010_Rural, Remote_Stayer</t>
  </si>
  <si>
    <t>District-wide Staff_2010_Suburb, Large_Different District/Different Position</t>
  </si>
  <si>
    <t>District-wide Staff_2010_Suburb, Large_Different District/Same Position</t>
  </si>
  <si>
    <t>District-wide Staff_2010_Suburb, Large_Leaver</t>
  </si>
  <si>
    <t>District-wide Staff_2010_Suburb, Large_New</t>
  </si>
  <si>
    <t>District-wide Staff_2010_Suburb, Large_Same District/Different Position</t>
  </si>
  <si>
    <t>District-wide Staff_2010_Suburb, Large_Stayer</t>
  </si>
  <si>
    <t>District-wide Staff_2010_Suburb, Mid-size_Different District/Different Position</t>
  </si>
  <si>
    <t>District-wide Staff_2010_Suburb, Mid-size_Different District/Same Position</t>
  </si>
  <si>
    <t>District-wide Staff_2010_Suburb, Mid-size_Leaver</t>
  </si>
  <si>
    <t>District-wide Staff_2010_Suburb, Small_Different District/Different Position</t>
  </si>
  <si>
    <t>District-wide Staff_2010_Suburb, Small_Different District/Same Position</t>
  </si>
  <si>
    <t>District-wide Staff_2010_Suburb, Small_Leaver</t>
  </si>
  <si>
    <t>District-wide Staff_2010_Suburb, Small_New</t>
  </si>
  <si>
    <t>District-wide Staff_2010_Suburb, Small_Same District/Different Position</t>
  </si>
  <si>
    <t>District-wide Staff_2010_Suburb, Small_Stayer</t>
  </si>
  <si>
    <t>District-wide Staff_2010_Town, Distant_Different District/Different Position</t>
  </si>
  <si>
    <t>District-wide Staff_2010_Town, Distant_Leaver</t>
  </si>
  <si>
    <t>District-wide Staff_2010_Town, Distant_New</t>
  </si>
  <si>
    <t>District-wide Staff_2010_Town, Distant_Same District/Different Position</t>
  </si>
  <si>
    <t>District-wide Staff_2010_Town, Distant_Stayer</t>
  </si>
  <si>
    <t>District-wide Staff_2010_Town, Fringe_Different District/Different Position</t>
  </si>
  <si>
    <t>District-wide Staff_2010_Town, Fringe_Different District/Same Position</t>
  </si>
  <si>
    <t>District-wide Staff_2010_Town, Fringe_Leaver</t>
  </si>
  <si>
    <t>District-wide Staff_2010_Town, Fringe_New</t>
  </si>
  <si>
    <t>District-wide Staff_2010_Town, Fringe_Same District/Different Position</t>
  </si>
  <si>
    <t>District-wide Staff_2010_Town, Fringe_Stayer</t>
  </si>
  <si>
    <t>District-wide Staff_2010_Town, Remote_Different District/Different Position</t>
  </si>
  <si>
    <t>District-wide Staff_2010_Town, Remote_Different District/Same Position</t>
  </si>
  <si>
    <t>District-wide Staff_2010_Town, Remote_Leaver</t>
  </si>
  <si>
    <t>District-wide Staff_2010_Town, Remote_New</t>
  </si>
  <si>
    <t>District-wide Staff_2010_Town, Remote_Same District/Different Position</t>
  </si>
  <si>
    <t>District-wide Staff_2010_Town, Remote_Stayer</t>
  </si>
  <si>
    <t>District-wide Staff_2011_City, Large_Different District/Different Position</t>
  </si>
  <si>
    <t>District-wide Staff_2011_City, Large_Different District/Same Position</t>
  </si>
  <si>
    <t>District-wide Staff_2011_City, Large_Leaver</t>
  </si>
  <si>
    <t>District-wide Staff_2011_City, Large_New</t>
  </si>
  <si>
    <t>District-wide Staff_2011_City, Large_Same District/Different Position</t>
  </si>
  <si>
    <t>District-wide Staff_2011_City, Large_Stayer</t>
  </si>
  <si>
    <t>District-wide Staff_2011_City, Small_Different District/Same Position</t>
  </si>
  <si>
    <t>District-wide Staff_2011_City, Small_Leaver</t>
  </si>
  <si>
    <t>District-wide Staff_2011_City, Small_New</t>
  </si>
  <si>
    <t>District-wide Staff_2011_City, Small_Same District/Different Position</t>
  </si>
  <si>
    <t>District-wide Staff_2011_City, Small_Stayer</t>
  </si>
  <si>
    <t>District-wide Staff_2011_Rural, Distant_Different District/Different Position</t>
  </si>
  <si>
    <t>District-wide Staff_2011_Rural, Distant_Different District/Same Position</t>
  </si>
  <si>
    <t>District-wide Staff_2011_Rural, Distant_Leaver</t>
  </si>
  <si>
    <t>District-wide Staff_2011_Rural, Distant_New</t>
  </si>
  <si>
    <t>District-wide Staff_2011_Rural, Distant_Same District/Different Position</t>
  </si>
  <si>
    <t>District-wide Staff_2011_Rural, Distant_Stayer</t>
  </si>
  <si>
    <t>District-wide Staff_2011_Rural, Fringe_Different District/Different Position</t>
  </si>
  <si>
    <t>District-wide Staff_2011_Rural, Fringe_Different District/Same Position</t>
  </si>
  <si>
    <t>District-wide Staff_2011_Rural, Fringe_Leaver</t>
  </si>
  <si>
    <t>District-wide Staff_2011_Rural, Fringe_New</t>
  </si>
  <si>
    <t>District-wide Staff_2011_Rural, Fringe_Same District/Different Position</t>
  </si>
  <si>
    <t>District-wide Staff_2011_Rural, Fringe_Stayer</t>
  </si>
  <si>
    <t>District-wide Staff_2011_Rural, Remote_Different District/Different Position</t>
  </si>
  <si>
    <t>District-wide Staff_2011_Rural, Remote_Different District/Same Position</t>
  </si>
  <si>
    <t>District-wide Staff_2011_Rural, Remote_Leaver</t>
  </si>
  <si>
    <t>District-wide Staff_2011_Rural, Remote_New</t>
  </si>
  <si>
    <t>District-wide Staff_2011_Rural, Remote_Same District/Different Position</t>
  </si>
  <si>
    <t>District-wide Staff_2011_Rural, Remote_Stayer</t>
  </si>
  <si>
    <t>District-wide Staff_2011_Suburb, Large_Different District/Same Position</t>
  </si>
  <si>
    <t>District-wide Staff_2011_Suburb, Large_Leaver</t>
  </si>
  <si>
    <t>District-wide Staff_2011_Suburb, Large_New</t>
  </si>
  <si>
    <t>District-wide Staff_2011_Suburb, Large_Same District/Different Position</t>
  </si>
  <si>
    <t>District-wide Staff_2011_Suburb, Large_Stayer</t>
  </si>
  <si>
    <t>District-wide Staff_2011_Suburb, Mid-size_Stayer</t>
  </si>
  <si>
    <t>District-wide Staff_2011_Suburb, Small_Leaver</t>
  </si>
  <si>
    <t>District-wide Staff_2011_Suburb, Small_New</t>
  </si>
  <si>
    <t>District-wide Staff_2011_Suburb, Small_Stayer</t>
  </si>
  <si>
    <t>District-wide Staff_2011_Town, Distant_Different District/Different Position</t>
  </si>
  <si>
    <t>District-wide Staff_2011_Town, Distant_Different District/Same Position</t>
  </si>
  <si>
    <t>District-wide Staff_2011_Town, Distant_Leaver</t>
  </si>
  <si>
    <t>District-wide Staff_2011_Town, Distant_New</t>
  </si>
  <si>
    <t>District-wide Staff_2011_Town, Distant_Same District/Different Position</t>
  </si>
  <si>
    <t>District-wide Staff_2011_Town, Distant_Stayer</t>
  </si>
  <si>
    <t>District-wide Staff_2011_Town, Fringe_Leaver</t>
  </si>
  <si>
    <t>District-wide Staff_2011_Town, Fringe_New</t>
  </si>
  <si>
    <t>District-wide Staff_2011_Town, Fringe_Same District/Different Position</t>
  </si>
  <si>
    <t>District-wide Staff_2011_Town, Fringe_Stayer</t>
  </si>
  <si>
    <t>District-wide Staff_2011_Town, Remote_Different District/Different Position</t>
  </si>
  <si>
    <t>District-wide Staff_2011_Town, Remote_Different District/Same Position</t>
  </si>
  <si>
    <t>District-wide Staff_2011_Town, Remote_Leaver</t>
  </si>
  <si>
    <t>District-wide Staff_2011_Town, Remote_New</t>
  </si>
  <si>
    <t>District-wide Staff_2011_Town, Remote_Same District/Different Position</t>
  </si>
  <si>
    <t>District-wide Staff_2011_Town, Remote_Stayer</t>
  </si>
  <si>
    <t>District-wide Staff_2012_City, Large_Different District/Different Position</t>
  </si>
  <si>
    <t>District-wide Staff_2012_City, Large_Different District/Same Position</t>
  </si>
  <si>
    <t>District-wide Staff_2012_City, Large_Leaver</t>
  </si>
  <si>
    <t>District-wide Staff_2012_City, Large_New</t>
  </si>
  <si>
    <t>District-wide Staff_2012_City, Large_Same District/Different Position</t>
  </si>
  <si>
    <t>District-wide Staff_2012_City, Large_Stayer</t>
  </si>
  <si>
    <t>District-wide Staff_2012_City, Small_Leaver</t>
  </si>
  <si>
    <t>District-wide Staff_2012_City, Small_Same District/Different Position</t>
  </si>
  <si>
    <t>District-wide Staff_2012_City, Small_Stayer</t>
  </si>
  <si>
    <t>District-wide Staff_2012_Rural, Distant_Different District/Different Position</t>
  </si>
  <si>
    <t>District-wide Staff_2012_Rural, Distant_Different District/Same Position</t>
  </si>
  <si>
    <t>District-wide Staff_2012_Rural, Distant_Leaver</t>
  </si>
  <si>
    <t>District-wide Staff_2012_Rural, Distant_New</t>
  </si>
  <si>
    <t>District-wide Staff_2012_Rural, Distant_Same District/Different Position</t>
  </si>
  <si>
    <t>District-wide Staff_2012_Rural, Distant_Stayer</t>
  </si>
  <si>
    <t>District-wide Staff_2012_Rural, Fringe_Different District/Different Position</t>
  </si>
  <si>
    <t>District-wide Staff_2012_Rural, Fringe_Different District/Same Position</t>
  </si>
  <si>
    <t>District-wide Staff_2012_Rural, Fringe_Leaver</t>
  </si>
  <si>
    <t>District-wide Staff_2012_Rural, Fringe_New</t>
  </si>
  <si>
    <t>District-wide Staff_2012_Rural, Fringe_Same District/Different Position</t>
  </si>
  <si>
    <t>District-wide Staff_2012_Rural, Fringe_Stayer</t>
  </si>
  <si>
    <t>District-wide Staff_2012_Rural, Remote_Different District/Different Position</t>
  </si>
  <si>
    <t>District-wide Staff_2012_Rural, Remote_Different District/Same Position</t>
  </si>
  <si>
    <t>District-wide Staff_2012_Rural, Remote_Leaver</t>
  </si>
  <si>
    <t>District-wide Staff_2012_Rural, Remote_New</t>
  </si>
  <si>
    <t>District-wide Staff_2012_Rural, Remote_Same District/Different Position</t>
  </si>
  <si>
    <t>District-wide Staff_2012_Rural, Remote_Stayer</t>
  </si>
  <si>
    <t>District-wide Staff_2012_Suburb, Large_Different District/Different Position</t>
  </si>
  <si>
    <t>District-wide Staff_2012_Suburb, Large_Different District/Same Position</t>
  </si>
  <si>
    <t>District-wide Staff_2012_Suburb, Large_Leaver</t>
  </si>
  <si>
    <t>District-wide Staff_2012_Suburb, Large_New</t>
  </si>
  <si>
    <t>District-wide Staff_2012_Suburb, Large_Same District/Different Position</t>
  </si>
  <si>
    <t>District-wide Staff_2012_Suburb, Large_Stayer</t>
  </si>
  <si>
    <t>District-wide Staff_2012_Suburb, Mid-size_Stayer</t>
  </si>
  <si>
    <t>District-wide Staff_2012_Suburb, Small_New</t>
  </si>
  <si>
    <t>District-wide Staff_2012_Suburb, Small_Same District/Different Position</t>
  </si>
  <si>
    <t>District-wide Staff_2012_Suburb, Small_Stayer</t>
  </si>
  <si>
    <t>District-wide Staff_2012_Town, Distant_Different District/Different Position</t>
  </si>
  <si>
    <t>District-wide Staff_2012_Town, Distant_Different District/Same Position</t>
  </si>
  <si>
    <t>District-wide Staff_2012_Town, Distant_Leaver</t>
  </si>
  <si>
    <t>District-wide Staff_2012_Town, Distant_New</t>
  </si>
  <si>
    <t>District-wide Staff_2012_Town, Distant_Same District/Different Position</t>
  </si>
  <si>
    <t>District-wide Staff_2012_Town, Distant_Stayer</t>
  </si>
  <si>
    <t>District-wide Staff_2012_Town, Fringe_Different District/Different Position</t>
  </si>
  <si>
    <t>District-wide Staff_2012_Town, Fringe_Different District/Same Position</t>
  </si>
  <si>
    <t>District-wide Staff_2012_Town, Fringe_Leaver</t>
  </si>
  <si>
    <t>District-wide Staff_2012_Town, Fringe_New</t>
  </si>
  <si>
    <t>District-wide Staff_2012_Town, Fringe_Stayer</t>
  </si>
  <si>
    <t>District-wide Staff_2012_Town, Remote_Different District/Different Position</t>
  </si>
  <si>
    <t>District-wide Staff_2012_Town, Remote_Different District/Same Position</t>
  </si>
  <si>
    <t>District-wide Staff_2012_Town, Remote_Leaver</t>
  </si>
  <si>
    <t>District-wide Staff_2012_Town, Remote_New</t>
  </si>
  <si>
    <t>District-wide Staff_2012_Town, Remote_Same District/Different Position</t>
  </si>
  <si>
    <t>District-wide Staff_2012_Town, Remote_Stayer</t>
  </si>
  <si>
    <t>District-wide Staff_2013_City, Large_Different District/Different Position</t>
  </si>
  <si>
    <t>District-wide Staff_2013_City, Large_Different District/Same Position</t>
  </si>
  <si>
    <t>District-wide Staff_2013_City, Large_Leaver</t>
  </si>
  <si>
    <t>District-wide Staff_2013_City, Large_New</t>
  </si>
  <si>
    <t>District-wide Staff_2013_City, Large_Same District/Different Position</t>
  </si>
  <si>
    <t>District-wide Staff_2013_City, Large_Stayer</t>
  </si>
  <si>
    <t>District-wide Staff_2013_City, Small_Different District/Same Position</t>
  </si>
  <si>
    <t>District-wide Staff_2013_City, Small_Leaver</t>
  </si>
  <si>
    <t>District-wide Staff_2013_City, Small_Same District/Different Position</t>
  </si>
  <si>
    <t>District-wide Staff_2013_City, Small_Stayer</t>
  </si>
  <si>
    <t>District-wide Staff_2013_Rural, Distant_Different District/Different Position</t>
  </si>
  <si>
    <t>District-wide Staff_2013_Rural, Distant_Different District/Same Position</t>
  </si>
  <si>
    <t>District-wide Staff_2013_Rural, Distant_Leaver</t>
  </si>
  <si>
    <t>District-wide Staff_2013_Rural, Distant_New</t>
  </si>
  <si>
    <t>District-wide Staff_2013_Rural, Distant_Same District/Different Position</t>
  </si>
  <si>
    <t>District-wide Staff_2013_Rural, Distant_Stayer</t>
  </si>
  <si>
    <t>District-wide Staff_2013_Rural, Fringe_Different District/Different Position</t>
  </si>
  <si>
    <t>District-wide Staff_2013_Rural, Fringe_Different District/Same Position</t>
  </si>
  <si>
    <t>District-wide Staff_2013_Rural, Fringe_Leaver</t>
  </si>
  <si>
    <t>District-wide Staff_2013_Rural, Fringe_New</t>
  </si>
  <si>
    <t>District-wide Staff_2013_Rural, Fringe_Same District/Different Position</t>
  </si>
  <si>
    <t>District-wide Staff_2013_Rural, Fringe_Stayer</t>
  </si>
  <si>
    <t>District-wide Staff_2013_Rural, Remote_Different District/Different Position</t>
  </si>
  <si>
    <t>District-wide Staff_2013_Rural, Remote_Different District/Same Position</t>
  </si>
  <si>
    <t>District-wide Staff_2013_Rural, Remote_Leaver</t>
  </si>
  <si>
    <t>District-wide Staff_2013_Rural, Remote_New</t>
  </si>
  <si>
    <t>District-wide Staff_2013_Rural, Remote_Same District/Different Position</t>
  </si>
  <si>
    <t>District-wide Staff_2013_Rural, Remote_Stayer</t>
  </si>
  <si>
    <t>District-wide Staff_2013_Suburb, Large_Different District/Different Position</t>
  </si>
  <si>
    <t>District-wide Staff_2013_Suburb, Large_Different District/Same Position</t>
  </si>
  <si>
    <t>District-wide Staff_2013_Suburb, Large_Leaver</t>
  </si>
  <si>
    <t>District-wide Staff_2013_Suburb, Large_New</t>
  </si>
  <si>
    <t>District-wide Staff_2013_Suburb, Large_Same District/Different Position</t>
  </si>
  <si>
    <t>District-wide Staff_2013_Suburb, Large_Stayer</t>
  </si>
  <si>
    <t>District-wide Staff_2013_Suburb, Mid-size_New</t>
  </si>
  <si>
    <t>District-wide Staff_2013_Suburb, Mid-size_Stayer</t>
  </si>
  <si>
    <t>District-wide Staff_2013_Suburb, Small_Leaver</t>
  </si>
  <si>
    <t>District-wide Staff_2013_Suburb, Small_Stayer</t>
  </si>
  <si>
    <t>District-wide Staff_2013_Town, Distant_Different District/Different Position</t>
  </si>
  <si>
    <t>District-wide Staff_2013_Town, Distant_Different District/Same Position</t>
  </si>
  <si>
    <t>District-wide Staff_2013_Town, Distant_Leaver</t>
  </si>
  <si>
    <t>District-wide Staff_2013_Town, Distant_New</t>
  </si>
  <si>
    <t>District-wide Staff_2013_Town, Distant_Same District/Different Position</t>
  </si>
  <si>
    <t>District-wide Staff_2013_Town, Distant_Stayer</t>
  </si>
  <si>
    <t>District-wide Staff_2013_Town, Fringe_Leaver</t>
  </si>
  <si>
    <t>District-wide Staff_2013_Town, Fringe_New</t>
  </si>
  <si>
    <t>District-wide Staff_2013_Town, Fringe_Same District/Different Position</t>
  </si>
  <si>
    <t>District-wide Staff_2013_Town, Fringe_Stayer</t>
  </si>
  <si>
    <t>District-wide Staff_2013_Town, Remote_Different District/Different Position</t>
  </si>
  <si>
    <t>District-wide Staff_2013_Town, Remote_Different District/Same Position</t>
  </si>
  <si>
    <t>District-wide Staff_2013_Town, Remote_Leaver</t>
  </si>
  <si>
    <t>District-wide Staff_2013_Town, Remote_New</t>
  </si>
  <si>
    <t>District-wide Staff_2013_Town, Remote_Same District/Different Position</t>
  </si>
  <si>
    <t>District-wide Staff_2013_Town, Remote_Stayer</t>
  </si>
  <si>
    <t>District-wide Staff_2014_City, Large_Different District/Different Position</t>
  </si>
  <si>
    <t>District-wide Staff_2014_City, Large_Different District/Same Position</t>
  </si>
  <si>
    <t>District-wide Staff_2014_City, Large_Leaver</t>
  </si>
  <si>
    <t>District-wide Staff_2014_City, Large_New</t>
  </si>
  <si>
    <t>District-wide Staff_2014_City, Large_Same District/Different Position</t>
  </si>
  <si>
    <t>District-wide Staff_2014_City, Large_Stayer</t>
  </si>
  <si>
    <t>District-wide Staff_2014_City, Small_Leaver</t>
  </si>
  <si>
    <t>District-wide Staff_2014_City, Small_New</t>
  </si>
  <si>
    <t>District-wide Staff_2014_City, Small_Same District/Different Position</t>
  </si>
  <si>
    <t>District-wide Staff_2014_City, Small_Stayer</t>
  </si>
  <si>
    <t>District-wide Staff_2014_Rural, Distant_Different District/Different Position</t>
  </si>
  <si>
    <t>District-wide Staff_2014_Rural, Distant_Different District/Same Position</t>
  </si>
  <si>
    <t>District-wide Staff_2014_Rural, Distant_Leaver</t>
  </si>
  <si>
    <t>District-wide Staff_2014_Rural, Distant_New</t>
  </si>
  <si>
    <t>District-wide Staff_2014_Rural, Distant_Same District/Different Position</t>
  </si>
  <si>
    <t>District-wide Staff_2014_Rural, Distant_Stayer</t>
  </si>
  <si>
    <t>District-wide Staff_2014_Rural, Fringe_Different District/Different Position</t>
  </si>
  <si>
    <t>District-wide Staff_2014_Rural, Fringe_Different District/Same Position</t>
  </si>
  <si>
    <t>District-wide Staff_2014_Rural, Fringe_Leaver</t>
  </si>
  <si>
    <t>District-wide Staff_2014_Rural, Fringe_New</t>
  </si>
  <si>
    <t>District-wide Staff_2014_Rural, Fringe_Same District/Different Position</t>
  </si>
  <si>
    <t>District-wide Staff_2014_Rural, Fringe_Stayer</t>
  </si>
  <si>
    <t>District-wide Staff_2014_Rural, Remote_Different District/Different Position</t>
  </si>
  <si>
    <t>District-wide Staff_2014_Rural, Remote_Different District/Same Position</t>
  </si>
  <si>
    <t>District-wide Staff_2014_Rural, Remote_Leaver</t>
  </si>
  <si>
    <t>District-wide Staff_2014_Rural, Remote_New</t>
  </si>
  <si>
    <t>District-wide Staff_2014_Rural, Remote_Same District/Different Position</t>
  </si>
  <si>
    <t>District-wide Staff_2014_Rural, Remote_Stayer</t>
  </si>
  <si>
    <t>District-wide Staff_2014_Suburb, Large_Different District/Different Position</t>
  </si>
  <si>
    <t>District-wide Staff_2014_Suburb, Large_Different District/Same Position</t>
  </si>
  <si>
    <t>District-wide Staff_2014_Suburb, Large_Leaver</t>
  </si>
  <si>
    <t>District-wide Staff_2014_Suburb, Large_New</t>
  </si>
  <si>
    <t>District-wide Staff_2014_Suburb, Large_Same District/Different Position</t>
  </si>
  <si>
    <t>District-wide Staff_2014_Suburb, Large_Stayer</t>
  </si>
  <si>
    <t>District-wide Staff_2014_Suburb, Mid-size_Different District/Different Position</t>
  </si>
  <si>
    <t>District-wide Staff_2014_Suburb, Mid-size_Different District/Same Position</t>
  </si>
  <si>
    <t>District-wide Staff_2014_Suburb, Mid-size_Leaver</t>
  </si>
  <si>
    <t>District-wide Staff_2014_Suburb, Mid-size_New</t>
  </si>
  <si>
    <t>District-wide Staff_2014_Suburb, Mid-size_Stayer</t>
  </si>
  <si>
    <t>District-wide Staff_2014_Town, Distant_Different District/Different Position</t>
  </si>
  <si>
    <t>District-wide Staff_2014_Town, Distant_Different District/Same Position</t>
  </si>
  <si>
    <t>District-wide Staff_2014_Town, Distant_Leaver</t>
  </si>
  <si>
    <t>District-wide Staff_2014_Town, Distant_New</t>
  </si>
  <si>
    <t>District-wide Staff_2014_Town, Distant_Same District/Different Position</t>
  </si>
  <si>
    <t>District-wide Staff_2014_Town, Distant_Stayer</t>
  </si>
  <si>
    <t>District-wide Staff_2014_Town, Fringe_Different District/Different Position</t>
  </si>
  <si>
    <t>District-wide Staff_2014_Town, Fringe_Leaver</t>
  </si>
  <si>
    <t>District-wide Staff_2014_Town, Fringe_New</t>
  </si>
  <si>
    <t>District-wide Staff_2014_Town, Fringe_Stayer</t>
  </si>
  <si>
    <t>District-wide Staff_2014_Town, Remote_Different District/Different Position</t>
  </si>
  <si>
    <t>District-wide Staff_2014_Town, Remote_Different District/Same Position</t>
  </si>
  <si>
    <t>District-wide Staff_2014_Town, Remote_Leaver</t>
  </si>
  <si>
    <t>District-wide Staff_2014_Town, Remote_New</t>
  </si>
  <si>
    <t>District-wide Staff_2014_Town, Remote_Same District/Different Position</t>
  </si>
  <si>
    <t>District-wide Staff_2014_Town, Remote_Stayer</t>
  </si>
  <si>
    <t>Early Childhood_2010_City, Large_Different District/Different Position</t>
  </si>
  <si>
    <t>Early Childhood_2010_City, Large_Different District/Same Position</t>
  </si>
  <si>
    <t>Early Childhood_2010_City, Large_Leaver</t>
  </si>
  <si>
    <t>Early Childhood_2010_City, Large_New</t>
  </si>
  <si>
    <t>Early Childhood_2010_City, Large_Same District/Different Position</t>
  </si>
  <si>
    <t>Early Childhood_2010_City, Large_Stayer</t>
  </si>
  <si>
    <t>Early Childhood_2010_City, Small_Leaver</t>
  </si>
  <si>
    <t>Early Childhood_2010_City, Small_New</t>
  </si>
  <si>
    <t>Early Childhood_2010_City, Small_Same District/Different Position</t>
  </si>
  <si>
    <t>Early Childhood_2010_City, Small_Stayer</t>
  </si>
  <si>
    <t>Early Childhood_2010_Rural, Distant_Different District/Different Position</t>
  </si>
  <si>
    <t>Early Childhood_2010_Rural, Distant_Different District/Same Position</t>
  </si>
  <si>
    <t>Early Childhood_2010_Rural, Distant_Leaver</t>
  </si>
  <si>
    <t>Early Childhood_2010_Rural, Distant_New</t>
  </si>
  <si>
    <t>Early Childhood_2010_Rural, Distant_Same District/Different Position</t>
  </si>
  <si>
    <t>Early Childhood_2010_Rural, Distant_Stayer</t>
  </si>
  <si>
    <t>Early Childhood_2010_Rural, Fringe_Different District/Different Position</t>
  </si>
  <si>
    <t>Early Childhood_2010_Rural, Fringe_Different District/Same Position</t>
  </si>
  <si>
    <t>Early Childhood_2010_Rural, Fringe_Leaver</t>
  </si>
  <si>
    <t>Early Childhood_2010_Rural, Fringe_New</t>
  </si>
  <si>
    <t>Early Childhood_2010_Rural, Fringe_Same District/Different Position</t>
  </si>
  <si>
    <t>Early Childhood_2010_Rural, Fringe_Stayer</t>
  </si>
  <si>
    <t>Early Childhood_2010_Rural, Remote_Different District/Different Position</t>
  </si>
  <si>
    <t>Early Childhood_2010_Rural, Remote_Different District/Same Position</t>
  </si>
  <si>
    <t>Early Childhood_2010_Rural, Remote_Leaver</t>
  </si>
  <si>
    <t>Early Childhood_2010_Rural, Remote_New</t>
  </si>
  <si>
    <t>Early Childhood_2010_Rural, Remote_Same District/Different Position</t>
  </si>
  <si>
    <t>Early Childhood_2010_Rural, Remote_Stayer</t>
  </si>
  <si>
    <t>Early Childhood_2010_Suburb, Large_Different District/Different Position</t>
  </si>
  <si>
    <t>Early Childhood_2010_Suburb, Large_Leaver</t>
  </si>
  <si>
    <t>Early Childhood_2010_Suburb, Large_New</t>
  </si>
  <si>
    <t>Early Childhood_2010_Suburb, Large_Same District/Different Position</t>
  </si>
  <si>
    <t>Early Childhood_2010_Suburb, Large_Stayer</t>
  </si>
  <si>
    <t>Early Childhood_2010_Suburb, Mid-size_Stayer</t>
  </si>
  <si>
    <t>Early Childhood_2010_Suburb, Small_Different District/Different Position</t>
  </si>
  <si>
    <t>Early Childhood_2010_Suburb, Small_Leaver</t>
  </si>
  <si>
    <t>Early Childhood_2010_Suburb, Small_New</t>
  </si>
  <si>
    <t>Early Childhood_2010_Suburb, Small_Same District/Different Position</t>
  </si>
  <si>
    <t>Early Childhood_2010_Suburb, Small_Stayer</t>
  </si>
  <si>
    <t>Early Childhood_2010_Town, Distant_Different District/Different Position</t>
  </si>
  <si>
    <t>Early Childhood_2010_Town, Distant_Different District/Same Position</t>
  </si>
  <si>
    <t>Early Childhood_2010_Town, Distant_Leaver</t>
  </si>
  <si>
    <t>Early Childhood_2010_Town, Distant_New</t>
  </si>
  <si>
    <t>Early Childhood_2010_Town, Distant_Same District/Different Position</t>
  </si>
  <si>
    <t>Early Childhood_2010_Town, Distant_Stayer</t>
  </si>
  <si>
    <t>Early Childhood_2010_Town, Fringe_Leaver</t>
  </si>
  <si>
    <t>Early Childhood_2010_Town, Fringe_New</t>
  </si>
  <si>
    <t>Early Childhood_2010_Town, Fringe_Same District/Different Position</t>
  </si>
  <si>
    <t>Early Childhood_2010_Town, Fringe_Stayer</t>
  </si>
  <si>
    <t>Early Childhood_2010_Town, Remote_Different District/Different Position</t>
  </si>
  <si>
    <t>Early Childhood_2010_Town, Remote_Different District/Same Position</t>
  </si>
  <si>
    <t>Early Childhood_2010_Town, Remote_Leaver</t>
  </si>
  <si>
    <t>Early Childhood_2010_Town, Remote_New</t>
  </si>
  <si>
    <t>Early Childhood_2010_Town, Remote_Same District/Different Position</t>
  </si>
  <si>
    <t>Early Childhood_2010_Town, Remote_Stayer</t>
  </si>
  <si>
    <t>Early Childhood_2011_City, Large_Different District/Different Position</t>
  </si>
  <si>
    <t>Early Childhood_2011_City, Large_Different District/Same Position</t>
  </si>
  <si>
    <t>Early Childhood_2011_City, Large_Leaver</t>
  </si>
  <si>
    <t>Early Childhood_2011_City, Large_New</t>
  </si>
  <si>
    <t>Early Childhood_2011_City, Large_Same District/Different Position</t>
  </si>
  <si>
    <t>Early Childhood_2011_City, Large_Stayer</t>
  </si>
  <si>
    <t>Early Childhood_2011_City, Small_Leaver</t>
  </si>
  <si>
    <t>Early Childhood_2011_City, Small_New</t>
  </si>
  <si>
    <t>Early Childhood_2011_City, Small_Same District/Different Position</t>
  </si>
  <si>
    <t>Early Childhood_2011_City, Small_Stayer</t>
  </si>
  <si>
    <t>Early Childhood_2011_Rural, Distant_Different District/Different Position</t>
  </si>
  <si>
    <t>Early Childhood_2011_Rural, Distant_Different District/Same Position</t>
  </si>
  <si>
    <t>Early Childhood_2011_Rural, Distant_Leaver</t>
  </si>
  <si>
    <t>Early Childhood_2011_Rural, Distant_New</t>
  </si>
  <si>
    <t>Early Childhood_2011_Rural, Distant_Same District/Different Position</t>
  </si>
  <si>
    <t>Early Childhood_2011_Rural, Distant_Stayer</t>
  </si>
  <si>
    <t>Early Childhood_2011_Rural, Fringe_Different District/Different Position</t>
  </si>
  <si>
    <t>Early Childhood_2011_Rural, Fringe_Different District/Same Position</t>
  </si>
  <si>
    <t>Early Childhood_2011_Rural, Fringe_Leaver</t>
  </si>
  <si>
    <t>Early Childhood_2011_Rural, Fringe_New</t>
  </si>
  <si>
    <t>Early Childhood_2011_Rural, Fringe_Same District/Different Position</t>
  </si>
  <si>
    <t>Early Childhood_2011_Rural, Fringe_Stayer</t>
  </si>
  <si>
    <t>Early Childhood_2011_Rural, Remote_Different District/Different Position</t>
  </si>
  <si>
    <t>Early Childhood_2011_Rural, Remote_Different District/Same Position</t>
  </si>
  <si>
    <t>Early Childhood_2011_Rural, Remote_Leaver</t>
  </si>
  <si>
    <t>Early Childhood_2011_Rural, Remote_New</t>
  </si>
  <si>
    <t>Early Childhood_2011_Rural, Remote_Same District/Different Position</t>
  </si>
  <si>
    <t>Early Childhood_2011_Rural, Remote_Stayer</t>
  </si>
  <si>
    <t>Early Childhood_2011_Suburb, Large_Different District/Different Position</t>
  </si>
  <si>
    <t>Early Childhood_2011_Suburb, Large_Leaver</t>
  </si>
  <si>
    <t>Early Childhood_2011_Suburb, Large_New</t>
  </si>
  <si>
    <t>Early Childhood_2011_Suburb, Large_Same District/Different Position</t>
  </si>
  <si>
    <t>Early Childhood_2011_Suburb, Large_Stayer</t>
  </si>
  <si>
    <t>Early Childhood_2011_Suburb, Mid-size_Stayer</t>
  </si>
  <si>
    <t>Early Childhood_2011_Suburb, Small_Leaver</t>
  </si>
  <si>
    <t>Early Childhood_2011_Suburb, Small_Same District/Different Position</t>
  </si>
  <si>
    <t>Early Childhood_2011_Suburb, Small_Stayer</t>
  </si>
  <si>
    <t>Early Childhood_2011_Town, Distant_Different District/Different Position</t>
  </si>
  <si>
    <t>Early Childhood_2011_Town, Distant_Different District/Same Position</t>
  </si>
  <si>
    <t>Early Childhood_2011_Town, Distant_Leaver</t>
  </si>
  <si>
    <t>Early Childhood_2011_Town, Distant_New</t>
  </si>
  <si>
    <t>Early Childhood_2011_Town, Distant_Same District/Different Position</t>
  </si>
  <si>
    <t>Early Childhood_2011_Town, Distant_Stayer</t>
  </si>
  <si>
    <t>Early Childhood_2011_Town, Fringe_Leaver</t>
  </si>
  <si>
    <t>Early Childhood_2011_Town, Fringe_Same District/Different Position</t>
  </si>
  <si>
    <t>Early Childhood_2011_Town, Fringe_Stayer</t>
  </si>
  <si>
    <t>Early Childhood_2011_Town, Remote_Different District/Different Position</t>
  </si>
  <si>
    <t>Early Childhood_2011_Town, Remote_Leaver</t>
  </si>
  <si>
    <t>Early Childhood_2011_Town, Remote_New</t>
  </si>
  <si>
    <t>Early Childhood_2011_Town, Remote_Same District/Different Position</t>
  </si>
  <si>
    <t>Early Childhood_2011_Town, Remote_Stayer</t>
  </si>
  <si>
    <t>Early Childhood_2012_City, Large_Different District/Different Position</t>
  </si>
  <si>
    <t>Early Childhood_2012_City, Large_Different District/Same Position</t>
  </si>
  <si>
    <t>Early Childhood_2012_City, Large_Leaver</t>
  </si>
  <si>
    <t>Early Childhood_2012_City, Large_New</t>
  </si>
  <si>
    <t>Early Childhood_2012_City, Large_Same District/Different Position</t>
  </si>
  <si>
    <t>Early Childhood_2012_City, Large_Stayer</t>
  </si>
  <si>
    <t>Early Childhood_2012_City, Small_Different District/Different Position</t>
  </si>
  <si>
    <t>Early Childhood_2012_City, Small_Leaver</t>
  </si>
  <si>
    <t>Early Childhood_2012_City, Small_New</t>
  </si>
  <si>
    <t>Early Childhood_2012_City, Small_Stayer</t>
  </si>
  <si>
    <t>Early Childhood_2012_Rural, Distant_Different District/Different Position</t>
  </si>
  <si>
    <t>Early Childhood_2012_Rural, Distant_Different District/Same Position</t>
  </si>
  <si>
    <t>Early Childhood_2012_Rural, Distant_Leaver</t>
  </si>
  <si>
    <t>Early Childhood_2012_Rural, Distant_New</t>
  </si>
  <si>
    <t>Early Childhood_2012_Rural, Distant_Same District/Different Position</t>
  </si>
  <si>
    <t>Early Childhood_2012_Rural, Distant_Stayer</t>
  </si>
  <si>
    <t>Early Childhood_2012_Rural, Fringe_Different District/Different Position</t>
  </si>
  <si>
    <t>Early Childhood_2012_Rural, Fringe_Different District/Same Position</t>
  </si>
  <si>
    <t>Early Childhood_2012_Rural, Fringe_Leaver</t>
  </si>
  <si>
    <t>Early Childhood_2012_Rural, Fringe_New</t>
  </si>
  <si>
    <t>Early Childhood_2012_Rural, Fringe_Same District/Different Position</t>
  </si>
  <si>
    <t>Early Childhood_2012_Rural, Fringe_Stayer</t>
  </si>
  <si>
    <t>Early Childhood_2012_Rural, Remote_Different District/Different Position</t>
  </si>
  <si>
    <t>Early Childhood_2012_Rural, Remote_Different District/Same Position</t>
  </si>
  <si>
    <t>Early Childhood_2012_Rural, Remote_Leaver</t>
  </si>
  <si>
    <t>Early Childhood_2012_Rural, Remote_New</t>
  </si>
  <si>
    <t>Early Childhood_2012_Rural, Remote_Same District/Different Position</t>
  </si>
  <si>
    <t>Early Childhood_2012_Rural, Remote_Stayer</t>
  </si>
  <si>
    <t>Early Childhood_2012_Suburb, Large_Different District/Different Position</t>
  </si>
  <si>
    <t>Early Childhood_2012_Suburb, Large_Different District/Same Position</t>
  </si>
  <si>
    <t>Early Childhood_2012_Suburb, Large_Leaver</t>
  </si>
  <si>
    <t>Early Childhood_2012_Suburb, Large_New</t>
  </si>
  <si>
    <t>Early Childhood_2012_Suburb, Large_Same District/Different Position</t>
  </si>
  <si>
    <t>Early Childhood_2012_Suburb, Large_Stayer</t>
  </si>
  <si>
    <t>Early Childhood_2012_Suburb, Mid-size_Stayer</t>
  </si>
  <si>
    <t>Early Childhood_2012_Suburb, Small_Different District/Different Position</t>
  </si>
  <si>
    <t>Early Childhood_2012_Suburb, Small_Leaver</t>
  </si>
  <si>
    <t>Early Childhood_2012_Suburb, Small_New</t>
  </si>
  <si>
    <t>Early Childhood_2012_Suburb, Small_Stayer</t>
  </si>
  <si>
    <t>Early Childhood_2012_Town, Distant_Different District/Different Position</t>
  </si>
  <si>
    <t>Early Childhood_2012_Town, Distant_Different District/Same Position</t>
  </si>
  <si>
    <t>Early Childhood_2012_Town, Distant_Leaver</t>
  </si>
  <si>
    <t>Early Childhood_2012_Town, Distant_New</t>
  </si>
  <si>
    <t>Early Childhood_2012_Town, Distant_Same District/Different Position</t>
  </si>
  <si>
    <t>Early Childhood_2012_Town, Distant_Stayer</t>
  </si>
  <si>
    <t>Early Childhood_2012_Town, Fringe_Leaver</t>
  </si>
  <si>
    <t>Early Childhood_2012_Town, Fringe_New</t>
  </si>
  <si>
    <t>Early Childhood_2012_Town, Fringe_Same District/Different Position</t>
  </si>
  <si>
    <t>Early Childhood_2012_Town, Fringe_Stayer</t>
  </si>
  <si>
    <t>Early Childhood_2012_Town, Remote_Different District/Same Position</t>
  </si>
  <si>
    <t>Early Childhood_2012_Town, Remote_Leaver</t>
  </si>
  <si>
    <t>Early Childhood_2012_Town, Remote_New</t>
  </si>
  <si>
    <t>Early Childhood_2012_Town, Remote_Same District/Different Position</t>
  </si>
  <si>
    <t>Early Childhood_2012_Town, Remote_Stayer</t>
  </si>
  <si>
    <t>Early Childhood_2013_City, Large_Different District/Different Position</t>
  </si>
  <si>
    <t>Early Childhood_2013_City, Large_Different District/Same Position</t>
  </si>
  <si>
    <t>Early Childhood_2013_City, Large_Leaver</t>
  </si>
  <si>
    <t>Early Childhood_2013_City, Large_New</t>
  </si>
  <si>
    <t>Early Childhood_2013_City, Large_Same District/Different Position</t>
  </si>
  <si>
    <t>Early Childhood_2013_City, Large_Stayer</t>
  </si>
  <si>
    <t>Early Childhood_2013_City, Small_Different District/Different Position</t>
  </si>
  <si>
    <t>Early Childhood_2013_City, Small_Leaver</t>
  </si>
  <si>
    <t>Early Childhood_2013_City, Small_New</t>
  </si>
  <si>
    <t>Early Childhood_2013_City, Small_Same District/Different Position</t>
  </si>
  <si>
    <t>Early Childhood_2013_City, Small_Stayer</t>
  </si>
  <si>
    <t>Early Childhood_2013_Rural, Distant_Different District/Different Position</t>
  </si>
  <si>
    <t>Early Childhood_2013_Rural, Distant_Different District/Same Position</t>
  </si>
  <si>
    <t>Early Childhood_2013_Rural, Distant_Leaver</t>
  </si>
  <si>
    <t>Early Childhood_2013_Rural, Distant_New</t>
  </si>
  <si>
    <t>Early Childhood_2013_Rural, Distant_Same District/Different Position</t>
  </si>
  <si>
    <t>Early Childhood_2013_Rural, Distant_Stayer</t>
  </si>
  <si>
    <t>Early Childhood_2013_Rural, Fringe_Different District/Different Position</t>
  </si>
  <si>
    <t>Early Childhood_2013_Rural, Fringe_Different District/Same Position</t>
  </si>
  <si>
    <t>Early Childhood_2013_Rural, Fringe_Leaver</t>
  </si>
  <si>
    <t>Early Childhood_2013_Rural, Fringe_New</t>
  </si>
  <si>
    <t>Early Childhood_2013_Rural, Fringe_Same District/Different Position</t>
  </si>
  <si>
    <t>Early Childhood_2013_Rural, Fringe_Stayer</t>
  </si>
  <si>
    <t>Early Childhood_2013_Rural, Remote_Different District/Different Position</t>
  </si>
  <si>
    <t>Early Childhood_2013_Rural, Remote_Different District/Same Position</t>
  </si>
  <si>
    <t>Early Childhood_2013_Rural, Remote_Leaver</t>
  </si>
  <si>
    <t>Early Childhood_2013_Rural, Remote_New</t>
  </si>
  <si>
    <t>Early Childhood_2013_Rural, Remote_Same District/Different Position</t>
  </si>
  <si>
    <t>Early Childhood_2013_Rural, Remote_Stayer</t>
  </si>
  <si>
    <t>Early Childhood_2013_Suburb, Large_Different District/Different Position</t>
  </si>
  <si>
    <t>Early Childhood_2013_Suburb, Large_Different District/Same Position</t>
  </si>
  <si>
    <t>Early Childhood_2013_Suburb, Large_Leaver</t>
  </si>
  <si>
    <t>Early Childhood_2013_Suburb, Large_New</t>
  </si>
  <si>
    <t>Early Childhood_2013_Suburb, Large_Same District/Different Position</t>
  </si>
  <si>
    <t>Early Childhood_2013_Suburb, Large_Stayer</t>
  </si>
  <si>
    <t>Early Childhood_2013_Suburb, Mid-size_New</t>
  </si>
  <si>
    <t>Early Childhood_2013_Suburb, Mid-size_Same District/Different Position</t>
  </si>
  <si>
    <t>Early Childhood_2013_Suburb, Small_Different District/Different Position</t>
  </si>
  <si>
    <t>Early Childhood_2013_Suburb, Small_Leaver</t>
  </si>
  <si>
    <t>Early Childhood_2013_Suburb, Small_Same District/Different Position</t>
  </si>
  <si>
    <t>Early Childhood_2013_Suburb, Small_Stayer</t>
  </si>
  <si>
    <t>Early Childhood_2013_Town, Distant_Different District/Different Position</t>
  </si>
  <si>
    <t>Early Childhood_2013_Town, Distant_Different District/Same Position</t>
  </si>
  <si>
    <t>Early Childhood_2013_Town, Distant_Leaver</t>
  </si>
  <si>
    <t>Early Childhood_2013_Town, Distant_New</t>
  </si>
  <si>
    <t>Early Childhood_2013_Town, Distant_Same District/Different Position</t>
  </si>
  <si>
    <t>Early Childhood_2013_Town, Distant_Stayer</t>
  </si>
  <si>
    <t>Early Childhood_2013_Town, Fringe_New</t>
  </si>
  <si>
    <t>Early Childhood_2013_Town, Fringe_Same District/Different Position</t>
  </si>
  <si>
    <t>Early Childhood_2013_Town, Fringe_Stayer</t>
  </si>
  <si>
    <t>Early Childhood_2013_Town, Remote_Different District/Different Position</t>
  </si>
  <si>
    <t>Early Childhood_2013_Town, Remote_Different District/Same Position</t>
  </si>
  <si>
    <t>Early Childhood_2013_Town, Remote_Leaver</t>
  </si>
  <si>
    <t>Early Childhood_2013_Town, Remote_New</t>
  </si>
  <si>
    <t>Early Childhood_2013_Town, Remote_Same District/Different Position</t>
  </si>
  <si>
    <t>Early Childhood_2013_Town, Remote_Stayer</t>
  </si>
  <si>
    <t>Early Childhood_2014_City, Large_Different District/Different Position</t>
  </si>
  <si>
    <t>Early Childhood_2014_City, Large_Different District/Same Position</t>
  </si>
  <si>
    <t>Early Childhood_2014_City, Large_Leaver</t>
  </si>
  <si>
    <t>Early Childhood_2014_City, Large_New</t>
  </si>
  <si>
    <t>Early Childhood_2014_City, Large_Same District/Different Position</t>
  </si>
  <si>
    <t>Early Childhood_2014_City, Large_Stayer</t>
  </si>
  <si>
    <t>Early Childhood_2014_City, Small_Different District/Same Position</t>
  </si>
  <si>
    <t>Early Childhood_2014_City, Small_Leaver</t>
  </si>
  <si>
    <t>Early Childhood_2014_City, Small_New</t>
  </si>
  <si>
    <t>Early Childhood_2014_City, Small_Same District/Different Position</t>
  </si>
  <si>
    <t>Early Childhood_2014_City, Small_Stayer</t>
  </si>
  <si>
    <t>Early Childhood_2014_Rural, Distant_Different District/Different Position</t>
  </si>
  <si>
    <t>Early Childhood_2014_Rural, Distant_Different District/Same Position</t>
  </si>
  <si>
    <t>Early Childhood_2014_Rural, Distant_Leaver</t>
  </si>
  <si>
    <t>Early Childhood_2014_Rural, Distant_New</t>
  </si>
  <si>
    <t>Early Childhood_2014_Rural, Distant_Same District/Different Position</t>
  </si>
  <si>
    <t>Early Childhood_2014_Rural, Distant_Stayer</t>
  </si>
  <si>
    <t>Early Childhood_2014_Rural, Fringe_Different District/Different Position</t>
  </si>
  <si>
    <t>Early Childhood_2014_Rural, Fringe_Different District/Same Position</t>
  </si>
  <si>
    <t>Early Childhood_2014_Rural, Fringe_Leaver</t>
  </si>
  <si>
    <t>Early Childhood_2014_Rural, Fringe_New</t>
  </si>
  <si>
    <t>Early Childhood_2014_Rural, Fringe_Same District/Different Position</t>
  </si>
  <si>
    <t>Early Childhood_2014_Rural, Fringe_Stayer</t>
  </si>
  <si>
    <t>Early Childhood_2014_Rural, Remote_Different District/Different Position</t>
  </si>
  <si>
    <t>Early Childhood_2014_Rural, Remote_Different District/Same Position</t>
  </si>
  <si>
    <t>Early Childhood_2014_Rural, Remote_Leaver</t>
  </si>
  <si>
    <t>Early Childhood_2014_Rural, Remote_New</t>
  </si>
  <si>
    <t>Early Childhood_2014_Rural, Remote_Same District/Different Position</t>
  </si>
  <si>
    <t>Early Childhood_2014_Rural, Remote_Stayer</t>
  </si>
  <si>
    <t>Early Childhood_2014_Suburb, Large_Different District/Different Position</t>
  </si>
  <si>
    <t>Early Childhood_2014_Suburb, Large_Different District/Same Position</t>
  </si>
  <si>
    <t>Early Childhood_2014_Suburb, Large_Leaver</t>
  </si>
  <si>
    <t>Early Childhood_2014_Suburb, Large_New</t>
  </si>
  <si>
    <t>Early Childhood_2014_Suburb, Large_Same District/Different Position</t>
  </si>
  <si>
    <t>Early Childhood_2014_Suburb, Large_Stayer</t>
  </si>
  <si>
    <t>Early Childhood_2014_Suburb, Mid-size_Different District/Different Position</t>
  </si>
  <si>
    <t>Early Childhood_2014_Suburb, Mid-size_Different District/Same Position</t>
  </si>
  <si>
    <t>Early Childhood_2014_Suburb, Mid-size_Leaver</t>
  </si>
  <si>
    <t>Early Childhood_2014_Suburb, Mid-size_New</t>
  </si>
  <si>
    <t>Early Childhood_2014_Suburb, Mid-size_Same District/Different Position</t>
  </si>
  <si>
    <t>Early Childhood_2014_Suburb, Mid-size_Stayer</t>
  </si>
  <si>
    <t>Early Childhood_2014_Town, Distant_Different District/Different Position</t>
  </si>
  <si>
    <t>Early Childhood_2014_Town, Distant_Different District/Same Position</t>
  </si>
  <si>
    <t>Early Childhood_2014_Town, Distant_Leaver</t>
  </si>
  <si>
    <t>Early Childhood_2014_Town, Distant_New</t>
  </si>
  <si>
    <t>Early Childhood_2014_Town, Distant_Same District/Different Position</t>
  </si>
  <si>
    <t>Early Childhood_2014_Town, Distant_Stayer</t>
  </si>
  <si>
    <t>Early Childhood_2014_Town, Fringe_Different District/Different Position</t>
  </si>
  <si>
    <t>Early Childhood_2014_Town, Fringe_Leaver</t>
  </si>
  <si>
    <t>Early Childhood_2014_Town, Fringe_New</t>
  </si>
  <si>
    <t>Early Childhood_2014_Town, Fringe_Same District/Different Position</t>
  </si>
  <si>
    <t>Early Childhood_2014_Town, Fringe_Stayer</t>
  </si>
  <si>
    <t>Early Childhood_2014_Town, Remote_Different District/Different Position</t>
  </si>
  <si>
    <t>Early Childhood_2014_Town, Remote_Different District/Same Position</t>
  </si>
  <si>
    <t>Early Childhood_2014_Town, Remote_Leaver</t>
  </si>
  <si>
    <t>Early Childhood_2014_Town, Remote_New</t>
  </si>
  <si>
    <t>Early Childhood_2014_Town, Remote_Same District/Different Position</t>
  </si>
  <si>
    <t>Early Childhood_2014_Town, Remote_Stayer</t>
  </si>
  <si>
    <t>Elementary_2010_City, Large_Different District/Different Position</t>
  </si>
  <si>
    <t>Elementary_2010_City, Large_Different District/Same Position</t>
  </si>
  <si>
    <t>Elementary_2010_City, Large_Leaver</t>
  </si>
  <si>
    <t>Elementary_2010_City, Large_New</t>
  </si>
  <si>
    <t>Elementary_2010_City, Large_Same District/Different Position</t>
  </si>
  <si>
    <t>Elementary_2010_City, Large_Stayer</t>
  </si>
  <si>
    <t>Elementary_2010_City, Small_Different District/Same Position</t>
  </si>
  <si>
    <t>Elementary_2010_City, Small_Leaver</t>
  </si>
  <si>
    <t>Elementary_2010_City, Small_New</t>
  </si>
  <si>
    <t>Elementary_2010_City, Small_Same District/Different Position</t>
  </si>
  <si>
    <t>Elementary_2010_City, Small_Stayer</t>
  </si>
  <si>
    <t>Elementary_2010_Rural, Distant_Different District/Different Position</t>
  </si>
  <si>
    <t>Elementary_2010_Rural, Distant_Different District/Same Position</t>
  </si>
  <si>
    <t>Elementary_2010_Rural, Distant_Leaver</t>
  </si>
  <si>
    <t>Elementary_2010_Rural, Distant_New</t>
  </si>
  <si>
    <t>Elementary_2010_Rural, Distant_Same District/Different Position</t>
  </si>
  <si>
    <t>Elementary_2010_Rural, Distant_Stayer</t>
  </si>
  <si>
    <t>Elementary_2010_Rural, Fringe_Different District/Different Position</t>
  </si>
  <si>
    <t>Elementary_2010_Rural, Fringe_Different District/Same Position</t>
  </si>
  <si>
    <t>Elementary_2010_Rural, Fringe_Leaver</t>
  </si>
  <si>
    <t>Elementary_2010_Rural, Fringe_New</t>
  </si>
  <si>
    <t>Elementary_2010_Rural, Fringe_Same District/Different Position</t>
  </si>
  <si>
    <t>Elementary_2010_Rural, Fringe_Stayer</t>
  </si>
  <si>
    <t>Elementary_2010_Rural, Remote_Different District/Different Position</t>
  </si>
  <si>
    <t>Elementary_2010_Rural, Remote_Different District/Same Position</t>
  </si>
  <si>
    <t>Elementary_2010_Rural, Remote_Leaver</t>
  </si>
  <si>
    <t>Elementary_2010_Rural, Remote_New</t>
  </si>
  <si>
    <t>Elementary_2010_Rural, Remote_Same District/Different Position</t>
  </si>
  <si>
    <t>Elementary_2010_Rural, Remote_Stayer</t>
  </si>
  <si>
    <t>Elementary_2010_Suburb, Large_Different District/Different Position</t>
  </si>
  <si>
    <t>Elementary_2010_Suburb, Large_Different District/Same Position</t>
  </si>
  <si>
    <t>Elementary_2010_Suburb, Large_Leaver</t>
  </si>
  <si>
    <t>Elementary_2010_Suburb, Large_New</t>
  </si>
  <si>
    <t>Elementary_2010_Suburb, Large_Same District/Different Position</t>
  </si>
  <si>
    <t>Elementary_2010_Suburb, Large_Stayer</t>
  </si>
  <si>
    <t>Elementary_2010_Suburb, Mid-size_Different District/Same Position</t>
  </si>
  <si>
    <t>Elementary_2010_Suburb, Mid-size_New</t>
  </si>
  <si>
    <t>Elementary_2010_Suburb, Mid-size_Stayer</t>
  </si>
  <si>
    <t>Elementary_2010_Suburb, Small_Different District/Different Position</t>
  </si>
  <si>
    <t>Elementary_2010_Suburb, Small_Different District/Same Position</t>
  </si>
  <si>
    <t>Elementary_2010_Suburb, Small_Leaver</t>
  </si>
  <si>
    <t>Elementary_2010_Suburb, Small_New</t>
  </si>
  <si>
    <t>Elementary_2010_Suburb, Small_Same District/Different Position</t>
  </si>
  <si>
    <t>Elementary_2010_Suburb, Small_Stayer</t>
  </si>
  <si>
    <t>Elementary_2010_Town, Distant_Different District/Different Position</t>
  </si>
  <si>
    <t>Elementary_2010_Town, Distant_Different District/Same Position</t>
  </si>
  <si>
    <t>Elementary_2010_Town, Distant_Leaver</t>
  </si>
  <si>
    <t>Elementary_2010_Town, Distant_New</t>
  </si>
  <si>
    <t>Elementary_2010_Town, Distant_Same District/Different Position</t>
  </si>
  <si>
    <t>Elementary_2010_Town, Distant_Stayer</t>
  </si>
  <si>
    <t>Elementary_2010_Town, Fringe_Different District/Different Position</t>
  </si>
  <si>
    <t>Elementary_2010_Town, Fringe_Different District/Same Position</t>
  </si>
  <si>
    <t>Elementary_2010_Town, Fringe_Leaver</t>
  </si>
  <si>
    <t>Elementary_2010_Town, Fringe_New</t>
  </si>
  <si>
    <t>Elementary_2010_Town, Fringe_Same District/Different Position</t>
  </si>
  <si>
    <t>Elementary_2010_Town, Fringe_Stayer</t>
  </si>
  <si>
    <t>Elementary_2010_Town, Remote_Different District/Different Position</t>
  </si>
  <si>
    <t>Elementary_2010_Town, Remote_Different District/Same Position</t>
  </si>
  <si>
    <t>Elementary_2010_Town, Remote_Leaver</t>
  </si>
  <si>
    <t>Elementary_2010_Town, Remote_New</t>
  </si>
  <si>
    <t>Elementary_2010_Town, Remote_Same District/Different Position</t>
  </si>
  <si>
    <t>Elementary_2010_Town, Remote_Stayer</t>
  </si>
  <si>
    <t>Elementary_2011_City, Large_Different District/Different Position</t>
  </si>
  <si>
    <t>Elementary_2011_City, Large_Different District/Same Position</t>
  </si>
  <si>
    <t>Elementary_2011_City, Large_Leaver</t>
  </si>
  <si>
    <t>Elementary_2011_City, Large_New</t>
  </si>
  <si>
    <t>Elementary_2011_City, Large_Same District/Different Position</t>
  </si>
  <si>
    <t>Elementary_2011_City, Large_Stayer</t>
  </si>
  <si>
    <t>Elementary_2011_City, Small_Different District/Same Position</t>
  </si>
  <si>
    <t>Elementary_2011_City, Small_Leaver</t>
  </si>
  <si>
    <t>Elementary_2011_City, Small_New</t>
  </si>
  <si>
    <t>Elementary_2011_City, Small_Same District/Different Position</t>
  </si>
  <si>
    <t>Elementary_2011_City, Small_Stayer</t>
  </si>
  <si>
    <t>Elementary_2011_Rural, Distant_Different District/Different Position</t>
  </si>
  <si>
    <t>Elementary_2011_Rural, Distant_Different District/Same Position</t>
  </si>
  <si>
    <t>Elementary_2011_Rural, Distant_Leaver</t>
  </si>
  <si>
    <t>Elementary_2011_Rural, Distant_New</t>
  </si>
  <si>
    <t>Elementary_2011_Rural, Distant_Same District/Different Position</t>
  </si>
  <si>
    <t>Elementary_2011_Rural, Distant_Stayer</t>
  </si>
  <si>
    <t>Elementary_2011_Rural, Fringe_Different District/Different Position</t>
  </si>
  <si>
    <t>Elementary_2011_Rural, Fringe_Different District/Same Position</t>
  </si>
  <si>
    <t>Elementary_2011_Rural, Fringe_Leaver</t>
  </si>
  <si>
    <t>Elementary_2011_Rural, Fringe_New</t>
  </si>
  <si>
    <t>Elementary_2011_Rural, Fringe_Same District/Different Position</t>
  </si>
  <si>
    <t>Elementary_2011_Rural, Fringe_Stayer</t>
  </si>
  <si>
    <t>Elementary_2011_Rural, Remote_Different District/Different Position</t>
  </si>
  <si>
    <t>Elementary_2011_Rural, Remote_Different District/Same Position</t>
  </si>
  <si>
    <t>Elementary_2011_Rural, Remote_Leaver</t>
  </si>
  <si>
    <t>Elementary_2011_Rural, Remote_New</t>
  </si>
  <si>
    <t>Elementary_2011_Rural, Remote_Same District/Different Position</t>
  </si>
  <si>
    <t>Elementary_2011_Rural, Remote_Stayer</t>
  </si>
  <si>
    <t>Elementary_2011_Suburb, Large_Different District/Different Position</t>
  </si>
  <si>
    <t>Elementary_2011_Suburb, Large_Different District/Same Position</t>
  </si>
  <si>
    <t>Elementary_2011_Suburb, Large_Leaver</t>
  </si>
  <si>
    <t>Elementary_2011_Suburb, Large_New</t>
  </si>
  <si>
    <t>Elementary_2011_Suburb, Large_Same District/Different Position</t>
  </si>
  <si>
    <t>Elementary_2011_Suburb, Large_Stayer</t>
  </si>
  <si>
    <t>Elementary_2011_Suburb, Mid-size_Leaver</t>
  </si>
  <si>
    <t>Elementary_2011_Suburb, Mid-size_New</t>
  </si>
  <si>
    <t>Elementary_2011_Suburb, Mid-size_Stayer</t>
  </si>
  <si>
    <t>Elementary_2011_Suburb, Small_Different District/Different Position</t>
  </si>
  <si>
    <t>Elementary_2011_Suburb, Small_Different District/Same Position</t>
  </si>
  <si>
    <t>Elementary_2011_Suburb, Small_Leaver</t>
  </si>
  <si>
    <t>Elementary_2011_Suburb, Small_New</t>
  </si>
  <si>
    <t>Elementary_2011_Suburb, Small_Same District/Different Position</t>
  </si>
  <si>
    <t>Elementary_2011_Suburb, Small_Stayer</t>
  </si>
  <si>
    <t>Elementary_2011_Town, Distant_Different District/Different Position</t>
  </si>
  <si>
    <t>Elementary_2011_Town, Distant_Different District/Same Position</t>
  </si>
  <si>
    <t>Elementary_2011_Town, Distant_Leaver</t>
  </si>
  <si>
    <t>Elementary_2011_Town, Distant_New</t>
  </si>
  <si>
    <t>Elementary_2011_Town, Distant_Same District/Different Position</t>
  </si>
  <si>
    <t>Elementary_2011_Town, Distant_Stayer</t>
  </si>
  <si>
    <t>Elementary_2011_Town, Fringe_Different District/Same Position</t>
  </si>
  <si>
    <t>Elementary_2011_Town, Fringe_Leaver</t>
  </si>
  <si>
    <t>Elementary_2011_Town, Fringe_New</t>
  </si>
  <si>
    <t>Elementary_2011_Town, Fringe_Same District/Different Position</t>
  </si>
  <si>
    <t>Elementary_2011_Town, Fringe_Stayer</t>
  </si>
  <si>
    <t>Elementary_2011_Town, Remote_Different District/Different Position</t>
  </si>
  <si>
    <t>Elementary_2011_Town, Remote_Different District/Same Position</t>
  </si>
  <si>
    <t>Elementary_2011_Town, Remote_Leaver</t>
  </si>
  <si>
    <t>Elementary_2011_Town, Remote_New</t>
  </si>
  <si>
    <t>Elementary_2011_Town, Remote_Same District/Different Position</t>
  </si>
  <si>
    <t>Elementary_2011_Town, Remote_Stayer</t>
  </si>
  <si>
    <t>Elementary_2012_City, Large_Different District/Different Position</t>
  </si>
  <si>
    <t>Elementary_2012_City, Large_Different District/Same Position</t>
  </si>
  <si>
    <t>Elementary_2012_City, Large_Leaver</t>
  </si>
  <si>
    <t>Elementary_2012_City, Large_New</t>
  </si>
  <si>
    <t>Elementary_2012_City, Large_Same District/Different Position</t>
  </si>
  <si>
    <t>Elementary_2012_City, Large_Stayer</t>
  </si>
  <si>
    <t>Elementary_2012_City, Small_Different District/Same Position</t>
  </si>
  <si>
    <t>Elementary_2012_City, Small_Leaver</t>
  </si>
  <si>
    <t>Elementary_2012_City, Small_New</t>
  </si>
  <si>
    <t>Elementary_2012_City, Small_Same District/Different Position</t>
  </si>
  <si>
    <t>Elementary_2012_City, Small_Stayer</t>
  </si>
  <si>
    <t>Elementary_2012_Rural, Distant_Different District/Different Position</t>
  </si>
  <si>
    <t>Elementary_2012_Rural, Distant_Different District/Same Position</t>
  </si>
  <si>
    <t>Elementary_2012_Rural, Distant_Leaver</t>
  </si>
  <si>
    <t>Elementary_2012_Rural, Distant_New</t>
  </si>
  <si>
    <t>Elementary_2012_Rural, Distant_Same District/Different Position</t>
  </si>
  <si>
    <t>Elementary_2012_Rural, Distant_Stayer</t>
  </si>
  <si>
    <t>Elementary_2012_Rural, Fringe_Different District/Different Position</t>
  </si>
  <si>
    <t>Elementary_2012_Rural, Fringe_Different District/Same Position</t>
  </si>
  <si>
    <t>Elementary_2012_Rural, Fringe_Leaver</t>
  </si>
  <si>
    <t>Elementary_2012_Rural, Fringe_New</t>
  </si>
  <si>
    <t>Elementary_2012_Rural, Fringe_Same District/Different Position</t>
  </si>
  <si>
    <t>Elementary_2012_Rural, Fringe_Stayer</t>
  </si>
  <si>
    <t>Elementary_2012_Rural, Remote_Different District/Different Position</t>
  </si>
  <si>
    <t>Elementary_2012_Rural, Remote_Different District/Same Position</t>
  </si>
  <si>
    <t>Elementary_2012_Rural, Remote_Leaver</t>
  </si>
  <si>
    <t>Elementary_2012_Rural, Remote_New</t>
  </si>
  <si>
    <t>Elementary_2012_Rural, Remote_Same District/Different Position</t>
  </si>
  <si>
    <t>Elementary_2012_Rural, Remote_Stayer</t>
  </si>
  <si>
    <t>Elementary_2012_Suburb, Large_Different District/Different Position</t>
  </si>
  <si>
    <t>Elementary_2012_Suburb, Large_Different District/Same Position</t>
  </si>
  <si>
    <t>Elementary_2012_Suburb, Large_Leaver</t>
  </si>
  <si>
    <t>Elementary_2012_Suburb, Large_New</t>
  </si>
  <si>
    <t>Elementary_2012_Suburb, Large_Same District/Different Position</t>
  </si>
  <si>
    <t>Elementary_2012_Suburb, Large_Stayer</t>
  </si>
  <si>
    <t>Elementary_2012_Suburb, Mid-size_Different District/Different Position</t>
  </si>
  <si>
    <t>Elementary_2012_Suburb, Mid-size_Different District/Same Position</t>
  </si>
  <si>
    <t>Elementary_2012_Suburb, Mid-size_New</t>
  </si>
  <si>
    <t>Elementary_2012_Suburb, Mid-size_Stayer</t>
  </si>
  <si>
    <t>Elementary_2012_Suburb, Small_Different District/Different Position</t>
  </si>
  <si>
    <t>Elementary_2012_Suburb, Small_Different District/Same Position</t>
  </si>
  <si>
    <t>Elementary_2012_Suburb, Small_Leaver</t>
  </si>
  <si>
    <t>Elementary_2012_Suburb, Small_New</t>
  </si>
  <si>
    <t>Elementary_2012_Suburb, Small_Same District/Different Position</t>
  </si>
  <si>
    <t>Elementary_2012_Suburb, Small_Stayer</t>
  </si>
  <si>
    <t>Elementary_2012_Town, Distant_Different District/Different Position</t>
  </si>
  <si>
    <t>Elementary_2012_Town, Distant_Different District/Same Position</t>
  </si>
  <si>
    <t>Elementary_2012_Town, Distant_Leaver</t>
  </si>
  <si>
    <t>Elementary_2012_Town, Distant_New</t>
  </si>
  <si>
    <t>Elementary_2012_Town, Distant_Same District/Different Position</t>
  </si>
  <si>
    <t>Elementary_2012_Town, Distant_Stayer</t>
  </si>
  <si>
    <t>Elementary_2012_Town, Fringe_Different District/Different Position</t>
  </si>
  <si>
    <t>Elementary_2012_Town, Fringe_Different District/Same Position</t>
  </si>
  <si>
    <t>Elementary_2012_Town, Fringe_Leaver</t>
  </si>
  <si>
    <t>Elementary_2012_Town, Fringe_New</t>
  </si>
  <si>
    <t>Elementary_2012_Town, Fringe_Same District/Different Position</t>
  </si>
  <si>
    <t>Elementary_2012_Town, Fringe_Stayer</t>
  </si>
  <si>
    <t>Elementary_2012_Town, Remote_Different District/Different Position</t>
  </si>
  <si>
    <t>Elementary_2012_Town, Remote_Different District/Same Position</t>
  </si>
  <si>
    <t>Elementary_2012_Town, Remote_Leaver</t>
  </si>
  <si>
    <t>Elementary_2012_Town, Remote_New</t>
  </si>
  <si>
    <t>Elementary_2012_Town, Remote_Same District/Different Position</t>
  </si>
  <si>
    <t>Elementary_2012_Town, Remote_Stayer</t>
  </si>
  <si>
    <t>Elementary_2013_City, Large_Different District/Different Position</t>
  </si>
  <si>
    <t>Elementary_2013_City, Large_Different District/Same Position</t>
  </si>
  <si>
    <t>Elementary_2013_City, Large_Leaver</t>
  </si>
  <si>
    <t>Elementary_2013_City, Large_New</t>
  </si>
  <si>
    <t>Elementary_2013_City, Large_Same District/Different Position</t>
  </si>
  <si>
    <t>Elementary_2013_City, Large_Stayer</t>
  </si>
  <si>
    <t>Elementary_2013_City, Small_Different District/Different Position</t>
  </si>
  <si>
    <t>Elementary_2013_City, Small_Different District/Same Position</t>
  </si>
  <si>
    <t>Elementary_2013_City, Small_Leaver</t>
  </si>
  <si>
    <t>Elementary_2013_City, Small_New</t>
  </si>
  <si>
    <t>Elementary_2013_City, Small_Same District/Different Position</t>
  </si>
  <si>
    <t>Elementary_2013_City, Small_Stayer</t>
  </si>
  <si>
    <t>Elementary_2013_Rural, Distant_Different District/Different Position</t>
  </si>
  <si>
    <t>Elementary_2013_Rural, Distant_Different District/Same Position</t>
  </si>
  <si>
    <t>Elementary_2013_Rural, Distant_Leaver</t>
  </si>
  <si>
    <t>Elementary_2013_Rural, Distant_New</t>
  </si>
  <si>
    <t>Elementary_2013_Rural, Distant_Same District/Different Position</t>
  </si>
  <si>
    <t>Elementary_2013_Rural, Distant_Stayer</t>
  </si>
  <si>
    <t>Elementary_2013_Rural, Fringe_Different District/Different Position</t>
  </si>
  <si>
    <t>Elementary_2013_Rural, Fringe_Different District/Same Position</t>
  </si>
  <si>
    <t>Elementary_2013_Rural, Fringe_Leaver</t>
  </si>
  <si>
    <t>Elementary_2013_Rural, Fringe_New</t>
  </si>
  <si>
    <t>Elementary_2013_Rural, Fringe_Same District/Different Position</t>
  </si>
  <si>
    <t>Elementary_2013_Rural, Fringe_Stayer</t>
  </si>
  <si>
    <t>Elementary_2013_Rural, Remote_Different District/Different Position</t>
  </si>
  <si>
    <t>Elementary_2013_Rural, Remote_Different District/Same Position</t>
  </si>
  <si>
    <t>Elementary_2013_Rural, Remote_Leaver</t>
  </si>
  <si>
    <t>Elementary_2013_Rural, Remote_New</t>
  </si>
  <si>
    <t>Elementary_2013_Rural, Remote_Same District/Different Position</t>
  </si>
  <si>
    <t>Elementary_2013_Rural, Remote_Stayer</t>
  </si>
  <si>
    <t>Elementary_2013_Suburb, Large_Different District/Different Position</t>
  </si>
  <si>
    <t>Elementary_2013_Suburb, Large_Different District/Same Position</t>
  </si>
  <si>
    <t>Elementary_2013_Suburb, Large_Leaver</t>
  </si>
  <si>
    <t>Elementary_2013_Suburb, Large_New</t>
  </si>
  <si>
    <t>Elementary_2013_Suburb, Large_Same District/Different Position</t>
  </si>
  <si>
    <t>Elementary_2013_Suburb, Large_Stayer</t>
  </si>
  <si>
    <t>Elementary_2013_Suburb, Mid-size_Different District/Different Position</t>
  </si>
  <si>
    <t>Elementary_2013_Suburb, Mid-size_Different District/Same Position</t>
  </si>
  <si>
    <t>Elementary_2013_Suburb, Mid-size_Leaver</t>
  </si>
  <si>
    <t>Elementary_2013_Suburb, Mid-size_New</t>
  </si>
  <si>
    <t>Elementary_2013_Suburb, Mid-size_Same District/Different Position</t>
  </si>
  <si>
    <t>Elementary_2013_Suburb, Mid-size_Stayer</t>
  </si>
  <si>
    <t>Elementary_2013_Suburb, Small_Different District/Different Position</t>
  </si>
  <si>
    <t>Elementary_2013_Suburb, Small_Different District/Same Position</t>
  </si>
  <si>
    <t>Elementary_2013_Suburb, Small_Leaver</t>
  </si>
  <si>
    <t>Elementary_2013_Suburb, Small_Same District/Different Position</t>
  </si>
  <si>
    <t>Elementary_2013_Suburb, Small_Stayer</t>
  </si>
  <si>
    <t>Elementary_2013_Town, Distant_Different District/Different Position</t>
  </si>
  <si>
    <t>Elementary_2013_Town, Distant_Different District/Same Position</t>
  </si>
  <si>
    <t>Elementary_2013_Town, Distant_Leaver</t>
  </si>
  <si>
    <t>Elementary_2013_Town, Distant_New</t>
  </si>
  <si>
    <t>Elementary_2013_Town, Distant_Same District/Different Position</t>
  </si>
  <si>
    <t>Elementary_2013_Town, Distant_Stayer</t>
  </si>
  <si>
    <t>Elementary_2013_Town, Fringe_Different District/Different Position</t>
  </si>
  <si>
    <t>Elementary_2013_Town, Fringe_Different District/Same Position</t>
  </si>
  <si>
    <t>Elementary_2013_Town, Fringe_Leaver</t>
  </si>
  <si>
    <t>Elementary_2013_Town, Fringe_New</t>
  </si>
  <si>
    <t>Elementary_2013_Town, Fringe_Same District/Different Position</t>
  </si>
  <si>
    <t>Elementary_2013_Town, Fringe_Stayer</t>
  </si>
  <si>
    <t>Elementary_2013_Town, Remote_Different District/Different Position</t>
  </si>
  <si>
    <t>Elementary_2013_Town, Remote_Different District/Same Position</t>
  </si>
  <si>
    <t>Elementary_2013_Town, Remote_Leaver</t>
  </si>
  <si>
    <t>Elementary_2013_Town, Remote_New</t>
  </si>
  <si>
    <t>Elementary_2013_Town, Remote_Same District/Different Position</t>
  </si>
  <si>
    <t>Elementary_2013_Town, Remote_Stayer</t>
  </si>
  <si>
    <t>Elementary_2014_City, Large_Different District/Different Position</t>
  </si>
  <si>
    <t>Elementary_2014_City, Large_Different District/Same Position</t>
  </si>
  <si>
    <t>Elementary_2014_City, Large_Leaver</t>
  </si>
  <si>
    <t>Elementary_2014_City, Large_New</t>
  </si>
  <si>
    <t>Elementary_2014_City, Large_Same District/Different Position</t>
  </si>
  <si>
    <t>Elementary_2014_City, Large_Stayer</t>
  </si>
  <si>
    <t>Elementary_2014_City, Small_Different District/Different Position</t>
  </si>
  <si>
    <t>Elementary_2014_City, Small_Different District/Same Position</t>
  </si>
  <si>
    <t>Elementary_2014_City, Small_Leaver</t>
  </si>
  <si>
    <t>Elementary_2014_City, Small_New</t>
  </si>
  <si>
    <t>Elementary_2014_City, Small_Same District/Different Position</t>
  </si>
  <si>
    <t>Elementary_2014_City, Small_Stayer</t>
  </si>
  <si>
    <t>Elementary_2014_Rural, Distant_Different District/Different Position</t>
  </si>
  <si>
    <t>Elementary_2014_Rural, Distant_Different District/Same Position</t>
  </si>
  <si>
    <t>Elementary_2014_Rural, Distant_Leaver</t>
  </si>
  <si>
    <t>Elementary_2014_Rural, Distant_New</t>
  </si>
  <si>
    <t>Elementary_2014_Rural, Distant_Same District/Different Position</t>
  </si>
  <si>
    <t>Elementary_2014_Rural, Distant_Stayer</t>
  </si>
  <si>
    <t>Elementary_2014_Rural, Fringe_Different District/Different Position</t>
  </si>
  <si>
    <t>Elementary_2014_Rural, Fringe_Different District/Same Position</t>
  </si>
  <si>
    <t>Elementary_2014_Rural, Fringe_Leaver</t>
  </si>
  <si>
    <t>Elementary_2014_Rural, Fringe_New</t>
  </si>
  <si>
    <t>Elementary_2014_Rural, Fringe_Same District/Different Position</t>
  </si>
  <si>
    <t>Elementary_2014_Rural, Fringe_Stayer</t>
  </si>
  <si>
    <t>Elementary_2014_Rural, Remote_Different District/Different Position</t>
  </si>
  <si>
    <t>Elementary_2014_Rural, Remote_Different District/Same Position</t>
  </si>
  <si>
    <t>Elementary_2014_Rural, Remote_Leaver</t>
  </si>
  <si>
    <t>Elementary_2014_Rural, Remote_New</t>
  </si>
  <si>
    <t>Elementary_2014_Rural, Remote_Same District/Different Position</t>
  </si>
  <si>
    <t>Elementary_2014_Rural, Remote_Stayer</t>
  </si>
  <si>
    <t>Elementary_2014_Suburb, Large_Different District/Different Position</t>
  </si>
  <si>
    <t>Elementary_2014_Suburb, Large_Different District/Same Position</t>
  </si>
  <si>
    <t>Elementary_2014_Suburb, Large_Leaver</t>
  </si>
  <si>
    <t>Elementary_2014_Suburb, Large_New</t>
  </si>
  <si>
    <t>Elementary_2014_Suburb, Large_Same District/Different Position</t>
  </si>
  <si>
    <t>Elementary_2014_Suburb, Large_Stayer</t>
  </si>
  <si>
    <t>Elementary_2014_Suburb, Mid-size_Different District/Different Position</t>
  </si>
  <si>
    <t>Elementary_2014_Suburb, Mid-size_Different District/Same Position</t>
  </si>
  <si>
    <t>Elementary_2014_Suburb, Mid-size_Leaver</t>
  </si>
  <si>
    <t>Elementary_2014_Suburb, Mid-size_New</t>
  </si>
  <si>
    <t>Elementary_2014_Suburb, Mid-size_Same District/Different Position</t>
  </si>
  <si>
    <t>Elementary_2014_Suburb, Mid-size_Stayer</t>
  </si>
  <si>
    <t>Elementary_2014_Town, Distant_Different District/Different Position</t>
  </si>
  <si>
    <t>Elementary_2014_Town, Distant_Different District/Same Position</t>
  </si>
  <si>
    <t>Elementary_2014_Town, Distant_Leaver</t>
  </si>
  <si>
    <t>Elementary_2014_Town, Distant_New</t>
  </si>
  <si>
    <t>Elementary_2014_Town, Distant_Same District/Different Position</t>
  </si>
  <si>
    <t>Elementary_2014_Town, Distant_Stayer</t>
  </si>
  <si>
    <t>Elementary_2014_Town, Fringe_Different District/Different Position</t>
  </si>
  <si>
    <t>Elementary_2014_Town, Fringe_Different District/Same Position</t>
  </si>
  <si>
    <t>Elementary_2014_Town, Fringe_Leaver</t>
  </si>
  <si>
    <t>Elementary_2014_Town, Fringe_New</t>
  </si>
  <si>
    <t>Elementary_2014_Town, Fringe_Same District/Different Position</t>
  </si>
  <si>
    <t>Elementary_2014_Town, Fringe_Stayer</t>
  </si>
  <si>
    <t>Elementary_2014_Town, Remote_Different District/Different Position</t>
  </si>
  <si>
    <t>Elementary_2014_Town, Remote_Different District/Same Position</t>
  </si>
  <si>
    <t>Elementary_2014_Town, Remote_Leaver</t>
  </si>
  <si>
    <t>Elementary_2014_Town, Remote_New</t>
  </si>
  <si>
    <t>Elementary_2014_Town, Remote_Same District/Different Position</t>
  </si>
  <si>
    <t>Elementary_2014_Town, Remote_Stayer</t>
  </si>
  <si>
    <t>Guidance Counselor_2010_City, Large_Different District/Different Position</t>
  </si>
  <si>
    <t>Guidance Counselor_2010_City, Large_Different District/Same Position</t>
  </si>
  <si>
    <t>Guidance Counselor_2010_City, Large_Leaver</t>
  </si>
  <si>
    <t>Guidance Counselor_2010_City, Large_New</t>
  </si>
  <si>
    <t>Guidance Counselor_2010_City, Large_Same District/Different Position</t>
  </si>
  <si>
    <t>Guidance Counselor_2010_City, Large_Stayer</t>
  </si>
  <si>
    <t>Guidance Counselor_2010_City, Small_Leaver</t>
  </si>
  <si>
    <t>Guidance Counselor_2010_City, Small_Stayer</t>
  </si>
  <si>
    <t>Guidance Counselor_2010_Rural, Distant_Different District/Different Position</t>
  </si>
  <si>
    <t>Guidance Counselor_2010_Rural, Distant_Different District/Same Position</t>
  </si>
  <si>
    <t>Guidance Counselor_2010_Rural, Distant_Leaver</t>
  </si>
  <si>
    <t>Guidance Counselor_2010_Rural, Distant_New</t>
  </si>
  <si>
    <t>Guidance Counselor_2010_Rural, Distant_Same District/Different Position</t>
  </si>
  <si>
    <t>Guidance Counselor_2010_Rural, Distant_Stayer</t>
  </si>
  <si>
    <t>Guidance Counselor_2010_Rural, Fringe_Different District/Different Position</t>
  </si>
  <si>
    <t>Guidance Counselor_2010_Rural, Fringe_Different District/Same Position</t>
  </si>
  <si>
    <t>Guidance Counselor_2010_Rural, Fringe_Leaver</t>
  </si>
  <si>
    <t>Guidance Counselor_2010_Rural, Fringe_New</t>
  </si>
  <si>
    <t>Guidance Counselor_2010_Rural, Fringe_Same District/Different Position</t>
  </si>
  <si>
    <t>Guidance Counselor_2010_Rural, Fringe_Stayer</t>
  </si>
  <si>
    <t>Guidance Counselor_2010_Rural, Remote_Different District/Different Position</t>
  </si>
  <si>
    <t>Guidance Counselor_2010_Rural, Remote_Different District/Same Position</t>
  </si>
  <si>
    <t>Guidance Counselor_2010_Rural, Remote_Leaver</t>
  </si>
  <si>
    <t>Guidance Counselor_2010_Rural, Remote_New</t>
  </si>
  <si>
    <t>Guidance Counselor_2010_Rural, Remote_Same District/Different Position</t>
  </si>
  <si>
    <t>Guidance Counselor_2010_Rural, Remote_Stayer</t>
  </si>
  <si>
    <t>Guidance Counselor_2010_Suburb, Large_Different District/Different Position</t>
  </si>
  <si>
    <t>Guidance Counselor_2010_Suburb, Large_Different District/Same Position</t>
  </si>
  <si>
    <t>Guidance Counselor_2010_Suburb, Large_Leaver</t>
  </si>
  <si>
    <t>Guidance Counselor_2010_Suburb, Large_New</t>
  </si>
  <si>
    <t>Guidance Counselor_2010_Suburb, Large_Same District/Different Position</t>
  </si>
  <si>
    <t>Guidance Counselor_2010_Suburb, Large_Stayer</t>
  </si>
  <si>
    <t>Guidance Counselor_2010_Suburb, Mid-size_Same District/Different Position</t>
  </si>
  <si>
    <t>Guidance Counselor_2010_Suburb, Small_Leaver</t>
  </si>
  <si>
    <t>Guidance Counselor_2010_Suburb, Small_New</t>
  </si>
  <si>
    <t>Guidance Counselor_2010_Suburb, Small_Stayer</t>
  </si>
  <si>
    <t>Guidance Counselor_2010_Town, Distant_Different District/Same Position</t>
  </si>
  <si>
    <t>Guidance Counselor_2010_Town, Distant_Leaver</t>
  </si>
  <si>
    <t>Guidance Counselor_2010_Town, Distant_New</t>
  </si>
  <si>
    <t>Guidance Counselor_2010_Town, Distant_Same District/Different Position</t>
  </si>
  <si>
    <t>Guidance Counselor_2010_Town, Distant_Stayer</t>
  </si>
  <si>
    <t>Guidance Counselor_2010_Town, Fringe_Different District/Same Position</t>
  </si>
  <si>
    <t>Guidance Counselor_2010_Town, Fringe_Leaver</t>
  </si>
  <si>
    <t>Guidance Counselor_2010_Town, Fringe_New</t>
  </si>
  <si>
    <t>Guidance Counselor_2010_Town, Fringe_Same District/Different Position</t>
  </si>
  <si>
    <t>Guidance Counselor_2010_Town, Fringe_Stayer</t>
  </si>
  <si>
    <t>Guidance Counselor_2010_Town, Remote_Different District/Different Position</t>
  </si>
  <si>
    <t>Guidance Counselor_2010_Town, Remote_Different District/Same Position</t>
  </si>
  <si>
    <t>Guidance Counselor_2010_Town, Remote_Leaver</t>
  </si>
  <si>
    <t>Guidance Counselor_2010_Town, Remote_New</t>
  </si>
  <si>
    <t>Guidance Counselor_2010_Town, Remote_Same District/Different Position</t>
  </si>
  <si>
    <t>Guidance Counselor_2010_Town, Remote_Stayer</t>
  </si>
  <si>
    <t>Guidance Counselor_2011_City, Large_Different District/Same Position</t>
  </si>
  <si>
    <t>Guidance Counselor_2011_City, Large_Leaver</t>
  </si>
  <si>
    <t>Guidance Counselor_2011_City, Large_New</t>
  </si>
  <si>
    <t>Guidance Counselor_2011_City, Large_Same District/Different Position</t>
  </si>
  <si>
    <t>Guidance Counselor_2011_City, Large_Stayer</t>
  </si>
  <si>
    <t>Guidance Counselor_2011_City, Small_Leaver</t>
  </si>
  <si>
    <t>Guidance Counselor_2011_City, Small_New</t>
  </si>
  <si>
    <t>Guidance Counselor_2011_City, Small_Same District/Different Position</t>
  </si>
  <si>
    <t>Guidance Counselor_2011_City, Small_Stayer</t>
  </si>
  <si>
    <t>Guidance Counselor_2011_Rural, Distant_Different District/Different Position</t>
  </si>
  <si>
    <t>Guidance Counselor_2011_Rural, Distant_Different District/Same Position</t>
  </si>
  <si>
    <t>Guidance Counselor_2011_Rural, Distant_Leaver</t>
  </si>
  <si>
    <t>Guidance Counselor_2011_Rural, Distant_New</t>
  </si>
  <si>
    <t>Guidance Counselor_2011_Rural, Distant_Same District/Different Position</t>
  </si>
  <si>
    <t>Guidance Counselor_2011_Rural, Distant_Stayer</t>
  </si>
  <si>
    <t>Guidance Counselor_2011_Rural, Fringe_Different District/Different Position</t>
  </si>
  <si>
    <t>Guidance Counselor_2011_Rural, Fringe_Different District/Same Position</t>
  </si>
  <si>
    <t>Guidance Counselor_2011_Rural, Fringe_Leaver</t>
  </si>
  <si>
    <t>Guidance Counselor_2011_Rural, Fringe_New</t>
  </si>
  <si>
    <t>Guidance Counselor_2011_Rural, Fringe_Same District/Different Position</t>
  </si>
  <si>
    <t>Guidance Counselor_2011_Rural, Fringe_Stayer</t>
  </si>
  <si>
    <t>Guidance Counselor_2011_Rural, Remote_Different District/Different Position</t>
  </si>
  <si>
    <t>Guidance Counselor_2011_Rural, Remote_Different District/Same Position</t>
  </si>
  <si>
    <t>Guidance Counselor_2011_Rural, Remote_Leaver</t>
  </si>
  <si>
    <t>Guidance Counselor_2011_Rural, Remote_New</t>
  </si>
  <si>
    <t>Guidance Counselor_2011_Rural, Remote_Same District/Different Position</t>
  </si>
  <si>
    <t>Guidance Counselor_2011_Rural, Remote_Stayer</t>
  </si>
  <si>
    <t>Guidance Counselor_2011_Suburb, Large_Different District/Same Position</t>
  </si>
  <si>
    <t>Guidance Counselor_2011_Suburb, Large_Leaver</t>
  </si>
  <si>
    <t>Guidance Counselor_2011_Suburb, Large_New</t>
  </si>
  <si>
    <t>Guidance Counselor_2011_Suburb, Large_Same District/Different Position</t>
  </si>
  <si>
    <t>Guidance Counselor_2011_Suburb, Large_Stayer</t>
  </si>
  <si>
    <t>Guidance Counselor_2011_Suburb, Mid-size_New</t>
  </si>
  <si>
    <t>Guidance Counselor_2011_Suburb, Small_Different District/Same Position</t>
  </si>
  <si>
    <t>Guidance Counselor_2011_Suburb, Small_Leaver</t>
  </si>
  <si>
    <t>Guidance Counselor_2011_Suburb, Small_New</t>
  </si>
  <si>
    <t>Guidance Counselor_2011_Suburb, Small_Same District/Different Position</t>
  </si>
  <si>
    <t>Guidance Counselor_2011_Suburb, Small_Stayer</t>
  </si>
  <si>
    <t>Guidance Counselor_2011_Town, Distant_Different District/Same Position</t>
  </si>
  <si>
    <t>Guidance Counselor_2011_Town, Distant_Leaver</t>
  </si>
  <si>
    <t>Guidance Counselor_2011_Town, Distant_New</t>
  </si>
  <si>
    <t>Guidance Counselor_2011_Town, Distant_Same District/Different Position</t>
  </si>
  <si>
    <t>Guidance Counselor_2011_Town, Distant_Stayer</t>
  </si>
  <si>
    <t>Guidance Counselor_2011_Town, Fringe_Leaver</t>
  </si>
  <si>
    <t>Guidance Counselor_2011_Town, Fringe_Stayer</t>
  </si>
  <si>
    <t>Guidance Counselor_2011_Town, Remote_Different District/Same Position</t>
  </si>
  <si>
    <t>Guidance Counselor_2011_Town, Remote_Leaver</t>
  </si>
  <si>
    <t>Guidance Counselor_2011_Town, Remote_New</t>
  </si>
  <si>
    <t>Guidance Counselor_2011_Town, Remote_Same District/Different Position</t>
  </si>
  <si>
    <t>Guidance Counselor_2011_Town, Remote_Stayer</t>
  </si>
  <si>
    <t>Guidance Counselor_2012_City, Large_Different District/Different Position</t>
  </si>
  <si>
    <t>Guidance Counselor_2012_City, Large_Different District/Same Position</t>
  </si>
  <si>
    <t>Guidance Counselor_2012_City, Large_Leaver</t>
  </si>
  <si>
    <t>Guidance Counselor_2012_City, Large_New</t>
  </si>
  <si>
    <t>Guidance Counselor_2012_City, Large_Same District/Different Position</t>
  </si>
  <si>
    <t>Guidance Counselor_2012_City, Large_Stayer</t>
  </si>
  <si>
    <t>Guidance Counselor_2012_City, Small_Leaver</t>
  </si>
  <si>
    <t>Guidance Counselor_2012_City, Small_New</t>
  </si>
  <si>
    <t>Guidance Counselor_2012_City, Small_Same District/Different Position</t>
  </si>
  <si>
    <t>Guidance Counselor_2012_City, Small_Stayer</t>
  </si>
  <si>
    <t>Guidance Counselor_2012_Rural, Distant_Different District/Different Position</t>
  </si>
  <si>
    <t>Guidance Counselor_2012_Rural, Distant_Different District/Same Position</t>
  </si>
  <si>
    <t>Guidance Counselor_2012_Rural, Distant_Leaver</t>
  </si>
  <si>
    <t>Guidance Counselor_2012_Rural, Distant_New</t>
  </si>
  <si>
    <t>Guidance Counselor_2012_Rural, Distant_Same District/Different Position</t>
  </si>
  <si>
    <t>Guidance Counselor_2012_Rural, Distant_Stayer</t>
  </si>
  <si>
    <t>Guidance Counselor_2012_Rural, Fringe_Different District/Same Position</t>
  </si>
  <si>
    <t>Guidance Counselor_2012_Rural, Fringe_Leaver</t>
  </si>
  <si>
    <t>Guidance Counselor_2012_Rural, Fringe_New</t>
  </si>
  <si>
    <t>Guidance Counselor_2012_Rural, Fringe_Same District/Different Position</t>
  </si>
  <si>
    <t>Guidance Counselor_2012_Rural, Fringe_Stayer</t>
  </si>
  <si>
    <t>Guidance Counselor_2012_Rural, Remote_Different District/Different Position</t>
  </si>
  <si>
    <t>Guidance Counselor_2012_Rural, Remote_Different District/Same Position</t>
  </si>
  <si>
    <t>Guidance Counselor_2012_Rural, Remote_Leaver</t>
  </si>
  <si>
    <t>Guidance Counselor_2012_Rural, Remote_New</t>
  </si>
  <si>
    <t>Guidance Counselor_2012_Rural, Remote_Same District/Different Position</t>
  </si>
  <si>
    <t>Guidance Counselor_2012_Rural, Remote_Stayer</t>
  </si>
  <si>
    <t>Guidance Counselor_2012_Suburb, Large_Different District/Different Position</t>
  </si>
  <si>
    <t>Guidance Counselor_2012_Suburb, Large_Different District/Same Position</t>
  </si>
  <si>
    <t>Guidance Counselor_2012_Suburb, Large_Leaver</t>
  </si>
  <si>
    <t>Guidance Counselor_2012_Suburb, Large_New</t>
  </si>
  <si>
    <t>Guidance Counselor_2012_Suburb, Large_Same District/Different Position</t>
  </si>
  <si>
    <t>Guidance Counselor_2012_Suburb, Large_Stayer</t>
  </si>
  <si>
    <t>Guidance Counselor_2012_Suburb, Mid-size_Stayer</t>
  </si>
  <si>
    <t>Guidance Counselor_2012_Suburb, Small_Leaver</t>
  </si>
  <si>
    <t>Guidance Counselor_2012_Suburb, Small_New</t>
  </si>
  <si>
    <t>Guidance Counselor_2012_Suburb, Small_Same District/Different Position</t>
  </si>
  <si>
    <t>Guidance Counselor_2012_Suburb, Small_Stayer</t>
  </si>
  <si>
    <t>Guidance Counselor_2012_Town, Distant_Different District/Different Position</t>
  </si>
  <si>
    <t>Guidance Counselor_2012_Town, Distant_Different District/Same Position</t>
  </si>
  <si>
    <t>Guidance Counselor_2012_Town, Distant_Leaver</t>
  </si>
  <si>
    <t>Guidance Counselor_2012_Town, Distant_New</t>
  </si>
  <si>
    <t>Guidance Counselor_2012_Town, Distant_Same District/Different Position</t>
  </si>
  <si>
    <t>Guidance Counselor_2012_Town, Distant_Stayer</t>
  </si>
  <si>
    <t>Guidance Counselor_2012_Town, Fringe_Leaver</t>
  </si>
  <si>
    <t>Guidance Counselor_2012_Town, Fringe_Stayer</t>
  </si>
  <si>
    <t>Guidance Counselor_2012_Town, Remote_Different District/Same Position</t>
  </si>
  <si>
    <t>Guidance Counselor_2012_Town, Remote_Leaver</t>
  </si>
  <si>
    <t>Guidance Counselor_2012_Town, Remote_New</t>
  </si>
  <si>
    <t>Guidance Counselor_2012_Town, Remote_Same District/Different Position</t>
  </si>
  <si>
    <t>Guidance Counselor_2012_Town, Remote_Stayer</t>
  </si>
  <si>
    <t>Guidance Counselor_2013_City, Large_Different District/Different Position</t>
  </si>
  <si>
    <t>Guidance Counselor_2013_City, Large_Different District/Same Position</t>
  </si>
  <si>
    <t>Guidance Counselor_2013_City, Large_Leaver</t>
  </si>
  <si>
    <t>Guidance Counselor_2013_City, Large_New</t>
  </si>
  <si>
    <t>Guidance Counselor_2013_City, Large_Same District/Different Position</t>
  </si>
  <si>
    <t>Guidance Counselor_2013_City, Large_Stayer</t>
  </si>
  <si>
    <t>Guidance Counselor_2013_City, Small_Different District/Same Position</t>
  </si>
  <si>
    <t>Guidance Counselor_2013_City, Small_Leaver</t>
  </si>
  <si>
    <t>Guidance Counselor_2013_City, Small_Same District/Different Position</t>
  </si>
  <si>
    <t>Guidance Counselor_2013_City, Small_Stayer</t>
  </si>
  <si>
    <t>Guidance Counselor_2013_Rural, Distant_Different District/Different Position</t>
  </si>
  <si>
    <t>Guidance Counselor_2013_Rural, Distant_Different District/Same Position</t>
  </si>
  <si>
    <t>Guidance Counselor_2013_Rural, Distant_Leaver</t>
  </si>
  <si>
    <t>Guidance Counselor_2013_Rural, Distant_New</t>
  </si>
  <si>
    <t>Guidance Counselor_2013_Rural, Distant_Same District/Different Position</t>
  </si>
  <si>
    <t>Guidance Counselor_2013_Rural, Distant_Stayer</t>
  </si>
  <si>
    <t>Guidance Counselor_2013_Rural, Fringe_Different District/Different Position</t>
  </si>
  <si>
    <t>Guidance Counselor_2013_Rural, Fringe_Different District/Same Position</t>
  </si>
  <si>
    <t>Guidance Counselor_2013_Rural, Fringe_Leaver</t>
  </si>
  <si>
    <t>Guidance Counselor_2013_Rural, Fringe_New</t>
  </si>
  <si>
    <t>Guidance Counselor_2013_Rural, Fringe_Same District/Different Position</t>
  </si>
  <si>
    <t>Guidance Counselor_2013_Rural, Fringe_Stayer</t>
  </si>
  <si>
    <t>Guidance Counselor_2013_Rural, Remote_Different District/Different Position</t>
  </si>
  <si>
    <t>Guidance Counselor_2013_Rural, Remote_Different District/Same Position</t>
  </si>
  <si>
    <t>Guidance Counselor_2013_Rural, Remote_Leaver</t>
  </si>
  <si>
    <t>Guidance Counselor_2013_Rural, Remote_New</t>
  </si>
  <si>
    <t>Guidance Counselor_2013_Rural, Remote_Same District/Different Position</t>
  </si>
  <si>
    <t>Guidance Counselor_2013_Rural, Remote_Stayer</t>
  </si>
  <si>
    <t>Guidance Counselor_2013_Suburb, Large_Different District/Different Position</t>
  </si>
  <si>
    <t>Guidance Counselor_2013_Suburb, Large_Different District/Same Position</t>
  </si>
  <si>
    <t>Guidance Counselor_2013_Suburb, Large_Leaver</t>
  </si>
  <si>
    <t>Guidance Counselor_2013_Suburb, Large_New</t>
  </si>
  <si>
    <t>Guidance Counselor_2013_Suburb, Large_Same District/Different Position</t>
  </si>
  <si>
    <t>Guidance Counselor_2013_Suburb, Large_Stayer</t>
  </si>
  <si>
    <t>Guidance Counselor_2013_Suburb, Mid-size_New</t>
  </si>
  <si>
    <t>Guidance Counselor_2013_Suburb, Mid-size_Stayer</t>
  </si>
  <si>
    <t>Guidance Counselor_2013_Suburb, Small_Different District/Different Position</t>
  </si>
  <si>
    <t>Guidance Counselor_2013_Suburb, Small_Different District/Same Position</t>
  </si>
  <si>
    <t>Guidance Counselor_2013_Suburb, Small_Leaver</t>
  </si>
  <si>
    <t>Guidance Counselor_2013_Suburb, Small_Same District/Different Position</t>
  </si>
  <si>
    <t>Guidance Counselor_2013_Suburb, Small_Stayer</t>
  </si>
  <si>
    <t>Guidance Counselor_2013_Town, Distant_Different District/Different Position</t>
  </si>
  <si>
    <t>Guidance Counselor_2013_Town, Distant_Different District/Same Position</t>
  </si>
  <si>
    <t>Guidance Counselor_2013_Town, Distant_Leaver</t>
  </si>
  <si>
    <t>Guidance Counselor_2013_Town, Distant_New</t>
  </si>
  <si>
    <t>Guidance Counselor_2013_Town, Distant_Same District/Different Position</t>
  </si>
  <si>
    <t>Guidance Counselor_2013_Town, Distant_Stayer</t>
  </si>
  <si>
    <t>Guidance Counselor_2013_Town, Fringe_Leaver</t>
  </si>
  <si>
    <t>Guidance Counselor_2013_Town, Fringe_New</t>
  </si>
  <si>
    <t>Guidance Counselor_2013_Town, Fringe_Stayer</t>
  </si>
  <si>
    <t>Guidance Counselor_2013_Town, Remote_Different District/Different Position</t>
  </si>
  <si>
    <t>Guidance Counselor_2013_Town, Remote_Different District/Same Position</t>
  </si>
  <si>
    <t>Guidance Counselor_2013_Town, Remote_Leaver</t>
  </si>
  <si>
    <t>Guidance Counselor_2013_Town, Remote_New</t>
  </si>
  <si>
    <t>Guidance Counselor_2013_Town, Remote_Same District/Different Position</t>
  </si>
  <si>
    <t>Guidance Counselor_2013_Town, Remote_Stayer</t>
  </si>
  <si>
    <t>Guidance Counselor_2014_City, Large_Different District/Different Position</t>
  </si>
  <si>
    <t>Guidance Counselor_2014_City, Large_Different District/Same Position</t>
  </si>
  <si>
    <t>Guidance Counselor_2014_City, Large_Leaver</t>
  </si>
  <si>
    <t>Guidance Counselor_2014_City, Large_New</t>
  </si>
  <si>
    <t>Guidance Counselor_2014_City, Large_Same District/Different Position</t>
  </si>
  <si>
    <t>Guidance Counselor_2014_City, Large_Stayer</t>
  </si>
  <si>
    <t>Guidance Counselor_2014_City, Small_Leaver</t>
  </si>
  <si>
    <t>Guidance Counselor_2014_City, Small_New</t>
  </si>
  <si>
    <t>Guidance Counselor_2014_City, Small_Same District/Different Position</t>
  </si>
  <si>
    <t>Guidance Counselor_2014_City, Small_Stayer</t>
  </si>
  <si>
    <t>Guidance Counselor_2014_Rural, Distant_Different District/Different Position</t>
  </si>
  <si>
    <t>Guidance Counselor_2014_Rural, Distant_Different District/Same Position</t>
  </si>
  <si>
    <t>Guidance Counselor_2014_Rural, Distant_Leaver</t>
  </si>
  <si>
    <t>Guidance Counselor_2014_Rural, Distant_New</t>
  </si>
  <si>
    <t>Guidance Counselor_2014_Rural, Distant_Same District/Different Position</t>
  </si>
  <si>
    <t>Guidance Counselor_2014_Rural, Distant_Stayer</t>
  </si>
  <si>
    <t>Guidance Counselor_2014_Rural, Fringe_Different District/Same Position</t>
  </si>
  <si>
    <t>Guidance Counselor_2014_Rural, Fringe_Leaver</t>
  </si>
  <si>
    <t>Guidance Counselor_2014_Rural, Fringe_New</t>
  </si>
  <si>
    <t>Guidance Counselor_2014_Rural, Fringe_Same District/Different Position</t>
  </si>
  <si>
    <t>Guidance Counselor_2014_Rural, Fringe_Stayer</t>
  </si>
  <si>
    <t>Guidance Counselor_2014_Rural, Remote_Different District/Different Position</t>
  </si>
  <si>
    <t>Guidance Counselor_2014_Rural, Remote_Different District/Same Position</t>
  </si>
  <si>
    <t>Guidance Counselor_2014_Rural, Remote_Leaver</t>
  </si>
  <si>
    <t>Guidance Counselor_2014_Rural, Remote_New</t>
  </si>
  <si>
    <t>Guidance Counselor_2014_Rural, Remote_Same District/Different Position</t>
  </si>
  <si>
    <t>Guidance Counselor_2014_Rural, Remote_Stayer</t>
  </si>
  <si>
    <t>Guidance Counselor_2014_Suburb, Large_Different District/Different Position</t>
  </si>
  <si>
    <t>Guidance Counselor_2014_Suburb, Large_Different District/Same Position</t>
  </si>
  <si>
    <t>Guidance Counselor_2014_Suburb, Large_Leaver</t>
  </si>
  <si>
    <t>Guidance Counselor_2014_Suburb, Large_New</t>
  </si>
  <si>
    <t>Guidance Counselor_2014_Suburb, Large_Same District/Different Position</t>
  </si>
  <si>
    <t>Guidance Counselor_2014_Suburb, Large_Stayer</t>
  </si>
  <si>
    <t>Guidance Counselor_2014_Suburb, Mid-size_Different District/Same Position</t>
  </si>
  <si>
    <t>Guidance Counselor_2014_Suburb, Mid-size_Leaver</t>
  </si>
  <si>
    <t>Guidance Counselor_2014_Suburb, Mid-size_New</t>
  </si>
  <si>
    <t>Guidance Counselor_2014_Suburb, Mid-size_Stayer</t>
  </si>
  <si>
    <t>Guidance Counselor_2014_Town, Distant_Different District/Different Position</t>
  </si>
  <si>
    <t>Guidance Counselor_2014_Town, Distant_Different District/Same Position</t>
  </si>
  <si>
    <t>Guidance Counselor_2014_Town, Distant_Leaver</t>
  </si>
  <si>
    <t>Guidance Counselor_2014_Town, Distant_New</t>
  </si>
  <si>
    <t>Guidance Counselor_2014_Town, Distant_Same District/Different Position</t>
  </si>
  <si>
    <t>Guidance Counselor_2014_Town, Distant_Stayer</t>
  </si>
  <si>
    <t>Guidance Counselor_2014_Town, Fringe_Different District/Different Position</t>
  </si>
  <si>
    <t>Guidance Counselor_2014_Town, Fringe_Different District/Same Position</t>
  </si>
  <si>
    <t>Guidance Counselor_2014_Town, Fringe_Leaver</t>
  </si>
  <si>
    <t>Guidance Counselor_2014_Town, Fringe_New</t>
  </si>
  <si>
    <t>Guidance Counselor_2014_Town, Fringe_Same District/Different Position</t>
  </si>
  <si>
    <t>Guidance Counselor_2014_Town, Fringe_Stayer</t>
  </si>
  <si>
    <t>Guidance Counselor_2014_Town, Remote_Different District/Different Position</t>
  </si>
  <si>
    <t>Guidance Counselor_2014_Town, Remote_Different District/Same Position</t>
  </si>
  <si>
    <t>Guidance Counselor_2014_Town, Remote_Leaver</t>
  </si>
  <si>
    <t>Guidance Counselor_2014_Town, Remote_New</t>
  </si>
  <si>
    <t>Guidance Counselor_2014_Town, Remote_Same District/Different Position</t>
  </si>
  <si>
    <t>Guidance Counselor_2014_Town, Remote_Stayer</t>
  </si>
  <si>
    <t>High School - Arts &amp; Music_2010_City, Large_Different District/Different Position</t>
  </si>
  <si>
    <t>High School - Arts &amp; Music_2010_City, Large_Leaver</t>
  </si>
  <si>
    <t>High School - Arts &amp; Music_2010_City, Large_New</t>
  </si>
  <si>
    <t>High School - Arts &amp; Music_2010_City, Large_Same District/Different Position</t>
  </si>
  <si>
    <t>High School - Arts &amp; Music_2010_City, Large_Stayer</t>
  </si>
  <si>
    <t>High School - Arts &amp; Music_2010_City, Small_Leaver</t>
  </si>
  <si>
    <t>High School - Arts &amp; Music_2010_City, Small_Same District/Different Position</t>
  </si>
  <si>
    <t>High School - Arts &amp; Music_2010_City, Small_Stayer</t>
  </si>
  <si>
    <t>High School - Arts &amp; Music_2010_Rural, Distant_Different District/Different Position</t>
  </si>
  <si>
    <t>High School - Arts &amp; Music_2010_Rural, Distant_Different District/Same Position</t>
  </si>
  <si>
    <t>High School - Arts &amp; Music_2010_Rural, Distant_Leaver</t>
  </si>
  <si>
    <t>High School - Arts &amp; Music_2010_Rural, Distant_New</t>
  </si>
  <si>
    <t>High School - Arts &amp; Music_2010_Rural, Distant_Same District/Different Position</t>
  </si>
  <si>
    <t>High School - Arts &amp; Music_2010_Rural, Distant_Stayer</t>
  </si>
  <si>
    <t>High School - Arts &amp; Music_2010_Rural, Fringe_Different District/Different Position</t>
  </si>
  <si>
    <t>High School - Arts &amp; Music_2010_Rural, Fringe_Different District/Same Position</t>
  </si>
  <si>
    <t>High School - Arts &amp; Music_2010_Rural, Fringe_Leaver</t>
  </si>
  <si>
    <t>High School - Arts &amp; Music_2010_Rural, Fringe_New</t>
  </si>
  <si>
    <t>High School - Arts &amp; Music_2010_Rural, Fringe_Same District/Different Position</t>
  </si>
  <si>
    <t>High School - Arts &amp; Music_2010_Rural, Fringe_Stayer</t>
  </si>
  <si>
    <t>High School - Arts &amp; Music_2010_Rural, Remote_Different District/Different Position</t>
  </si>
  <si>
    <t>High School - Arts &amp; Music_2010_Rural, Remote_Different District/Same Position</t>
  </si>
  <si>
    <t>High School - Arts &amp; Music_2010_Rural, Remote_Leaver</t>
  </si>
  <si>
    <t>High School - Arts &amp; Music_2010_Rural, Remote_New</t>
  </si>
  <si>
    <t>High School - Arts &amp; Music_2010_Rural, Remote_Same District/Different Position</t>
  </si>
  <si>
    <t>High School - Arts &amp; Music_2010_Rural, Remote_Stayer</t>
  </si>
  <si>
    <t>High School - Arts &amp; Music_2010_Suburb, Large_Different District/Different Position</t>
  </si>
  <si>
    <t>High School - Arts &amp; Music_2010_Suburb, Large_Different District/Same Position</t>
  </si>
  <si>
    <t>High School - Arts &amp; Music_2010_Suburb, Large_Leaver</t>
  </si>
  <si>
    <t>High School - Arts &amp; Music_2010_Suburb, Large_New</t>
  </si>
  <si>
    <t>High School - Arts &amp; Music_2010_Suburb, Large_Same District/Different Position</t>
  </si>
  <si>
    <t>High School - Arts &amp; Music_2010_Suburb, Large_Stayer</t>
  </si>
  <si>
    <t>High School - Arts &amp; Music_2010_Suburb, Small_Leaver</t>
  </si>
  <si>
    <t>High School - Arts &amp; Music_2010_Suburb, Small_Stayer</t>
  </si>
  <si>
    <t>High School - Arts &amp; Music_2010_Town, Distant_Different District/Same Position</t>
  </si>
  <si>
    <t>High School - Arts &amp; Music_2010_Town, Distant_Leaver</t>
  </si>
  <si>
    <t>High School - Arts &amp; Music_2010_Town, Distant_New</t>
  </si>
  <si>
    <t>High School - Arts &amp; Music_2010_Town, Distant_Same District/Different Position</t>
  </si>
  <si>
    <t>High School - Arts &amp; Music_2010_Town, Distant_Stayer</t>
  </si>
  <si>
    <t>High School - Arts &amp; Music_2010_Town, Fringe_Leaver</t>
  </si>
  <si>
    <t>High School - Arts &amp; Music_2010_Town, Fringe_Same District/Different Position</t>
  </si>
  <si>
    <t>High School - Arts &amp; Music_2010_Town, Fringe_Stayer</t>
  </si>
  <si>
    <t>High School - Arts &amp; Music_2010_Town, Remote_Different District/Different Position</t>
  </si>
  <si>
    <t>High School - Arts &amp; Music_2010_Town, Remote_Different District/Same Position</t>
  </si>
  <si>
    <t>High School - Arts &amp; Music_2010_Town, Remote_Leaver</t>
  </si>
  <si>
    <t>High School - Arts &amp; Music_2010_Town, Remote_New</t>
  </si>
  <si>
    <t>High School - Arts &amp; Music_2010_Town, Remote_Same District/Different Position</t>
  </si>
  <si>
    <t>High School - Arts &amp; Music_2010_Town, Remote_Stayer</t>
  </si>
  <si>
    <t>High School - Arts &amp; Music_2011_City, Large_Different District/Different Position</t>
  </si>
  <si>
    <t>High School - Arts &amp; Music_2011_City, Large_Different District/Same Position</t>
  </si>
  <si>
    <t>High School - Arts &amp; Music_2011_City, Large_Leaver</t>
  </si>
  <si>
    <t>High School - Arts &amp; Music_2011_City, Large_New</t>
  </si>
  <si>
    <t>High School - Arts &amp; Music_2011_City, Large_Same District/Different Position</t>
  </si>
  <si>
    <t>High School - Arts &amp; Music_2011_City, Large_Stayer</t>
  </si>
  <si>
    <t>High School - Arts &amp; Music_2011_City, Small_Different District/Same Position</t>
  </si>
  <si>
    <t>High School - Arts &amp; Music_2011_City, Small_Leaver</t>
  </si>
  <si>
    <t>High School - Arts &amp; Music_2011_City, Small_Same District/Different Position</t>
  </si>
  <si>
    <t>High School - Arts &amp; Music_2011_City, Small_Stayer</t>
  </si>
  <si>
    <t>High School - Arts &amp; Music_2011_Rural, Distant_Different District/Different Position</t>
  </si>
  <si>
    <t>High School - Arts &amp; Music_2011_Rural, Distant_Different District/Same Position</t>
  </si>
  <si>
    <t>High School - Arts &amp; Music_2011_Rural, Distant_Leaver</t>
  </si>
  <si>
    <t>High School - Arts &amp; Music_2011_Rural, Distant_New</t>
  </si>
  <si>
    <t>High School - Arts &amp; Music_2011_Rural, Distant_Same District/Different Position</t>
  </si>
  <si>
    <t>High School - Arts &amp; Music_2011_Rural, Distant_Stayer</t>
  </si>
  <si>
    <t>High School - Arts &amp; Music_2011_Rural, Fringe_Different District/Different Position</t>
  </si>
  <si>
    <t>High School - Arts &amp; Music_2011_Rural, Fringe_Different District/Same Position</t>
  </si>
  <si>
    <t>High School - Arts &amp; Music_2011_Rural, Fringe_Leaver</t>
  </si>
  <si>
    <t>High School - Arts &amp; Music_2011_Rural, Fringe_New</t>
  </si>
  <si>
    <t>High School - Arts &amp; Music_2011_Rural, Fringe_Same District/Different Position</t>
  </si>
  <si>
    <t>High School - Arts &amp; Music_2011_Rural, Fringe_Stayer</t>
  </si>
  <si>
    <t>High School - Arts &amp; Music_2011_Rural, Remote_Different District/Different Position</t>
  </si>
  <si>
    <t>High School - Arts &amp; Music_2011_Rural, Remote_Different District/Same Position</t>
  </si>
  <si>
    <t>High School - Arts &amp; Music_2011_Rural, Remote_Leaver</t>
  </si>
  <si>
    <t>High School - Arts &amp; Music_2011_Rural, Remote_New</t>
  </si>
  <si>
    <t>High School - Arts &amp; Music_2011_Rural, Remote_Same District/Different Position</t>
  </si>
  <si>
    <t>High School - Arts &amp; Music_2011_Rural, Remote_Stayer</t>
  </si>
  <si>
    <t>High School - Arts &amp; Music_2011_Suburb, Large_Different District/Different Position</t>
  </si>
  <si>
    <t>High School - Arts &amp; Music_2011_Suburb, Large_Leaver</t>
  </si>
  <si>
    <t>High School - Arts &amp; Music_2011_Suburb, Large_New</t>
  </si>
  <si>
    <t>High School - Arts &amp; Music_2011_Suburb, Large_Same District/Different Position</t>
  </si>
  <si>
    <t>High School - Arts &amp; Music_2011_Suburb, Large_Stayer</t>
  </si>
  <si>
    <t>High School - Arts &amp; Music_2011_Suburb, Small_Same District/Different Position</t>
  </si>
  <si>
    <t>High School - Arts &amp; Music_2011_Suburb, Small_Stayer</t>
  </si>
  <si>
    <t>High School - Arts &amp; Music_2011_Town, Distant_Different District/Same Position</t>
  </si>
  <si>
    <t>High School - Arts &amp; Music_2011_Town, Distant_Leaver</t>
  </si>
  <si>
    <t>High School - Arts &amp; Music_2011_Town, Distant_New</t>
  </si>
  <si>
    <t>High School - Arts &amp; Music_2011_Town, Distant_Same District/Different Position</t>
  </si>
  <si>
    <t>High School - Arts &amp; Music_2011_Town, Distant_Stayer</t>
  </si>
  <si>
    <t>High School - Arts &amp; Music_2011_Town, Fringe_Different District/Different Position</t>
  </si>
  <si>
    <t>High School - Arts &amp; Music_2011_Town, Fringe_Same District/Different Position</t>
  </si>
  <si>
    <t>High School - Arts &amp; Music_2011_Town, Fringe_Stayer</t>
  </si>
  <si>
    <t>High School - Arts &amp; Music_2011_Town, Remote_Different District/Different Position</t>
  </si>
  <si>
    <t>High School - Arts &amp; Music_2011_Town, Remote_Different District/Same Position</t>
  </si>
  <si>
    <t>High School - Arts &amp; Music_2011_Town, Remote_Leaver</t>
  </si>
  <si>
    <t>High School - Arts &amp; Music_2011_Town, Remote_New</t>
  </si>
  <si>
    <t>High School - Arts &amp; Music_2011_Town, Remote_Same District/Different Position</t>
  </si>
  <si>
    <t>High School - Arts &amp; Music_2011_Town, Remote_Stayer</t>
  </si>
  <si>
    <t>High School - Arts &amp; Music_2012_City, Large_Different District/Different Position</t>
  </si>
  <si>
    <t>High School - Arts &amp; Music_2012_City, Large_Different District/Same Position</t>
  </si>
  <si>
    <t>High School - Arts &amp; Music_2012_City, Large_Leaver</t>
  </si>
  <si>
    <t>High School - Arts &amp; Music_2012_City, Large_New</t>
  </si>
  <si>
    <t>High School - Arts &amp; Music_2012_City, Large_Same District/Different Position</t>
  </si>
  <si>
    <t>High School - Arts &amp; Music_2012_City, Large_Stayer</t>
  </si>
  <si>
    <t>High School - Arts &amp; Music_2012_City, Small_Leaver</t>
  </si>
  <si>
    <t>High School - Arts &amp; Music_2012_City, Small_Stayer</t>
  </si>
  <si>
    <t>High School - Arts &amp; Music_2012_Rural, Distant_Different District/Different Position</t>
  </si>
  <si>
    <t>High School - Arts &amp; Music_2012_Rural, Distant_Different District/Same Position</t>
  </si>
  <si>
    <t>High School - Arts &amp; Music_2012_Rural, Distant_Leaver</t>
  </si>
  <si>
    <t>High School - Arts &amp; Music_2012_Rural, Distant_New</t>
  </si>
  <si>
    <t>High School - Arts &amp; Music_2012_Rural, Distant_Same District/Different Position</t>
  </si>
  <si>
    <t>High School - Arts &amp; Music_2012_Rural, Distant_Stayer</t>
  </si>
  <si>
    <t>High School - Arts &amp; Music_2012_Rural, Fringe_Different District/Different Position</t>
  </si>
  <si>
    <t>High School - Arts &amp; Music_2012_Rural, Fringe_Leaver</t>
  </si>
  <si>
    <t>High School - Arts &amp; Music_2012_Rural, Fringe_New</t>
  </si>
  <si>
    <t>High School - Arts &amp; Music_2012_Rural, Fringe_Same District/Different Position</t>
  </si>
  <si>
    <t>High School - Arts &amp; Music_2012_Rural, Fringe_Stayer</t>
  </si>
  <si>
    <t>High School - Arts &amp; Music_2012_Rural, Remote_Different District/Different Position</t>
  </si>
  <si>
    <t>High School - Arts &amp; Music_2012_Rural, Remote_Different District/Same Position</t>
  </si>
  <si>
    <t>High School - Arts &amp; Music_2012_Rural, Remote_Leaver</t>
  </si>
  <si>
    <t>High School - Arts &amp; Music_2012_Rural, Remote_New</t>
  </si>
  <si>
    <t>High School - Arts &amp; Music_2012_Rural, Remote_Same District/Different Position</t>
  </si>
  <si>
    <t>High School - Arts &amp; Music_2012_Rural, Remote_Stayer</t>
  </si>
  <si>
    <t>High School - Arts &amp; Music_2012_Suburb, Large_Different District/Different Position</t>
  </si>
  <si>
    <t>High School - Arts &amp; Music_2012_Suburb, Large_Different District/Same Position</t>
  </si>
  <si>
    <t>High School - Arts &amp; Music_2012_Suburb, Large_Leaver</t>
  </si>
  <si>
    <t>High School - Arts &amp; Music_2012_Suburb, Large_New</t>
  </si>
  <si>
    <t>High School - Arts &amp; Music_2012_Suburb, Large_Same District/Different Position</t>
  </si>
  <si>
    <t>High School - Arts &amp; Music_2012_Suburb, Large_Stayer</t>
  </si>
  <si>
    <t>High School - Arts &amp; Music_2012_Suburb, Mid-size_Same District/Different Position</t>
  </si>
  <si>
    <t>High School - Arts &amp; Music_2012_Suburb, Small_Different District/Same Position</t>
  </si>
  <si>
    <t>High School - Arts &amp; Music_2012_Suburb, Small_Leaver</t>
  </si>
  <si>
    <t>High School - Arts &amp; Music_2012_Suburb, Small_New</t>
  </si>
  <si>
    <t>High School - Arts &amp; Music_2012_Suburb, Small_Same District/Different Position</t>
  </si>
  <si>
    <t>High School - Arts &amp; Music_2012_Suburb, Small_Stayer</t>
  </si>
  <si>
    <t>High School - Arts &amp; Music_2012_Town, Distant_Different District/Different Position</t>
  </si>
  <si>
    <t>High School - Arts &amp; Music_2012_Town, Distant_Different District/Same Position</t>
  </si>
  <si>
    <t>High School - Arts &amp; Music_2012_Town, Distant_Leaver</t>
  </si>
  <si>
    <t>High School - Arts &amp; Music_2012_Town, Distant_New</t>
  </si>
  <si>
    <t>High School - Arts &amp; Music_2012_Town, Distant_Same District/Different Position</t>
  </si>
  <si>
    <t>High School - Arts &amp; Music_2012_Town, Distant_Stayer</t>
  </si>
  <si>
    <t>High School - Arts &amp; Music_2012_Town, Fringe_Leaver</t>
  </si>
  <si>
    <t>High School - Arts &amp; Music_2012_Town, Fringe_Same District/Different Position</t>
  </si>
  <si>
    <t>High School - Arts &amp; Music_2012_Town, Fringe_Stayer</t>
  </si>
  <si>
    <t>High School - Arts &amp; Music_2012_Town, Remote_Different District/Different Position</t>
  </si>
  <si>
    <t>High School - Arts &amp; Music_2012_Town, Remote_Different District/Same Position</t>
  </si>
  <si>
    <t>High School - Arts &amp; Music_2012_Town, Remote_Leaver</t>
  </si>
  <si>
    <t>High School - Arts &amp; Music_2012_Town, Remote_New</t>
  </si>
  <si>
    <t>High School - Arts &amp; Music_2012_Town, Remote_Same District/Different Position</t>
  </si>
  <si>
    <t>High School - Arts &amp; Music_2012_Town, Remote_Stayer</t>
  </si>
  <si>
    <t>High School - Arts &amp; Music_2013_City, Large_Different District/Different Position</t>
  </si>
  <si>
    <t>High School - Arts &amp; Music_2013_City, Large_Different District/Same Position</t>
  </si>
  <si>
    <t>High School - Arts &amp; Music_2013_City, Large_Leaver</t>
  </si>
  <si>
    <t>High School - Arts &amp; Music_2013_City, Large_New</t>
  </si>
  <si>
    <t>High School - Arts &amp; Music_2013_City, Large_Same District/Different Position</t>
  </si>
  <si>
    <t>High School - Arts &amp; Music_2013_City, Large_Stayer</t>
  </si>
  <si>
    <t>High School - Arts &amp; Music_2013_City, Small_Different District/Different Position</t>
  </si>
  <si>
    <t>High School - Arts &amp; Music_2013_City, Small_New</t>
  </si>
  <si>
    <t>High School - Arts &amp; Music_2013_City, Small_Same District/Different Position</t>
  </si>
  <si>
    <t>High School - Arts &amp; Music_2013_City, Small_Stayer</t>
  </si>
  <si>
    <t>High School - Arts &amp; Music_2013_Rural, Distant_Different District/Different Position</t>
  </si>
  <si>
    <t>High School - Arts &amp; Music_2013_Rural, Distant_Different District/Same Position</t>
  </si>
  <si>
    <t>High School - Arts &amp; Music_2013_Rural, Distant_Leaver</t>
  </si>
  <si>
    <t>High School - Arts &amp; Music_2013_Rural, Distant_New</t>
  </si>
  <si>
    <t>High School - Arts &amp; Music_2013_Rural, Distant_Same District/Different Position</t>
  </si>
  <si>
    <t>High School - Arts &amp; Music_2013_Rural, Distant_Stayer</t>
  </si>
  <si>
    <t>High School - Arts &amp; Music_2013_Rural, Fringe_Different District/Different Position</t>
  </si>
  <si>
    <t>High School - Arts &amp; Music_2013_Rural, Fringe_Different District/Same Position</t>
  </si>
  <si>
    <t>High School - Arts &amp; Music_2013_Rural, Fringe_Leaver</t>
  </si>
  <si>
    <t>High School - Arts &amp; Music_2013_Rural, Fringe_New</t>
  </si>
  <si>
    <t>High School - Arts &amp; Music_2013_Rural, Fringe_Same District/Different Position</t>
  </si>
  <si>
    <t>High School - Arts &amp; Music_2013_Rural, Fringe_Stayer</t>
  </si>
  <si>
    <t>High School - Arts &amp; Music_2013_Rural, Remote_Different District/Different Position</t>
  </si>
  <si>
    <t>High School - Arts &amp; Music_2013_Rural, Remote_Leaver</t>
  </si>
  <si>
    <t>High School - Arts &amp; Music_2013_Rural, Remote_New</t>
  </si>
  <si>
    <t>High School - Arts &amp; Music_2013_Rural, Remote_Same District/Different Position</t>
  </si>
  <si>
    <t>High School - Arts &amp; Music_2013_Rural, Remote_Stayer</t>
  </si>
  <si>
    <t>High School - Arts &amp; Music_2013_Suburb, Large_Different District/Different Position</t>
  </si>
  <si>
    <t>High School - Arts &amp; Music_2013_Suburb, Large_Different District/Same Position</t>
  </si>
  <si>
    <t>High School - Arts &amp; Music_2013_Suburb, Large_Leaver</t>
  </si>
  <si>
    <t>High School - Arts &amp; Music_2013_Suburb, Large_New</t>
  </si>
  <si>
    <t>High School - Arts &amp; Music_2013_Suburb, Large_Same District/Different Position</t>
  </si>
  <si>
    <t>High School - Arts &amp; Music_2013_Suburb, Large_Stayer</t>
  </si>
  <si>
    <t>High School - Arts &amp; Music_2013_Suburb, Mid-size_New</t>
  </si>
  <si>
    <t>High School - Arts &amp; Music_2013_Suburb, Small_Leaver</t>
  </si>
  <si>
    <t>High School - Arts &amp; Music_2013_Suburb, Small_Same District/Different Position</t>
  </si>
  <si>
    <t>High School - Arts &amp; Music_2013_Suburb, Small_Stayer</t>
  </si>
  <si>
    <t>High School - Arts &amp; Music_2013_Town, Distant_Different District/Different Position</t>
  </si>
  <si>
    <t>High School - Arts &amp; Music_2013_Town, Distant_Different District/Same Position</t>
  </si>
  <si>
    <t>High School - Arts &amp; Music_2013_Town, Distant_Leaver</t>
  </si>
  <si>
    <t>High School - Arts &amp; Music_2013_Town, Distant_New</t>
  </si>
  <si>
    <t>High School - Arts &amp; Music_2013_Town, Distant_Same District/Different Position</t>
  </si>
  <si>
    <t>High School - Arts &amp; Music_2013_Town, Distant_Stayer</t>
  </si>
  <si>
    <t>High School - Arts &amp; Music_2013_Town, Fringe_Different District/Same Position</t>
  </si>
  <si>
    <t>High School - Arts &amp; Music_2013_Town, Fringe_Leaver</t>
  </si>
  <si>
    <t>High School - Arts &amp; Music_2013_Town, Fringe_New</t>
  </si>
  <si>
    <t>High School - Arts &amp; Music_2013_Town, Fringe_Stayer</t>
  </si>
  <si>
    <t>High School - Arts &amp; Music_2013_Town, Remote_Different District/Different Position</t>
  </si>
  <si>
    <t>High School - Arts &amp; Music_2013_Town, Remote_Leaver</t>
  </si>
  <si>
    <t>High School - Arts &amp; Music_2013_Town, Remote_New</t>
  </si>
  <si>
    <t>High School - Arts &amp; Music_2013_Town, Remote_Same District/Different Position</t>
  </si>
  <si>
    <t>High School - Arts &amp; Music_2013_Town, Remote_Stayer</t>
  </si>
  <si>
    <t>High School - Arts &amp; Music_2014_City, Large_Different District/Different Position</t>
  </si>
  <si>
    <t>High School - Arts &amp; Music_2014_City, Large_Different District/Same Position</t>
  </si>
  <si>
    <t>High School - Arts &amp; Music_2014_City, Large_Leaver</t>
  </si>
  <si>
    <t>High School - Arts &amp; Music_2014_City, Large_New</t>
  </si>
  <si>
    <t>High School - Arts &amp; Music_2014_City, Large_Same District/Different Position</t>
  </si>
  <si>
    <t>High School - Arts &amp; Music_2014_City, Large_Stayer</t>
  </si>
  <si>
    <t>High School - Arts &amp; Music_2014_City, Small_Same District/Different Position</t>
  </si>
  <si>
    <t>High School - Arts &amp; Music_2014_City, Small_Stayer</t>
  </si>
  <si>
    <t>High School - Arts &amp; Music_2014_Rural, Distant_Different District/Different Position</t>
  </si>
  <si>
    <t>High School - Arts &amp; Music_2014_Rural, Distant_Different District/Same Position</t>
  </si>
  <si>
    <t>High School - Arts &amp; Music_2014_Rural, Distant_Leaver</t>
  </si>
  <si>
    <t>High School - Arts &amp; Music_2014_Rural, Distant_New</t>
  </si>
  <si>
    <t>High School - Arts &amp; Music_2014_Rural, Distant_Same District/Different Position</t>
  </si>
  <si>
    <t>High School - Arts &amp; Music_2014_Rural, Distant_Stayer</t>
  </si>
  <si>
    <t>High School - Arts &amp; Music_2014_Rural, Fringe_Different District/Different Position</t>
  </si>
  <si>
    <t>High School - Arts &amp; Music_2014_Rural, Fringe_Different District/Same Position</t>
  </si>
  <si>
    <t>High School - Arts &amp; Music_2014_Rural, Fringe_Leaver</t>
  </si>
  <si>
    <t>High School - Arts &amp; Music_2014_Rural, Fringe_New</t>
  </si>
  <si>
    <t>High School - Arts &amp; Music_2014_Rural, Fringe_Same District/Different Position</t>
  </si>
  <si>
    <t>High School - Arts &amp; Music_2014_Rural, Fringe_Stayer</t>
  </si>
  <si>
    <t>High School - Arts &amp; Music_2014_Rural, Remote_Different District/Different Position</t>
  </si>
  <si>
    <t>High School - Arts &amp; Music_2014_Rural, Remote_Different District/Same Position</t>
  </si>
  <si>
    <t>High School - Arts &amp; Music_2014_Rural, Remote_Leaver</t>
  </si>
  <si>
    <t>High School - Arts &amp; Music_2014_Rural, Remote_New</t>
  </si>
  <si>
    <t>High School - Arts &amp; Music_2014_Rural, Remote_Same District/Different Position</t>
  </si>
  <si>
    <t>High School - Arts &amp; Music_2014_Rural, Remote_Stayer</t>
  </si>
  <si>
    <t>High School - Arts &amp; Music_2014_Suburb, Large_Different District/Different Position</t>
  </si>
  <si>
    <t>High School - Arts &amp; Music_2014_Suburb, Large_Different District/Same Position</t>
  </si>
  <si>
    <t>High School - Arts &amp; Music_2014_Suburb, Large_Leaver</t>
  </si>
  <si>
    <t>High School - Arts &amp; Music_2014_Suburb, Large_New</t>
  </si>
  <si>
    <t>High School - Arts &amp; Music_2014_Suburb, Large_Same District/Different Position</t>
  </si>
  <si>
    <t>High School - Arts &amp; Music_2014_Suburb, Large_Stayer</t>
  </si>
  <si>
    <t>High School - Arts &amp; Music_2014_Suburb, Mid-size_Leaver</t>
  </si>
  <si>
    <t>High School - Arts &amp; Music_2014_Suburb, Mid-size_New</t>
  </si>
  <si>
    <t>High School - Arts &amp; Music_2014_Suburb, Mid-size_Same District/Different Position</t>
  </si>
  <si>
    <t>High School - Arts &amp; Music_2014_Suburb, Mid-size_Stayer</t>
  </si>
  <si>
    <t>High School - Arts &amp; Music_2014_Town, Distant_Different District/Different Position</t>
  </si>
  <si>
    <t>High School - Arts &amp; Music_2014_Town, Distant_Different District/Same Position</t>
  </si>
  <si>
    <t>High School - Arts &amp; Music_2014_Town, Distant_Leaver</t>
  </si>
  <si>
    <t>High School - Arts &amp; Music_2014_Town, Distant_New</t>
  </si>
  <si>
    <t>High School - Arts &amp; Music_2014_Town, Distant_Same District/Different Position</t>
  </si>
  <si>
    <t>High School - Arts &amp; Music_2014_Town, Distant_Stayer</t>
  </si>
  <si>
    <t>High School - Arts &amp; Music_2014_Town, Fringe_Different District/Different Position</t>
  </si>
  <si>
    <t>High School - Arts &amp; Music_2014_Town, Fringe_Leaver</t>
  </si>
  <si>
    <t>High School - Arts &amp; Music_2014_Town, Fringe_Stayer</t>
  </si>
  <si>
    <t>High School - Arts &amp; Music_2014_Town, Remote_Different District/Same Position</t>
  </si>
  <si>
    <t>High School - Arts &amp; Music_2014_Town, Remote_Leaver</t>
  </si>
  <si>
    <t>High School - Arts &amp; Music_2014_Town, Remote_New</t>
  </si>
  <si>
    <t>High School - Arts &amp; Music_2014_Town, Remote_Same District/Different Position</t>
  </si>
  <si>
    <t>High School - Arts &amp; Music_2014_Town, Remote_Stayer</t>
  </si>
  <si>
    <t>High School - Foreign Language_2010_City, Large_Different District/Different Position</t>
  </si>
  <si>
    <t>High School - Foreign Language_2010_City, Large_Leaver</t>
  </si>
  <si>
    <t>High School - Foreign Language_2010_City, Large_New</t>
  </si>
  <si>
    <t>High School - Foreign Language_2010_City, Large_Same District/Different Position</t>
  </si>
  <si>
    <t>High School - Foreign Language_2010_City, Large_Stayer</t>
  </si>
  <si>
    <t>High School - Foreign Language_2010_City, Small_Stayer</t>
  </si>
  <si>
    <t>High School - Foreign Language_2010_Rural, Distant_Different District/Different Position</t>
  </si>
  <si>
    <t>High School - Foreign Language_2010_Rural, Distant_Different District/Same Position</t>
  </si>
  <si>
    <t>High School - Foreign Language_2010_Rural, Distant_Leaver</t>
  </si>
  <si>
    <t>High School - Foreign Language_2010_Rural, Distant_New</t>
  </si>
  <si>
    <t>High School - Foreign Language_2010_Rural, Distant_Same District/Different Position</t>
  </si>
  <si>
    <t>High School - Foreign Language_2010_Rural, Distant_Stayer</t>
  </si>
  <si>
    <t>High School - Foreign Language_2010_Rural, Fringe_Different District/Same Position</t>
  </si>
  <si>
    <t>High School - Foreign Language_2010_Rural, Fringe_Leaver</t>
  </si>
  <si>
    <t>High School - Foreign Language_2010_Rural, Fringe_New</t>
  </si>
  <si>
    <t>High School - Foreign Language_2010_Rural, Fringe_Same District/Different Position</t>
  </si>
  <si>
    <t>High School - Foreign Language_2010_Rural, Fringe_Stayer</t>
  </si>
  <si>
    <t>High School - Foreign Language_2010_Rural, Remote_Leaver</t>
  </si>
  <si>
    <t>High School - Foreign Language_2010_Rural, Remote_New</t>
  </si>
  <si>
    <t>High School - Foreign Language_2010_Rural, Remote_Same District/Different Position</t>
  </si>
  <si>
    <t>High School - Foreign Language_2010_Rural, Remote_Stayer</t>
  </si>
  <si>
    <t>High School - Foreign Language_2010_Suburb, Large_Different District/Different Position</t>
  </si>
  <si>
    <t>High School - Foreign Language_2010_Suburb, Large_Different District/Same Position</t>
  </si>
  <si>
    <t>High School - Foreign Language_2010_Suburb, Large_Leaver</t>
  </si>
  <si>
    <t>High School - Foreign Language_2010_Suburb, Large_New</t>
  </si>
  <si>
    <t>High School - Foreign Language_2010_Suburb, Large_Same District/Different Position</t>
  </si>
  <si>
    <t>High School - Foreign Language_2010_Suburb, Large_Stayer</t>
  </si>
  <si>
    <t>High School - Foreign Language_2010_Suburb, Small_New</t>
  </si>
  <si>
    <t>High School - Foreign Language_2010_Suburb, Small_Same District/Different Position</t>
  </si>
  <si>
    <t>High School - Foreign Language_2010_Suburb, Small_Stayer</t>
  </si>
  <si>
    <t>High School - Foreign Language_2010_Town, Distant_Different District/Different Position</t>
  </si>
  <si>
    <t>High School - Foreign Language_2010_Town, Distant_Different District/Same Position</t>
  </si>
  <si>
    <t>High School - Foreign Language_2010_Town, Distant_Leaver</t>
  </si>
  <si>
    <t>High School - Foreign Language_2010_Town, Distant_New</t>
  </si>
  <si>
    <t>High School - Foreign Language_2010_Town, Distant_Same District/Different Position</t>
  </si>
  <si>
    <t>High School - Foreign Language_2010_Town, Distant_Stayer</t>
  </si>
  <si>
    <t>High School - Foreign Language_2010_Town, Fringe_Different District/Same Position</t>
  </si>
  <si>
    <t>High School - Foreign Language_2010_Town, Fringe_Stayer</t>
  </si>
  <si>
    <t>High School - Foreign Language_2010_Town, Remote_Different District/Different Position</t>
  </si>
  <si>
    <t>High School - Foreign Language_2010_Town, Remote_Leaver</t>
  </si>
  <si>
    <t>High School - Foreign Language_2010_Town, Remote_New</t>
  </si>
  <si>
    <t>High School - Foreign Language_2010_Town, Remote_Same District/Different Position</t>
  </si>
  <si>
    <t>High School - Foreign Language_2010_Town, Remote_Stayer</t>
  </si>
  <si>
    <t>High School - Foreign Language_2011_City, Large_Leaver</t>
  </si>
  <si>
    <t>High School - Foreign Language_2011_City, Large_New</t>
  </si>
  <si>
    <t>High School - Foreign Language_2011_City, Large_Same District/Different Position</t>
  </si>
  <si>
    <t>High School - Foreign Language_2011_City, Large_Stayer</t>
  </si>
  <si>
    <t>High School - Foreign Language_2011_City, Small_Stayer</t>
  </si>
  <si>
    <t>High School - Foreign Language_2011_Rural, Distant_Different District/Different Position</t>
  </si>
  <si>
    <t>High School - Foreign Language_2011_Rural, Distant_Different District/Same Position</t>
  </si>
  <si>
    <t>High School - Foreign Language_2011_Rural, Distant_Leaver</t>
  </si>
  <si>
    <t>High School - Foreign Language_2011_Rural, Distant_New</t>
  </si>
  <si>
    <t>High School - Foreign Language_2011_Rural, Distant_Same District/Different Position</t>
  </si>
  <si>
    <t>High School - Foreign Language_2011_Rural, Distant_Stayer</t>
  </si>
  <si>
    <t>High School - Foreign Language_2011_Rural, Fringe_Different District/Same Position</t>
  </si>
  <si>
    <t>High School - Foreign Language_2011_Rural, Fringe_Leaver</t>
  </si>
  <si>
    <t>High School - Foreign Language_2011_Rural, Fringe_New</t>
  </si>
  <si>
    <t>High School - Foreign Language_2011_Rural, Fringe_Same District/Different Position</t>
  </si>
  <si>
    <t>High School - Foreign Language_2011_Rural, Fringe_Stayer</t>
  </si>
  <si>
    <t>High School - Foreign Language_2011_Rural, Remote_Different District/Same Position</t>
  </si>
  <si>
    <t>High School - Foreign Language_2011_Rural, Remote_Leaver</t>
  </si>
  <si>
    <t>High School - Foreign Language_2011_Rural, Remote_New</t>
  </si>
  <si>
    <t>High School - Foreign Language_2011_Rural, Remote_Same District/Different Position</t>
  </si>
  <si>
    <t>High School - Foreign Language_2011_Rural, Remote_Stayer</t>
  </si>
  <si>
    <t>High School - Foreign Language_2011_Suburb, Large_Different District/Different Position</t>
  </si>
  <si>
    <t>High School - Foreign Language_2011_Suburb, Large_Different District/Same Position</t>
  </si>
  <si>
    <t>High School - Foreign Language_2011_Suburb, Large_Leaver</t>
  </si>
  <si>
    <t>High School - Foreign Language_2011_Suburb, Large_New</t>
  </si>
  <si>
    <t>High School - Foreign Language_2011_Suburb, Large_Same District/Different Position</t>
  </si>
  <si>
    <t>High School - Foreign Language_2011_Suburb, Large_Stayer</t>
  </si>
  <si>
    <t>High School - Foreign Language_2011_Suburb, Small_Leaver</t>
  </si>
  <si>
    <t>High School - Foreign Language_2011_Suburb, Small_Stayer</t>
  </si>
  <si>
    <t>High School - Foreign Language_2011_Town, Distant_Different District/Different Position</t>
  </si>
  <si>
    <t>High School - Foreign Language_2011_Town, Distant_Different District/Same Position</t>
  </si>
  <si>
    <t>High School - Foreign Language_2011_Town, Distant_Leaver</t>
  </si>
  <si>
    <t>High School - Foreign Language_2011_Town, Distant_New</t>
  </si>
  <si>
    <t>High School - Foreign Language_2011_Town, Distant_Same District/Different Position</t>
  </si>
  <si>
    <t>High School - Foreign Language_2011_Town, Distant_Stayer</t>
  </si>
  <si>
    <t>High School - Foreign Language_2011_Town, Fringe_Leaver</t>
  </si>
  <si>
    <t>High School - Foreign Language_2011_Town, Fringe_Stayer</t>
  </si>
  <si>
    <t>High School - Foreign Language_2011_Town, Remote_Different District/Same Position</t>
  </si>
  <si>
    <t>High School - Foreign Language_2011_Town, Remote_Leaver</t>
  </si>
  <si>
    <t>High School - Foreign Language_2011_Town, Remote_New</t>
  </si>
  <si>
    <t>High School - Foreign Language_2011_Town, Remote_Same District/Different Position</t>
  </si>
  <si>
    <t>High School - Foreign Language_2011_Town, Remote_Stayer</t>
  </si>
  <si>
    <t>High School - Foreign Language_2012_City, Large_Different District/Different Position</t>
  </si>
  <si>
    <t>High School - Foreign Language_2012_City, Large_Different District/Same Position</t>
  </si>
  <si>
    <t>High School - Foreign Language_2012_City, Large_Leaver</t>
  </si>
  <si>
    <t>High School - Foreign Language_2012_City, Large_New</t>
  </si>
  <si>
    <t>High School - Foreign Language_2012_City, Large_Same District/Different Position</t>
  </si>
  <si>
    <t>High School - Foreign Language_2012_City, Large_Stayer</t>
  </si>
  <si>
    <t>High School - Foreign Language_2012_City, Small_Same District/Different Position</t>
  </si>
  <si>
    <t>High School - Foreign Language_2012_City, Small_Stayer</t>
  </si>
  <si>
    <t>High School - Foreign Language_2012_Rural, Distant_Different District/Different Position</t>
  </si>
  <si>
    <t>High School - Foreign Language_2012_Rural, Distant_Different District/Same Position</t>
  </si>
  <si>
    <t>High School - Foreign Language_2012_Rural, Distant_Leaver</t>
  </si>
  <si>
    <t>High School - Foreign Language_2012_Rural, Distant_New</t>
  </si>
  <si>
    <t>High School - Foreign Language_2012_Rural, Distant_Same District/Different Position</t>
  </si>
  <si>
    <t>High School - Foreign Language_2012_Rural, Distant_Stayer</t>
  </si>
  <si>
    <t>High School - Foreign Language_2012_Rural, Fringe_Different District/Different Position</t>
  </si>
  <si>
    <t>High School - Foreign Language_2012_Rural, Fringe_Different District/Same Position</t>
  </si>
  <si>
    <t>High School - Foreign Language_2012_Rural, Fringe_Leaver</t>
  </si>
  <si>
    <t>High School - Foreign Language_2012_Rural, Fringe_New</t>
  </si>
  <si>
    <t>High School - Foreign Language_2012_Rural, Fringe_Same District/Different Position</t>
  </si>
  <si>
    <t>High School - Foreign Language_2012_Rural, Fringe_Stayer</t>
  </si>
  <si>
    <t>High School - Foreign Language_2012_Rural, Remote_Different District/Same Position</t>
  </si>
  <si>
    <t>High School - Foreign Language_2012_Rural, Remote_Leaver</t>
  </si>
  <si>
    <t>High School - Foreign Language_2012_Rural, Remote_New</t>
  </si>
  <si>
    <t>High School - Foreign Language_2012_Rural, Remote_Same District/Different Position</t>
  </si>
  <si>
    <t>High School - Foreign Language_2012_Rural, Remote_Stayer</t>
  </si>
  <si>
    <t>High School - Foreign Language_2012_Suburb, Large_Different District/Different Position</t>
  </si>
  <si>
    <t>High School - Foreign Language_2012_Suburb, Large_Different District/Same Position</t>
  </si>
  <si>
    <t>High School - Foreign Language_2012_Suburb, Large_Leaver</t>
  </si>
  <si>
    <t>High School - Foreign Language_2012_Suburb, Large_New</t>
  </si>
  <si>
    <t>High School - Foreign Language_2012_Suburb, Large_Same District/Different Position</t>
  </si>
  <si>
    <t>High School - Foreign Language_2012_Suburb, Large_Stayer</t>
  </si>
  <si>
    <t>High School - Foreign Language_2012_Suburb, Small_Leaver</t>
  </si>
  <si>
    <t>High School - Foreign Language_2012_Suburb, Small_New</t>
  </si>
  <si>
    <t>High School - Foreign Language_2012_Suburb, Small_Stayer</t>
  </si>
  <si>
    <t>High School - Foreign Language_2012_Town, Distant_Leaver</t>
  </si>
  <si>
    <t>High School - Foreign Language_2012_Town, Distant_New</t>
  </si>
  <si>
    <t>High School - Foreign Language_2012_Town, Distant_Same District/Different Position</t>
  </si>
  <si>
    <t>High School - Foreign Language_2012_Town, Distant_Stayer</t>
  </si>
  <si>
    <t>High School - Foreign Language_2012_Town, Fringe_Same District/Different Position</t>
  </si>
  <si>
    <t>High School - Foreign Language_2012_Town, Fringe_Stayer</t>
  </si>
  <si>
    <t>High School - Foreign Language_2012_Town, Remote_Different District/Different Position</t>
  </si>
  <si>
    <t>High School - Foreign Language_2012_Town, Remote_Leaver</t>
  </si>
  <si>
    <t>High School - Foreign Language_2012_Town, Remote_New</t>
  </si>
  <si>
    <t>High School - Foreign Language_2012_Town, Remote_Same District/Different Position</t>
  </si>
  <si>
    <t>High School - Foreign Language_2012_Town, Remote_Stayer</t>
  </si>
  <si>
    <t>High School - Foreign Language_2013_City, Large_Different District/Different Position</t>
  </si>
  <si>
    <t>High School - Foreign Language_2013_City, Large_Different District/Same Position</t>
  </si>
  <si>
    <t>High School - Foreign Language_2013_City, Large_Leaver</t>
  </si>
  <si>
    <t>High School - Foreign Language_2013_City, Large_New</t>
  </si>
  <si>
    <t>High School - Foreign Language_2013_City, Large_Same District/Different Position</t>
  </si>
  <si>
    <t>High School - Foreign Language_2013_City, Large_Stayer</t>
  </si>
  <si>
    <t>High School - Foreign Language_2013_City, Small_Stayer</t>
  </si>
  <si>
    <t>High School - Foreign Language_2013_Rural, Distant_Different District/Different Position</t>
  </si>
  <si>
    <t>High School - Foreign Language_2013_Rural, Distant_Different District/Same Position</t>
  </si>
  <si>
    <t>High School - Foreign Language_2013_Rural, Distant_Leaver</t>
  </si>
  <si>
    <t>High School - Foreign Language_2013_Rural, Distant_New</t>
  </si>
  <si>
    <t>High School - Foreign Language_2013_Rural, Distant_Same District/Different Position</t>
  </si>
  <si>
    <t>High School - Foreign Language_2013_Rural, Distant_Stayer</t>
  </si>
  <si>
    <t>High School - Foreign Language_2013_Rural, Fringe_Different District/Different Position</t>
  </si>
  <si>
    <t>High School - Foreign Language_2013_Rural, Fringe_Different District/Same Position</t>
  </si>
  <si>
    <t>High School - Foreign Language_2013_Rural, Fringe_Leaver</t>
  </si>
  <si>
    <t>High School - Foreign Language_2013_Rural, Fringe_New</t>
  </si>
  <si>
    <t>High School - Foreign Language_2013_Rural, Fringe_Same District/Different Position</t>
  </si>
  <si>
    <t>High School - Foreign Language_2013_Rural, Fringe_Stayer</t>
  </si>
  <si>
    <t>High School - Foreign Language_2013_Rural, Remote_Different District/Different Position</t>
  </si>
  <si>
    <t>High School - Foreign Language_2013_Rural, Remote_Different District/Same Position</t>
  </si>
  <si>
    <t>High School - Foreign Language_2013_Rural, Remote_Leaver</t>
  </si>
  <si>
    <t>High School - Foreign Language_2013_Rural, Remote_New</t>
  </si>
  <si>
    <t>High School - Foreign Language_2013_Rural, Remote_Same District/Different Position</t>
  </si>
  <si>
    <t>High School - Foreign Language_2013_Rural, Remote_Stayer</t>
  </si>
  <si>
    <t>High School - Foreign Language_2013_Suburb, Large_Different District/Different Position</t>
  </si>
  <si>
    <t>High School - Foreign Language_2013_Suburb, Large_Different District/Same Position</t>
  </si>
  <si>
    <t>High School - Foreign Language_2013_Suburb, Large_Leaver</t>
  </si>
  <si>
    <t>High School - Foreign Language_2013_Suburb, Large_New</t>
  </si>
  <si>
    <t>High School - Foreign Language_2013_Suburb, Large_Same District/Different Position</t>
  </si>
  <si>
    <t>High School - Foreign Language_2013_Suburb, Large_Stayer</t>
  </si>
  <si>
    <t>High School - Foreign Language_2013_Suburb, Mid-size_New</t>
  </si>
  <si>
    <t>High School - Foreign Language_2013_Suburb, Small_Leaver</t>
  </si>
  <si>
    <t>High School - Foreign Language_2013_Suburb, Small_Stayer</t>
  </si>
  <si>
    <t>High School - Foreign Language_2013_Town, Distant_Different District/Different Position</t>
  </si>
  <si>
    <t>High School - Foreign Language_2013_Town, Distant_Different District/Same Position</t>
  </si>
  <si>
    <t>High School - Foreign Language_2013_Town, Distant_Leaver</t>
  </si>
  <si>
    <t>High School - Foreign Language_2013_Town, Distant_New</t>
  </si>
  <si>
    <t>High School - Foreign Language_2013_Town, Distant_Same District/Different Position</t>
  </si>
  <si>
    <t>High School - Foreign Language_2013_Town, Distant_Stayer</t>
  </si>
  <si>
    <t>High School - Foreign Language_2013_Town, Fringe_New</t>
  </si>
  <si>
    <t>High School - Foreign Language_2013_Town, Fringe_Stayer</t>
  </si>
  <si>
    <t>High School - Foreign Language_2013_Town, Remote_Different District/Same Position</t>
  </si>
  <si>
    <t>High School - Foreign Language_2013_Town, Remote_Leaver</t>
  </si>
  <si>
    <t>High School - Foreign Language_2013_Town, Remote_New</t>
  </si>
  <si>
    <t>High School - Foreign Language_2013_Town, Remote_Same District/Different Position</t>
  </si>
  <si>
    <t>High School - Foreign Language_2013_Town, Remote_Stayer</t>
  </si>
  <si>
    <t>High School - Foreign Language_2014_City, Large_Different District/Same Position</t>
  </si>
  <si>
    <t>High School - Foreign Language_2014_City, Large_Leaver</t>
  </si>
  <si>
    <t>High School - Foreign Language_2014_City, Large_New</t>
  </si>
  <si>
    <t>High School - Foreign Language_2014_City, Large_Same District/Different Position</t>
  </si>
  <si>
    <t>High School - Foreign Language_2014_City, Large_Stayer</t>
  </si>
  <si>
    <t>High School - Foreign Language_2014_City, Small_Leaver</t>
  </si>
  <si>
    <t>High School - Foreign Language_2014_City, Small_Stayer</t>
  </si>
  <si>
    <t>High School - Foreign Language_2014_Rural, Distant_Different District/Different Position</t>
  </si>
  <si>
    <t>High School - Foreign Language_2014_Rural, Distant_Leaver</t>
  </si>
  <si>
    <t>High School - Foreign Language_2014_Rural, Distant_New</t>
  </si>
  <si>
    <t>High School - Foreign Language_2014_Rural, Distant_Same District/Different Position</t>
  </si>
  <si>
    <t>High School - Foreign Language_2014_Rural, Distant_Stayer</t>
  </si>
  <si>
    <t>High School - Foreign Language_2014_Rural, Fringe_Different District/Different Position</t>
  </si>
  <si>
    <t>High School - Foreign Language_2014_Rural, Fringe_Different District/Same Position</t>
  </si>
  <si>
    <t>High School - Foreign Language_2014_Rural, Fringe_Leaver</t>
  </si>
  <si>
    <t>High School - Foreign Language_2014_Rural, Fringe_New</t>
  </si>
  <si>
    <t>High School - Foreign Language_2014_Rural, Fringe_Same District/Different Position</t>
  </si>
  <si>
    <t>High School - Foreign Language_2014_Rural, Fringe_Stayer</t>
  </si>
  <si>
    <t>High School - Foreign Language_2014_Rural, Remote_Different District/Different Position</t>
  </si>
  <si>
    <t>High School - Foreign Language_2014_Rural, Remote_Different District/Same Position</t>
  </si>
  <si>
    <t>High School - Foreign Language_2014_Rural, Remote_Leaver</t>
  </si>
  <si>
    <t>High School - Foreign Language_2014_Rural, Remote_New</t>
  </si>
  <si>
    <t>High School - Foreign Language_2014_Rural, Remote_Same District/Different Position</t>
  </si>
  <si>
    <t>High School - Foreign Language_2014_Rural, Remote_Stayer</t>
  </si>
  <si>
    <t>High School - Foreign Language_2014_Suburb, Large_Different District/Different Position</t>
  </si>
  <si>
    <t>High School - Foreign Language_2014_Suburb, Large_Different District/Same Position</t>
  </si>
  <si>
    <t>High School - Foreign Language_2014_Suburb, Large_Leaver</t>
  </si>
  <si>
    <t>High School - Foreign Language_2014_Suburb, Large_New</t>
  </si>
  <si>
    <t>High School - Foreign Language_2014_Suburb, Large_Same District/Different Position</t>
  </si>
  <si>
    <t>High School - Foreign Language_2014_Suburb, Large_Stayer</t>
  </si>
  <si>
    <t>High School - Foreign Language_2014_Suburb, Mid-size_Leaver</t>
  </si>
  <si>
    <t>High School - Foreign Language_2014_Suburb, Mid-size_New</t>
  </si>
  <si>
    <t>High School - Foreign Language_2014_Suburb, Mid-size_Stayer</t>
  </si>
  <si>
    <t>High School - Foreign Language_2014_Town, Distant_Different District/Different Position</t>
  </si>
  <si>
    <t>High School - Foreign Language_2014_Town, Distant_Different District/Same Position</t>
  </si>
  <si>
    <t>High School - Foreign Language_2014_Town, Distant_Leaver</t>
  </si>
  <si>
    <t>High School - Foreign Language_2014_Town, Distant_New</t>
  </si>
  <si>
    <t>High School - Foreign Language_2014_Town, Distant_Same District/Different Position</t>
  </si>
  <si>
    <t>High School - Foreign Language_2014_Town, Distant_Stayer</t>
  </si>
  <si>
    <t>High School - Foreign Language_2014_Town, Fringe_Leaver</t>
  </si>
  <si>
    <t>High School - Foreign Language_2014_Town, Fringe_New</t>
  </si>
  <si>
    <t>High School - Foreign Language_2014_Town, Fringe_Stayer</t>
  </si>
  <si>
    <t>High School - Foreign Language_2014_Town, Remote_Different District/Different Position</t>
  </si>
  <si>
    <t>High School - Foreign Language_2014_Town, Remote_Leaver</t>
  </si>
  <si>
    <t>High School - Foreign Language_2014_Town, Remote_New</t>
  </si>
  <si>
    <t>High School - Foreign Language_2014_Town, Remote_Same District/Different Position</t>
  </si>
  <si>
    <t>High School - Foreign Language_2014_Town, Remote_Stayer</t>
  </si>
  <si>
    <t>High School - Language Arts_2010_City, Large_Different District/Different Position</t>
  </si>
  <si>
    <t>High School - Language Arts_2010_City, Large_Different District/Same Position</t>
  </si>
  <si>
    <t>High School - Language Arts_2010_City, Large_Leaver</t>
  </si>
  <si>
    <t>High School - Language Arts_2010_City, Large_New</t>
  </si>
  <si>
    <t>High School - Language Arts_2010_City, Large_Same District/Different Position</t>
  </si>
  <si>
    <t>High School - Language Arts_2010_City, Large_Stayer</t>
  </si>
  <si>
    <t>High School - Language Arts_2010_City, Small_Different District/Same Position</t>
  </si>
  <si>
    <t>High School - Language Arts_2010_City, Small_New</t>
  </si>
  <si>
    <t>High School - Language Arts_2010_City, Small_Same District/Different Position</t>
  </si>
  <si>
    <t>High School - Language Arts_2010_City, Small_Stayer</t>
  </si>
  <si>
    <t>High School - Language Arts_2010_Rural, Distant_Different District/Different Position</t>
  </si>
  <si>
    <t>High School - Language Arts_2010_Rural, Distant_Different District/Same Position</t>
  </si>
  <si>
    <t>High School - Language Arts_2010_Rural, Distant_Leaver</t>
  </si>
  <si>
    <t>High School - Language Arts_2010_Rural, Distant_New</t>
  </si>
  <si>
    <t>High School - Language Arts_2010_Rural, Distant_Same District/Different Position</t>
  </si>
  <si>
    <t>High School - Language Arts_2010_Rural, Distant_Stayer</t>
  </si>
  <si>
    <t>High School - Language Arts_2010_Rural, Fringe_Different District/Different Position</t>
  </si>
  <si>
    <t>High School - Language Arts_2010_Rural, Fringe_Different District/Same Position</t>
  </si>
  <si>
    <t>High School - Language Arts_2010_Rural, Fringe_Leaver</t>
  </si>
  <si>
    <t>High School - Language Arts_2010_Rural, Fringe_New</t>
  </si>
  <si>
    <t>High School - Language Arts_2010_Rural, Fringe_Same District/Different Position</t>
  </si>
  <si>
    <t>High School - Language Arts_2010_Rural, Fringe_Stayer</t>
  </si>
  <si>
    <t>High School - Language Arts_2010_Rural, Remote_Different District/Different Position</t>
  </si>
  <si>
    <t>High School - Language Arts_2010_Rural, Remote_Different District/Same Position</t>
  </si>
  <si>
    <t>High School - Language Arts_2010_Rural, Remote_Leaver</t>
  </si>
  <si>
    <t>High School - Language Arts_2010_Rural, Remote_New</t>
  </si>
  <si>
    <t>High School - Language Arts_2010_Rural, Remote_Same District/Different Position</t>
  </si>
  <si>
    <t>High School - Language Arts_2010_Rural, Remote_Stayer</t>
  </si>
  <si>
    <t>High School - Language Arts_2010_Suburb, Large_Different District/Different Position</t>
  </si>
  <si>
    <t>High School - Language Arts_2010_Suburb, Large_Different District/Same Position</t>
  </si>
  <si>
    <t>High School - Language Arts_2010_Suburb, Large_Leaver</t>
  </si>
  <si>
    <t>High School - Language Arts_2010_Suburb, Large_New</t>
  </si>
  <si>
    <t>High School - Language Arts_2010_Suburb, Large_Same District/Different Position</t>
  </si>
  <si>
    <t>High School - Language Arts_2010_Suburb, Large_Stayer</t>
  </si>
  <si>
    <t>High School - Language Arts_2010_Suburb, Mid-size_Leaver</t>
  </si>
  <si>
    <t>High School - Language Arts_2010_Suburb, Mid-size_New</t>
  </si>
  <si>
    <t>High School - Language Arts_2010_Suburb, Small_Different District/Different Position</t>
  </si>
  <si>
    <t>High School - Language Arts_2010_Suburb, Small_Different District/Same Position</t>
  </si>
  <si>
    <t>High School - Language Arts_2010_Suburb, Small_Leaver</t>
  </si>
  <si>
    <t>High School - Language Arts_2010_Suburb, Small_New</t>
  </si>
  <si>
    <t>High School - Language Arts_2010_Suburb, Small_Same District/Different Position</t>
  </si>
  <si>
    <t>High School - Language Arts_2010_Suburb, Small_Stayer</t>
  </si>
  <si>
    <t>High School - Language Arts_2010_Town, Distant_Different District/Different Position</t>
  </si>
  <si>
    <t>High School - Language Arts_2010_Town, Distant_Different District/Same Position</t>
  </si>
  <si>
    <t>High School - Language Arts_2010_Town, Distant_Leaver</t>
  </si>
  <si>
    <t>High School - Language Arts_2010_Town, Distant_New</t>
  </si>
  <si>
    <t>High School - Language Arts_2010_Town, Distant_Same District/Different Position</t>
  </si>
  <si>
    <t>High School - Language Arts_2010_Town, Distant_Stayer</t>
  </si>
  <si>
    <t>High School - Language Arts_2010_Town, Fringe_Different District/Different Position</t>
  </si>
  <si>
    <t>High School - Language Arts_2010_Town, Fringe_Different District/Same Position</t>
  </si>
  <si>
    <t>High School - Language Arts_2010_Town, Fringe_Leaver</t>
  </si>
  <si>
    <t>High School - Language Arts_2010_Town, Fringe_Same District/Different Position</t>
  </si>
  <si>
    <t>High School - Language Arts_2010_Town, Fringe_Stayer</t>
  </si>
  <si>
    <t>High School - Language Arts_2010_Town, Remote_Different District/Different Position</t>
  </si>
  <si>
    <t>High School - Language Arts_2010_Town, Remote_Different District/Same Position</t>
  </si>
  <si>
    <t>High School - Language Arts_2010_Town, Remote_Leaver</t>
  </si>
  <si>
    <t>High School - Language Arts_2010_Town, Remote_New</t>
  </si>
  <si>
    <t>High School - Language Arts_2010_Town, Remote_Same District/Different Position</t>
  </si>
  <si>
    <t>High School - Language Arts_2010_Town, Remote_Stayer</t>
  </si>
  <si>
    <t>High School - Language Arts_2011_City, Large_Different District/Different Position</t>
  </si>
  <si>
    <t>High School - Language Arts_2011_City, Large_Different District/Same Position</t>
  </si>
  <si>
    <t>High School - Language Arts_2011_City, Large_Leaver</t>
  </si>
  <si>
    <t>High School - Language Arts_2011_City, Large_New</t>
  </si>
  <si>
    <t>High School - Language Arts_2011_City, Large_Same District/Different Position</t>
  </si>
  <si>
    <t>High School - Language Arts_2011_City, Large_Stayer</t>
  </si>
  <si>
    <t>High School - Language Arts_2011_City, Small_Different District/Same Position</t>
  </si>
  <si>
    <t>High School - Language Arts_2011_City, Small_Leaver</t>
  </si>
  <si>
    <t>High School - Language Arts_2011_City, Small_New</t>
  </si>
  <si>
    <t>High School - Language Arts_2011_City, Small_Same District/Different Position</t>
  </si>
  <si>
    <t>High School - Language Arts_2011_City, Small_Stayer</t>
  </si>
  <si>
    <t>High School - Language Arts_2011_Rural, Distant_Different District/Different Position</t>
  </si>
  <si>
    <t>High School - Language Arts_2011_Rural, Distant_Different District/Same Position</t>
  </si>
  <si>
    <t>High School - Language Arts_2011_Rural, Distant_Leaver</t>
  </si>
  <si>
    <t>High School - Language Arts_2011_Rural, Distant_New</t>
  </si>
  <si>
    <t>High School - Language Arts_2011_Rural, Distant_Same District/Different Position</t>
  </si>
  <si>
    <t>High School - Language Arts_2011_Rural, Distant_Stayer</t>
  </si>
  <si>
    <t>High School - Language Arts_2011_Rural, Fringe_Different District/Different Position</t>
  </si>
  <si>
    <t>High School - Language Arts_2011_Rural, Fringe_Different District/Same Position</t>
  </si>
  <si>
    <t>High School - Language Arts_2011_Rural, Fringe_Leaver</t>
  </si>
  <si>
    <t>High School - Language Arts_2011_Rural, Fringe_New</t>
  </si>
  <si>
    <t>High School - Language Arts_2011_Rural, Fringe_Same District/Different Position</t>
  </si>
  <si>
    <t>High School - Language Arts_2011_Rural, Fringe_Stayer</t>
  </si>
  <si>
    <t>High School - Language Arts_2011_Rural, Remote_Different District/Different Position</t>
  </si>
  <si>
    <t>High School - Language Arts_2011_Rural, Remote_Different District/Same Position</t>
  </si>
  <si>
    <t>High School - Language Arts_2011_Rural, Remote_Leaver</t>
  </si>
  <si>
    <t>High School - Language Arts_2011_Rural, Remote_New</t>
  </si>
  <si>
    <t>High School - Language Arts_2011_Rural, Remote_Same District/Different Position</t>
  </si>
  <si>
    <t>High School - Language Arts_2011_Rural, Remote_Stayer</t>
  </si>
  <si>
    <t>High School - Language Arts_2011_Suburb, Large_Different District/Different Position</t>
  </si>
  <si>
    <t>High School - Language Arts_2011_Suburb, Large_Leaver</t>
  </si>
  <si>
    <t>High School - Language Arts_2011_Suburb, Large_New</t>
  </si>
  <si>
    <t>High School - Language Arts_2011_Suburb, Large_Same District/Different Position</t>
  </si>
  <si>
    <t>High School - Language Arts_2011_Suburb, Large_Stayer</t>
  </si>
  <si>
    <t>High School - Language Arts_2011_Suburb, Mid-size_Stayer</t>
  </si>
  <si>
    <t>High School - Language Arts_2011_Suburb, Small_Different District/Different Position</t>
  </si>
  <si>
    <t>High School - Language Arts_2011_Suburb, Small_Different District/Same Position</t>
  </si>
  <si>
    <t>High School - Language Arts_2011_Suburb, Small_Leaver</t>
  </si>
  <si>
    <t>High School - Language Arts_2011_Suburb, Small_New</t>
  </si>
  <si>
    <t>High School - Language Arts_2011_Suburb, Small_Same District/Different Position</t>
  </si>
  <si>
    <t>High School - Language Arts_2011_Suburb, Small_Stayer</t>
  </si>
  <si>
    <t>High School - Language Arts_2011_Town, Distant_Different District/Different Position</t>
  </si>
  <si>
    <t>High School - Language Arts_2011_Town, Distant_Different District/Same Position</t>
  </si>
  <si>
    <t>High School - Language Arts_2011_Town, Distant_Leaver</t>
  </si>
  <si>
    <t>High School - Language Arts_2011_Town, Distant_New</t>
  </si>
  <si>
    <t>High School - Language Arts_2011_Town, Distant_Same District/Different Position</t>
  </si>
  <si>
    <t>High School - Language Arts_2011_Town, Distant_Stayer</t>
  </si>
  <si>
    <t>High School - Language Arts_2011_Town, Fringe_Different District/Different Position</t>
  </si>
  <si>
    <t>High School - Language Arts_2011_Town, Fringe_Leaver</t>
  </si>
  <si>
    <t>High School - Language Arts_2011_Town, Fringe_New</t>
  </si>
  <si>
    <t>High School - Language Arts_2011_Town, Fringe_Same District/Different Position</t>
  </si>
  <si>
    <t>High School - Language Arts_2011_Town, Fringe_Stayer</t>
  </si>
  <si>
    <t>High School - Language Arts_2011_Town, Remote_Different District/Different Position</t>
  </si>
  <si>
    <t>High School - Language Arts_2011_Town, Remote_Different District/Same Position</t>
  </si>
  <si>
    <t>High School - Language Arts_2011_Town, Remote_Leaver</t>
  </si>
  <si>
    <t>High School - Language Arts_2011_Town, Remote_New</t>
  </si>
  <si>
    <t>High School - Language Arts_2011_Town, Remote_Same District/Different Position</t>
  </si>
  <si>
    <t>High School - Language Arts_2011_Town, Remote_Stayer</t>
  </si>
  <si>
    <t>High School - Language Arts_2012_City, Large_Different District/Different Position</t>
  </si>
  <si>
    <t>High School - Language Arts_2012_City, Large_Different District/Same Position</t>
  </si>
  <si>
    <t>High School - Language Arts_2012_City, Large_Leaver</t>
  </si>
  <si>
    <t>High School - Language Arts_2012_City, Large_New</t>
  </si>
  <si>
    <t>High School - Language Arts_2012_City, Large_Same District/Different Position</t>
  </si>
  <si>
    <t>High School - Language Arts_2012_City, Large_Stayer</t>
  </si>
  <si>
    <t>High School - Language Arts_2012_City, Small_Leaver</t>
  </si>
  <si>
    <t>High School - Language Arts_2012_City, Small_New</t>
  </si>
  <si>
    <t>High School - Language Arts_2012_City, Small_Same District/Different Position</t>
  </si>
  <si>
    <t>High School - Language Arts_2012_City, Small_Stayer</t>
  </si>
  <si>
    <t>High School - Language Arts_2012_Rural, Distant_Different District/Different Position</t>
  </si>
  <si>
    <t>High School - Language Arts_2012_Rural, Distant_Different District/Same Position</t>
  </si>
  <si>
    <t>High School - Language Arts_2012_Rural, Distant_Leaver</t>
  </si>
  <si>
    <t>High School - Language Arts_2012_Rural, Distant_New</t>
  </si>
  <si>
    <t>High School - Language Arts_2012_Rural, Distant_Same District/Different Position</t>
  </si>
  <si>
    <t>High School - Language Arts_2012_Rural, Distant_Stayer</t>
  </si>
  <si>
    <t>High School - Language Arts_2012_Rural, Fringe_Different District/Different Position</t>
  </si>
  <si>
    <t>High School - Language Arts_2012_Rural, Fringe_Different District/Same Position</t>
  </si>
  <si>
    <t>High School - Language Arts_2012_Rural, Fringe_Leaver</t>
  </si>
  <si>
    <t>High School - Language Arts_2012_Rural, Fringe_New</t>
  </si>
  <si>
    <t>High School - Language Arts_2012_Rural, Fringe_Same District/Different Position</t>
  </si>
  <si>
    <t>High School - Language Arts_2012_Rural, Fringe_Stayer</t>
  </si>
  <si>
    <t>High School - Language Arts_2012_Rural, Remote_Different District/Different Position</t>
  </si>
  <si>
    <t>High School - Language Arts_2012_Rural, Remote_Different District/Same Position</t>
  </si>
  <si>
    <t>High School - Language Arts_2012_Rural, Remote_Leaver</t>
  </si>
  <si>
    <t>High School - Language Arts_2012_Rural, Remote_New</t>
  </si>
  <si>
    <t>High School - Language Arts_2012_Rural, Remote_Same District/Different Position</t>
  </si>
  <si>
    <t>High School - Language Arts_2012_Rural, Remote_Stayer</t>
  </si>
  <si>
    <t>High School - Language Arts_2012_Suburb, Large_Different District/Different Position</t>
  </si>
  <si>
    <t>High School - Language Arts_2012_Suburb, Large_Different District/Same Position</t>
  </si>
  <si>
    <t>High School - Language Arts_2012_Suburb, Large_Leaver</t>
  </si>
  <si>
    <t>High School - Language Arts_2012_Suburb, Large_New</t>
  </si>
  <si>
    <t>High School - Language Arts_2012_Suburb, Large_Same District/Different Position</t>
  </si>
  <si>
    <t>High School - Language Arts_2012_Suburb, Large_Stayer</t>
  </si>
  <si>
    <t>High School - Language Arts_2012_Suburb, Mid-size_Different District/Same Position</t>
  </si>
  <si>
    <t>High School - Language Arts_2012_Suburb, Mid-size_New</t>
  </si>
  <si>
    <t>High School - Language Arts_2012_Suburb, Small_Different District/Different Position</t>
  </si>
  <si>
    <t>High School - Language Arts_2012_Suburb, Small_Different District/Same Position</t>
  </si>
  <si>
    <t>High School - Language Arts_2012_Suburb, Small_Leaver</t>
  </si>
  <si>
    <t>High School - Language Arts_2012_Suburb, Small_New</t>
  </si>
  <si>
    <t>High School - Language Arts_2012_Suburb, Small_Same District/Different Position</t>
  </si>
  <si>
    <t>High School - Language Arts_2012_Suburb, Small_Stayer</t>
  </si>
  <si>
    <t>High School - Language Arts_2012_Town, Distant_Different District/Different Position</t>
  </si>
  <si>
    <t>High School - Language Arts_2012_Town, Distant_Different District/Same Position</t>
  </si>
  <si>
    <t>High School - Language Arts_2012_Town, Distant_Leaver</t>
  </si>
  <si>
    <t>High School - Language Arts_2012_Town, Distant_New</t>
  </si>
  <si>
    <t>High School - Language Arts_2012_Town, Distant_Same District/Different Position</t>
  </si>
  <si>
    <t>High School - Language Arts_2012_Town, Distant_Stayer</t>
  </si>
  <si>
    <t>High School - Language Arts_2012_Town, Fringe_Leaver</t>
  </si>
  <si>
    <t>High School - Language Arts_2012_Town, Fringe_Same District/Different Position</t>
  </si>
  <si>
    <t>High School - Language Arts_2012_Town, Fringe_Stayer</t>
  </si>
  <si>
    <t>High School - Language Arts_2012_Town, Remote_Different District/Different Position</t>
  </si>
  <si>
    <t>High School - Language Arts_2012_Town, Remote_Different District/Same Position</t>
  </si>
  <si>
    <t>High School - Language Arts_2012_Town, Remote_Leaver</t>
  </si>
  <si>
    <t>High School - Language Arts_2012_Town, Remote_New</t>
  </si>
  <si>
    <t>High School - Language Arts_2012_Town, Remote_Same District/Different Position</t>
  </si>
  <si>
    <t>High School - Language Arts_2012_Town, Remote_Stayer</t>
  </si>
  <si>
    <t>High School - Language Arts_2013_City, Large_Different District/Different Position</t>
  </si>
  <si>
    <t>High School - Language Arts_2013_City, Large_Different District/Same Position</t>
  </si>
  <si>
    <t>High School - Language Arts_2013_City, Large_Leaver</t>
  </si>
  <si>
    <t>High School - Language Arts_2013_City, Large_New</t>
  </si>
  <si>
    <t>High School - Language Arts_2013_City, Large_Same District/Different Position</t>
  </si>
  <si>
    <t>High School - Language Arts_2013_City, Large_Stayer</t>
  </si>
  <si>
    <t>High School - Language Arts_2013_City, Small_Different District/Different Position</t>
  </si>
  <si>
    <t>High School - Language Arts_2013_City, Small_Leaver</t>
  </si>
  <si>
    <t>High School - Language Arts_2013_City, Small_New</t>
  </si>
  <si>
    <t>High School - Language Arts_2013_City, Small_Same District/Different Position</t>
  </si>
  <si>
    <t>High School - Language Arts_2013_City, Small_Stayer</t>
  </si>
  <si>
    <t>High School - Language Arts_2013_Rural, Distant_Different District/Different Position</t>
  </si>
  <si>
    <t>High School - Language Arts_2013_Rural, Distant_Different District/Same Position</t>
  </si>
  <si>
    <t>High School - Language Arts_2013_Rural, Distant_Leaver</t>
  </si>
  <si>
    <t>High School - Language Arts_2013_Rural, Distant_New</t>
  </si>
  <si>
    <t>High School - Language Arts_2013_Rural, Distant_Same District/Different Position</t>
  </si>
  <si>
    <t>High School - Language Arts_2013_Rural, Distant_Stayer</t>
  </si>
  <si>
    <t>High School - Language Arts_2013_Rural, Fringe_Different District/Different Position</t>
  </si>
  <si>
    <t>High School - Language Arts_2013_Rural, Fringe_Different District/Same Position</t>
  </si>
  <si>
    <t>High School - Language Arts_2013_Rural, Fringe_Leaver</t>
  </si>
  <si>
    <t>High School - Language Arts_2013_Rural, Fringe_New</t>
  </si>
  <si>
    <t>High School - Language Arts_2013_Rural, Fringe_Same District/Different Position</t>
  </si>
  <si>
    <t>High School - Language Arts_2013_Rural, Fringe_Stayer</t>
  </si>
  <si>
    <t>High School - Language Arts_2013_Rural, Remote_Different District/Different Position</t>
  </si>
  <si>
    <t>High School - Language Arts_2013_Rural, Remote_Different District/Same Position</t>
  </si>
  <si>
    <t>High School - Language Arts_2013_Rural, Remote_Leaver</t>
  </si>
  <si>
    <t>High School - Language Arts_2013_Rural, Remote_New</t>
  </si>
  <si>
    <t>High School - Language Arts_2013_Rural, Remote_Same District/Different Position</t>
  </si>
  <si>
    <t>High School - Language Arts_2013_Rural, Remote_Stayer</t>
  </si>
  <si>
    <t>High School - Language Arts_2013_Suburb, Large_Different District/Different Position</t>
  </si>
  <si>
    <t>High School - Language Arts_2013_Suburb, Large_Different District/Same Position</t>
  </si>
  <si>
    <t>High School - Language Arts_2013_Suburb, Large_Leaver</t>
  </si>
  <si>
    <t>High School - Language Arts_2013_Suburb, Large_New</t>
  </si>
  <si>
    <t>High School - Language Arts_2013_Suburb, Large_Same District/Different Position</t>
  </si>
  <si>
    <t>High School - Language Arts_2013_Suburb, Large_Stayer</t>
  </si>
  <si>
    <t>High School - Language Arts_2013_Suburb, Mid-size_New</t>
  </si>
  <si>
    <t>High School - Language Arts_2013_Suburb, Mid-size_Stayer</t>
  </si>
  <si>
    <t>High School - Language Arts_2013_Suburb, Small_Different District/Different Position</t>
  </si>
  <si>
    <t>High School - Language Arts_2013_Suburb, Small_Leaver</t>
  </si>
  <si>
    <t>High School - Language Arts_2013_Suburb, Small_Same District/Different Position</t>
  </si>
  <si>
    <t>High School - Language Arts_2013_Suburb, Small_Stayer</t>
  </si>
  <si>
    <t>High School - Language Arts_2013_Town, Distant_Different District/Different Position</t>
  </si>
  <si>
    <t>High School - Language Arts_2013_Town, Distant_Different District/Same Position</t>
  </si>
  <si>
    <t>High School - Language Arts_2013_Town, Distant_Leaver</t>
  </si>
  <si>
    <t>High School - Language Arts_2013_Town, Distant_New</t>
  </si>
  <si>
    <t>High School - Language Arts_2013_Town, Distant_Same District/Different Position</t>
  </si>
  <si>
    <t>High School - Language Arts_2013_Town, Distant_Stayer</t>
  </si>
  <si>
    <t>High School - Language Arts_2013_Town, Fringe_Leaver</t>
  </si>
  <si>
    <t>High School - Language Arts_2013_Town, Fringe_New</t>
  </si>
  <si>
    <t>High School - Language Arts_2013_Town, Fringe_Same District/Different Position</t>
  </si>
  <si>
    <t>High School - Language Arts_2013_Town, Fringe_Stayer</t>
  </si>
  <si>
    <t>High School - Language Arts_2013_Town, Remote_Different District/Different Position</t>
  </si>
  <si>
    <t>High School - Language Arts_2013_Town, Remote_Different District/Same Position</t>
  </si>
  <si>
    <t>High School - Language Arts_2013_Town, Remote_Leaver</t>
  </si>
  <si>
    <t>High School - Language Arts_2013_Town, Remote_New</t>
  </si>
  <si>
    <t>High School - Language Arts_2013_Town, Remote_Same District/Different Position</t>
  </si>
  <si>
    <t>High School - Language Arts_2013_Town, Remote_Stayer</t>
  </si>
  <si>
    <t>High School - Language Arts_2014_City, Large_Different District/Different Position</t>
  </si>
  <si>
    <t>High School - Language Arts_2014_City, Large_Different District/Same Position</t>
  </si>
  <si>
    <t>High School - Language Arts_2014_City, Large_Leaver</t>
  </si>
  <si>
    <t>High School - Language Arts_2014_City, Large_New</t>
  </si>
  <si>
    <t>High School - Language Arts_2014_City, Large_Same District/Different Position</t>
  </si>
  <si>
    <t>High School - Language Arts_2014_City, Large_Stayer</t>
  </si>
  <si>
    <t>High School - Language Arts_2014_City, Small_Different District/Different Position</t>
  </si>
  <si>
    <t>High School - Language Arts_2014_City, Small_Different District/Same Position</t>
  </si>
  <si>
    <t>High School - Language Arts_2014_City, Small_Leaver</t>
  </si>
  <si>
    <t>High School - Language Arts_2014_City, Small_New</t>
  </si>
  <si>
    <t>High School - Language Arts_2014_City, Small_Same District/Different Position</t>
  </si>
  <si>
    <t>High School - Language Arts_2014_City, Small_Stayer</t>
  </si>
  <si>
    <t>High School - Language Arts_2014_Rural, Distant_Different District/Different Position</t>
  </si>
  <si>
    <t>High School - Language Arts_2014_Rural, Distant_Different District/Same Position</t>
  </si>
  <si>
    <t>High School - Language Arts_2014_Rural, Distant_Leaver</t>
  </si>
  <si>
    <t>High School - Language Arts_2014_Rural, Distant_New</t>
  </si>
  <si>
    <t>High School - Language Arts_2014_Rural, Distant_Same District/Different Position</t>
  </si>
  <si>
    <t>High School - Language Arts_2014_Rural, Distant_Stayer</t>
  </si>
  <si>
    <t>High School - Language Arts_2014_Rural, Fringe_Different District/Different Position</t>
  </si>
  <si>
    <t>High School - Language Arts_2014_Rural, Fringe_Different District/Same Position</t>
  </si>
  <si>
    <t>High School - Language Arts_2014_Rural, Fringe_Leaver</t>
  </si>
  <si>
    <t>High School - Language Arts_2014_Rural, Fringe_New</t>
  </si>
  <si>
    <t>High School - Language Arts_2014_Rural, Fringe_Same District/Different Position</t>
  </si>
  <si>
    <t>High School - Language Arts_2014_Rural, Fringe_Stayer</t>
  </si>
  <si>
    <t>High School - Language Arts_2014_Rural, Remote_Different District/Different Position</t>
  </si>
  <si>
    <t>High School - Language Arts_2014_Rural, Remote_Different District/Same Position</t>
  </si>
  <si>
    <t>High School - Language Arts_2014_Rural, Remote_Leaver</t>
  </si>
  <si>
    <t>High School - Language Arts_2014_Rural, Remote_New</t>
  </si>
  <si>
    <t>High School - Language Arts_2014_Rural, Remote_Same District/Different Position</t>
  </si>
  <si>
    <t>High School - Language Arts_2014_Rural, Remote_Stayer</t>
  </si>
  <si>
    <t>High School - Language Arts_2014_Suburb, Large_Different District/Different Position</t>
  </si>
  <si>
    <t>High School - Language Arts_2014_Suburb, Large_Different District/Same Position</t>
  </si>
  <si>
    <t>High School - Language Arts_2014_Suburb, Large_Leaver</t>
  </si>
  <si>
    <t>High School - Language Arts_2014_Suburb, Large_New</t>
  </si>
  <si>
    <t>High School - Language Arts_2014_Suburb, Large_Same District/Different Position</t>
  </si>
  <si>
    <t>High School - Language Arts_2014_Suburb, Large_Stayer</t>
  </si>
  <si>
    <t>High School - Language Arts_2014_Suburb, Mid-size_Different District/Different Position</t>
  </si>
  <si>
    <t>High School - Language Arts_2014_Suburb, Mid-size_Different District/Same Position</t>
  </si>
  <si>
    <t>High School - Language Arts_2014_Suburb, Mid-size_Leaver</t>
  </si>
  <si>
    <t>High School - Language Arts_2014_Suburb, Mid-size_New</t>
  </si>
  <si>
    <t>High School - Language Arts_2014_Suburb, Mid-size_Same District/Different Position</t>
  </si>
  <si>
    <t>High School - Language Arts_2014_Suburb, Mid-size_Stayer</t>
  </si>
  <si>
    <t>High School - Language Arts_2014_Town, Distant_Different District/Different Position</t>
  </si>
  <si>
    <t>High School - Language Arts_2014_Town, Distant_Different District/Same Position</t>
  </si>
  <si>
    <t>High School - Language Arts_2014_Town, Distant_Leaver</t>
  </si>
  <si>
    <t>High School - Language Arts_2014_Town, Distant_New</t>
  </si>
  <si>
    <t>High School - Language Arts_2014_Town, Distant_Same District/Different Position</t>
  </si>
  <si>
    <t>High School - Language Arts_2014_Town, Distant_Stayer</t>
  </si>
  <si>
    <t>High School - Language Arts_2014_Town, Fringe_Different District/Different Position</t>
  </si>
  <si>
    <t>High School - Language Arts_2014_Town, Fringe_Different District/Same Position</t>
  </si>
  <si>
    <t>High School - Language Arts_2014_Town, Fringe_Leaver</t>
  </si>
  <si>
    <t>High School - Language Arts_2014_Town, Fringe_New</t>
  </si>
  <si>
    <t>High School - Language Arts_2014_Town, Fringe_Same District/Different Position</t>
  </si>
  <si>
    <t>High School - Language Arts_2014_Town, Fringe_Stayer</t>
  </si>
  <si>
    <t>High School - Language Arts_2014_Town, Remote_Different District/Different Position</t>
  </si>
  <si>
    <t>High School - Language Arts_2014_Town, Remote_Different District/Same Position</t>
  </si>
  <si>
    <t>High School - Language Arts_2014_Town, Remote_Leaver</t>
  </si>
  <si>
    <t>High School - Language Arts_2014_Town, Remote_New</t>
  </si>
  <si>
    <t>High School - Language Arts_2014_Town, Remote_Same District/Different Position</t>
  </si>
  <si>
    <t>High School - Language Arts_2014_Town, Remote_Stayer</t>
  </si>
  <si>
    <t>High School - Math_2010_City, Large_Different District/Different Position</t>
  </si>
  <si>
    <t>High School - Math_2010_City, Large_Different District/Same Position</t>
  </si>
  <si>
    <t>High School - Math_2010_City, Large_Leaver</t>
  </si>
  <si>
    <t>High School - Math_2010_City, Large_New</t>
  </si>
  <si>
    <t>High School - Math_2010_City, Large_Same District/Different Position</t>
  </si>
  <si>
    <t>High School - Math_2010_City, Large_Stayer</t>
  </si>
  <si>
    <t>High School - Math_2010_City, Small_Leaver</t>
  </si>
  <si>
    <t>High School - Math_2010_City, Small_New</t>
  </si>
  <si>
    <t>High School - Math_2010_City, Small_Same District/Different Position</t>
  </si>
  <si>
    <t>High School - Math_2010_City, Small_Stayer</t>
  </si>
  <si>
    <t>High School - Math_2010_Rural, Distant_Different District/Different Position</t>
  </si>
  <si>
    <t>High School - Math_2010_Rural, Distant_Different District/Same Position</t>
  </si>
  <si>
    <t>High School - Math_2010_Rural, Distant_Leaver</t>
  </si>
  <si>
    <t>High School - Math_2010_Rural, Distant_New</t>
  </si>
  <si>
    <t>High School - Math_2010_Rural, Distant_Same District/Different Position</t>
  </si>
  <si>
    <t>High School - Math_2010_Rural, Distant_Stayer</t>
  </si>
  <si>
    <t>High School - Math_2010_Rural, Fringe_Different District/Different Position</t>
  </si>
  <si>
    <t>High School - Math_2010_Rural, Fringe_Different District/Same Position</t>
  </si>
  <si>
    <t>High School - Math_2010_Rural, Fringe_Leaver</t>
  </si>
  <si>
    <t>High School - Math_2010_Rural, Fringe_New</t>
  </si>
  <si>
    <t>High School - Math_2010_Rural, Fringe_Same District/Different Position</t>
  </si>
  <si>
    <t>High School - Math_2010_Rural, Fringe_Stayer</t>
  </si>
  <si>
    <t>High School - Math_2010_Rural, Remote_Different District/Different Position</t>
  </si>
  <si>
    <t>High School - Math_2010_Rural, Remote_Different District/Same Position</t>
  </si>
  <si>
    <t>High School - Math_2010_Rural, Remote_Leaver</t>
  </si>
  <si>
    <t>High School - Math_2010_Rural, Remote_New</t>
  </si>
  <si>
    <t>High School - Math_2010_Rural, Remote_Same District/Different Position</t>
  </si>
  <si>
    <t>High School - Math_2010_Rural, Remote_Stayer</t>
  </si>
  <si>
    <t>High School - Math_2010_Suburb, Large_Different District/Different Position</t>
  </si>
  <si>
    <t>High School - Math_2010_Suburb, Large_Different District/Same Position</t>
  </si>
  <si>
    <t>High School - Math_2010_Suburb, Large_Leaver</t>
  </si>
  <si>
    <t>High School - Math_2010_Suburb, Large_New</t>
  </si>
  <si>
    <t>High School - Math_2010_Suburb, Large_Same District/Different Position</t>
  </si>
  <si>
    <t>High School - Math_2010_Suburb, Large_Stayer</t>
  </si>
  <si>
    <t>High School - Math_2010_Suburb, Mid-size_Stayer</t>
  </si>
  <si>
    <t>High School - Math_2010_Suburb, Small_Different District/Different Position</t>
  </si>
  <si>
    <t>High School - Math_2010_Suburb, Small_Leaver</t>
  </si>
  <si>
    <t>High School - Math_2010_Suburb, Small_New</t>
  </si>
  <si>
    <t>High School - Math_2010_Suburb, Small_Same District/Different Position</t>
  </si>
  <si>
    <t>High School - Math_2010_Suburb, Small_Stayer</t>
  </si>
  <si>
    <t>High School - Math_2010_Town, Distant_Different District/Different Position</t>
  </si>
  <si>
    <t>High School - Math_2010_Town, Distant_Different District/Same Position</t>
  </si>
  <si>
    <t>High School - Math_2010_Town, Distant_Leaver</t>
  </si>
  <si>
    <t>High School - Math_2010_Town, Distant_New</t>
  </si>
  <si>
    <t>High School - Math_2010_Town, Distant_Same District/Different Position</t>
  </si>
  <si>
    <t>High School - Math_2010_Town, Distant_Stayer</t>
  </si>
  <si>
    <t>High School - Math_2010_Town, Fringe_Different District/Different Position</t>
  </si>
  <si>
    <t>High School - Math_2010_Town, Fringe_Different District/Same Position</t>
  </si>
  <si>
    <t>High School - Math_2010_Town, Fringe_Leaver</t>
  </si>
  <si>
    <t>High School - Math_2010_Town, Fringe_New</t>
  </si>
  <si>
    <t>High School - Math_2010_Town, Fringe_Same District/Different Position</t>
  </si>
  <si>
    <t>High School - Math_2010_Town, Fringe_Stayer</t>
  </si>
  <si>
    <t>High School - Math_2010_Town, Remote_Different District/Different Position</t>
  </si>
  <si>
    <t>High School - Math_2010_Town, Remote_Different District/Same Position</t>
  </si>
  <si>
    <t>High School - Math_2010_Town, Remote_Leaver</t>
  </si>
  <si>
    <t>High School - Math_2010_Town, Remote_New</t>
  </si>
  <si>
    <t>High School - Math_2010_Town, Remote_Same District/Different Position</t>
  </si>
  <si>
    <t>High School - Math_2010_Town, Remote_Stayer</t>
  </si>
  <si>
    <t>High School - Math_2011_City, Large_Different District/Different Position</t>
  </si>
  <si>
    <t>High School - Math_2011_City, Large_Different District/Same Position</t>
  </si>
  <si>
    <t>High School - Math_2011_City, Large_Leaver</t>
  </si>
  <si>
    <t>High School - Math_2011_City, Large_New</t>
  </si>
  <si>
    <t>High School - Math_2011_City, Large_Same District/Different Position</t>
  </si>
  <si>
    <t>High School - Math_2011_City, Large_Stayer</t>
  </si>
  <si>
    <t>High School - Math_2011_City, Small_Leaver</t>
  </si>
  <si>
    <t>High School - Math_2011_City, Small_New</t>
  </si>
  <si>
    <t>High School - Math_2011_City, Small_Same District/Different Position</t>
  </si>
  <si>
    <t>High School - Math_2011_City, Small_Stayer</t>
  </si>
  <si>
    <t>High School - Math_2011_Rural, Distant_Different District/Different Position</t>
  </si>
  <si>
    <t>High School - Math_2011_Rural, Distant_Different District/Same Position</t>
  </si>
  <si>
    <t>High School - Math_2011_Rural, Distant_Leaver</t>
  </si>
  <si>
    <t>High School - Math_2011_Rural, Distant_New</t>
  </si>
  <si>
    <t>High School - Math_2011_Rural, Distant_Same District/Different Position</t>
  </si>
  <si>
    <t>High School - Math_2011_Rural, Distant_Stayer</t>
  </si>
  <si>
    <t>High School - Math_2011_Rural, Fringe_Different District/Different Position</t>
  </si>
  <si>
    <t>High School - Math_2011_Rural, Fringe_Different District/Same Position</t>
  </si>
  <si>
    <t>High School - Math_2011_Rural, Fringe_Leaver</t>
  </si>
  <si>
    <t>High School - Math_2011_Rural, Fringe_New</t>
  </si>
  <si>
    <t>High School - Math_2011_Rural, Fringe_Same District/Different Position</t>
  </si>
  <si>
    <t>High School - Math_2011_Rural, Fringe_Stayer</t>
  </si>
  <si>
    <t>High School - Math_2011_Rural, Remote_Different District/Different Position</t>
  </si>
  <si>
    <t>High School - Math_2011_Rural, Remote_Different District/Same Position</t>
  </si>
  <si>
    <t>High School - Math_2011_Rural, Remote_Leaver</t>
  </si>
  <si>
    <t>High School - Math_2011_Rural, Remote_New</t>
  </si>
  <si>
    <t>High School - Math_2011_Rural, Remote_Same District/Different Position</t>
  </si>
  <si>
    <t>High School - Math_2011_Rural, Remote_Stayer</t>
  </si>
  <si>
    <t>High School - Math_2011_Suburb, Large_Different District/Different Position</t>
  </si>
  <si>
    <t>High School - Math_2011_Suburb, Large_Different District/Same Position</t>
  </si>
  <si>
    <t>High School - Math_2011_Suburb, Large_Leaver</t>
  </si>
  <si>
    <t>High School - Math_2011_Suburb, Large_New</t>
  </si>
  <si>
    <t>High School - Math_2011_Suburb, Large_Same District/Different Position</t>
  </si>
  <si>
    <t>High School - Math_2011_Suburb, Large_Stayer</t>
  </si>
  <si>
    <t>High School - Math_2011_Suburb, Mid-size_Stayer</t>
  </si>
  <si>
    <t>High School - Math_2011_Suburb, Small_Different District/Different Position</t>
  </si>
  <si>
    <t>High School - Math_2011_Suburb, Small_Leaver</t>
  </si>
  <si>
    <t>High School - Math_2011_Suburb, Small_New</t>
  </si>
  <si>
    <t>High School - Math_2011_Suburb, Small_Same District/Different Position</t>
  </si>
  <si>
    <t>High School - Math_2011_Suburb, Small_Stayer</t>
  </si>
  <si>
    <t>High School - Math_2011_Town, Distant_Different District/Different Position</t>
  </si>
  <si>
    <t>High School - Math_2011_Town, Distant_Different District/Same Position</t>
  </si>
  <si>
    <t>High School - Math_2011_Town, Distant_Leaver</t>
  </si>
  <si>
    <t>High School - Math_2011_Town, Distant_New</t>
  </si>
  <si>
    <t>High School - Math_2011_Town, Distant_Same District/Different Position</t>
  </si>
  <si>
    <t>High School - Math_2011_Town, Distant_Stayer</t>
  </si>
  <si>
    <t>High School - Math_2011_Town, Fringe_Leaver</t>
  </si>
  <si>
    <t>High School - Math_2011_Town, Fringe_New</t>
  </si>
  <si>
    <t>High School - Math_2011_Town, Fringe_Same District/Different Position</t>
  </si>
  <si>
    <t>High School - Math_2011_Town, Fringe_Stayer</t>
  </si>
  <si>
    <t>High School - Math_2011_Town, Remote_Different District/Different Position</t>
  </si>
  <si>
    <t>High School - Math_2011_Town, Remote_Different District/Same Position</t>
  </si>
  <si>
    <t>High School - Math_2011_Town, Remote_Leaver</t>
  </si>
  <si>
    <t>High School - Math_2011_Town, Remote_New</t>
  </si>
  <si>
    <t>High School - Math_2011_Town, Remote_Same District/Different Position</t>
  </si>
  <si>
    <t>High School - Math_2011_Town, Remote_Stayer</t>
  </si>
  <si>
    <t>High School - Math_2012_City, Large_Different District/Different Position</t>
  </si>
  <si>
    <t>High School - Math_2012_City, Large_Different District/Same Position</t>
  </si>
  <si>
    <t>High School - Math_2012_City, Large_Leaver</t>
  </si>
  <si>
    <t>High School - Math_2012_City, Large_New</t>
  </si>
  <si>
    <t>High School - Math_2012_City, Large_Same District/Different Position</t>
  </si>
  <si>
    <t>High School - Math_2012_City, Large_Stayer</t>
  </si>
  <si>
    <t>High School - Math_2012_City, Small_Different District/Same Position</t>
  </si>
  <si>
    <t>High School - Math_2012_City, Small_Leaver</t>
  </si>
  <si>
    <t>High School - Math_2012_City, Small_New</t>
  </si>
  <si>
    <t>High School - Math_2012_City, Small_Same District/Different Position</t>
  </si>
  <si>
    <t>High School - Math_2012_City, Small_Stayer</t>
  </si>
  <si>
    <t>High School - Math_2012_Rural, Distant_Different District/Different Position</t>
  </si>
  <si>
    <t>High School - Math_2012_Rural, Distant_Different District/Same Position</t>
  </si>
  <si>
    <t>High School - Math_2012_Rural, Distant_Leaver</t>
  </si>
  <si>
    <t>High School - Math_2012_Rural, Distant_New</t>
  </si>
  <si>
    <t>High School - Math_2012_Rural, Distant_Same District/Different Position</t>
  </si>
  <si>
    <t>High School - Math_2012_Rural, Distant_Stayer</t>
  </si>
  <si>
    <t>High School - Math_2012_Rural, Fringe_Different District/Different Position</t>
  </si>
  <si>
    <t>High School - Math_2012_Rural, Fringe_Different District/Same Position</t>
  </si>
  <si>
    <t>High School - Math_2012_Rural, Fringe_Leaver</t>
  </si>
  <si>
    <t>High School - Math_2012_Rural, Fringe_New</t>
  </si>
  <si>
    <t>High School - Math_2012_Rural, Fringe_Same District/Different Position</t>
  </si>
  <si>
    <t>High School - Math_2012_Rural, Fringe_Stayer</t>
  </si>
  <si>
    <t>High School - Math_2012_Rural, Remote_Different District/Different Position</t>
  </si>
  <si>
    <t>High School - Math_2012_Rural, Remote_Different District/Same Position</t>
  </si>
  <si>
    <t>High School - Math_2012_Rural, Remote_Leaver</t>
  </si>
  <si>
    <t>High School - Math_2012_Rural, Remote_New</t>
  </si>
  <si>
    <t>High School - Math_2012_Rural, Remote_Same District/Different Position</t>
  </si>
  <si>
    <t>High School - Math_2012_Rural, Remote_Stayer</t>
  </si>
  <si>
    <t>High School - Math_2012_Suburb, Large_Different District/Different Position</t>
  </si>
  <si>
    <t>High School - Math_2012_Suburb, Large_Different District/Same Position</t>
  </si>
  <si>
    <t>High School - Math_2012_Suburb, Large_Leaver</t>
  </si>
  <si>
    <t>High School - Math_2012_Suburb, Large_New</t>
  </si>
  <si>
    <t>High School - Math_2012_Suburb, Large_Same District/Different Position</t>
  </si>
  <si>
    <t>High School - Math_2012_Suburb, Large_Stayer</t>
  </si>
  <si>
    <t>High School - Math_2012_Suburb, Mid-size_Stayer</t>
  </si>
  <si>
    <t>High School - Math_2012_Suburb, Small_Different District/Different Position</t>
  </si>
  <si>
    <t>High School - Math_2012_Suburb, Small_Different District/Same Position</t>
  </si>
  <si>
    <t>High School - Math_2012_Suburb, Small_Leaver</t>
  </si>
  <si>
    <t>High School - Math_2012_Suburb, Small_New</t>
  </si>
  <si>
    <t>High School - Math_2012_Suburb, Small_Same District/Different Position</t>
  </si>
  <si>
    <t>High School - Math_2012_Suburb, Small_Stayer</t>
  </si>
  <si>
    <t>High School - Math_2012_Town, Distant_Different District/Different Position</t>
  </si>
  <si>
    <t>High School - Math_2012_Town, Distant_Different District/Same Position</t>
  </si>
  <si>
    <t>High School - Math_2012_Town, Distant_Leaver</t>
  </si>
  <si>
    <t>High School - Math_2012_Town, Distant_New</t>
  </si>
  <si>
    <t>High School - Math_2012_Town, Distant_Same District/Different Position</t>
  </si>
  <si>
    <t>High School - Math_2012_Town, Distant_Stayer</t>
  </si>
  <si>
    <t>High School - Math_2012_Town, Fringe_Different District/Same Position</t>
  </si>
  <si>
    <t>High School - Math_2012_Town, Fringe_Leaver</t>
  </si>
  <si>
    <t>High School - Math_2012_Town, Fringe_New</t>
  </si>
  <si>
    <t>High School - Math_2012_Town, Fringe_Same District/Different Position</t>
  </si>
  <si>
    <t>High School - Math_2012_Town, Fringe_Stayer</t>
  </si>
  <si>
    <t>High School - Math_2012_Town, Remote_Different District/Different Position</t>
  </si>
  <si>
    <t>High School - Math_2012_Town, Remote_Different District/Same Position</t>
  </si>
  <si>
    <t>High School - Math_2012_Town, Remote_Leaver</t>
  </si>
  <si>
    <t>High School - Math_2012_Town, Remote_New</t>
  </si>
  <si>
    <t>High School - Math_2012_Town, Remote_Same District/Different Position</t>
  </si>
  <si>
    <t>High School - Math_2012_Town, Remote_Stayer</t>
  </si>
  <si>
    <t>High School - Math_2013_City, Large_Different District/Different Position</t>
  </si>
  <si>
    <t>High School - Math_2013_City, Large_Different District/Same Position</t>
  </si>
  <si>
    <t>High School - Math_2013_City, Large_Leaver</t>
  </si>
  <si>
    <t>High School - Math_2013_City, Large_New</t>
  </si>
  <si>
    <t>High School - Math_2013_City, Large_Same District/Different Position</t>
  </si>
  <si>
    <t>High School - Math_2013_City, Large_Stayer</t>
  </si>
  <si>
    <t>High School - Math_2013_City, Small_Different District/Same Position</t>
  </si>
  <si>
    <t>High School - Math_2013_City, Small_Leaver</t>
  </si>
  <si>
    <t>High School - Math_2013_City, Small_New</t>
  </si>
  <si>
    <t>High School - Math_2013_City, Small_Same District/Different Position</t>
  </si>
  <si>
    <t>High School - Math_2013_City, Small_Stayer</t>
  </si>
  <si>
    <t>High School - Math_2013_Rural, Distant_Different District/Different Position</t>
  </si>
  <si>
    <t>High School - Math_2013_Rural, Distant_Different District/Same Position</t>
  </si>
  <si>
    <t>High School - Math_2013_Rural, Distant_Leaver</t>
  </si>
  <si>
    <t>High School - Math_2013_Rural, Distant_New</t>
  </si>
  <si>
    <t>High School - Math_2013_Rural, Distant_Same District/Different Position</t>
  </si>
  <si>
    <t>High School - Math_2013_Rural, Distant_Stayer</t>
  </si>
  <si>
    <t>High School - Math_2013_Rural, Fringe_Different District/Different Position</t>
  </si>
  <si>
    <t>High School - Math_2013_Rural, Fringe_Different District/Same Position</t>
  </si>
  <si>
    <t>High School - Math_2013_Rural, Fringe_Leaver</t>
  </si>
  <si>
    <t>High School - Math_2013_Rural, Fringe_New</t>
  </si>
  <si>
    <t>High School - Math_2013_Rural, Fringe_Same District/Different Position</t>
  </si>
  <si>
    <t>High School - Math_2013_Rural, Fringe_Stayer</t>
  </si>
  <si>
    <t>High School - Math_2013_Rural, Remote_Different District/Different Position</t>
  </si>
  <si>
    <t>High School - Math_2013_Rural, Remote_Different District/Same Position</t>
  </si>
  <si>
    <t>High School - Math_2013_Rural, Remote_Leaver</t>
  </si>
  <si>
    <t>High School - Math_2013_Rural, Remote_New</t>
  </si>
  <si>
    <t>High School - Math_2013_Rural, Remote_Same District/Different Position</t>
  </si>
  <si>
    <t>High School - Math_2013_Rural, Remote_Stayer</t>
  </si>
  <si>
    <t>High School - Math_2013_Suburb, Large_Different District/Different Position</t>
  </si>
  <si>
    <t>High School - Math_2013_Suburb, Large_Different District/Same Position</t>
  </si>
  <si>
    <t>High School - Math_2013_Suburb, Large_Leaver</t>
  </si>
  <si>
    <t>High School - Math_2013_Suburb, Large_New</t>
  </si>
  <si>
    <t>High School - Math_2013_Suburb, Large_Same District/Different Position</t>
  </si>
  <si>
    <t>High School - Math_2013_Suburb, Large_Stayer</t>
  </si>
  <si>
    <t>High School - Math_2013_Suburb, Mid-size_New</t>
  </si>
  <si>
    <t>High School - Math_2013_Suburb, Mid-size_Stayer</t>
  </si>
  <si>
    <t>High School - Math_2013_Suburb, Small_Different District/Different Position</t>
  </si>
  <si>
    <t>High School - Math_2013_Suburb, Small_Different District/Same Position</t>
  </si>
  <si>
    <t>High School - Math_2013_Suburb, Small_Leaver</t>
  </si>
  <si>
    <t>High School - Math_2013_Suburb, Small_Same District/Different Position</t>
  </si>
  <si>
    <t>High School - Math_2013_Suburb, Small_Stayer</t>
  </si>
  <si>
    <t>High School - Math_2013_Town, Distant_Different District/Different Position</t>
  </si>
  <si>
    <t>High School - Math_2013_Town, Distant_Different District/Same Position</t>
  </si>
  <si>
    <t>High School - Math_2013_Town, Distant_Leaver</t>
  </si>
  <si>
    <t>High School - Math_2013_Town, Distant_New</t>
  </si>
  <si>
    <t>High School - Math_2013_Town, Distant_Same District/Different Position</t>
  </si>
  <si>
    <t>High School - Math_2013_Town, Distant_Stayer</t>
  </si>
  <si>
    <t>High School - Math_2013_Town, Fringe_Leaver</t>
  </si>
  <si>
    <t>High School - Math_2013_Town, Fringe_New</t>
  </si>
  <si>
    <t>High School - Math_2013_Town, Fringe_Same District/Different Position</t>
  </si>
  <si>
    <t>High School - Math_2013_Town, Fringe_Stayer</t>
  </si>
  <si>
    <t>High School - Math_2013_Town, Remote_Different District/Different Position</t>
  </si>
  <si>
    <t>High School - Math_2013_Town, Remote_Different District/Same Position</t>
  </si>
  <si>
    <t>High School - Math_2013_Town, Remote_Leaver</t>
  </si>
  <si>
    <t>High School - Math_2013_Town, Remote_New</t>
  </si>
  <si>
    <t>High School - Math_2013_Town, Remote_Same District/Different Position</t>
  </si>
  <si>
    <t>High School - Math_2013_Town, Remote_Stayer</t>
  </si>
  <si>
    <t>High School - Math_2014_City, Large_Different District/Different Position</t>
  </si>
  <si>
    <t>High School - Math_2014_City, Large_Different District/Same Position</t>
  </si>
  <si>
    <t>High School - Math_2014_City, Large_Leaver</t>
  </si>
  <si>
    <t>High School - Math_2014_City, Large_New</t>
  </si>
  <si>
    <t>High School - Math_2014_City, Large_Same District/Different Position</t>
  </si>
  <si>
    <t>High School - Math_2014_City, Large_Stayer</t>
  </si>
  <si>
    <t>High School - Math_2014_City, Small_Different District/Different Position</t>
  </si>
  <si>
    <t>High School - Math_2014_City, Small_Leaver</t>
  </si>
  <si>
    <t>High School - Math_2014_City, Small_New</t>
  </si>
  <si>
    <t>High School - Math_2014_City, Small_Same District/Different Position</t>
  </si>
  <si>
    <t>High School - Math_2014_City, Small_Stayer</t>
  </si>
  <si>
    <t>High School - Math_2014_Rural, Distant_Different District/Different Position</t>
  </si>
  <si>
    <t>High School - Math_2014_Rural, Distant_Different District/Same Position</t>
  </si>
  <si>
    <t>High School - Math_2014_Rural, Distant_Leaver</t>
  </si>
  <si>
    <t>High School - Math_2014_Rural, Distant_New</t>
  </si>
  <si>
    <t>High School - Math_2014_Rural, Distant_Same District/Different Position</t>
  </si>
  <si>
    <t>High School - Math_2014_Rural, Distant_Stayer</t>
  </si>
  <si>
    <t>High School - Math_2014_Rural, Fringe_Different District/Different Position</t>
  </si>
  <si>
    <t>High School - Math_2014_Rural, Fringe_Different District/Same Position</t>
  </si>
  <si>
    <t>High School - Math_2014_Rural, Fringe_Leaver</t>
  </si>
  <si>
    <t>High School - Math_2014_Rural, Fringe_New</t>
  </si>
  <si>
    <t>High School - Math_2014_Rural, Fringe_Same District/Different Position</t>
  </si>
  <si>
    <t>High School - Math_2014_Rural, Fringe_Stayer</t>
  </si>
  <si>
    <t>High School - Math_2014_Rural, Remote_Different District/Different Position</t>
  </si>
  <si>
    <t>High School - Math_2014_Rural, Remote_Different District/Same Position</t>
  </si>
  <si>
    <t>High School - Math_2014_Rural, Remote_Leaver</t>
  </si>
  <si>
    <t>High School - Math_2014_Rural, Remote_New</t>
  </si>
  <si>
    <t>High School - Math_2014_Rural, Remote_Same District/Different Position</t>
  </si>
  <si>
    <t>High School - Math_2014_Rural, Remote_Stayer</t>
  </si>
  <si>
    <t>High School - Math_2014_Suburb, Large_Different District/Different Position</t>
  </si>
  <si>
    <t>High School - Math_2014_Suburb, Large_Different District/Same Position</t>
  </si>
  <si>
    <t>High School - Math_2014_Suburb, Large_Leaver</t>
  </si>
  <si>
    <t>High School - Math_2014_Suburb, Large_New</t>
  </si>
  <si>
    <t>High School - Math_2014_Suburb, Large_Same District/Different Position</t>
  </si>
  <si>
    <t>High School - Math_2014_Suburb, Large_Stayer</t>
  </si>
  <si>
    <t>High School - Math_2014_Suburb, Mid-size_Different District/Different Position</t>
  </si>
  <si>
    <t>High School - Math_2014_Suburb, Mid-size_Different District/Same Position</t>
  </si>
  <si>
    <t>High School - Math_2014_Suburb, Mid-size_Leaver</t>
  </si>
  <si>
    <t>High School - Math_2014_Suburb, Mid-size_New</t>
  </si>
  <si>
    <t>High School - Math_2014_Suburb, Mid-size_Same District/Different Position</t>
  </si>
  <si>
    <t>High School - Math_2014_Suburb, Mid-size_Stayer</t>
  </si>
  <si>
    <t>High School - Math_2014_Town, Distant_Different District/Different Position</t>
  </si>
  <si>
    <t>High School - Math_2014_Town, Distant_Different District/Same Position</t>
  </si>
  <si>
    <t>High School - Math_2014_Town, Distant_Leaver</t>
  </si>
  <si>
    <t>High School - Math_2014_Town, Distant_New</t>
  </si>
  <si>
    <t>High School - Math_2014_Town, Distant_Same District/Different Position</t>
  </si>
  <si>
    <t>High School - Math_2014_Town, Distant_Stayer</t>
  </si>
  <si>
    <t>High School - Math_2014_Town, Fringe_Different District/Different Position</t>
  </si>
  <si>
    <t>High School - Math_2014_Town, Fringe_Different District/Same Position</t>
  </si>
  <si>
    <t>High School - Math_2014_Town, Fringe_Leaver</t>
  </si>
  <si>
    <t>High School - Math_2014_Town, Fringe_New</t>
  </si>
  <si>
    <t>High School - Math_2014_Town, Fringe_Same District/Different Position</t>
  </si>
  <si>
    <t>High School - Math_2014_Town, Fringe_Stayer</t>
  </si>
  <si>
    <t>High School - Math_2014_Town, Remote_Different District/Different Position</t>
  </si>
  <si>
    <t>High School - Math_2014_Town, Remote_Different District/Same Position</t>
  </si>
  <si>
    <t>High School - Math_2014_Town, Remote_Leaver</t>
  </si>
  <si>
    <t>High School - Math_2014_Town, Remote_New</t>
  </si>
  <si>
    <t>High School - Math_2014_Town, Remote_Same District/Different Position</t>
  </si>
  <si>
    <t>High School - Math_2014_Town, Remote_Stayer</t>
  </si>
  <si>
    <t>High School - Other_2010_City, Large_Different District/Different Position</t>
  </si>
  <si>
    <t>High School - Other_2010_City, Large_Different District/Same Position</t>
  </si>
  <si>
    <t>High School - Other_2010_City, Large_Leaver</t>
  </si>
  <si>
    <t>High School - Other_2010_City, Large_New</t>
  </si>
  <si>
    <t>High School - Other_2010_City, Large_Same District/Different Position</t>
  </si>
  <si>
    <t>High School - Other_2010_City, Large_Stayer</t>
  </si>
  <si>
    <t>High School - Other_2010_City, Small_Different District/Same Position</t>
  </si>
  <si>
    <t>High School - Other_2010_City, Small_New</t>
  </si>
  <si>
    <t>High School - Other_2010_City, Small_Same District/Different Position</t>
  </si>
  <si>
    <t>High School - Other_2010_City, Small_Stayer</t>
  </si>
  <si>
    <t>High School - Other_2010_Rural, Distant_Different District/Different Position</t>
  </si>
  <si>
    <t>High School - Other_2010_Rural, Distant_Different District/Same Position</t>
  </si>
  <si>
    <t>High School - Other_2010_Rural, Distant_Leaver</t>
  </si>
  <si>
    <t>High School - Other_2010_Rural, Distant_New</t>
  </si>
  <si>
    <t>High School - Other_2010_Rural, Distant_Same District/Different Position</t>
  </si>
  <si>
    <t>High School - Other_2010_Rural, Distant_Stayer</t>
  </si>
  <si>
    <t>High School - Other_2010_Rural, Fringe_Different District/Different Position</t>
  </si>
  <si>
    <t>High School - Other_2010_Rural, Fringe_Different District/Same Position</t>
  </si>
  <si>
    <t>High School - Other_2010_Rural, Fringe_Leaver</t>
  </si>
  <si>
    <t>High School - Other_2010_Rural, Fringe_New</t>
  </si>
  <si>
    <t>High School - Other_2010_Rural, Fringe_Same District/Different Position</t>
  </si>
  <si>
    <t>High School - Other_2010_Rural, Fringe_Stayer</t>
  </si>
  <si>
    <t>High School - Other_2010_Rural, Remote_Different District/Different Position</t>
  </si>
  <si>
    <t>High School - Other_2010_Rural, Remote_Different District/Same Position</t>
  </si>
  <si>
    <t>High School - Other_2010_Rural, Remote_Leaver</t>
  </si>
  <si>
    <t>High School - Other_2010_Rural, Remote_New</t>
  </si>
  <si>
    <t>High School - Other_2010_Rural, Remote_Same District/Different Position</t>
  </si>
  <si>
    <t>High School - Other_2010_Rural, Remote_Stayer</t>
  </si>
  <si>
    <t>High School - Other_2010_Suburb, Large_Different District/Different Position</t>
  </si>
  <si>
    <t>High School - Other_2010_Suburb, Large_Different District/Same Position</t>
  </si>
  <si>
    <t>High School - Other_2010_Suburb, Large_Leaver</t>
  </si>
  <si>
    <t>High School - Other_2010_Suburb, Large_New</t>
  </si>
  <si>
    <t>High School - Other_2010_Suburb, Large_Same District/Different Position</t>
  </si>
  <si>
    <t>High School - Other_2010_Suburb, Large_Stayer</t>
  </si>
  <si>
    <t>High School - Other_2010_Suburb, Mid-size_Leaver</t>
  </si>
  <si>
    <t>High School - Other_2010_Suburb, Mid-size_New</t>
  </si>
  <si>
    <t>High School - Other_2010_Suburb, Small_Leaver</t>
  </si>
  <si>
    <t>High School - Other_2010_Suburb, Small_New</t>
  </si>
  <si>
    <t>High School - Other_2010_Suburb, Small_Same District/Different Position</t>
  </si>
  <si>
    <t>High School - Other_2010_Suburb, Small_Stayer</t>
  </si>
  <si>
    <t>High School - Other_2010_Town, Distant_Different District/Different Position</t>
  </si>
  <si>
    <t>High School - Other_2010_Town, Distant_Different District/Same Position</t>
  </si>
  <si>
    <t>High School - Other_2010_Town, Distant_Leaver</t>
  </si>
  <si>
    <t>High School - Other_2010_Town, Distant_New</t>
  </si>
  <si>
    <t>High School - Other_2010_Town, Distant_Same District/Different Position</t>
  </si>
  <si>
    <t>High School - Other_2010_Town, Distant_Stayer</t>
  </si>
  <si>
    <t>High School - Other_2010_Town, Fringe_Leaver</t>
  </si>
  <si>
    <t>High School - Other_2010_Town, Fringe_New</t>
  </si>
  <si>
    <t>High School - Other_2010_Town, Fringe_Same District/Different Position</t>
  </si>
  <si>
    <t>High School - Other_2010_Town, Fringe_Stayer</t>
  </si>
  <si>
    <t>High School - Other_2010_Town, Remote_Different District/Different Position</t>
  </si>
  <si>
    <t>High School - Other_2010_Town, Remote_Different District/Same Position</t>
  </si>
  <si>
    <t>High School - Other_2010_Town, Remote_Leaver</t>
  </si>
  <si>
    <t>High School - Other_2010_Town, Remote_New</t>
  </si>
  <si>
    <t>High School - Other_2010_Town, Remote_Same District/Different Position</t>
  </si>
  <si>
    <t>High School - Other_2010_Town, Remote_Stayer</t>
  </si>
  <si>
    <t>High School - Other_2011_City, Large_Different District/Different Position</t>
  </si>
  <si>
    <t>High School - Other_2011_City, Large_Different District/Same Position</t>
  </si>
  <si>
    <t>High School - Other_2011_City, Large_Leaver</t>
  </si>
  <si>
    <t>High School - Other_2011_City, Large_New</t>
  </si>
  <si>
    <t>High School - Other_2011_City, Large_Same District/Different Position</t>
  </si>
  <si>
    <t>High School - Other_2011_City, Large_Stayer</t>
  </si>
  <si>
    <t>High School - Other_2011_City, Small_Leaver</t>
  </si>
  <si>
    <t>High School - Other_2011_City, Small_New</t>
  </si>
  <si>
    <t>High School - Other_2011_City, Small_Same District/Different Position</t>
  </si>
  <si>
    <t>High School - Other_2011_City, Small_Stayer</t>
  </si>
  <si>
    <t>High School - Other_2011_Rural, Distant_Different District/Different Position</t>
  </si>
  <si>
    <t>High School - Other_2011_Rural, Distant_Different District/Same Position</t>
  </si>
  <si>
    <t>High School - Other_2011_Rural, Distant_Leaver</t>
  </si>
  <si>
    <t>High School - Other_2011_Rural, Distant_New</t>
  </si>
  <si>
    <t>High School - Other_2011_Rural, Distant_Same District/Different Position</t>
  </si>
  <si>
    <t>High School - Other_2011_Rural, Distant_Stayer</t>
  </si>
  <si>
    <t>High School - Other_2011_Rural, Fringe_Different District/Different Position</t>
  </si>
  <si>
    <t>High School - Other_2011_Rural, Fringe_Leaver</t>
  </si>
  <si>
    <t>High School - Other_2011_Rural, Fringe_New</t>
  </si>
  <si>
    <t>High School - Other_2011_Rural, Fringe_Same District/Different Position</t>
  </si>
  <si>
    <t>High School - Other_2011_Rural, Fringe_Stayer</t>
  </si>
  <si>
    <t>High School - Other_2011_Rural, Remote_Different District/Different Position</t>
  </si>
  <si>
    <t>High School - Other_2011_Rural, Remote_Different District/Same Position</t>
  </si>
  <si>
    <t>High School - Other_2011_Rural, Remote_Leaver</t>
  </si>
  <si>
    <t>High School - Other_2011_Rural, Remote_New</t>
  </si>
  <si>
    <t>High School - Other_2011_Rural, Remote_Same District/Different Position</t>
  </si>
  <si>
    <t>High School - Other_2011_Rural, Remote_Stayer</t>
  </si>
  <si>
    <t>High School - Other_2011_Suburb, Large_Different District/Different Position</t>
  </si>
  <si>
    <t>High School - Other_2011_Suburb, Large_Different District/Same Position</t>
  </si>
  <si>
    <t>High School - Other_2011_Suburb, Large_Leaver</t>
  </si>
  <si>
    <t>High School - Other_2011_Suburb, Large_New</t>
  </si>
  <si>
    <t>High School - Other_2011_Suburb, Large_Same District/Different Position</t>
  </si>
  <si>
    <t>High School - Other_2011_Suburb, Large_Stayer</t>
  </si>
  <si>
    <t>High School - Other_2011_Suburb, Mid-size_New</t>
  </si>
  <si>
    <t>High School - Other_2011_Suburb, Mid-size_Stayer</t>
  </si>
  <si>
    <t>High School - Other_2011_Suburb, Small_Leaver</t>
  </si>
  <si>
    <t>High School - Other_2011_Suburb, Small_New</t>
  </si>
  <si>
    <t>High School - Other_2011_Suburb, Small_Same District/Different Position</t>
  </si>
  <si>
    <t>High School - Other_2011_Suburb, Small_Stayer</t>
  </si>
  <si>
    <t>High School - Other_2011_Town, Distant_Different District/Different Position</t>
  </si>
  <si>
    <t>High School - Other_2011_Town, Distant_Different District/Same Position</t>
  </si>
  <si>
    <t>High School - Other_2011_Town, Distant_Leaver</t>
  </si>
  <si>
    <t>High School - Other_2011_Town, Distant_New</t>
  </si>
  <si>
    <t>High School - Other_2011_Town, Distant_Same District/Different Position</t>
  </si>
  <si>
    <t>High School - Other_2011_Town, Distant_Stayer</t>
  </si>
  <si>
    <t>High School - Other_2011_Town, Fringe_Leaver</t>
  </si>
  <si>
    <t>High School - Other_2011_Town, Fringe_Same District/Different Position</t>
  </si>
  <si>
    <t>High School - Other_2011_Town, Fringe_Stayer</t>
  </si>
  <si>
    <t>High School - Other_2011_Town, Remote_Different District/Different Position</t>
  </si>
  <si>
    <t>High School - Other_2011_Town, Remote_Different District/Same Position</t>
  </si>
  <si>
    <t>High School - Other_2011_Town, Remote_Leaver</t>
  </si>
  <si>
    <t>High School - Other_2011_Town, Remote_New</t>
  </si>
  <si>
    <t>High School - Other_2011_Town, Remote_Same District/Different Position</t>
  </si>
  <si>
    <t>High School - Other_2011_Town, Remote_Stayer</t>
  </si>
  <si>
    <t>High School - Other_2012_City, Large_Different District/Different Position</t>
  </si>
  <si>
    <t>High School - Other_2012_City, Large_Different District/Same Position</t>
  </si>
  <si>
    <t>High School - Other_2012_City, Large_Leaver</t>
  </si>
  <si>
    <t>High School - Other_2012_City, Large_New</t>
  </si>
  <si>
    <t>High School - Other_2012_City, Large_Same District/Different Position</t>
  </si>
  <si>
    <t>High School - Other_2012_City, Large_Stayer</t>
  </si>
  <si>
    <t>High School - Other_2012_City, Small_Different District/Same Position</t>
  </si>
  <si>
    <t>High School - Other_2012_City, Small_Leaver</t>
  </si>
  <si>
    <t>High School - Other_2012_City, Small_New</t>
  </si>
  <si>
    <t>High School - Other_2012_City, Small_Same District/Different Position</t>
  </si>
  <si>
    <t>High School - Other_2012_City, Small_Stayer</t>
  </si>
  <si>
    <t>High School - Other_2012_Rural, Distant_Different District/Different Position</t>
  </si>
  <si>
    <t>High School - Other_2012_Rural, Distant_Different District/Same Position</t>
  </si>
  <si>
    <t>High School - Other_2012_Rural, Distant_Leaver</t>
  </si>
  <si>
    <t>High School - Other_2012_Rural, Distant_New</t>
  </si>
  <si>
    <t>High School - Other_2012_Rural, Distant_Same District/Different Position</t>
  </si>
  <si>
    <t>High School - Other_2012_Rural, Distant_Stayer</t>
  </si>
  <si>
    <t>High School - Other_2012_Rural, Fringe_Different District/Different Position</t>
  </si>
  <si>
    <t>High School - Other_2012_Rural, Fringe_Different District/Same Position</t>
  </si>
  <si>
    <t>High School - Other_2012_Rural, Fringe_Leaver</t>
  </si>
  <si>
    <t>High School - Other_2012_Rural, Fringe_New</t>
  </si>
  <si>
    <t>High School - Other_2012_Rural, Fringe_Same District/Different Position</t>
  </si>
  <si>
    <t>High School - Other_2012_Rural, Fringe_Stayer</t>
  </si>
  <si>
    <t>High School - Other_2012_Rural, Remote_Different District/Different Position</t>
  </si>
  <si>
    <t>High School - Other_2012_Rural, Remote_Different District/Same Position</t>
  </si>
  <si>
    <t>High School - Other_2012_Rural, Remote_Leaver</t>
  </si>
  <si>
    <t>High School - Other_2012_Rural, Remote_New</t>
  </si>
  <si>
    <t>High School - Other_2012_Rural, Remote_Same District/Different Position</t>
  </si>
  <si>
    <t>High School - Other_2012_Rural, Remote_Stayer</t>
  </si>
  <si>
    <t>High School - Other_2012_Suburb, Large_Different District/Different Position</t>
  </si>
  <si>
    <t>High School - Other_2012_Suburb, Large_Different District/Same Position</t>
  </si>
  <si>
    <t>High School - Other_2012_Suburb, Large_Leaver</t>
  </si>
  <si>
    <t>High School - Other_2012_Suburb, Large_New</t>
  </si>
  <si>
    <t>High School - Other_2012_Suburb, Large_Same District/Different Position</t>
  </si>
  <si>
    <t>High School - Other_2012_Suburb, Large_Stayer</t>
  </si>
  <si>
    <t>High School - Other_2012_Suburb, Mid-size_Stayer</t>
  </si>
  <si>
    <t>High School - Other_2012_Suburb, Small_Different District/Same Position</t>
  </si>
  <si>
    <t>High School - Other_2012_Suburb, Small_Leaver</t>
  </si>
  <si>
    <t>High School - Other_2012_Suburb, Small_New</t>
  </si>
  <si>
    <t>High School - Other_2012_Suburb, Small_Same District/Different Position</t>
  </si>
  <si>
    <t>High School - Other_2012_Suburb, Small_Stayer</t>
  </si>
  <si>
    <t>High School - Other_2012_Town, Distant_Different District/Different Position</t>
  </si>
  <si>
    <t>High School - Other_2012_Town, Distant_Different District/Same Position</t>
  </si>
  <si>
    <t>High School - Other_2012_Town, Distant_Leaver</t>
  </si>
  <si>
    <t>High School - Other_2012_Town, Distant_New</t>
  </si>
  <si>
    <t>High School - Other_2012_Town, Distant_Same District/Different Position</t>
  </si>
  <si>
    <t>High School - Other_2012_Town, Distant_Stayer</t>
  </si>
  <si>
    <t>High School - Other_2012_Town, Fringe_Different District/Different Position</t>
  </si>
  <si>
    <t>High School - Other_2012_Town, Fringe_Same District/Different Position</t>
  </si>
  <si>
    <t>High School - Other_2012_Town, Fringe_Stayer</t>
  </si>
  <si>
    <t>High School - Other_2012_Town, Remote_Different District/Different Position</t>
  </si>
  <si>
    <t>High School - Other_2012_Town, Remote_Different District/Same Position</t>
  </si>
  <si>
    <t>High School - Other_2012_Town, Remote_Leaver</t>
  </si>
  <si>
    <t>High School - Other_2012_Town, Remote_New</t>
  </si>
  <si>
    <t>High School - Other_2012_Town, Remote_Same District/Different Position</t>
  </si>
  <si>
    <t>High School - Other_2012_Town, Remote_Stayer</t>
  </si>
  <si>
    <t>High School - Other_2013_City, Large_Different District/Different Position</t>
  </si>
  <si>
    <t>High School - Other_2013_City, Large_Different District/Same Position</t>
  </si>
  <si>
    <t>High School - Other_2013_City, Large_Leaver</t>
  </si>
  <si>
    <t>High School - Other_2013_City, Large_New</t>
  </si>
  <si>
    <t>High School - Other_2013_City, Large_Same District/Different Position</t>
  </si>
  <si>
    <t>High School - Other_2013_City, Large_Stayer</t>
  </si>
  <si>
    <t>High School - Other_2013_City, Small_Leaver</t>
  </si>
  <si>
    <t>High School - Other_2013_City, Small_New</t>
  </si>
  <si>
    <t>High School - Other_2013_City, Small_Same District/Different Position</t>
  </si>
  <si>
    <t>High School - Other_2013_City, Small_Stayer</t>
  </si>
  <si>
    <t>High School - Other_2013_Rural, Distant_Different District/Different Position</t>
  </si>
  <si>
    <t>High School - Other_2013_Rural, Distant_Different District/Same Position</t>
  </si>
  <si>
    <t>High School - Other_2013_Rural, Distant_Leaver</t>
  </si>
  <si>
    <t>High School - Other_2013_Rural, Distant_New</t>
  </si>
  <si>
    <t>High School - Other_2013_Rural, Distant_Same District/Different Position</t>
  </si>
  <si>
    <t>High School - Other_2013_Rural, Distant_Stayer</t>
  </si>
  <si>
    <t>High School - Other_2013_Rural, Fringe_Different District/Different Position</t>
  </si>
  <si>
    <t>High School - Other_2013_Rural, Fringe_Different District/Same Position</t>
  </si>
  <si>
    <t>High School - Other_2013_Rural, Fringe_Leaver</t>
  </si>
  <si>
    <t>High School - Other_2013_Rural, Fringe_New</t>
  </si>
  <si>
    <t>High School - Other_2013_Rural, Fringe_Same District/Different Position</t>
  </si>
  <si>
    <t>High School - Other_2013_Rural, Fringe_Stayer</t>
  </si>
  <si>
    <t>High School - Other_2013_Rural, Remote_Different District/Different Position</t>
  </si>
  <si>
    <t>High School - Other_2013_Rural, Remote_Different District/Same Position</t>
  </si>
  <si>
    <t>High School - Other_2013_Rural, Remote_Leaver</t>
  </si>
  <si>
    <t>High School - Other_2013_Rural, Remote_New</t>
  </si>
  <si>
    <t>High School - Other_2013_Rural, Remote_Same District/Different Position</t>
  </si>
  <si>
    <t>High School - Other_2013_Rural, Remote_Stayer</t>
  </si>
  <si>
    <t>High School - Other_2013_Suburb, Large_Different District/Different Position</t>
  </si>
  <si>
    <t>High School - Other_2013_Suburb, Large_Different District/Same Position</t>
  </si>
  <si>
    <t>High School - Other_2013_Suburb, Large_Leaver</t>
  </si>
  <si>
    <t>High School - Other_2013_Suburb, Large_New</t>
  </si>
  <si>
    <t>High School - Other_2013_Suburb, Large_Same District/Different Position</t>
  </si>
  <si>
    <t>High School - Other_2013_Suburb, Large_Stayer</t>
  </si>
  <si>
    <t>High School - Other_2013_Suburb, Mid-size_New</t>
  </si>
  <si>
    <t>High School - Other_2013_Suburb, Mid-size_Same District/Different Position</t>
  </si>
  <si>
    <t>High School - Other_2013_Suburb, Mid-size_Stayer</t>
  </si>
  <si>
    <t>High School - Other_2013_Suburb, Small_Different District/Different Position</t>
  </si>
  <si>
    <t>High School - Other_2013_Suburb, Small_Different District/Same Position</t>
  </si>
  <si>
    <t>High School - Other_2013_Suburb, Small_Leaver</t>
  </si>
  <si>
    <t>High School - Other_2013_Suburb, Small_Same District/Different Position</t>
  </si>
  <si>
    <t>High School - Other_2013_Suburb, Small_Stayer</t>
  </si>
  <si>
    <t>High School - Other_2013_Town, Distant_Different District/Different Position</t>
  </si>
  <si>
    <t>High School - Other_2013_Town, Distant_Different District/Same Position</t>
  </si>
  <si>
    <t>High School - Other_2013_Town, Distant_Leaver</t>
  </si>
  <si>
    <t>High School - Other_2013_Town, Distant_New</t>
  </si>
  <si>
    <t>High School - Other_2013_Town, Distant_Same District/Different Position</t>
  </si>
  <si>
    <t>High School - Other_2013_Town, Distant_Stayer</t>
  </si>
  <si>
    <t>High School - Other_2013_Town, Fringe_Different District/Same Position</t>
  </si>
  <si>
    <t>High School - Other_2013_Town, Fringe_New</t>
  </si>
  <si>
    <t>High School - Other_2013_Town, Fringe_Same District/Different Position</t>
  </si>
  <si>
    <t>High School - Other_2013_Town, Fringe_Stayer</t>
  </si>
  <si>
    <t>High School - Other_2013_Town, Remote_Different District/Different Position</t>
  </si>
  <si>
    <t>High School - Other_2013_Town, Remote_Different District/Same Position</t>
  </si>
  <si>
    <t>High School - Other_2013_Town, Remote_Leaver</t>
  </si>
  <si>
    <t>High School - Other_2013_Town, Remote_New</t>
  </si>
  <si>
    <t>High School - Other_2013_Town, Remote_Same District/Different Position</t>
  </si>
  <si>
    <t>High School - Other_2013_Town, Remote_Stayer</t>
  </si>
  <si>
    <t>High School - Other_2014_City, Large_Different District/Different Position</t>
  </si>
  <si>
    <t>High School - Other_2014_City, Large_Different District/Same Position</t>
  </si>
  <si>
    <t>High School - Other_2014_City, Large_Leaver</t>
  </si>
  <si>
    <t>High School - Other_2014_City, Large_New</t>
  </si>
  <si>
    <t>High School - Other_2014_City, Large_Same District/Different Position</t>
  </si>
  <si>
    <t>High School - Other_2014_City, Large_Stayer</t>
  </si>
  <si>
    <t>High School - Other_2014_City, Small_Leaver</t>
  </si>
  <si>
    <t>High School - Other_2014_City, Small_New</t>
  </si>
  <si>
    <t>High School - Other_2014_City, Small_Same District/Different Position</t>
  </si>
  <si>
    <t>High School - Other_2014_City, Small_Stayer</t>
  </si>
  <si>
    <t>High School - Other_2014_Rural, Distant_Different District/Different Position</t>
  </si>
  <si>
    <t>High School - Other_2014_Rural, Distant_Different District/Same Position</t>
  </si>
  <si>
    <t>High School - Other_2014_Rural, Distant_Leaver</t>
  </si>
  <si>
    <t>High School - Other_2014_Rural, Distant_New</t>
  </si>
  <si>
    <t>High School - Other_2014_Rural, Distant_Same District/Different Position</t>
  </si>
  <si>
    <t>High School - Other_2014_Rural, Distant_Stayer</t>
  </si>
  <si>
    <t>High School - Other_2014_Rural, Fringe_Different District/Different Position</t>
  </si>
  <si>
    <t>High School - Other_2014_Rural, Fringe_Different District/Same Position</t>
  </si>
  <si>
    <t>High School - Other_2014_Rural, Fringe_Leaver</t>
  </si>
  <si>
    <t>High School - Other_2014_Rural, Fringe_New</t>
  </si>
  <si>
    <t>High School - Other_2014_Rural, Fringe_Same District/Different Position</t>
  </si>
  <si>
    <t>High School - Other_2014_Rural, Fringe_Stayer</t>
  </si>
  <si>
    <t>High School - Other_2014_Rural, Remote_Different District/Different Position</t>
  </si>
  <si>
    <t>High School - Other_2014_Rural, Remote_Different District/Same Position</t>
  </si>
  <si>
    <t>High School - Other_2014_Rural, Remote_Leaver</t>
  </si>
  <si>
    <t>High School - Other_2014_Rural, Remote_New</t>
  </si>
  <si>
    <t>High School - Other_2014_Rural, Remote_Same District/Different Position</t>
  </si>
  <si>
    <t>High School - Other_2014_Rural, Remote_Stayer</t>
  </si>
  <si>
    <t>High School - Other_2014_Suburb, Large_Different District/Different Position</t>
  </si>
  <si>
    <t>High School - Other_2014_Suburb, Large_Different District/Same Position</t>
  </si>
  <si>
    <t>High School - Other_2014_Suburb, Large_Leaver</t>
  </si>
  <si>
    <t>High School - Other_2014_Suburb, Large_New</t>
  </si>
  <si>
    <t>High School - Other_2014_Suburb, Large_Same District/Different Position</t>
  </si>
  <si>
    <t>High School - Other_2014_Suburb, Large_Stayer</t>
  </si>
  <si>
    <t>High School - Other_2014_Suburb, Mid-size_Different District/Different Position</t>
  </si>
  <si>
    <t>High School - Other_2014_Suburb, Mid-size_Different District/Same Position</t>
  </si>
  <si>
    <t>High School - Other_2014_Suburb, Mid-size_Leaver</t>
  </si>
  <si>
    <t>High School - Other_2014_Suburb, Mid-size_New</t>
  </si>
  <si>
    <t>High School - Other_2014_Suburb, Mid-size_Same District/Different Position</t>
  </si>
  <si>
    <t>High School - Other_2014_Suburb, Mid-size_Stayer</t>
  </si>
  <si>
    <t>High School - Other_2014_Town, Distant_Different District/Different Position</t>
  </si>
  <si>
    <t>High School - Other_2014_Town, Distant_Different District/Same Position</t>
  </si>
  <si>
    <t>High School - Other_2014_Town, Distant_Leaver</t>
  </si>
  <si>
    <t>High School - Other_2014_Town, Distant_New</t>
  </si>
  <si>
    <t>High School - Other_2014_Town, Distant_Same District/Different Position</t>
  </si>
  <si>
    <t>High School - Other_2014_Town, Distant_Stayer</t>
  </si>
  <si>
    <t>High School - Other_2014_Town, Fringe_Different District/Different Position</t>
  </si>
  <si>
    <t>High School - Other_2014_Town, Fringe_Different District/Same Position</t>
  </si>
  <si>
    <t>High School - Other_2014_Town, Fringe_Leaver</t>
  </si>
  <si>
    <t>High School - Other_2014_Town, Fringe_New</t>
  </si>
  <si>
    <t>High School - Other_2014_Town, Fringe_Same District/Different Position</t>
  </si>
  <si>
    <t>High School - Other_2014_Town, Fringe_Stayer</t>
  </si>
  <si>
    <t>High School - Other_2014_Town, Remote_Different District/Different Position</t>
  </si>
  <si>
    <t>High School - Other_2014_Town, Remote_Different District/Same Position</t>
  </si>
  <si>
    <t>High School - Other_2014_Town, Remote_Leaver</t>
  </si>
  <si>
    <t>High School - Other_2014_Town, Remote_New</t>
  </si>
  <si>
    <t>High School - Other_2014_Town, Remote_Same District/Different Position</t>
  </si>
  <si>
    <t>High School - Other_2014_Town, Remote_Stayer</t>
  </si>
  <si>
    <t>High School - Science_2010_City, Large_Different District/Different Position</t>
  </si>
  <si>
    <t>High School - Science_2010_City, Large_Different District/Same Position</t>
  </si>
  <si>
    <t>High School - Science_2010_City, Large_Leaver</t>
  </si>
  <si>
    <t>High School - Science_2010_City, Large_New</t>
  </si>
  <si>
    <t>High School - Science_2010_City, Large_Same District/Different Position</t>
  </si>
  <si>
    <t>High School - Science_2010_City, Large_Stayer</t>
  </si>
  <si>
    <t>High School - Science_2010_City, Small_Leaver</t>
  </si>
  <si>
    <t>High School - Science_2010_City, Small_New</t>
  </si>
  <si>
    <t>High School - Science_2010_City, Small_Same District/Different Position</t>
  </si>
  <si>
    <t>High School - Science_2010_City, Small_Stayer</t>
  </si>
  <si>
    <t>High School - Science_2010_Rural, Distant_Different District/Different Position</t>
  </si>
  <si>
    <t>High School - Science_2010_Rural, Distant_Different District/Same Position</t>
  </si>
  <si>
    <t>High School - Science_2010_Rural, Distant_Leaver</t>
  </si>
  <si>
    <t>High School - Science_2010_Rural, Distant_New</t>
  </si>
  <si>
    <t>High School - Science_2010_Rural, Distant_Same District/Different Position</t>
  </si>
  <si>
    <t>High School - Science_2010_Rural, Distant_Stayer</t>
  </si>
  <si>
    <t>High School - Science_2010_Rural, Fringe_Different District/Different Position</t>
  </si>
  <si>
    <t>High School - Science_2010_Rural, Fringe_Different District/Same Position</t>
  </si>
  <si>
    <t>High School - Science_2010_Rural, Fringe_Leaver</t>
  </si>
  <si>
    <t>High School - Science_2010_Rural, Fringe_New</t>
  </si>
  <si>
    <t>High School - Science_2010_Rural, Fringe_Same District/Different Position</t>
  </si>
  <si>
    <t>High School - Science_2010_Rural, Fringe_Stayer</t>
  </si>
  <si>
    <t>High School - Science_2010_Rural, Remote_Different District/Different Position</t>
  </si>
  <si>
    <t>High School - Science_2010_Rural, Remote_Different District/Same Position</t>
  </si>
  <si>
    <t>High School - Science_2010_Rural, Remote_Leaver</t>
  </si>
  <si>
    <t>High School - Science_2010_Rural, Remote_New</t>
  </si>
  <si>
    <t>High School - Science_2010_Rural, Remote_Same District/Different Position</t>
  </si>
  <si>
    <t>High School - Science_2010_Rural, Remote_Stayer</t>
  </si>
  <si>
    <t>High School - Science_2010_Suburb, Large_Different District/Different Position</t>
  </si>
  <si>
    <t>High School - Science_2010_Suburb, Large_Different District/Same Position</t>
  </si>
  <si>
    <t>High School - Science_2010_Suburb, Large_Leaver</t>
  </si>
  <si>
    <t>High School - Science_2010_Suburb, Large_New</t>
  </si>
  <si>
    <t>High School - Science_2010_Suburb, Large_Same District/Different Position</t>
  </si>
  <si>
    <t>High School - Science_2010_Suburb, Large_Stayer</t>
  </si>
  <si>
    <t>High School - Science_2010_Suburb, Mid-size_Leaver</t>
  </si>
  <si>
    <t>High School - Science_2010_Suburb, Mid-size_New</t>
  </si>
  <si>
    <t>High School - Science_2010_Suburb, Small_Different District/Different Position</t>
  </si>
  <si>
    <t>High School - Science_2010_Suburb, Small_Leaver</t>
  </si>
  <si>
    <t>High School - Science_2010_Suburb, Small_New</t>
  </si>
  <si>
    <t>High School - Science_2010_Suburb, Small_Same District/Different Position</t>
  </si>
  <si>
    <t>High School - Science_2010_Suburb, Small_Stayer</t>
  </si>
  <si>
    <t>High School - Science_2010_Town, Distant_Different District/Different Position</t>
  </si>
  <si>
    <t>High School - Science_2010_Town, Distant_Different District/Same Position</t>
  </si>
  <si>
    <t>High School - Science_2010_Town, Distant_Leaver</t>
  </si>
  <si>
    <t>High School - Science_2010_Town, Distant_New</t>
  </si>
  <si>
    <t>High School - Science_2010_Town, Distant_Same District/Different Position</t>
  </si>
  <si>
    <t>High School - Science_2010_Town, Distant_Stayer</t>
  </si>
  <si>
    <t>High School - Science_2010_Town, Fringe_Different District/Different Position</t>
  </si>
  <si>
    <t>High School - Science_2010_Town, Fringe_Leaver</t>
  </si>
  <si>
    <t>High School - Science_2010_Town, Fringe_New</t>
  </si>
  <si>
    <t>High School - Science_2010_Town, Fringe_Same District/Different Position</t>
  </si>
  <si>
    <t>High School - Science_2010_Town, Fringe_Stayer</t>
  </si>
  <si>
    <t>High School - Science_2010_Town, Remote_Different District/Different Position</t>
  </si>
  <si>
    <t>High School - Science_2010_Town, Remote_Different District/Same Position</t>
  </si>
  <si>
    <t>High School - Science_2010_Town, Remote_Leaver</t>
  </si>
  <si>
    <t>High School - Science_2010_Town, Remote_New</t>
  </si>
  <si>
    <t>High School - Science_2010_Town, Remote_Same District/Different Position</t>
  </si>
  <si>
    <t>High School - Science_2010_Town, Remote_Stayer</t>
  </si>
  <si>
    <t>High School - Science_2011_City, Large_Different District/Different Position</t>
  </si>
  <si>
    <t>High School - Science_2011_City, Large_Different District/Same Position</t>
  </si>
  <si>
    <t>High School - Science_2011_City, Large_Leaver</t>
  </si>
  <si>
    <t>High School - Science_2011_City, Large_New</t>
  </si>
  <si>
    <t>High School - Science_2011_City, Large_Same District/Different Position</t>
  </si>
  <si>
    <t>High School - Science_2011_City, Large_Stayer</t>
  </si>
  <si>
    <t>High School - Science_2011_City, Small_Leaver</t>
  </si>
  <si>
    <t>High School - Science_2011_City, Small_New</t>
  </si>
  <si>
    <t>High School - Science_2011_City, Small_Same District/Different Position</t>
  </si>
  <si>
    <t>High School - Science_2011_City, Small_Stayer</t>
  </si>
  <si>
    <t>High School - Science_2011_Rural, Distant_Different District/Different Position</t>
  </si>
  <si>
    <t>High School - Science_2011_Rural, Distant_Different District/Same Position</t>
  </si>
  <si>
    <t>High School - Science_2011_Rural, Distant_Leaver</t>
  </si>
  <si>
    <t>High School - Science_2011_Rural, Distant_New</t>
  </si>
  <si>
    <t>High School - Science_2011_Rural, Distant_Same District/Different Position</t>
  </si>
  <si>
    <t>High School - Science_2011_Rural, Distant_Stayer</t>
  </si>
  <si>
    <t>High School - Science_2011_Rural, Fringe_Different District/Different Position</t>
  </si>
  <si>
    <t>High School - Science_2011_Rural, Fringe_Different District/Same Position</t>
  </si>
  <si>
    <t>High School - Science_2011_Rural, Fringe_Leaver</t>
  </si>
  <si>
    <t>High School - Science_2011_Rural, Fringe_New</t>
  </si>
  <si>
    <t>High School - Science_2011_Rural, Fringe_Same District/Different Position</t>
  </si>
  <si>
    <t>High School - Science_2011_Rural, Fringe_Stayer</t>
  </si>
  <si>
    <t>High School - Science_2011_Rural, Remote_Different District/Different Position</t>
  </si>
  <si>
    <t>High School - Science_2011_Rural, Remote_Different District/Same Position</t>
  </si>
  <si>
    <t>High School - Science_2011_Rural, Remote_Leaver</t>
  </si>
  <si>
    <t>High School - Science_2011_Rural, Remote_New</t>
  </si>
  <si>
    <t>High School - Science_2011_Rural, Remote_Same District/Different Position</t>
  </si>
  <si>
    <t>High School - Science_2011_Rural, Remote_Stayer</t>
  </si>
  <si>
    <t>High School - Science_2011_Suburb, Large_Different District/Different Position</t>
  </si>
  <si>
    <t>High School - Science_2011_Suburb, Large_Different District/Same Position</t>
  </si>
  <si>
    <t>High School - Science_2011_Suburb, Large_Leaver</t>
  </si>
  <si>
    <t>High School - Science_2011_Suburb, Large_New</t>
  </si>
  <si>
    <t>High School - Science_2011_Suburb, Large_Same District/Different Position</t>
  </si>
  <si>
    <t>High School - Science_2011_Suburb, Large_Stayer</t>
  </si>
  <si>
    <t>High School - Science_2011_Suburb, Mid-size_Stayer</t>
  </si>
  <si>
    <t>High School - Science_2011_Suburb, Small_Different District/Same Position</t>
  </si>
  <si>
    <t>High School - Science_2011_Suburb, Small_Leaver</t>
  </si>
  <si>
    <t>High School - Science_2011_Suburb, Small_New</t>
  </si>
  <si>
    <t>High School - Science_2011_Suburb, Small_Same District/Different Position</t>
  </si>
  <si>
    <t>High School - Science_2011_Suburb, Small_Stayer</t>
  </si>
  <si>
    <t>High School - Science_2011_Town, Distant_Different District/Different Position</t>
  </si>
  <si>
    <t>High School - Science_2011_Town, Distant_Different District/Same Position</t>
  </si>
  <si>
    <t>High School - Science_2011_Town, Distant_Leaver</t>
  </si>
  <si>
    <t>High School - Science_2011_Town, Distant_New</t>
  </si>
  <si>
    <t>High School - Science_2011_Town, Distant_Same District/Different Position</t>
  </si>
  <si>
    <t>High School - Science_2011_Town, Distant_Stayer</t>
  </si>
  <si>
    <t>High School - Science_2011_Town, Fringe_Different District/Same Position</t>
  </si>
  <si>
    <t>High School - Science_2011_Town, Fringe_Leaver</t>
  </si>
  <si>
    <t>High School - Science_2011_Town, Fringe_Same District/Different Position</t>
  </si>
  <si>
    <t>High School - Science_2011_Town, Fringe_Stayer</t>
  </si>
  <si>
    <t>High School - Science_2011_Town, Remote_Different District/Different Position</t>
  </si>
  <si>
    <t>High School - Science_2011_Town, Remote_Different District/Same Position</t>
  </si>
  <si>
    <t>High School - Science_2011_Town, Remote_Leaver</t>
  </si>
  <si>
    <t>High School - Science_2011_Town, Remote_New</t>
  </si>
  <si>
    <t>High School - Science_2011_Town, Remote_Same District/Different Position</t>
  </si>
  <si>
    <t>High School - Science_2011_Town, Remote_Stayer</t>
  </si>
  <si>
    <t>High School - Science_2012_City, Large_Different District/Different Position</t>
  </si>
  <si>
    <t>High School - Science_2012_City, Large_Different District/Same Position</t>
  </si>
  <si>
    <t>High School - Science_2012_City, Large_Leaver</t>
  </si>
  <si>
    <t>High School - Science_2012_City, Large_New</t>
  </si>
  <si>
    <t>High School - Science_2012_City, Large_Same District/Different Position</t>
  </si>
  <si>
    <t>High School - Science_2012_City, Large_Stayer</t>
  </si>
  <si>
    <t>High School - Science_2012_City, Small_Leaver</t>
  </si>
  <si>
    <t>High School - Science_2012_City, Small_Same District/Different Position</t>
  </si>
  <si>
    <t>High School - Science_2012_City, Small_Stayer</t>
  </si>
  <si>
    <t>High School - Science_2012_Rural, Distant_Different District/Different Position</t>
  </si>
  <si>
    <t>High School - Science_2012_Rural, Distant_Different District/Same Position</t>
  </si>
  <si>
    <t>High School - Science_2012_Rural, Distant_Leaver</t>
  </si>
  <si>
    <t>High School - Science_2012_Rural, Distant_New</t>
  </si>
  <si>
    <t>High School - Science_2012_Rural, Distant_Same District/Different Position</t>
  </si>
  <si>
    <t>High School - Science_2012_Rural, Distant_Stayer</t>
  </si>
  <si>
    <t>High School - Science_2012_Rural, Fringe_Different District/Different Position</t>
  </si>
  <si>
    <t>High School - Science_2012_Rural, Fringe_Different District/Same Position</t>
  </si>
  <si>
    <t>High School - Science_2012_Rural, Fringe_Leaver</t>
  </si>
  <si>
    <t>High School - Science_2012_Rural, Fringe_New</t>
  </si>
  <si>
    <t>High School - Science_2012_Rural, Fringe_Same District/Different Position</t>
  </si>
  <si>
    <t>High School - Science_2012_Rural, Fringe_Stayer</t>
  </si>
  <si>
    <t>High School - Science_2012_Rural, Remote_Different District/Different Position</t>
  </si>
  <si>
    <t>High School - Science_2012_Rural, Remote_Different District/Same Position</t>
  </si>
  <si>
    <t>High School - Science_2012_Rural, Remote_Leaver</t>
  </si>
  <si>
    <t>High School - Science_2012_Rural, Remote_New</t>
  </si>
  <si>
    <t>High School - Science_2012_Rural, Remote_Same District/Different Position</t>
  </si>
  <si>
    <t>High School - Science_2012_Rural, Remote_Stayer</t>
  </si>
  <si>
    <t>High School - Science_2012_Suburb, Large_Different District/Different Position</t>
  </si>
  <si>
    <t>High School - Science_2012_Suburb, Large_Different District/Same Position</t>
  </si>
  <si>
    <t>High School - Science_2012_Suburb, Large_Leaver</t>
  </si>
  <si>
    <t>High School - Science_2012_Suburb, Large_New</t>
  </si>
  <si>
    <t>High School - Science_2012_Suburb, Large_Same District/Different Position</t>
  </si>
  <si>
    <t>High School - Science_2012_Suburb, Large_Stayer</t>
  </si>
  <si>
    <t>High School - Science_2012_Suburb, Mid-size_Leaver</t>
  </si>
  <si>
    <t>High School - Science_2012_Suburb, Small_Different District/Different Position</t>
  </si>
  <si>
    <t>High School - Science_2012_Suburb, Small_Leaver</t>
  </si>
  <si>
    <t>High School - Science_2012_Suburb, Small_New</t>
  </si>
  <si>
    <t>High School - Science_2012_Suburb, Small_Same District/Different Position</t>
  </si>
  <si>
    <t>High School - Science_2012_Suburb, Small_Stayer</t>
  </si>
  <si>
    <t>High School - Science_2012_Town, Distant_Different District/Different Position</t>
  </si>
  <si>
    <t>High School - Science_2012_Town, Distant_Different District/Same Position</t>
  </si>
  <si>
    <t>High School - Science_2012_Town, Distant_Leaver</t>
  </si>
  <si>
    <t>High School - Science_2012_Town, Distant_New</t>
  </si>
  <si>
    <t>High School - Science_2012_Town, Distant_Same District/Different Position</t>
  </si>
  <si>
    <t>High School - Science_2012_Town, Distant_Stayer</t>
  </si>
  <si>
    <t>High School - Science_2012_Town, Fringe_Stayer</t>
  </si>
  <si>
    <t>High School - Science_2012_Town, Remote_Different District/Different Position</t>
  </si>
  <si>
    <t>High School - Science_2012_Town, Remote_Different District/Same Position</t>
  </si>
  <si>
    <t>High School - Science_2012_Town, Remote_Leaver</t>
  </si>
  <si>
    <t>High School - Science_2012_Town, Remote_New</t>
  </si>
  <si>
    <t>High School - Science_2012_Town, Remote_Same District/Different Position</t>
  </si>
  <si>
    <t>High School - Science_2012_Town, Remote_Stayer</t>
  </si>
  <si>
    <t>High School - Science_2013_City, Large_Different District/Different Position</t>
  </si>
  <si>
    <t>High School - Science_2013_City, Large_Different District/Same Position</t>
  </si>
  <si>
    <t>High School - Science_2013_City, Large_Leaver</t>
  </si>
  <si>
    <t>High School - Science_2013_City, Large_New</t>
  </si>
  <si>
    <t>High School - Science_2013_City, Large_Same District/Different Position</t>
  </si>
  <si>
    <t>High School - Science_2013_City, Large_Stayer</t>
  </si>
  <si>
    <t>High School - Science_2013_City, Small_Leaver</t>
  </si>
  <si>
    <t>High School - Science_2013_City, Small_New</t>
  </si>
  <si>
    <t>High School - Science_2013_City, Small_Same District/Different Position</t>
  </si>
  <si>
    <t>High School - Science_2013_City, Small_Stayer</t>
  </si>
  <si>
    <t>High School - Science_2013_Rural, Distant_Different District/Different Position</t>
  </si>
  <si>
    <t>High School - Science_2013_Rural, Distant_Different District/Same Position</t>
  </si>
  <si>
    <t>High School - Science_2013_Rural, Distant_Leaver</t>
  </si>
  <si>
    <t>High School - Science_2013_Rural, Distant_New</t>
  </si>
  <si>
    <t>High School - Science_2013_Rural, Distant_Same District/Different Position</t>
  </si>
  <si>
    <t>High School - Science_2013_Rural, Distant_Stayer</t>
  </si>
  <si>
    <t>High School - Science_2013_Rural, Fringe_Different District/Different Position</t>
  </si>
  <si>
    <t>High School - Science_2013_Rural, Fringe_Different District/Same Position</t>
  </si>
  <si>
    <t>High School - Science_2013_Rural, Fringe_Leaver</t>
  </si>
  <si>
    <t>High School - Science_2013_Rural, Fringe_New</t>
  </si>
  <si>
    <t>High School - Science_2013_Rural, Fringe_Same District/Different Position</t>
  </si>
  <si>
    <t>High School - Science_2013_Rural, Fringe_Stayer</t>
  </si>
  <si>
    <t>High School - Science_2013_Rural, Remote_Different District/Different Position</t>
  </si>
  <si>
    <t>High School - Science_2013_Rural, Remote_Different District/Same Position</t>
  </si>
  <si>
    <t>High School - Science_2013_Rural, Remote_Leaver</t>
  </si>
  <si>
    <t>High School - Science_2013_Rural, Remote_New</t>
  </si>
  <si>
    <t>High School - Science_2013_Rural, Remote_Same District/Different Position</t>
  </si>
  <si>
    <t>High School - Science_2013_Rural, Remote_Stayer</t>
  </si>
  <si>
    <t>High School - Science_2013_Suburb, Large_Different District/Different Position</t>
  </si>
  <si>
    <t>High School - Science_2013_Suburb, Large_Different District/Same Position</t>
  </si>
  <si>
    <t>High School - Science_2013_Suburb, Large_Leaver</t>
  </si>
  <si>
    <t>High School - Science_2013_Suburb, Large_New</t>
  </si>
  <si>
    <t>High School - Science_2013_Suburb, Large_Same District/Different Position</t>
  </si>
  <si>
    <t>High School - Science_2013_Suburb, Large_Stayer</t>
  </si>
  <si>
    <t>High School - Science_2013_Suburb, Mid-size_Different District/Different Position</t>
  </si>
  <si>
    <t>High School - Science_2013_Suburb, Mid-size_New</t>
  </si>
  <si>
    <t>High School - Science_2013_Suburb, Small_Different District/Different Position</t>
  </si>
  <si>
    <t>High School - Science_2013_Suburb, Small_Leaver</t>
  </si>
  <si>
    <t>High School - Science_2013_Suburb, Small_Same District/Different Position</t>
  </si>
  <si>
    <t>High School - Science_2013_Suburb, Small_Stayer</t>
  </si>
  <si>
    <t>High School - Science_2013_Town, Distant_Different District/Different Position</t>
  </si>
  <si>
    <t>High School - Science_2013_Town, Distant_Different District/Same Position</t>
  </si>
  <si>
    <t>High School - Science_2013_Town, Distant_Leaver</t>
  </si>
  <si>
    <t>High School - Science_2013_Town, Distant_New</t>
  </si>
  <si>
    <t>High School - Science_2013_Town, Distant_Same District/Different Position</t>
  </si>
  <si>
    <t>High School - Science_2013_Town, Distant_Stayer</t>
  </si>
  <si>
    <t>High School - Science_2013_Town, Fringe_Leaver</t>
  </si>
  <si>
    <t>High School - Science_2013_Town, Fringe_New</t>
  </si>
  <si>
    <t>High School - Science_2013_Town, Fringe_Stayer</t>
  </si>
  <si>
    <t>High School - Science_2013_Town, Remote_Different District/Different Position</t>
  </si>
  <si>
    <t>High School - Science_2013_Town, Remote_Different District/Same Position</t>
  </si>
  <si>
    <t>High School - Science_2013_Town, Remote_Leaver</t>
  </si>
  <si>
    <t>High School - Science_2013_Town, Remote_New</t>
  </si>
  <si>
    <t>High School - Science_2013_Town, Remote_Same District/Different Position</t>
  </si>
  <si>
    <t>High School - Science_2013_Town, Remote_Stayer</t>
  </si>
  <si>
    <t>High School - Science_2014_City, Large_Different District/Different Position</t>
  </si>
  <si>
    <t>High School - Science_2014_City, Large_Different District/Same Position</t>
  </si>
  <si>
    <t>High School - Science_2014_City, Large_Leaver</t>
  </si>
  <si>
    <t>High School - Science_2014_City, Large_New</t>
  </si>
  <si>
    <t>High School - Science_2014_City, Large_Same District/Different Position</t>
  </si>
  <si>
    <t>High School - Science_2014_City, Large_Stayer</t>
  </si>
  <si>
    <t>High School - Science_2014_City, Small_Different District/Same Position</t>
  </si>
  <si>
    <t>High School - Science_2014_City, Small_Leaver</t>
  </si>
  <si>
    <t>High School - Science_2014_City, Small_New</t>
  </si>
  <si>
    <t>High School - Science_2014_City, Small_Same District/Different Position</t>
  </si>
  <si>
    <t>High School - Science_2014_City, Small_Stayer</t>
  </si>
  <si>
    <t>High School - Science_2014_Rural, Distant_Different District/Different Position</t>
  </si>
  <si>
    <t>High School - Science_2014_Rural, Distant_Different District/Same Position</t>
  </si>
  <si>
    <t>High School - Science_2014_Rural, Distant_Leaver</t>
  </si>
  <si>
    <t>High School - Science_2014_Rural, Distant_New</t>
  </si>
  <si>
    <t>High School - Science_2014_Rural, Distant_Same District/Different Position</t>
  </si>
  <si>
    <t>High School - Science_2014_Rural, Distant_Stayer</t>
  </si>
  <si>
    <t>High School - Science_2014_Rural, Fringe_Different District/Different Position</t>
  </si>
  <si>
    <t>High School - Science_2014_Rural, Fringe_Different District/Same Position</t>
  </si>
  <si>
    <t>High School - Science_2014_Rural, Fringe_Leaver</t>
  </si>
  <si>
    <t>High School - Science_2014_Rural, Fringe_New</t>
  </si>
  <si>
    <t>High School - Science_2014_Rural, Fringe_Same District/Different Position</t>
  </si>
  <si>
    <t>High School - Science_2014_Rural, Fringe_Stayer</t>
  </si>
  <si>
    <t>High School - Science_2014_Rural, Remote_Different District/Different Position</t>
  </si>
  <si>
    <t>High School - Science_2014_Rural, Remote_Different District/Same Position</t>
  </si>
  <si>
    <t>High School - Science_2014_Rural, Remote_Leaver</t>
  </si>
  <si>
    <t>High School - Science_2014_Rural, Remote_New</t>
  </si>
  <si>
    <t>High School - Science_2014_Rural, Remote_Same District/Different Position</t>
  </si>
  <si>
    <t>High School - Science_2014_Rural, Remote_Stayer</t>
  </si>
  <si>
    <t>High School - Science_2014_Suburb, Large_Different District/Different Position</t>
  </si>
  <si>
    <t>High School - Science_2014_Suburb, Large_Different District/Same Position</t>
  </si>
  <si>
    <t>High School - Science_2014_Suburb, Large_Leaver</t>
  </si>
  <si>
    <t>High School - Science_2014_Suburb, Large_New</t>
  </si>
  <si>
    <t>High School - Science_2014_Suburb, Large_Same District/Different Position</t>
  </si>
  <si>
    <t>High School - Science_2014_Suburb, Large_Stayer</t>
  </si>
  <si>
    <t>High School - Science_2014_Suburb, Mid-size_Different District/Different Position</t>
  </si>
  <si>
    <t>High School - Science_2014_Suburb, Mid-size_Different District/Same Position</t>
  </si>
  <si>
    <t>High School - Science_2014_Suburb, Mid-size_Leaver</t>
  </si>
  <si>
    <t>High School - Science_2014_Suburb, Mid-size_New</t>
  </si>
  <si>
    <t>High School - Science_2014_Suburb, Mid-size_Same District/Different Position</t>
  </si>
  <si>
    <t>High School - Science_2014_Suburb, Mid-size_Stayer</t>
  </si>
  <si>
    <t>High School - Science_2014_Town, Distant_Different District/Different Position</t>
  </si>
  <si>
    <t>High School - Science_2014_Town, Distant_Different District/Same Position</t>
  </si>
  <si>
    <t>High School - Science_2014_Town, Distant_Leaver</t>
  </si>
  <si>
    <t>High School - Science_2014_Town, Distant_New</t>
  </si>
  <si>
    <t>High School - Science_2014_Town, Distant_Same District/Different Position</t>
  </si>
  <si>
    <t>High School - Science_2014_Town, Distant_Stayer</t>
  </si>
  <si>
    <t>High School - Science_2014_Town, Fringe_Different District/Different Position</t>
  </si>
  <si>
    <t>High School - Science_2014_Town, Fringe_Different District/Same Position</t>
  </si>
  <si>
    <t>High School - Science_2014_Town, Fringe_Leaver</t>
  </si>
  <si>
    <t>High School - Science_2014_Town, Fringe_New</t>
  </si>
  <si>
    <t>High School - Science_2014_Town, Fringe_Same District/Different Position</t>
  </si>
  <si>
    <t>High School - Science_2014_Town, Fringe_Stayer</t>
  </si>
  <si>
    <t>High School - Science_2014_Town, Remote_Different District/Different Position</t>
  </si>
  <si>
    <t>High School - Science_2014_Town, Remote_Different District/Same Position</t>
  </si>
  <si>
    <t>High School - Science_2014_Town, Remote_Leaver</t>
  </si>
  <si>
    <t>High School - Science_2014_Town, Remote_New</t>
  </si>
  <si>
    <t>High School - Science_2014_Town, Remote_Same District/Different Position</t>
  </si>
  <si>
    <t>High School - Science_2014_Town, Remote_Stayer</t>
  </si>
  <si>
    <t>High School - Social Studies_2010_City, Large_Different District/Different Position</t>
  </si>
  <si>
    <t>High School - Social Studies_2010_City, Large_Different District/Same Position</t>
  </si>
  <si>
    <t>High School - Social Studies_2010_City, Large_Leaver</t>
  </si>
  <si>
    <t>High School - Social Studies_2010_City, Large_New</t>
  </si>
  <si>
    <t>High School - Social Studies_2010_City, Large_Same District/Different Position</t>
  </si>
  <si>
    <t>High School - Social Studies_2010_City, Large_Stayer</t>
  </si>
  <si>
    <t>High School - Social Studies_2010_City, Small_Different District/Same Position</t>
  </si>
  <si>
    <t>High School - Social Studies_2010_City, Small_Leaver</t>
  </si>
  <si>
    <t>High School - Social Studies_2010_City, Small_New</t>
  </si>
  <si>
    <t>High School - Social Studies_2010_City, Small_Same District/Different Position</t>
  </si>
  <si>
    <t>High School - Social Studies_2010_City, Small_Stayer</t>
  </si>
  <si>
    <t>High School - Social Studies_2010_Rural, Distant_Different District/Different Position</t>
  </si>
  <si>
    <t>High School - Social Studies_2010_Rural, Distant_Different District/Same Position</t>
  </si>
  <si>
    <t>High School - Social Studies_2010_Rural, Distant_Leaver</t>
  </si>
  <si>
    <t>High School - Social Studies_2010_Rural, Distant_New</t>
  </si>
  <si>
    <t>High School - Social Studies_2010_Rural, Distant_Same District/Different Position</t>
  </si>
  <si>
    <t>High School - Social Studies_2010_Rural, Distant_Stayer</t>
  </si>
  <si>
    <t>High School - Social Studies_2010_Rural, Fringe_Different District/Different Position</t>
  </si>
  <si>
    <t>High School - Social Studies_2010_Rural, Fringe_Different District/Same Position</t>
  </si>
  <si>
    <t>High School - Social Studies_2010_Rural, Fringe_Leaver</t>
  </si>
  <si>
    <t>High School - Social Studies_2010_Rural, Fringe_New</t>
  </si>
  <si>
    <t>High School - Social Studies_2010_Rural, Fringe_Same District/Different Position</t>
  </si>
  <si>
    <t>High School - Social Studies_2010_Rural, Fringe_Stayer</t>
  </si>
  <si>
    <t>High School - Social Studies_2010_Rural, Remote_Different District/Different Position</t>
  </si>
  <si>
    <t>High School - Social Studies_2010_Rural, Remote_Different District/Same Position</t>
  </si>
  <si>
    <t>High School - Social Studies_2010_Rural, Remote_Leaver</t>
  </si>
  <si>
    <t>High School - Social Studies_2010_Rural, Remote_New</t>
  </si>
  <si>
    <t>High School - Social Studies_2010_Rural, Remote_Same District/Different Position</t>
  </si>
  <si>
    <t>High School - Social Studies_2010_Rural, Remote_Stayer</t>
  </si>
  <si>
    <t>High School - Social Studies_2010_Suburb, Large_Different District/Different Position</t>
  </si>
  <si>
    <t>High School - Social Studies_2010_Suburb, Large_Different District/Same Position</t>
  </si>
  <si>
    <t>High School - Social Studies_2010_Suburb, Large_Leaver</t>
  </si>
  <si>
    <t>High School - Social Studies_2010_Suburb, Large_New</t>
  </si>
  <si>
    <t>High School - Social Studies_2010_Suburb, Large_Same District/Different Position</t>
  </si>
  <si>
    <t>High School - Social Studies_2010_Suburb, Large_Stayer</t>
  </si>
  <si>
    <t>High School - Social Studies_2010_Suburb, Mid-size_Stayer</t>
  </si>
  <si>
    <t>High School - Social Studies_2010_Suburb, Small_Different District/Same Position</t>
  </si>
  <si>
    <t>High School - Social Studies_2010_Suburb, Small_Leaver</t>
  </si>
  <si>
    <t>High School - Social Studies_2010_Suburb, Small_New</t>
  </si>
  <si>
    <t>High School - Social Studies_2010_Suburb, Small_Same District/Different Position</t>
  </si>
  <si>
    <t>High School - Social Studies_2010_Suburb, Small_Stayer</t>
  </si>
  <si>
    <t>High School - Social Studies_2010_Town, Distant_Different District/Different Position</t>
  </si>
  <si>
    <t>High School - Social Studies_2010_Town, Distant_Different District/Same Position</t>
  </si>
  <si>
    <t>High School - Social Studies_2010_Town, Distant_Leaver</t>
  </si>
  <si>
    <t>High School - Social Studies_2010_Town, Distant_New</t>
  </si>
  <si>
    <t>High School - Social Studies_2010_Town, Distant_Same District/Different Position</t>
  </si>
  <si>
    <t>High School - Social Studies_2010_Town, Distant_Stayer</t>
  </si>
  <si>
    <t>High School - Social Studies_2010_Town, Fringe_Different District/Different Position</t>
  </si>
  <si>
    <t>High School - Social Studies_2010_Town, Fringe_Different District/Same Position</t>
  </si>
  <si>
    <t>High School - Social Studies_2010_Town, Fringe_Leaver</t>
  </si>
  <si>
    <t>High School - Social Studies_2010_Town, Fringe_New</t>
  </si>
  <si>
    <t>High School - Social Studies_2010_Town, Fringe_Same District/Different Position</t>
  </si>
  <si>
    <t>High School - Social Studies_2010_Town, Fringe_Stayer</t>
  </si>
  <si>
    <t>High School - Social Studies_2010_Town, Remote_Different District/Different Position</t>
  </si>
  <si>
    <t>High School - Social Studies_2010_Town, Remote_Different District/Same Position</t>
  </si>
  <si>
    <t>High School - Social Studies_2010_Town, Remote_Leaver</t>
  </si>
  <si>
    <t>High School - Social Studies_2010_Town, Remote_New</t>
  </si>
  <si>
    <t>High School - Social Studies_2010_Town, Remote_Same District/Different Position</t>
  </si>
  <si>
    <t>High School - Social Studies_2010_Town, Remote_Stayer</t>
  </si>
  <si>
    <t>High School - Social Studies_2011_City, Large_Different District/Different Position</t>
  </si>
  <si>
    <t>High School - Social Studies_2011_City, Large_Different District/Same Position</t>
  </si>
  <si>
    <t>High School - Social Studies_2011_City, Large_Leaver</t>
  </si>
  <si>
    <t>High School - Social Studies_2011_City, Large_New</t>
  </si>
  <si>
    <t>High School - Social Studies_2011_City, Large_Same District/Different Position</t>
  </si>
  <si>
    <t>High School - Social Studies_2011_City, Large_Stayer</t>
  </si>
  <si>
    <t>High School - Social Studies_2011_City, Small_Leaver</t>
  </si>
  <si>
    <t>High School - Social Studies_2011_City, Small_New</t>
  </si>
  <si>
    <t>High School - Social Studies_2011_City, Small_Same District/Different Position</t>
  </si>
  <si>
    <t>High School - Social Studies_2011_City, Small_Stayer</t>
  </si>
  <si>
    <t>High School - Social Studies_2011_Rural, Distant_Different District/Different Position</t>
  </si>
  <si>
    <t>High School - Social Studies_2011_Rural, Distant_Different District/Same Position</t>
  </si>
  <si>
    <t>High School - Social Studies_2011_Rural, Distant_Leaver</t>
  </si>
  <si>
    <t>High School - Social Studies_2011_Rural, Distant_New</t>
  </si>
  <si>
    <t>High School - Social Studies_2011_Rural, Distant_Same District/Different Position</t>
  </si>
  <si>
    <t>High School - Social Studies_2011_Rural, Distant_Stayer</t>
  </si>
  <si>
    <t>High School - Social Studies_2011_Rural, Fringe_Different District/Different Position</t>
  </si>
  <si>
    <t>High School - Social Studies_2011_Rural, Fringe_Different District/Same Position</t>
  </si>
  <si>
    <t>High School - Social Studies_2011_Rural, Fringe_Leaver</t>
  </si>
  <si>
    <t>High School - Social Studies_2011_Rural, Fringe_New</t>
  </si>
  <si>
    <t>High School - Social Studies_2011_Rural, Fringe_Same District/Different Position</t>
  </si>
  <si>
    <t>High School - Social Studies_2011_Rural, Fringe_Stayer</t>
  </si>
  <si>
    <t>High School - Social Studies_2011_Rural, Remote_Different District/Different Position</t>
  </si>
  <si>
    <t>High School - Social Studies_2011_Rural, Remote_Different District/Same Position</t>
  </si>
  <si>
    <t>High School - Social Studies_2011_Rural, Remote_Leaver</t>
  </si>
  <si>
    <t>High School - Social Studies_2011_Rural, Remote_New</t>
  </si>
  <si>
    <t>High School - Social Studies_2011_Rural, Remote_Same District/Different Position</t>
  </si>
  <si>
    <t>High School - Social Studies_2011_Rural, Remote_Stayer</t>
  </si>
  <si>
    <t>High School - Social Studies_2011_Suburb, Large_Different District/Different Position</t>
  </si>
  <si>
    <t>High School - Social Studies_2011_Suburb, Large_Leaver</t>
  </si>
  <si>
    <t>High School - Social Studies_2011_Suburb, Large_New</t>
  </si>
  <si>
    <t>High School - Social Studies_2011_Suburb, Large_Same District/Different Position</t>
  </si>
  <si>
    <t>High School - Social Studies_2011_Suburb, Large_Stayer</t>
  </si>
  <si>
    <t>High School - Social Studies_2011_Suburb, Mid-size_Same District/Different Position</t>
  </si>
  <si>
    <t>High School - Social Studies_2011_Suburb, Mid-size_Stayer</t>
  </si>
  <si>
    <t>High School - Social Studies_2011_Suburb, Small_Different District/Different Position</t>
  </si>
  <si>
    <t>High School - Social Studies_2011_Suburb, Small_Leaver</t>
  </si>
  <si>
    <t>High School - Social Studies_2011_Suburb, Small_New</t>
  </si>
  <si>
    <t>High School - Social Studies_2011_Suburb, Small_Same District/Different Position</t>
  </si>
  <si>
    <t>High School - Social Studies_2011_Suburb, Small_Stayer</t>
  </si>
  <si>
    <t>High School - Social Studies_2011_Town, Distant_Different District/Different Position</t>
  </si>
  <si>
    <t>High School - Social Studies_2011_Town, Distant_Different District/Same Position</t>
  </si>
  <si>
    <t>High School - Social Studies_2011_Town, Distant_Leaver</t>
  </si>
  <si>
    <t>High School - Social Studies_2011_Town, Distant_New</t>
  </si>
  <si>
    <t>High School - Social Studies_2011_Town, Distant_Same District/Different Position</t>
  </si>
  <si>
    <t>High School - Social Studies_2011_Town, Distant_Stayer</t>
  </si>
  <si>
    <t>High School - Social Studies_2011_Town, Fringe_Leaver</t>
  </si>
  <si>
    <t>High School - Social Studies_2011_Town, Fringe_New</t>
  </si>
  <si>
    <t>High School - Social Studies_2011_Town, Fringe_Same District/Different Position</t>
  </si>
  <si>
    <t>High School - Social Studies_2011_Town, Fringe_Stayer</t>
  </si>
  <si>
    <t>High School - Social Studies_2011_Town, Remote_Different District/Different Position</t>
  </si>
  <si>
    <t>High School - Social Studies_2011_Town, Remote_Leaver</t>
  </si>
  <si>
    <t>High School - Social Studies_2011_Town, Remote_New</t>
  </si>
  <si>
    <t>High School - Social Studies_2011_Town, Remote_Same District/Different Position</t>
  </si>
  <si>
    <t>High School - Social Studies_2011_Town, Remote_Stayer</t>
  </si>
  <si>
    <t>High School - Social Studies_2012_City, Large_Different District/Different Position</t>
  </si>
  <si>
    <t>High School - Social Studies_2012_City, Large_Different District/Same Position</t>
  </si>
  <si>
    <t>High School - Social Studies_2012_City, Large_Leaver</t>
  </si>
  <si>
    <t>High School - Social Studies_2012_City, Large_New</t>
  </si>
  <si>
    <t>High School - Social Studies_2012_City, Large_Same District/Different Position</t>
  </si>
  <si>
    <t>High School - Social Studies_2012_City, Large_Stayer</t>
  </si>
  <si>
    <t>High School - Social Studies_2012_City, Small_Leaver</t>
  </si>
  <si>
    <t>High School - Social Studies_2012_City, Small_New</t>
  </si>
  <si>
    <t>High School - Social Studies_2012_City, Small_Same District/Different Position</t>
  </si>
  <si>
    <t>High School - Social Studies_2012_City, Small_Stayer</t>
  </si>
  <si>
    <t>High School - Social Studies_2012_Rural, Distant_Different District/Different Position</t>
  </si>
  <si>
    <t>High School - Social Studies_2012_Rural, Distant_Different District/Same Position</t>
  </si>
  <si>
    <t>High School - Social Studies_2012_Rural, Distant_Leaver</t>
  </si>
  <si>
    <t>High School - Social Studies_2012_Rural, Distant_New</t>
  </si>
  <si>
    <t>High School - Social Studies_2012_Rural, Distant_Same District/Different Position</t>
  </si>
  <si>
    <t>High School - Social Studies_2012_Rural, Distant_Stayer</t>
  </si>
  <si>
    <t>High School - Social Studies_2012_Rural, Fringe_Different District/Different Position</t>
  </si>
  <si>
    <t>High School - Social Studies_2012_Rural, Fringe_Different District/Same Position</t>
  </si>
  <si>
    <t>High School - Social Studies_2012_Rural, Fringe_Leaver</t>
  </si>
  <si>
    <t>High School - Social Studies_2012_Rural, Fringe_New</t>
  </si>
  <si>
    <t>High School - Social Studies_2012_Rural, Fringe_Same District/Different Position</t>
  </si>
  <si>
    <t>High School - Social Studies_2012_Rural, Fringe_Stayer</t>
  </si>
  <si>
    <t>High School - Social Studies_2012_Rural, Remote_Different District/Different Position</t>
  </si>
  <si>
    <t>High School - Social Studies_2012_Rural, Remote_Different District/Same Position</t>
  </si>
  <si>
    <t>High School - Social Studies_2012_Rural, Remote_Leaver</t>
  </si>
  <si>
    <t>High School - Social Studies_2012_Rural, Remote_New</t>
  </si>
  <si>
    <t>High School - Social Studies_2012_Rural, Remote_Same District/Different Position</t>
  </si>
  <si>
    <t>High School - Social Studies_2012_Rural, Remote_Stayer</t>
  </si>
  <si>
    <t>High School - Social Studies_2012_Suburb, Large_Different District/Different Position</t>
  </si>
  <si>
    <t>High School - Social Studies_2012_Suburb, Large_Different District/Same Position</t>
  </si>
  <si>
    <t>High School - Social Studies_2012_Suburb, Large_Leaver</t>
  </si>
  <si>
    <t>High School - Social Studies_2012_Suburb, Large_New</t>
  </si>
  <si>
    <t>High School - Social Studies_2012_Suburb, Large_Same District/Different Position</t>
  </si>
  <si>
    <t>High School - Social Studies_2012_Suburb, Large_Stayer</t>
  </si>
  <si>
    <t>High School - Social Studies_2012_Suburb, Mid-size_New</t>
  </si>
  <si>
    <t>High School - Social Studies_2012_Suburb, Mid-size_Stayer</t>
  </si>
  <si>
    <t>High School - Social Studies_2012_Suburb, Small_Different District/Different Position</t>
  </si>
  <si>
    <t>High School - Social Studies_2012_Suburb, Small_Leaver</t>
  </si>
  <si>
    <t>High School - Social Studies_2012_Suburb, Small_New</t>
  </si>
  <si>
    <t>High School - Social Studies_2012_Suburb, Small_Same District/Different Position</t>
  </si>
  <si>
    <t>High School - Social Studies_2012_Suburb, Small_Stayer</t>
  </si>
  <si>
    <t>High School - Social Studies_2012_Town, Distant_Different District/Different Position</t>
  </si>
  <si>
    <t>High School - Social Studies_2012_Town, Distant_Different District/Same Position</t>
  </si>
  <si>
    <t>High School - Social Studies_2012_Town, Distant_Leaver</t>
  </si>
  <si>
    <t>High School - Social Studies_2012_Town, Distant_New</t>
  </si>
  <si>
    <t>High School - Social Studies_2012_Town, Distant_Same District/Different Position</t>
  </si>
  <si>
    <t>High School - Social Studies_2012_Town, Distant_Stayer</t>
  </si>
  <si>
    <t>High School - Social Studies_2012_Town, Fringe_Stayer</t>
  </si>
  <si>
    <t>High School - Social Studies_2012_Town, Remote_Different District/Different Position</t>
  </si>
  <si>
    <t>High School - Social Studies_2012_Town, Remote_Different District/Same Position</t>
  </si>
  <si>
    <t>High School - Social Studies_2012_Town, Remote_Leaver</t>
  </si>
  <si>
    <t>High School - Social Studies_2012_Town, Remote_New</t>
  </si>
  <si>
    <t>High School - Social Studies_2012_Town, Remote_Same District/Different Position</t>
  </si>
  <si>
    <t>High School - Social Studies_2012_Town, Remote_Stayer</t>
  </si>
  <si>
    <t>High School - Social Studies_2013_City, Large_Different District/Different Position</t>
  </si>
  <si>
    <t>High School - Social Studies_2013_City, Large_Different District/Same Position</t>
  </si>
  <si>
    <t>High School - Social Studies_2013_City, Large_Leaver</t>
  </si>
  <si>
    <t>High School - Social Studies_2013_City, Large_New</t>
  </si>
  <si>
    <t>High School - Social Studies_2013_City, Large_Same District/Different Position</t>
  </si>
  <si>
    <t>High School - Social Studies_2013_City, Large_Stayer</t>
  </si>
  <si>
    <t>High School - Social Studies_2013_City, Small_Different District/Different Position</t>
  </si>
  <si>
    <t>High School - Social Studies_2013_City, Small_Leaver</t>
  </si>
  <si>
    <t>High School - Social Studies_2013_City, Small_New</t>
  </si>
  <si>
    <t>High School - Social Studies_2013_City, Small_Same District/Different Position</t>
  </si>
  <si>
    <t>High School - Social Studies_2013_City, Small_Stayer</t>
  </si>
  <si>
    <t>High School - Social Studies_2013_Rural, Distant_Different District/Different Position</t>
  </si>
  <si>
    <t>High School - Social Studies_2013_Rural, Distant_Different District/Same Position</t>
  </si>
  <si>
    <t>High School - Social Studies_2013_Rural, Distant_Leaver</t>
  </si>
  <si>
    <t>High School - Social Studies_2013_Rural, Distant_New</t>
  </si>
  <si>
    <t>High School - Social Studies_2013_Rural, Distant_Same District/Different Position</t>
  </si>
  <si>
    <t>High School - Social Studies_2013_Rural, Distant_Stayer</t>
  </si>
  <si>
    <t>High School - Social Studies_2013_Rural, Fringe_Different District/Different Position</t>
  </si>
  <si>
    <t>High School - Social Studies_2013_Rural, Fringe_Different District/Same Position</t>
  </si>
  <si>
    <t>High School - Social Studies_2013_Rural, Fringe_Leaver</t>
  </si>
  <si>
    <t>High School - Social Studies_2013_Rural, Fringe_New</t>
  </si>
  <si>
    <t>High School - Social Studies_2013_Rural, Fringe_Same District/Different Position</t>
  </si>
  <si>
    <t>High School - Social Studies_2013_Rural, Fringe_Stayer</t>
  </si>
  <si>
    <t>High School - Social Studies_2013_Rural, Remote_Different District/Different Position</t>
  </si>
  <si>
    <t>High School - Social Studies_2013_Rural, Remote_Different District/Same Position</t>
  </si>
  <si>
    <t>High School - Social Studies_2013_Rural, Remote_Leaver</t>
  </si>
  <si>
    <t>High School - Social Studies_2013_Rural, Remote_New</t>
  </si>
  <si>
    <t>High School - Social Studies_2013_Rural, Remote_Same District/Different Position</t>
  </si>
  <si>
    <t>High School - Social Studies_2013_Rural, Remote_Stayer</t>
  </si>
  <si>
    <t>High School - Social Studies_2013_Suburb, Large_Different District/Different Position</t>
  </si>
  <si>
    <t>High School - Social Studies_2013_Suburb, Large_Different District/Same Position</t>
  </si>
  <si>
    <t>High School - Social Studies_2013_Suburb, Large_Leaver</t>
  </si>
  <si>
    <t>High School - Social Studies_2013_Suburb, Large_New</t>
  </si>
  <si>
    <t>High School - Social Studies_2013_Suburb, Large_Same District/Different Position</t>
  </si>
  <si>
    <t>High School - Social Studies_2013_Suburb, Large_Stayer</t>
  </si>
  <si>
    <t>High School - Social Studies_2013_Suburb, Mid-size_Leaver</t>
  </si>
  <si>
    <t>High School - Social Studies_2013_Suburb, Mid-size_New</t>
  </si>
  <si>
    <t>High School - Social Studies_2013_Suburb, Mid-size_Stayer</t>
  </si>
  <si>
    <t>High School - Social Studies_2013_Suburb, Small_Different District/Different Position</t>
  </si>
  <si>
    <t>High School - Social Studies_2013_Suburb, Small_Different District/Same Position</t>
  </si>
  <si>
    <t>High School - Social Studies_2013_Suburb, Small_Leaver</t>
  </si>
  <si>
    <t>High School - Social Studies_2013_Suburb, Small_Same District/Different Position</t>
  </si>
  <si>
    <t>High School - Social Studies_2013_Suburb, Small_Stayer</t>
  </si>
  <si>
    <t>High School - Social Studies_2013_Town, Distant_Different District/Different Position</t>
  </si>
  <si>
    <t>High School - Social Studies_2013_Town, Distant_Different District/Same Position</t>
  </si>
  <si>
    <t>High School - Social Studies_2013_Town, Distant_Leaver</t>
  </si>
  <si>
    <t>High School - Social Studies_2013_Town, Distant_New</t>
  </si>
  <si>
    <t>High School - Social Studies_2013_Town, Distant_Same District/Different Position</t>
  </si>
  <si>
    <t>High School - Social Studies_2013_Town, Distant_Stayer</t>
  </si>
  <si>
    <t>High School - Social Studies_2013_Town, Fringe_Different District/Different Position</t>
  </si>
  <si>
    <t>High School - Social Studies_2013_Town, Fringe_Leaver</t>
  </si>
  <si>
    <t>High School - Social Studies_2013_Town, Fringe_New</t>
  </si>
  <si>
    <t>High School - Social Studies_2013_Town, Fringe_Same District/Different Position</t>
  </si>
  <si>
    <t>High School - Social Studies_2013_Town, Fringe_Stayer</t>
  </si>
  <si>
    <t>High School - Social Studies_2013_Town, Remote_Different District/Different Position</t>
  </si>
  <si>
    <t>High School - Social Studies_2013_Town, Remote_Different District/Same Position</t>
  </si>
  <si>
    <t>High School - Social Studies_2013_Town, Remote_Leaver</t>
  </si>
  <si>
    <t>High School - Social Studies_2013_Town, Remote_New</t>
  </si>
  <si>
    <t>High School - Social Studies_2013_Town, Remote_Same District/Different Position</t>
  </si>
  <si>
    <t>High School - Social Studies_2013_Town, Remote_Stayer</t>
  </si>
  <si>
    <t>High School - Social Studies_2014_City, Large_Different District/Different Position</t>
  </si>
  <si>
    <t>High School - Social Studies_2014_City, Large_Different District/Same Position</t>
  </si>
  <si>
    <t>High School - Social Studies_2014_City, Large_Leaver</t>
  </si>
  <si>
    <t>High School - Social Studies_2014_City, Large_New</t>
  </si>
  <si>
    <t>High School - Social Studies_2014_City, Large_Same District/Different Position</t>
  </si>
  <si>
    <t>High School - Social Studies_2014_City, Large_Stayer</t>
  </si>
  <si>
    <t>High School - Social Studies_2014_City, Small_Different District/Different Position</t>
  </si>
  <si>
    <t>High School - Social Studies_2014_City, Small_Leaver</t>
  </si>
  <si>
    <t>High School - Social Studies_2014_City, Small_New</t>
  </si>
  <si>
    <t>High School - Social Studies_2014_City, Small_Same District/Different Position</t>
  </si>
  <si>
    <t>High School - Social Studies_2014_City, Small_Stayer</t>
  </si>
  <si>
    <t>High School - Social Studies_2014_Rural, Distant_Different District/Different Position</t>
  </si>
  <si>
    <t>High School - Social Studies_2014_Rural, Distant_Different District/Same Position</t>
  </si>
  <si>
    <t>High School - Social Studies_2014_Rural, Distant_Leaver</t>
  </si>
  <si>
    <t>High School - Social Studies_2014_Rural, Distant_New</t>
  </si>
  <si>
    <t>High School - Social Studies_2014_Rural, Distant_Same District/Different Position</t>
  </si>
  <si>
    <t>High School - Social Studies_2014_Rural, Distant_Stayer</t>
  </si>
  <si>
    <t>High School - Social Studies_2014_Rural, Fringe_Different District/Different Position</t>
  </si>
  <si>
    <t>High School - Social Studies_2014_Rural, Fringe_Different District/Same Position</t>
  </si>
  <si>
    <t>High School - Social Studies_2014_Rural, Fringe_Leaver</t>
  </si>
  <si>
    <t>High School - Social Studies_2014_Rural, Fringe_New</t>
  </si>
  <si>
    <t>High School - Social Studies_2014_Rural, Fringe_Same District/Different Position</t>
  </si>
  <si>
    <t>High School - Social Studies_2014_Rural, Fringe_Stayer</t>
  </si>
  <si>
    <t>High School - Social Studies_2014_Rural, Remote_Different District/Different Position</t>
  </si>
  <si>
    <t>High School - Social Studies_2014_Rural, Remote_Different District/Same Position</t>
  </si>
  <si>
    <t>High School - Social Studies_2014_Rural, Remote_Leaver</t>
  </si>
  <si>
    <t>High School - Social Studies_2014_Rural, Remote_New</t>
  </si>
  <si>
    <t>High School - Social Studies_2014_Rural, Remote_Same District/Different Position</t>
  </si>
  <si>
    <t>High School - Social Studies_2014_Rural, Remote_Stayer</t>
  </si>
  <si>
    <t>High School - Social Studies_2014_Suburb, Large_Different District/Different Position</t>
  </si>
  <si>
    <t>High School - Social Studies_2014_Suburb, Large_Different District/Same Position</t>
  </si>
  <si>
    <t>High School - Social Studies_2014_Suburb, Large_Leaver</t>
  </si>
  <si>
    <t>High School - Social Studies_2014_Suburb, Large_New</t>
  </si>
  <si>
    <t>High School - Social Studies_2014_Suburb, Large_Same District/Different Position</t>
  </si>
  <si>
    <t>High School - Social Studies_2014_Suburb, Large_Stayer</t>
  </si>
  <si>
    <t>High School - Social Studies_2014_Suburb, Mid-size_Different District/Different Position</t>
  </si>
  <si>
    <t>High School - Social Studies_2014_Suburb, Mid-size_Different District/Same Position</t>
  </si>
  <si>
    <t>High School - Social Studies_2014_Suburb, Mid-size_Leaver</t>
  </si>
  <si>
    <t>High School - Social Studies_2014_Suburb, Mid-size_New</t>
  </si>
  <si>
    <t>High School - Social Studies_2014_Suburb, Mid-size_Same District/Different Position</t>
  </si>
  <si>
    <t>High School - Social Studies_2014_Suburb, Mid-size_Stayer</t>
  </si>
  <si>
    <t>High School - Social Studies_2014_Town, Distant_Different District/Different Position</t>
  </si>
  <si>
    <t>High School - Social Studies_2014_Town, Distant_Different District/Same Position</t>
  </si>
  <si>
    <t>High School - Social Studies_2014_Town, Distant_Leaver</t>
  </si>
  <si>
    <t>High School - Social Studies_2014_Town, Distant_New</t>
  </si>
  <si>
    <t>High School - Social Studies_2014_Town, Distant_Same District/Different Position</t>
  </si>
  <si>
    <t>High School - Social Studies_2014_Town, Distant_Stayer</t>
  </si>
  <si>
    <t>High School - Social Studies_2014_Town, Fringe_Different District/Different Position</t>
  </si>
  <si>
    <t>High School - Social Studies_2014_Town, Fringe_Different District/Same Position</t>
  </si>
  <si>
    <t>High School - Social Studies_2014_Town, Fringe_Leaver</t>
  </si>
  <si>
    <t>High School - Social Studies_2014_Town, Fringe_New</t>
  </si>
  <si>
    <t>High School - Social Studies_2014_Town, Fringe_Same District/Different Position</t>
  </si>
  <si>
    <t>High School - Social Studies_2014_Town, Fringe_Stayer</t>
  </si>
  <si>
    <t>High School - Social Studies_2014_Town, Remote_Different District/Different Position</t>
  </si>
  <si>
    <t>High School - Social Studies_2014_Town, Remote_Different District/Same Position</t>
  </si>
  <si>
    <t>High School - Social Studies_2014_Town, Remote_Leaver</t>
  </si>
  <si>
    <t>High School - Social Studies_2014_Town, Remote_New</t>
  </si>
  <si>
    <t>High School - Social Studies_2014_Town, Remote_Same District/Different Position</t>
  </si>
  <si>
    <t>High School - Social Studies_2014_Town, Remote_Stayer</t>
  </si>
  <si>
    <t>High School - Vocational Education_2010_City, Large_Leaver</t>
  </si>
  <si>
    <t>High School - Vocational Education_2010_City, Large_New</t>
  </si>
  <si>
    <t>High School - Vocational Education_2010_City, Large_Same District/Different Position</t>
  </si>
  <si>
    <t>High School - Vocational Education_2010_City, Large_Stayer</t>
  </si>
  <si>
    <t>High School - Vocational Education_2010_City, Small_Different District/Different Position</t>
  </si>
  <si>
    <t>High School - Vocational Education_2010_City, Small_New</t>
  </si>
  <si>
    <t>High School - Vocational Education_2010_City, Small_Stayer</t>
  </si>
  <si>
    <t>High School - Vocational Education_2010_Rural, Distant_Different District/Different Position</t>
  </si>
  <si>
    <t>High School - Vocational Education_2010_Rural, Distant_Different District/Same Position</t>
  </si>
  <si>
    <t>High School - Vocational Education_2010_Rural, Distant_Leaver</t>
  </si>
  <si>
    <t>High School - Vocational Education_2010_Rural, Distant_New</t>
  </si>
  <si>
    <t>High School - Vocational Education_2010_Rural, Distant_Same District/Different Position</t>
  </si>
  <si>
    <t>High School - Vocational Education_2010_Rural, Distant_Stayer</t>
  </si>
  <si>
    <t>High School - Vocational Education_2010_Rural, Fringe_Different District/Different Position</t>
  </si>
  <si>
    <t>High School - Vocational Education_2010_Rural, Fringe_Leaver</t>
  </si>
  <si>
    <t>High School - Vocational Education_2010_Rural, Fringe_New</t>
  </si>
  <si>
    <t>High School - Vocational Education_2010_Rural, Fringe_Same District/Different Position</t>
  </si>
  <si>
    <t>High School - Vocational Education_2010_Rural, Fringe_Stayer</t>
  </si>
  <si>
    <t>High School - Vocational Education_2010_Rural, Remote_Different District/Different Position</t>
  </si>
  <si>
    <t>High School - Vocational Education_2010_Rural, Remote_Different District/Same Position</t>
  </si>
  <si>
    <t>High School - Vocational Education_2010_Rural, Remote_Leaver</t>
  </si>
  <si>
    <t>High School - Vocational Education_2010_Rural, Remote_New</t>
  </si>
  <si>
    <t>High School - Vocational Education_2010_Rural, Remote_Same District/Different Position</t>
  </si>
  <si>
    <t>High School - Vocational Education_2010_Rural, Remote_Stayer</t>
  </si>
  <si>
    <t>High School - Vocational Education_2010_Suburb, Large_Different District/Different Position</t>
  </si>
  <si>
    <t>High School - Vocational Education_2010_Suburb, Large_Different District/Same Position</t>
  </si>
  <si>
    <t>High School - Vocational Education_2010_Suburb, Large_Leaver</t>
  </si>
  <si>
    <t>High School - Vocational Education_2010_Suburb, Large_New</t>
  </si>
  <si>
    <t>High School - Vocational Education_2010_Suburb, Large_Same District/Different Position</t>
  </si>
  <si>
    <t>High School - Vocational Education_2010_Suburb, Large_Stayer</t>
  </si>
  <si>
    <t>High School - Vocational Education_2010_Suburb, Mid-size_Stayer</t>
  </si>
  <si>
    <t>High School - Vocational Education_2010_Suburb, Small_Leaver</t>
  </si>
  <si>
    <t>High School - Vocational Education_2010_Suburb, Small_Same District/Different Position</t>
  </si>
  <si>
    <t>High School - Vocational Education_2010_Suburb, Small_Stayer</t>
  </si>
  <si>
    <t>High School - Vocational Education_2010_Town, Distant_Different District/Different Position</t>
  </si>
  <si>
    <t>High School - Vocational Education_2010_Town, Distant_Leaver</t>
  </si>
  <si>
    <t>High School - Vocational Education_2010_Town, Distant_New</t>
  </si>
  <si>
    <t>High School - Vocational Education_2010_Town, Distant_Same District/Different Position</t>
  </si>
  <si>
    <t>High School - Vocational Education_2010_Town, Distant_Stayer</t>
  </si>
  <si>
    <t>High School - Vocational Education_2010_Town, Fringe_Leaver</t>
  </si>
  <si>
    <t>High School - Vocational Education_2010_Town, Fringe_Same District/Different Position</t>
  </si>
  <si>
    <t>High School - Vocational Education_2010_Town, Fringe_Stayer</t>
  </si>
  <si>
    <t>High School - Vocational Education_2010_Town, Remote_Different District/Different Position</t>
  </si>
  <si>
    <t>High School - Vocational Education_2010_Town, Remote_Different District/Same Position</t>
  </si>
  <si>
    <t>High School - Vocational Education_2010_Town, Remote_Leaver</t>
  </si>
  <si>
    <t>High School - Vocational Education_2010_Town, Remote_New</t>
  </si>
  <si>
    <t>High School - Vocational Education_2010_Town, Remote_Same District/Different Position</t>
  </si>
  <si>
    <t>High School - Vocational Education_2010_Town, Remote_Stayer</t>
  </si>
  <si>
    <t>High School - Vocational Education_2011_City, Large_Different District/Different Position</t>
  </si>
  <si>
    <t>High School - Vocational Education_2011_City, Large_Leaver</t>
  </si>
  <si>
    <t>High School - Vocational Education_2011_City, Large_New</t>
  </si>
  <si>
    <t>High School - Vocational Education_2011_City, Large_Same District/Different Position</t>
  </si>
  <si>
    <t>High School - Vocational Education_2011_City, Large_Stayer</t>
  </si>
  <si>
    <t>High School - Vocational Education_2011_City, Small_Leaver</t>
  </si>
  <si>
    <t>High School - Vocational Education_2011_City, Small_Stayer</t>
  </si>
  <si>
    <t>High School - Vocational Education_2011_Rural, Distant_Different District/Different Position</t>
  </si>
  <si>
    <t>High School - Vocational Education_2011_Rural, Distant_Different District/Same Position</t>
  </si>
  <si>
    <t>High School - Vocational Education_2011_Rural, Distant_Leaver</t>
  </si>
  <si>
    <t>High School - Vocational Education_2011_Rural, Distant_New</t>
  </si>
  <si>
    <t>High School - Vocational Education_2011_Rural, Distant_Same District/Different Position</t>
  </si>
  <si>
    <t>High School - Vocational Education_2011_Rural, Distant_Stayer</t>
  </si>
  <si>
    <t>High School - Vocational Education_2011_Rural, Fringe_Different District/Different Position</t>
  </si>
  <si>
    <t>High School - Vocational Education_2011_Rural, Fringe_Different District/Same Position</t>
  </si>
  <si>
    <t>High School - Vocational Education_2011_Rural, Fringe_Leaver</t>
  </si>
  <si>
    <t>High School - Vocational Education_2011_Rural, Fringe_New</t>
  </si>
  <si>
    <t>High School - Vocational Education_2011_Rural, Fringe_Same District/Different Position</t>
  </si>
  <si>
    <t>High School - Vocational Education_2011_Rural, Fringe_Stayer</t>
  </si>
  <si>
    <t>High School - Vocational Education_2011_Rural, Remote_Different District/Same Position</t>
  </si>
  <si>
    <t>High School - Vocational Education_2011_Rural, Remote_Leaver</t>
  </si>
  <si>
    <t>High School - Vocational Education_2011_Rural, Remote_New</t>
  </si>
  <si>
    <t>High School - Vocational Education_2011_Rural, Remote_Same District/Different Position</t>
  </si>
  <si>
    <t>High School - Vocational Education_2011_Rural, Remote_Stayer</t>
  </si>
  <si>
    <t>High School - Vocational Education_2011_Suburb, Large_Leaver</t>
  </si>
  <si>
    <t>High School - Vocational Education_2011_Suburb, Large_New</t>
  </si>
  <si>
    <t>High School - Vocational Education_2011_Suburb, Large_Same District/Different Position</t>
  </si>
  <si>
    <t>High School - Vocational Education_2011_Suburb, Large_Stayer</t>
  </si>
  <si>
    <t>High School - Vocational Education_2011_Suburb, Mid-size_Leaver</t>
  </si>
  <si>
    <t>High School - Vocational Education_2011_Suburb, Mid-size_Stayer</t>
  </si>
  <si>
    <t>High School - Vocational Education_2011_Suburb, Small_Leaver</t>
  </si>
  <si>
    <t>High School - Vocational Education_2011_Suburb, Small_New</t>
  </si>
  <si>
    <t>High School - Vocational Education_2011_Suburb, Small_Stayer</t>
  </si>
  <si>
    <t>High School - Vocational Education_2011_Town, Distant_Leaver</t>
  </si>
  <si>
    <t>High School - Vocational Education_2011_Town, Distant_New</t>
  </si>
  <si>
    <t>High School - Vocational Education_2011_Town, Distant_Same District/Different Position</t>
  </si>
  <si>
    <t>High School - Vocational Education_2011_Town, Distant_Stayer</t>
  </si>
  <si>
    <t>High School - Vocational Education_2011_Town, Fringe_Stayer</t>
  </si>
  <si>
    <t>High School - Vocational Education_2011_Town, Remote_Different District/Same Position</t>
  </si>
  <si>
    <t>High School - Vocational Education_2011_Town, Remote_Leaver</t>
  </si>
  <si>
    <t>High School - Vocational Education_2011_Town, Remote_New</t>
  </si>
  <si>
    <t>High School - Vocational Education_2011_Town, Remote_Same District/Different Position</t>
  </si>
  <si>
    <t>High School - Vocational Education_2011_Town, Remote_Stayer</t>
  </si>
  <si>
    <t>High School - Vocational Education_2012_City, Large_Different District/Different Position</t>
  </si>
  <si>
    <t>High School - Vocational Education_2012_City, Large_Different District/Same Position</t>
  </si>
  <si>
    <t>High School - Vocational Education_2012_City, Large_Leaver</t>
  </si>
  <si>
    <t>High School - Vocational Education_2012_City, Large_New</t>
  </si>
  <si>
    <t>High School - Vocational Education_2012_City, Large_Same District/Different Position</t>
  </si>
  <si>
    <t>High School - Vocational Education_2012_City, Large_Stayer</t>
  </si>
  <si>
    <t>High School - Vocational Education_2012_City, Small_Different District/Different Position</t>
  </si>
  <si>
    <t>High School - Vocational Education_2012_City, Small_Stayer</t>
  </si>
  <si>
    <t>High School - Vocational Education_2012_Rural, Distant_Different District/Different Position</t>
  </si>
  <si>
    <t>High School - Vocational Education_2012_Rural, Distant_Different District/Same Position</t>
  </si>
  <si>
    <t>High School - Vocational Education_2012_Rural, Distant_Leaver</t>
  </si>
  <si>
    <t>High School - Vocational Education_2012_Rural, Distant_New</t>
  </si>
  <si>
    <t>High School - Vocational Education_2012_Rural, Distant_Same District/Different Position</t>
  </si>
  <si>
    <t>High School - Vocational Education_2012_Rural, Distant_Stayer</t>
  </si>
  <si>
    <t>High School - Vocational Education_2012_Rural, Fringe_Different District/Different Position</t>
  </si>
  <si>
    <t>High School - Vocational Education_2012_Rural, Fringe_Different District/Same Position</t>
  </si>
  <si>
    <t>High School - Vocational Education_2012_Rural, Fringe_Leaver</t>
  </si>
  <si>
    <t>High School - Vocational Education_2012_Rural, Fringe_New</t>
  </si>
  <si>
    <t>High School - Vocational Education_2012_Rural, Fringe_Same District/Different Position</t>
  </si>
  <si>
    <t>High School - Vocational Education_2012_Rural, Fringe_Stayer</t>
  </si>
  <si>
    <t>High School - Vocational Education_2012_Rural, Remote_Different District/Different Position</t>
  </si>
  <si>
    <t>High School - Vocational Education_2012_Rural, Remote_Different District/Same Position</t>
  </si>
  <si>
    <t>High School - Vocational Education_2012_Rural, Remote_Leaver</t>
  </si>
  <si>
    <t>High School - Vocational Education_2012_Rural, Remote_New</t>
  </si>
  <si>
    <t>High School - Vocational Education_2012_Rural, Remote_Same District/Different Position</t>
  </si>
  <si>
    <t>High School - Vocational Education_2012_Rural, Remote_Stayer</t>
  </si>
  <si>
    <t>High School - Vocational Education_2012_Suburb, Large_Different District/Different Position</t>
  </si>
  <si>
    <t>High School - Vocational Education_2012_Suburb, Large_Different District/Same Position</t>
  </si>
  <si>
    <t>High School - Vocational Education_2012_Suburb, Large_Leaver</t>
  </si>
  <si>
    <t>High School - Vocational Education_2012_Suburb, Large_New</t>
  </si>
  <si>
    <t>High School - Vocational Education_2012_Suburb, Large_Same District/Different Position</t>
  </si>
  <si>
    <t>High School - Vocational Education_2012_Suburb, Large_Stayer</t>
  </si>
  <si>
    <t>High School - Vocational Education_2012_Suburb, Mid-size_Stayer</t>
  </si>
  <si>
    <t>High School - Vocational Education_2012_Suburb, Small_Stayer</t>
  </si>
  <si>
    <t>High School - Vocational Education_2012_Town, Distant_Different District/Same Position</t>
  </si>
  <si>
    <t>High School - Vocational Education_2012_Town, Distant_Leaver</t>
  </si>
  <si>
    <t>High School - Vocational Education_2012_Town, Distant_New</t>
  </si>
  <si>
    <t>High School - Vocational Education_2012_Town, Distant_Same District/Different Position</t>
  </si>
  <si>
    <t>High School - Vocational Education_2012_Town, Distant_Stayer</t>
  </si>
  <si>
    <t>High School - Vocational Education_2012_Town, Fringe_New</t>
  </si>
  <si>
    <t>High School - Vocational Education_2012_Town, Fringe_Same District/Different Position</t>
  </si>
  <si>
    <t>High School - Vocational Education_2012_Town, Fringe_Stayer</t>
  </si>
  <si>
    <t>High School - Vocational Education_2012_Town, Remote_Different District/Different Position</t>
  </si>
  <si>
    <t>High School - Vocational Education_2012_Town, Remote_Different District/Same Position</t>
  </si>
  <si>
    <t>High School - Vocational Education_2012_Town, Remote_Leaver</t>
  </si>
  <si>
    <t>High School - Vocational Education_2012_Town, Remote_New</t>
  </si>
  <si>
    <t>High School - Vocational Education_2012_Town, Remote_Same District/Different Position</t>
  </si>
  <si>
    <t>High School - Vocational Education_2012_Town, Remote_Stayer</t>
  </si>
  <si>
    <t>High School - Vocational Education_2013_City, Large_Different District/Same Position</t>
  </si>
  <si>
    <t>High School - Vocational Education_2013_City, Large_Leaver</t>
  </si>
  <si>
    <t>High School - Vocational Education_2013_City, Large_New</t>
  </si>
  <si>
    <t>High School - Vocational Education_2013_City, Large_Same District/Different Position</t>
  </si>
  <si>
    <t>High School - Vocational Education_2013_City, Large_Stayer</t>
  </si>
  <si>
    <t>High School - Vocational Education_2013_City, Small_Stayer</t>
  </si>
  <si>
    <t>High School - Vocational Education_2013_Rural, Distant_Different District/Different Position</t>
  </si>
  <si>
    <t>High School - Vocational Education_2013_Rural, Distant_Different District/Same Position</t>
  </si>
  <si>
    <t>High School - Vocational Education_2013_Rural, Distant_Leaver</t>
  </si>
  <si>
    <t>High School - Vocational Education_2013_Rural, Distant_New</t>
  </si>
  <si>
    <t>High School - Vocational Education_2013_Rural, Distant_Same District/Different Position</t>
  </si>
  <si>
    <t>High School - Vocational Education_2013_Rural, Distant_Stayer</t>
  </si>
  <si>
    <t>High School - Vocational Education_2013_Rural, Fringe_Different District/Different Position</t>
  </si>
  <si>
    <t>High School - Vocational Education_2013_Rural, Fringe_Different District/Same Position</t>
  </si>
  <si>
    <t>High School - Vocational Education_2013_Rural, Fringe_Leaver</t>
  </si>
  <si>
    <t>High School - Vocational Education_2013_Rural, Fringe_New</t>
  </si>
  <si>
    <t>High School - Vocational Education_2013_Rural, Fringe_Same District/Different Position</t>
  </si>
  <si>
    <t>High School - Vocational Education_2013_Rural, Fringe_Stayer</t>
  </si>
  <si>
    <t>High School - Vocational Education_2013_Rural, Remote_Different District/Different Position</t>
  </si>
  <si>
    <t>High School - Vocational Education_2013_Rural, Remote_Different District/Same Position</t>
  </si>
  <si>
    <t>High School - Vocational Education_2013_Rural, Remote_Leaver</t>
  </si>
  <si>
    <t>High School - Vocational Education_2013_Rural, Remote_New</t>
  </si>
  <si>
    <t>High School - Vocational Education_2013_Rural, Remote_Same District/Different Position</t>
  </si>
  <si>
    <t>High School - Vocational Education_2013_Rural, Remote_Stayer</t>
  </si>
  <si>
    <t>High School - Vocational Education_2013_Suburb, Large_Different District/Different Position</t>
  </si>
  <si>
    <t>High School - Vocational Education_2013_Suburb, Large_Different District/Same Position</t>
  </si>
  <si>
    <t>High School - Vocational Education_2013_Suburb, Large_Leaver</t>
  </si>
  <si>
    <t>High School - Vocational Education_2013_Suburb, Large_New</t>
  </si>
  <si>
    <t>High School - Vocational Education_2013_Suburb, Large_Same District/Different Position</t>
  </si>
  <si>
    <t>High School - Vocational Education_2013_Suburb, Large_Stayer</t>
  </si>
  <si>
    <t>High School - Vocational Education_2013_Suburb, Mid-size_Stayer</t>
  </si>
  <si>
    <t>High School - Vocational Education_2013_Suburb, Small_Stayer</t>
  </si>
  <si>
    <t>High School - Vocational Education_2013_Town, Distant_Different District/Different Position</t>
  </si>
  <si>
    <t>High School - Vocational Education_2013_Town, Distant_Different District/Same Position</t>
  </si>
  <si>
    <t>High School - Vocational Education_2013_Town, Distant_Leaver</t>
  </si>
  <si>
    <t>High School - Vocational Education_2013_Town, Distant_New</t>
  </si>
  <si>
    <t>High School - Vocational Education_2013_Town, Distant_Same District/Different Position</t>
  </si>
  <si>
    <t>High School - Vocational Education_2013_Town, Distant_Stayer</t>
  </si>
  <si>
    <t>High School - Vocational Education_2013_Town, Fringe_Different District/Different Position</t>
  </si>
  <si>
    <t>High School - Vocational Education_2013_Town, Fringe_Leaver</t>
  </si>
  <si>
    <t>High School - Vocational Education_2013_Town, Fringe_New</t>
  </si>
  <si>
    <t>High School - Vocational Education_2013_Town, Fringe_Same District/Different Position</t>
  </si>
  <si>
    <t>High School - Vocational Education_2013_Town, Fringe_Stayer</t>
  </si>
  <si>
    <t>High School - Vocational Education_2013_Town, Remote_Different District/Different Position</t>
  </si>
  <si>
    <t>High School - Vocational Education_2013_Town, Remote_Different District/Same Position</t>
  </si>
  <si>
    <t>High School - Vocational Education_2013_Town, Remote_Leaver</t>
  </si>
  <si>
    <t>High School - Vocational Education_2013_Town, Remote_New</t>
  </si>
  <si>
    <t>High School - Vocational Education_2013_Town, Remote_Same District/Different Position</t>
  </si>
  <si>
    <t>High School - Vocational Education_2013_Town, Remote_Stayer</t>
  </si>
  <si>
    <t>High School - Vocational Education_2014_City, Large_Different District/Same Position</t>
  </si>
  <si>
    <t>High School - Vocational Education_2014_City, Large_Leaver</t>
  </si>
  <si>
    <t>High School - Vocational Education_2014_City, Large_New</t>
  </si>
  <si>
    <t>High School - Vocational Education_2014_City, Large_Same District/Different Position</t>
  </si>
  <si>
    <t>High School - Vocational Education_2014_City, Large_Stayer</t>
  </si>
  <si>
    <t>High School - Vocational Education_2014_City, Small_Different District/Same Position</t>
  </si>
  <si>
    <t>High School - Vocational Education_2014_City, Small_Stayer</t>
  </si>
  <si>
    <t>High School - Vocational Education_2014_Rural, Distant_Different District/Different Position</t>
  </si>
  <si>
    <t>High School - Vocational Education_2014_Rural, Distant_Different District/Same Position</t>
  </si>
  <si>
    <t>High School - Vocational Education_2014_Rural, Distant_Leaver</t>
  </si>
  <si>
    <t>High School - Vocational Education_2014_Rural, Distant_New</t>
  </si>
  <si>
    <t>High School - Vocational Education_2014_Rural, Distant_Same District/Different Position</t>
  </si>
  <si>
    <t>High School - Vocational Education_2014_Rural, Distant_Stayer</t>
  </si>
  <si>
    <t>High School - Vocational Education_2014_Rural, Fringe_Different District/Different Position</t>
  </si>
  <si>
    <t>High School - Vocational Education_2014_Rural, Fringe_Different District/Same Position</t>
  </si>
  <si>
    <t>High School - Vocational Education_2014_Rural, Fringe_Leaver</t>
  </si>
  <si>
    <t>High School - Vocational Education_2014_Rural, Fringe_New</t>
  </si>
  <si>
    <t>High School - Vocational Education_2014_Rural, Fringe_Same District/Different Position</t>
  </si>
  <si>
    <t>High School - Vocational Education_2014_Rural, Fringe_Stayer</t>
  </si>
  <si>
    <t>High School - Vocational Education_2014_Rural, Remote_Different District/Different Position</t>
  </si>
  <si>
    <t>High School - Vocational Education_2014_Rural, Remote_Different District/Same Position</t>
  </si>
  <si>
    <t>High School - Vocational Education_2014_Rural, Remote_Leaver</t>
  </si>
  <si>
    <t>High School - Vocational Education_2014_Rural, Remote_New</t>
  </si>
  <si>
    <t>High School - Vocational Education_2014_Rural, Remote_Same District/Different Position</t>
  </si>
  <si>
    <t>High School - Vocational Education_2014_Rural, Remote_Stayer</t>
  </si>
  <si>
    <t>High School - Vocational Education_2014_Suburb, Large_Different District/Different Position</t>
  </si>
  <si>
    <t>High School - Vocational Education_2014_Suburb, Large_Different District/Same Position</t>
  </si>
  <si>
    <t>High School - Vocational Education_2014_Suburb, Large_Leaver</t>
  </si>
  <si>
    <t>High School - Vocational Education_2014_Suburb, Large_New</t>
  </si>
  <si>
    <t>High School - Vocational Education_2014_Suburb, Large_Same District/Different Position</t>
  </si>
  <si>
    <t>High School - Vocational Education_2014_Suburb, Large_Stayer</t>
  </si>
  <si>
    <t>High School - Vocational Education_2014_Suburb, Mid-size_Different District/Different Position</t>
  </si>
  <si>
    <t>High School - Vocational Education_2014_Suburb, Mid-size_Stayer</t>
  </si>
  <si>
    <t>High School - Vocational Education_2014_Town, Distant_Different District/Different Position</t>
  </si>
  <si>
    <t>High School - Vocational Education_2014_Town, Distant_Different District/Same Position</t>
  </si>
  <si>
    <t>High School - Vocational Education_2014_Town, Distant_Leaver</t>
  </si>
  <si>
    <t>High School - Vocational Education_2014_Town, Distant_New</t>
  </si>
  <si>
    <t>High School - Vocational Education_2014_Town, Distant_Same District/Different Position</t>
  </si>
  <si>
    <t>High School - Vocational Education_2014_Town, Distant_Stayer</t>
  </si>
  <si>
    <t>High School - Vocational Education_2014_Town, Fringe_Different District/Different Position</t>
  </si>
  <si>
    <t>High School - Vocational Education_2014_Town, Fringe_Different District/Same Position</t>
  </si>
  <si>
    <t>High School - Vocational Education_2014_Town, Fringe_Leaver</t>
  </si>
  <si>
    <t>High School - Vocational Education_2014_Town, Fringe_New</t>
  </si>
  <si>
    <t>High School - Vocational Education_2014_Town, Fringe_Same District/Different Position</t>
  </si>
  <si>
    <t>High School - Vocational Education_2014_Town, Fringe_Stayer</t>
  </si>
  <si>
    <t>High School - Vocational Education_2014_Town, Remote_Different District/Same Position</t>
  </si>
  <si>
    <t>High School - Vocational Education_2014_Town, Remote_Leaver</t>
  </si>
  <si>
    <t>High School - Vocational Education_2014_Town, Remote_New</t>
  </si>
  <si>
    <t>High School - Vocational Education_2014_Town, Remote_Same District/Different Position</t>
  </si>
  <si>
    <t>High School - Vocational Education_2014_Town, Remote_Stayer</t>
  </si>
  <si>
    <t>Librarians_2010_City, Large_Different District/Same Position</t>
  </si>
  <si>
    <t>Librarians_2010_City, Large_Leaver</t>
  </si>
  <si>
    <t>Librarians_2010_City, Large_New</t>
  </si>
  <si>
    <t>Librarians_2010_City, Large_Same District/Different Position</t>
  </si>
  <si>
    <t>Librarians_2010_City, Large_Stayer</t>
  </si>
  <si>
    <t>Librarians_2010_City, Small_Leaver</t>
  </si>
  <si>
    <t>Librarians_2010_City, Small_Stayer</t>
  </si>
  <si>
    <t>Librarians_2010_Rural, Distant_Different District/Different Position</t>
  </si>
  <si>
    <t>Librarians_2010_Rural, Distant_Different District/Same Position</t>
  </si>
  <si>
    <t>Librarians_2010_Rural, Distant_Leaver</t>
  </si>
  <si>
    <t>Librarians_2010_Rural, Distant_New</t>
  </si>
  <si>
    <t>Librarians_2010_Rural, Distant_Same District/Different Position</t>
  </si>
  <si>
    <t>Librarians_2010_Rural, Distant_Stayer</t>
  </si>
  <si>
    <t>Librarians_2010_Rural, Fringe_Different District/Same Position</t>
  </si>
  <si>
    <t>Librarians_2010_Rural, Fringe_Leaver</t>
  </si>
  <si>
    <t>Librarians_2010_Rural, Fringe_New</t>
  </si>
  <si>
    <t>Librarians_2010_Rural, Fringe_Same District/Different Position</t>
  </si>
  <si>
    <t>Librarians_2010_Rural, Fringe_Stayer</t>
  </si>
  <si>
    <t>Librarians_2010_Rural, Remote_Different District/Same Position</t>
  </si>
  <si>
    <t>Librarians_2010_Rural, Remote_New</t>
  </si>
  <si>
    <t>Librarians_2010_Rural, Remote_Stayer</t>
  </si>
  <si>
    <t>Librarians_2010_Suburb, Large_Different District/Same Position</t>
  </si>
  <si>
    <t>Librarians_2010_Suburb, Large_Leaver</t>
  </si>
  <si>
    <t>Librarians_2010_Suburb, Large_New</t>
  </si>
  <si>
    <t>Librarians_2010_Suburb, Large_Stayer</t>
  </si>
  <si>
    <t>Librarians_2010_Suburb, Mid-size_New</t>
  </si>
  <si>
    <t>Librarians_2010_Suburb, Mid-size_Stayer</t>
  </si>
  <si>
    <t>Librarians_2010_Suburb, Small_Leaver</t>
  </si>
  <si>
    <t>Librarians_2010_Suburb, Small_New</t>
  </si>
  <si>
    <t>Librarians_2010_Suburb, Small_Stayer</t>
  </si>
  <si>
    <t>Librarians_2010_Town, Distant_Different District/Same Position</t>
  </si>
  <si>
    <t>Librarians_2010_Town, Distant_Leaver</t>
  </si>
  <si>
    <t>Librarians_2010_Town, Distant_New</t>
  </si>
  <si>
    <t>Librarians_2010_Town, Distant_Same District/Different Position</t>
  </si>
  <si>
    <t>Librarians_2010_Town, Distant_Stayer</t>
  </si>
  <si>
    <t>Librarians_2010_Town, Fringe_Leaver</t>
  </si>
  <si>
    <t>Librarians_2010_Town, Fringe_Stayer</t>
  </si>
  <si>
    <t>Librarians_2010_Town, Remote_Different District/Same Position</t>
  </si>
  <si>
    <t>Librarians_2010_Town, Remote_Leaver</t>
  </si>
  <si>
    <t>Librarians_2010_Town, Remote_New</t>
  </si>
  <si>
    <t>Librarians_2010_Town, Remote_Same District/Different Position</t>
  </si>
  <si>
    <t>Librarians_2010_Town, Remote_Stayer</t>
  </si>
  <si>
    <t>Librarians_2011_City, Large_Different District/Same Position</t>
  </si>
  <si>
    <t>Librarians_2011_City, Large_Leaver</t>
  </si>
  <si>
    <t>Librarians_2011_City, Large_New</t>
  </si>
  <si>
    <t>Librarians_2011_City, Large_Same District/Different Position</t>
  </si>
  <si>
    <t>Librarians_2011_City, Large_Stayer</t>
  </si>
  <si>
    <t>Librarians_2011_City, Small_Leaver</t>
  </si>
  <si>
    <t>Librarians_2011_City, Small_Same District/Different Position</t>
  </si>
  <si>
    <t>Librarians_2011_City, Small_Stayer</t>
  </si>
  <si>
    <t>Librarians_2011_Rural, Distant_Different District/Same Position</t>
  </si>
  <si>
    <t>Librarians_2011_Rural, Distant_Leaver</t>
  </si>
  <si>
    <t>Librarians_2011_Rural, Distant_New</t>
  </si>
  <si>
    <t>Librarians_2011_Rural, Distant_Same District/Different Position</t>
  </si>
  <si>
    <t>Librarians_2011_Rural, Distant_Stayer</t>
  </si>
  <si>
    <t>Librarians_2011_Rural, Fringe_Different District/Different Position</t>
  </si>
  <si>
    <t>Librarians_2011_Rural, Fringe_Different District/Same Position</t>
  </si>
  <si>
    <t>Librarians_2011_Rural, Fringe_Leaver</t>
  </si>
  <si>
    <t>Librarians_2011_Rural, Fringe_New</t>
  </si>
  <si>
    <t>Librarians_2011_Rural, Fringe_Same District/Different Position</t>
  </si>
  <si>
    <t>Librarians_2011_Rural, Fringe_Stayer</t>
  </si>
  <si>
    <t>Librarians_2011_Rural, Remote_Different District/Different Position</t>
  </si>
  <si>
    <t>Librarians_2011_Rural, Remote_Different District/Same Position</t>
  </si>
  <si>
    <t>Librarians_2011_Rural, Remote_Leaver</t>
  </si>
  <si>
    <t>Librarians_2011_Rural, Remote_New</t>
  </si>
  <si>
    <t>Librarians_2011_Rural, Remote_Same District/Different Position</t>
  </si>
  <si>
    <t>Librarians_2011_Rural, Remote_Stayer</t>
  </si>
  <si>
    <t>Librarians_2011_Suburb, Large_Different District/Same Position</t>
  </si>
  <si>
    <t>Librarians_2011_Suburb, Large_Leaver</t>
  </si>
  <si>
    <t>Librarians_2011_Suburb, Large_New</t>
  </si>
  <si>
    <t>Librarians_2011_Suburb, Large_Same District/Different Position</t>
  </si>
  <si>
    <t>Librarians_2011_Suburb, Large_Stayer</t>
  </si>
  <si>
    <t>Librarians_2011_Suburb, Mid-size_Stayer</t>
  </si>
  <si>
    <t>Librarians_2011_Suburb, Small_Leaver</t>
  </si>
  <si>
    <t>Librarians_2011_Suburb, Small_New</t>
  </si>
  <si>
    <t>Librarians_2011_Suburb, Small_Same District/Different Position</t>
  </si>
  <si>
    <t>Librarians_2011_Suburb, Small_Stayer</t>
  </si>
  <si>
    <t>Librarians_2011_Town, Distant_Different District/Different Position</t>
  </si>
  <si>
    <t>Librarians_2011_Town, Distant_Leaver</t>
  </si>
  <si>
    <t>Librarians_2011_Town, Distant_New</t>
  </si>
  <si>
    <t>Librarians_2011_Town, Distant_Same District/Different Position</t>
  </si>
  <si>
    <t>Librarians_2011_Town, Distant_Stayer</t>
  </si>
  <si>
    <t>Librarians_2011_Town, Fringe_Stayer</t>
  </si>
  <si>
    <t>Librarians_2011_Town, Remote_Leaver</t>
  </si>
  <si>
    <t>Librarians_2011_Town, Remote_New</t>
  </si>
  <si>
    <t>Librarians_2011_Town, Remote_Same District/Different Position</t>
  </si>
  <si>
    <t>Librarians_2011_Town, Remote_Stayer</t>
  </si>
  <si>
    <t>Librarians_2012_City, Large_Different District/Different Position</t>
  </si>
  <si>
    <t>Librarians_2012_City, Large_Different District/Same Position</t>
  </si>
  <si>
    <t>Librarians_2012_City, Large_Leaver</t>
  </si>
  <si>
    <t>Librarians_2012_City, Large_New</t>
  </si>
  <si>
    <t>Librarians_2012_City, Large_Same District/Different Position</t>
  </si>
  <si>
    <t>Librarians_2012_City, Large_Stayer</t>
  </si>
  <si>
    <t>Librarians_2012_City, Small_Leaver</t>
  </si>
  <si>
    <t>Librarians_2012_City, Small_Stayer</t>
  </si>
  <si>
    <t>Librarians_2012_Rural, Distant_Different District/Different Position</t>
  </si>
  <si>
    <t>Librarians_2012_Rural, Distant_Different District/Same Position</t>
  </si>
  <si>
    <t>Librarians_2012_Rural, Distant_Leaver</t>
  </si>
  <si>
    <t>Librarians_2012_Rural, Distant_New</t>
  </si>
  <si>
    <t>Librarians_2012_Rural, Distant_Same District/Different Position</t>
  </si>
  <si>
    <t>Librarians_2012_Rural, Distant_Stayer</t>
  </si>
  <si>
    <t>Librarians_2012_Rural, Fringe_Different District/Same Position</t>
  </si>
  <si>
    <t>Librarians_2012_Rural, Fringe_Leaver</t>
  </si>
  <si>
    <t>Librarians_2012_Rural, Fringe_New</t>
  </si>
  <si>
    <t>Librarians_2012_Rural, Fringe_Same District/Different Position</t>
  </si>
  <si>
    <t>Librarians_2012_Rural, Fringe_Stayer</t>
  </si>
  <si>
    <t>Librarians_2012_Rural, Remote_Different District/Different Position</t>
  </si>
  <si>
    <t>Librarians_2012_Rural, Remote_Different District/Same Position</t>
  </si>
  <si>
    <t>Librarians_2012_Rural, Remote_Leaver</t>
  </si>
  <si>
    <t>Librarians_2012_Rural, Remote_New</t>
  </si>
  <si>
    <t>Librarians_2012_Rural, Remote_Same District/Different Position</t>
  </si>
  <si>
    <t>Librarians_2012_Rural, Remote_Stayer</t>
  </si>
  <si>
    <t>Librarians_2012_Suburb, Large_Different District/Same Position</t>
  </si>
  <si>
    <t>Librarians_2012_Suburb, Large_Leaver</t>
  </si>
  <si>
    <t>Librarians_2012_Suburb, Large_New</t>
  </si>
  <si>
    <t>Librarians_2012_Suburb, Large_Same District/Different Position</t>
  </si>
  <si>
    <t>Librarians_2012_Suburb, Large_Stayer</t>
  </si>
  <si>
    <t>Librarians_2012_Suburb, Mid-size_Stayer</t>
  </si>
  <si>
    <t>Librarians_2012_Suburb, Small_Different District/Different Position</t>
  </si>
  <si>
    <t>Librarians_2012_Suburb, Small_Leaver</t>
  </si>
  <si>
    <t>Librarians_2012_Suburb, Small_Stayer</t>
  </si>
  <si>
    <t>Librarians_2012_Town, Distant_Different District/Different Position</t>
  </si>
  <si>
    <t>Librarians_2012_Town, Distant_Different District/Same Position</t>
  </si>
  <si>
    <t>Librarians_2012_Town, Distant_Leaver</t>
  </si>
  <si>
    <t>Librarians_2012_Town, Distant_New</t>
  </si>
  <si>
    <t>Librarians_2012_Town, Distant_Same District/Different Position</t>
  </si>
  <si>
    <t>Librarians_2012_Town, Distant_Stayer</t>
  </si>
  <si>
    <t>Librarians_2012_Town, Fringe_Stayer</t>
  </si>
  <si>
    <t>Librarians_2012_Town, Remote_Different District/Different Position</t>
  </si>
  <si>
    <t>Librarians_2012_Town, Remote_Different District/Same Position</t>
  </si>
  <si>
    <t>Librarians_2012_Town, Remote_Leaver</t>
  </si>
  <si>
    <t>Librarians_2012_Town, Remote_New</t>
  </si>
  <si>
    <t>Librarians_2012_Town, Remote_Same District/Different Position</t>
  </si>
  <si>
    <t>Librarians_2012_Town, Remote_Stayer</t>
  </si>
  <si>
    <t>Librarians_2013_City, Large_Different District/Different Position</t>
  </si>
  <si>
    <t>Librarians_2013_City, Large_Different District/Same Position</t>
  </si>
  <si>
    <t>Librarians_2013_City, Large_Leaver</t>
  </si>
  <si>
    <t>Librarians_2013_City, Large_New</t>
  </si>
  <si>
    <t>Librarians_2013_City, Large_Same District/Different Position</t>
  </si>
  <si>
    <t>Librarians_2013_City, Large_Stayer</t>
  </si>
  <si>
    <t>Librarians_2013_City, Small_Leaver</t>
  </si>
  <si>
    <t>Librarians_2013_City, Small_Same District/Different Position</t>
  </si>
  <si>
    <t>Librarians_2013_City, Small_Stayer</t>
  </si>
  <si>
    <t>Librarians_2013_Rural, Distant_Different District/Same Position</t>
  </si>
  <si>
    <t>Librarians_2013_Rural, Distant_Leaver</t>
  </si>
  <si>
    <t>Librarians_2013_Rural, Distant_New</t>
  </si>
  <si>
    <t>Librarians_2013_Rural, Distant_Same District/Different Position</t>
  </si>
  <si>
    <t>Librarians_2013_Rural, Distant_Stayer</t>
  </si>
  <si>
    <t>Librarians_2013_Rural, Fringe_Different District/Same Position</t>
  </si>
  <si>
    <t>Librarians_2013_Rural, Fringe_Leaver</t>
  </si>
  <si>
    <t>Librarians_2013_Rural, Fringe_New</t>
  </si>
  <si>
    <t>Librarians_2013_Rural, Fringe_Same District/Different Position</t>
  </si>
  <si>
    <t>Librarians_2013_Rural, Fringe_Stayer</t>
  </si>
  <si>
    <t>Librarians_2013_Rural, Remote_Different District/Different Position</t>
  </si>
  <si>
    <t>Librarians_2013_Rural, Remote_Leaver</t>
  </si>
  <si>
    <t>Librarians_2013_Rural, Remote_New</t>
  </si>
  <si>
    <t>Librarians_2013_Rural, Remote_Same District/Different Position</t>
  </si>
  <si>
    <t>Librarians_2013_Rural, Remote_Stayer</t>
  </si>
  <si>
    <t>Librarians_2013_Suburb, Large_Different District/Different Position</t>
  </si>
  <si>
    <t>Librarians_2013_Suburb, Large_Different District/Same Position</t>
  </si>
  <si>
    <t>Librarians_2013_Suburb, Large_Leaver</t>
  </si>
  <si>
    <t>Librarians_2013_Suburb, Large_New</t>
  </si>
  <si>
    <t>Librarians_2013_Suburb, Large_Same District/Different Position</t>
  </si>
  <si>
    <t>Librarians_2013_Suburb, Large_Stayer</t>
  </si>
  <si>
    <t>Librarians_2013_Suburb, Mid-size_Stayer</t>
  </si>
  <si>
    <t>Librarians_2013_Suburb, Small_Leaver</t>
  </si>
  <si>
    <t>Librarians_2013_Suburb, Small_Stayer</t>
  </si>
  <si>
    <t>Librarians_2013_Town, Distant_Different District/Different Position</t>
  </si>
  <si>
    <t>Librarians_2013_Town, Distant_Different District/Same Position</t>
  </si>
  <si>
    <t>Librarians_2013_Town, Distant_Leaver</t>
  </si>
  <si>
    <t>Librarians_2013_Town, Distant_New</t>
  </si>
  <si>
    <t>Librarians_2013_Town, Distant_Same District/Different Position</t>
  </si>
  <si>
    <t>Librarians_2013_Town, Distant_Stayer</t>
  </si>
  <si>
    <t>Librarians_2013_Town, Fringe_Different District/Different Position</t>
  </si>
  <si>
    <t>Librarians_2013_Town, Fringe_New</t>
  </si>
  <si>
    <t>Librarians_2013_Town, Fringe_Stayer</t>
  </si>
  <si>
    <t>Librarians_2013_Town, Remote_Different District/Different Position</t>
  </si>
  <si>
    <t>Librarians_2013_Town, Remote_Different District/Same Position</t>
  </si>
  <si>
    <t>Librarians_2013_Town, Remote_Leaver</t>
  </si>
  <si>
    <t>Librarians_2013_Town, Remote_Same District/Different Position</t>
  </si>
  <si>
    <t>Librarians_2013_Town, Remote_Stayer</t>
  </si>
  <si>
    <t>Librarians_2014_City, Large_Different District/Different Position</t>
  </si>
  <si>
    <t>Librarians_2014_City, Large_Different District/Same Position</t>
  </si>
  <si>
    <t>Librarians_2014_City, Large_Leaver</t>
  </si>
  <si>
    <t>Librarians_2014_City, Large_New</t>
  </si>
  <si>
    <t>Librarians_2014_City, Large_Same District/Different Position</t>
  </si>
  <si>
    <t>Librarians_2014_City, Large_Stayer</t>
  </si>
  <si>
    <t>Librarians_2014_City, Small_Stayer</t>
  </si>
  <si>
    <t>Librarians_2014_Rural, Distant_Different District/Different Position</t>
  </si>
  <si>
    <t>Librarians_2014_Rural, Distant_Different District/Same Position</t>
  </si>
  <si>
    <t>Librarians_2014_Rural, Distant_Leaver</t>
  </si>
  <si>
    <t>Librarians_2014_Rural, Distant_New</t>
  </si>
  <si>
    <t>Librarians_2014_Rural, Distant_Same District/Different Position</t>
  </si>
  <si>
    <t>Librarians_2014_Rural, Distant_Stayer</t>
  </si>
  <si>
    <t>Librarians_2014_Rural, Fringe_Different District/Different Position</t>
  </si>
  <si>
    <t>Librarians_2014_Rural, Fringe_Different District/Same Position</t>
  </si>
  <si>
    <t>Librarians_2014_Rural, Fringe_Leaver</t>
  </si>
  <si>
    <t>Librarians_2014_Rural, Fringe_New</t>
  </si>
  <si>
    <t>Librarians_2014_Rural, Fringe_Same District/Different Position</t>
  </si>
  <si>
    <t>Librarians_2014_Rural, Fringe_Stayer</t>
  </si>
  <si>
    <t>Librarians_2014_Rural, Remote_Different District/Different Position</t>
  </si>
  <si>
    <t>Librarians_2014_Rural, Remote_Different District/Same Position</t>
  </si>
  <si>
    <t>Librarians_2014_Rural, Remote_Leaver</t>
  </si>
  <si>
    <t>Librarians_2014_Rural, Remote_New</t>
  </si>
  <si>
    <t>Librarians_2014_Rural, Remote_Same District/Different Position</t>
  </si>
  <si>
    <t>Librarians_2014_Rural, Remote_Stayer</t>
  </si>
  <si>
    <t>Librarians_2014_Suburb, Large_Different District/Different Position</t>
  </si>
  <si>
    <t>Librarians_2014_Suburb, Large_Different District/Same Position</t>
  </si>
  <si>
    <t>Librarians_2014_Suburb, Large_Leaver</t>
  </si>
  <si>
    <t>Librarians_2014_Suburb, Large_New</t>
  </si>
  <si>
    <t>Librarians_2014_Suburb, Large_Same District/Different Position</t>
  </si>
  <si>
    <t>Librarians_2014_Suburb, Large_Stayer</t>
  </si>
  <si>
    <t>Librarians_2014_Suburb, Mid-size_Different District/Different Position</t>
  </si>
  <si>
    <t>Librarians_2014_Suburb, Mid-size_Leaver</t>
  </si>
  <si>
    <t>Librarians_2014_Suburb, Mid-size_New</t>
  </si>
  <si>
    <t>Librarians_2014_Suburb, Mid-size_Stayer</t>
  </si>
  <si>
    <t>Librarians_2014_Town, Distant_Different District/Different Position</t>
  </si>
  <si>
    <t>Librarians_2014_Town, Distant_Different District/Same Position</t>
  </si>
  <si>
    <t>Librarians_2014_Town, Distant_Leaver</t>
  </si>
  <si>
    <t>Librarians_2014_Town, Distant_New</t>
  </si>
  <si>
    <t>Librarians_2014_Town, Distant_Same District/Different Position</t>
  </si>
  <si>
    <t>Librarians_2014_Town, Distant_Stayer</t>
  </si>
  <si>
    <t>Librarians_2014_Town, Fringe_Leaver</t>
  </si>
  <si>
    <t>Librarians_2014_Town, Fringe_Stayer</t>
  </si>
  <si>
    <t>Librarians_2014_Town, Remote_Different District/Different Position</t>
  </si>
  <si>
    <t>Librarians_2014_Town, Remote_Leaver</t>
  </si>
  <si>
    <t>Librarians_2014_Town, Remote_New</t>
  </si>
  <si>
    <t>Librarians_2014_Town, Remote_Same District/Different Position</t>
  </si>
  <si>
    <t>Librarians_2014_Town, Remote_Stayer</t>
  </si>
  <si>
    <t>Middle School - Arts &amp; Music_2010_City, Large_Different District/Same Position</t>
  </si>
  <si>
    <t>Middle School - Arts &amp; Music_2010_City, Large_Leaver</t>
  </si>
  <si>
    <t>Middle School - Arts &amp; Music_2010_City, Large_New</t>
  </si>
  <si>
    <t>Middle School - Arts &amp; Music_2010_City, Large_Same District/Different Position</t>
  </si>
  <si>
    <t>Middle School - Arts &amp; Music_2010_City, Large_Stayer</t>
  </si>
  <si>
    <t>Middle School - Arts &amp; Music_2010_City, Small_Leaver</t>
  </si>
  <si>
    <t>Middle School - Arts &amp; Music_2010_City, Small_New</t>
  </si>
  <si>
    <t>Middle School - Arts &amp; Music_2010_City, Small_Same District/Different Position</t>
  </si>
  <si>
    <t>Middle School - Arts &amp; Music_2010_City, Small_Stayer</t>
  </si>
  <si>
    <t>Middle School - Arts &amp; Music_2010_Rural, Distant_Different District/Different Position</t>
  </si>
  <si>
    <t>Middle School - Arts &amp; Music_2010_Rural, Distant_Different District/Same Position</t>
  </si>
  <si>
    <t>Middle School - Arts &amp; Music_2010_Rural, Distant_Leaver</t>
  </si>
  <si>
    <t>Middle School - Arts &amp; Music_2010_Rural, Distant_New</t>
  </si>
  <si>
    <t>Middle School - Arts &amp; Music_2010_Rural, Distant_Same District/Different Position</t>
  </si>
  <si>
    <t>Middle School - Arts &amp; Music_2010_Rural, Distant_Stayer</t>
  </si>
  <si>
    <t>Middle School - Arts &amp; Music_2010_Rural, Fringe_Different District/Different Position</t>
  </si>
  <si>
    <t>Middle School - Arts &amp; Music_2010_Rural, Fringe_Different District/Same Position</t>
  </si>
  <si>
    <t>Middle School - Arts &amp; Music_2010_Rural, Fringe_Leaver</t>
  </si>
  <si>
    <t>Middle School - Arts &amp; Music_2010_Rural, Fringe_New</t>
  </si>
  <si>
    <t>Middle School - Arts &amp; Music_2010_Rural, Fringe_Same District/Different Position</t>
  </si>
  <si>
    <t>Middle School - Arts &amp; Music_2010_Rural, Fringe_Stayer</t>
  </si>
  <si>
    <t>Middle School - Arts &amp; Music_2010_Rural, Remote_Different District/Same Position</t>
  </si>
  <si>
    <t>Middle School - Arts &amp; Music_2010_Rural, Remote_Leaver</t>
  </si>
  <si>
    <t>Middle School - Arts &amp; Music_2010_Rural, Remote_New</t>
  </si>
  <si>
    <t>Middle School - Arts &amp; Music_2010_Rural, Remote_Same District/Different Position</t>
  </si>
  <si>
    <t>Middle School - Arts &amp; Music_2010_Rural, Remote_Stayer</t>
  </si>
  <si>
    <t>Middle School - Arts &amp; Music_2010_Suburb, Large_Different District/Different Position</t>
  </si>
  <si>
    <t>Middle School - Arts &amp; Music_2010_Suburb, Large_Different District/Same Position</t>
  </si>
  <si>
    <t>Middle School - Arts &amp; Music_2010_Suburb, Large_Leaver</t>
  </si>
  <si>
    <t>Middle School - Arts &amp; Music_2010_Suburb, Large_New</t>
  </si>
  <si>
    <t>Middle School - Arts &amp; Music_2010_Suburb, Large_Same District/Different Position</t>
  </si>
  <si>
    <t>Middle School - Arts &amp; Music_2010_Suburb, Large_Stayer</t>
  </si>
  <si>
    <t>Middle School - Arts &amp; Music_2010_Suburb, Small_Leaver</t>
  </si>
  <si>
    <t>Middle School - Arts &amp; Music_2010_Suburb, Small_New</t>
  </si>
  <si>
    <t>Middle School - Arts &amp; Music_2010_Suburb, Small_Same District/Different Position</t>
  </si>
  <si>
    <t>Middle School - Arts &amp; Music_2010_Suburb, Small_Stayer</t>
  </si>
  <si>
    <t>Middle School - Arts &amp; Music_2010_Town, Distant_Different District/Different Position</t>
  </si>
  <si>
    <t>Middle School - Arts &amp; Music_2010_Town, Distant_Leaver</t>
  </si>
  <si>
    <t>Middle School - Arts &amp; Music_2010_Town, Distant_New</t>
  </si>
  <si>
    <t>Middle School - Arts &amp; Music_2010_Town, Distant_Same District/Different Position</t>
  </si>
  <si>
    <t>Middle School - Arts &amp; Music_2010_Town, Distant_Stayer</t>
  </si>
  <si>
    <t>Middle School - Arts &amp; Music_2010_Town, Fringe_Leaver</t>
  </si>
  <si>
    <t>Middle School - Arts &amp; Music_2010_Town, Fringe_New</t>
  </si>
  <si>
    <t>Middle School - Arts &amp; Music_2010_Town, Fringe_Same District/Different Position</t>
  </si>
  <si>
    <t>Middle School - Arts &amp; Music_2010_Town, Fringe_Stayer</t>
  </si>
  <si>
    <t>Middle School - Arts &amp; Music_2010_Town, Remote_Different District/Different Position</t>
  </si>
  <si>
    <t>Middle School - Arts &amp; Music_2010_Town, Remote_Leaver</t>
  </si>
  <si>
    <t>Middle School - Arts &amp; Music_2010_Town, Remote_New</t>
  </si>
  <si>
    <t>Middle School - Arts &amp; Music_2010_Town, Remote_Same District/Different Position</t>
  </si>
  <si>
    <t>Middle School - Arts &amp; Music_2010_Town, Remote_Stayer</t>
  </si>
  <si>
    <t>Middle School - Arts &amp; Music_2011_City, Large_Different District/Same Position</t>
  </si>
  <si>
    <t>Middle School - Arts &amp; Music_2011_City, Large_Leaver</t>
  </si>
  <si>
    <t>Middle School - Arts &amp; Music_2011_City, Large_New</t>
  </si>
  <si>
    <t>Middle School - Arts &amp; Music_2011_City, Large_Same District/Different Position</t>
  </si>
  <si>
    <t>Middle School - Arts &amp; Music_2011_City, Large_Stayer</t>
  </si>
  <si>
    <t>Middle School - Arts &amp; Music_2011_City, Small_New</t>
  </si>
  <si>
    <t>Middle School - Arts &amp; Music_2011_City, Small_Same District/Different Position</t>
  </si>
  <si>
    <t>Middle School - Arts &amp; Music_2011_City, Small_Stayer</t>
  </si>
  <si>
    <t>Middle School - Arts &amp; Music_2011_Rural, Distant_Leaver</t>
  </si>
  <si>
    <t>Middle School - Arts &amp; Music_2011_Rural, Distant_New</t>
  </si>
  <si>
    <t>Middle School - Arts &amp; Music_2011_Rural, Distant_Same District/Different Position</t>
  </si>
  <si>
    <t>Middle School - Arts &amp; Music_2011_Rural, Distant_Stayer</t>
  </si>
  <si>
    <t>Middle School - Arts &amp; Music_2011_Rural, Fringe_Different District/Different Position</t>
  </si>
  <si>
    <t>Middle School - Arts &amp; Music_2011_Rural, Fringe_Leaver</t>
  </si>
  <si>
    <t>Middle School - Arts &amp; Music_2011_Rural, Fringe_New</t>
  </si>
  <si>
    <t>Middle School - Arts &amp; Music_2011_Rural, Fringe_Same District/Different Position</t>
  </si>
  <si>
    <t>Middle School - Arts &amp; Music_2011_Rural, Fringe_Stayer</t>
  </si>
  <si>
    <t>Middle School - Arts &amp; Music_2011_Rural, Remote_Different District/Different Position</t>
  </si>
  <si>
    <t>Middle School - Arts &amp; Music_2011_Rural, Remote_Leaver</t>
  </si>
  <si>
    <t>Middle School - Arts &amp; Music_2011_Rural, Remote_New</t>
  </si>
  <si>
    <t>Middle School - Arts &amp; Music_2011_Rural, Remote_Same District/Different Position</t>
  </si>
  <si>
    <t>Middle School - Arts &amp; Music_2011_Rural, Remote_Stayer</t>
  </si>
  <si>
    <t>Middle School - Arts &amp; Music_2011_Suburb, Large_Leaver</t>
  </si>
  <si>
    <t>Middle School - Arts &amp; Music_2011_Suburb, Large_New</t>
  </si>
  <si>
    <t>Middle School - Arts &amp; Music_2011_Suburb, Large_Same District/Different Position</t>
  </si>
  <si>
    <t>Middle School - Arts &amp; Music_2011_Suburb, Large_Stayer</t>
  </si>
  <si>
    <t>Middle School - Arts &amp; Music_2011_Suburb, Small_Leaver</t>
  </si>
  <si>
    <t>Middle School - Arts &amp; Music_2011_Suburb, Small_New</t>
  </si>
  <si>
    <t>Middle School - Arts &amp; Music_2011_Suburb, Small_Stayer</t>
  </si>
  <si>
    <t>Middle School - Arts &amp; Music_2011_Town, Distant_Different District/Different Position</t>
  </si>
  <si>
    <t>Middle School - Arts &amp; Music_2011_Town, Distant_Different District/Same Position</t>
  </si>
  <si>
    <t>Middle School - Arts &amp; Music_2011_Town, Distant_Leaver</t>
  </si>
  <si>
    <t>Middle School - Arts &amp; Music_2011_Town, Distant_New</t>
  </si>
  <si>
    <t>Middle School - Arts &amp; Music_2011_Town, Distant_Same District/Different Position</t>
  </si>
  <si>
    <t>Middle School - Arts &amp; Music_2011_Town, Distant_Stayer</t>
  </si>
  <si>
    <t>Middle School - Arts &amp; Music_2011_Town, Fringe_Leaver</t>
  </si>
  <si>
    <t>Middle School - Arts &amp; Music_2011_Town, Fringe_Stayer</t>
  </si>
  <si>
    <t>Middle School - Arts &amp; Music_2011_Town, Remote_Different District/Different Position</t>
  </si>
  <si>
    <t>Middle School - Arts &amp; Music_2011_Town, Remote_Leaver</t>
  </si>
  <si>
    <t>Middle School - Arts &amp; Music_2011_Town, Remote_New</t>
  </si>
  <si>
    <t>Middle School - Arts &amp; Music_2011_Town, Remote_Same District/Different Position</t>
  </si>
  <si>
    <t>Middle School - Arts &amp; Music_2011_Town, Remote_Stayer</t>
  </si>
  <si>
    <t>Middle School - Arts &amp; Music_2012_City, Large_Different District/Different Position</t>
  </si>
  <si>
    <t>Middle School - Arts &amp; Music_2012_City, Large_Different District/Same Position</t>
  </si>
  <si>
    <t>Middle School - Arts &amp; Music_2012_City, Large_Leaver</t>
  </si>
  <si>
    <t>Middle School - Arts &amp; Music_2012_City, Large_New</t>
  </si>
  <si>
    <t>Middle School - Arts &amp; Music_2012_City, Large_Same District/Different Position</t>
  </si>
  <si>
    <t>Middle School - Arts &amp; Music_2012_City, Large_Stayer</t>
  </si>
  <si>
    <t>Middle School - Arts &amp; Music_2012_City, Small_Different District/Different Position</t>
  </si>
  <si>
    <t>Middle School - Arts &amp; Music_2012_City, Small_Leaver</t>
  </si>
  <si>
    <t>Middle School - Arts &amp; Music_2012_City, Small_New</t>
  </si>
  <si>
    <t>Middle School - Arts &amp; Music_2012_City, Small_Same District/Different Position</t>
  </si>
  <si>
    <t>Middle School - Arts &amp; Music_2012_City, Small_Stayer</t>
  </si>
  <si>
    <t>Middle School - Arts &amp; Music_2012_Rural, Distant_Different District/Different Position</t>
  </si>
  <si>
    <t>Middle School - Arts &amp; Music_2012_Rural, Distant_Different District/Same Position</t>
  </si>
  <si>
    <t>Middle School - Arts &amp; Music_2012_Rural, Distant_Leaver</t>
  </si>
  <si>
    <t>Middle School - Arts &amp; Music_2012_Rural, Distant_New</t>
  </si>
  <si>
    <t>Middle School - Arts &amp; Music_2012_Rural, Distant_Same District/Different Position</t>
  </si>
  <si>
    <t>Middle School - Arts &amp; Music_2012_Rural, Distant_Stayer</t>
  </si>
  <si>
    <t>Middle School - Arts &amp; Music_2012_Rural, Fringe_Different District/Different Position</t>
  </si>
  <si>
    <t>Middle School - Arts &amp; Music_2012_Rural, Fringe_Different District/Same Position</t>
  </si>
  <si>
    <t>Middle School - Arts &amp; Music_2012_Rural, Fringe_Leaver</t>
  </si>
  <si>
    <t>Middle School - Arts &amp; Music_2012_Rural, Fringe_New</t>
  </si>
  <si>
    <t>Middle School - Arts &amp; Music_2012_Rural, Fringe_Same District/Different Position</t>
  </si>
  <si>
    <t>Middle School - Arts &amp; Music_2012_Rural, Fringe_Stayer</t>
  </si>
  <si>
    <t>Middle School - Arts &amp; Music_2012_Rural, Remote_Leaver</t>
  </si>
  <si>
    <t>Middle School - Arts &amp; Music_2012_Rural, Remote_Same District/Different Position</t>
  </si>
  <si>
    <t>Middle School - Arts &amp; Music_2012_Rural, Remote_Stayer</t>
  </si>
  <si>
    <t>Middle School - Arts &amp; Music_2012_Suburb, Large_Different District/Different Position</t>
  </si>
  <si>
    <t>Middle School - Arts &amp; Music_2012_Suburb, Large_Different District/Same Position</t>
  </si>
  <si>
    <t>Middle School - Arts &amp; Music_2012_Suburb, Large_Leaver</t>
  </si>
  <si>
    <t>Middle School - Arts &amp; Music_2012_Suburb, Large_New</t>
  </si>
  <si>
    <t>Middle School - Arts &amp; Music_2012_Suburb, Large_Same District/Different Position</t>
  </si>
  <si>
    <t>Middle School - Arts &amp; Music_2012_Suburb, Large_Stayer</t>
  </si>
  <si>
    <t>Middle School - Arts &amp; Music_2012_Suburb, Small_Different District/Different Position</t>
  </si>
  <si>
    <t>Middle School - Arts &amp; Music_2012_Suburb, Small_New</t>
  </si>
  <si>
    <t>Middle School - Arts &amp; Music_2012_Suburb, Small_Same District/Different Position</t>
  </si>
  <si>
    <t>Middle School - Arts &amp; Music_2012_Suburb, Small_Stayer</t>
  </si>
  <si>
    <t>Middle School - Arts &amp; Music_2012_Town, Distant_Different District/Different Position</t>
  </si>
  <si>
    <t>Middle School - Arts &amp; Music_2012_Town, Distant_Leaver</t>
  </si>
  <si>
    <t>Middle School - Arts &amp; Music_2012_Town, Distant_New</t>
  </si>
  <si>
    <t>Middle School - Arts &amp; Music_2012_Town, Distant_Same District/Different Position</t>
  </si>
  <si>
    <t>Middle School - Arts &amp; Music_2012_Town, Distant_Stayer</t>
  </si>
  <si>
    <t>Middle School - Arts &amp; Music_2012_Town, Fringe_Leaver</t>
  </si>
  <si>
    <t>Middle School - Arts &amp; Music_2012_Town, Fringe_Same District/Different Position</t>
  </si>
  <si>
    <t>Middle School - Arts &amp; Music_2012_Town, Fringe_Stayer</t>
  </si>
  <si>
    <t>Middle School - Arts &amp; Music_2012_Town, Remote_Different District/Different Position</t>
  </si>
  <si>
    <t>Middle School - Arts &amp; Music_2012_Town, Remote_Leaver</t>
  </si>
  <si>
    <t>Middle School - Arts &amp; Music_2012_Town, Remote_New</t>
  </si>
  <si>
    <t>Middle School - Arts &amp; Music_2012_Town, Remote_Same District/Different Position</t>
  </si>
  <si>
    <t>Middle School - Arts &amp; Music_2012_Town, Remote_Stayer</t>
  </si>
  <si>
    <t>Middle School - Arts &amp; Music_2013_City, Large_Different District/Different Position</t>
  </si>
  <si>
    <t>Middle School - Arts &amp; Music_2013_City, Large_Leaver</t>
  </si>
  <si>
    <t>Middle School - Arts &amp; Music_2013_City, Large_New</t>
  </si>
  <si>
    <t>Middle School - Arts &amp; Music_2013_City, Large_Same District/Different Position</t>
  </si>
  <si>
    <t>Middle School - Arts &amp; Music_2013_City, Large_Stayer</t>
  </si>
  <si>
    <t>Middle School - Arts &amp; Music_2013_City, Small_Leaver</t>
  </si>
  <si>
    <t>Middle School - Arts &amp; Music_2013_City, Small_New</t>
  </si>
  <si>
    <t>Middle School - Arts &amp; Music_2013_City, Small_Same District/Different Position</t>
  </si>
  <si>
    <t>Middle School - Arts &amp; Music_2013_City, Small_Stayer</t>
  </si>
  <si>
    <t>Middle School - Arts &amp; Music_2013_Rural, Distant_Different District/Different Position</t>
  </si>
  <si>
    <t>Middle School - Arts &amp; Music_2013_Rural, Distant_Leaver</t>
  </si>
  <si>
    <t>Middle School - Arts &amp; Music_2013_Rural, Distant_New</t>
  </si>
  <si>
    <t>Middle School - Arts &amp; Music_2013_Rural, Distant_Same District/Different Position</t>
  </si>
  <si>
    <t>Middle School - Arts &amp; Music_2013_Rural, Distant_Stayer</t>
  </si>
  <si>
    <t>Middle School - Arts &amp; Music_2013_Rural, Fringe_Different District/Different Position</t>
  </si>
  <si>
    <t>Middle School - Arts &amp; Music_2013_Rural, Fringe_Different District/Same Position</t>
  </si>
  <si>
    <t>Middle School - Arts &amp; Music_2013_Rural, Fringe_Leaver</t>
  </si>
  <si>
    <t>Middle School - Arts &amp; Music_2013_Rural, Fringe_New</t>
  </si>
  <si>
    <t>Middle School - Arts &amp; Music_2013_Rural, Fringe_Same District/Different Position</t>
  </si>
  <si>
    <t>Middle School - Arts &amp; Music_2013_Rural, Fringe_Stayer</t>
  </si>
  <si>
    <t>Middle School - Arts &amp; Music_2013_Rural, Remote_Different District/Different Position</t>
  </si>
  <si>
    <t>Middle School - Arts &amp; Music_2013_Rural, Remote_Different District/Same Position</t>
  </si>
  <si>
    <t>Middle School - Arts &amp; Music_2013_Rural, Remote_Leaver</t>
  </si>
  <si>
    <t>Middle School - Arts &amp; Music_2013_Rural, Remote_New</t>
  </si>
  <si>
    <t>Middle School - Arts &amp; Music_2013_Rural, Remote_Same District/Different Position</t>
  </si>
  <si>
    <t>Middle School - Arts &amp; Music_2013_Rural, Remote_Stayer</t>
  </si>
  <si>
    <t>Middle School - Arts &amp; Music_2013_Suburb, Large_Different District/Different Position</t>
  </si>
  <si>
    <t>Middle School - Arts &amp; Music_2013_Suburb, Large_Different District/Same Position</t>
  </si>
  <si>
    <t>Middle School - Arts &amp; Music_2013_Suburb, Large_Leaver</t>
  </si>
  <si>
    <t>Middle School - Arts &amp; Music_2013_Suburb, Large_New</t>
  </si>
  <si>
    <t>Middle School - Arts &amp; Music_2013_Suburb, Large_Same District/Different Position</t>
  </si>
  <si>
    <t>Middle School - Arts &amp; Music_2013_Suburb, Large_Stayer</t>
  </si>
  <si>
    <t>Middle School - Arts &amp; Music_2013_Suburb, Mid-size_New</t>
  </si>
  <si>
    <t>Middle School - Arts &amp; Music_2013_Suburb, Small_Leaver</t>
  </si>
  <si>
    <t>Middle School - Arts &amp; Music_2013_Suburb, Small_Same District/Different Position</t>
  </si>
  <si>
    <t>Middle School - Arts &amp; Music_2013_Suburb, Small_Stayer</t>
  </si>
  <si>
    <t>Middle School - Arts &amp; Music_2013_Town, Distant_Different District/Different Position</t>
  </si>
  <si>
    <t>Middle School - Arts &amp; Music_2013_Town, Distant_Different District/Same Position</t>
  </si>
  <si>
    <t>Middle School - Arts &amp; Music_2013_Town, Distant_Leaver</t>
  </si>
  <si>
    <t>Middle School - Arts &amp; Music_2013_Town, Distant_New</t>
  </si>
  <si>
    <t>Middle School - Arts &amp; Music_2013_Town, Distant_Same District/Different Position</t>
  </si>
  <si>
    <t>Middle School - Arts &amp; Music_2013_Town, Distant_Stayer</t>
  </si>
  <si>
    <t>Middle School - Arts &amp; Music_2013_Town, Fringe_Different District/Same Position</t>
  </si>
  <si>
    <t>Middle School - Arts &amp; Music_2013_Town, Fringe_New</t>
  </si>
  <si>
    <t>Middle School - Arts &amp; Music_2013_Town, Fringe_Same District/Different Position</t>
  </si>
  <si>
    <t>Middle School - Arts &amp; Music_2013_Town, Fringe_Stayer</t>
  </si>
  <si>
    <t>Middle School - Arts &amp; Music_2013_Town, Remote_Different District/Different Position</t>
  </si>
  <si>
    <t>Middle School - Arts &amp; Music_2013_Town, Remote_Different District/Same Position</t>
  </si>
  <si>
    <t>Middle School - Arts &amp; Music_2013_Town, Remote_Leaver</t>
  </si>
  <si>
    <t>Middle School - Arts &amp; Music_2013_Town, Remote_New</t>
  </si>
  <si>
    <t>Middle School - Arts &amp; Music_2013_Town, Remote_Same District/Different Position</t>
  </si>
  <si>
    <t>Middle School - Arts &amp; Music_2013_Town, Remote_Stayer</t>
  </si>
  <si>
    <t>Middle School - Arts &amp; Music_2014_City, Large_Different District/Different Position</t>
  </si>
  <si>
    <t>Middle School - Arts &amp; Music_2014_City, Large_Different District/Same Position</t>
  </si>
  <si>
    <t>Middle School - Arts &amp; Music_2014_City, Large_Leaver</t>
  </si>
  <si>
    <t>Middle School - Arts &amp; Music_2014_City, Large_New</t>
  </si>
  <si>
    <t>Middle School - Arts &amp; Music_2014_City, Large_Same District/Different Position</t>
  </si>
  <si>
    <t>Middle School - Arts &amp; Music_2014_City, Large_Stayer</t>
  </si>
  <si>
    <t>Middle School - Arts &amp; Music_2014_City, Small_Different District/Different Position</t>
  </si>
  <si>
    <t>Middle School - Arts &amp; Music_2014_City, Small_Leaver</t>
  </si>
  <si>
    <t>Middle School - Arts &amp; Music_2014_City, Small_Same District/Different Position</t>
  </si>
  <si>
    <t>Middle School - Arts &amp; Music_2014_City, Small_Stayer</t>
  </si>
  <si>
    <t>Middle School - Arts &amp; Music_2014_Rural, Distant_Different District/Different Position</t>
  </si>
  <si>
    <t>Middle School - Arts &amp; Music_2014_Rural, Distant_Different District/Same Position</t>
  </si>
  <si>
    <t>Middle School - Arts &amp; Music_2014_Rural, Distant_Leaver</t>
  </si>
  <si>
    <t>Middle School - Arts &amp; Music_2014_Rural, Distant_New</t>
  </si>
  <si>
    <t>Middle School - Arts &amp; Music_2014_Rural, Distant_Same District/Different Position</t>
  </si>
  <si>
    <t>Middle School - Arts &amp; Music_2014_Rural, Distant_Stayer</t>
  </si>
  <si>
    <t>Middle School - Arts &amp; Music_2014_Rural, Fringe_Different District/Different Position</t>
  </si>
  <si>
    <t>Middle School - Arts &amp; Music_2014_Rural, Fringe_Leaver</t>
  </si>
  <si>
    <t>Middle School - Arts &amp; Music_2014_Rural, Fringe_New</t>
  </si>
  <si>
    <t>Middle School - Arts &amp; Music_2014_Rural, Fringe_Same District/Different Position</t>
  </si>
  <si>
    <t>Middle School - Arts &amp; Music_2014_Rural, Fringe_Stayer</t>
  </si>
  <si>
    <t>Middle School - Arts &amp; Music_2014_Rural, Remote_Different District/Different Position</t>
  </si>
  <si>
    <t>Middle School - Arts &amp; Music_2014_Rural, Remote_New</t>
  </si>
  <si>
    <t>Middle School - Arts &amp; Music_2014_Rural, Remote_Same District/Different Position</t>
  </si>
  <si>
    <t>Middle School - Arts &amp; Music_2014_Rural, Remote_Stayer</t>
  </si>
  <si>
    <t>Middle School - Arts &amp; Music_2014_Suburb, Large_Different District/Different Position</t>
  </si>
  <si>
    <t>Middle School - Arts &amp; Music_2014_Suburb, Large_Different District/Same Position</t>
  </si>
  <si>
    <t>Middle School - Arts &amp; Music_2014_Suburb, Large_Leaver</t>
  </si>
  <si>
    <t>Middle School - Arts &amp; Music_2014_Suburb, Large_New</t>
  </si>
  <si>
    <t>Middle School - Arts &amp; Music_2014_Suburb, Large_Same District/Different Position</t>
  </si>
  <si>
    <t>Middle School - Arts &amp; Music_2014_Suburb, Large_Stayer</t>
  </si>
  <si>
    <t>Middle School - Arts &amp; Music_2014_Suburb, Mid-size_Different District/Same Position</t>
  </si>
  <si>
    <t>Middle School - Arts &amp; Music_2014_Suburb, Mid-size_Leaver</t>
  </si>
  <si>
    <t>Middle School - Arts &amp; Music_2014_Suburb, Mid-size_New</t>
  </si>
  <si>
    <t>Middle School - Arts &amp; Music_2014_Suburb, Mid-size_Same District/Different Position</t>
  </si>
  <si>
    <t>Middle School - Arts &amp; Music_2014_Suburb, Mid-size_Stayer</t>
  </si>
  <si>
    <t>Middle School - Arts &amp; Music_2014_Town, Distant_Different District/Different Position</t>
  </si>
  <si>
    <t>Middle School - Arts &amp; Music_2014_Town, Distant_Different District/Same Position</t>
  </si>
  <si>
    <t>Middle School - Arts &amp; Music_2014_Town, Distant_Leaver</t>
  </si>
  <si>
    <t>Middle School - Arts &amp; Music_2014_Town, Distant_New</t>
  </si>
  <si>
    <t>Middle School - Arts &amp; Music_2014_Town, Distant_Same District/Different Position</t>
  </si>
  <si>
    <t>Middle School - Arts &amp; Music_2014_Town, Distant_Stayer</t>
  </si>
  <si>
    <t>Middle School - Arts &amp; Music_2014_Town, Fringe_Different District/Different Position</t>
  </si>
  <si>
    <t>Middle School - Arts &amp; Music_2014_Town, Fringe_Different District/Same Position</t>
  </si>
  <si>
    <t>Middle School - Arts &amp; Music_2014_Town, Fringe_Leaver</t>
  </si>
  <si>
    <t>Middle School - Arts &amp; Music_2014_Town, Fringe_New</t>
  </si>
  <si>
    <t>Middle School - Arts &amp; Music_2014_Town, Fringe_Same District/Different Position</t>
  </si>
  <si>
    <t>Middle School - Arts &amp; Music_2014_Town, Fringe_Stayer</t>
  </si>
  <si>
    <t>Middle School - Arts &amp; Music_2014_Town, Remote_Different District/Different Position</t>
  </si>
  <si>
    <t>Middle School - Arts &amp; Music_2014_Town, Remote_Different District/Same Position</t>
  </si>
  <si>
    <t>Middle School - Arts &amp; Music_2014_Town, Remote_Leaver</t>
  </si>
  <si>
    <t>Middle School - Arts &amp; Music_2014_Town, Remote_New</t>
  </si>
  <si>
    <t>Middle School - Arts &amp; Music_2014_Town, Remote_Same District/Different Position</t>
  </si>
  <si>
    <t>Middle School - Arts &amp; Music_2014_Town, Remote_Stayer</t>
  </si>
  <si>
    <t>Middle School - Foreign Language_2010_City, Large_Different District/Different Position</t>
  </si>
  <si>
    <t>Middle School - Foreign Language_2010_City, Large_Leaver</t>
  </si>
  <si>
    <t>Middle School - Foreign Language_2010_City, Large_New</t>
  </si>
  <si>
    <t>Middle School - Foreign Language_2010_City, Large_Same District/Different Position</t>
  </si>
  <si>
    <t>Middle School - Foreign Language_2010_City, Large_Stayer</t>
  </si>
  <si>
    <t>Middle School - Foreign Language_2010_City, Small_Leaver</t>
  </si>
  <si>
    <t>Middle School - Foreign Language_2010_City, Small_Stayer</t>
  </si>
  <si>
    <t>Middle School - Foreign Language_2010_Rural, Distant_Different District/Different Position</t>
  </si>
  <si>
    <t>Middle School - Foreign Language_2010_Rural, Distant_Stayer</t>
  </si>
  <si>
    <t>Middle School - Foreign Language_2010_Rural, Fringe_Different District/Different Position</t>
  </si>
  <si>
    <t>Middle School - Foreign Language_2010_Rural, Fringe_Leaver</t>
  </si>
  <si>
    <t>Middle School - Foreign Language_2010_Rural, Fringe_New</t>
  </si>
  <si>
    <t>Middle School - Foreign Language_2010_Rural, Fringe_Stayer</t>
  </si>
  <si>
    <t>Middle School - Foreign Language_2010_Suburb, Large_Different District/Different Position</t>
  </si>
  <si>
    <t>Middle School - Foreign Language_2010_Suburb, Large_Leaver</t>
  </si>
  <si>
    <t>Middle School - Foreign Language_2010_Suburb, Large_New</t>
  </si>
  <si>
    <t>Middle School - Foreign Language_2010_Suburb, Large_Same District/Different Position</t>
  </si>
  <si>
    <t>Middle School - Foreign Language_2010_Suburb, Large_Stayer</t>
  </si>
  <si>
    <t>Middle School - Foreign Language_2010_Suburb, Small_Different District/Different Position</t>
  </si>
  <si>
    <t>Middle School - Foreign Language_2010_Suburb, Small_New</t>
  </si>
  <si>
    <t>Middle School - Foreign Language_2010_Suburb, Small_Stayer</t>
  </si>
  <si>
    <t>Middle School - Foreign Language_2010_Town, Distant_Leaver</t>
  </si>
  <si>
    <t>Middle School - Foreign Language_2010_Town, Distant_New</t>
  </si>
  <si>
    <t>Middle School - Foreign Language_2010_Town, Distant_Same District/Different Position</t>
  </si>
  <si>
    <t>Middle School - Foreign Language_2010_Town, Distant_Stayer</t>
  </si>
  <si>
    <t>Middle School - Foreign Language_2010_Town, Fringe_Same District/Different Position</t>
  </si>
  <si>
    <t>Middle School - Foreign Language_2010_Town, Fringe_Stayer</t>
  </si>
  <si>
    <t>Middle School - Foreign Language_2010_Town, Remote_Different District/Different Position</t>
  </si>
  <si>
    <t>Middle School - Foreign Language_2010_Town, Remote_Leaver</t>
  </si>
  <si>
    <t>Middle School - Foreign Language_2010_Town, Remote_New</t>
  </si>
  <si>
    <t>Middle School - Foreign Language_2010_Town, Remote_Same District/Different Position</t>
  </si>
  <si>
    <t>Middle School - Foreign Language_2010_Town, Remote_Stayer</t>
  </si>
  <si>
    <t>Middle School - Foreign Language_2011_City, Large_Different District/Different Position</t>
  </si>
  <si>
    <t>Middle School - Foreign Language_2011_City, Large_Leaver</t>
  </si>
  <si>
    <t>Middle School - Foreign Language_2011_City, Large_New</t>
  </si>
  <si>
    <t>Middle School - Foreign Language_2011_City, Large_Same District/Different Position</t>
  </si>
  <si>
    <t>Middle School - Foreign Language_2011_City, Large_Stayer</t>
  </si>
  <si>
    <t>Middle School - Foreign Language_2011_City, Small_Stayer</t>
  </si>
  <si>
    <t>Middle School - Foreign Language_2011_Rural, Distant_New</t>
  </si>
  <si>
    <t>Middle School - Foreign Language_2011_Rural, Distant_Same District/Different Position</t>
  </si>
  <si>
    <t>Middle School - Foreign Language_2011_Rural, Distant_Stayer</t>
  </si>
  <si>
    <t>Middle School - Foreign Language_2011_Rural, Fringe_Different District/Different Position</t>
  </si>
  <si>
    <t>Middle School - Foreign Language_2011_Rural, Fringe_Different District/Same Position</t>
  </si>
  <si>
    <t>Middle School - Foreign Language_2011_Rural, Fringe_Leaver</t>
  </si>
  <si>
    <t>Middle School - Foreign Language_2011_Rural, Fringe_Same District/Different Position</t>
  </si>
  <si>
    <t>Middle School - Foreign Language_2011_Rural, Fringe_Stayer</t>
  </si>
  <si>
    <t>Middle School - Foreign Language_2011_Rural, Remote_Different District/Different Position</t>
  </si>
  <si>
    <t>Middle School - Foreign Language_2011_Rural, Remote_Leaver</t>
  </si>
  <si>
    <t>Middle School - Foreign Language_2011_Rural, Remote_Stayer</t>
  </si>
  <si>
    <t>Middle School - Foreign Language_2011_Suburb, Large_Different District/Different Position</t>
  </si>
  <si>
    <t>Middle School - Foreign Language_2011_Suburb, Large_Different District/Same Position</t>
  </si>
  <si>
    <t>Middle School - Foreign Language_2011_Suburb, Large_Leaver</t>
  </si>
  <si>
    <t>Middle School - Foreign Language_2011_Suburb, Large_New</t>
  </si>
  <si>
    <t>Middle School - Foreign Language_2011_Suburb, Large_Same District/Different Position</t>
  </si>
  <si>
    <t>Middle School - Foreign Language_2011_Suburb, Large_Stayer</t>
  </si>
  <si>
    <t>Middle School - Foreign Language_2011_Suburb, Small_Leaver</t>
  </si>
  <si>
    <t>Middle School - Foreign Language_2011_Suburb, Small_Same District/Different Position</t>
  </si>
  <si>
    <t>Middle School - Foreign Language_2011_Suburb, Small_Stayer</t>
  </si>
  <si>
    <t>Middle School - Foreign Language_2011_Town, Distant_Leaver</t>
  </si>
  <si>
    <t>Middle School - Foreign Language_2011_Town, Distant_New</t>
  </si>
  <si>
    <t>Middle School - Foreign Language_2011_Town, Distant_Same District/Different Position</t>
  </si>
  <si>
    <t>Middle School - Foreign Language_2011_Town, Distant_Stayer</t>
  </si>
  <si>
    <t>Middle School - Foreign Language_2011_Town, Remote_Leaver</t>
  </si>
  <si>
    <t>Middle School - Foreign Language_2011_Town, Remote_Same District/Different Position</t>
  </si>
  <si>
    <t>Middle School - Foreign Language_2011_Town, Remote_Stayer</t>
  </si>
  <si>
    <t>Middle School - Foreign Language_2012_City, Large_Different District/Different Position</t>
  </si>
  <si>
    <t>Middle School - Foreign Language_2012_City, Large_Different District/Same Position</t>
  </si>
  <si>
    <t>Middle School - Foreign Language_2012_City, Large_Leaver</t>
  </si>
  <si>
    <t>Middle School - Foreign Language_2012_City, Large_New</t>
  </si>
  <si>
    <t>Middle School - Foreign Language_2012_City, Large_Same District/Different Position</t>
  </si>
  <si>
    <t>Middle School - Foreign Language_2012_City, Large_Stayer</t>
  </si>
  <si>
    <t>Middle School - Foreign Language_2012_City, Small_Stayer</t>
  </si>
  <si>
    <t>Middle School - Foreign Language_2012_Rural, Distant_Different District/Different Position</t>
  </si>
  <si>
    <t>Middle School - Foreign Language_2012_Rural, Distant_New</t>
  </si>
  <si>
    <t>Middle School - Foreign Language_2012_Rural, Distant_Same District/Different Position</t>
  </si>
  <si>
    <t>Middle School - Foreign Language_2012_Rural, Distant_Stayer</t>
  </si>
  <si>
    <t>Middle School - Foreign Language_2012_Rural, Fringe_Leaver</t>
  </si>
  <si>
    <t>Middle School - Foreign Language_2012_Rural, Fringe_New</t>
  </si>
  <si>
    <t>Middle School - Foreign Language_2012_Rural, Fringe_Same District/Different Position</t>
  </si>
  <si>
    <t>Middle School - Foreign Language_2012_Rural, Fringe_Stayer</t>
  </si>
  <si>
    <t>Middle School - Foreign Language_2012_Rural, Remote_Same District/Different Position</t>
  </si>
  <si>
    <t>Middle School - Foreign Language_2012_Rural, Remote_Stayer</t>
  </si>
  <si>
    <t>Middle School - Foreign Language_2012_Suburb, Large_Different District/Different Position</t>
  </si>
  <si>
    <t>Middle School - Foreign Language_2012_Suburb, Large_Different District/Same Position</t>
  </si>
  <si>
    <t>Middle School - Foreign Language_2012_Suburb, Large_Leaver</t>
  </si>
  <si>
    <t>Middle School - Foreign Language_2012_Suburb, Large_New</t>
  </si>
  <si>
    <t>Middle School - Foreign Language_2012_Suburb, Large_Same District/Different Position</t>
  </si>
  <si>
    <t>Middle School - Foreign Language_2012_Suburb, Large_Stayer</t>
  </si>
  <si>
    <t>Middle School - Foreign Language_2012_Suburb, Small_Different District/Same Position</t>
  </si>
  <si>
    <t>Middle School - Foreign Language_2012_Suburb, Small_Leaver</t>
  </si>
  <si>
    <t>Middle School - Foreign Language_2012_Suburb, Small_New</t>
  </si>
  <si>
    <t>Middle School - Foreign Language_2012_Suburb, Small_Stayer</t>
  </si>
  <si>
    <t>Middle School - Foreign Language_2012_Town, Distant_Different District/Different Position</t>
  </si>
  <si>
    <t>Middle School - Foreign Language_2012_Town, Distant_Leaver</t>
  </si>
  <si>
    <t>Middle School - Foreign Language_2012_Town, Distant_New</t>
  </si>
  <si>
    <t>Middle School - Foreign Language_2012_Town, Distant_Stayer</t>
  </si>
  <si>
    <t>Middle School - Foreign Language_2012_Town, Remote_Stayer</t>
  </si>
  <si>
    <t>Middle School - Foreign Language_2013_City, Large_Different District/Different Position</t>
  </si>
  <si>
    <t>Middle School - Foreign Language_2013_City, Large_Different District/Same Position</t>
  </si>
  <si>
    <t>Middle School - Foreign Language_2013_City, Large_Leaver</t>
  </si>
  <si>
    <t>Middle School - Foreign Language_2013_City, Large_New</t>
  </si>
  <si>
    <t>Middle School - Foreign Language_2013_City, Large_Same District/Different Position</t>
  </si>
  <si>
    <t>Middle School - Foreign Language_2013_City, Large_Stayer</t>
  </si>
  <si>
    <t>Middle School - Foreign Language_2013_City, Small_Same District/Different Position</t>
  </si>
  <si>
    <t>Middle School - Foreign Language_2013_City, Small_Stayer</t>
  </si>
  <si>
    <t>Middle School - Foreign Language_2013_Rural, Distant_Different District/Different Position</t>
  </si>
  <si>
    <t>Middle School - Foreign Language_2013_Rural, Distant_Leaver</t>
  </si>
  <si>
    <t>Middle School - Foreign Language_2013_Rural, Distant_New</t>
  </si>
  <si>
    <t>Middle School - Foreign Language_2013_Rural, Distant_Same District/Different Position</t>
  </si>
  <si>
    <t>Middle School - Foreign Language_2013_Rural, Distant_Stayer</t>
  </si>
  <si>
    <t>Middle School - Foreign Language_2013_Rural, Fringe_Different District/Different Position</t>
  </si>
  <si>
    <t>Middle School - Foreign Language_2013_Rural, Fringe_Different District/Same Position</t>
  </si>
  <si>
    <t>Middle School - Foreign Language_2013_Rural, Fringe_New</t>
  </si>
  <si>
    <t>Middle School - Foreign Language_2013_Rural, Fringe_Same District/Different Position</t>
  </si>
  <si>
    <t>Middle School - Foreign Language_2013_Rural, Fringe_Stayer</t>
  </si>
  <si>
    <t>Middle School - Foreign Language_2013_Rural, Remote_Stayer</t>
  </si>
  <si>
    <t>Middle School - Foreign Language_2013_Suburb, Large_Different District/Different Position</t>
  </si>
  <si>
    <t>Middle School - Foreign Language_2013_Suburb, Large_Different District/Same Position</t>
  </si>
  <si>
    <t>Middle School - Foreign Language_2013_Suburb, Large_Leaver</t>
  </si>
  <si>
    <t>Middle School - Foreign Language_2013_Suburb, Large_New</t>
  </si>
  <si>
    <t>Middle School - Foreign Language_2013_Suburb, Large_Same District/Different Position</t>
  </si>
  <si>
    <t>Middle School - Foreign Language_2013_Suburb, Large_Stayer</t>
  </si>
  <si>
    <t>Middle School - Foreign Language_2013_Suburb, Small_Different District/Same Position</t>
  </si>
  <si>
    <t>Middle School - Foreign Language_2013_Suburb, Small_Stayer</t>
  </si>
  <si>
    <t>Middle School - Foreign Language_2013_Town, Distant_Leaver</t>
  </si>
  <si>
    <t>Middle School - Foreign Language_2013_Town, Distant_New</t>
  </si>
  <si>
    <t>Middle School - Foreign Language_2013_Town, Distant_Same District/Different Position</t>
  </si>
  <si>
    <t>Middle School - Foreign Language_2013_Town, Distant_Stayer</t>
  </si>
  <si>
    <t>Middle School - Foreign Language_2013_Town, Remote_Leaver</t>
  </si>
  <si>
    <t>Middle School - Foreign Language_2013_Town, Remote_New</t>
  </si>
  <si>
    <t>Middle School - Foreign Language_2013_Town, Remote_Same District/Different Position</t>
  </si>
  <si>
    <t>Middle School - Foreign Language_2013_Town, Remote_Stayer</t>
  </si>
  <si>
    <t>Middle School - Foreign Language_2014_City, Large_Different District/Different Position</t>
  </si>
  <si>
    <t>Middle School - Foreign Language_2014_City, Large_Leaver</t>
  </si>
  <si>
    <t>Middle School - Foreign Language_2014_City, Large_New</t>
  </si>
  <si>
    <t>Middle School - Foreign Language_2014_City, Large_Same District/Different Position</t>
  </si>
  <si>
    <t>Middle School - Foreign Language_2014_City, Large_Stayer</t>
  </si>
  <si>
    <t>Middle School - Foreign Language_2014_City, Small_Leaver</t>
  </si>
  <si>
    <t>Middle School - Foreign Language_2014_City, Small_New</t>
  </si>
  <si>
    <t>Middle School - Foreign Language_2014_City, Small_Stayer</t>
  </si>
  <si>
    <t>Middle School - Foreign Language_2014_Rural, Distant_Different District/Different Position</t>
  </si>
  <si>
    <t>Middle School - Foreign Language_2014_Rural, Distant_New</t>
  </si>
  <si>
    <t>Middle School - Foreign Language_2014_Rural, Distant_Stayer</t>
  </si>
  <si>
    <t>Middle School - Foreign Language_2014_Rural, Fringe_Stayer</t>
  </si>
  <si>
    <t>Middle School - Foreign Language_2014_Rural, Remote_Stayer</t>
  </si>
  <si>
    <t>Middle School - Foreign Language_2014_Suburb, Large_Different District/Different Position</t>
  </si>
  <si>
    <t>Middle School - Foreign Language_2014_Suburb, Large_Leaver</t>
  </si>
  <si>
    <t>Middle School - Foreign Language_2014_Suburb, Large_New</t>
  </si>
  <si>
    <t>Middle School - Foreign Language_2014_Suburb, Large_Same District/Different Position</t>
  </si>
  <si>
    <t>Middle School - Foreign Language_2014_Suburb, Large_Stayer</t>
  </si>
  <si>
    <t>Middle School - Foreign Language_2014_Suburb, Mid-size_Different District/Different Position</t>
  </si>
  <si>
    <t>Middle School - Foreign Language_2014_Suburb, Mid-size_Stayer</t>
  </si>
  <si>
    <t>Middle School - Foreign Language_2014_Town, Distant_Leaver</t>
  </si>
  <si>
    <t>Middle School - Foreign Language_2014_Town, Distant_New</t>
  </si>
  <si>
    <t>Middle School - Foreign Language_2014_Town, Distant_Same District/Different Position</t>
  </si>
  <si>
    <t>Middle School - Foreign Language_2014_Town, Distant_Stayer</t>
  </si>
  <si>
    <t>Middle School - Foreign Language_2014_Town, Fringe_Stayer</t>
  </si>
  <si>
    <t>Middle School - Foreign Language_2014_Town, Remote_Same District/Different Position</t>
  </si>
  <si>
    <t>Middle School - Foreign Language_2014_Town, Remote_Stayer</t>
  </si>
  <si>
    <t>Middle School - Language Arts_2010_City, Large_Different District/Different Position</t>
  </si>
  <si>
    <t>Middle School - Language Arts_2010_City, Large_Different District/Same Position</t>
  </si>
  <si>
    <t>Middle School - Language Arts_2010_City, Large_Leaver</t>
  </si>
  <si>
    <t>Middle School - Language Arts_2010_City, Large_New</t>
  </si>
  <si>
    <t>Middle School - Language Arts_2010_City, Large_Same District/Different Position</t>
  </si>
  <si>
    <t>Middle School - Language Arts_2010_City, Large_Stayer</t>
  </si>
  <si>
    <t>Middle School - Language Arts_2010_City, Small_Leaver</t>
  </si>
  <si>
    <t>Middle School - Language Arts_2010_City, Small_New</t>
  </si>
  <si>
    <t>Middle School - Language Arts_2010_City, Small_Same District/Different Position</t>
  </si>
  <si>
    <t>Middle School - Language Arts_2010_City, Small_Stayer</t>
  </si>
  <si>
    <t>Middle School - Language Arts_2010_Rural, Distant_Different District/Different Position</t>
  </si>
  <si>
    <t>Middle School - Language Arts_2010_Rural, Distant_Leaver</t>
  </si>
  <si>
    <t>Middle School - Language Arts_2010_Rural, Distant_New</t>
  </si>
  <si>
    <t>Middle School - Language Arts_2010_Rural, Distant_Same District/Different Position</t>
  </si>
  <si>
    <t>Middle School - Language Arts_2010_Rural, Distant_Stayer</t>
  </si>
  <si>
    <t>Middle School - Language Arts_2010_Rural, Fringe_Different District/Different Position</t>
  </si>
  <si>
    <t>Middle School - Language Arts_2010_Rural, Fringe_Different District/Same Position</t>
  </si>
  <si>
    <t>Middle School - Language Arts_2010_Rural, Fringe_Leaver</t>
  </si>
  <si>
    <t>Middle School - Language Arts_2010_Rural, Fringe_New</t>
  </si>
  <si>
    <t>Middle School - Language Arts_2010_Rural, Fringe_Same District/Different Position</t>
  </si>
  <si>
    <t>Middle School - Language Arts_2010_Rural, Fringe_Stayer</t>
  </si>
  <si>
    <t>Middle School - Language Arts_2010_Rural, Remote_Different District/Different Position</t>
  </si>
  <si>
    <t>Middle School - Language Arts_2010_Rural, Remote_Different District/Same Position</t>
  </si>
  <si>
    <t>Middle School - Language Arts_2010_Rural, Remote_Leaver</t>
  </si>
  <si>
    <t>Middle School - Language Arts_2010_Rural, Remote_New</t>
  </si>
  <si>
    <t>Middle School - Language Arts_2010_Rural, Remote_Same District/Different Position</t>
  </si>
  <si>
    <t>Middle School - Language Arts_2010_Rural, Remote_Stayer</t>
  </si>
  <si>
    <t>Middle School - Language Arts_2010_Suburb, Large_Different District/Different Position</t>
  </si>
  <si>
    <t>Middle School - Language Arts_2010_Suburb, Large_Different District/Same Position</t>
  </si>
  <si>
    <t>Middle School - Language Arts_2010_Suburb, Large_Leaver</t>
  </si>
  <si>
    <t>Middle School - Language Arts_2010_Suburb, Large_New</t>
  </si>
  <si>
    <t>Middle School - Language Arts_2010_Suburb, Large_Same District/Different Position</t>
  </si>
  <si>
    <t>Middle School - Language Arts_2010_Suburb, Large_Stayer</t>
  </si>
  <si>
    <t>Middle School - Language Arts_2010_Suburb, Small_Different District/Different Position</t>
  </si>
  <si>
    <t>Middle School - Language Arts_2010_Suburb, Small_Different District/Same Position</t>
  </si>
  <si>
    <t>Middle School - Language Arts_2010_Suburb, Small_Leaver</t>
  </si>
  <si>
    <t>Middle School - Language Arts_2010_Suburb, Small_New</t>
  </si>
  <si>
    <t>Middle School - Language Arts_2010_Suburb, Small_Same District/Different Position</t>
  </si>
  <si>
    <t>Middle School - Language Arts_2010_Suburb, Small_Stayer</t>
  </si>
  <si>
    <t>Middle School - Language Arts_2010_Town, Distant_Different District/Different Position</t>
  </si>
  <si>
    <t>Middle School - Language Arts_2010_Town, Distant_Different District/Same Position</t>
  </si>
  <si>
    <t>Middle School - Language Arts_2010_Town, Distant_Leaver</t>
  </si>
  <si>
    <t>Middle School - Language Arts_2010_Town, Distant_New</t>
  </si>
  <si>
    <t>Middle School - Language Arts_2010_Town, Distant_Same District/Different Position</t>
  </si>
  <si>
    <t>Middle School - Language Arts_2010_Town, Distant_Stayer</t>
  </si>
  <si>
    <t>Middle School - Language Arts_2010_Town, Fringe_Different District/Different Position</t>
  </si>
  <si>
    <t>Middle School - Language Arts_2010_Town, Fringe_Leaver</t>
  </si>
  <si>
    <t>Middle School - Language Arts_2010_Town, Fringe_New</t>
  </si>
  <si>
    <t>Middle School - Language Arts_2010_Town, Fringe_Same District/Different Position</t>
  </si>
  <si>
    <t>Middle School - Language Arts_2010_Town, Fringe_Stayer</t>
  </si>
  <si>
    <t>Middle School - Language Arts_2010_Town, Remote_Different District/Different Position</t>
  </si>
  <si>
    <t>Middle School - Language Arts_2010_Town, Remote_Different District/Same Position</t>
  </si>
  <si>
    <t>Middle School - Language Arts_2010_Town, Remote_Leaver</t>
  </si>
  <si>
    <t>Middle School - Language Arts_2010_Town, Remote_New</t>
  </si>
  <si>
    <t>Middle School - Language Arts_2010_Town, Remote_Same District/Different Position</t>
  </si>
  <si>
    <t>Middle School - Language Arts_2010_Town, Remote_Stayer</t>
  </si>
  <si>
    <t>Middle School - Language Arts_2011_City, Large_Different District/Different Position</t>
  </si>
  <si>
    <t>Middle School - Language Arts_2011_City, Large_Different District/Same Position</t>
  </si>
  <si>
    <t>Middle School - Language Arts_2011_City, Large_Leaver</t>
  </si>
  <si>
    <t>Middle School - Language Arts_2011_City, Large_New</t>
  </si>
  <si>
    <t>Middle School - Language Arts_2011_City, Large_Same District/Different Position</t>
  </si>
  <si>
    <t>Middle School - Language Arts_2011_City, Large_Stayer</t>
  </si>
  <si>
    <t>Middle School - Language Arts_2011_City, Small_Different District/Same Position</t>
  </si>
  <si>
    <t>Middle School - Language Arts_2011_City, Small_Leaver</t>
  </si>
  <si>
    <t>Middle School - Language Arts_2011_City, Small_New</t>
  </si>
  <si>
    <t>Middle School - Language Arts_2011_City, Small_Same District/Different Position</t>
  </si>
  <si>
    <t>Middle School - Language Arts_2011_City, Small_Stayer</t>
  </si>
  <si>
    <t>Middle School - Language Arts_2011_Rural, Distant_Different District/Different Position</t>
  </si>
  <si>
    <t>Middle School - Language Arts_2011_Rural, Distant_Different District/Same Position</t>
  </si>
  <si>
    <t>Middle School - Language Arts_2011_Rural, Distant_Leaver</t>
  </si>
  <si>
    <t>Middle School - Language Arts_2011_Rural, Distant_New</t>
  </si>
  <si>
    <t>Middle School - Language Arts_2011_Rural, Distant_Same District/Different Position</t>
  </si>
  <si>
    <t>Middle School - Language Arts_2011_Rural, Distant_Stayer</t>
  </si>
  <si>
    <t>Middle School - Language Arts_2011_Rural, Fringe_Different District/Different Position</t>
  </si>
  <si>
    <t>Middle School - Language Arts_2011_Rural, Fringe_Different District/Same Position</t>
  </si>
  <si>
    <t>Middle School - Language Arts_2011_Rural, Fringe_Leaver</t>
  </si>
  <si>
    <t>Middle School - Language Arts_2011_Rural, Fringe_New</t>
  </si>
  <si>
    <t>Middle School - Language Arts_2011_Rural, Fringe_Same District/Different Position</t>
  </si>
  <si>
    <t>Middle School - Language Arts_2011_Rural, Fringe_Stayer</t>
  </si>
  <si>
    <t>Middle School - Language Arts_2011_Rural, Remote_Different District/Different Position</t>
  </si>
  <si>
    <t>Middle School - Language Arts_2011_Rural, Remote_Leaver</t>
  </si>
  <si>
    <t>Middle School - Language Arts_2011_Rural, Remote_New</t>
  </si>
  <si>
    <t>Middle School - Language Arts_2011_Rural, Remote_Same District/Different Position</t>
  </si>
  <si>
    <t>Middle School - Language Arts_2011_Rural, Remote_Stayer</t>
  </si>
  <si>
    <t>Middle School - Language Arts_2011_Suburb, Large_Different District/Different Position</t>
  </si>
  <si>
    <t>Middle School - Language Arts_2011_Suburb, Large_Different District/Same Position</t>
  </si>
  <si>
    <t>Middle School - Language Arts_2011_Suburb, Large_Leaver</t>
  </si>
  <si>
    <t>Middle School - Language Arts_2011_Suburb, Large_New</t>
  </si>
  <si>
    <t>Middle School - Language Arts_2011_Suburb, Large_Same District/Different Position</t>
  </si>
  <si>
    <t>Middle School - Language Arts_2011_Suburb, Large_Stayer</t>
  </si>
  <si>
    <t>Middle School - Language Arts_2011_Suburb, Small_Different District/Different Position</t>
  </si>
  <si>
    <t>Middle School - Language Arts_2011_Suburb, Small_Different District/Same Position</t>
  </si>
  <si>
    <t>Middle School - Language Arts_2011_Suburb, Small_Leaver</t>
  </si>
  <si>
    <t>Middle School - Language Arts_2011_Suburb, Small_New</t>
  </si>
  <si>
    <t>Middle School - Language Arts_2011_Suburb, Small_Same District/Different Position</t>
  </si>
  <si>
    <t>Middle School - Language Arts_2011_Suburb, Small_Stayer</t>
  </si>
  <si>
    <t>Middle School - Language Arts_2011_Town, Distant_Different District/Different Position</t>
  </si>
  <si>
    <t>Middle School - Language Arts_2011_Town, Distant_Different District/Same Position</t>
  </si>
  <si>
    <t>Middle School - Language Arts_2011_Town, Distant_Leaver</t>
  </si>
  <si>
    <t>Middle School - Language Arts_2011_Town, Distant_New</t>
  </si>
  <si>
    <t>Middle School - Language Arts_2011_Town, Distant_Same District/Different Position</t>
  </si>
  <si>
    <t>Middle School - Language Arts_2011_Town, Distant_Stayer</t>
  </si>
  <si>
    <t>Middle School - Language Arts_2011_Town, Fringe_Different District/Different Position</t>
  </si>
  <si>
    <t>Middle School - Language Arts_2011_Town, Fringe_Leaver</t>
  </si>
  <si>
    <t>Middle School - Language Arts_2011_Town, Fringe_New</t>
  </si>
  <si>
    <t>Middle School - Language Arts_2011_Town, Fringe_Same District/Different Position</t>
  </si>
  <si>
    <t>Middle School - Language Arts_2011_Town, Fringe_Stayer</t>
  </si>
  <si>
    <t>Middle School - Language Arts_2011_Town, Remote_Different District/Different Position</t>
  </si>
  <si>
    <t>Middle School - Language Arts_2011_Town, Remote_Different District/Same Position</t>
  </si>
  <si>
    <t>Middle School - Language Arts_2011_Town, Remote_Leaver</t>
  </si>
  <si>
    <t>Middle School - Language Arts_2011_Town, Remote_New</t>
  </si>
  <si>
    <t>Middle School - Language Arts_2011_Town, Remote_Same District/Different Position</t>
  </si>
  <si>
    <t>Middle School - Language Arts_2011_Town, Remote_Stayer</t>
  </si>
  <si>
    <t>Middle School - Language Arts_2012_City, Large_Different District/Different Position</t>
  </si>
  <si>
    <t>Middle School - Language Arts_2012_City, Large_Different District/Same Position</t>
  </si>
  <si>
    <t>Middle School - Language Arts_2012_City, Large_Leaver</t>
  </si>
  <si>
    <t>Middle School - Language Arts_2012_City, Large_New</t>
  </si>
  <si>
    <t>Middle School - Language Arts_2012_City, Large_Same District/Different Position</t>
  </si>
  <si>
    <t>Middle School - Language Arts_2012_City, Large_Stayer</t>
  </si>
  <si>
    <t>Middle School - Language Arts_2012_City, Small_Different District/Different Position</t>
  </si>
  <si>
    <t>Middle School - Language Arts_2012_City, Small_Leaver</t>
  </si>
  <si>
    <t>Middle School - Language Arts_2012_City, Small_New</t>
  </si>
  <si>
    <t>Middle School - Language Arts_2012_City, Small_Same District/Different Position</t>
  </si>
  <si>
    <t>Middle School - Language Arts_2012_City, Small_Stayer</t>
  </si>
  <si>
    <t>Middle School - Language Arts_2012_Rural, Distant_Different District/Different Position</t>
  </si>
  <si>
    <t>Middle School - Language Arts_2012_Rural, Distant_Leaver</t>
  </si>
  <si>
    <t>Middle School - Language Arts_2012_Rural, Distant_New</t>
  </si>
  <si>
    <t>Middle School - Language Arts_2012_Rural, Distant_Same District/Different Position</t>
  </si>
  <si>
    <t>Middle School - Language Arts_2012_Rural, Distant_Stayer</t>
  </si>
  <si>
    <t>Middle School - Language Arts_2012_Rural, Fringe_Different District/Different Position</t>
  </si>
  <si>
    <t>Middle School - Language Arts_2012_Rural, Fringe_Different District/Same Position</t>
  </si>
  <si>
    <t>Middle School - Language Arts_2012_Rural, Fringe_Leaver</t>
  </si>
  <si>
    <t>Middle School - Language Arts_2012_Rural, Fringe_New</t>
  </si>
  <si>
    <t>Middle School - Language Arts_2012_Rural, Fringe_Same District/Different Position</t>
  </si>
  <si>
    <t>Middle School - Language Arts_2012_Rural, Fringe_Stayer</t>
  </si>
  <si>
    <t>Middle School - Language Arts_2012_Rural, Remote_Leaver</t>
  </si>
  <si>
    <t>Middle School - Language Arts_2012_Rural, Remote_New</t>
  </si>
  <si>
    <t>Middle School - Language Arts_2012_Rural, Remote_Same District/Different Position</t>
  </si>
  <si>
    <t>Middle School - Language Arts_2012_Rural, Remote_Stayer</t>
  </si>
  <si>
    <t>Middle School - Language Arts_2012_Suburb, Large_Different District/Different Position</t>
  </si>
  <si>
    <t>Middle School - Language Arts_2012_Suburb, Large_Leaver</t>
  </si>
  <si>
    <t>Middle School - Language Arts_2012_Suburb, Large_New</t>
  </si>
  <si>
    <t>Middle School - Language Arts_2012_Suburb, Large_Same District/Different Position</t>
  </si>
  <si>
    <t>Middle School - Language Arts_2012_Suburb, Large_Stayer</t>
  </si>
  <si>
    <t>Middle School - Language Arts_2012_Suburb, Small_Different District/Different Position</t>
  </si>
  <si>
    <t>Middle School - Language Arts_2012_Suburb, Small_Different District/Same Position</t>
  </si>
  <si>
    <t>Middle School - Language Arts_2012_Suburb, Small_Leaver</t>
  </si>
  <si>
    <t>Middle School - Language Arts_2012_Suburb, Small_New</t>
  </si>
  <si>
    <t>Middle School - Language Arts_2012_Suburb, Small_Same District/Different Position</t>
  </si>
  <si>
    <t>Middle School - Language Arts_2012_Suburb, Small_Stayer</t>
  </si>
  <si>
    <t>Middle School - Language Arts_2012_Town, Distant_Different District/Different Position</t>
  </si>
  <si>
    <t>Middle School - Language Arts_2012_Town, Distant_Leaver</t>
  </si>
  <si>
    <t>Middle School - Language Arts_2012_Town, Distant_New</t>
  </si>
  <si>
    <t>Middle School - Language Arts_2012_Town, Distant_Same District/Different Position</t>
  </si>
  <si>
    <t>Middle School - Language Arts_2012_Town, Distant_Stayer</t>
  </si>
  <si>
    <t>Middle School - Language Arts_2012_Town, Fringe_Leaver</t>
  </si>
  <si>
    <t>Middle School - Language Arts_2012_Town, Fringe_Same District/Different Position</t>
  </si>
  <si>
    <t>Middle School - Language Arts_2012_Town, Fringe_Stayer</t>
  </si>
  <si>
    <t>Middle School - Language Arts_2012_Town, Remote_Different District/Different Position</t>
  </si>
  <si>
    <t>Middle School - Language Arts_2012_Town, Remote_Leaver</t>
  </si>
  <si>
    <t>Middle School - Language Arts_2012_Town, Remote_New</t>
  </si>
  <si>
    <t>Middle School - Language Arts_2012_Town, Remote_Same District/Different Position</t>
  </si>
  <si>
    <t>Middle School - Language Arts_2012_Town, Remote_Stayer</t>
  </si>
  <si>
    <t>Middle School - Language Arts_2013_City, Large_Different District/Different Position</t>
  </si>
  <si>
    <t>Middle School - Language Arts_2013_City, Large_Different District/Same Position</t>
  </si>
  <si>
    <t>Middle School - Language Arts_2013_City, Large_Leaver</t>
  </si>
  <si>
    <t>Middle School - Language Arts_2013_City, Large_New</t>
  </si>
  <si>
    <t>Middle School - Language Arts_2013_City, Large_Same District/Different Position</t>
  </si>
  <si>
    <t>Middle School - Language Arts_2013_City, Large_Stayer</t>
  </si>
  <si>
    <t>Middle School - Language Arts_2013_City, Small_Different District/Different Position</t>
  </si>
  <si>
    <t>Middle School - Language Arts_2013_City, Small_Leaver</t>
  </si>
  <si>
    <t>Middle School - Language Arts_2013_City, Small_New</t>
  </si>
  <si>
    <t>Middle School - Language Arts_2013_City, Small_Same District/Different Position</t>
  </si>
  <si>
    <t>Middle School - Language Arts_2013_City, Small_Stayer</t>
  </si>
  <si>
    <t>Middle School - Language Arts_2013_Rural, Distant_Different District/Different Position</t>
  </si>
  <si>
    <t>Middle School - Language Arts_2013_Rural, Distant_Different District/Same Position</t>
  </si>
  <si>
    <t>Middle School - Language Arts_2013_Rural, Distant_Leaver</t>
  </si>
  <si>
    <t>Middle School - Language Arts_2013_Rural, Distant_New</t>
  </si>
  <si>
    <t>Middle School - Language Arts_2013_Rural, Distant_Same District/Different Position</t>
  </si>
  <si>
    <t>Middle School - Language Arts_2013_Rural, Distant_Stayer</t>
  </si>
  <si>
    <t>Middle School - Language Arts_2013_Rural, Fringe_Different District/Different Position</t>
  </si>
  <si>
    <t>Middle School - Language Arts_2013_Rural, Fringe_Different District/Same Position</t>
  </si>
  <si>
    <t>Middle School - Language Arts_2013_Rural, Fringe_Leaver</t>
  </si>
  <si>
    <t>Middle School - Language Arts_2013_Rural, Fringe_New</t>
  </si>
  <si>
    <t>Middle School - Language Arts_2013_Rural, Fringe_Same District/Different Position</t>
  </si>
  <si>
    <t>Middle School - Language Arts_2013_Rural, Fringe_Stayer</t>
  </si>
  <si>
    <t>Middle School - Language Arts_2013_Rural, Remote_Different District/Different Position</t>
  </si>
  <si>
    <t>Middle School - Language Arts_2013_Rural, Remote_Different District/Same Position</t>
  </si>
  <si>
    <t>Middle School - Language Arts_2013_Rural, Remote_Leaver</t>
  </si>
  <si>
    <t>Middle School - Language Arts_2013_Rural, Remote_New</t>
  </si>
  <si>
    <t>Middle School - Language Arts_2013_Rural, Remote_Same District/Different Position</t>
  </si>
  <si>
    <t>Middle School - Language Arts_2013_Rural, Remote_Stayer</t>
  </si>
  <si>
    <t>Middle School - Language Arts_2013_Suburb, Large_Different District/Different Position</t>
  </si>
  <si>
    <t>Middle School - Language Arts_2013_Suburb, Large_Different District/Same Position</t>
  </si>
  <si>
    <t>Middle School - Language Arts_2013_Suburb, Large_Leaver</t>
  </si>
  <si>
    <t>Middle School - Language Arts_2013_Suburb, Large_New</t>
  </si>
  <si>
    <t>Middle School - Language Arts_2013_Suburb, Large_Same District/Different Position</t>
  </si>
  <si>
    <t>Middle School - Language Arts_2013_Suburb, Large_Stayer</t>
  </si>
  <si>
    <t>Middle School - Language Arts_2013_Suburb, Mid-size_New</t>
  </si>
  <si>
    <t>Middle School - Language Arts_2013_Suburb, Small_Different District/Different Position</t>
  </si>
  <si>
    <t>Middle School - Language Arts_2013_Suburb, Small_Different District/Same Position</t>
  </si>
  <si>
    <t>Middle School - Language Arts_2013_Suburb, Small_Leaver</t>
  </si>
  <si>
    <t>Middle School - Language Arts_2013_Suburb, Small_Same District/Different Position</t>
  </si>
  <si>
    <t>Middle School - Language Arts_2013_Suburb, Small_Stayer</t>
  </si>
  <si>
    <t>Middle School - Language Arts_2013_Town, Distant_Different District/Different Position</t>
  </si>
  <si>
    <t>Middle School - Language Arts_2013_Town, Distant_Different District/Same Position</t>
  </si>
  <si>
    <t>Middle School - Language Arts_2013_Town, Distant_Leaver</t>
  </si>
  <si>
    <t>Middle School - Language Arts_2013_Town, Distant_New</t>
  </si>
  <si>
    <t>Middle School - Language Arts_2013_Town, Distant_Same District/Different Position</t>
  </si>
  <si>
    <t>Middle School - Language Arts_2013_Town, Distant_Stayer</t>
  </si>
  <si>
    <t>Middle School - Language Arts_2013_Town, Fringe_Leaver</t>
  </si>
  <si>
    <t>Middle School - Language Arts_2013_Town, Fringe_New</t>
  </si>
  <si>
    <t>Middle School - Language Arts_2013_Town, Fringe_Same District/Different Position</t>
  </si>
  <si>
    <t>Middle School - Language Arts_2013_Town, Fringe_Stayer</t>
  </si>
  <si>
    <t>Middle School - Language Arts_2013_Town, Remote_Different District/Different Position</t>
  </si>
  <si>
    <t>Middle School - Language Arts_2013_Town, Remote_Different District/Same Position</t>
  </si>
  <si>
    <t>Middle School - Language Arts_2013_Town, Remote_Leaver</t>
  </si>
  <si>
    <t>Middle School - Language Arts_2013_Town, Remote_New</t>
  </si>
  <si>
    <t>Middle School - Language Arts_2013_Town, Remote_Same District/Different Position</t>
  </si>
  <si>
    <t>Middle School - Language Arts_2013_Town, Remote_Stayer</t>
  </si>
  <si>
    <t>Middle School - Language Arts_2014_City, Large_Different District/Different Position</t>
  </si>
  <si>
    <t>Middle School - Language Arts_2014_City, Large_Different District/Same Position</t>
  </si>
  <si>
    <t>Middle School - Language Arts_2014_City, Large_Leaver</t>
  </si>
  <si>
    <t>Middle School - Language Arts_2014_City, Large_New</t>
  </si>
  <si>
    <t>Middle School - Language Arts_2014_City, Large_Same District/Different Position</t>
  </si>
  <si>
    <t>Middle School - Language Arts_2014_City, Large_Stayer</t>
  </si>
  <si>
    <t>Middle School - Language Arts_2014_City, Small_Different District/Same Position</t>
  </si>
  <si>
    <t>Middle School - Language Arts_2014_City, Small_Leaver</t>
  </si>
  <si>
    <t>Middle School - Language Arts_2014_City, Small_New</t>
  </si>
  <si>
    <t>Middle School - Language Arts_2014_City, Small_Same District/Different Position</t>
  </si>
  <si>
    <t>Middle School - Language Arts_2014_City, Small_Stayer</t>
  </si>
  <si>
    <t>Middle School - Language Arts_2014_Rural, Distant_Different District/Different Position</t>
  </si>
  <si>
    <t>Middle School - Language Arts_2014_Rural, Distant_Different District/Same Position</t>
  </si>
  <si>
    <t>Middle School - Language Arts_2014_Rural, Distant_Leaver</t>
  </si>
  <si>
    <t>Middle School - Language Arts_2014_Rural, Distant_New</t>
  </si>
  <si>
    <t>Middle School - Language Arts_2014_Rural, Distant_Same District/Different Position</t>
  </si>
  <si>
    <t>Middle School - Language Arts_2014_Rural, Distant_Stayer</t>
  </si>
  <si>
    <t>Middle School - Language Arts_2014_Rural, Fringe_Different District/Different Position</t>
  </si>
  <si>
    <t>Middle School - Language Arts_2014_Rural, Fringe_Different District/Same Position</t>
  </si>
  <si>
    <t>Middle School - Language Arts_2014_Rural, Fringe_Leaver</t>
  </si>
  <si>
    <t>Middle School - Language Arts_2014_Rural, Fringe_New</t>
  </si>
  <si>
    <t>Middle School - Language Arts_2014_Rural, Fringe_Same District/Different Position</t>
  </si>
  <si>
    <t>Middle School - Language Arts_2014_Rural, Fringe_Stayer</t>
  </si>
  <si>
    <t>Middle School - Language Arts_2014_Rural, Remote_Different District/Different Position</t>
  </si>
  <si>
    <t>Middle School - Language Arts_2014_Rural, Remote_Different District/Same Position</t>
  </si>
  <si>
    <t>Middle School - Language Arts_2014_Rural, Remote_Leaver</t>
  </si>
  <si>
    <t>Middle School - Language Arts_2014_Rural, Remote_New</t>
  </si>
  <si>
    <t>Middle School - Language Arts_2014_Rural, Remote_Same District/Different Position</t>
  </si>
  <si>
    <t>Middle School - Language Arts_2014_Rural, Remote_Stayer</t>
  </si>
  <si>
    <t>Middle School - Language Arts_2014_Suburb, Large_Different District/Different Position</t>
  </si>
  <si>
    <t>Middle School - Language Arts_2014_Suburb, Large_Different District/Same Position</t>
  </si>
  <si>
    <t>Middle School - Language Arts_2014_Suburb, Large_Leaver</t>
  </si>
  <si>
    <t>Middle School - Language Arts_2014_Suburb, Large_New</t>
  </si>
  <si>
    <t>Middle School - Language Arts_2014_Suburb, Large_Same District/Different Position</t>
  </si>
  <si>
    <t>Middle School - Language Arts_2014_Suburb, Large_Stayer</t>
  </si>
  <si>
    <t>Middle School - Language Arts_2014_Suburb, Mid-size_Different District/Different Position</t>
  </si>
  <si>
    <t>Middle School - Language Arts_2014_Suburb, Mid-size_Different District/Same Position</t>
  </si>
  <si>
    <t>Middle School - Language Arts_2014_Suburb, Mid-size_Leaver</t>
  </si>
  <si>
    <t>Middle School - Language Arts_2014_Suburb, Mid-size_New</t>
  </si>
  <si>
    <t>Middle School - Language Arts_2014_Suburb, Mid-size_Same District/Different Position</t>
  </si>
  <si>
    <t>Middle School - Language Arts_2014_Suburb, Mid-size_Stayer</t>
  </si>
  <si>
    <t>Middle School - Language Arts_2014_Town, Distant_Different District/Different Position</t>
  </si>
  <si>
    <t>Middle School - Language Arts_2014_Town, Distant_Different District/Same Position</t>
  </si>
  <si>
    <t>Middle School - Language Arts_2014_Town, Distant_Leaver</t>
  </si>
  <si>
    <t>Middle School - Language Arts_2014_Town, Distant_New</t>
  </si>
  <si>
    <t>Middle School - Language Arts_2014_Town, Distant_Same District/Different Position</t>
  </si>
  <si>
    <t>Middle School - Language Arts_2014_Town, Distant_Stayer</t>
  </si>
  <si>
    <t>Middle School - Language Arts_2014_Town, Fringe_Different District/Different Position</t>
  </si>
  <si>
    <t>Middle School - Language Arts_2014_Town, Fringe_Different District/Same Position</t>
  </si>
  <si>
    <t>Middle School - Language Arts_2014_Town, Fringe_Leaver</t>
  </si>
  <si>
    <t>Middle School - Language Arts_2014_Town, Fringe_New</t>
  </si>
  <si>
    <t>Middle School - Language Arts_2014_Town, Fringe_Same District/Different Position</t>
  </si>
  <si>
    <t>Middle School - Language Arts_2014_Town, Fringe_Stayer</t>
  </si>
  <si>
    <t>Middle School - Language Arts_2014_Town, Remote_Different District/Different Position</t>
  </si>
  <si>
    <t>Middle School - Language Arts_2014_Town, Remote_Different District/Same Position</t>
  </si>
  <si>
    <t>Middle School - Language Arts_2014_Town, Remote_Leaver</t>
  </si>
  <si>
    <t>Middle School - Language Arts_2014_Town, Remote_New</t>
  </si>
  <si>
    <t>Middle School - Language Arts_2014_Town, Remote_Same District/Different Position</t>
  </si>
  <si>
    <t>Middle School - Language Arts_2014_Town, Remote_Stayer</t>
  </si>
  <si>
    <t>Middle School - Math_2010_City, Large_Different District/Different Position</t>
  </si>
  <si>
    <t>Middle School - Math_2010_City, Large_Different District/Same Position</t>
  </si>
  <si>
    <t>Middle School - Math_2010_City, Large_Leaver</t>
  </si>
  <si>
    <t>Middle School - Math_2010_City, Large_New</t>
  </si>
  <si>
    <t>Middle School - Math_2010_City, Large_Same District/Different Position</t>
  </si>
  <si>
    <t>Middle School - Math_2010_City, Large_Stayer</t>
  </si>
  <si>
    <t>Middle School - Math_2010_City, Small_Different District/Different Position</t>
  </si>
  <si>
    <t>Middle School - Math_2010_City, Small_Leaver</t>
  </si>
  <si>
    <t>Middle School - Math_2010_City, Small_Same District/Different Position</t>
  </si>
  <si>
    <t>Middle School - Math_2010_City, Small_Stayer</t>
  </si>
  <si>
    <t>Middle School - Math_2010_Rural, Distant_Different District/Different Position</t>
  </si>
  <si>
    <t>Middle School - Math_2010_Rural, Distant_Different District/Same Position</t>
  </si>
  <si>
    <t>Middle School - Math_2010_Rural, Distant_Leaver</t>
  </si>
  <si>
    <t>Middle School - Math_2010_Rural, Distant_New</t>
  </si>
  <si>
    <t>Middle School - Math_2010_Rural, Distant_Same District/Different Position</t>
  </si>
  <si>
    <t>Middle School - Math_2010_Rural, Distant_Stayer</t>
  </si>
  <si>
    <t>Middle School - Math_2010_Rural, Fringe_Different District/Different Position</t>
  </si>
  <si>
    <t>Middle School - Math_2010_Rural, Fringe_Different District/Same Position</t>
  </si>
  <si>
    <t>Middle School - Math_2010_Rural, Fringe_Leaver</t>
  </si>
  <si>
    <t>Middle School - Math_2010_Rural, Fringe_New</t>
  </si>
  <si>
    <t>Middle School - Math_2010_Rural, Fringe_Same District/Different Position</t>
  </si>
  <si>
    <t>Middle School - Math_2010_Rural, Fringe_Stayer</t>
  </si>
  <si>
    <t>Middle School - Math_2010_Rural, Remote_Different District/Same Position</t>
  </si>
  <si>
    <t>Middle School - Math_2010_Rural, Remote_New</t>
  </si>
  <si>
    <t>Middle School - Math_2010_Rural, Remote_Same District/Different Position</t>
  </si>
  <si>
    <t>Middle School - Math_2010_Rural, Remote_Stayer</t>
  </si>
  <si>
    <t>Middle School - Math_2010_Suburb, Large_Different District/Different Position</t>
  </si>
  <si>
    <t>Middle School - Math_2010_Suburb, Large_Different District/Same Position</t>
  </si>
  <si>
    <t>Middle School - Math_2010_Suburb, Large_Leaver</t>
  </si>
  <si>
    <t>Middle School - Math_2010_Suburb, Large_New</t>
  </si>
  <si>
    <t>Middle School - Math_2010_Suburb, Large_Same District/Different Position</t>
  </si>
  <si>
    <t>Middle School - Math_2010_Suburb, Large_Stayer</t>
  </si>
  <si>
    <t>Middle School - Math_2010_Suburb, Small_Different District/Different Position</t>
  </si>
  <si>
    <t>Middle School - Math_2010_Suburb, Small_Leaver</t>
  </si>
  <si>
    <t>Middle School - Math_2010_Suburb, Small_New</t>
  </si>
  <si>
    <t>Middle School - Math_2010_Suburb, Small_Same District/Different Position</t>
  </si>
  <si>
    <t>Middle School - Math_2010_Suburb, Small_Stayer</t>
  </si>
  <si>
    <t>Middle School - Math_2010_Town, Distant_Different District/Different Position</t>
  </si>
  <si>
    <t>Middle School - Math_2010_Town, Distant_Different District/Same Position</t>
  </si>
  <si>
    <t>Middle School - Math_2010_Town, Distant_Leaver</t>
  </si>
  <si>
    <t>Middle School - Math_2010_Town, Distant_New</t>
  </si>
  <si>
    <t>Middle School - Math_2010_Town, Distant_Same District/Different Position</t>
  </si>
  <si>
    <t>Middle School - Math_2010_Town, Distant_Stayer</t>
  </si>
  <si>
    <t>Middle School - Math_2010_Town, Fringe_Different District/Different Position</t>
  </si>
  <si>
    <t>Middle School - Math_2010_Town, Fringe_Different District/Same Position</t>
  </si>
  <si>
    <t>Middle School - Math_2010_Town, Fringe_Leaver</t>
  </si>
  <si>
    <t>Middle School - Math_2010_Town, Fringe_Same District/Different Position</t>
  </si>
  <si>
    <t>Middle School - Math_2010_Town, Fringe_Stayer</t>
  </si>
  <si>
    <t>Middle School - Math_2010_Town, Remote_Different District/Different Position</t>
  </si>
  <si>
    <t>Middle School - Math_2010_Town, Remote_Different District/Same Position</t>
  </si>
  <si>
    <t>Middle School - Math_2010_Town, Remote_Leaver</t>
  </si>
  <si>
    <t>Middle School - Math_2010_Town, Remote_New</t>
  </si>
  <si>
    <t>Middle School - Math_2010_Town, Remote_Same District/Different Position</t>
  </si>
  <si>
    <t>Middle School - Math_2010_Town, Remote_Stayer</t>
  </si>
  <si>
    <t>Middle School - Math_2011_City, Large_Different District/Different Position</t>
  </si>
  <si>
    <t>Middle School - Math_2011_City, Large_Different District/Same Position</t>
  </si>
  <si>
    <t>Middle School - Math_2011_City, Large_Leaver</t>
  </si>
  <si>
    <t>Middle School - Math_2011_City, Large_New</t>
  </si>
  <si>
    <t>Middle School - Math_2011_City, Large_Same District/Different Position</t>
  </si>
  <si>
    <t>Middle School - Math_2011_City, Large_Stayer</t>
  </si>
  <si>
    <t>Middle School - Math_2011_City, Small_Leaver</t>
  </si>
  <si>
    <t>Middle School - Math_2011_City, Small_New</t>
  </si>
  <si>
    <t>Middle School - Math_2011_City, Small_Same District/Different Position</t>
  </si>
  <si>
    <t>Middle School - Math_2011_City, Small_Stayer</t>
  </si>
  <si>
    <t>Middle School - Math_2011_Rural, Distant_Different District/Same Position</t>
  </si>
  <si>
    <t>Middle School - Math_2011_Rural, Distant_Leaver</t>
  </si>
  <si>
    <t>Middle School - Math_2011_Rural, Distant_New</t>
  </si>
  <si>
    <t>Middle School - Math_2011_Rural, Distant_Same District/Different Position</t>
  </si>
  <si>
    <t>Middle School - Math_2011_Rural, Distant_Stayer</t>
  </si>
  <si>
    <t>Middle School - Math_2011_Rural, Fringe_Different District/Different Position</t>
  </si>
  <si>
    <t>Middle School - Math_2011_Rural, Fringe_Leaver</t>
  </si>
  <si>
    <t>Middle School - Math_2011_Rural, Fringe_New</t>
  </si>
  <si>
    <t>Middle School - Math_2011_Rural, Fringe_Same District/Different Position</t>
  </si>
  <si>
    <t>Middle School - Math_2011_Rural, Fringe_Stayer</t>
  </si>
  <si>
    <t>Middle School - Math_2011_Rural, Remote_Leaver</t>
  </si>
  <si>
    <t>Middle School - Math_2011_Rural, Remote_New</t>
  </si>
  <si>
    <t>Middle School - Math_2011_Rural, Remote_Same District/Different Position</t>
  </si>
  <si>
    <t>Middle School - Math_2011_Rural, Remote_Stayer</t>
  </si>
  <si>
    <t>Middle School - Math_2011_Suburb, Large_Different District/Different Position</t>
  </si>
  <si>
    <t>Middle School - Math_2011_Suburb, Large_Different District/Same Position</t>
  </si>
  <si>
    <t>Middle School - Math_2011_Suburb, Large_Leaver</t>
  </si>
  <si>
    <t>Middle School - Math_2011_Suburb, Large_New</t>
  </si>
  <si>
    <t>Middle School - Math_2011_Suburb, Large_Same District/Different Position</t>
  </si>
  <si>
    <t>Middle School - Math_2011_Suburb, Large_Stayer</t>
  </si>
  <si>
    <t>Middle School - Math_2011_Suburb, Small_Different District/Different Position</t>
  </si>
  <si>
    <t>Middle School - Math_2011_Suburb, Small_Leaver</t>
  </si>
  <si>
    <t>Middle School - Math_2011_Suburb, Small_New</t>
  </si>
  <si>
    <t>Middle School - Math_2011_Suburb, Small_Same District/Different Position</t>
  </si>
  <si>
    <t>Middle School - Math_2011_Suburb, Small_Stayer</t>
  </si>
  <si>
    <t>Middle School - Math_2011_Town, Distant_Different District/Different Position</t>
  </si>
  <si>
    <t>Middle School - Math_2011_Town, Distant_Different District/Same Position</t>
  </si>
  <si>
    <t>Middle School - Math_2011_Town, Distant_Leaver</t>
  </si>
  <si>
    <t>Middle School - Math_2011_Town, Distant_New</t>
  </si>
  <si>
    <t>Middle School - Math_2011_Town, Distant_Same District/Different Position</t>
  </si>
  <si>
    <t>Middle School - Math_2011_Town, Distant_Stayer</t>
  </si>
  <si>
    <t>Middle School - Math_2011_Town, Fringe_New</t>
  </si>
  <si>
    <t>Middle School - Math_2011_Town, Fringe_Same District/Different Position</t>
  </si>
  <si>
    <t>Middle School - Math_2011_Town, Fringe_Stayer</t>
  </si>
  <si>
    <t>Middle School - Math_2011_Town, Remote_Different District/Different Position</t>
  </si>
  <si>
    <t>Middle School - Math_2011_Town, Remote_Different District/Same Position</t>
  </si>
  <si>
    <t>Middle School - Math_2011_Town, Remote_Leaver</t>
  </si>
  <si>
    <t>Middle School - Math_2011_Town, Remote_New</t>
  </si>
  <si>
    <t>Middle School - Math_2011_Town, Remote_Same District/Different Position</t>
  </si>
  <si>
    <t>Middle School - Math_2011_Town, Remote_Stayer</t>
  </si>
  <si>
    <t>Middle School - Math_2012_City, Large_Different District/Different Position</t>
  </si>
  <si>
    <t>Middle School - Math_2012_City, Large_Different District/Same Position</t>
  </si>
  <si>
    <t>Middle School - Math_2012_City, Large_Leaver</t>
  </si>
  <si>
    <t>Middle School - Math_2012_City, Large_New</t>
  </si>
  <si>
    <t>Middle School - Math_2012_City, Large_Same District/Different Position</t>
  </si>
  <si>
    <t>Middle School - Math_2012_City, Large_Stayer</t>
  </si>
  <si>
    <t>Middle School - Math_2012_City, Small_Different District/Different Position</t>
  </si>
  <si>
    <t>Middle School - Math_2012_City, Small_Different District/Same Position</t>
  </si>
  <si>
    <t>Middle School - Math_2012_City, Small_Leaver</t>
  </si>
  <si>
    <t>Middle School - Math_2012_City, Small_New</t>
  </si>
  <si>
    <t>Middle School - Math_2012_City, Small_Same District/Different Position</t>
  </si>
  <si>
    <t>Middle School - Math_2012_City, Small_Stayer</t>
  </si>
  <si>
    <t>Middle School - Math_2012_Rural, Distant_Different District/Different Position</t>
  </si>
  <si>
    <t>Middle School - Math_2012_Rural, Distant_Different District/Same Position</t>
  </si>
  <si>
    <t>Middle School - Math_2012_Rural, Distant_Leaver</t>
  </si>
  <si>
    <t>Middle School - Math_2012_Rural, Distant_New</t>
  </si>
  <si>
    <t>Middle School - Math_2012_Rural, Distant_Same District/Different Position</t>
  </si>
  <si>
    <t>Middle School - Math_2012_Rural, Distant_Stayer</t>
  </si>
  <si>
    <t>Middle School - Math_2012_Rural, Fringe_Different District/Different Position</t>
  </si>
  <si>
    <t>Middle School - Math_2012_Rural, Fringe_Different District/Same Position</t>
  </si>
  <si>
    <t>Middle School - Math_2012_Rural, Fringe_Leaver</t>
  </si>
  <si>
    <t>Middle School - Math_2012_Rural, Fringe_New</t>
  </si>
  <si>
    <t>Middle School - Math_2012_Rural, Fringe_Same District/Different Position</t>
  </si>
  <si>
    <t>Middle School - Math_2012_Rural, Fringe_Stayer</t>
  </si>
  <si>
    <t>Middle School - Math_2012_Rural, Remote_Leaver</t>
  </si>
  <si>
    <t>Middle School - Math_2012_Rural, Remote_New</t>
  </si>
  <si>
    <t>Middle School - Math_2012_Rural, Remote_Same District/Different Position</t>
  </si>
  <si>
    <t>Middle School - Math_2012_Rural, Remote_Stayer</t>
  </si>
  <si>
    <t>Middle School - Math_2012_Suburb, Large_Different District/Different Position</t>
  </si>
  <si>
    <t>Middle School - Math_2012_Suburb, Large_Different District/Same Position</t>
  </si>
  <si>
    <t>Middle School - Math_2012_Suburb, Large_Leaver</t>
  </si>
  <si>
    <t>Middle School - Math_2012_Suburb, Large_New</t>
  </si>
  <si>
    <t>Middle School - Math_2012_Suburb, Large_Same District/Different Position</t>
  </si>
  <si>
    <t>Middle School - Math_2012_Suburb, Large_Stayer</t>
  </si>
  <si>
    <t>Middle School - Math_2012_Suburb, Small_Different District/Different Position</t>
  </si>
  <si>
    <t>Middle School - Math_2012_Suburb, Small_Different District/Same Position</t>
  </si>
  <si>
    <t>Middle School - Math_2012_Suburb, Small_Leaver</t>
  </si>
  <si>
    <t>Middle School - Math_2012_Suburb, Small_New</t>
  </si>
  <si>
    <t>Middle School - Math_2012_Suburb, Small_Same District/Different Position</t>
  </si>
  <si>
    <t>Middle School - Math_2012_Suburb, Small_Stayer</t>
  </si>
  <si>
    <t>Middle School - Math_2012_Town, Distant_Different District/Different Position</t>
  </si>
  <si>
    <t>Middle School - Math_2012_Town, Distant_Different District/Same Position</t>
  </si>
  <si>
    <t>Middle School - Math_2012_Town, Distant_Leaver</t>
  </si>
  <si>
    <t>Middle School - Math_2012_Town, Distant_New</t>
  </si>
  <si>
    <t>Middle School - Math_2012_Town, Distant_Same District/Different Position</t>
  </si>
  <si>
    <t>Middle School - Math_2012_Town, Distant_Stayer</t>
  </si>
  <si>
    <t>Middle School - Math_2012_Town, Fringe_Different District/Same Position</t>
  </si>
  <si>
    <t>Middle School - Math_2012_Town, Fringe_Leaver</t>
  </si>
  <si>
    <t>Middle School - Math_2012_Town, Fringe_New</t>
  </si>
  <si>
    <t>Middle School - Math_2012_Town, Fringe_Same District/Different Position</t>
  </si>
  <si>
    <t>Middle School - Math_2012_Town, Fringe_Stayer</t>
  </si>
  <si>
    <t>Middle School - Math_2012_Town, Remote_Different District/Different Position</t>
  </si>
  <si>
    <t>Middle School - Math_2012_Town, Remote_Leaver</t>
  </si>
  <si>
    <t>Middle School - Math_2012_Town, Remote_New</t>
  </si>
  <si>
    <t>Middle School - Math_2012_Town, Remote_Same District/Different Position</t>
  </si>
  <si>
    <t>Middle School - Math_2012_Town, Remote_Stayer</t>
  </si>
  <si>
    <t>Middle School - Math_2013_City, Large_Different District/Different Position</t>
  </si>
  <si>
    <t>Middle School - Math_2013_City, Large_Different District/Same Position</t>
  </si>
  <si>
    <t>Middle School - Math_2013_City, Large_Leaver</t>
  </si>
  <si>
    <t>Middle School - Math_2013_City, Large_New</t>
  </si>
  <si>
    <t>Middle School - Math_2013_City, Large_Same District/Different Position</t>
  </si>
  <si>
    <t>Middle School - Math_2013_City, Large_Stayer</t>
  </si>
  <si>
    <t>Middle School - Math_2013_City, Small_Different District/Different Position</t>
  </si>
  <si>
    <t>Middle School - Math_2013_City, Small_Leaver</t>
  </si>
  <si>
    <t>Middle School - Math_2013_City, Small_New</t>
  </si>
  <si>
    <t>Middle School - Math_2013_City, Small_Same District/Different Position</t>
  </si>
  <si>
    <t>Middle School - Math_2013_City, Small_Stayer</t>
  </si>
  <si>
    <t>Middle School - Math_2013_Rural, Distant_Different District/Different Position</t>
  </si>
  <si>
    <t>Middle School - Math_2013_Rural, Distant_Different District/Same Position</t>
  </si>
  <si>
    <t>Middle School - Math_2013_Rural, Distant_Leaver</t>
  </si>
  <si>
    <t>Middle School - Math_2013_Rural, Distant_New</t>
  </si>
  <si>
    <t>Middle School - Math_2013_Rural, Distant_Same District/Different Position</t>
  </si>
  <si>
    <t>Middle School - Math_2013_Rural, Distant_Stayer</t>
  </si>
  <si>
    <t>Middle School - Math_2013_Rural, Fringe_Different District/Different Position</t>
  </si>
  <si>
    <t>Middle School - Math_2013_Rural, Fringe_Different District/Same Position</t>
  </si>
  <si>
    <t>Middle School - Math_2013_Rural, Fringe_Leaver</t>
  </si>
  <si>
    <t>Middle School - Math_2013_Rural, Fringe_New</t>
  </si>
  <si>
    <t>Middle School - Math_2013_Rural, Fringe_Same District/Different Position</t>
  </si>
  <si>
    <t>Middle School - Math_2013_Rural, Fringe_Stayer</t>
  </si>
  <si>
    <t>Middle School - Math_2013_Rural, Remote_Different District/Different Position</t>
  </si>
  <si>
    <t>Middle School - Math_2013_Rural, Remote_Leaver</t>
  </si>
  <si>
    <t>Middle School - Math_2013_Rural, Remote_New</t>
  </si>
  <si>
    <t>Middle School - Math_2013_Rural, Remote_Same District/Different Position</t>
  </si>
  <si>
    <t>Middle School - Math_2013_Rural, Remote_Stayer</t>
  </si>
  <si>
    <t>Middle School - Math_2013_Suburb, Large_Different District/Different Position</t>
  </si>
  <si>
    <t>Middle School - Math_2013_Suburb, Large_Different District/Same Position</t>
  </si>
  <si>
    <t>Middle School - Math_2013_Suburb, Large_Leaver</t>
  </si>
  <si>
    <t>Middle School - Math_2013_Suburb, Large_New</t>
  </si>
  <si>
    <t>Middle School - Math_2013_Suburb, Large_Same District/Different Position</t>
  </si>
  <si>
    <t>Middle School - Math_2013_Suburb, Large_Stayer</t>
  </si>
  <si>
    <t>Middle School - Math_2013_Suburb, Mid-size_New</t>
  </si>
  <si>
    <t>Middle School - Math_2013_Suburb, Small_Different District/Different Position</t>
  </si>
  <si>
    <t>Middle School - Math_2013_Suburb, Small_Different District/Same Position</t>
  </si>
  <si>
    <t>Middle School - Math_2013_Suburb, Small_Leaver</t>
  </si>
  <si>
    <t>Middle School - Math_2013_Suburb, Small_Same District/Different Position</t>
  </si>
  <si>
    <t>Middle School - Math_2013_Suburb, Small_Stayer</t>
  </si>
  <si>
    <t>Middle School - Math_2013_Town, Distant_Different District/Different Position</t>
  </si>
  <si>
    <t>Middle School - Math_2013_Town, Distant_Different District/Same Position</t>
  </si>
  <si>
    <t>Middle School - Math_2013_Town, Distant_Leaver</t>
  </si>
  <si>
    <t>Middle School - Math_2013_Town, Distant_New</t>
  </si>
  <si>
    <t>Middle School - Math_2013_Town, Distant_Same District/Different Position</t>
  </si>
  <si>
    <t>Middle School - Math_2013_Town, Distant_Stayer</t>
  </si>
  <si>
    <t>Middle School - Math_2013_Town, Fringe_Different District/Different Position</t>
  </si>
  <si>
    <t>Middle School - Math_2013_Town, Fringe_Leaver</t>
  </si>
  <si>
    <t>Middle School - Math_2013_Town, Fringe_New</t>
  </si>
  <si>
    <t>Middle School - Math_2013_Town, Fringe_Same District/Different Position</t>
  </si>
  <si>
    <t>Middle School - Math_2013_Town, Fringe_Stayer</t>
  </si>
  <si>
    <t>Middle School - Math_2013_Town, Remote_Different District/Different Position</t>
  </si>
  <si>
    <t>Middle School - Math_2013_Town, Remote_Different District/Same Position</t>
  </si>
  <si>
    <t>Middle School - Math_2013_Town, Remote_Leaver</t>
  </si>
  <si>
    <t>Middle School - Math_2013_Town, Remote_New</t>
  </si>
  <si>
    <t>Middle School - Math_2013_Town, Remote_Same District/Different Position</t>
  </si>
  <si>
    <t>Middle School - Math_2013_Town, Remote_Stayer</t>
  </si>
  <si>
    <t>Middle School - Math_2014_City, Large_Different District/Different Position</t>
  </si>
  <si>
    <t>Middle School - Math_2014_City, Large_Different District/Same Position</t>
  </si>
  <si>
    <t>Middle School - Math_2014_City, Large_Leaver</t>
  </si>
  <si>
    <t>Middle School - Math_2014_City, Large_New</t>
  </si>
  <si>
    <t>Middle School - Math_2014_City, Large_Same District/Different Position</t>
  </si>
  <si>
    <t>Middle School - Math_2014_City, Large_Stayer</t>
  </si>
  <si>
    <t>Middle School - Math_2014_City, Small_Different District/Same Position</t>
  </si>
  <si>
    <t>Middle School - Math_2014_City, Small_Leaver</t>
  </si>
  <si>
    <t>Middle School - Math_2014_City, Small_New</t>
  </si>
  <si>
    <t>Middle School - Math_2014_City, Small_Same District/Different Position</t>
  </si>
  <si>
    <t>Middle School - Math_2014_City, Small_Stayer</t>
  </si>
  <si>
    <t>Middle School - Math_2014_Rural, Distant_Different District/Different Position</t>
  </si>
  <si>
    <t>Middle School - Math_2014_Rural, Distant_Different District/Same Position</t>
  </si>
  <si>
    <t>Middle School - Math_2014_Rural, Distant_Leaver</t>
  </si>
  <si>
    <t>Middle School - Math_2014_Rural, Distant_New</t>
  </si>
  <si>
    <t>Middle School - Math_2014_Rural, Distant_Same District/Different Position</t>
  </si>
  <si>
    <t>Middle School - Math_2014_Rural, Distant_Stayer</t>
  </si>
  <si>
    <t>Middle School - Math_2014_Rural, Fringe_Different District/Different Position</t>
  </si>
  <si>
    <t>Middle School - Math_2014_Rural, Fringe_Different District/Same Position</t>
  </si>
  <si>
    <t>Middle School - Math_2014_Rural, Fringe_Leaver</t>
  </si>
  <si>
    <t>Middle School - Math_2014_Rural, Fringe_New</t>
  </si>
  <si>
    <t>Middle School - Math_2014_Rural, Fringe_Same District/Different Position</t>
  </si>
  <si>
    <t>Middle School - Math_2014_Rural, Fringe_Stayer</t>
  </si>
  <si>
    <t>Middle School - Math_2014_Rural, Remote_Different District/Different Position</t>
  </si>
  <si>
    <t>Middle School - Math_2014_Rural, Remote_Different District/Same Position</t>
  </si>
  <si>
    <t>Middle School - Math_2014_Rural, Remote_Leaver</t>
  </si>
  <si>
    <t>Middle School - Math_2014_Rural, Remote_New</t>
  </si>
  <si>
    <t>Middle School - Math_2014_Rural, Remote_Same District/Different Position</t>
  </si>
  <si>
    <t>Middle School - Math_2014_Rural, Remote_Stayer</t>
  </si>
  <si>
    <t>Middle School - Math_2014_Suburb, Large_Different District/Different Position</t>
  </si>
  <si>
    <t>Middle School - Math_2014_Suburb, Large_Different District/Same Position</t>
  </si>
  <si>
    <t>Middle School - Math_2014_Suburb, Large_Leaver</t>
  </si>
  <si>
    <t>Middle School - Math_2014_Suburb, Large_New</t>
  </si>
  <si>
    <t>Middle School - Math_2014_Suburb, Large_Same District/Different Position</t>
  </si>
  <si>
    <t>Middle School - Math_2014_Suburb, Large_Stayer</t>
  </si>
  <si>
    <t>Middle School - Math_2014_Suburb, Mid-size_Different District/Different Position</t>
  </si>
  <si>
    <t>Middle School - Math_2014_Suburb, Mid-size_Different District/Same Position</t>
  </si>
  <si>
    <t>Middle School - Math_2014_Suburb, Mid-size_Leaver</t>
  </si>
  <si>
    <t>Middle School - Math_2014_Suburb, Mid-size_New</t>
  </si>
  <si>
    <t>Middle School - Math_2014_Suburb, Mid-size_Same District/Different Position</t>
  </si>
  <si>
    <t>Middle School - Math_2014_Suburb, Mid-size_Stayer</t>
  </si>
  <si>
    <t>Middle School - Math_2014_Town, Distant_Different District/Different Position</t>
  </si>
  <si>
    <t>Middle School - Math_2014_Town, Distant_Different District/Same Position</t>
  </si>
  <si>
    <t>Middle School - Math_2014_Town, Distant_Leaver</t>
  </si>
  <si>
    <t>Middle School - Math_2014_Town, Distant_New</t>
  </si>
  <si>
    <t>Middle School - Math_2014_Town, Distant_Same District/Different Position</t>
  </si>
  <si>
    <t>Middle School - Math_2014_Town, Distant_Stayer</t>
  </si>
  <si>
    <t>Middle School - Math_2014_Town, Fringe_Different District/Different Position</t>
  </si>
  <si>
    <t>Middle School - Math_2014_Town, Fringe_Leaver</t>
  </si>
  <si>
    <t>Middle School - Math_2014_Town, Fringe_New</t>
  </si>
  <si>
    <t>Middle School - Math_2014_Town, Fringe_Same District/Different Position</t>
  </si>
  <si>
    <t>Middle School - Math_2014_Town, Fringe_Stayer</t>
  </si>
  <si>
    <t>Middle School - Math_2014_Town, Remote_Different District/Different Position</t>
  </si>
  <si>
    <t>Middle School - Math_2014_Town, Remote_Different District/Same Position</t>
  </si>
  <si>
    <t>Middle School - Math_2014_Town, Remote_Leaver</t>
  </si>
  <si>
    <t>Middle School - Math_2014_Town, Remote_New</t>
  </si>
  <si>
    <t>Middle School - Math_2014_Town, Remote_Same District/Different Position</t>
  </si>
  <si>
    <t>Middle School - Math_2014_Town, Remote_Stayer</t>
  </si>
  <si>
    <t>Middle School - Other_2010_City, Large_Different District/Different Position</t>
  </si>
  <si>
    <t>Middle School - Other_2010_City, Large_Leaver</t>
  </si>
  <si>
    <t>Middle School - Other_2010_City, Large_New</t>
  </si>
  <si>
    <t>Middle School - Other_2010_City, Large_Same District/Different Position</t>
  </si>
  <si>
    <t>Middle School - Other_2010_City, Large_Stayer</t>
  </si>
  <si>
    <t>Middle School - Other_2010_City, Small_New</t>
  </si>
  <si>
    <t>Middle School - Other_2010_City, Small_Same District/Different Position</t>
  </si>
  <si>
    <t>Middle School - Other_2010_City, Small_Stayer</t>
  </si>
  <si>
    <t>Middle School - Other_2010_Rural, Distant_Different District/Different Position</t>
  </si>
  <si>
    <t>Middle School - Other_2010_Rural, Distant_Different District/Same Position</t>
  </si>
  <si>
    <t>Middle School - Other_2010_Rural, Distant_Leaver</t>
  </si>
  <si>
    <t>Middle School - Other_2010_Rural, Distant_New</t>
  </si>
  <si>
    <t>Middle School - Other_2010_Rural, Distant_Same District/Different Position</t>
  </si>
  <si>
    <t>Middle School - Other_2010_Rural, Distant_Stayer</t>
  </si>
  <si>
    <t>Middle School - Other_2010_Rural, Fringe_Different District/Different Position</t>
  </si>
  <si>
    <t>Middle School - Other_2010_Rural, Fringe_Leaver</t>
  </si>
  <si>
    <t>Middle School - Other_2010_Rural, Fringe_New</t>
  </si>
  <si>
    <t>Middle School - Other_2010_Rural, Fringe_Same District/Different Position</t>
  </si>
  <si>
    <t>Middle School - Other_2010_Rural, Fringe_Stayer</t>
  </si>
  <si>
    <t>Middle School - Other_2010_Rural, Remote_Different District/Different Position</t>
  </si>
  <si>
    <t>Middle School - Other_2010_Rural, Remote_Different District/Same Position</t>
  </si>
  <si>
    <t>Middle School - Other_2010_Rural, Remote_New</t>
  </si>
  <si>
    <t>Middle School - Other_2010_Rural, Remote_Same District/Different Position</t>
  </si>
  <si>
    <t>Middle School - Other_2010_Rural, Remote_Stayer</t>
  </si>
  <si>
    <t>Middle School - Other_2010_Suburb, Large_Different District/Different Position</t>
  </si>
  <si>
    <t>Middle School - Other_2010_Suburb, Large_Different District/Same Position</t>
  </si>
  <si>
    <t>Middle School - Other_2010_Suburb, Large_Leaver</t>
  </si>
  <si>
    <t>Middle School - Other_2010_Suburb, Large_New</t>
  </si>
  <si>
    <t>Middle School - Other_2010_Suburb, Large_Same District/Different Position</t>
  </si>
  <si>
    <t>Middle School - Other_2010_Suburb, Large_Stayer</t>
  </si>
  <si>
    <t>Middle School - Other_2010_Suburb, Small_Different District/Different Position</t>
  </si>
  <si>
    <t>Middle School - Other_2010_Suburb, Small_Leaver</t>
  </si>
  <si>
    <t>Middle School - Other_2010_Suburb, Small_New</t>
  </si>
  <si>
    <t>Middle School - Other_2010_Suburb, Small_Same District/Different Position</t>
  </si>
  <si>
    <t>Middle School - Other_2010_Suburb, Small_Stayer</t>
  </si>
  <si>
    <t>Middle School - Other_2010_Town, Distant_Different District/Different Position</t>
  </si>
  <si>
    <t>Middle School - Other_2010_Town, Distant_Leaver</t>
  </si>
  <si>
    <t>Middle School - Other_2010_Town, Distant_New</t>
  </si>
  <si>
    <t>Middle School - Other_2010_Town, Distant_Same District/Different Position</t>
  </si>
  <si>
    <t>Middle School - Other_2010_Town, Distant_Stayer</t>
  </si>
  <si>
    <t>Middle School - Other_2010_Town, Fringe_Different District/Different Position</t>
  </si>
  <si>
    <t>Middle School - Other_2010_Town, Fringe_Leaver</t>
  </si>
  <si>
    <t>Middle School - Other_2010_Town, Fringe_New</t>
  </si>
  <si>
    <t>Middle School - Other_2010_Town, Fringe_Same District/Different Position</t>
  </si>
  <si>
    <t>Middle School - Other_2010_Town, Fringe_Stayer</t>
  </si>
  <si>
    <t>Middle School - Other_2010_Town, Remote_Different District/Different Position</t>
  </si>
  <si>
    <t>Middle School - Other_2010_Town, Remote_Leaver</t>
  </si>
  <si>
    <t>Middle School - Other_2010_Town, Remote_New</t>
  </si>
  <si>
    <t>Middle School - Other_2010_Town, Remote_Same District/Different Position</t>
  </si>
  <si>
    <t>Middle School - Other_2010_Town, Remote_Stayer</t>
  </si>
  <si>
    <t>Middle School - Other_2011_City, Large_Different District/Different Position</t>
  </si>
  <si>
    <t>Middle School - Other_2011_City, Large_Different District/Same Position</t>
  </si>
  <si>
    <t>Middle School - Other_2011_City, Large_Leaver</t>
  </si>
  <si>
    <t>Middle School - Other_2011_City, Large_New</t>
  </si>
  <si>
    <t>Middle School - Other_2011_City, Large_Same District/Different Position</t>
  </si>
  <si>
    <t>Middle School - Other_2011_City, Large_Stayer</t>
  </si>
  <si>
    <t>Middle School - Other_2011_City, Small_New</t>
  </si>
  <si>
    <t>Middle School - Other_2011_City, Small_Same District/Different Position</t>
  </si>
  <si>
    <t>Middle School - Other_2011_City, Small_Stayer</t>
  </si>
  <si>
    <t>Middle School - Other_2011_Rural, Distant_Different District/Different Position</t>
  </si>
  <si>
    <t>Middle School - Other_2011_Rural, Distant_Leaver</t>
  </si>
  <si>
    <t>Middle School - Other_2011_Rural, Distant_New</t>
  </si>
  <si>
    <t>Middle School - Other_2011_Rural, Distant_Same District/Different Position</t>
  </si>
  <si>
    <t>Middle School - Other_2011_Rural, Distant_Stayer</t>
  </si>
  <si>
    <t>Middle School - Other_2011_Rural, Fringe_Different District/Different Position</t>
  </si>
  <si>
    <t>Middle School - Other_2011_Rural, Fringe_Leaver</t>
  </si>
  <si>
    <t>Middle School - Other_2011_Rural, Fringe_New</t>
  </si>
  <si>
    <t>Middle School - Other_2011_Rural, Fringe_Same District/Different Position</t>
  </si>
  <si>
    <t>Middle School - Other_2011_Rural, Fringe_Stayer</t>
  </si>
  <si>
    <t>Middle School - Other_2011_Rural, Remote_Different District/Different Position</t>
  </si>
  <si>
    <t>Middle School - Other_2011_Rural, Remote_Leaver</t>
  </si>
  <si>
    <t>Middle School - Other_2011_Rural, Remote_New</t>
  </si>
  <si>
    <t>Middle School - Other_2011_Rural, Remote_Same District/Different Position</t>
  </si>
  <si>
    <t>Middle School - Other_2011_Rural, Remote_Stayer</t>
  </si>
  <si>
    <t>Middle School - Other_2011_Suburb, Large_Different District/Different Position</t>
  </si>
  <si>
    <t>Middle School - Other_2011_Suburb, Large_Different District/Same Position</t>
  </si>
  <si>
    <t>Middle School - Other_2011_Suburb, Large_Leaver</t>
  </si>
  <si>
    <t>Middle School - Other_2011_Suburb, Large_New</t>
  </si>
  <si>
    <t>Middle School - Other_2011_Suburb, Large_Same District/Different Position</t>
  </si>
  <si>
    <t>Middle School - Other_2011_Suburb, Large_Stayer</t>
  </si>
  <si>
    <t>Middle School - Other_2011_Suburb, Small_Different District/Different Position</t>
  </si>
  <si>
    <t>Middle School - Other_2011_Suburb, Small_Leaver</t>
  </si>
  <si>
    <t>Middle School - Other_2011_Suburb, Small_New</t>
  </si>
  <si>
    <t>Middle School - Other_2011_Suburb, Small_Same District/Different Position</t>
  </si>
  <si>
    <t>Middle School - Other_2011_Suburb, Small_Stayer</t>
  </si>
  <si>
    <t>Middle School - Other_2011_Town, Distant_Different District/Different Position</t>
  </si>
  <si>
    <t>Middle School - Other_2011_Town, Distant_Leaver</t>
  </si>
  <si>
    <t>Middle School - Other_2011_Town, Distant_New</t>
  </si>
  <si>
    <t>Middle School - Other_2011_Town, Distant_Same District/Different Position</t>
  </si>
  <si>
    <t>Middle School - Other_2011_Town, Distant_Stayer</t>
  </si>
  <si>
    <t>Middle School - Other_2011_Town, Fringe_Different District/Different Position</t>
  </si>
  <si>
    <t>Middle School - Other_2011_Town, Fringe_Leaver</t>
  </si>
  <si>
    <t>Middle School - Other_2011_Town, Fringe_Same District/Different Position</t>
  </si>
  <si>
    <t>Middle School - Other_2011_Town, Fringe_Stayer</t>
  </si>
  <si>
    <t>Middle School - Other_2011_Town, Remote_Different District/Different Position</t>
  </si>
  <si>
    <t>Middle School - Other_2011_Town, Remote_Leaver</t>
  </si>
  <si>
    <t>Middle School - Other_2011_Town, Remote_New</t>
  </si>
  <si>
    <t>Middle School - Other_2011_Town, Remote_Same District/Different Position</t>
  </si>
  <si>
    <t>Middle School - Other_2011_Town, Remote_Stayer</t>
  </si>
  <si>
    <t>Middle School - Other_2012_City, Large_Different District/Different Position</t>
  </si>
  <si>
    <t>Middle School - Other_2012_City, Large_Leaver</t>
  </si>
  <si>
    <t>Middle School - Other_2012_City, Large_New</t>
  </si>
  <si>
    <t>Middle School - Other_2012_City, Large_Same District/Different Position</t>
  </si>
  <si>
    <t>Middle School - Other_2012_City, Large_Stayer</t>
  </si>
  <si>
    <t>Middle School - Other_2012_City, Small_Leaver</t>
  </si>
  <si>
    <t>Middle School - Other_2012_City, Small_Same District/Different Position</t>
  </si>
  <si>
    <t>Middle School - Other_2012_City, Small_Stayer</t>
  </si>
  <si>
    <t>Middle School - Other_2012_Rural, Distant_Different District/Different Position</t>
  </si>
  <si>
    <t>Middle School - Other_2012_Rural, Distant_Different District/Same Position</t>
  </si>
  <si>
    <t>Middle School - Other_2012_Rural, Distant_Leaver</t>
  </si>
  <si>
    <t>Middle School - Other_2012_Rural, Distant_New</t>
  </si>
  <si>
    <t>Middle School - Other_2012_Rural, Distant_Same District/Different Position</t>
  </si>
  <si>
    <t>Middle School - Other_2012_Rural, Distant_Stayer</t>
  </si>
  <si>
    <t>Middle School - Other_2012_Rural, Fringe_Different District/Different Position</t>
  </si>
  <si>
    <t>Middle School - Other_2012_Rural, Fringe_Leaver</t>
  </si>
  <si>
    <t>Middle School - Other_2012_Rural, Fringe_New</t>
  </si>
  <si>
    <t>Middle School - Other_2012_Rural, Fringe_Same District/Different Position</t>
  </si>
  <si>
    <t>Middle School - Other_2012_Rural, Fringe_Stayer</t>
  </si>
  <si>
    <t>Middle School - Other_2012_Rural, Remote_Different District/Different Position</t>
  </si>
  <si>
    <t>Middle School - Other_2012_Rural, Remote_Different District/Same Position</t>
  </si>
  <si>
    <t>Middle School - Other_2012_Rural, Remote_Leaver</t>
  </si>
  <si>
    <t>Middle School - Other_2012_Rural, Remote_New</t>
  </si>
  <si>
    <t>Middle School - Other_2012_Rural, Remote_Same District/Different Position</t>
  </si>
  <si>
    <t>Middle School - Other_2012_Rural, Remote_Stayer</t>
  </si>
  <si>
    <t>Middle School - Other_2012_Suburb, Large_Different District/Different Position</t>
  </si>
  <si>
    <t>Middle School - Other_2012_Suburb, Large_Leaver</t>
  </si>
  <si>
    <t>Middle School - Other_2012_Suburb, Large_New</t>
  </si>
  <si>
    <t>Middle School - Other_2012_Suburb, Large_Same District/Different Position</t>
  </si>
  <si>
    <t>Middle School - Other_2012_Suburb, Large_Stayer</t>
  </si>
  <si>
    <t>Middle School - Other_2012_Suburb, Small_Different District/Different Position</t>
  </si>
  <si>
    <t>Middle School - Other_2012_Suburb, Small_Leaver</t>
  </si>
  <si>
    <t>Middle School - Other_2012_Suburb, Small_New</t>
  </si>
  <si>
    <t>Middle School - Other_2012_Suburb, Small_Stayer</t>
  </si>
  <si>
    <t>Middle School - Other_2012_Town, Distant_Different District/Different Position</t>
  </si>
  <si>
    <t>Middle School - Other_2012_Town, Distant_Leaver</t>
  </si>
  <si>
    <t>Middle School - Other_2012_Town, Distant_New</t>
  </si>
  <si>
    <t>Middle School - Other_2012_Town, Distant_Same District/Different Position</t>
  </si>
  <si>
    <t>Middle School - Other_2012_Town, Distant_Stayer</t>
  </si>
  <si>
    <t>Middle School - Other_2012_Town, Fringe_Leaver</t>
  </si>
  <si>
    <t>Middle School - Other_2012_Town, Fringe_Same District/Different Position</t>
  </si>
  <si>
    <t>Middle School - Other_2012_Town, Fringe_Stayer</t>
  </si>
  <si>
    <t>Middle School - Other_2012_Town, Remote_Different District/Different Position</t>
  </si>
  <si>
    <t>Middle School - Other_2012_Town, Remote_Different District/Same Position</t>
  </si>
  <si>
    <t>Middle School - Other_2012_Town, Remote_Leaver</t>
  </si>
  <si>
    <t>Middle School - Other_2012_Town, Remote_New</t>
  </si>
  <si>
    <t>Middle School - Other_2012_Town, Remote_Same District/Different Position</t>
  </si>
  <si>
    <t>Middle School - Other_2012_Town, Remote_Stayer</t>
  </si>
  <si>
    <t>Middle School - Other_2013_City, Large_Different District/Different Position</t>
  </si>
  <si>
    <t>Middle School - Other_2013_City, Large_Leaver</t>
  </si>
  <si>
    <t>Middle School - Other_2013_City, Large_New</t>
  </si>
  <si>
    <t>Middle School - Other_2013_City, Large_Same District/Different Position</t>
  </si>
  <si>
    <t>Middle School - Other_2013_City, Large_Stayer</t>
  </si>
  <si>
    <t>Middle School - Other_2013_City, Small_Leaver</t>
  </si>
  <si>
    <t>Middle School - Other_2013_City, Small_New</t>
  </si>
  <si>
    <t>Middle School - Other_2013_City, Small_Same District/Different Position</t>
  </si>
  <si>
    <t>Middle School - Other_2013_City, Small_Stayer</t>
  </si>
  <si>
    <t>Middle School - Other_2013_Rural, Distant_Different District/Different Position</t>
  </si>
  <si>
    <t>Middle School - Other_2013_Rural, Distant_Different District/Same Position</t>
  </si>
  <si>
    <t>Middle School - Other_2013_Rural, Distant_Leaver</t>
  </si>
  <si>
    <t>Middle School - Other_2013_Rural, Distant_New</t>
  </si>
  <si>
    <t>Middle School - Other_2013_Rural, Distant_Same District/Different Position</t>
  </si>
  <si>
    <t>Middle School - Other_2013_Rural, Distant_Stayer</t>
  </si>
  <si>
    <t>Middle School - Other_2013_Rural, Fringe_Different District/Different Position</t>
  </si>
  <si>
    <t>Middle School - Other_2013_Rural, Fringe_Different District/Same Position</t>
  </si>
  <si>
    <t>Middle School - Other_2013_Rural, Fringe_Leaver</t>
  </si>
  <si>
    <t>Middle School - Other_2013_Rural, Fringe_New</t>
  </si>
  <si>
    <t>Middle School - Other_2013_Rural, Fringe_Same District/Different Position</t>
  </si>
  <si>
    <t>Middle School - Other_2013_Rural, Fringe_Stayer</t>
  </si>
  <si>
    <t>Middle School - Other_2013_Rural, Remote_Different District/Different Position</t>
  </si>
  <si>
    <t>Middle School - Other_2013_Rural, Remote_Leaver</t>
  </si>
  <si>
    <t>Middle School - Other_2013_Rural, Remote_New</t>
  </si>
  <si>
    <t>Middle School - Other_2013_Rural, Remote_Same District/Different Position</t>
  </si>
  <si>
    <t>Middle School - Other_2013_Rural, Remote_Stayer</t>
  </si>
  <si>
    <t>Middle School - Other_2013_Suburb, Large_Different District/Different Position</t>
  </si>
  <si>
    <t>Middle School - Other_2013_Suburb, Large_Different District/Same Position</t>
  </si>
  <si>
    <t>Middle School - Other_2013_Suburb, Large_Leaver</t>
  </si>
  <si>
    <t>Middle School - Other_2013_Suburb, Large_New</t>
  </si>
  <si>
    <t>Middle School - Other_2013_Suburb, Large_Same District/Different Position</t>
  </si>
  <si>
    <t>Middle School - Other_2013_Suburb, Large_Stayer</t>
  </si>
  <si>
    <t>Middle School - Other_2013_Suburb, Mid-size_New</t>
  </si>
  <si>
    <t>Middle School - Other_2013_Suburb, Small_Different District/Different Position</t>
  </si>
  <si>
    <t>Middle School - Other_2013_Suburb, Small_Leaver</t>
  </si>
  <si>
    <t>Middle School - Other_2013_Suburb, Small_Stayer</t>
  </si>
  <si>
    <t>Middle School - Other_2013_Town, Distant_Different District/Different Position</t>
  </si>
  <si>
    <t>Middle School - Other_2013_Town, Distant_Different District/Same Position</t>
  </si>
  <si>
    <t>Middle School - Other_2013_Town, Distant_Leaver</t>
  </si>
  <si>
    <t>Middle School - Other_2013_Town, Distant_New</t>
  </si>
  <si>
    <t>Middle School - Other_2013_Town, Distant_Same District/Different Position</t>
  </si>
  <si>
    <t>Middle School - Other_2013_Town, Distant_Stayer</t>
  </si>
  <si>
    <t>Middle School - Other_2013_Town, Fringe_New</t>
  </si>
  <si>
    <t>Middle School - Other_2013_Town, Fringe_Same District/Different Position</t>
  </si>
  <si>
    <t>Middle School - Other_2013_Town, Fringe_Stayer</t>
  </si>
  <si>
    <t>Middle School - Other_2013_Town, Remote_Different District/Different Position</t>
  </si>
  <si>
    <t>Middle School - Other_2013_Town, Remote_Leaver</t>
  </si>
  <si>
    <t>Middle School - Other_2013_Town, Remote_New</t>
  </si>
  <si>
    <t>Middle School - Other_2013_Town, Remote_Same District/Different Position</t>
  </si>
  <si>
    <t>Middle School - Other_2013_Town, Remote_Stayer</t>
  </si>
  <si>
    <t>Middle School - Other_2014_City, Large_Different District/Different Position</t>
  </si>
  <si>
    <t>Middle School - Other_2014_City, Large_Different District/Same Position</t>
  </si>
  <si>
    <t>Middle School - Other_2014_City, Large_Leaver</t>
  </si>
  <si>
    <t>Middle School - Other_2014_City, Large_New</t>
  </si>
  <si>
    <t>Middle School - Other_2014_City, Large_Same District/Different Position</t>
  </si>
  <si>
    <t>Middle School - Other_2014_City, Large_Stayer</t>
  </si>
  <si>
    <t>Middle School - Other_2014_City, Small_Different District/Different Position</t>
  </si>
  <si>
    <t>Middle School - Other_2014_City, Small_Leaver</t>
  </si>
  <si>
    <t>Middle School - Other_2014_City, Small_New</t>
  </si>
  <si>
    <t>Middle School - Other_2014_City, Small_Same District/Different Position</t>
  </si>
  <si>
    <t>Middle School - Other_2014_City, Small_Stayer</t>
  </si>
  <si>
    <t>Middle School - Other_2014_Rural, Distant_Different District/Different Position</t>
  </si>
  <si>
    <t>Middle School - Other_2014_Rural, Distant_Different District/Same Position</t>
  </si>
  <si>
    <t>Middle School - Other_2014_Rural, Distant_Leaver</t>
  </si>
  <si>
    <t>Middle School - Other_2014_Rural, Distant_New</t>
  </si>
  <si>
    <t>Middle School - Other_2014_Rural, Distant_Same District/Different Position</t>
  </si>
  <si>
    <t>Middle School - Other_2014_Rural, Distant_Stayer</t>
  </si>
  <si>
    <t>Middle School - Other_2014_Rural, Fringe_Different District/Different Position</t>
  </si>
  <si>
    <t>Middle School - Other_2014_Rural, Fringe_Leaver</t>
  </si>
  <si>
    <t>Middle School - Other_2014_Rural, Fringe_New</t>
  </si>
  <si>
    <t>Middle School - Other_2014_Rural, Fringe_Same District/Different Position</t>
  </si>
  <si>
    <t>Middle School - Other_2014_Rural, Fringe_Stayer</t>
  </si>
  <si>
    <t>Middle School - Other_2014_Rural, Remote_Different District/Different Position</t>
  </si>
  <si>
    <t>Middle School - Other_2014_Rural, Remote_Different District/Same Position</t>
  </si>
  <si>
    <t>Middle School - Other_2014_Rural, Remote_Leaver</t>
  </si>
  <si>
    <t>Middle School - Other_2014_Rural, Remote_New</t>
  </si>
  <si>
    <t>Middle School - Other_2014_Rural, Remote_Same District/Different Position</t>
  </si>
  <si>
    <t>Middle School - Other_2014_Rural, Remote_Stayer</t>
  </si>
  <si>
    <t>Middle School - Other_2014_Suburb, Large_Different District/Different Position</t>
  </si>
  <si>
    <t>Middle School - Other_2014_Suburb, Large_Leaver</t>
  </si>
  <si>
    <t>Middle School - Other_2014_Suburb, Large_New</t>
  </si>
  <si>
    <t>Middle School - Other_2014_Suburb, Large_Same District/Different Position</t>
  </si>
  <si>
    <t>Middle School - Other_2014_Suburb, Large_Stayer</t>
  </si>
  <si>
    <t>Middle School - Other_2014_Suburb, Mid-size_Different District/Same Position</t>
  </si>
  <si>
    <t>Middle School - Other_2014_Suburb, Mid-size_Leaver</t>
  </si>
  <si>
    <t>Middle School - Other_2014_Suburb, Mid-size_New</t>
  </si>
  <si>
    <t>Middle School - Other_2014_Suburb, Mid-size_Same District/Different Position</t>
  </si>
  <si>
    <t>Middle School - Other_2014_Suburb, Mid-size_Stayer</t>
  </si>
  <si>
    <t>Middle School - Other_2014_Town, Distant_Different District/Different Position</t>
  </si>
  <si>
    <t>Middle School - Other_2014_Town, Distant_Different District/Same Position</t>
  </si>
  <si>
    <t>Middle School - Other_2014_Town, Distant_Leaver</t>
  </si>
  <si>
    <t>Middle School - Other_2014_Town, Distant_New</t>
  </si>
  <si>
    <t>Middle School - Other_2014_Town, Distant_Same District/Different Position</t>
  </si>
  <si>
    <t>Middle School - Other_2014_Town, Distant_Stayer</t>
  </si>
  <si>
    <t>Middle School - Other_2014_Town, Fringe_Different District/Different Position</t>
  </si>
  <si>
    <t>Middle School - Other_2014_Town, Fringe_Leaver</t>
  </si>
  <si>
    <t>Middle School - Other_2014_Town, Fringe_New</t>
  </si>
  <si>
    <t>Middle School - Other_2014_Town, Fringe_Same District/Different Position</t>
  </si>
  <si>
    <t>Middle School - Other_2014_Town, Fringe_Stayer</t>
  </si>
  <si>
    <t>Middle School - Other_2014_Town, Remote_Different District/Different Position</t>
  </si>
  <si>
    <t>Middle School - Other_2014_Town, Remote_Leaver</t>
  </si>
  <si>
    <t>Middle School - Other_2014_Town, Remote_New</t>
  </si>
  <si>
    <t>Middle School - Other_2014_Town, Remote_Same District/Different Position</t>
  </si>
  <si>
    <t>Middle School - Other_2014_Town, Remote_Stayer</t>
  </si>
  <si>
    <t>Middle School - Science_2010_City, Large_Different District/Different Position</t>
  </si>
  <si>
    <t>Middle School - Science_2010_City, Large_Different District/Same Position</t>
  </si>
  <si>
    <t>Middle School - Science_2010_City, Large_Leaver</t>
  </si>
  <si>
    <t>Middle School - Science_2010_City, Large_New</t>
  </si>
  <si>
    <t>Middle School - Science_2010_City, Large_Same District/Different Position</t>
  </si>
  <si>
    <t>Middle School - Science_2010_City, Large_Stayer</t>
  </si>
  <si>
    <t>Middle School - Science_2010_City, Small_New</t>
  </si>
  <si>
    <t>Middle School - Science_2010_City, Small_Same District/Different Position</t>
  </si>
  <si>
    <t>Middle School - Science_2010_City, Small_Stayer</t>
  </si>
  <si>
    <t>Middle School - Science_2010_Rural, Distant_Different District/Different Position</t>
  </si>
  <si>
    <t>Middle School - Science_2010_Rural, Distant_Different District/Same Position</t>
  </si>
  <si>
    <t>Middle School - Science_2010_Rural, Distant_Leaver</t>
  </si>
  <si>
    <t>Middle School - Science_2010_Rural, Distant_New</t>
  </si>
  <si>
    <t>Middle School - Science_2010_Rural, Distant_Same District/Different Position</t>
  </si>
  <si>
    <t>Middle School - Science_2010_Rural, Distant_Stayer</t>
  </si>
  <si>
    <t>Middle School - Science_2010_Rural, Fringe_Different District/Different Position</t>
  </si>
  <si>
    <t>Middle School - Science_2010_Rural, Fringe_Different District/Same Position</t>
  </si>
  <si>
    <t>Middle School - Science_2010_Rural, Fringe_Leaver</t>
  </si>
  <si>
    <t>Middle School - Science_2010_Rural, Fringe_New</t>
  </si>
  <si>
    <t>Middle School - Science_2010_Rural, Fringe_Same District/Different Position</t>
  </si>
  <si>
    <t>Middle School - Science_2010_Rural, Fringe_Stayer</t>
  </si>
  <si>
    <t>Middle School - Science_2010_Rural, Remote_Different District/Different Position</t>
  </si>
  <si>
    <t>Middle School - Science_2010_Rural, Remote_Leaver</t>
  </si>
  <si>
    <t>Middle School - Science_2010_Rural, Remote_New</t>
  </si>
  <si>
    <t>Middle School - Science_2010_Rural, Remote_Same District/Different Position</t>
  </si>
  <si>
    <t>Middle School - Science_2010_Rural, Remote_Stayer</t>
  </si>
  <si>
    <t>Middle School - Science_2010_Suburb, Large_Different District/Different Position</t>
  </si>
  <si>
    <t>Middle School - Science_2010_Suburb, Large_Leaver</t>
  </si>
  <si>
    <t>Middle School - Science_2010_Suburb, Large_New</t>
  </si>
  <si>
    <t>Middle School - Science_2010_Suburb, Large_Same District/Different Position</t>
  </si>
  <si>
    <t>Middle School - Science_2010_Suburb, Large_Stayer</t>
  </si>
  <si>
    <t>Middle School - Science_2010_Suburb, Small_Different District/Different Position</t>
  </si>
  <si>
    <t>Middle School - Science_2010_Suburb, Small_Leaver</t>
  </si>
  <si>
    <t>Middle School - Science_2010_Suburb, Small_New</t>
  </si>
  <si>
    <t>Middle School - Science_2010_Suburb, Small_Same District/Different Position</t>
  </si>
  <si>
    <t>Middle School - Science_2010_Suburb, Small_Stayer</t>
  </si>
  <si>
    <t>Middle School - Science_2010_Town, Distant_Different District/Different Position</t>
  </si>
  <si>
    <t>Middle School - Science_2010_Town, Distant_Different District/Same Position</t>
  </si>
  <si>
    <t>Middle School - Science_2010_Town, Distant_Leaver</t>
  </si>
  <si>
    <t>Middle School - Science_2010_Town, Distant_New</t>
  </si>
  <si>
    <t>Middle School - Science_2010_Town, Distant_Same District/Different Position</t>
  </si>
  <si>
    <t>Middle School - Science_2010_Town, Distant_Stayer</t>
  </si>
  <si>
    <t>Middle School - Science_2010_Town, Fringe_Different District/Different Position</t>
  </si>
  <si>
    <t>Middle School - Science_2010_Town, Fringe_Different District/Same Position</t>
  </si>
  <si>
    <t>Middle School - Science_2010_Town, Fringe_Leaver</t>
  </si>
  <si>
    <t>Middle School - Science_2010_Town, Fringe_Same District/Different Position</t>
  </si>
  <si>
    <t>Middle School - Science_2010_Town, Fringe_Stayer</t>
  </si>
  <si>
    <t>Middle School - Science_2010_Town, Remote_Different District/Different Position</t>
  </si>
  <si>
    <t>Middle School - Science_2010_Town, Remote_Leaver</t>
  </si>
  <si>
    <t>Middle School - Science_2010_Town, Remote_New</t>
  </si>
  <si>
    <t>Middle School - Science_2010_Town, Remote_Same District/Different Position</t>
  </si>
  <si>
    <t>Middle School - Science_2010_Town, Remote_Stayer</t>
  </si>
  <si>
    <t>Middle School - Science_2011_City, Large_Different District/Different Position</t>
  </si>
  <si>
    <t>Middle School - Science_2011_City, Large_Different District/Same Position</t>
  </si>
  <si>
    <t>Middle School - Science_2011_City, Large_Leaver</t>
  </si>
  <si>
    <t>Middle School - Science_2011_City, Large_New</t>
  </si>
  <si>
    <t>Middle School - Science_2011_City, Large_Same District/Different Position</t>
  </si>
  <si>
    <t>Middle School - Science_2011_City, Large_Stayer</t>
  </si>
  <si>
    <t>Middle School - Science_2011_City, Small_Different District/Same Position</t>
  </si>
  <si>
    <t>Middle School - Science_2011_City, Small_Leaver</t>
  </si>
  <si>
    <t>Middle School - Science_2011_City, Small_Same District/Different Position</t>
  </si>
  <si>
    <t>Middle School - Science_2011_City, Small_Stayer</t>
  </si>
  <si>
    <t>Middle School - Science_2011_Rural, Distant_Leaver</t>
  </si>
  <si>
    <t>Middle School - Science_2011_Rural, Distant_New</t>
  </si>
  <si>
    <t>Middle School - Science_2011_Rural, Distant_Same District/Different Position</t>
  </si>
  <si>
    <t>Middle School - Science_2011_Rural, Distant_Stayer</t>
  </si>
  <si>
    <t>Middle School - Science_2011_Rural, Fringe_Different District/Different Position</t>
  </si>
  <si>
    <t>Middle School - Science_2011_Rural, Fringe_Different District/Same Position</t>
  </si>
  <si>
    <t>Middle School - Science_2011_Rural, Fringe_Leaver</t>
  </si>
  <si>
    <t>Middle School - Science_2011_Rural, Fringe_New</t>
  </si>
  <si>
    <t>Middle School - Science_2011_Rural, Fringe_Same District/Different Position</t>
  </si>
  <si>
    <t>Middle School - Science_2011_Rural, Fringe_Stayer</t>
  </si>
  <si>
    <t>Middle School - Science_2011_Rural, Remote_Different District/Different Position</t>
  </si>
  <si>
    <t>Middle School - Science_2011_Rural, Remote_New</t>
  </si>
  <si>
    <t>Middle School - Science_2011_Rural, Remote_Same District/Different Position</t>
  </si>
  <si>
    <t>Middle School - Science_2011_Rural, Remote_Stayer</t>
  </si>
  <si>
    <t>Middle School - Science_2011_Suburb, Large_Different District/Different Position</t>
  </si>
  <si>
    <t>Middle School - Science_2011_Suburb, Large_Leaver</t>
  </si>
  <si>
    <t>Middle School - Science_2011_Suburb, Large_New</t>
  </si>
  <si>
    <t>Middle School - Science_2011_Suburb, Large_Same District/Different Position</t>
  </si>
  <si>
    <t>Middle School - Science_2011_Suburb, Large_Stayer</t>
  </si>
  <si>
    <t>Middle School - Science_2011_Suburb, Small_Different District/Different Position</t>
  </si>
  <si>
    <t>Middle School - Science_2011_Suburb, Small_Leaver</t>
  </si>
  <si>
    <t>Middle School - Science_2011_Suburb, Small_Same District/Different Position</t>
  </si>
  <si>
    <t>Middle School - Science_2011_Suburb, Small_Stayer</t>
  </si>
  <si>
    <t>Middle School - Science_2011_Town, Distant_Different District/Different Position</t>
  </si>
  <si>
    <t>Middle School - Science_2011_Town, Distant_Leaver</t>
  </si>
  <si>
    <t>Middle School - Science_2011_Town, Distant_New</t>
  </si>
  <si>
    <t>Middle School - Science_2011_Town, Distant_Same District/Different Position</t>
  </si>
  <si>
    <t>Middle School - Science_2011_Town, Distant_Stayer</t>
  </si>
  <si>
    <t>Middle School - Science_2011_Town, Fringe_Stayer</t>
  </si>
  <si>
    <t>Middle School - Science_2011_Town, Remote_Different District/Different Position</t>
  </si>
  <si>
    <t>Middle School - Science_2011_Town, Remote_Leaver</t>
  </si>
  <si>
    <t>Middle School - Science_2011_Town, Remote_New</t>
  </si>
  <si>
    <t>Middle School - Science_2011_Town, Remote_Same District/Different Position</t>
  </si>
  <si>
    <t>Middle School - Science_2011_Town, Remote_Stayer</t>
  </si>
  <si>
    <t>Middle School - Science_2012_City, Large_Different District/Different Position</t>
  </si>
  <si>
    <t>Middle School - Science_2012_City, Large_Different District/Same Position</t>
  </si>
  <si>
    <t>Middle School - Science_2012_City, Large_Leaver</t>
  </si>
  <si>
    <t>Middle School - Science_2012_City, Large_New</t>
  </si>
  <si>
    <t>Middle School - Science_2012_City, Large_Same District/Different Position</t>
  </si>
  <si>
    <t>Middle School - Science_2012_City, Large_Stayer</t>
  </si>
  <si>
    <t>Middle School - Science_2012_City, Small_Leaver</t>
  </si>
  <si>
    <t>Middle School - Science_2012_City, Small_New</t>
  </si>
  <si>
    <t>Middle School - Science_2012_City, Small_Same District/Different Position</t>
  </si>
  <si>
    <t>Middle School - Science_2012_City, Small_Stayer</t>
  </si>
  <si>
    <t>Middle School - Science_2012_Rural, Distant_Different District/Different Position</t>
  </si>
  <si>
    <t>Middle School - Science_2012_Rural, Distant_Leaver</t>
  </si>
  <si>
    <t>Middle School - Science_2012_Rural, Distant_New</t>
  </si>
  <si>
    <t>Middle School - Science_2012_Rural, Distant_Same District/Different Position</t>
  </si>
  <si>
    <t>Middle School - Science_2012_Rural, Distant_Stayer</t>
  </si>
  <si>
    <t>Middle School - Science_2012_Rural, Fringe_Different District/Different Position</t>
  </si>
  <si>
    <t>Middle School - Science_2012_Rural, Fringe_Different District/Same Position</t>
  </si>
  <si>
    <t>Middle School - Science_2012_Rural, Fringe_Leaver</t>
  </si>
  <si>
    <t>Middle School - Science_2012_Rural, Fringe_New</t>
  </si>
  <si>
    <t>Middle School - Science_2012_Rural, Fringe_Same District/Different Position</t>
  </si>
  <si>
    <t>Middle School - Science_2012_Rural, Fringe_Stayer</t>
  </si>
  <si>
    <t>Middle School - Science_2012_Rural, Remote_Different District/Different Position</t>
  </si>
  <si>
    <t>Middle School - Science_2012_Rural, Remote_Different District/Same Position</t>
  </si>
  <si>
    <t>Middle School - Science_2012_Rural, Remote_Leaver</t>
  </si>
  <si>
    <t>Middle School - Science_2012_Rural, Remote_New</t>
  </si>
  <si>
    <t>Middle School - Science_2012_Rural, Remote_Same District/Different Position</t>
  </si>
  <si>
    <t>Middle School - Science_2012_Rural, Remote_Stayer</t>
  </si>
  <si>
    <t>Middle School - Science_2012_Suburb, Large_Different District/Different Position</t>
  </si>
  <si>
    <t>Middle School - Science_2012_Suburb, Large_Different District/Same Position</t>
  </si>
  <si>
    <t>Middle School - Science_2012_Suburb, Large_Leaver</t>
  </si>
  <si>
    <t>Middle School - Science_2012_Suburb, Large_New</t>
  </si>
  <si>
    <t>Middle School - Science_2012_Suburb, Large_Same District/Different Position</t>
  </si>
  <si>
    <t>Middle School - Science_2012_Suburb, Large_Stayer</t>
  </si>
  <si>
    <t>Middle School - Science_2012_Suburb, Small_Leaver</t>
  </si>
  <si>
    <t>Middle School - Science_2012_Suburb, Small_New</t>
  </si>
  <si>
    <t>Middle School - Science_2012_Suburb, Small_Same District/Different Position</t>
  </si>
  <si>
    <t>Middle School - Science_2012_Suburb, Small_Stayer</t>
  </si>
  <si>
    <t>Middle School - Science_2012_Town, Distant_Different District/Different Position</t>
  </si>
  <si>
    <t>Middle School - Science_2012_Town, Distant_Different District/Same Position</t>
  </si>
  <si>
    <t>Middle School - Science_2012_Town, Distant_Leaver</t>
  </si>
  <si>
    <t>Middle School - Science_2012_Town, Distant_New</t>
  </si>
  <si>
    <t>Middle School - Science_2012_Town, Distant_Same District/Different Position</t>
  </si>
  <si>
    <t>Middle School - Science_2012_Town, Distant_Stayer</t>
  </si>
  <si>
    <t>Middle School - Science_2012_Town, Fringe_Leaver</t>
  </si>
  <si>
    <t>Middle School - Science_2012_Town, Fringe_Stayer</t>
  </si>
  <si>
    <t>Middle School - Science_2012_Town, Remote_Different District/Different Position</t>
  </si>
  <si>
    <t>Middle School - Science_2012_Town, Remote_Leaver</t>
  </si>
  <si>
    <t>Middle School - Science_2012_Town, Remote_New</t>
  </si>
  <si>
    <t>Middle School - Science_2012_Town, Remote_Same District/Different Position</t>
  </si>
  <si>
    <t>Middle School - Science_2012_Town, Remote_Stayer</t>
  </si>
  <si>
    <t>Middle School - Science_2013_City, Large_Different District/Different Position</t>
  </si>
  <si>
    <t>Middle School - Science_2013_City, Large_Different District/Same Position</t>
  </si>
  <si>
    <t>Middle School - Science_2013_City, Large_Leaver</t>
  </si>
  <si>
    <t>Middle School - Science_2013_City, Large_New</t>
  </si>
  <si>
    <t>Middle School - Science_2013_City, Large_Same District/Different Position</t>
  </si>
  <si>
    <t>Middle School - Science_2013_City, Large_Stayer</t>
  </si>
  <si>
    <t>Middle School - Science_2013_City, Small_Different District/Different Position</t>
  </si>
  <si>
    <t>Middle School - Science_2013_City, Small_Same District/Different Position</t>
  </si>
  <si>
    <t>Middle School - Science_2013_City, Small_Stayer</t>
  </si>
  <si>
    <t>Middle School - Science_2013_Rural, Distant_Different District/Different Position</t>
  </si>
  <si>
    <t>Middle School - Science_2013_Rural, Distant_Leaver</t>
  </si>
  <si>
    <t>Middle School - Science_2013_Rural, Distant_New</t>
  </si>
  <si>
    <t>Middle School - Science_2013_Rural, Distant_Same District/Different Position</t>
  </si>
  <si>
    <t>Middle School - Science_2013_Rural, Distant_Stayer</t>
  </si>
  <si>
    <t>Middle School - Science_2013_Rural, Fringe_Different District/Different Position</t>
  </si>
  <si>
    <t>Middle School - Science_2013_Rural, Fringe_Different District/Same Position</t>
  </si>
  <si>
    <t>Middle School - Science_2013_Rural, Fringe_Leaver</t>
  </si>
  <si>
    <t>Middle School - Science_2013_Rural, Fringe_New</t>
  </si>
  <si>
    <t>Middle School - Science_2013_Rural, Fringe_Same District/Different Position</t>
  </si>
  <si>
    <t>Middle School - Science_2013_Rural, Fringe_Stayer</t>
  </si>
  <si>
    <t>Middle School - Science_2013_Rural, Remote_Different District/Different Position</t>
  </si>
  <si>
    <t>Middle School - Science_2013_Rural, Remote_Different District/Same Position</t>
  </si>
  <si>
    <t>Middle School - Science_2013_Rural, Remote_Leaver</t>
  </si>
  <si>
    <t>Middle School - Science_2013_Rural, Remote_New</t>
  </si>
  <si>
    <t>Middle School - Science_2013_Rural, Remote_Same District/Different Position</t>
  </si>
  <si>
    <t>Middle School - Science_2013_Rural, Remote_Stayer</t>
  </si>
  <si>
    <t>Middle School - Science_2013_Suburb, Large_Different District/Different Position</t>
  </si>
  <si>
    <t>Middle School - Science_2013_Suburb, Large_Different District/Same Position</t>
  </si>
  <si>
    <t>Middle School - Science_2013_Suburb, Large_Leaver</t>
  </si>
  <si>
    <t>Middle School - Science_2013_Suburb, Large_New</t>
  </si>
  <si>
    <t>Middle School - Science_2013_Suburb, Large_Same District/Different Position</t>
  </si>
  <si>
    <t>Middle School - Science_2013_Suburb, Large_Stayer</t>
  </si>
  <si>
    <t>Middle School - Science_2013_Suburb, Mid-size_New</t>
  </si>
  <si>
    <t>Middle School - Science_2013_Suburb, Small_Different District/Same Position</t>
  </si>
  <si>
    <t>Middle School - Science_2013_Suburb, Small_Leaver</t>
  </si>
  <si>
    <t>Middle School - Science_2013_Suburb, Small_Same District/Different Position</t>
  </si>
  <si>
    <t>Middle School - Science_2013_Suburb, Small_Stayer</t>
  </si>
  <si>
    <t>Middle School - Science_2013_Town, Distant_Different District/Different Position</t>
  </si>
  <si>
    <t>Middle School - Science_2013_Town, Distant_Different District/Same Position</t>
  </si>
  <si>
    <t>Middle School - Science_2013_Town, Distant_Leaver</t>
  </si>
  <si>
    <t>Middle School - Science_2013_Town, Distant_New</t>
  </si>
  <si>
    <t>Middle School - Science_2013_Town, Distant_Same District/Different Position</t>
  </si>
  <si>
    <t>Middle School - Science_2013_Town, Distant_Stayer</t>
  </si>
  <si>
    <t>Middle School - Science_2013_Town, Fringe_New</t>
  </si>
  <si>
    <t>Middle School - Science_2013_Town, Fringe_Same District/Different Position</t>
  </si>
  <si>
    <t>Middle School - Science_2013_Town, Fringe_Stayer</t>
  </si>
  <si>
    <t>Middle School - Science_2013_Town, Remote_Different District/Different Position</t>
  </si>
  <si>
    <t>Middle School - Science_2013_Town, Remote_Different District/Same Position</t>
  </si>
  <si>
    <t>Middle School - Science_2013_Town, Remote_Leaver</t>
  </si>
  <si>
    <t>Middle School - Science_2013_Town, Remote_New</t>
  </si>
  <si>
    <t>Middle School - Science_2013_Town, Remote_Same District/Different Position</t>
  </si>
  <si>
    <t>Middle School - Science_2013_Town, Remote_Stayer</t>
  </si>
  <si>
    <t>Middle School - Science_2014_City, Large_Different District/Different Position</t>
  </si>
  <si>
    <t>Middle School - Science_2014_City, Large_Different District/Same Position</t>
  </si>
  <si>
    <t>Middle School - Science_2014_City, Large_Leaver</t>
  </si>
  <si>
    <t>Middle School - Science_2014_City, Large_New</t>
  </si>
  <si>
    <t>Middle School - Science_2014_City, Large_Same District/Different Position</t>
  </si>
  <si>
    <t>Middle School - Science_2014_City, Large_Stayer</t>
  </si>
  <si>
    <t>Middle School - Science_2014_City, Small_Different District/Different Position</t>
  </si>
  <si>
    <t>Middle School - Science_2014_City, Small_Leaver</t>
  </si>
  <si>
    <t>Middle School - Science_2014_City, Small_New</t>
  </si>
  <si>
    <t>Middle School - Science_2014_City, Small_Same District/Different Position</t>
  </si>
  <si>
    <t>Middle School - Science_2014_City, Small_Stayer</t>
  </si>
  <si>
    <t>Middle School - Science_2014_Rural, Distant_Different District/Different Position</t>
  </si>
  <si>
    <t>Middle School - Science_2014_Rural, Distant_Different District/Same Position</t>
  </si>
  <si>
    <t>Middle School - Science_2014_Rural, Distant_Leaver</t>
  </si>
  <si>
    <t>Middle School - Science_2014_Rural, Distant_New</t>
  </si>
  <si>
    <t>Middle School - Science_2014_Rural, Distant_Same District/Different Position</t>
  </si>
  <si>
    <t>Middle School - Science_2014_Rural, Distant_Stayer</t>
  </si>
  <si>
    <t>Middle School - Science_2014_Rural, Fringe_Different District/Different Position</t>
  </si>
  <si>
    <t>Middle School - Science_2014_Rural, Fringe_Different District/Same Position</t>
  </si>
  <si>
    <t>Middle School - Science_2014_Rural, Fringe_Leaver</t>
  </si>
  <si>
    <t>Middle School - Science_2014_Rural, Fringe_New</t>
  </si>
  <si>
    <t>Middle School - Science_2014_Rural, Fringe_Same District/Different Position</t>
  </si>
  <si>
    <t>Middle School - Science_2014_Rural, Fringe_Stayer</t>
  </si>
  <si>
    <t>Middle School - Science_2014_Rural, Remote_Different District/Different Position</t>
  </si>
  <si>
    <t>Middle School - Science_2014_Rural, Remote_Different District/Same Position</t>
  </si>
  <si>
    <t>Middle School - Science_2014_Rural, Remote_Leaver</t>
  </si>
  <si>
    <t>Middle School - Science_2014_Rural, Remote_New</t>
  </si>
  <si>
    <t>Middle School - Science_2014_Rural, Remote_Same District/Different Position</t>
  </si>
  <si>
    <t>Middle School - Science_2014_Rural, Remote_Stayer</t>
  </si>
  <si>
    <t>Middle School - Science_2014_Suburb, Large_Different District/Different Position</t>
  </si>
  <si>
    <t>Middle School - Science_2014_Suburb, Large_Different District/Same Position</t>
  </si>
  <si>
    <t>Middle School - Science_2014_Suburb, Large_Leaver</t>
  </si>
  <si>
    <t>Middle School - Science_2014_Suburb, Large_New</t>
  </si>
  <si>
    <t>Middle School - Science_2014_Suburb, Large_Same District/Different Position</t>
  </si>
  <si>
    <t>Middle School - Science_2014_Suburb, Large_Stayer</t>
  </si>
  <si>
    <t>Middle School - Science_2014_Suburb, Mid-size_Different District/Different Position</t>
  </si>
  <si>
    <t>Middle School - Science_2014_Suburb, Mid-size_Different District/Same Position</t>
  </si>
  <si>
    <t>Middle School - Science_2014_Suburb, Mid-size_Leaver</t>
  </si>
  <si>
    <t>Middle School - Science_2014_Suburb, Mid-size_New</t>
  </si>
  <si>
    <t>Middle School - Science_2014_Suburb, Mid-size_Same District/Different Position</t>
  </si>
  <si>
    <t>Middle School - Science_2014_Suburb, Mid-size_Stayer</t>
  </si>
  <si>
    <t>Middle School - Science_2014_Town, Distant_Different District/Different Position</t>
  </si>
  <si>
    <t>Middle School - Science_2014_Town, Distant_Leaver</t>
  </si>
  <si>
    <t>Middle School - Science_2014_Town, Distant_New</t>
  </si>
  <si>
    <t>Middle School - Science_2014_Town, Distant_Same District/Different Position</t>
  </si>
  <si>
    <t>Middle School - Science_2014_Town, Distant_Stayer</t>
  </si>
  <si>
    <t>Middle School - Science_2014_Town, Fringe_Different District/Different Position</t>
  </si>
  <si>
    <t>Middle School - Science_2014_Town, Fringe_Different District/Same Position</t>
  </si>
  <si>
    <t>Middle School - Science_2014_Town, Fringe_Leaver</t>
  </si>
  <si>
    <t>Middle School - Science_2014_Town, Fringe_New</t>
  </si>
  <si>
    <t>Middle School - Science_2014_Town, Fringe_Same District/Different Position</t>
  </si>
  <si>
    <t>Middle School - Science_2014_Town, Fringe_Stayer</t>
  </si>
  <si>
    <t>Middle School - Science_2014_Town, Remote_Different District/Different Position</t>
  </si>
  <si>
    <t>Middle School - Science_2014_Town, Remote_Different District/Same Position</t>
  </si>
  <si>
    <t>Middle School - Science_2014_Town, Remote_Leaver</t>
  </si>
  <si>
    <t>Middle School - Science_2014_Town, Remote_New</t>
  </si>
  <si>
    <t>Middle School - Science_2014_Town, Remote_Same District/Different Position</t>
  </si>
  <si>
    <t>Middle School - Science_2014_Town, Remote_Stayer</t>
  </si>
  <si>
    <t>Middle School - Social Studies_2010_City, Large_Different District/Different Position</t>
  </si>
  <si>
    <t>Middle School - Social Studies_2010_City, Large_Different District/Same Position</t>
  </si>
  <si>
    <t>Middle School - Social Studies_2010_City, Large_Leaver</t>
  </si>
  <si>
    <t>Middle School - Social Studies_2010_City, Large_New</t>
  </si>
  <si>
    <t>Middle School - Social Studies_2010_City, Large_Same District/Different Position</t>
  </si>
  <si>
    <t>Middle School - Social Studies_2010_City, Large_Stayer</t>
  </si>
  <si>
    <t>Middle School - Social Studies_2010_City, Small_Leaver</t>
  </si>
  <si>
    <t>Middle School - Social Studies_2010_City, Small_New</t>
  </si>
  <si>
    <t>Middle School - Social Studies_2010_City, Small_Same District/Different Position</t>
  </si>
  <si>
    <t>Middle School - Social Studies_2010_City, Small_Stayer</t>
  </si>
  <si>
    <t>Middle School - Social Studies_2010_Rural, Distant_Different District/Different Position</t>
  </si>
  <si>
    <t>Middle School - Social Studies_2010_Rural, Distant_Leaver</t>
  </si>
  <si>
    <t>Middle School - Social Studies_2010_Rural, Distant_New</t>
  </si>
  <si>
    <t>Middle School - Social Studies_2010_Rural, Distant_Same District/Different Position</t>
  </si>
  <si>
    <t>Middle School - Social Studies_2010_Rural, Distant_Stayer</t>
  </si>
  <si>
    <t>Middle School - Social Studies_2010_Rural, Fringe_Different District/Different Position</t>
  </si>
  <si>
    <t>Middle School - Social Studies_2010_Rural, Fringe_Different District/Same Position</t>
  </si>
  <si>
    <t>Middle School - Social Studies_2010_Rural, Fringe_Leaver</t>
  </si>
  <si>
    <t>Middle School - Social Studies_2010_Rural, Fringe_New</t>
  </si>
  <si>
    <t>Middle School - Social Studies_2010_Rural, Fringe_Same District/Different Position</t>
  </si>
  <si>
    <t>Middle School - Social Studies_2010_Rural, Fringe_Stayer</t>
  </si>
  <si>
    <t>Middle School - Social Studies_2010_Rural, Remote_Different District/Different Position</t>
  </si>
  <si>
    <t>Middle School - Social Studies_2010_Rural, Remote_Different District/Same Position</t>
  </si>
  <si>
    <t>Middle School - Social Studies_2010_Rural, Remote_Leaver</t>
  </si>
  <si>
    <t>Middle School - Social Studies_2010_Rural, Remote_Same District/Different Position</t>
  </si>
  <si>
    <t>Middle School - Social Studies_2010_Rural, Remote_Stayer</t>
  </si>
  <si>
    <t>Middle School - Social Studies_2010_Suburb, Large_Different District/Different Position</t>
  </si>
  <si>
    <t>Middle School - Social Studies_2010_Suburb, Large_Different District/Same Position</t>
  </si>
  <si>
    <t>Middle School - Social Studies_2010_Suburb, Large_Leaver</t>
  </si>
  <si>
    <t>Middle School - Social Studies_2010_Suburb, Large_New</t>
  </si>
  <si>
    <t>Middle School - Social Studies_2010_Suburb, Large_Same District/Different Position</t>
  </si>
  <si>
    <t>Middle School - Social Studies_2010_Suburb, Large_Stayer</t>
  </si>
  <si>
    <t>Middle School - Social Studies_2010_Suburb, Small_Different District/Different Position</t>
  </si>
  <si>
    <t>Middle School - Social Studies_2010_Suburb, Small_Leaver</t>
  </si>
  <si>
    <t>Middle School - Social Studies_2010_Suburb, Small_New</t>
  </si>
  <si>
    <t>Middle School - Social Studies_2010_Suburb, Small_Same District/Different Position</t>
  </si>
  <si>
    <t>Middle School - Social Studies_2010_Suburb, Small_Stayer</t>
  </si>
  <si>
    <t>Middle School - Social Studies_2010_Town, Distant_Different District/Different Position</t>
  </si>
  <si>
    <t>Middle School - Social Studies_2010_Town, Distant_Different District/Same Position</t>
  </si>
  <si>
    <t>Middle School - Social Studies_2010_Town, Distant_Leaver</t>
  </si>
  <si>
    <t>Middle School - Social Studies_2010_Town, Distant_New</t>
  </si>
  <si>
    <t>Middle School - Social Studies_2010_Town, Distant_Same District/Different Position</t>
  </si>
  <si>
    <t>Middle School - Social Studies_2010_Town, Distant_Stayer</t>
  </si>
  <si>
    <t>Middle School - Social Studies_2010_Town, Fringe_Different District/Different Position</t>
  </si>
  <si>
    <t>Middle School - Social Studies_2010_Town, Fringe_Leaver</t>
  </si>
  <si>
    <t>Middle School - Social Studies_2010_Town, Fringe_New</t>
  </si>
  <si>
    <t>Middle School - Social Studies_2010_Town, Fringe_Same District/Different Position</t>
  </si>
  <si>
    <t>Middle School - Social Studies_2010_Town, Fringe_Stayer</t>
  </si>
  <si>
    <t>Middle School - Social Studies_2010_Town, Remote_Different District/Different Position</t>
  </si>
  <si>
    <t>Middle School - Social Studies_2010_Town, Remote_Different District/Same Position</t>
  </si>
  <si>
    <t>Middle School - Social Studies_2010_Town, Remote_Leaver</t>
  </si>
  <si>
    <t>Middle School - Social Studies_2010_Town, Remote_New</t>
  </si>
  <si>
    <t>Middle School - Social Studies_2010_Town, Remote_Same District/Different Position</t>
  </si>
  <si>
    <t>Middle School - Social Studies_2010_Town, Remote_Stayer</t>
  </si>
  <si>
    <t>Middle School - Social Studies_2011_City, Large_Different District/Different Position</t>
  </si>
  <si>
    <t>Middle School - Social Studies_2011_City, Large_Different District/Same Position</t>
  </si>
  <si>
    <t>Middle School - Social Studies_2011_City, Large_Leaver</t>
  </si>
  <si>
    <t>Middle School - Social Studies_2011_City, Large_New</t>
  </si>
  <si>
    <t>Middle School - Social Studies_2011_City, Large_Same District/Different Position</t>
  </si>
  <si>
    <t>Middle School - Social Studies_2011_City, Large_Stayer</t>
  </si>
  <si>
    <t>Middle School - Social Studies_2011_City, Small_Leaver</t>
  </si>
  <si>
    <t>Middle School - Social Studies_2011_City, Small_New</t>
  </si>
  <si>
    <t>Middle School - Social Studies_2011_City, Small_Same District/Different Position</t>
  </si>
  <si>
    <t>Middle School - Social Studies_2011_City, Small_Stayer</t>
  </si>
  <si>
    <t>Middle School - Social Studies_2011_Rural, Distant_Different District/Different Position</t>
  </si>
  <si>
    <t>Middle School - Social Studies_2011_Rural, Distant_Leaver</t>
  </si>
  <si>
    <t>Middle School - Social Studies_2011_Rural, Distant_New</t>
  </si>
  <si>
    <t>Middle School - Social Studies_2011_Rural, Distant_Same District/Different Position</t>
  </si>
  <si>
    <t>Middle School - Social Studies_2011_Rural, Distant_Stayer</t>
  </si>
  <si>
    <t>Middle School - Social Studies_2011_Rural, Fringe_Different District/Different Position</t>
  </si>
  <si>
    <t>Middle School - Social Studies_2011_Rural, Fringe_Different District/Same Position</t>
  </si>
  <si>
    <t>Middle School - Social Studies_2011_Rural, Fringe_Leaver</t>
  </si>
  <si>
    <t>Middle School - Social Studies_2011_Rural, Fringe_New</t>
  </si>
  <si>
    <t>Middle School - Social Studies_2011_Rural, Fringe_Same District/Different Position</t>
  </si>
  <si>
    <t>Middle School - Social Studies_2011_Rural, Fringe_Stayer</t>
  </si>
  <si>
    <t>Middle School - Social Studies_2011_Rural, Remote_Leaver</t>
  </si>
  <si>
    <t>Middle School - Social Studies_2011_Rural, Remote_New</t>
  </si>
  <si>
    <t>Middle School - Social Studies_2011_Rural, Remote_Same District/Different Position</t>
  </si>
  <si>
    <t>Middle School - Social Studies_2011_Rural, Remote_Stayer</t>
  </si>
  <si>
    <t>Middle School - Social Studies_2011_Suburb, Large_Different District/Different Position</t>
  </si>
  <si>
    <t>Middle School - Social Studies_2011_Suburb, Large_Different District/Same Position</t>
  </si>
  <si>
    <t>Middle School - Social Studies_2011_Suburb, Large_Leaver</t>
  </si>
  <si>
    <t>Middle School - Social Studies_2011_Suburb, Large_New</t>
  </si>
  <si>
    <t>Middle School - Social Studies_2011_Suburb, Large_Same District/Different Position</t>
  </si>
  <si>
    <t>Middle School - Social Studies_2011_Suburb, Large_Stayer</t>
  </si>
  <si>
    <t>Middle School - Social Studies_2011_Suburb, Small_Different District/Different Position</t>
  </si>
  <si>
    <t>Middle School - Social Studies_2011_Suburb, Small_Leaver</t>
  </si>
  <si>
    <t>Middle School - Social Studies_2011_Suburb, Small_New</t>
  </si>
  <si>
    <t>Middle School - Social Studies_2011_Suburb, Small_Same District/Different Position</t>
  </si>
  <si>
    <t>Middle School - Social Studies_2011_Suburb, Small_Stayer</t>
  </si>
  <si>
    <t>Middle School - Social Studies_2011_Town, Distant_Different District/Different Position</t>
  </si>
  <si>
    <t>Middle School - Social Studies_2011_Town, Distant_Leaver</t>
  </si>
  <si>
    <t>Middle School - Social Studies_2011_Town, Distant_New</t>
  </si>
  <si>
    <t>Middle School - Social Studies_2011_Town, Distant_Same District/Different Position</t>
  </si>
  <si>
    <t>Middle School - Social Studies_2011_Town, Distant_Stayer</t>
  </si>
  <si>
    <t>Middle School - Social Studies_2011_Town, Fringe_Leaver</t>
  </si>
  <si>
    <t>Middle School - Social Studies_2011_Town, Fringe_New</t>
  </si>
  <si>
    <t>Middle School - Social Studies_2011_Town, Fringe_Same District/Different Position</t>
  </si>
  <si>
    <t>Middle School - Social Studies_2011_Town, Fringe_Stayer</t>
  </si>
  <si>
    <t>Middle School - Social Studies_2011_Town, Remote_Different District/Different Position</t>
  </si>
  <si>
    <t>Middle School - Social Studies_2011_Town, Remote_Leaver</t>
  </si>
  <si>
    <t>Middle School - Social Studies_2011_Town, Remote_New</t>
  </si>
  <si>
    <t>Middle School - Social Studies_2011_Town, Remote_Same District/Different Position</t>
  </si>
  <si>
    <t>Middle School - Social Studies_2011_Town, Remote_Stayer</t>
  </si>
  <si>
    <t>Middle School - Social Studies_2012_City, Large_Different District/Different Position</t>
  </si>
  <si>
    <t>Middle School - Social Studies_2012_City, Large_Different District/Same Position</t>
  </si>
  <si>
    <t>Middle School - Social Studies_2012_City, Large_Leaver</t>
  </si>
  <si>
    <t>Middle School - Social Studies_2012_City, Large_New</t>
  </si>
  <si>
    <t>Middle School - Social Studies_2012_City, Large_Same District/Different Position</t>
  </si>
  <si>
    <t>Middle School - Social Studies_2012_City, Large_Stayer</t>
  </si>
  <si>
    <t>Middle School - Social Studies_2012_City, Small_Leaver</t>
  </si>
  <si>
    <t>Middle School - Social Studies_2012_City, Small_Same District/Different Position</t>
  </si>
  <si>
    <t>Middle School - Social Studies_2012_City, Small_Stayer</t>
  </si>
  <si>
    <t>Middle School - Social Studies_2012_Rural, Distant_Different District/Different Position</t>
  </si>
  <si>
    <t>Middle School - Social Studies_2012_Rural, Distant_Different District/Same Position</t>
  </si>
  <si>
    <t>Middle School - Social Studies_2012_Rural, Distant_Leaver</t>
  </si>
  <si>
    <t>Middle School - Social Studies_2012_Rural, Distant_New</t>
  </si>
  <si>
    <t>Middle School - Social Studies_2012_Rural, Distant_Same District/Different Position</t>
  </si>
  <si>
    <t>Middle School - Social Studies_2012_Rural, Distant_Stayer</t>
  </si>
  <si>
    <t>Middle School - Social Studies_2012_Rural, Fringe_Different District/Different Position</t>
  </si>
  <si>
    <t>Middle School - Social Studies_2012_Rural, Fringe_Different District/Same Position</t>
  </si>
  <si>
    <t>Middle School - Social Studies_2012_Rural, Fringe_Leaver</t>
  </si>
  <si>
    <t>Middle School - Social Studies_2012_Rural, Fringe_New</t>
  </si>
  <si>
    <t>Middle School - Social Studies_2012_Rural, Fringe_Same District/Different Position</t>
  </si>
  <si>
    <t>Middle School - Social Studies_2012_Rural, Fringe_Stayer</t>
  </si>
  <si>
    <t>Middle School - Social Studies_2012_Rural, Remote_Different District/Different Position</t>
  </si>
  <si>
    <t>Middle School - Social Studies_2012_Rural, Remote_Different District/Same Position</t>
  </si>
  <si>
    <t>Middle School - Social Studies_2012_Rural, Remote_Leaver</t>
  </si>
  <si>
    <t>Middle School - Social Studies_2012_Rural, Remote_New</t>
  </si>
  <si>
    <t>Middle School - Social Studies_2012_Rural, Remote_Same District/Different Position</t>
  </si>
  <si>
    <t>Middle School - Social Studies_2012_Rural, Remote_Stayer</t>
  </si>
  <si>
    <t>Middle School - Social Studies_2012_Suburb, Large_Different District/Different Position</t>
  </si>
  <si>
    <t>Middle School - Social Studies_2012_Suburb, Large_Leaver</t>
  </si>
  <si>
    <t>Middle School - Social Studies_2012_Suburb, Large_New</t>
  </si>
  <si>
    <t>Middle School - Social Studies_2012_Suburb, Large_Same District/Different Position</t>
  </si>
  <si>
    <t>Middle School - Social Studies_2012_Suburb, Large_Stayer</t>
  </si>
  <si>
    <t>Middle School - Social Studies_2012_Suburb, Small_Different District/Different Position</t>
  </si>
  <si>
    <t>Middle School - Social Studies_2012_Suburb, Small_Leaver</t>
  </si>
  <si>
    <t>Middle School - Social Studies_2012_Suburb, Small_New</t>
  </si>
  <si>
    <t>Middle School - Social Studies_2012_Suburb, Small_Same District/Different Position</t>
  </si>
  <si>
    <t>Middle School - Social Studies_2012_Suburb, Small_Stayer</t>
  </si>
  <si>
    <t>Middle School - Social Studies_2012_Town, Distant_Different District/Different Position</t>
  </si>
  <si>
    <t>Middle School - Social Studies_2012_Town, Distant_Different District/Same Position</t>
  </si>
  <si>
    <t>Middle School - Social Studies_2012_Town, Distant_Leaver</t>
  </si>
  <si>
    <t>Middle School - Social Studies_2012_Town, Distant_New</t>
  </si>
  <si>
    <t>Middle School - Social Studies_2012_Town, Distant_Same District/Different Position</t>
  </si>
  <si>
    <t>Middle School - Social Studies_2012_Town, Distant_Stayer</t>
  </si>
  <si>
    <t>Middle School - Social Studies_2012_Town, Fringe_Different District/Different Position</t>
  </si>
  <si>
    <t>Middle School - Social Studies_2012_Town, Fringe_Leaver</t>
  </si>
  <si>
    <t>Middle School - Social Studies_2012_Town, Fringe_New</t>
  </si>
  <si>
    <t>Middle School - Social Studies_2012_Town, Fringe_Same District/Different Position</t>
  </si>
  <si>
    <t>Middle School - Social Studies_2012_Town, Fringe_Stayer</t>
  </si>
  <si>
    <t>Middle School - Social Studies_2012_Town, Remote_Different District/Different Position</t>
  </si>
  <si>
    <t>Middle School - Social Studies_2012_Town, Remote_Different District/Same Position</t>
  </si>
  <si>
    <t>Middle School - Social Studies_2012_Town, Remote_Leaver</t>
  </si>
  <si>
    <t>Middle School - Social Studies_2012_Town, Remote_New</t>
  </si>
  <si>
    <t>Middle School - Social Studies_2012_Town, Remote_Same District/Different Position</t>
  </si>
  <si>
    <t>Middle School - Social Studies_2012_Town, Remote_Stayer</t>
  </si>
  <si>
    <t>Middle School - Social Studies_2013_City, Large_Different District/Different Position</t>
  </si>
  <si>
    <t>Middle School - Social Studies_2013_City, Large_Different District/Same Position</t>
  </si>
  <si>
    <t>Middle School - Social Studies_2013_City, Large_Leaver</t>
  </si>
  <si>
    <t>Middle School - Social Studies_2013_City, Large_New</t>
  </si>
  <si>
    <t>Middle School - Social Studies_2013_City, Large_Same District/Different Position</t>
  </si>
  <si>
    <t>Middle School - Social Studies_2013_City, Large_Stayer</t>
  </si>
  <si>
    <t>Middle School - Social Studies_2013_City, Small_Leaver</t>
  </si>
  <si>
    <t>Middle School - Social Studies_2013_City, Small_New</t>
  </si>
  <si>
    <t>Middle School - Social Studies_2013_City, Small_Same District/Different Position</t>
  </si>
  <si>
    <t>Middle School - Social Studies_2013_City, Small_Stayer</t>
  </si>
  <si>
    <t>Middle School - Social Studies_2013_Rural, Distant_Different District/Different Position</t>
  </si>
  <si>
    <t>Middle School - Social Studies_2013_Rural, Distant_Different District/Same Position</t>
  </si>
  <si>
    <t>Middle School - Social Studies_2013_Rural, Distant_Leaver</t>
  </si>
  <si>
    <t>Middle School - Social Studies_2013_Rural, Distant_New</t>
  </si>
  <si>
    <t>Middle School - Social Studies_2013_Rural, Distant_Same District/Different Position</t>
  </si>
  <si>
    <t>Middle School - Social Studies_2013_Rural, Distant_Stayer</t>
  </si>
  <si>
    <t>Middle School - Social Studies_2013_Rural, Fringe_Different District/Different Position</t>
  </si>
  <si>
    <t>Middle School - Social Studies_2013_Rural, Fringe_Different District/Same Position</t>
  </si>
  <si>
    <t>Middle School - Social Studies_2013_Rural, Fringe_Leaver</t>
  </si>
  <si>
    <t>Middle School - Social Studies_2013_Rural, Fringe_New</t>
  </si>
  <si>
    <t>Middle School - Social Studies_2013_Rural, Fringe_Same District/Different Position</t>
  </si>
  <si>
    <t>Middle School - Social Studies_2013_Rural, Fringe_Stayer</t>
  </si>
  <si>
    <t>Middle School - Social Studies_2013_Rural, Remote_Different District/Different Position</t>
  </si>
  <si>
    <t>Middle School - Social Studies_2013_Rural, Remote_Different District/Same Position</t>
  </si>
  <si>
    <t>Middle School - Social Studies_2013_Rural, Remote_Leaver</t>
  </si>
  <si>
    <t>Middle School - Social Studies_2013_Rural, Remote_New</t>
  </si>
  <si>
    <t>Middle School - Social Studies_2013_Rural, Remote_Same District/Different Position</t>
  </si>
  <si>
    <t>Middle School - Social Studies_2013_Rural, Remote_Stayer</t>
  </si>
  <si>
    <t>Middle School - Social Studies_2013_Suburb, Large_Different District/Different Position</t>
  </si>
  <si>
    <t>Middle School - Social Studies_2013_Suburb, Large_Different District/Same Position</t>
  </si>
  <si>
    <t>Middle School - Social Studies_2013_Suburb, Large_Leaver</t>
  </si>
  <si>
    <t>Middle School - Social Studies_2013_Suburb, Large_New</t>
  </si>
  <si>
    <t>Middle School - Social Studies_2013_Suburb, Large_Same District/Different Position</t>
  </si>
  <si>
    <t>Middle School - Social Studies_2013_Suburb, Large_Stayer</t>
  </si>
  <si>
    <t>Middle School - Social Studies_2013_Suburb, Mid-size_New</t>
  </si>
  <si>
    <t>Middle School - Social Studies_2013_Suburb, Small_Different District/Same Position</t>
  </si>
  <si>
    <t>Middle School - Social Studies_2013_Suburb, Small_Leaver</t>
  </si>
  <si>
    <t>Middle School - Social Studies_2013_Suburb, Small_Same District/Different Position</t>
  </si>
  <si>
    <t>Middle School - Social Studies_2013_Suburb, Small_Stayer</t>
  </si>
  <si>
    <t>Middle School - Social Studies_2013_Town, Distant_Different District/Different Position</t>
  </si>
  <si>
    <t>Middle School - Social Studies_2013_Town, Distant_Different District/Same Position</t>
  </si>
  <si>
    <t>Middle School - Social Studies_2013_Town, Distant_Leaver</t>
  </si>
  <si>
    <t>Middle School - Social Studies_2013_Town, Distant_New</t>
  </si>
  <si>
    <t>Middle School - Social Studies_2013_Town, Distant_Same District/Different Position</t>
  </si>
  <si>
    <t>Middle School - Social Studies_2013_Town, Distant_Stayer</t>
  </si>
  <si>
    <t>Middle School - Social Studies_2013_Town, Fringe_Different District/Same Position</t>
  </si>
  <si>
    <t>Middle School - Social Studies_2013_Town, Fringe_New</t>
  </si>
  <si>
    <t>Middle School - Social Studies_2013_Town, Fringe_Stayer</t>
  </si>
  <si>
    <t>Middle School - Social Studies_2013_Town, Remote_Different District/Different Position</t>
  </si>
  <si>
    <t>Middle School - Social Studies_2013_Town, Remote_Different District/Same Position</t>
  </si>
  <si>
    <t>Middle School - Social Studies_2013_Town, Remote_Leaver</t>
  </si>
  <si>
    <t>Middle School - Social Studies_2013_Town, Remote_New</t>
  </si>
  <si>
    <t>Middle School - Social Studies_2013_Town, Remote_Same District/Different Position</t>
  </si>
  <si>
    <t>Middle School - Social Studies_2013_Town, Remote_Stayer</t>
  </si>
  <si>
    <t>Middle School - Social Studies_2014_City, Large_Different District/Different Position</t>
  </si>
  <si>
    <t>Middle School - Social Studies_2014_City, Large_Different District/Same Position</t>
  </si>
  <si>
    <t>Middle School - Social Studies_2014_City, Large_Leaver</t>
  </si>
  <si>
    <t>Middle School - Social Studies_2014_City, Large_New</t>
  </si>
  <si>
    <t>Middle School - Social Studies_2014_City, Large_Same District/Different Position</t>
  </si>
  <si>
    <t>Middle School - Social Studies_2014_City, Large_Stayer</t>
  </si>
  <si>
    <t>Middle School - Social Studies_2014_City, Small_Different District/Different Position</t>
  </si>
  <si>
    <t>Middle School - Social Studies_2014_City, Small_Different District/Same Position</t>
  </si>
  <si>
    <t>Middle School - Social Studies_2014_City, Small_Leaver</t>
  </si>
  <si>
    <t>Middle School - Social Studies_2014_City, Small_New</t>
  </si>
  <si>
    <t>Middle School - Social Studies_2014_City, Small_Same District/Different Position</t>
  </si>
  <si>
    <t>Middle School - Social Studies_2014_City, Small_Stayer</t>
  </si>
  <si>
    <t>Middle School - Social Studies_2014_Rural, Distant_Different District/Different Position</t>
  </si>
  <si>
    <t>Middle School - Social Studies_2014_Rural, Distant_Different District/Same Position</t>
  </si>
  <si>
    <t>Middle School - Social Studies_2014_Rural, Distant_Leaver</t>
  </si>
  <si>
    <t>Middle School - Social Studies_2014_Rural, Distant_New</t>
  </si>
  <si>
    <t>Middle School - Social Studies_2014_Rural, Distant_Same District/Different Position</t>
  </si>
  <si>
    <t>Middle School - Social Studies_2014_Rural, Distant_Stayer</t>
  </si>
  <si>
    <t>Middle School - Social Studies_2014_Rural, Fringe_Different District/Different Position</t>
  </si>
  <si>
    <t>Middle School - Social Studies_2014_Rural, Fringe_Different District/Same Position</t>
  </si>
  <si>
    <t>Middle School - Social Studies_2014_Rural, Fringe_Leaver</t>
  </si>
  <si>
    <t>Middle School - Social Studies_2014_Rural, Fringe_New</t>
  </si>
  <si>
    <t>Middle School - Social Studies_2014_Rural, Fringe_Same District/Different Position</t>
  </si>
  <si>
    <t>Middle School - Social Studies_2014_Rural, Fringe_Stayer</t>
  </si>
  <si>
    <t>Middle School - Social Studies_2014_Rural, Remote_Different District/Different Position</t>
  </si>
  <si>
    <t>Middle School - Social Studies_2014_Rural, Remote_Leaver</t>
  </si>
  <si>
    <t>Middle School - Social Studies_2014_Rural, Remote_New</t>
  </si>
  <si>
    <t>Middle School - Social Studies_2014_Rural, Remote_Same District/Different Position</t>
  </si>
  <si>
    <t>Middle School - Social Studies_2014_Rural, Remote_Stayer</t>
  </si>
  <si>
    <t>Middle School - Social Studies_2014_Suburb, Large_Different District/Different Position</t>
  </si>
  <si>
    <t>Middle School - Social Studies_2014_Suburb, Large_Different District/Same Position</t>
  </si>
  <si>
    <t>Middle School - Social Studies_2014_Suburb, Large_Leaver</t>
  </si>
  <si>
    <t>Middle School - Social Studies_2014_Suburb, Large_New</t>
  </si>
  <si>
    <t>Middle School - Social Studies_2014_Suburb, Large_Same District/Different Position</t>
  </si>
  <si>
    <t>Middle School - Social Studies_2014_Suburb, Large_Stayer</t>
  </si>
  <si>
    <t>Middle School - Social Studies_2014_Suburb, Mid-size_Different District/Different Position</t>
  </si>
  <si>
    <t>Middle School - Social Studies_2014_Suburb, Mid-size_Leaver</t>
  </si>
  <si>
    <t>Middle School - Social Studies_2014_Suburb, Mid-size_New</t>
  </si>
  <si>
    <t>Middle School - Social Studies_2014_Suburb, Mid-size_Same District/Different Position</t>
  </si>
  <si>
    <t>Middle School - Social Studies_2014_Suburb, Mid-size_Stayer</t>
  </si>
  <si>
    <t>Middle School - Social Studies_2014_Town, Distant_Different District/Different Position</t>
  </si>
  <si>
    <t>Middle School - Social Studies_2014_Town, Distant_Different District/Same Position</t>
  </si>
  <si>
    <t>Middle School - Social Studies_2014_Town, Distant_Leaver</t>
  </si>
  <si>
    <t>Middle School - Social Studies_2014_Town, Distant_New</t>
  </si>
  <si>
    <t>Middle School - Social Studies_2014_Town, Distant_Same District/Different Position</t>
  </si>
  <si>
    <t>Middle School - Social Studies_2014_Town, Distant_Stayer</t>
  </si>
  <si>
    <t>Middle School - Social Studies_2014_Town, Fringe_Different District/Different Position</t>
  </si>
  <si>
    <t>Middle School - Social Studies_2014_Town, Fringe_Different District/Same Position</t>
  </si>
  <si>
    <t>Middle School - Social Studies_2014_Town, Fringe_Leaver</t>
  </si>
  <si>
    <t>Middle School - Social Studies_2014_Town, Fringe_New</t>
  </si>
  <si>
    <t>Middle School - Social Studies_2014_Town, Fringe_Same District/Different Position</t>
  </si>
  <si>
    <t>Middle School - Social Studies_2014_Town, Fringe_Stayer</t>
  </si>
  <si>
    <t>Middle School - Social Studies_2014_Town, Remote_Different District/Different Position</t>
  </si>
  <si>
    <t>Middle School - Social Studies_2014_Town, Remote_Different District/Same Position</t>
  </si>
  <si>
    <t>Middle School - Social Studies_2014_Town, Remote_Leaver</t>
  </si>
  <si>
    <t>Middle School - Social Studies_2014_Town, Remote_New</t>
  </si>
  <si>
    <t>Middle School - Social Studies_2014_Town, Remote_Same District/Different Position</t>
  </si>
  <si>
    <t>Middle School - Social Studies_2014_Town, Remote_Stayer</t>
  </si>
  <si>
    <t>Middle School - Vocational Education_2010_City, Large_Different District/Same Position</t>
  </si>
  <si>
    <t>Middle School - Vocational Education_2010_City, Large_Leaver</t>
  </si>
  <si>
    <t>Middle School - Vocational Education_2010_City, Large_New</t>
  </si>
  <si>
    <t>Middle School - Vocational Education_2010_City, Large_Stayer</t>
  </si>
  <si>
    <t>Middle School - Vocational Education_2010_City, Small_Leaver</t>
  </si>
  <si>
    <t>Middle School - Vocational Education_2010_City, Small_Same District/Different Position</t>
  </si>
  <si>
    <t>Middle School - Vocational Education_2010_City, Small_Stayer</t>
  </si>
  <si>
    <t>Middle School - Vocational Education_2010_Rural, Distant_Leaver</t>
  </si>
  <si>
    <t>Middle School - Vocational Education_2010_Rural, Distant_New</t>
  </si>
  <si>
    <t>Middle School - Vocational Education_2010_Rural, Distant_Same District/Different Position</t>
  </si>
  <si>
    <t>Middle School - Vocational Education_2010_Rural, Distant_Stayer</t>
  </si>
  <si>
    <t>Middle School - Vocational Education_2010_Rural, Fringe_Leaver</t>
  </si>
  <si>
    <t>Middle School - Vocational Education_2010_Rural, Fringe_Same District/Different Position</t>
  </si>
  <si>
    <t>Middle School - Vocational Education_2010_Rural, Fringe_Stayer</t>
  </si>
  <si>
    <t>Middle School - Vocational Education_2010_Rural, Remote_Same District/Different Position</t>
  </si>
  <si>
    <t>Middle School - Vocational Education_2010_Rural, Remote_Stayer</t>
  </si>
  <si>
    <t>Middle School - Vocational Education_2010_Suburb, Large_Different District/Different Position</t>
  </si>
  <si>
    <t>Middle School - Vocational Education_2010_Suburb, Large_Leaver</t>
  </si>
  <si>
    <t>Middle School - Vocational Education_2010_Suburb, Large_New</t>
  </si>
  <si>
    <t>Middle School - Vocational Education_2010_Suburb, Large_Same District/Different Position</t>
  </si>
  <si>
    <t>Middle School - Vocational Education_2010_Suburb, Large_Stayer</t>
  </si>
  <si>
    <t>Middle School - Vocational Education_2010_Suburb, Small_Leaver</t>
  </si>
  <si>
    <t>Middle School - Vocational Education_2010_Suburb, Small_Stayer</t>
  </si>
  <si>
    <t>Middle School - Vocational Education_2010_Town, Distant_Leaver</t>
  </si>
  <si>
    <t>Middle School - Vocational Education_2010_Town, Distant_New</t>
  </si>
  <si>
    <t>Middle School - Vocational Education_2010_Town, Distant_Same District/Different Position</t>
  </si>
  <si>
    <t>Middle School - Vocational Education_2010_Town, Distant_Stayer</t>
  </si>
  <si>
    <t>Middle School - Vocational Education_2010_Town, Fringe_Same District/Different Position</t>
  </si>
  <si>
    <t>Middle School - Vocational Education_2010_Town, Fringe_Stayer</t>
  </si>
  <si>
    <t>Middle School - Vocational Education_2010_Town, Remote_Different District/Different Position</t>
  </si>
  <si>
    <t>Middle School - Vocational Education_2010_Town, Remote_Leaver</t>
  </si>
  <si>
    <t>Middle School - Vocational Education_2010_Town, Remote_New</t>
  </si>
  <si>
    <t>Middle School - Vocational Education_2010_Town, Remote_Same District/Different Position</t>
  </si>
  <si>
    <t>Middle School - Vocational Education_2010_Town, Remote_Stayer</t>
  </si>
  <si>
    <t>Middle School - Vocational Education_2011_City, Large_Leaver</t>
  </si>
  <si>
    <t>Middle School - Vocational Education_2011_City, Large_New</t>
  </si>
  <si>
    <t>Middle School - Vocational Education_2011_City, Large_Stayer</t>
  </si>
  <si>
    <t>Middle School - Vocational Education_2011_City, Small_Leaver</t>
  </si>
  <si>
    <t>Middle School - Vocational Education_2011_City, Small_New</t>
  </si>
  <si>
    <t>Middle School - Vocational Education_2011_City, Small_Stayer</t>
  </si>
  <si>
    <t>Middle School - Vocational Education_2011_Rural, Distant_Leaver</t>
  </si>
  <si>
    <t>Middle School - Vocational Education_2011_Rural, Distant_Same District/Different Position</t>
  </si>
  <si>
    <t>Middle School - Vocational Education_2011_Rural, Distant_Stayer</t>
  </si>
  <si>
    <t>Middle School - Vocational Education_2011_Rural, Fringe_Same District/Different Position</t>
  </si>
  <si>
    <t>Middle School - Vocational Education_2011_Rural, Fringe_Stayer</t>
  </si>
  <si>
    <t>Middle School - Vocational Education_2011_Rural, Remote_Same District/Different Position</t>
  </si>
  <si>
    <t>Middle School - Vocational Education_2011_Rural, Remote_Stayer</t>
  </si>
  <si>
    <t>Middle School - Vocational Education_2011_Suburb, Large_Leaver</t>
  </si>
  <si>
    <t>Middle School - Vocational Education_2011_Suburb, Large_New</t>
  </si>
  <si>
    <t>Middle School - Vocational Education_2011_Suburb, Large_Same District/Different Position</t>
  </si>
  <si>
    <t>Middle School - Vocational Education_2011_Suburb, Large_Stayer</t>
  </si>
  <si>
    <t>Middle School - Vocational Education_2011_Suburb, Small_Stayer</t>
  </si>
  <si>
    <t>Middle School - Vocational Education_2011_Town, Distant_Leaver</t>
  </si>
  <si>
    <t>Middle School - Vocational Education_2011_Town, Distant_New</t>
  </si>
  <si>
    <t>Middle School - Vocational Education_2011_Town, Distant_Same District/Different Position</t>
  </si>
  <si>
    <t>Middle School - Vocational Education_2011_Town, Distant_Stayer</t>
  </si>
  <si>
    <t>Middle School - Vocational Education_2011_Town, Fringe_Same District/Different Position</t>
  </si>
  <si>
    <t>Middle School - Vocational Education_2011_Town, Remote_Different District/Different Position</t>
  </si>
  <si>
    <t>Middle School - Vocational Education_2011_Town, Remote_Leaver</t>
  </si>
  <si>
    <t>Middle School - Vocational Education_2011_Town, Remote_New</t>
  </si>
  <si>
    <t>Middle School - Vocational Education_2011_Town, Remote_Same District/Different Position</t>
  </si>
  <si>
    <t>Middle School - Vocational Education_2011_Town, Remote_Stayer</t>
  </si>
  <si>
    <t>Middle School - Vocational Education_2012_City, Large_Leaver</t>
  </si>
  <si>
    <t>Middle School - Vocational Education_2012_City, Large_New</t>
  </si>
  <si>
    <t>Middle School - Vocational Education_2012_City, Large_Same District/Different Position</t>
  </si>
  <si>
    <t>Middle School - Vocational Education_2012_City, Large_Stayer</t>
  </si>
  <si>
    <t>Middle School - Vocational Education_2012_City, Small_Stayer</t>
  </si>
  <si>
    <t>Middle School - Vocational Education_2012_Rural, Distant_New</t>
  </si>
  <si>
    <t>Middle School - Vocational Education_2012_Rural, Distant_Same District/Different Position</t>
  </si>
  <si>
    <t>Middle School - Vocational Education_2012_Rural, Distant_Stayer</t>
  </si>
  <si>
    <t>Middle School - Vocational Education_2012_Rural, Fringe_Different District/Different Position</t>
  </si>
  <si>
    <t>Middle School - Vocational Education_2012_Rural, Fringe_Leaver</t>
  </si>
  <si>
    <t>Middle School - Vocational Education_2012_Rural, Fringe_New</t>
  </si>
  <si>
    <t>Middle School - Vocational Education_2012_Rural, Fringe_Same District/Different Position</t>
  </si>
  <si>
    <t>Middle School - Vocational Education_2012_Rural, Fringe_Stayer</t>
  </si>
  <si>
    <t>Middle School - Vocational Education_2012_Rural, Remote_Leaver</t>
  </si>
  <si>
    <t>Middle School - Vocational Education_2012_Rural, Remote_Same District/Different Position</t>
  </si>
  <si>
    <t>Middle School - Vocational Education_2012_Rural, Remote_Stayer</t>
  </si>
  <si>
    <t>Middle School - Vocational Education_2012_Suburb, Large_Leaver</t>
  </si>
  <si>
    <t>Middle School - Vocational Education_2012_Suburb, Large_New</t>
  </si>
  <si>
    <t>Middle School - Vocational Education_2012_Suburb, Large_Same District/Different Position</t>
  </si>
  <si>
    <t>Middle School - Vocational Education_2012_Suburb, Large_Stayer</t>
  </si>
  <si>
    <t>Middle School - Vocational Education_2012_Suburb, Small_Stayer</t>
  </si>
  <si>
    <t>Middle School - Vocational Education_2012_Town, Distant_Different District/Different Position</t>
  </si>
  <si>
    <t>Middle School - Vocational Education_2012_Town, Distant_Leaver</t>
  </si>
  <si>
    <t>Middle School - Vocational Education_2012_Town, Distant_New</t>
  </si>
  <si>
    <t>Middle School - Vocational Education_2012_Town, Distant_Stayer</t>
  </si>
  <si>
    <t>Middle School - Vocational Education_2012_Town, Remote_Leaver</t>
  </si>
  <si>
    <t>Middle School - Vocational Education_2012_Town, Remote_Same District/Different Position</t>
  </si>
  <si>
    <t>Middle School - Vocational Education_2012_Town, Remote_Stayer</t>
  </si>
  <si>
    <t>Middle School - Vocational Education_2013_City, Large_Different District/Different Position</t>
  </si>
  <si>
    <t>Middle School - Vocational Education_2013_City, Large_New</t>
  </si>
  <si>
    <t>Middle School - Vocational Education_2013_City, Large_Same District/Different Position</t>
  </si>
  <si>
    <t>Middle School - Vocational Education_2013_City, Large_Stayer</t>
  </si>
  <si>
    <t>Middle School - Vocational Education_2013_City, Small_Stayer</t>
  </si>
  <si>
    <t>Middle School - Vocational Education_2013_Rural, Distant_Leaver</t>
  </si>
  <si>
    <t>Middle School - Vocational Education_2013_Rural, Distant_Same District/Different Position</t>
  </si>
  <si>
    <t>Middle School - Vocational Education_2013_Rural, Distant_Stayer</t>
  </si>
  <si>
    <t>Middle School - Vocational Education_2013_Rural, Fringe_New</t>
  </si>
  <si>
    <t>Middle School - Vocational Education_2013_Rural, Fringe_Same District/Different Position</t>
  </si>
  <si>
    <t>Middle School - Vocational Education_2013_Rural, Fringe_Stayer</t>
  </si>
  <si>
    <t>Middle School - Vocational Education_2013_Rural, Remote_Stayer</t>
  </si>
  <si>
    <t>Middle School - Vocational Education_2013_Suburb, Large_Leaver</t>
  </si>
  <si>
    <t>Middle School - Vocational Education_2013_Suburb, Large_Same District/Different Position</t>
  </si>
  <si>
    <t>Middle School - Vocational Education_2013_Suburb, Large_Stayer</t>
  </si>
  <si>
    <t>Middle School - Vocational Education_2013_Suburb, Small_Stayer</t>
  </si>
  <si>
    <t>Middle School - Vocational Education_2013_Town, Distant_Leaver</t>
  </si>
  <si>
    <t>Middle School - Vocational Education_2013_Town, Distant_New</t>
  </si>
  <si>
    <t>Middle School - Vocational Education_2013_Town, Distant_Same District/Different Position</t>
  </si>
  <si>
    <t>Middle School - Vocational Education_2013_Town, Distant_Stayer</t>
  </si>
  <si>
    <t>Middle School - Vocational Education_2013_Town, Remote_Leaver</t>
  </si>
  <si>
    <t>Middle School - Vocational Education_2013_Town, Remote_Same District/Different Position</t>
  </si>
  <si>
    <t>Middle School - Vocational Education_2013_Town, Remote_Stayer</t>
  </si>
  <si>
    <t>Middle School - Vocational Education_2014_City, Large_Different District/Different Position</t>
  </si>
  <si>
    <t>Middle School - Vocational Education_2014_City, Large_Leaver</t>
  </si>
  <si>
    <t>Middle School - Vocational Education_2014_City, Large_Same District/Different Position</t>
  </si>
  <si>
    <t>Middle School - Vocational Education_2014_City, Large_Stayer</t>
  </si>
  <si>
    <t>Middle School - Vocational Education_2014_City, Small_Stayer</t>
  </si>
  <si>
    <t>Middle School - Vocational Education_2014_Rural, Distant_Leaver</t>
  </si>
  <si>
    <t>Middle School - Vocational Education_2014_Rural, Distant_Same District/Different Position</t>
  </si>
  <si>
    <t>Middle School - Vocational Education_2014_Rural, Distant_Stayer</t>
  </si>
  <si>
    <t>Middle School - Vocational Education_2014_Rural, Fringe_Different District/Different Position</t>
  </si>
  <si>
    <t>Middle School - Vocational Education_2014_Rural, Fringe_Leaver</t>
  </si>
  <si>
    <t>Middle School - Vocational Education_2014_Rural, Fringe_Same District/Different Position</t>
  </si>
  <si>
    <t>Middle School - Vocational Education_2014_Rural, Fringe_Stayer</t>
  </si>
  <si>
    <t>Middle School - Vocational Education_2014_Rural, Remote_Leaver</t>
  </si>
  <si>
    <t>Middle School - Vocational Education_2014_Rural, Remote_Same District/Different Position</t>
  </si>
  <si>
    <t>Middle School - Vocational Education_2014_Rural, Remote_Stayer</t>
  </si>
  <si>
    <t>Middle School - Vocational Education_2014_Suburb, Large_Different District/Different Position</t>
  </si>
  <si>
    <t>Middle School - Vocational Education_2014_Suburb, Large_Leaver</t>
  </si>
  <si>
    <t>Middle School - Vocational Education_2014_Suburb, Large_New</t>
  </si>
  <si>
    <t>Middle School - Vocational Education_2014_Suburb, Large_Same District/Different Position</t>
  </si>
  <si>
    <t>Middle School - Vocational Education_2014_Suburb, Large_Stayer</t>
  </si>
  <si>
    <t>Middle School - Vocational Education_2014_Suburb, Mid-size_Stayer</t>
  </si>
  <si>
    <t>Middle School - Vocational Education_2014_Town, Distant_Different District/Different Position</t>
  </si>
  <si>
    <t>Middle School - Vocational Education_2014_Town, Distant_New</t>
  </si>
  <si>
    <t>Middle School - Vocational Education_2014_Town, Distant_Same District/Different Position</t>
  </si>
  <si>
    <t>Middle School - Vocational Education_2014_Town, Distant_Stayer</t>
  </si>
  <si>
    <t>Middle School - Vocational Education_2014_Town, Fringe_Stayer</t>
  </si>
  <si>
    <t>Middle School - Vocational Education_2014_Town, Remote_Different District/Different Position</t>
  </si>
  <si>
    <t>Middle School - Vocational Education_2014_Town, Remote_Leaver</t>
  </si>
  <si>
    <t>Middle School - Vocational Education_2014_Town, Remote_New</t>
  </si>
  <si>
    <t>Middle School - Vocational Education_2014_Town, Remote_Same District/Different Position</t>
  </si>
  <si>
    <t>Middle School - Vocational Education_2014_Town, Remote_Stayer</t>
  </si>
  <si>
    <t>Other Positions_2010_City, Large_Different District/Different Position</t>
  </si>
  <si>
    <t>Other Positions_2010_City, Large_Different District/Same Position</t>
  </si>
  <si>
    <t>Other Positions_2010_City, Large_Leaver</t>
  </si>
  <si>
    <t>Other Positions_2010_City, Large_New</t>
  </si>
  <si>
    <t>Other Positions_2010_City, Large_Same District/Different Position</t>
  </si>
  <si>
    <t>Other Positions_2010_City, Large_Stayer</t>
  </si>
  <si>
    <t>Other Positions_2010_City, Small_Different District/Different Position</t>
  </si>
  <si>
    <t>Other Positions_2010_City, Small_Leaver</t>
  </si>
  <si>
    <t>Other Positions_2010_City, Small_New</t>
  </si>
  <si>
    <t>Other Positions_2010_City, Small_Same District/Different Position</t>
  </si>
  <si>
    <t>Other Positions_2010_City, Small_Stayer</t>
  </si>
  <si>
    <t>Other Positions_2010_Rural, Distant_Different District/Different Position</t>
  </si>
  <si>
    <t>Other Positions_2010_Rural, Distant_Different District/Same Position</t>
  </si>
  <si>
    <t>Other Positions_2010_Rural, Distant_Leaver</t>
  </si>
  <si>
    <t>Other Positions_2010_Rural, Distant_New</t>
  </si>
  <si>
    <t>Other Positions_2010_Rural, Distant_Same District/Different Position</t>
  </si>
  <si>
    <t>Other Positions_2010_Rural, Distant_Stayer</t>
  </si>
  <si>
    <t>Other Positions_2010_Rural, Fringe_Different District/Different Position</t>
  </si>
  <si>
    <t>Other Positions_2010_Rural, Fringe_Different District/Same Position</t>
  </si>
  <si>
    <t>Other Positions_2010_Rural, Fringe_Leaver</t>
  </si>
  <si>
    <t>Other Positions_2010_Rural, Fringe_New</t>
  </si>
  <si>
    <t>Other Positions_2010_Rural, Fringe_Same District/Different Position</t>
  </si>
  <si>
    <t>Other Positions_2010_Rural, Fringe_Stayer</t>
  </si>
  <si>
    <t>Other Positions_2010_Rural, Remote_Different District/Different Position</t>
  </si>
  <si>
    <t>Other Positions_2010_Rural, Remote_Leaver</t>
  </si>
  <si>
    <t>Other Positions_2010_Rural, Remote_New</t>
  </si>
  <si>
    <t>Other Positions_2010_Rural, Remote_Same District/Different Position</t>
  </si>
  <si>
    <t>Other Positions_2010_Rural, Remote_Stayer</t>
  </si>
  <si>
    <t>Other Positions_2010_Suburb, Large_Different District/Different Position</t>
  </si>
  <si>
    <t>Other Positions_2010_Suburb, Large_Different District/Same Position</t>
  </si>
  <si>
    <t>Other Positions_2010_Suburb, Large_Leaver</t>
  </si>
  <si>
    <t>Other Positions_2010_Suburb, Large_New</t>
  </si>
  <si>
    <t>Other Positions_2010_Suburb, Large_Same District/Different Position</t>
  </si>
  <si>
    <t>Other Positions_2010_Suburb, Large_Stayer</t>
  </si>
  <si>
    <t>Other Positions_2010_Suburb, Small_Leaver</t>
  </si>
  <si>
    <t>Other Positions_2010_Suburb, Small_New</t>
  </si>
  <si>
    <t>Other Positions_2010_Suburb, Small_Same District/Different Position</t>
  </si>
  <si>
    <t>Other Positions_2010_Suburb, Small_Stayer</t>
  </si>
  <si>
    <t>Other Positions_2010_Town, Distant_Different District/Different Position</t>
  </si>
  <si>
    <t>Other Positions_2010_Town, Distant_Different District/Same Position</t>
  </si>
  <si>
    <t>Other Positions_2010_Town, Distant_Leaver</t>
  </si>
  <si>
    <t>Other Positions_2010_Town, Distant_New</t>
  </si>
  <si>
    <t>Other Positions_2010_Town, Distant_Same District/Different Position</t>
  </si>
  <si>
    <t>Other Positions_2010_Town, Distant_Stayer</t>
  </si>
  <si>
    <t>Other Positions_2010_Town, Fringe_Different District/Different Position</t>
  </si>
  <si>
    <t>Other Positions_2010_Town, Fringe_Leaver</t>
  </si>
  <si>
    <t>Other Positions_2010_Town, Fringe_Same District/Different Position</t>
  </si>
  <si>
    <t>Other Positions_2010_Town, Fringe_Stayer</t>
  </si>
  <si>
    <t>Other Positions_2010_Town, Remote_Different District/Different Position</t>
  </si>
  <si>
    <t>Other Positions_2010_Town, Remote_Different District/Same Position</t>
  </si>
  <si>
    <t>Other Positions_2010_Town, Remote_Leaver</t>
  </si>
  <si>
    <t>Other Positions_2010_Town, Remote_New</t>
  </si>
  <si>
    <t>Other Positions_2010_Town, Remote_Same District/Different Position</t>
  </si>
  <si>
    <t>Other Positions_2010_Town, Remote_Stayer</t>
  </si>
  <si>
    <t>Other Positions_2011_City, Large_Different District/Different Position</t>
  </si>
  <si>
    <t>Other Positions_2011_City, Large_Different District/Same Position</t>
  </si>
  <si>
    <t>Other Positions_2011_City, Large_Leaver</t>
  </si>
  <si>
    <t>Other Positions_2011_City, Large_New</t>
  </si>
  <si>
    <t>Other Positions_2011_City, Large_Same District/Different Position</t>
  </si>
  <si>
    <t>Other Positions_2011_City, Large_Stayer</t>
  </si>
  <si>
    <t>Other Positions_2011_City, Small_Different District/Different Position</t>
  </si>
  <si>
    <t>Other Positions_2011_City, Small_Leaver</t>
  </si>
  <si>
    <t>Other Positions_2011_City, Small_New</t>
  </si>
  <si>
    <t>Other Positions_2011_City, Small_Same District/Different Position</t>
  </si>
  <si>
    <t>Other Positions_2011_City, Small_Stayer</t>
  </si>
  <si>
    <t>Other Positions_2011_Rural, Distant_Different District/Different Position</t>
  </si>
  <si>
    <t>Other Positions_2011_Rural, Distant_Different District/Same Position</t>
  </si>
  <si>
    <t>Other Positions_2011_Rural, Distant_Leaver</t>
  </si>
  <si>
    <t>Other Positions_2011_Rural, Distant_New</t>
  </si>
  <si>
    <t>Other Positions_2011_Rural, Distant_Same District/Different Position</t>
  </si>
  <si>
    <t>Other Positions_2011_Rural, Distant_Stayer</t>
  </si>
  <si>
    <t>Other Positions_2011_Rural, Fringe_Different District/Different Position</t>
  </si>
  <si>
    <t>Other Positions_2011_Rural, Fringe_Leaver</t>
  </si>
  <si>
    <t>Other Positions_2011_Rural, Fringe_New</t>
  </si>
  <si>
    <t>Other Positions_2011_Rural, Fringe_Same District/Different Position</t>
  </si>
  <si>
    <t>Other Positions_2011_Rural, Fringe_Stayer</t>
  </si>
  <si>
    <t>Other Positions_2011_Rural, Remote_Different District/Same Position</t>
  </si>
  <si>
    <t>Other Positions_2011_Rural, Remote_Leaver</t>
  </si>
  <si>
    <t>Other Positions_2011_Rural, Remote_New</t>
  </si>
  <si>
    <t>Other Positions_2011_Rural, Remote_Same District/Different Position</t>
  </si>
  <si>
    <t>Other Positions_2011_Rural, Remote_Stayer</t>
  </si>
  <si>
    <t>Other Positions_2011_Suburb, Large_Different District/Different Position</t>
  </si>
  <si>
    <t>Other Positions_2011_Suburb, Large_Different District/Same Position</t>
  </si>
  <si>
    <t>Other Positions_2011_Suburb, Large_Leaver</t>
  </si>
  <si>
    <t>Other Positions_2011_Suburb, Large_New</t>
  </si>
  <si>
    <t>Other Positions_2011_Suburb, Large_Same District/Different Position</t>
  </si>
  <si>
    <t>Other Positions_2011_Suburb, Large_Stayer</t>
  </si>
  <si>
    <t>Other Positions_2011_Suburb, Small_Leaver</t>
  </si>
  <si>
    <t>Other Positions_2011_Suburb, Small_New</t>
  </si>
  <si>
    <t>Other Positions_2011_Suburb, Small_Same District/Different Position</t>
  </si>
  <si>
    <t>Other Positions_2011_Suburb, Small_Stayer</t>
  </si>
  <si>
    <t>Other Positions_2011_Town, Distant_Different District/Different Position</t>
  </si>
  <si>
    <t>Other Positions_2011_Town, Distant_Leaver</t>
  </si>
  <si>
    <t>Other Positions_2011_Town, Distant_New</t>
  </si>
  <si>
    <t>Other Positions_2011_Town, Distant_Same District/Different Position</t>
  </si>
  <si>
    <t>Other Positions_2011_Town, Distant_Stayer</t>
  </si>
  <si>
    <t>Other Positions_2011_Town, Fringe_New</t>
  </si>
  <si>
    <t>Other Positions_2011_Town, Fringe_Same District/Different Position</t>
  </si>
  <si>
    <t>Other Positions_2011_Town, Fringe_Stayer</t>
  </si>
  <si>
    <t>Other Positions_2011_Town, Remote_Different District/Different Position</t>
  </si>
  <si>
    <t>Other Positions_2011_Town, Remote_Leaver</t>
  </si>
  <si>
    <t>Other Positions_2011_Town, Remote_New</t>
  </si>
  <si>
    <t>Other Positions_2011_Town, Remote_Same District/Different Position</t>
  </si>
  <si>
    <t>Other Positions_2011_Town, Remote_Stayer</t>
  </si>
  <si>
    <t>Other Positions_2012_City, Large_Different District/Different Position</t>
  </si>
  <si>
    <t>Other Positions_2012_City, Large_Different District/Same Position</t>
  </si>
  <si>
    <t>Other Positions_2012_City, Large_Leaver</t>
  </si>
  <si>
    <t>Other Positions_2012_City, Large_New</t>
  </si>
  <si>
    <t>Other Positions_2012_City, Large_Same District/Different Position</t>
  </si>
  <si>
    <t>Other Positions_2012_City, Large_Stayer</t>
  </si>
  <si>
    <t>Other Positions_2012_City, Small_Leaver</t>
  </si>
  <si>
    <t>Other Positions_2012_City, Small_New</t>
  </si>
  <si>
    <t>Other Positions_2012_City, Small_Same District/Different Position</t>
  </si>
  <si>
    <t>Other Positions_2012_City, Small_Stayer</t>
  </si>
  <si>
    <t>Other Positions_2012_Rural, Distant_Different District/Different Position</t>
  </si>
  <si>
    <t>Other Positions_2012_Rural, Distant_Different District/Same Position</t>
  </si>
  <si>
    <t>Other Positions_2012_Rural, Distant_Leaver</t>
  </si>
  <si>
    <t>Other Positions_2012_Rural, Distant_New</t>
  </si>
  <si>
    <t>Other Positions_2012_Rural, Distant_Same District/Different Position</t>
  </si>
  <si>
    <t>Other Positions_2012_Rural, Distant_Stayer</t>
  </si>
  <si>
    <t>Other Positions_2012_Rural, Fringe_Different District/Different Position</t>
  </si>
  <si>
    <t>Other Positions_2012_Rural, Fringe_Different District/Same Position</t>
  </si>
  <si>
    <t>Other Positions_2012_Rural, Fringe_Leaver</t>
  </si>
  <si>
    <t>Other Positions_2012_Rural, Fringe_New</t>
  </si>
  <si>
    <t>Other Positions_2012_Rural, Fringe_Same District/Different Position</t>
  </si>
  <si>
    <t>Other Positions_2012_Rural, Fringe_Stayer</t>
  </si>
  <si>
    <t>Other Positions_2012_Rural, Remote_Different District/Different Position</t>
  </si>
  <si>
    <t>Other Positions_2012_Rural, Remote_Leaver</t>
  </si>
  <si>
    <t>Other Positions_2012_Rural, Remote_New</t>
  </si>
  <si>
    <t>Other Positions_2012_Rural, Remote_Same District/Different Position</t>
  </si>
  <si>
    <t>Other Positions_2012_Rural, Remote_Stayer</t>
  </si>
  <si>
    <t>Other Positions_2012_Suburb, Large_Different District/Different Position</t>
  </si>
  <si>
    <t>Other Positions_2012_Suburb, Large_Different District/Same Position</t>
  </si>
  <si>
    <t>Other Positions_2012_Suburb, Large_Leaver</t>
  </si>
  <si>
    <t>Other Positions_2012_Suburb, Large_New</t>
  </si>
  <si>
    <t>Other Positions_2012_Suburb, Large_Same District/Different Position</t>
  </si>
  <si>
    <t>Other Positions_2012_Suburb, Large_Stayer</t>
  </si>
  <si>
    <t>Other Positions_2012_Suburb, Small_Leaver</t>
  </si>
  <si>
    <t>Other Positions_2012_Suburb, Small_New</t>
  </si>
  <si>
    <t>Other Positions_2012_Suburb, Small_Same District/Different Position</t>
  </si>
  <si>
    <t>Other Positions_2012_Suburb, Small_Stayer</t>
  </si>
  <si>
    <t>Other Positions_2012_Town, Distant_Different District/Different Position</t>
  </si>
  <si>
    <t>Other Positions_2012_Town, Distant_Different District/Same Position</t>
  </si>
  <si>
    <t>Other Positions_2012_Town, Distant_Leaver</t>
  </si>
  <si>
    <t>Other Positions_2012_Town, Distant_New</t>
  </si>
  <si>
    <t>Other Positions_2012_Town, Distant_Same District/Different Position</t>
  </si>
  <si>
    <t>Other Positions_2012_Town, Distant_Stayer</t>
  </si>
  <si>
    <t>Other Positions_2012_Town, Fringe_Different District/Different Position</t>
  </si>
  <si>
    <t>Other Positions_2012_Town, Fringe_Leaver</t>
  </si>
  <si>
    <t>Other Positions_2012_Town, Fringe_New</t>
  </si>
  <si>
    <t>Other Positions_2012_Town, Fringe_Same District/Different Position</t>
  </si>
  <si>
    <t>Other Positions_2012_Town, Fringe_Stayer</t>
  </si>
  <si>
    <t>Other Positions_2012_Town, Remote_Different District/Different Position</t>
  </si>
  <si>
    <t>Other Positions_2012_Town, Remote_Leaver</t>
  </si>
  <si>
    <t>Other Positions_2012_Town, Remote_New</t>
  </si>
  <si>
    <t>Other Positions_2012_Town, Remote_Same District/Different Position</t>
  </si>
  <si>
    <t>Other Positions_2012_Town, Remote_Stayer</t>
  </si>
  <si>
    <t>Other Positions_2013_City, Large_Different District/Different Position</t>
  </si>
  <si>
    <t>Other Positions_2013_City, Large_Different District/Same Position</t>
  </si>
  <si>
    <t>Other Positions_2013_City, Large_Leaver</t>
  </si>
  <si>
    <t>Other Positions_2013_City, Large_New</t>
  </si>
  <si>
    <t>Other Positions_2013_City, Large_Same District/Different Position</t>
  </si>
  <si>
    <t>Other Positions_2013_City, Large_Stayer</t>
  </si>
  <si>
    <t>Other Positions_2013_City, Small_Leaver</t>
  </si>
  <si>
    <t>Other Positions_2013_City, Small_New</t>
  </si>
  <si>
    <t>Other Positions_2013_City, Small_Same District/Different Position</t>
  </si>
  <si>
    <t>Other Positions_2013_City, Small_Stayer</t>
  </si>
  <si>
    <t>Other Positions_2013_Rural, Distant_Different District/Different Position</t>
  </si>
  <si>
    <t>Other Positions_2013_Rural, Distant_Different District/Same Position</t>
  </si>
  <si>
    <t>Other Positions_2013_Rural, Distant_Leaver</t>
  </si>
  <si>
    <t>Other Positions_2013_Rural, Distant_New</t>
  </si>
  <si>
    <t>Other Positions_2013_Rural, Distant_Same District/Different Position</t>
  </si>
  <si>
    <t>Other Positions_2013_Rural, Distant_Stayer</t>
  </si>
  <si>
    <t>Other Positions_2013_Rural, Fringe_Different District/Different Position</t>
  </si>
  <si>
    <t>Other Positions_2013_Rural, Fringe_Different District/Same Position</t>
  </si>
  <si>
    <t>Other Positions_2013_Rural, Fringe_Leaver</t>
  </si>
  <si>
    <t>Other Positions_2013_Rural, Fringe_New</t>
  </si>
  <si>
    <t>Other Positions_2013_Rural, Fringe_Same District/Different Position</t>
  </si>
  <si>
    <t>Other Positions_2013_Rural, Fringe_Stayer</t>
  </si>
  <si>
    <t>Other Positions_2013_Rural, Remote_Different District/Different Position</t>
  </si>
  <si>
    <t>Other Positions_2013_Rural, Remote_Leaver</t>
  </si>
  <si>
    <t>Other Positions_2013_Rural, Remote_New</t>
  </si>
  <si>
    <t>Other Positions_2013_Rural, Remote_Same District/Different Position</t>
  </si>
  <si>
    <t>Other Positions_2013_Rural, Remote_Stayer</t>
  </si>
  <si>
    <t>Other Positions_2013_Suburb, Large_Different District/Different Position</t>
  </si>
  <si>
    <t>Other Positions_2013_Suburb, Large_Different District/Same Position</t>
  </si>
  <si>
    <t>Other Positions_2013_Suburb, Large_Leaver</t>
  </si>
  <si>
    <t>Other Positions_2013_Suburb, Large_New</t>
  </si>
  <si>
    <t>Other Positions_2013_Suburb, Large_Same District/Different Position</t>
  </si>
  <si>
    <t>Other Positions_2013_Suburb, Large_Stayer</t>
  </si>
  <si>
    <t>Other Positions_2013_Suburb, Mid-size_New</t>
  </si>
  <si>
    <t>Other Positions_2013_Suburb, Small_Different District/Different Position</t>
  </si>
  <si>
    <t>Other Positions_2013_Suburb, Small_Different District/Same Position</t>
  </si>
  <si>
    <t>Other Positions_2013_Suburb, Small_Leaver</t>
  </si>
  <si>
    <t>Other Positions_2013_Suburb, Small_Same District/Different Position</t>
  </si>
  <si>
    <t>Other Positions_2013_Suburb, Small_Stayer</t>
  </si>
  <si>
    <t>Other Positions_2013_Town, Distant_Different District/Different Position</t>
  </si>
  <si>
    <t>Other Positions_2013_Town, Distant_Leaver</t>
  </si>
  <si>
    <t>Other Positions_2013_Town, Distant_New</t>
  </si>
  <si>
    <t>Other Positions_2013_Town, Distant_Same District/Different Position</t>
  </si>
  <si>
    <t>Other Positions_2013_Town, Distant_Stayer</t>
  </si>
  <si>
    <t>Other Positions_2013_Town, Fringe_Leaver</t>
  </si>
  <si>
    <t>Other Positions_2013_Town, Fringe_New</t>
  </si>
  <si>
    <t>Other Positions_2013_Town, Fringe_Stayer</t>
  </si>
  <si>
    <t>Other Positions_2013_Town, Remote_Different District/Different Position</t>
  </si>
  <si>
    <t>Other Positions_2013_Town, Remote_Leaver</t>
  </si>
  <si>
    <t>Other Positions_2013_Town, Remote_New</t>
  </si>
  <si>
    <t>Other Positions_2013_Town, Remote_Same District/Different Position</t>
  </si>
  <si>
    <t>Other Positions_2013_Town, Remote_Stayer</t>
  </si>
  <si>
    <t>Other Positions_2014_City, Large_Different District/Different Position</t>
  </si>
  <si>
    <t>Other Positions_2014_City, Large_Different District/Same Position</t>
  </si>
  <si>
    <t>Other Positions_2014_City, Large_Leaver</t>
  </si>
  <si>
    <t>Other Positions_2014_City, Large_New</t>
  </si>
  <si>
    <t>Other Positions_2014_City, Large_Same District/Different Position</t>
  </si>
  <si>
    <t>Other Positions_2014_City, Large_Stayer</t>
  </si>
  <si>
    <t>Other Positions_2014_City, Small_Leaver</t>
  </si>
  <si>
    <t>Other Positions_2014_City, Small_Same District/Different Position</t>
  </si>
  <si>
    <t>Other Positions_2014_City, Small_Stayer</t>
  </si>
  <si>
    <t>Other Positions_2014_Rural, Distant_Different District/Different Position</t>
  </si>
  <si>
    <t>Other Positions_2014_Rural, Distant_Leaver</t>
  </si>
  <si>
    <t>Other Positions_2014_Rural, Distant_New</t>
  </si>
  <si>
    <t>Other Positions_2014_Rural, Distant_Same District/Different Position</t>
  </si>
  <si>
    <t>Other Positions_2014_Rural, Distant_Stayer</t>
  </si>
  <si>
    <t>Other Positions_2014_Rural, Fringe_Different District/Different Position</t>
  </si>
  <si>
    <t>Other Positions_2014_Rural, Fringe_Different District/Same Position</t>
  </si>
  <si>
    <t>Other Positions_2014_Rural, Fringe_Leaver</t>
  </si>
  <si>
    <t>Other Positions_2014_Rural, Fringe_New</t>
  </si>
  <si>
    <t>Other Positions_2014_Rural, Fringe_Same District/Different Position</t>
  </si>
  <si>
    <t>Other Positions_2014_Rural, Fringe_Stayer</t>
  </si>
  <si>
    <t>Other Positions_2014_Rural, Remote_Different District/Different Position</t>
  </si>
  <si>
    <t>Other Positions_2014_Rural, Remote_Leaver</t>
  </si>
  <si>
    <t>Other Positions_2014_Rural, Remote_New</t>
  </si>
  <si>
    <t>Other Positions_2014_Rural, Remote_Same District/Different Position</t>
  </si>
  <si>
    <t>Other Positions_2014_Rural, Remote_Stayer</t>
  </si>
  <si>
    <t>Other Positions_2014_Suburb, Large_Different District/Different Position</t>
  </si>
  <si>
    <t>Other Positions_2014_Suburb, Large_Different District/Same Position</t>
  </si>
  <si>
    <t>Other Positions_2014_Suburb, Large_Leaver</t>
  </si>
  <si>
    <t>Other Positions_2014_Suburb, Large_New</t>
  </si>
  <si>
    <t>Other Positions_2014_Suburb, Large_Same District/Different Position</t>
  </si>
  <si>
    <t>Other Positions_2014_Suburb, Large_Stayer</t>
  </si>
  <si>
    <t>Other Positions_2014_Suburb, Mid-size_Different District/Different Position</t>
  </si>
  <si>
    <t>Other Positions_2014_Suburb, Mid-size_Different District/Same Position</t>
  </si>
  <si>
    <t>Other Positions_2014_Suburb, Mid-size_Leaver</t>
  </si>
  <si>
    <t>Other Positions_2014_Suburb, Mid-size_Same District/Different Position</t>
  </si>
  <si>
    <t>Other Positions_2014_Suburb, Mid-size_Stayer</t>
  </si>
  <si>
    <t>Other Positions_2014_Town, Distant_Different District/Different Position</t>
  </si>
  <si>
    <t>Other Positions_2014_Town, Distant_Different District/Same Position</t>
  </si>
  <si>
    <t>Other Positions_2014_Town, Distant_Leaver</t>
  </si>
  <si>
    <t>Other Positions_2014_Town, Distant_New</t>
  </si>
  <si>
    <t>Other Positions_2014_Town, Distant_Same District/Different Position</t>
  </si>
  <si>
    <t>Other Positions_2014_Town, Distant_Stayer</t>
  </si>
  <si>
    <t>Other Positions_2014_Town, Fringe_Different District/Different Position</t>
  </si>
  <si>
    <t>Other Positions_2014_Town, Fringe_Leaver</t>
  </si>
  <si>
    <t>Other Positions_2014_Town, Fringe_New</t>
  </si>
  <si>
    <t>Other Positions_2014_Town, Fringe_Same District/Different Position</t>
  </si>
  <si>
    <t>Other Positions_2014_Town, Fringe_Stayer</t>
  </si>
  <si>
    <t>Other Positions_2014_Town, Remote_Different District/Different Position</t>
  </si>
  <si>
    <t>Other Positions_2014_Town, Remote_Leaver</t>
  </si>
  <si>
    <t>Other Positions_2014_Town, Remote_New</t>
  </si>
  <si>
    <t>Other Positions_2014_Town, Remote_Same District/Different Position</t>
  </si>
  <si>
    <t>Other Positions_2014_Town, Remote_Stayer</t>
  </si>
  <si>
    <t>Other Professional Staff_2010_City, Large_Different District/Different Position</t>
  </si>
  <si>
    <t>Other Professional Staff_2010_City, Large_Different District/Same Position</t>
  </si>
  <si>
    <t>Other Professional Staff_2010_City, Large_Leaver</t>
  </si>
  <si>
    <t>Other Professional Staff_2010_City, Large_New</t>
  </si>
  <si>
    <t>Other Professional Staff_2010_City, Large_Same District/Different Position</t>
  </si>
  <si>
    <t>Other Professional Staff_2010_City, Large_Stayer</t>
  </si>
  <si>
    <t>Other Professional Staff_2010_City, Small_Leaver</t>
  </si>
  <si>
    <t>Other Professional Staff_2010_City, Small_New</t>
  </si>
  <si>
    <t>Other Professional Staff_2010_City, Small_Same District/Different Position</t>
  </si>
  <si>
    <t>Other Professional Staff_2010_City, Small_Stayer</t>
  </si>
  <si>
    <t>Other Professional Staff_2010_Rural, Distant_Different District/Different Position</t>
  </si>
  <si>
    <t>Other Professional Staff_2010_Rural, Distant_Different District/Same Position</t>
  </si>
  <si>
    <t>Other Professional Staff_2010_Rural, Distant_Leaver</t>
  </si>
  <si>
    <t>Other Professional Staff_2010_Rural, Distant_New</t>
  </si>
  <si>
    <t>Other Professional Staff_2010_Rural, Distant_Same District/Different Position</t>
  </si>
  <si>
    <t>Other Professional Staff_2010_Rural, Distant_Stayer</t>
  </si>
  <si>
    <t>Other Professional Staff_2010_Rural, Fringe_Different District/Same Position</t>
  </si>
  <si>
    <t>Other Professional Staff_2010_Rural, Fringe_Leaver</t>
  </si>
  <si>
    <t>Other Professional Staff_2010_Rural, Fringe_New</t>
  </si>
  <si>
    <t>Other Professional Staff_2010_Rural, Fringe_Same District/Different Position</t>
  </si>
  <si>
    <t>Other Professional Staff_2010_Rural, Fringe_Stayer</t>
  </si>
  <si>
    <t>Other Professional Staff_2010_Rural, Remote_Different District/Same Position</t>
  </si>
  <si>
    <t>Other Professional Staff_2010_Rural, Remote_Leaver</t>
  </si>
  <si>
    <t>Other Professional Staff_2010_Rural, Remote_New</t>
  </si>
  <si>
    <t>Other Professional Staff_2010_Rural, Remote_Same District/Different Position</t>
  </si>
  <si>
    <t>Other Professional Staff_2010_Rural, Remote_Stayer</t>
  </si>
  <si>
    <t>Other Professional Staff_2010_Suburb, Large_Different District/Different Position</t>
  </si>
  <si>
    <t>Other Professional Staff_2010_Suburb, Large_Different District/Same Position</t>
  </si>
  <si>
    <t>Other Professional Staff_2010_Suburb, Large_Leaver</t>
  </si>
  <si>
    <t>Other Professional Staff_2010_Suburb, Large_New</t>
  </si>
  <si>
    <t>Other Professional Staff_2010_Suburb, Large_Same District/Different Position</t>
  </si>
  <si>
    <t>Other Professional Staff_2010_Suburb, Large_Stayer</t>
  </si>
  <si>
    <t>Other Professional Staff_2010_Suburb, Small_Different District/Same Position</t>
  </si>
  <si>
    <t>Other Professional Staff_2010_Suburb, Small_Leaver</t>
  </si>
  <si>
    <t>Other Professional Staff_2010_Suburb, Small_New</t>
  </si>
  <si>
    <t>Other Professional Staff_2010_Suburb, Small_Same District/Different Position</t>
  </si>
  <si>
    <t>Other Professional Staff_2010_Suburb, Small_Stayer</t>
  </si>
  <si>
    <t>Other Professional Staff_2010_Town, Distant_Different District/Different Position</t>
  </si>
  <si>
    <t>Other Professional Staff_2010_Town, Distant_Different District/Same Position</t>
  </si>
  <si>
    <t>Other Professional Staff_2010_Town, Distant_Leaver</t>
  </si>
  <si>
    <t>Other Professional Staff_2010_Town, Distant_New</t>
  </si>
  <si>
    <t>Other Professional Staff_2010_Town, Distant_Same District/Different Position</t>
  </si>
  <si>
    <t>Other Professional Staff_2010_Town, Distant_Stayer</t>
  </si>
  <si>
    <t>Other Professional Staff_2010_Town, Fringe_Different District/Different Position</t>
  </si>
  <si>
    <t>Other Professional Staff_2010_Town, Fringe_Leaver</t>
  </si>
  <si>
    <t>Other Professional Staff_2010_Town, Fringe_New</t>
  </si>
  <si>
    <t>Other Professional Staff_2010_Town, Fringe_Same District/Different Position</t>
  </si>
  <si>
    <t>Other Professional Staff_2010_Town, Fringe_Stayer</t>
  </si>
  <si>
    <t>Other Professional Staff_2010_Town, Remote_Different District/Different Position</t>
  </si>
  <si>
    <t>Other Professional Staff_2010_Town, Remote_Different District/Same Position</t>
  </si>
  <si>
    <t>Other Professional Staff_2010_Town, Remote_Leaver</t>
  </si>
  <si>
    <t>Other Professional Staff_2010_Town, Remote_New</t>
  </si>
  <si>
    <t>Other Professional Staff_2010_Town, Remote_Same District/Different Position</t>
  </si>
  <si>
    <t>Other Professional Staff_2010_Town, Remote_Stayer</t>
  </si>
  <si>
    <t>Other Professional Staff_2011_City, Large_Different District/Different Position</t>
  </si>
  <si>
    <t>Other Professional Staff_2011_City, Large_Leaver</t>
  </si>
  <si>
    <t>Other Professional Staff_2011_City, Large_New</t>
  </si>
  <si>
    <t>Other Professional Staff_2011_City, Large_Same District/Different Position</t>
  </si>
  <si>
    <t>Other Professional Staff_2011_City, Large_Stayer</t>
  </si>
  <si>
    <t>Other Professional Staff_2011_City, Small_Leaver</t>
  </si>
  <si>
    <t>Other Professional Staff_2011_City, Small_New</t>
  </si>
  <si>
    <t>Other Professional Staff_2011_City, Small_Stayer</t>
  </si>
  <si>
    <t>Other Professional Staff_2011_Rural, Distant_Different District/Different Position</t>
  </si>
  <si>
    <t>Other Professional Staff_2011_Rural, Distant_Different District/Same Position</t>
  </si>
  <si>
    <t>Other Professional Staff_2011_Rural, Distant_Leaver</t>
  </si>
  <si>
    <t>Other Professional Staff_2011_Rural, Distant_New</t>
  </si>
  <si>
    <t>Other Professional Staff_2011_Rural, Distant_Same District/Different Position</t>
  </si>
  <si>
    <t>Other Professional Staff_2011_Rural, Distant_Stayer</t>
  </si>
  <si>
    <t>Other Professional Staff_2011_Rural, Fringe_Different District/Different Position</t>
  </si>
  <si>
    <t>Other Professional Staff_2011_Rural, Fringe_Different District/Same Position</t>
  </si>
  <si>
    <t>Other Professional Staff_2011_Rural, Fringe_Leaver</t>
  </si>
  <si>
    <t>Other Professional Staff_2011_Rural, Fringe_New</t>
  </si>
  <si>
    <t>Other Professional Staff_2011_Rural, Fringe_Same District/Different Position</t>
  </si>
  <si>
    <t>Other Professional Staff_2011_Rural, Fringe_Stayer</t>
  </si>
  <si>
    <t>Other Professional Staff_2011_Rural, Remote_Different District/Same Position</t>
  </si>
  <si>
    <t>Other Professional Staff_2011_Rural, Remote_Leaver</t>
  </si>
  <si>
    <t>Other Professional Staff_2011_Rural, Remote_New</t>
  </si>
  <si>
    <t>Other Professional Staff_2011_Rural, Remote_Same District/Different Position</t>
  </si>
  <si>
    <t>Other Professional Staff_2011_Rural, Remote_Stayer</t>
  </si>
  <si>
    <t>Other Professional Staff_2011_Suburb, Large_Different District/Same Position</t>
  </si>
  <si>
    <t>Other Professional Staff_2011_Suburb, Large_Leaver</t>
  </si>
  <si>
    <t>Other Professional Staff_2011_Suburb, Large_New</t>
  </si>
  <si>
    <t>Other Professional Staff_2011_Suburb, Large_Same District/Different Position</t>
  </si>
  <si>
    <t>Other Professional Staff_2011_Suburb, Large_Stayer</t>
  </si>
  <si>
    <t>Other Professional Staff_2011_Suburb, Small_Leaver</t>
  </si>
  <si>
    <t>Other Professional Staff_2011_Suburb, Small_New</t>
  </si>
  <si>
    <t>Other Professional Staff_2011_Suburb, Small_Stayer</t>
  </si>
  <si>
    <t>Other Professional Staff_2011_Town, Distant_Different District/Different Position</t>
  </si>
  <si>
    <t>Other Professional Staff_2011_Town, Distant_Different District/Same Position</t>
  </si>
  <si>
    <t>Other Professional Staff_2011_Town, Distant_Leaver</t>
  </si>
  <si>
    <t>Other Professional Staff_2011_Town, Distant_New</t>
  </si>
  <si>
    <t>Other Professional Staff_2011_Town, Distant_Same District/Different Position</t>
  </si>
  <si>
    <t>Other Professional Staff_2011_Town, Distant_Stayer</t>
  </si>
  <si>
    <t>Other Professional Staff_2011_Town, Fringe_Leaver</t>
  </si>
  <si>
    <t>Other Professional Staff_2011_Town, Fringe_New</t>
  </si>
  <si>
    <t>Other Professional Staff_2011_Town, Fringe_Same District/Different Position</t>
  </si>
  <si>
    <t>Other Professional Staff_2011_Town, Fringe_Stayer</t>
  </si>
  <si>
    <t>Other Professional Staff_2011_Town, Remote_Different District/Same Position</t>
  </si>
  <si>
    <t>Other Professional Staff_2011_Town, Remote_Leaver</t>
  </si>
  <si>
    <t>Other Professional Staff_2011_Town, Remote_New</t>
  </si>
  <si>
    <t>Other Professional Staff_2011_Town, Remote_Same District/Different Position</t>
  </si>
  <si>
    <t>Other Professional Staff_2011_Town, Remote_Stayer</t>
  </si>
  <si>
    <t>Other Professional Staff_2012_City, Large_Different District/Different Position</t>
  </si>
  <si>
    <t>Other Professional Staff_2012_City, Large_Different District/Same Position</t>
  </si>
  <si>
    <t>Other Professional Staff_2012_City, Large_Leaver</t>
  </si>
  <si>
    <t>Other Professional Staff_2012_City, Large_New</t>
  </si>
  <si>
    <t>Other Professional Staff_2012_City, Large_Same District/Different Position</t>
  </si>
  <si>
    <t>Other Professional Staff_2012_City, Large_Stayer</t>
  </si>
  <si>
    <t>Other Professional Staff_2012_City, Small_Different District/Same Position</t>
  </si>
  <si>
    <t>Other Professional Staff_2012_City, Small_Leaver</t>
  </si>
  <si>
    <t>Other Professional Staff_2012_City, Small_New</t>
  </si>
  <si>
    <t>Other Professional Staff_2012_City, Small_Same District/Different Position</t>
  </si>
  <si>
    <t>Other Professional Staff_2012_City, Small_Stayer</t>
  </si>
  <si>
    <t>Other Professional Staff_2012_Rural, Distant_Different District/Different Position</t>
  </si>
  <si>
    <t>Other Professional Staff_2012_Rural, Distant_Different District/Same Position</t>
  </si>
  <si>
    <t>Other Professional Staff_2012_Rural, Distant_Leaver</t>
  </si>
  <si>
    <t>Other Professional Staff_2012_Rural, Distant_New</t>
  </si>
  <si>
    <t>Other Professional Staff_2012_Rural, Distant_Same District/Different Position</t>
  </si>
  <si>
    <t>Other Professional Staff_2012_Rural, Distant_Stayer</t>
  </si>
  <si>
    <t>Other Professional Staff_2012_Rural, Fringe_Different District/Same Position</t>
  </si>
  <si>
    <t>Other Professional Staff_2012_Rural, Fringe_Leaver</t>
  </si>
  <si>
    <t>Other Professional Staff_2012_Rural, Fringe_New</t>
  </si>
  <si>
    <t>Other Professional Staff_2012_Rural, Fringe_Same District/Different Position</t>
  </si>
  <si>
    <t>Other Professional Staff_2012_Rural, Fringe_Stayer</t>
  </si>
  <si>
    <t>Other Professional Staff_2012_Rural, Remote_Different District/Same Position</t>
  </si>
  <si>
    <t>Other Professional Staff_2012_Rural, Remote_Leaver</t>
  </si>
  <si>
    <t>Other Professional Staff_2012_Rural, Remote_New</t>
  </si>
  <si>
    <t>Other Professional Staff_2012_Rural, Remote_Same District/Different Position</t>
  </si>
  <si>
    <t>Other Professional Staff_2012_Rural, Remote_Stayer</t>
  </si>
  <si>
    <t>Other Professional Staff_2012_Suburb, Large_Different District/Different Position</t>
  </si>
  <si>
    <t>Other Professional Staff_2012_Suburb, Large_Different District/Same Position</t>
  </si>
  <si>
    <t>Other Professional Staff_2012_Suburb, Large_Leaver</t>
  </si>
  <si>
    <t>Other Professional Staff_2012_Suburb, Large_New</t>
  </si>
  <si>
    <t>Other Professional Staff_2012_Suburb, Large_Same District/Different Position</t>
  </si>
  <si>
    <t>Other Professional Staff_2012_Suburb, Large_Stayer</t>
  </si>
  <si>
    <t>Other Professional Staff_2012_Suburb, Small_Leaver</t>
  </si>
  <si>
    <t>Other Professional Staff_2012_Suburb, Small_New</t>
  </si>
  <si>
    <t>Other Professional Staff_2012_Suburb, Small_Stayer</t>
  </si>
  <si>
    <t>Other Professional Staff_2012_Town, Distant_Different District/Different Position</t>
  </si>
  <si>
    <t>Other Professional Staff_2012_Town, Distant_Different District/Same Position</t>
  </si>
  <si>
    <t>Other Professional Staff_2012_Town, Distant_Leaver</t>
  </si>
  <si>
    <t>Other Professional Staff_2012_Town, Distant_New</t>
  </si>
  <si>
    <t>Other Professional Staff_2012_Town, Distant_Same District/Different Position</t>
  </si>
  <si>
    <t>Other Professional Staff_2012_Town, Distant_Stayer</t>
  </si>
  <si>
    <t>Other Professional Staff_2012_Town, Fringe_Leaver</t>
  </si>
  <si>
    <t>Other Professional Staff_2012_Town, Fringe_New</t>
  </si>
  <si>
    <t>Other Professional Staff_2012_Town, Fringe_Stayer</t>
  </si>
  <si>
    <t>Other Professional Staff_2012_Town, Remote_Different District/Same Position</t>
  </si>
  <si>
    <t>Other Professional Staff_2012_Town, Remote_Leaver</t>
  </si>
  <si>
    <t>Other Professional Staff_2012_Town, Remote_New</t>
  </si>
  <si>
    <t>Other Professional Staff_2012_Town, Remote_Same District/Different Position</t>
  </si>
  <si>
    <t>Other Professional Staff_2012_Town, Remote_Stayer</t>
  </si>
  <si>
    <t>Other Professional Staff_2013_City, Large_Different District/Different Position</t>
  </si>
  <si>
    <t>Other Professional Staff_2013_City, Large_Different District/Same Position</t>
  </si>
  <si>
    <t>Other Professional Staff_2013_City, Large_Leaver</t>
  </si>
  <si>
    <t>Other Professional Staff_2013_City, Large_New</t>
  </si>
  <si>
    <t>Other Professional Staff_2013_City, Large_Same District/Different Position</t>
  </si>
  <si>
    <t>Other Professional Staff_2013_City, Large_Stayer</t>
  </si>
  <si>
    <t>Other Professional Staff_2013_City, Small_Leaver</t>
  </si>
  <si>
    <t>Other Professional Staff_2013_City, Small_New</t>
  </si>
  <si>
    <t>Other Professional Staff_2013_City, Small_Same District/Different Position</t>
  </si>
  <si>
    <t>Other Professional Staff_2013_City, Small_Stayer</t>
  </si>
  <si>
    <t>Other Professional Staff_2013_Rural, Distant_Different District/Different Position</t>
  </si>
  <si>
    <t>Other Professional Staff_2013_Rural, Distant_Different District/Same Position</t>
  </si>
  <si>
    <t>Other Professional Staff_2013_Rural, Distant_Leaver</t>
  </si>
  <si>
    <t>Other Professional Staff_2013_Rural, Distant_New</t>
  </si>
  <si>
    <t>Other Professional Staff_2013_Rural, Distant_Same District/Different Position</t>
  </si>
  <si>
    <t>Other Professional Staff_2013_Rural, Distant_Stayer</t>
  </si>
  <si>
    <t>Other Professional Staff_2013_Rural, Fringe_Different District/Different Position</t>
  </si>
  <si>
    <t>Other Professional Staff_2013_Rural, Fringe_Different District/Same Position</t>
  </si>
  <si>
    <t>Other Professional Staff_2013_Rural, Fringe_Leaver</t>
  </si>
  <si>
    <t>Other Professional Staff_2013_Rural, Fringe_New</t>
  </si>
  <si>
    <t>Other Professional Staff_2013_Rural, Fringe_Same District/Different Position</t>
  </si>
  <si>
    <t>Other Professional Staff_2013_Rural, Fringe_Stayer</t>
  </si>
  <si>
    <t>Other Professional Staff_2013_Rural, Remote_Different District/Same Position</t>
  </si>
  <si>
    <t>Other Professional Staff_2013_Rural, Remote_Leaver</t>
  </si>
  <si>
    <t>Other Professional Staff_2013_Rural, Remote_New</t>
  </si>
  <si>
    <t>Other Professional Staff_2013_Rural, Remote_Stayer</t>
  </si>
  <si>
    <t>Other Professional Staff_2013_Suburb, Large_Different District/Different Position</t>
  </si>
  <si>
    <t>Other Professional Staff_2013_Suburb, Large_Different District/Same Position</t>
  </si>
  <si>
    <t>Other Professional Staff_2013_Suburb, Large_Leaver</t>
  </si>
  <si>
    <t>Other Professional Staff_2013_Suburb, Large_New</t>
  </si>
  <si>
    <t>Other Professional Staff_2013_Suburb, Large_Same District/Different Position</t>
  </si>
  <si>
    <t>Other Professional Staff_2013_Suburb, Large_Stayer</t>
  </si>
  <si>
    <t>Other Professional Staff_2013_Suburb, Mid-size_New</t>
  </si>
  <si>
    <t>Other Professional Staff_2013_Suburb, Small_Leaver</t>
  </si>
  <si>
    <t>Other Professional Staff_2013_Suburb, Small_Stayer</t>
  </si>
  <si>
    <t>Other Professional Staff_2013_Town, Distant_Different District/Different Position</t>
  </si>
  <si>
    <t>Other Professional Staff_2013_Town, Distant_Different District/Same Position</t>
  </si>
  <si>
    <t>Other Professional Staff_2013_Town, Distant_Leaver</t>
  </si>
  <si>
    <t>Other Professional Staff_2013_Town, Distant_New</t>
  </si>
  <si>
    <t>Other Professional Staff_2013_Town, Distant_Same District/Different Position</t>
  </si>
  <si>
    <t>Other Professional Staff_2013_Town, Distant_Stayer</t>
  </si>
  <si>
    <t>Other Professional Staff_2013_Town, Fringe_Leaver</t>
  </si>
  <si>
    <t>Other Professional Staff_2013_Town, Fringe_New</t>
  </si>
  <si>
    <t>Other Professional Staff_2013_Town, Fringe_Stayer</t>
  </si>
  <si>
    <t>Other Professional Staff_2013_Town, Remote_Different District/Same Position</t>
  </si>
  <si>
    <t>Other Professional Staff_2013_Town, Remote_Leaver</t>
  </si>
  <si>
    <t>Other Professional Staff_2013_Town, Remote_New</t>
  </si>
  <si>
    <t>Other Professional Staff_2013_Town, Remote_Same District/Different Position</t>
  </si>
  <si>
    <t>Other Professional Staff_2013_Town, Remote_Stayer</t>
  </si>
  <si>
    <t>Other Professional Staff_2014_City, Large_Different District/Different Position</t>
  </si>
  <si>
    <t>Other Professional Staff_2014_City, Large_Different District/Same Position</t>
  </si>
  <si>
    <t>Other Professional Staff_2014_City, Large_Leaver</t>
  </si>
  <si>
    <t>Other Professional Staff_2014_City, Large_New</t>
  </si>
  <si>
    <t>Other Professional Staff_2014_City, Large_Same District/Different Position</t>
  </si>
  <si>
    <t>Other Professional Staff_2014_City, Large_Stayer</t>
  </si>
  <si>
    <t>Other Professional Staff_2014_City, Small_Leaver</t>
  </si>
  <si>
    <t>Other Professional Staff_2014_City, Small_New</t>
  </si>
  <si>
    <t>Other Professional Staff_2014_City, Small_Stayer</t>
  </si>
  <si>
    <t>Other Professional Staff_2014_Rural, Distant_Different District/Different Position</t>
  </si>
  <si>
    <t>Other Professional Staff_2014_Rural, Distant_Different District/Same Position</t>
  </si>
  <si>
    <t>Other Professional Staff_2014_Rural, Distant_Leaver</t>
  </si>
  <si>
    <t>Other Professional Staff_2014_Rural, Distant_New</t>
  </si>
  <si>
    <t>Other Professional Staff_2014_Rural, Distant_Same District/Different Position</t>
  </si>
  <si>
    <t>Other Professional Staff_2014_Rural, Distant_Stayer</t>
  </si>
  <si>
    <t>Other Professional Staff_2014_Rural, Fringe_Different District/Different Position</t>
  </si>
  <si>
    <t>Other Professional Staff_2014_Rural, Fringe_Different District/Same Position</t>
  </si>
  <si>
    <t>Other Professional Staff_2014_Rural, Fringe_Leaver</t>
  </si>
  <si>
    <t>Other Professional Staff_2014_Rural, Fringe_New</t>
  </si>
  <si>
    <t>Other Professional Staff_2014_Rural, Fringe_Same District/Different Position</t>
  </si>
  <si>
    <t>Other Professional Staff_2014_Rural, Fringe_Stayer</t>
  </si>
  <si>
    <t>Other Professional Staff_2014_Rural, Remote_Different District/Same Position</t>
  </si>
  <si>
    <t>Other Professional Staff_2014_Rural, Remote_Leaver</t>
  </si>
  <si>
    <t>Other Professional Staff_2014_Rural, Remote_New</t>
  </si>
  <si>
    <t>Other Professional Staff_2014_Rural, Remote_Stayer</t>
  </si>
  <si>
    <t>Other Professional Staff_2014_Suburb, Large_Different District/Different Position</t>
  </si>
  <si>
    <t>Other Professional Staff_2014_Suburb, Large_Different District/Same Position</t>
  </si>
  <si>
    <t>Other Professional Staff_2014_Suburb, Large_Leaver</t>
  </si>
  <si>
    <t>Other Professional Staff_2014_Suburb, Large_New</t>
  </si>
  <si>
    <t>Other Professional Staff_2014_Suburb, Large_Same District/Different Position</t>
  </si>
  <si>
    <t>Other Professional Staff_2014_Suburb, Large_Stayer</t>
  </si>
  <si>
    <t>Other Professional Staff_2014_Suburb, Mid-size_Leaver</t>
  </si>
  <si>
    <t>Other Professional Staff_2014_Suburb, Mid-size_New</t>
  </si>
  <si>
    <t>Other Professional Staff_2014_Suburb, Mid-size_Stayer</t>
  </si>
  <si>
    <t>Other Professional Staff_2014_Town, Distant_Different District/Same Position</t>
  </si>
  <si>
    <t>Other Professional Staff_2014_Town, Distant_Leaver</t>
  </si>
  <si>
    <t>Other Professional Staff_2014_Town, Distant_New</t>
  </si>
  <si>
    <t>Other Professional Staff_2014_Town, Distant_Same District/Different Position</t>
  </si>
  <si>
    <t>Other Professional Staff_2014_Town, Distant_Stayer</t>
  </si>
  <si>
    <t>Other Professional Staff_2014_Town, Fringe_Leaver</t>
  </si>
  <si>
    <t>Other Professional Staff_2014_Town, Fringe_New</t>
  </si>
  <si>
    <t>Other Professional Staff_2014_Town, Fringe_Same District/Different Position</t>
  </si>
  <si>
    <t>Other Professional Staff_2014_Town, Fringe_Stayer</t>
  </si>
  <si>
    <t>Other Professional Staff_2014_Town, Remote_Different District/Different Position</t>
  </si>
  <si>
    <t>Other Professional Staff_2014_Town, Remote_Different District/Same Position</t>
  </si>
  <si>
    <t>Other Professional Staff_2014_Town, Remote_Leaver</t>
  </si>
  <si>
    <t>Other Professional Staff_2014_Town, Remote_New</t>
  </si>
  <si>
    <t>Other Professional Staff_2014_Town, Remote_Same District/Different Position</t>
  </si>
  <si>
    <t>Other Professional Staff_2014_Town, Remote_Stayer</t>
  </si>
  <si>
    <t>Overall_2010_City, Large_Different District/Different Position</t>
  </si>
  <si>
    <t>Overall_2010_City, Large_Different District/Same Position</t>
  </si>
  <si>
    <t>Overall_2010_City, Large_Leaver</t>
  </si>
  <si>
    <t>Overall_2010_City, Large_New</t>
  </si>
  <si>
    <t>Overall_2010_City, Large_Same District/Different Position</t>
  </si>
  <si>
    <t>Overall_2010_City, Large_Stayer</t>
  </si>
  <si>
    <t>Overall_2010_City, Small_Different District/Different Position</t>
  </si>
  <si>
    <t>Overall_2010_City, Small_Different District/Same Position</t>
  </si>
  <si>
    <t>Overall_2010_City, Small_Leaver</t>
  </si>
  <si>
    <t>Overall_2010_City, Small_New</t>
  </si>
  <si>
    <t>Overall_2010_City, Small_Same District/Different Position</t>
  </si>
  <si>
    <t>Overall_2010_City, Small_Stayer</t>
  </si>
  <si>
    <t>Overall_2010_Rural, Distant_Different District/Different Position</t>
  </si>
  <si>
    <t>Overall_2010_Rural, Distant_Different District/Same Position</t>
  </si>
  <si>
    <t>Overall_2010_Rural, Distant_Leaver</t>
  </si>
  <si>
    <t>Overall_2010_Rural, Distant_New</t>
  </si>
  <si>
    <t>Overall_2010_Rural, Distant_Same District/Different Position</t>
  </si>
  <si>
    <t>Overall_2010_Rural, Distant_Stayer</t>
  </si>
  <si>
    <t>Overall_2010_Rural, Fringe_Different District/Different Position</t>
  </si>
  <si>
    <t>Overall_2010_Rural, Fringe_Different District/Same Position</t>
  </si>
  <si>
    <t>Overall_2010_Rural, Fringe_Leaver</t>
  </si>
  <si>
    <t>Overall_2010_Rural, Fringe_New</t>
  </si>
  <si>
    <t>Overall_2010_Rural, Fringe_Same District/Different Position</t>
  </si>
  <si>
    <t>Overall_2010_Rural, Fringe_Stayer</t>
  </si>
  <si>
    <t>Overall_2010_Rural, Remote_Different District/Different Position</t>
  </si>
  <si>
    <t>Overall_2010_Rural, Remote_Different District/Same Position</t>
  </si>
  <si>
    <t>Overall_2010_Rural, Remote_Leaver</t>
  </si>
  <si>
    <t>Overall_2010_Rural, Remote_New</t>
  </si>
  <si>
    <t>Overall_2010_Rural, Remote_Same District/Different Position</t>
  </si>
  <si>
    <t>Overall_2010_Rural, Remote_Stayer</t>
  </si>
  <si>
    <t>Overall_2010_Suburb, Large_Different District/Different Position</t>
  </si>
  <si>
    <t>Overall_2010_Suburb, Large_Different District/Same Position</t>
  </si>
  <si>
    <t>Overall_2010_Suburb, Large_Leaver</t>
  </si>
  <si>
    <t>Overall_2010_Suburb, Large_New</t>
  </si>
  <si>
    <t>Overall_2010_Suburb, Large_Same District/Different Position</t>
  </si>
  <si>
    <t>Overall_2010_Suburb, Large_Stayer</t>
  </si>
  <si>
    <t>Overall_2010_Suburb, Mid-size_Different District/Different Position</t>
  </si>
  <si>
    <t>Overall_2010_Suburb, Mid-size_Different District/Same Position</t>
  </si>
  <si>
    <t>Overall_2010_Suburb, Mid-size_Leaver</t>
  </si>
  <si>
    <t>Overall_2010_Suburb, Mid-size_New</t>
  </si>
  <si>
    <t>Overall_2010_Suburb, Mid-size_Same District/Different Position</t>
  </si>
  <si>
    <t>Overall_2010_Suburb, Mid-size_Stayer</t>
  </si>
  <si>
    <t>Overall_2010_Suburb, Small_Different District/Different Position</t>
  </si>
  <si>
    <t>Overall_2010_Suburb, Small_Different District/Same Position</t>
  </si>
  <si>
    <t>Overall_2010_Suburb, Small_Leaver</t>
  </si>
  <si>
    <t>Overall_2010_Suburb, Small_New</t>
  </si>
  <si>
    <t>Overall_2010_Suburb, Small_Same District/Different Position</t>
  </si>
  <si>
    <t>Overall_2010_Suburb, Small_Stayer</t>
  </si>
  <si>
    <t>Overall_2010_Town, Distant_Different District/Different Position</t>
  </si>
  <si>
    <t>Overall_2010_Town, Distant_Different District/Same Position</t>
  </si>
  <si>
    <t>Overall_2010_Town, Distant_Leaver</t>
  </si>
  <si>
    <t>Overall_2010_Town, Distant_New</t>
  </si>
  <si>
    <t>Overall_2010_Town, Distant_Same District/Different Position</t>
  </si>
  <si>
    <t>Overall_2010_Town, Distant_Stayer</t>
  </si>
  <si>
    <t>Overall_2010_Town, Fringe_Different District/Different Position</t>
  </si>
  <si>
    <t>Overall_2010_Town, Fringe_Different District/Same Position</t>
  </si>
  <si>
    <t>Overall_2010_Town, Fringe_Leaver</t>
  </si>
  <si>
    <t>Overall_2010_Town, Fringe_New</t>
  </si>
  <si>
    <t>Overall_2010_Town, Fringe_Same District/Different Position</t>
  </si>
  <si>
    <t>Overall_2010_Town, Fringe_Stayer</t>
  </si>
  <si>
    <t>Overall_2010_Town, Remote_Different District/Different Position</t>
  </si>
  <si>
    <t>Overall_2010_Town, Remote_Different District/Same Position</t>
  </si>
  <si>
    <t>Overall_2010_Town, Remote_Leaver</t>
  </si>
  <si>
    <t>Overall_2010_Town, Remote_New</t>
  </si>
  <si>
    <t>Overall_2010_Town, Remote_Same District/Different Position</t>
  </si>
  <si>
    <t>Overall_2010_Town, Remote_Stayer</t>
  </si>
  <si>
    <t>Overall_2011_City, Large_Different District/Different Position</t>
  </si>
  <si>
    <t>Overall_2011_City, Large_Different District/Same Position</t>
  </si>
  <si>
    <t>Overall_2011_City, Large_Leaver</t>
  </si>
  <si>
    <t>Overall_2011_City, Large_New</t>
  </si>
  <si>
    <t>Overall_2011_City, Large_Same District/Different Position</t>
  </si>
  <si>
    <t>Overall_2011_City, Large_Stayer</t>
  </si>
  <si>
    <t>Overall_2011_City, Small_Different District/Different Position</t>
  </si>
  <si>
    <t>Overall_2011_City, Small_Different District/Same Position</t>
  </si>
  <si>
    <t>Overall_2011_City, Small_Leaver</t>
  </si>
  <si>
    <t>Overall_2011_City, Small_New</t>
  </si>
  <si>
    <t>Overall_2011_City, Small_Same District/Different Position</t>
  </si>
  <si>
    <t>Overall_2011_City, Small_Stayer</t>
  </si>
  <si>
    <t>Overall_2011_Rural, Distant_Different District/Different Position</t>
  </si>
  <si>
    <t>Overall_2011_Rural, Distant_Different District/Same Position</t>
  </si>
  <si>
    <t>Overall_2011_Rural, Distant_Leaver</t>
  </si>
  <si>
    <t>Overall_2011_Rural, Distant_New</t>
  </si>
  <si>
    <t>Overall_2011_Rural, Distant_Same District/Different Position</t>
  </si>
  <si>
    <t>Overall_2011_Rural, Distant_Stayer</t>
  </si>
  <si>
    <t>Overall_2011_Rural, Fringe_Different District/Different Position</t>
  </si>
  <si>
    <t>Overall_2011_Rural, Fringe_Different District/Same Position</t>
  </si>
  <si>
    <t>Overall_2011_Rural, Fringe_Leaver</t>
  </si>
  <si>
    <t>Overall_2011_Rural, Fringe_New</t>
  </si>
  <si>
    <t>Overall_2011_Rural, Fringe_Same District/Different Position</t>
  </si>
  <si>
    <t>Overall_2011_Rural, Fringe_Stayer</t>
  </si>
  <si>
    <t>Overall_2011_Rural, Remote_Different District/Different Position</t>
  </si>
  <si>
    <t>Overall_2011_Rural, Remote_Different District/Same Position</t>
  </si>
  <si>
    <t>Overall_2011_Rural, Remote_Leaver</t>
  </si>
  <si>
    <t>Overall_2011_Rural, Remote_New</t>
  </si>
  <si>
    <t>Overall_2011_Rural, Remote_Same District/Different Position</t>
  </si>
  <si>
    <t>Overall_2011_Rural, Remote_Stayer</t>
  </si>
  <si>
    <t>Overall_2011_Suburb, Large_Different District/Different Position</t>
  </si>
  <si>
    <t>Overall_2011_Suburb, Large_Different District/Same Position</t>
  </si>
  <si>
    <t>Overall_2011_Suburb, Large_Leaver</t>
  </si>
  <si>
    <t>Overall_2011_Suburb, Large_New</t>
  </si>
  <si>
    <t>Overall_2011_Suburb, Large_Same District/Different Position</t>
  </si>
  <si>
    <t>Overall_2011_Suburb, Large_Stayer</t>
  </si>
  <si>
    <t>Overall_2011_Suburb, Mid-size_Leaver</t>
  </si>
  <si>
    <t>Overall_2011_Suburb, Mid-size_New</t>
  </si>
  <si>
    <t>Overall_2011_Suburb, Mid-size_Same District/Different Position</t>
  </si>
  <si>
    <t>Overall_2011_Suburb, Mid-size_Stayer</t>
  </si>
  <si>
    <t>Overall_2011_Suburb, Small_Different District/Different Position</t>
  </si>
  <si>
    <t>Overall_2011_Suburb, Small_Different District/Same Position</t>
  </si>
  <si>
    <t>Overall_2011_Suburb, Small_Leaver</t>
  </si>
  <si>
    <t>Overall_2011_Suburb, Small_New</t>
  </si>
  <si>
    <t>Overall_2011_Suburb, Small_Same District/Different Position</t>
  </si>
  <si>
    <t>Overall_2011_Suburb, Small_Stayer</t>
  </si>
  <si>
    <t>Overall_2011_Town, Distant_Different District/Different Position</t>
  </si>
  <si>
    <t>Overall_2011_Town, Distant_Different District/Same Position</t>
  </si>
  <si>
    <t>Overall_2011_Town, Distant_Leaver</t>
  </si>
  <si>
    <t>Overall_2011_Town, Distant_New</t>
  </si>
  <si>
    <t>Overall_2011_Town, Distant_Same District/Different Position</t>
  </si>
  <si>
    <t>Overall_2011_Town, Distant_Stayer</t>
  </si>
  <si>
    <t>Overall_2011_Town, Fringe_Different District/Different Position</t>
  </si>
  <si>
    <t>Overall_2011_Town, Fringe_Different District/Same Position</t>
  </si>
  <si>
    <t>Overall_2011_Town, Fringe_Leaver</t>
  </si>
  <si>
    <t>Overall_2011_Town, Fringe_New</t>
  </si>
  <si>
    <t>Overall_2011_Town, Fringe_Same District/Different Position</t>
  </si>
  <si>
    <t>Overall_2011_Town, Fringe_Stayer</t>
  </si>
  <si>
    <t>Overall_2011_Town, Remote_Different District/Different Position</t>
  </si>
  <si>
    <t>Overall_2011_Town, Remote_Different District/Same Position</t>
  </si>
  <si>
    <t>Overall_2011_Town, Remote_Leaver</t>
  </si>
  <si>
    <t>Overall_2011_Town, Remote_New</t>
  </si>
  <si>
    <t>Overall_2011_Town, Remote_Same District/Different Position</t>
  </si>
  <si>
    <t>Overall_2011_Town, Remote_Stayer</t>
  </si>
  <si>
    <t>Overall_2012_City, Large_Different District/Different Position</t>
  </si>
  <si>
    <t>Overall_2012_City, Large_Different District/Same Position</t>
  </si>
  <si>
    <t>Overall_2012_City, Large_Leaver</t>
  </si>
  <si>
    <t>Overall_2012_City, Large_New</t>
  </si>
  <si>
    <t>Overall_2012_City, Large_Same District/Different Position</t>
  </si>
  <si>
    <t>Overall_2012_City, Large_Stayer</t>
  </si>
  <si>
    <t>Overall_2012_City, Small_Different District/Different Position</t>
  </si>
  <si>
    <t>Overall_2012_City, Small_Different District/Same Position</t>
  </si>
  <si>
    <t>Overall_2012_City, Small_Leaver</t>
  </si>
  <si>
    <t>Overall_2012_City, Small_New</t>
  </si>
  <si>
    <t>Overall_2012_City, Small_Same District/Different Position</t>
  </si>
  <si>
    <t>Overall_2012_City, Small_Stayer</t>
  </si>
  <si>
    <t>Overall_2012_Rural, Distant_Different District/Different Position</t>
  </si>
  <si>
    <t>Overall_2012_Rural, Distant_Different District/Same Position</t>
  </si>
  <si>
    <t>Overall_2012_Rural, Distant_Leaver</t>
  </si>
  <si>
    <t>Overall_2012_Rural, Distant_New</t>
  </si>
  <si>
    <t>Overall_2012_Rural, Distant_Same District/Different Position</t>
  </si>
  <si>
    <t>Overall_2012_Rural, Distant_Stayer</t>
  </si>
  <si>
    <t>Overall_2012_Rural, Fringe_Different District/Different Position</t>
  </si>
  <si>
    <t>Overall_2012_Rural, Fringe_Different District/Same Position</t>
  </si>
  <si>
    <t>Overall_2012_Rural, Fringe_Leaver</t>
  </si>
  <si>
    <t>Overall_2012_Rural, Fringe_New</t>
  </si>
  <si>
    <t>Overall_2012_Rural, Fringe_Same District/Different Position</t>
  </si>
  <si>
    <t>Overall_2012_Rural, Fringe_Stayer</t>
  </si>
  <si>
    <t>Overall_2012_Rural, Remote_Different District/Different Position</t>
  </si>
  <si>
    <t>Overall_2012_Rural, Remote_Different District/Same Position</t>
  </si>
  <si>
    <t>Overall_2012_Rural, Remote_Leaver</t>
  </si>
  <si>
    <t>Overall_2012_Rural, Remote_New</t>
  </si>
  <si>
    <t>Overall_2012_Rural, Remote_Same District/Different Position</t>
  </si>
  <si>
    <t>Overall_2012_Rural, Remote_Stayer</t>
  </si>
  <si>
    <t>Overall_2012_Suburb, Large_Different District/Different Position</t>
  </si>
  <si>
    <t>Overall_2012_Suburb, Large_Different District/Same Position</t>
  </si>
  <si>
    <t>Overall_2012_Suburb, Large_Leaver</t>
  </si>
  <si>
    <t>Overall_2012_Suburb, Large_New</t>
  </si>
  <si>
    <t>Overall_2012_Suburb, Large_Same District/Different Position</t>
  </si>
  <si>
    <t>Overall_2012_Suburb, Large_Stayer</t>
  </si>
  <si>
    <t>Overall_2012_Suburb, Mid-size_Different District/Different Position</t>
  </si>
  <si>
    <t>Overall_2012_Suburb, Mid-size_Different District/Same Position</t>
  </si>
  <si>
    <t>Overall_2012_Suburb, Mid-size_Leaver</t>
  </si>
  <si>
    <t>Overall_2012_Suburb, Mid-size_New</t>
  </si>
  <si>
    <t>Overall_2012_Suburb, Mid-size_Same District/Different Position</t>
  </si>
  <si>
    <t>Overall_2012_Suburb, Mid-size_Stayer</t>
  </si>
  <si>
    <t>Overall_2012_Suburb, Small_Different District/Different Position</t>
  </si>
  <si>
    <t>Overall_2012_Suburb, Small_Different District/Same Position</t>
  </si>
  <si>
    <t>Overall_2012_Suburb, Small_Leaver</t>
  </si>
  <si>
    <t>Overall_2012_Suburb, Small_New</t>
  </si>
  <si>
    <t>Overall_2012_Suburb, Small_Same District/Different Position</t>
  </si>
  <si>
    <t>Overall_2012_Suburb, Small_Stayer</t>
  </si>
  <si>
    <t>Overall_2012_Town, Distant_Different District/Different Position</t>
  </si>
  <si>
    <t>Overall_2012_Town, Distant_Different District/Same Position</t>
  </si>
  <si>
    <t>Overall_2012_Town, Distant_Leaver</t>
  </si>
  <si>
    <t>Overall_2012_Town, Distant_New</t>
  </si>
  <si>
    <t>Overall_2012_Town, Distant_Same District/Different Position</t>
  </si>
  <si>
    <t>Overall_2012_Town, Distant_Stayer</t>
  </si>
  <si>
    <t>Overall_2012_Town, Fringe_Different District/Different Position</t>
  </si>
  <si>
    <t>Overall_2012_Town, Fringe_Different District/Same Position</t>
  </si>
  <si>
    <t>Overall_2012_Town, Fringe_Leaver</t>
  </si>
  <si>
    <t>Overall_2012_Town, Fringe_New</t>
  </si>
  <si>
    <t>Overall_2012_Town, Fringe_Same District/Different Position</t>
  </si>
  <si>
    <t>Overall_2012_Town, Fringe_Stayer</t>
  </si>
  <si>
    <t>Overall_2012_Town, Remote_Different District/Different Position</t>
  </si>
  <si>
    <t>Overall_2012_Town, Remote_Different District/Same Position</t>
  </si>
  <si>
    <t>Overall_2012_Town, Remote_Leaver</t>
  </si>
  <si>
    <t>Overall_2012_Town, Remote_New</t>
  </si>
  <si>
    <t>Overall_2012_Town, Remote_Same District/Different Position</t>
  </si>
  <si>
    <t>Overall_2012_Town, Remote_Stayer</t>
  </si>
  <si>
    <t>Overall_2013_City, Large_Different District/Different Position</t>
  </si>
  <si>
    <t>Overall_2013_City, Large_Different District/Same Position</t>
  </si>
  <si>
    <t>Overall_2013_City, Large_Leaver</t>
  </si>
  <si>
    <t>Overall_2013_City, Large_New</t>
  </si>
  <si>
    <t>Overall_2013_City, Large_Same District/Different Position</t>
  </si>
  <si>
    <t>Overall_2013_City, Large_Stayer</t>
  </si>
  <si>
    <t>Overall_2013_City, Small_Different District/Different Position</t>
  </si>
  <si>
    <t>Overall_2013_City, Small_Different District/Same Position</t>
  </si>
  <si>
    <t>Overall_2013_City, Small_Leaver</t>
  </si>
  <si>
    <t>Overall_2013_City, Small_New</t>
  </si>
  <si>
    <t>Overall_2013_City, Small_Same District/Different Position</t>
  </si>
  <si>
    <t>Overall_2013_City, Small_Stayer</t>
  </si>
  <si>
    <t>Overall_2013_Rural, Distant_Different District/Different Position</t>
  </si>
  <si>
    <t>Overall_2013_Rural, Distant_Different District/Same Position</t>
  </si>
  <si>
    <t>Overall_2013_Rural, Distant_Leaver</t>
  </si>
  <si>
    <t>Overall_2013_Rural, Distant_New</t>
  </si>
  <si>
    <t>Overall_2013_Rural, Distant_Same District/Different Position</t>
  </si>
  <si>
    <t>Overall_2013_Rural, Distant_Stayer</t>
  </si>
  <si>
    <t>Overall_2013_Rural, Fringe_Different District/Different Position</t>
  </si>
  <si>
    <t>Overall_2013_Rural, Fringe_Different District/Same Position</t>
  </si>
  <si>
    <t>Overall_2013_Rural, Fringe_Leaver</t>
  </si>
  <si>
    <t>Overall_2013_Rural, Fringe_New</t>
  </si>
  <si>
    <t>Overall_2013_Rural, Fringe_Same District/Different Position</t>
  </si>
  <si>
    <t>Overall_2013_Rural, Fringe_Stayer</t>
  </si>
  <si>
    <t>Overall_2013_Rural, Remote_Different District/Different Position</t>
  </si>
  <si>
    <t>Overall_2013_Rural, Remote_Different District/Same Position</t>
  </si>
  <si>
    <t>Overall_2013_Rural, Remote_Leaver</t>
  </si>
  <si>
    <t>Overall_2013_Rural, Remote_New</t>
  </si>
  <si>
    <t>Overall_2013_Rural, Remote_Same District/Different Position</t>
  </si>
  <si>
    <t>Overall_2013_Rural, Remote_Stayer</t>
  </si>
  <si>
    <t>Overall_2013_Suburb, Large_Different District/Different Position</t>
  </si>
  <si>
    <t>Overall_2013_Suburb, Large_Different District/Same Position</t>
  </si>
  <si>
    <t>Overall_2013_Suburb, Large_Leaver</t>
  </si>
  <si>
    <t>Overall_2013_Suburb, Large_New</t>
  </si>
  <si>
    <t>Overall_2013_Suburb, Large_Same District/Different Position</t>
  </si>
  <si>
    <t>Overall_2013_Suburb, Large_Stayer</t>
  </si>
  <si>
    <t>Overall_2013_Suburb, Mid-size_Different District/Different Position</t>
  </si>
  <si>
    <t>Overall_2013_Suburb, Mid-size_Different District/Same Position</t>
  </si>
  <si>
    <t>Overall_2013_Suburb, Mid-size_Leaver</t>
  </si>
  <si>
    <t>Overall_2013_Suburb, Mid-size_New</t>
  </si>
  <si>
    <t>Overall_2013_Suburb, Mid-size_Same District/Different Position</t>
  </si>
  <si>
    <t>Overall_2013_Suburb, Mid-size_Stayer</t>
  </si>
  <si>
    <t>Overall_2013_Suburb, Small_Different District/Different Position</t>
  </si>
  <si>
    <t>Overall_2013_Suburb, Small_Different District/Same Position</t>
  </si>
  <si>
    <t>Overall_2013_Suburb, Small_Leaver</t>
  </si>
  <si>
    <t>Overall_2013_Suburb, Small_Same District/Different Position</t>
  </si>
  <si>
    <t>Overall_2013_Suburb, Small_Stayer</t>
  </si>
  <si>
    <t>Overall_2013_Town, Distant_Different District/Different Position</t>
  </si>
  <si>
    <t>Overall_2013_Town, Distant_Different District/Same Position</t>
  </si>
  <si>
    <t>Overall_2013_Town, Distant_Leaver</t>
  </si>
  <si>
    <t>Overall_2013_Town, Distant_New</t>
  </si>
  <si>
    <t>Overall_2013_Town, Distant_Same District/Different Position</t>
  </si>
  <si>
    <t>Overall_2013_Town, Distant_Stayer</t>
  </si>
  <si>
    <t>Overall_2013_Town, Fringe_Different District/Different Position</t>
  </si>
  <si>
    <t>Overall_2013_Town, Fringe_Different District/Same Position</t>
  </si>
  <si>
    <t>Overall_2013_Town, Fringe_Leaver</t>
  </si>
  <si>
    <t>Overall_2013_Town, Fringe_New</t>
  </si>
  <si>
    <t>Overall_2013_Town, Fringe_Same District/Different Position</t>
  </si>
  <si>
    <t>Overall_2013_Town, Fringe_Stayer</t>
  </si>
  <si>
    <t>Overall_2013_Town, Remote_Different District/Different Position</t>
  </si>
  <si>
    <t>Overall_2013_Town, Remote_Different District/Same Position</t>
  </si>
  <si>
    <t>Overall_2013_Town, Remote_Leaver</t>
  </si>
  <si>
    <t>Overall_2013_Town, Remote_New</t>
  </si>
  <si>
    <t>Overall_2013_Town, Remote_Same District/Different Position</t>
  </si>
  <si>
    <t>Overall_2013_Town, Remote_Stayer</t>
  </si>
  <si>
    <t>Overall_2014_City, Large_Different District/Different Position</t>
  </si>
  <si>
    <t>Overall_2014_City, Large_Different District/Same Position</t>
  </si>
  <si>
    <t>Overall_2014_City, Large_Leaver</t>
  </si>
  <si>
    <t>Overall_2014_City, Large_New</t>
  </si>
  <si>
    <t>Overall_2014_City, Large_Same District/Different Position</t>
  </si>
  <si>
    <t>Overall_2014_City, Large_Stayer</t>
  </si>
  <si>
    <t>Overall_2014_City, Small_Different District/Different Position</t>
  </si>
  <si>
    <t>Overall_2014_City, Small_Different District/Same Position</t>
  </si>
  <si>
    <t>Overall_2014_City, Small_Leaver</t>
  </si>
  <si>
    <t>Overall_2014_City, Small_New</t>
  </si>
  <si>
    <t>Overall_2014_City, Small_Same District/Different Position</t>
  </si>
  <si>
    <t>Overall_2014_City, Small_Stayer</t>
  </si>
  <si>
    <t>Overall_2014_Rural, Distant_Different District/Different Position</t>
  </si>
  <si>
    <t>Overall_2014_Rural, Distant_Different District/Same Position</t>
  </si>
  <si>
    <t>Overall_2014_Rural, Distant_Leaver</t>
  </si>
  <si>
    <t>Overall_2014_Rural, Distant_New</t>
  </si>
  <si>
    <t>Overall_2014_Rural, Distant_Same District/Different Position</t>
  </si>
  <si>
    <t>Overall_2014_Rural, Distant_Stayer</t>
  </si>
  <si>
    <t>Overall_2014_Rural, Fringe_Different District/Different Position</t>
  </si>
  <si>
    <t>Overall_2014_Rural, Fringe_Different District/Same Position</t>
  </si>
  <si>
    <t>Overall_2014_Rural, Fringe_Leaver</t>
  </si>
  <si>
    <t>Overall_2014_Rural, Fringe_New</t>
  </si>
  <si>
    <t>Overall_2014_Rural, Fringe_Same District/Different Position</t>
  </si>
  <si>
    <t>Overall_2014_Rural, Fringe_Stayer</t>
  </si>
  <si>
    <t>Overall_2014_Rural, Remote_Different District/Different Position</t>
  </si>
  <si>
    <t>Overall_2014_Rural, Remote_Different District/Same Position</t>
  </si>
  <si>
    <t>Overall_2014_Rural, Remote_Leaver</t>
  </si>
  <si>
    <t>Overall_2014_Rural, Remote_New</t>
  </si>
  <si>
    <t>Overall_2014_Rural, Remote_Same District/Different Position</t>
  </si>
  <si>
    <t>Overall_2014_Rural, Remote_Stayer</t>
  </si>
  <si>
    <t>Overall_2014_Suburb, Large_Different District/Different Position</t>
  </si>
  <si>
    <t>Overall_2014_Suburb, Large_Different District/Same Position</t>
  </si>
  <si>
    <t>Overall_2014_Suburb, Large_Leaver</t>
  </si>
  <si>
    <t>Overall_2014_Suburb, Large_New</t>
  </si>
  <si>
    <t>Overall_2014_Suburb, Large_Same District/Different Position</t>
  </si>
  <si>
    <t>Overall_2014_Suburb, Large_Stayer</t>
  </si>
  <si>
    <t>Overall_2014_Suburb, Mid-size_Different District/Different Position</t>
  </si>
  <si>
    <t>Overall_2014_Suburb, Mid-size_Different District/Same Position</t>
  </si>
  <si>
    <t>Overall_2014_Suburb, Mid-size_Leaver</t>
  </si>
  <si>
    <t>Overall_2014_Suburb, Mid-size_New</t>
  </si>
  <si>
    <t>Overall_2014_Suburb, Mid-size_Same District/Different Position</t>
  </si>
  <si>
    <t>Overall_2014_Suburb, Mid-size_Stayer</t>
  </si>
  <si>
    <t>Overall_2014_Town, Distant_Different District/Different Position</t>
  </si>
  <si>
    <t>Overall_2014_Town, Distant_Different District/Same Position</t>
  </si>
  <si>
    <t>Overall_2014_Town, Distant_Leaver</t>
  </si>
  <si>
    <t>Overall_2014_Town, Distant_New</t>
  </si>
  <si>
    <t>Overall_2014_Town, Distant_Same District/Different Position</t>
  </si>
  <si>
    <t>Overall_2014_Town, Distant_Stayer</t>
  </si>
  <si>
    <t>Overall_2014_Town, Fringe_Different District/Different Position</t>
  </si>
  <si>
    <t>Overall_2014_Town, Fringe_Different District/Same Position</t>
  </si>
  <si>
    <t>Overall_2014_Town, Fringe_Leaver</t>
  </si>
  <si>
    <t>Overall_2014_Town, Fringe_New</t>
  </si>
  <si>
    <t>Overall_2014_Town, Fringe_Same District/Different Position</t>
  </si>
  <si>
    <t>Overall_2014_Town, Fringe_Stayer</t>
  </si>
  <si>
    <t>Overall_2014_Town, Remote_Different District/Different Position</t>
  </si>
  <si>
    <t>Overall_2014_Town, Remote_Different District/Same Position</t>
  </si>
  <si>
    <t>Overall_2014_Town, Remote_Leaver</t>
  </si>
  <si>
    <t>Overall_2014_Town, Remote_New</t>
  </si>
  <si>
    <t>Overall_2014_Town, Remote_Same District/Different Position</t>
  </si>
  <si>
    <t>Overall_2014_Town, Remote_Stayer</t>
  </si>
  <si>
    <t>Teachers_2010_City, Large_Different District/Different Position</t>
  </si>
  <si>
    <t>Teachers_2010_City, Large_Different District/Same Position</t>
  </si>
  <si>
    <t>Teachers_2010_City, Large_Leaver</t>
  </si>
  <si>
    <t>Teachers_2010_City, Large_New</t>
  </si>
  <si>
    <t>Teachers_2010_City, Large_Same District/Different Position</t>
  </si>
  <si>
    <t>Teachers_2010_City, Large_Stayer</t>
  </si>
  <si>
    <t>Teachers_2010_City, Small_Different District/Different Position</t>
  </si>
  <si>
    <t>Teachers_2010_City, Small_Different District/Same Position</t>
  </si>
  <si>
    <t>Teachers_2010_City, Small_Leaver</t>
  </si>
  <si>
    <t>Teachers_2010_City, Small_New</t>
  </si>
  <si>
    <t>Teachers_2010_City, Small_Same District/Different Position</t>
  </si>
  <si>
    <t>Teachers_2010_City, Small_Stayer</t>
  </si>
  <si>
    <t>Teachers_2010_Rural, Distant_Different District/Different Position</t>
  </si>
  <si>
    <t>Teachers_2010_Rural, Distant_Different District/Same Position</t>
  </si>
  <si>
    <t>Teachers_2010_Rural, Distant_Leaver</t>
  </si>
  <si>
    <t>Teachers_2010_Rural, Distant_New</t>
  </si>
  <si>
    <t>Teachers_2010_Rural, Distant_Same District/Different Position</t>
  </si>
  <si>
    <t>Teachers_2010_Rural, Distant_Stayer</t>
  </si>
  <si>
    <t>Teachers_2010_Rural, Fringe_Different District/Different Position</t>
  </si>
  <si>
    <t>Teachers_2010_Rural, Fringe_Different District/Same Position</t>
  </si>
  <si>
    <t>Teachers_2010_Rural, Fringe_Leaver</t>
  </si>
  <si>
    <t>Teachers_2010_Rural, Fringe_New</t>
  </si>
  <si>
    <t>Teachers_2010_Rural, Fringe_Same District/Different Position</t>
  </si>
  <si>
    <t>Teachers_2010_Rural, Fringe_Stayer</t>
  </si>
  <si>
    <t>Teachers_2010_Rural, Remote_Different District/Different Position</t>
  </si>
  <si>
    <t>Teachers_2010_Rural, Remote_Different District/Same Position</t>
  </si>
  <si>
    <t>Teachers_2010_Rural, Remote_Leaver</t>
  </si>
  <si>
    <t>Teachers_2010_Rural, Remote_New</t>
  </si>
  <si>
    <t>Teachers_2010_Rural, Remote_Same District/Different Position</t>
  </si>
  <si>
    <t>Teachers_2010_Rural, Remote_Stayer</t>
  </si>
  <si>
    <t>Teachers_2010_Suburb, Large_Different District/Different Position</t>
  </si>
  <si>
    <t>Teachers_2010_Suburb, Large_Different District/Same Position</t>
  </si>
  <si>
    <t>Teachers_2010_Suburb, Large_Leaver</t>
  </si>
  <si>
    <t>Teachers_2010_Suburb, Large_New</t>
  </si>
  <si>
    <t>Teachers_2010_Suburb, Large_Same District/Different Position</t>
  </si>
  <si>
    <t>Teachers_2010_Suburb, Large_Stayer</t>
  </si>
  <si>
    <t>Teachers_2010_Suburb, Mid-size_Different District/Same Position</t>
  </si>
  <si>
    <t>Teachers_2010_Suburb, Mid-size_Leaver</t>
  </si>
  <si>
    <t>Teachers_2010_Suburb, Mid-size_New</t>
  </si>
  <si>
    <t>Teachers_2010_Suburb, Mid-size_Stayer</t>
  </si>
  <si>
    <t>Teachers_2010_Suburb, Small_Different District/Different Position</t>
  </si>
  <si>
    <t>Teachers_2010_Suburb, Small_Different District/Same Position</t>
  </si>
  <si>
    <t>Teachers_2010_Suburb, Small_Leaver</t>
  </si>
  <si>
    <t>Teachers_2010_Suburb, Small_New</t>
  </si>
  <si>
    <t>Teachers_2010_Suburb, Small_Same District/Different Position</t>
  </si>
  <si>
    <t>Teachers_2010_Suburb, Small_Stayer</t>
  </si>
  <si>
    <t>Teachers_2010_Town, Distant_Different District/Different Position</t>
  </si>
  <si>
    <t>Teachers_2010_Town, Distant_Different District/Same Position</t>
  </si>
  <si>
    <t>Teachers_2010_Town, Distant_Leaver</t>
  </si>
  <si>
    <t>Teachers_2010_Town, Distant_New</t>
  </si>
  <si>
    <t>Teachers_2010_Town, Distant_Same District/Different Position</t>
  </si>
  <si>
    <t>Teachers_2010_Town, Distant_Stayer</t>
  </si>
  <si>
    <t>Teachers_2010_Town, Fringe_Different District/Different Position</t>
  </si>
  <si>
    <t>Teachers_2010_Town, Fringe_Different District/Same Position</t>
  </si>
  <si>
    <t>Teachers_2010_Town, Fringe_Leaver</t>
  </si>
  <si>
    <t>Teachers_2010_Town, Fringe_New</t>
  </si>
  <si>
    <t>Teachers_2010_Town, Fringe_Same District/Different Position</t>
  </si>
  <si>
    <t>Teachers_2010_Town, Fringe_Stayer</t>
  </si>
  <si>
    <t>Teachers_2010_Town, Remote_Different District/Different Position</t>
  </si>
  <si>
    <t>Teachers_2010_Town, Remote_Different District/Same Position</t>
  </si>
  <si>
    <t>Teachers_2010_Town, Remote_Leaver</t>
  </si>
  <si>
    <t>Teachers_2010_Town, Remote_New</t>
  </si>
  <si>
    <t>Teachers_2010_Town, Remote_Same District/Different Position</t>
  </si>
  <si>
    <t>Teachers_2010_Town, Remote_Stayer</t>
  </si>
  <si>
    <t>Teachers_2011_City, Large_Different District/Different Position</t>
  </si>
  <si>
    <t>Teachers_2011_City, Large_Different District/Same Position</t>
  </si>
  <si>
    <t>Teachers_2011_City, Large_Leaver</t>
  </si>
  <si>
    <t>Teachers_2011_City, Large_New</t>
  </si>
  <si>
    <t>Teachers_2011_City, Large_Same District/Different Position</t>
  </si>
  <si>
    <t>Teachers_2011_City, Large_Stayer</t>
  </si>
  <si>
    <t>Teachers_2011_City, Small_Different District/Same Position</t>
  </si>
  <si>
    <t>Teachers_2011_City, Small_Leaver</t>
  </si>
  <si>
    <t>Teachers_2011_City, Small_New</t>
  </si>
  <si>
    <t>Teachers_2011_City, Small_Same District/Different Position</t>
  </si>
  <si>
    <t>Teachers_2011_City, Small_Stayer</t>
  </si>
  <si>
    <t>Teachers_2011_Rural, Distant_Different District/Different Position</t>
  </si>
  <si>
    <t>Teachers_2011_Rural, Distant_Different District/Same Position</t>
  </si>
  <si>
    <t>Teachers_2011_Rural, Distant_Leaver</t>
  </si>
  <si>
    <t>Teachers_2011_Rural, Distant_New</t>
  </si>
  <si>
    <t>Teachers_2011_Rural, Distant_Same District/Different Position</t>
  </si>
  <si>
    <t>Teachers_2011_Rural, Distant_Stayer</t>
  </si>
  <si>
    <t>Teachers_2011_Rural, Fringe_Different District/Different Position</t>
  </si>
  <si>
    <t>Teachers_2011_Rural, Fringe_Different District/Same Position</t>
  </si>
  <si>
    <t>Teachers_2011_Rural, Fringe_Leaver</t>
  </si>
  <si>
    <t>Teachers_2011_Rural, Fringe_New</t>
  </si>
  <si>
    <t>Teachers_2011_Rural, Fringe_Same District/Different Position</t>
  </si>
  <si>
    <t>Teachers_2011_Rural, Fringe_Stayer</t>
  </si>
  <si>
    <t>Teachers_2011_Rural, Remote_Different District/Different Position</t>
  </si>
  <si>
    <t>Teachers_2011_Rural, Remote_Different District/Same Position</t>
  </si>
  <si>
    <t>Teachers_2011_Rural, Remote_Leaver</t>
  </si>
  <si>
    <t>Teachers_2011_Rural, Remote_New</t>
  </si>
  <si>
    <t>Teachers_2011_Rural, Remote_Same District/Different Position</t>
  </si>
  <si>
    <t>Teachers_2011_Rural, Remote_Stayer</t>
  </si>
  <si>
    <t>Teachers_2011_Suburb, Large_Different District/Different Position</t>
  </si>
  <si>
    <t>Teachers_2011_Suburb, Large_Different District/Same Position</t>
  </si>
  <si>
    <t>Teachers_2011_Suburb, Large_Leaver</t>
  </si>
  <si>
    <t>Teachers_2011_Suburb, Large_New</t>
  </si>
  <si>
    <t>Teachers_2011_Suburb, Large_Same District/Different Position</t>
  </si>
  <si>
    <t>Teachers_2011_Suburb, Large_Stayer</t>
  </si>
  <si>
    <t>Teachers_2011_Suburb, Mid-size_Leaver</t>
  </si>
  <si>
    <t>Teachers_2011_Suburb, Mid-size_New</t>
  </si>
  <si>
    <t>Teachers_2011_Suburb, Mid-size_Same District/Different Position</t>
  </si>
  <si>
    <t>Teachers_2011_Suburb, Mid-size_Stayer</t>
  </si>
  <si>
    <t>Teachers_2011_Suburb, Small_Different District/Different Position</t>
  </si>
  <si>
    <t>Teachers_2011_Suburb, Small_Different District/Same Position</t>
  </si>
  <si>
    <t>Teachers_2011_Suburb, Small_Leaver</t>
  </si>
  <si>
    <t>Teachers_2011_Suburb, Small_New</t>
  </si>
  <si>
    <t>Teachers_2011_Suburb, Small_Same District/Different Position</t>
  </si>
  <si>
    <t>Teachers_2011_Suburb, Small_Stayer</t>
  </si>
  <si>
    <t>Teachers_2011_Town, Distant_Different District/Different Position</t>
  </si>
  <si>
    <t>Teachers_2011_Town, Distant_Different District/Same Position</t>
  </si>
  <si>
    <t>Teachers_2011_Town, Distant_Leaver</t>
  </si>
  <si>
    <t>Teachers_2011_Town, Distant_New</t>
  </si>
  <si>
    <t>Teachers_2011_Town, Distant_Same District/Different Position</t>
  </si>
  <si>
    <t>Teachers_2011_Town, Distant_Stayer</t>
  </si>
  <si>
    <t>Teachers_2011_Town, Fringe_Different District/Different Position</t>
  </si>
  <si>
    <t>Teachers_2011_Town, Fringe_Different District/Same Position</t>
  </si>
  <si>
    <t>Teachers_2011_Town, Fringe_Leaver</t>
  </si>
  <si>
    <t>Teachers_2011_Town, Fringe_New</t>
  </si>
  <si>
    <t>Teachers_2011_Town, Fringe_Same District/Different Position</t>
  </si>
  <si>
    <t>Teachers_2011_Town, Fringe_Stayer</t>
  </si>
  <si>
    <t>Teachers_2011_Town, Remote_Different District/Different Position</t>
  </si>
  <si>
    <t>Teachers_2011_Town, Remote_Different District/Same Position</t>
  </si>
  <si>
    <t>Teachers_2011_Town, Remote_Leaver</t>
  </si>
  <si>
    <t>Teachers_2011_Town, Remote_New</t>
  </si>
  <si>
    <t>Teachers_2011_Town, Remote_Same District/Different Position</t>
  </si>
  <si>
    <t>Teachers_2011_Town, Remote_Stayer</t>
  </si>
  <si>
    <t>Teachers_2012_City, Large_Different District/Different Position</t>
  </si>
  <si>
    <t>Teachers_2012_City, Large_Different District/Same Position</t>
  </si>
  <si>
    <t>Teachers_2012_City, Large_Leaver</t>
  </si>
  <si>
    <t>Teachers_2012_City, Large_New</t>
  </si>
  <si>
    <t>Teachers_2012_City, Large_Same District/Different Position</t>
  </si>
  <si>
    <t>Teachers_2012_City, Large_Stayer</t>
  </si>
  <si>
    <t>Teachers_2012_City, Small_Different District/Different Position</t>
  </si>
  <si>
    <t>Teachers_2012_City, Small_Different District/Same Position</t>
  </si>
  <si>
    <t>Teachers_2012_City, Small_Leaver</t>
  </si>
  <si>
    <t>Teachers_2012_City, Small_New</t>
  </si>
  <si>
    <t>Teachers_2012_City, Small_Same District/Different Position</t>
  </si>
  <si>
    <t>Teachers_2012_City, Small_Stayer</t>
  </si>
  <si>
    <t>Teachers_2012_Rural, Distant_Different District/Different Position</t>
  </si>
  <si>
    <t>Teachers_2012_Rural, Distant_Different District/Same Position</t>
  </si>
  <si>
    <t>Teachers_2012_Rural, Distant_Leaver</t>
  </si>
  <si>
    <t>Teachers_2012_Rural, Distant_New</t>
  </si>
  <si>
    <t>Teachers_2012_Rural, Distant_Same District/Different Position</t>
  </si>
  <si>
    <t>Teachers_2012_Rural, Distant_Stayer</t>
  </si>
  <si>
    <t>Teachers_2012_Rural, Fringe_Different District/Different Position</t>
  </si>
  <si>
    <t>Teachers_2012_Rural, Fringe_Different District/Same Position</t>
  </si>
  <si>
    <t>Teachers_2012_Rural, Fringe_Leaver</t>
  </si>
  <si>
    <t>Teachers_2012_Rural, Fringe_New</t>
  </si>
  <si>
    <t>Teachers_2012_Rural, Fringe_Same District/Different Position</t>
  </si>
  <si>
    <t>Teachers_2012_Rural, Fringe_Stayer</t>
  </si>
  <si>
    <t>Teachers_2012_Rural, Remote_Different District/Different Position</t>
  </si>
  <si>
    <t>Teachers_2012_Rural, Remote_Different District/Same Position</t>
  </si>
  <si>
    <t>Teachers_2012_Rural, Remote_Leaver</t>
  </si>
  <si>
    <t>Teachers_2012_Rural, Remote_New</t>
  </si>
  <si>
    <t>Teachers_2012_Rural, Remote_Same District/Different Position</t>
  </si>
  <si>
    <t>Teachers_2012_Rural, Remote_Stayer</t>
  </si>
  <si>
    <t>Teachers_2012_Suburb, Large_Different District/Different Position</t>
  </si>
  <si>
    <t>Teachers_2012_Suburb, Large_Different District/Same Position</t>
  </si>
  <si>
    <t>Teachers_2012_Suburb, Large_Leaver</t>
  </si>
  <si>
    <t>Teachers_2012_Suburb, Large_New</t>
  </si>
  <si>
    <t>Teachers_2012_Suburb, Large_Same District/Different Position</t>
  </si>
  <si>
    <t>Teachers_2012_Suburb, Large_Stayer</t>
  </si>
  <si>
    <t>Teachers_2012_Suburb, Mid-size_Different District/Different Position</t>
  </si>
  <si>
    <t>Teachers_2012_Suburb, Mid-size_Different District/Same Position</t>
  </si>
  <si>
    <t>Teachers_2012_Suburb, Mid-size_Leaver</t>
  </si>
  <si>
    <t>Teachers_2012_Suburb, Mid-size_New</t>
  </si>
  <si>
    <t>Teachers_2012_Suburb, Mid-size_Same District/Different Position</t>
  </si>
  <si>
    <t>Teachers_2012_Suburb, Mid-size_Stayer</t>
  </si>
  <si>
    <t>Teachers_2012_Suburb, Small_Different District/Different Position</t>
  </si>
  <si>
    <t>Teachers_2012_Suburb, Small_Different District/Same Position</t>
  </si>
  <si>
    <t>Teachers_2012_Suburb, Small_Leaver</t>
  </si>
  <si>
    <t>Teachers_2012_Suburb, Small_New</t>
  </si>
  <si>
    <t>Teachers_2012_Suburb, Small_Same District/Different Position</t>
  </si>
  <si>
    <t>Teachers_2012_Suburb, Small_Stayer</t>
  </si>
  <si>
    <t>Teachers_2012_Town, Distant_Different District/Different Position</t>
  </si>
  <si>
    <t>Teachers_2012_Town, Distant_Different District/Same Position</t>
  </si>
  <si>
    <t>Teachers_2012_Town, Distant_Leaver</t>
  </si>
  <si>
    <t>Teachers_2012_Town, Distant_New</t>
  </si>
  <si>
    <t>Teachers_2012_Town, Distant_Same District/Different Position</t>
  </si>
  <si>
    <t>Teachers_2012_Town, Distant_Stayer</t>
  </si>
  <si>
    <t>Teachers_2012_Town, Fringe_Different District/Different Position</t>
  </si>
  <si>
    <t>Teachers_2012_Town, Fringe_Different District/Same Position</t>
  </si>
  <si>
    <t>Teachers_2012_Town, Fringe_Leaver</t>
  </si>
  <si>
    <t>Teachers_2012_Town, Fringe_New</t>
  </si>
  <si>
    <t>Teachers_2012_Town, Fringe_Same District/Different Position</t>
  </si>
  <si>
    <t>Teachers_2012_Town, Fringe_Stayer</t>
  </si>
  <si>
    <t>Teachers_2012_Town, Remote_Different District/Different Position</t>
  </si>
  <si>
    <t>Teachers_2012_Town, Remote_Different District/Same Position</t>
  </si>
  <si>
    <t>Teachers_2012_Town, Remote_Leaver</t>
  </si>
  <si>
    <t>Teachers_2012_Town, Remote_New</t>
  </si>
  <si>
    <t>Teachers_2012_Town, Remote_Same District/Different Position</t>
  </si>
  <si>
    <t>Teachers_2012_Town, Remote_Stayer</t>
  </si>
  <si>
    <t>Teachers_2013_City, Large_Different District/Different Position</t>
  </si>
  <si>
    <t>Teachers_2013_City, Large_Different District/Same Position</t>
  </si>
  <si>
    <t>Teachers_2013_City, Large_Leaver</t>
  </si>
  <si>
    <t>Teachers_2013_City, Large_New</t>
  </si>
  <si>
    <t>Teachers_2013_City, Large_Same District/Different Position</t>
  </si>
  <si>
    <t>Teachers_2013_City, Large_Stayer</t>
  </si>
  <si>
    <t>Teachers_2013_City, Small_Different District/Different Position</t>
  </si>
  <si>
    <t>Teachers_2013_City, Small_Different District/Same Position</t>
  </si>
  <si>
    <t>Teachers_2013_City, Small_Leaver</t>
  </si>
  <si>
    <t>Teachers_2013_City, Small_New</t>
  </si>
  <si>
    <t>Teachers_2013_City, Small_Same District/Different Position</t>
  </si>
  <si>
    <t>Teachers_2013_City, Small_Stayer</t>
  </si>
  <si>
    <t>Teachers_2013_Rural, Distant_Different District/Different Position</t>
  </si>
  <si>
    <t>Teachers_2013_Rural, Distant_Different District/Same Position</t>
  </si>
  <si>
    <t>Teachers_2013_Rural, Distant_Leaver</t>
  </si>
  <si>
    <t>Teachers_2013_Rural, Distant_New</t>
  </si>
  <si>
    <t>Teachers_2013_Rural, Distant_Same District/Different Position</t>
  </si>
  <si>
    <t>Teachers_2013_Rural, Distant_Stayer</t>
  </si>
  <si>
    <t>Teachers_2013_Rural, Fringe_Different District/Different Position</t>
  </si>
  <si>
    <t>Teachers_2013_Rural, Fringe_Different District/Same Position</t>
  </si>
  <si>
    <t>Teachers_2013_Rural, Fringe_Leaver</t>
  </si>
  <si>
    <t>Teachers_2013_Rural, Fringe_New</t>
  </si>
  <si>
    <t>Teachers_2013_Rural, Fringe_Same District/Different Position</t>
  </si>
  <si>
    <t>Teachers_2013_Rural, Fringe_Stayer</t>
  </si>
  <si>
    <t>Teachers_2013_Rural, Remote_Different District/Different Position</t>
  </si>
  <si>
    <t>Teachers_2013_Rural, Remote_Different District/Same Position</t>
  </si>
  <si>
    <t>Teachers_2013_Rural, Remote_Leaver</t>
  </si>
  <si>
    <t>Teachers_2013_Rural, Remote_New</t>
  </si>
  <si>
    <t>Teachers_2013_Rural, Remote_Same District/Different Position</t>
  </si>
  <si>
    <t>Teachers_2013_Rural, Remote_Stayer</t>
  </si>
  <si>
    <t>Teachers_2013_Suburb, Large_Different District/Different Position</t>
  </si>
  <si>
    <t>Teachers_2013_Suburb, Large_Different District/Same Position</t>
  </si>
  <si>
    <t>Teachers_2013_Suburb, Large_Leaver</t>
  </si>
  <si>
    <t>Teachers_2013_Suburb, Large_New</t>
  </si>
  <si>
    <t>Teachers_2013_Suburb, Large_Same District/Different Position</t>
  </si>
  <si>
    <t>Teachers_2013_Suburb, Large_Stayer</t>
  </si>
  <si>
    <t>Teachers_2013_Suburb, Mid-size_Different District/Different Position</t>
  </si>
  <si>
    <t>Teachers_2013_Suburb, Mid-size_Different District/Same Position</t>
  </si>
  <si>
    <t>Teachers_2013_Suburb, Mid-size_Leaver</t>
  </si>
  <si>
    <t>Teachers_2013_Suburb, Mid-size_New</t>
  </si>
  <si>
    <t>Teachers_2013_Suburb, Mid-size_Same District/Different Position</t>
  </si>
  <si>
    <t>Teachers_2013_Suburb, Mid-size_Stayer</t>
  </si>
  <si>
    <t>Teachers_2013_Suburb, Small_Different District/Different Position</t>
  </si>
  <si>
    <t>Teachers_2013_Suburb, Small_Different District/Same Position</t>
  </si>
  <si>
    <t>Teachers_2013_Suburb, Small_Leaver</t>
  </si>
  <si>
    <t>Teachers_2013_Suburb, Small_Same District/Different Position</t>
  </si>
  <si>
    <t>Teachers_2013_Suburb, Small_Stayer</t>
  </si>
  <si>
    <t>Teachers_2013_Town, Distant_Different District/Different Position</t>
  </si>
  <si>
    <t>Teachers_2013_Town, Distant_Different District/Same Position</t>
  </si>
  <si>
    <t>Teachers_2013_Town, Distant_Leaver</t>
  </si>
  <si>
    <t>Teachers_2013_Town, Distant_New</t>
  </si>
  <si>
    <t>Teachers_2013_Town, Distant_Same District/Different Position</t>
  </si>
  <si>
    <t>Teachers_2013_Town, Distant_Stayer</t>
  </si>
  <si>
    <t>Teachers_2013_Town, Fringe_Different District/Different Position</t>
  </si>
  <si>
    <t>Teachers_2013_Town, Fringe_Different District/Same Position</t>
  </si>
  <si>
    <t>Teachers_2013_Town, Fringe_Leaver</t>
  </si>
  <si>
    <t>Teachers_2013_Town, Fringe_New</t>
  </si>
  <si>
    <t>Teachers_2013_Town, Fringe_Same District/Different Position</t>
  </si>
  <si>
    <t>Teachers_2013_Town, Fringe_Stayer</t>
  </si>
  <si>
    <t>Teachers_2013_Town, Remote_Different District/Different Position</t>
  </si>
  <si>
    <t>Teachers_2013_Town, Remote_Different District/Same Position</t>
  </si>
  <si>
    <t>Teachers_2013_Town, Remote_Leaver</t>
  </si>
  <si>
    <t>Teachers_2013_Town, Remote_New</t>
  </si>
  <si>
    <t>Teachers_2013_Town, Remote_Same District/Different Position</t>
  </si>
  <si>
    <t>Teachers_2013_Town, Remote_Stayer</t>
  </si>
  <si>
    <t>Teachers_2014_City, Large_Different District/Different Position</t>
  </si>
  <si>
    <t>Teachers_2014_City, Large_Different District/Same Position</t>
  </si>
  <si>
    <t>Teachers_2014_City, Large_Leaver</t>
  </si>
  <si>
    <t>Teachers_2014_City, Large_New</t>
  </si>
  <si>
    <t>Teachers_2014_City, Large_Same District/Different Position</t>
  </si>
  <si>
    <t>Teachers_2014_City, Large_Stayer</t>
  </si>
  <si>
    <t>Teachers_2014_City, Small_Different District/Different Position</t>
  </si>
  <si>
    <t>Teachers_2014_City, Small_Different District/Same Position</t>
  </si>
  <si>
    <t>Teachers_2014_City, Small_Leaver</t>
  </si>
  <si>
    <t>Teachers_2014_City, Small_New</t>
  </si>
  <si>
    <t>Teachers_2014_City, Small_Same District/Different Position</t>
  </si>
  <si>
    <t>Teachers_2014_City, Small_Stayer</t>
  </si>
  <si>
    <t>Teachers_2014_Rural, Distant_Different District/Different Position</t>
  </si>
  <si>
    <t>Teachers_2014_Rural, Distant_Different District/Same Position</t>
  </si>
  <si>
    <t>Teachers_2014_Rural, Distant_Leaver</t>
  </si>
  <si>
    <t>Teachers_2014_Rural, Distant_New</t>
  </si>
  <si>
    <t>Teachers_2014_Rural, Distant_Same District/Different Position</t>
  </si>
  <si>
    <t>Teachers_2014_Rural, Distant_Stayer</t>
  </si>
  <si>
    <t>Teachers_2014_Rural, Fringe_Different District/Different Position</t>
  </si>
  <si>
    <t>Teachers_2014_Rural, Fringe_Different District/Same Position</t>
  </si>
  <si>
    <t>Teachers_2014_Rural, Fringe_Leaver</t>
  </si>
  <si>
    <t>Teachers_2014_Rural, Fringe_New</t>
  </si>
  <si>
    <t>Teachers_2014_Rural, Fringe_Same District/Different Position</t>
  </si>
  <si>
    <t>Teachers_2014_Rural, Fringe_Stayer</t>
  </si>
  <si>
    <t>Teachers_2014_Rural, Remote_Different District/Different Position</t>
  </si>
  <si>
    <t>Teachers_2014_Rural, Remote_Different District/Same Position</t>
  </si>
  <si>
    <t>Teachers_2014_Rural, Remote_Leaver</t>
  </si>
  <si>
    <t>Teachers_2014_Rural, Remote_New</t>
  </si>
  <si>
    <t>Teachers_2014_Rural, Remote_Same District/Different Position</t>
  </si>
  <si>
    <t>Teachers_2014_Rural, Remote_Stayer</t>
  </si>
  <si>
    <t>Teachers_2014_Suburb, Large_Different District/Different Position</t>
  </si>
  <si>
    <t>Teachers_2014_Suburb, Large_Different District/Same Position</t>
  </si>
  <si>
    <t>Teachers_2014_Suburb, Large_Leaver</t>
  </si>
  <si>
    <t>Teachers_2014_Suburb, Large_New</t>
  </si>
  <si>
    <t>Teachers_2014_Suburb, Large_Same District/Different Position</t>
  </si>
  <si>
    <t>Teachers_2014_Suburb, Large_Stayer</t>
  </si>
  <si>
    <t>Teachers_2014_Suburb, Mid-size_Different District/Different Position</t>
  </si>
  <si>
    <t>Teachers_2014_Suburb, Mid-size_Different District/Same Position</t>
  </si>
  <si>
    <t>Teachers_2014_Suburb, Mid-size_Leaver</t>
  </si>
  <si>
    <t>Teachers_2014_Suburb, Mid-size_New</t>
  </si>
  <si>
    <t>Teachers_2014_Suburb, Mid-size_Same District/Different Position</t>
  </si>
  <si>
    <t>Teachers_2014_Suburb, Mid-size_Stayer</t>
  </si>
  <si>
    <t>Teachers_2014_Town, Distant_Different District/Different Position</t>
  </si>
  <si>
    <t>Teachers_2014_Town, Distant_Different District/Same Position</t>
  </si>
  <si>
    <t>Teachers_2014_Town, Distant_Leaver</t>
  </si>
  <si>
    <t>Teachers_2014_Town, Distant_New</t>
  </si>
  <si>
    <t>Teachers_2014_Town, Distant_Same District/Different Position</t>
  </si>
  <si>
    <t>Teachers_2014_Town, Distant_Stayer</t>
  </si>
  <si>
    <t>Teachers_2014_Town, Fringe_Different District/Different Position</t>
  </si>
  <si>
    <t>Teachers_2014_Town, Fringe_Different District/Same Position</t>
  </si>
  <si>
    <t>Teachers_2014_Town, Fringe_Leaver</t>
  </si>
  <si>
    <t>Teachers_2014_Town, Fringe_New</t>
  </si>
  <si>
    <t>Teachers_2014_Town, Fringe_Same District/Different Position</t>
  </si>
  <si>
    <t>Teachers_2014_Town, Fringe_Stayer</t>
  </si>
  <si>
    <t>Teachers_2014_Town, Remote_Different District/Different Position</t>
  </si>
  <si>
    <t>Teachers_2014_Town, Remote_Different District/Same Position</t>
  </si>
  <si>
    <t>Teachers_2014_Town, Remote_Leaver</t>
  </si>
  <si>
    <t>Teachers_2014_Town, Remote_New</t>
  </si>
  <si>
    <t>Teachers_2014_Town, Remote_Same District/Different Position</t>
  </si>
  <si>
    <t>Teachers_2014_Town, Remote_Stayer</t>
  </si>
  <si>
    <t>Administrative_2010_Large_Different District/Different Position</t>
  </si>
  <si>
    <t>Administrative_2010_Large_Different District/Same Position</t>
  </si>
  <si>
    <t>Administrative_2010_Large_Leaver</t>
  </si>
  <si>
    <t>Administrative_2010_Large_New</t>
  </si>
  <si>
    <t>Administrative_2010_Large_Same District/Different Position</t>
  </si>
  <si>
    <t>Administrative_2010_Large_Stayer</t>
  </si>
  <si>
    <t>Administrative_2010_Large-Medium_Different District/Different Position</t>
  </si>
  <si>
    <t>Administrative_2010_Large-Medium_Different District/Same Position</t>
  </si>
  <si>
    <t>Administrative_2010_Large-Medium_Leaver</t>
  </si>
  <si>
    <t>Administrative_2010_Large-Medium_New</t>
  </si>
  <si>
    <t>Administrative_2010_Large-Medium_Same District/Different Position</t>
  </si>
  <si>
    <t>Administrative_2010_Large-Medium_Stayer</t>
  </si>
  <si>
    <t>Administrative_2010_Small_Different District/Different Position</t>
  </si>
  <si>
    <t>Administrative_2010_Small_Different District/Same Position</t>
  </si>
  <si>
    <t>Administrative_2010_Small_Leaver</t>
  </si>
  <si>
    <t>Administrative_2010_Small_New</t>
  </si>
  <si>
    <t>Administrative_2010_Small_Same District/Different Position</t>
  </si>
  <si>
    <t>Administrative_2010_Small_Stayer</t>
  </si>
  <si>
    <t>Administrative_2010_Small-Medium_Different District/Different Position</t>
  </si>
  <si>
    <t>Administrative_2010_Small-Medium_Different District/Same Position</t>
  </si>
  <si>
    <t>Administrative_2010_Small-Medium_Leaver</t>
  </si>
  <si>
    <t>Administrative_2010_Small-Medium_New</t>
  </si>
  <si>
    <t>Administrative_2010_Small-Medium_Same District/Different Position</t>
  </si>
  <si>
    <t>Administrative_2010_Small-Medium_Stayer</t>
  </si>
  <si>
    <t>Administrative_2011_Large_Different District/Different Position</t>
  </si>
  <si>
    <t>Administrative_2011_Large_Different District/Same Position</t>
  </si>
  <si>
    <t>Administrative_2011_Large_Leaver</t>
  </si>
  <si>
    <t>Administrative_2011_Large_New</t>
  </si>
  <si>
    <t>Administrative_2011_Large_Same District/Different Position</t>
  </si>
  <si>
    <t>Administrative_2011_Large_Stayer</t>
  </si>
  <si>
    <t>Administrative_2011_Large-Medium_Different District/Different Position</t>
  </si>
  <si>
    <t>Administrative_2011_Large-Medium_Different District/Same Position</t>
  </si>
  <si>
    <t>Administrative_2011_Large-Medium_Leaver</t>
  </si>
  <si>
    <t>Administrative_2011_Large-Medium_New</t>
  </si>
  <si>
    <t>Administrative_2011_Large-Medium_Same District/Different Position</t>
  </si>
  <si>
    <t>Administrative_2011_Large-Medium_Stayer</t>
  </si>
  <si>
    <t>Administrative_2011_Small_Different District/Different Position</t>
  </si>
  <si>
    <t>Administrative_2011_Small_Different District/Same Position</t>
  </si>
  <si>
    <t>Administrative_2011_Small_Leaver</t>
  </si>
  <si>
    <t>Administrative_2011_Small_New</t>
  </si>
  <si>
    <t>Administrative_2011_Small_Same District/Different Position</t>
  </si>
  <si>
    <t>Administrative_2011_Small_Stayer</t>
  </si>
  <si>
    <t>Administrative_2011_Small-Medium_Different District/Different Position</t>
  </si>
  <si>
    <t>Administrative_2011_Small-Medium_Different District/Same Position</t>
  </si>
  <si>
    <t>Administrative_2011_Small-Medium_Leaver</t>
  </si>
  <si>
    <t>Administrative_2011_Small-Medium_New</t>
  </si>
  <si>
    <t>Administrative_2011_Small-Medium_Same District/Different Position</t>
  </si>
  <si>
    <t>Administrative_2011_Small-Medium_Stayer</t>
  </si>
  <si>
    <t>Administrative_2012_Large_Different District/Different Position</t>
  </si>
  <si>
    <t>Administrative_2012_Large_Different District/Same Position</t>
  </si>
  <si>
    <t>Administrative_2012_Large_Leaver</t>
  </si>
  <si>
    <t>Administrative_2012_Large_New</t>
  </si>
  <si>
    <t>Administrative_2012_Large_Same District/Different Position</t>
  </si>
  <si>
    <t>Administrative_2012_Large_Stayer</t>
  </si>
  <si>
    <t>Administrative_2012_Large-Medium_Different District/Different Position</t>
  </si>
  <si>
    <t>Administrative_2012_Large-Medium_Different District/Same Position</t>
  </si>
  <si>
    <t>Administrative_2012_Large-Medium_Leaver</t>
  </si>
  <si>
    <t>Administrative_2012_Large-Medium_New</t>
  </si>
  <si>
    <t>Administrative_2012_Large-Medium_Same District/Different Position</t>
  </si>
  <si>
    <t>Administrative_2012_Large-Medium_Stayer</t>
  </si>
  <si>
    <t>Administrative_2012_Small_Different District/Different Position</t>
  </si>
  <si>
    <t>Administrative_2012_Small_Different District/Same Position</t>
  </si>
  <si>
    <t>Administrative_2012_Small_Leaver</t>
  </si>
  <si>
    <t>Administrative_2012_Small_New</t>
  </si>
  <si>
    <t>Administrative_2012_Small_Same District/Different Position</t>
  </si>
  <si>
    <t>Administrative_2012_Small_Stayer</t>
  </si>
  <si>
    <t>Administrative_2012_Small-Medium_Different District/Different Position</t>
  </si>
  <si>
    <t>Administrative_2012_Small-Medium_Different District/Same Position</t>
  </si>
  <si>
    <t>Administrative_2012_Small-Medium_Leaver</t>
  </si>
  <si>
    <t>Administrative_2012_Small-Medium_New</t>
  </si>
  <si>
    <t>Administrative_2012_Small-Medium_Same District/Different Position</t>
  </si>
  <si>
    <t>Administrative_2012_Small-Medium_Stayer</t>
  </si>
  <si>
    <t>Administrative_2013_Large_Different District/Different Position</t>
  </si>
  <si>
    <t>Administrative_2013_Large_Different District/Same Position</t>
  </si>
  <si>
    <t>Administrative_2013_Large_Leaver</t>
  </si>
  <si>
    <t>Administrative_2013_Large_New</t>
  </si>
  <si>
    <t>Administrative_2013_Large_Same District/Different Position</t>
  </si>
  <si>
    <t>Administrative_2013_Large_Stayer</t>
  </si>
  <si>
    <t>Administrative_2013_Large-Medium_Different District/Different Position</t>
  </si>
  <si>
    <t>Administrative_2013_Large-Medium_Different District/Same Position</t>
  </si>
  <si>
    <t>Administrative_2013_Large-Medium_Leaver</t>
  </si>
  <si>
    <t>Administrative_2013_Large-Medium_New</t>
  </si>
  <si>
    <t>Administrative_2013_Large-Medium_Same District/Different Position</t>
  </si>
  <si>
    <t>Administrative_2013_Large-Medium_Stayer</t>
  </si>
  <si>
    <t>Administrative_2013_Small_Different District/Different Position</t>
  </si>
  <si>
    <t>Administrative_2013_Small_Different District/Same Position</t>
  </si>
  <si>
    <t>Administrative_2013_Small_Leaver</t>
  </si>
  <si>
    <t>Administrative_2013_Small_New</t>
  </si>
  <si>
    <t>Administrative_2013_Small_Same District/Different Position</t>
  </si>
  <si>
    <t>Administrative_2013_Small_Stayer</t>
  </si>
  <si>
    <t>Administrative_2013_Small-Medium_Different District/Different Position</t>
  </si>
  <si>
    <t>Administrative_2013_Small-Medium_Different District/Same Position</t>
  </si>
  <si>
    <t>Administrative_2013_Small-Medium_Leaver</t>
  </si>
  <si>
    <t>Administrative_2013_Small-Medium_New</t>
  </si>
  <si>
    <t>Administrative_2013_Small-Medium_Same District/Different Position</t>
  </si>
  <si>
    <t>Administrative_2013_Small-Medium_Stayer</t>
  </si>
  <si>
    <t>Administrative_2014_Large_Different District/Different Position</t>
  </si>
  <si>
    <t>Administrative_2014_Large_Different District/Same Position</t>
  </si>
  <si>
    <t>Administrative_2014_Large_Leaver</t>
  </si>
  <si>
    <t>Administrative_2014_Large_New</t>
  </si>
  <si>
    <t>Administrative_2014_Large_Same District/Different Position</t>
  </si>
  <si>
    <t>Administrative_2014_Large_Stayer</t>
  </si>
  <si>
    <t>Administrative_2014_Large-Medium_Different District/Different Position</t>
  </si>
  <si>
    <t>Administrative_2014_Large-Medium_Different District/Same Position</t>
  </si>
  <si>
    <t>Administrative_2014_Large-Medium_Leaver</t>
  </si>
  <si>
    <t>Administrative_2014_Large-Medium_New</t>
  </si>
  <si>
    <t>Administrative_2014_Large-Medium_Same District/Different Position</t>
  </si>
  <si>
    <t>Administrative_2014_Large-Medium_Stayer</t>
  </si>
  <si>
    <t>Administrative_2014_Small_Different District/Different Position</t>
  </si>
  <si>
    <t>Administrative_2014_Small_Different District/Same Position</t>
  </si>
  <si>
    <t>Administrative_2014_Small_Leaver</t>
  </si>
  <si>
    <t>Administrative_2014_Small_New</t>
  </si>
  <si>
    <t>Administrative_2014_Small_Same District/Different Position</t>
  </si>
  <si>
    <t>Administrative_2014_Small_Stayer</t>
  </si>
  <si>
    <t>Administrative_2014_Small-Medium_Different District/Different Position</t>
  </si>
  <si>
    <t>Administrative_2014_Small-Medium_Different District/Same Position</t>
  </si>
  <si>
    <t>Administrative_2014_Small-Medium_Leaver</t>
  </si>
  <si>
    <t>Administrative_2014_Small-Medium_New</t>
  </si>
  <si>
    <t>Administrative_2014_Small-Medium_Same District/Different Position</t>
  </si>
  <si>
    <t>Administrative_2014_Small-Medium_Stayer</t>
  </si>
  <si>
    <t>Charter_2010_Large_Different District/Different Position</t>
  </si>
  <si>
    <t>Charter_2010_Large_Different District/Same Position</t>
  </si>
  <si>
    <t>Charter_2010_Large_Leaver</t>
  </si>
  <si>
    <t>Charter_2010_Large_New</t>
  </si>
  <si>
    <t>Charter_2010_Large_Stayer</t>
  </si>
  <si>
    <t>Charter_2010_Large-Medium_Different District/Different Position</t>
  </si>
  <si>
    <t>Charter_2010_Large-Medium_Different District/Same Position</t>
  </si>
  <si>
    <t>Charter_2010_Large-Medium_Leaver</t>
  </si>
  <si>
    <t>Charter_2010_Large-Medium_New</t>
  </si>
  <si>
    <t>Charter_2010_Large-Medium_Same District/Different Position</t>
  </si>
  <si>
    <t>Charter_2010_Large-Medium_Stayer</t>
  </si>
  <si>
    <t>Charter_2010_Small_Different District/Different Position</t>
  </si>
  <si>
    <t>Charter_2010_Small_Leaver</t>
  </si>
  <si>
    <t>Charter_2010_Small_Same District/Different Position</t>
  </si>
  <si>
    <t>Charter_2010_Small_Stayer</t>
  </si>
  <si>
    <t>Charter_2010_Small-Medium_Different District/Different Position</t>
  </si>
  <si>
    <t>Charter_2010_Small-Medium_Leaver</t>
  </si>
  <si>
    <t>Charter_2010_Small-Medium_New</t>
  </si>
  <si>
    <t>Charter_2010_Small-Medium_Same District/Different Position</t>
  </si>
  <si>
    <t>Charter_2010_Small-Medium_Stayer</t>
  </si>
  <si>
    <t>Charter_2011_Large_Different District/Different Position</t>
  </si>
  <si>
    <t>Charter_2011_Large_Different District/Same Position</t>
  </si>
  <si>
    <t>Charter_2011_Large_Leaver</t>
  </si>
  <si>
    <t>Charter_2011_Large_New</t>
  </si>
  <si>
    <t>Charter_2011_Large_Same District/Different Position</t>
  </si>
  <si>
    <t>Charter_2011_Large_Stayer</t>
  </si>
  <si>
    <t>Charter_2011_Large-Medium_Different District/Different Position</t>
  </si>
  <si>
    <t>Charter_2011_Large-Medium_Different District/Same Position</t>
  </si>
  <si>
    <t>Charter_2011_Large-Medium_Leaver</t>
  </si>
  <si>
    <t>Charter_2011_Large-Medium_New</t>
  </si>
  <si>
    <t>Charter_2011_Large-Medium_Same District/Different Position</t>
  </si>
  <si>
    <t>Charter_2011_Large-Medium_Stayer</t>
  </si>
  <si>
    <t>Charter_2011_Small-Medium_Different District/Different Position</t>
  </si>
  <si>
    <t>Charter_2011_Small-Medium_Leaver</t>
  </si>
  <si>
    <t>Charter_2011_Small-Medium_New</t>
  </si>
  <si>
    <t>Charter_2011_Small-Medium_Same District/Different Position</t>
  </si>
  <si>
    <t>Charter_2011_Small-Medium_Stayer</t>
  </si>
  <si>
    <t>Charter_2012_Large_Different District/Different Position</t>
  </si>
  <si>
    <t>Charter_2012_Large_Different District/Same Position</t>
  </si>
  <si>
    <t>Charter_2012_Large_Leaver</t>
  </si>
  <si>
    <t>Charter_2012_Large_New</t>
  </si>
  <si>
    <t>Charter_2012_Large_Stayer</t>
  </si>
  <si>
    <t>Charter_2012_Large-Medium_Different District/Different Position</t>
  </si>
  <si>
    <t>Charter_2012_Large-Medium_Different District/Same Position</t>
  </si>
  <si>
    <t>Charter_2012_Large-Medium_Leaver</t>
  </si>
  <si>
    <t>Charter_2012_Large-Medium_New</t>
  </si>
  <si>
    <t>Charter_2012_Large-Medium_Same District/Different Position</t>
  </si>
  <si>
    <t>Charter_2012_Large-Medium_Stayer</t>
  </si>
  <si>
    <t>Charter_2012_Small_New</t>
  </si>
  <si>
    <t>Charter_2012_Small-Medium_Different District/Different Position</t>
  </si>
  <si>
    <t>Charter_2012_Small-Medium_Different District/Same Position</t>
  </si>
  <si>
    <t>Charter_2012_Small-Medium_Leaver</t>
  </si>
  <si>
    <t>Charter_2012_Small-Medium_New</t>
  </si>
  <si>
    <t>Charter_2012_Small-Medium_Same District/Different Position</t>
  </si>
  <si>
    <t>Charter_2012_Small-Medium_Stayer</t>
  </si>
  <si>
    <t>Charter_2013_Large_Different District/Different Position</t>
  </si>
  <si>
    <t>Charter_2013_Large_Different District/Same Position</t>
  </si>
  <si>
    <t>Charter_2013_Large_Leaver</t>
  </si>
  <si>
    <t>Charter_2013_Large_New</t>
  </si>
  <si>
    <t>Charter_2013_Large_Same District/Different Position</t>
  </si>
  <si>
    <t>Charter_2013_Large_Stayer</t>
  </si>
  <si>
    <t>Charter_2013_Large-Medium_Different District/Different Position</t>
  </si>
  <si>
    <t>Charter_2013_Large-Medium_Different District/Same Position</t>
  </si>
  <si>
    <t>Charter_2013_Large-Medium_Leaver</t>
  </si>
  <si>
    <t>Charter_2013_Large-Medium_New</t>
  </si>
  <si>
    <t>Charter_2013_Large-Medium_Same District/Different Position</t>
  </si>
  <si>
    <t>Charter_2013_Large-Medium_Stayer</t>
  </si>
  <si>
    <t>Charter_2013_Small_New</t>
  </si>
  <si>
    <t>Charter_2013_Small_Stayer</t>
  </si>
  <si>
    <t>Charter_2013_Small-Medium_Different District/Different Position</t>
  </si>
  <si>
    <t>Charter_2013_Small-Medium_Different District/Same Position</t>
  </si>
  <si>
    <t>Charter_2013_Small-Medium_Leaver</t>
  </si>
  <si>
    <t>Charter_2013_Small-Medium_New</t>
  </si>
  <si>
    <t>Charter_2013_Small-Medium_Same District/Different Position</t>
  </si>
  <si>
    <t>Charter_2013_Small-Medium_Stayer</t>
  </si>
  <si>
    <t>Charter_2014_Large_Different District/Different Position</t>
  </si>
  <si>
    <t>Charter_2014_Large_Different District/Same Position</t>
  </si>
  <si>
    <t>Charter_2014_Large_Leaver</t>
  </si>
  <si>
    <t>Charter_2014_Large_New</t>
  </si>
  <si>
    <t>Charter_2014_Large_Same District/Different Position</t>
  </si>
  <si>
    <t>Charter_2014_Large_Stayer</t>
  </si>
  <si>
    <t>Charter_2014_Large-Medium_Different District/Different Position</t>
  </si>
  <si>
    <t>Charter_2014_Large-Medium_Different District/Same Position</t>
  </si>
  <si>
    <t>Charter_2014_Large-Medium_Leaver</t>
  </si>
  <si>
    <t>Charter_2014_Large-Medium_New</t>
  </si>
  <si>
    <t>Charter_2014_Large-Medium_Same District/Different Position</t>
  </si>
  <si>
    <t>Charter_2014_Large-Medium_Stayer</t>
  </si>
  <si>
    <t>Charter_2014_Small_Leaver</t>
  </si>
  <si>
    <t>Charter_2014_Small_New</t>
  </si>
  <si>
    <t>Charter_2014_Small_Stayer</t>
  </si>
  <si>
    <t>Charter_2014_Small-Medium_Different District/Different Position</t>
  </si>
  <si>
    <t>Charter_2014_Small-Medium_Different District/Same Position</t>
  </si>
  <si>
    <t>Charter_2014_Small-Medium_Leaver</t>
  </si>
  <si>
    <t>Charter_2014_Small-Medium_New</t>
  </si>
  <si>
    <t>Charter_2014_Small-Medium_Same District/Different Position</t>
  </si>
  <si>
    <t>Charter_2014_Small-Medium_Stayer</t>
  </si>
  <si>
    <t>District-wide Staff_2010_Large_Different District/Different Position</t>
  </si>
  <si>
    <t>District-wide Staff_2010_Large_Different District/Same Position</t>
  </si>
  <si>
    <t>District-wide Staff_2010_Large_Leaver</t>
  </si>
  <si>
    <t>District-wide Staff_2010_Large_New</t>
  </si>
  <si>
    <t>District-wide Staff_2010_Large_Same District/Different Position</t>
  </si>
  <si>
    <t>District-wide Staff_2010_Large_Stayer</t>
  </si>
  <si>
    <t>District-wide Staff_2010_Large-Medium_Different District/Different Position</t>
  </si>
  <si>
    <t>District-wide Staff_2010_Large-Medium_Different District/Same Position</t>
  </si>
  <si>
    <t>District-wide Staff_2010_Large-Medium_Leaver</t>
  </si>
  <si>
    <t>District-wide Staff_2010_Large-Medium_New</t>
  </si>
  <si>
    <t>District-wide Staff_2010_Large-Medium_Same District/Different Position</t>
  </si>
  <si>
    <t>District-wide Staff_2010_Large-Medium_Stayer</t>
  </si>
  <si>
    <t>District-wide Staff_2010_Small_Different District/Different Position</t>
  </si>
  <si>
    <t>District-wide Staff_2010_Small_Different District/Same Position</t>
  </si>
  <si>
    <t>District-wide Staff_2010_Small_Leaver</t>
  </si>
  <si>
    <t>District-wide Staff_2010_Small_New</t>
  </si>
  <si>
    <t>District-wide Staff_2010_Small_Same District/Different Position</t>
  </si>
  <si>
    <t>District-wide Staff_2010_Small_Stayer</t>
  </si>
  <si>
    <t>District-wide Staff_2010_Small-Medium_Different District/Different Position</t>
  </si>
  <si>
    <t>District-wide Staff_2010_Small-Medium_Different District/Same Position</t>
  </si>
  <si>
    <t>District-wide Staff_2010_Small-Medium_Leaver</t>
  </si>
  <si>
    <t>District-wide Staff_2010_Small-Medium_New</t>
  </si>
  <si>
    <t>District-wide Staff_2010_Small-Medium_Same District/Different Position</t>
  </si>
  <si>
    <t>District-wide Staff_2010_Small-Medium_Stayer</t>
  </si>
  <si>
    <t>District-wide Staff_2011_Large_Different District/Different Position</t>
  </si>
  <si>
    <t>District-wide Staff_2011_Large_Different District/Same Position</t>
  </si>
  <si>
    <t>District-wide Staff_2011_Large_Leaver</t>
  </si>
  <si>
    <t>District-wide Staff_2011_Large_New</t>
  </si>
  <si>
    <t>District-wide Staff_2011_Large_Same District/Different Position</t>
  </si>
  <si>
    <t>District-wide Staff_2011_Large_Stayer</t>
  </si>
  <si>
    <t>District-wide Staff_2011_Large-Medium_Different District/Different Position</t>
  </si>
  <si>
    <t>District-wide Staff_2011_Large-Medium_Different District/Same Position</t>
  </si>
  <si>
    <t>District-wide Staff_2011_Large-Medium_Leaver</t>
  </si>
  <si>
    <t>District-wide Staff_2011_Large-Medium_New</t>
  </si>
  <si>
    <t>District-wide Staff_2011_Large-Medium_Same District/Different Position</t>
  </si>
  <si>
    <t>District-wide Staff_2011_Large-Medium_Stayer</t>
  </si>
  <si>
    <t>District-wide Staff_2011_Small_Different District/Different Position</t>
  </si>
  <si>
    <t>District-wide Staff_2011_Small_Different District/Same Position</t>
  </si>
  <si>
    <t>District-wide Staff_2011_Small_Leaver</t>
  </si>
  <si>
    <t>District-wide Staff_2011_Small_New</t>
  </si>
  <si>
    <t>District-wide Staff_2011_Small_Same District/Different Position</t>
  </si>
  <si>
    <t>District-wide Staff_2011_Small_Stayer</t>
  </si>
  <si>
    <t>District-wide Staff_2011_Small-Medium_Different District/Different Position</t>
  </si>
  <si>
    <t>District-wide Staff_2011_Small-Medium_Different District/Same Position</t>
  </si>
  <si>
    <t>District-wide Staff_2011_Small-Medium_Leaver</t>
  </si>
  <si>
    <t>District-wide Staff_2011_Small-Medium_New</t>
  </si>
  <si>
    <t>District-wide Staff_2011_Small-Medium_Same District/Different Position</t>
  </si>
  <si>
    <t>District-wide Staff_2011_Small-Medium_Stayer</t>
  </si>
  <si>
    <t>District-wide Staff_2012_Large_Different District/Different Position</t>
  </si>
  <si>
    <t>District-wide Staff_2012_Large_Different District/Same Position</t>
  </si>
  <si>
    <t>District-wide Staff_2012_Large_Leaver</t>
  </si>
  <si>
    <t>District-wide Staff_2012_Large_New</t>
  </si>
  <si>
    <t>District-wide Staff_2012_Large_Same District/Different Position</t>
  </si>
  <si>
    <t>District-wide Staff_2012_Large_Stayer</t>
  </si>
  <si>
    <t>District-wide Staff_2012_Large-Medium_Different District/Different Position</t>
  </si>
  <si>
    <t>District-wide Staff_2012_Large-Medium_Different District/Same Position</t>
  </si>
  <si>
    <t>District-wide Staff_2012_Large-Medium_Leaver</t>
  </si>
  <si>
    <t>District-wide Staff_2012_Large-Medium_New</t>
  </si>
  <si>
    <t>District-wide Staff_2012_Large-Medium_Same District/Different Position</t>
  </si>
  <si>
    <t>District-wide Staff_2012_Large-Medium_Stayer</t>
  </si>
  <si>
    <t>District-wide Staff_2012_Small_Different District/Different Position</t>
  </si>
  <si>
    <t>District-wide Staff_2012_Small_Different District/Same Position</t>
  </si>
  <si>
    <t>District-wide Staff_2012_Small_Leaver</t>
  </si>
  <si>
    <t>District-wide Staff_2012_Small_New</t>
  </si>
  <si>
    <t>District-wide Staff_2012_Small_Same District/Different Position</t>
  </si>
  <si>
    <t>District-wide Staff_2012_Small_Stayer</t>
  </si>
  <si>
    <t>District-wide Staff_2012_Small-Medium_Different District/Different Position</t>
  </si>
  <si>
    <t>District-wide Staff_2012_Small-Medium_Different District/Same Position</t>
  </si>
  <si>
    <t>District-wide Staff_2012_Small-Medium_Leaver</t>
  </si>
  <si>
    <t>District-wide Staff_2012_Small-Medium_New</t>
  </si>
  <si>
    <t>District-wide Staff_2012_Small-Medium_Same District/Different Position</t>
  </si>
  <si>
    <t>District-wide Staff_2012_Small-Medium_Stayer</t>
  </si>
  <si>
    <t>District-wide Staff_2013_Large_Different District/Different Position</t>
  </si>
  <si>
    <t>District-wide Staff_2013_Large_Different District/Same Position</t>
  </si>
  <si>
    <t>District-wide Staff_2013_Large_Leaver</t>
  </si>
  <si>
    <t>District-wide Staff_2013_Large_New</t>
  </si>
  <si>
    <t>District-wide Staff_2013_Large_Same District/Different Position</t>
  </si>
  <si>
    <t>District-wide Staff_2013_Large_Stayer</t>
  </si>
  <si>
    <t>District-wide Staff_2013_Large-Medium_Different District/Different Position</t>
  </si>
  <si>
    <t>District-wide Staff_2013_Large-Medium_Different District/Same Position</t>
  </si>
  <si>
    <t>District-wide Staff_2013_Large-Medium_Leaver</t>
  </si>
  <si>
    <t>District-wide Staff_2013_Large-Medium_New</t>
  </si>
  <si>
    <t>District-wide Staff_2013_Large-Medium_Same District/Different Position</t>
  </si>
  <si>
    <t>District-wide Staff_2013_Large-Medium_Stayer</t>
  </si>
  <si>
    <t>District-wide Staff_2013_Small_Different District/Different Position</t>
  </si>
  <si>
    <t>District-wide Staff_2013_Small_Different District/Same Position</t>
  </si>
  <si>
    <t>District-wide Staff_2013_Small_Leaver</t>
  </si>
  <si>
    <t>District-wide Staff_2013_Small_New</t>
  </si>
  <si>
    <t>District-wide Staff_2013_Small_Same District/Different Position</t>
  </si>
  <si>
    <t>District-wide Staff_2013_Small_Stayer</t>
  </si>
  <si>
    <t>District-wide Staff_2013_Small-Medium_Different District/Different Position</t>
  </si>
  <si>
    <t>District-wide Staff_2013_Small-Medium_Different District/Same Position</t>
  </si>
  <si>
    <t>District-wide Staff_2013_Small-Medium_Leaver</t>
  </si>
  <si>
    <t>District-wide Staff_2013_Small-Medium_New</t>
  </si>
  <si>
    <t>District-wide Staff_2013_Small-Medium_Same District/Different Position</t>
  </si>
  <si>
    <t>District-wide Staff_2013_Small-Medium_Stayer</t>
  </si>
  <si>
    <t>District-wide Staff_2014_Large_Different District/Different Position</t>
  </si>
  <si>
    <t>District-wide Staff_2014_Large_Different District/Same Position</t>
  </si>
  <si>
    <t>District-wide Staff_2014_Large_Leaver</t>
  </si>
  <si>
    <t>District-wide Staff_2014_Large_New</t>
  </si>
  <si>
    <t>District-wide Staff_2014_Large_Same District/Different Position</t>
  </si>
  <si>
    <t>District-wide Staff_2014_Large_Stayer</t>
  </si>
  <si>
    <t>District-wide Staff_2014_Large-Medium_Different District/Different Position</t>
  </si>
  <si>
    <t>District-wide Staff_2014_Large-Medium_Different District/Same Position</t>
  </si>
  <si>
    <t>District-wide Staff_2014_Large-Medium_Leaver</t>
  </si>
  <si>
    <t>District-wide Staff_2014_Large-Medium_New</t>
  </si>
  <si>
    <t>District-wide Staff_2014_Large-Medium_Same District/Different Position</t>
  </si>
  <si>
    <t>District-wide Staff_2014_Large-Medium_Stayer</t>
  </si>
  <si>
    <t>District-wide Staff_2014_Small_Different District/Different Position</t>
  </si>
  <si>
    <t>District-wide Staff_2014_Small_Different District/Same Position</t>
  </si>
  <si>
    <t>District-wide Staff_2014_Small_Leaver</t>
  </si>
  <si>
    <t>District-wide Staff_2014_Small_New</t>
  </si>
  <si>
    <t>District-wide Staff_2014_Small_Same District/Different Position</t>
  </si>
  <si>
    <t>District-wide Staff_2014_Small_Stayer</t>
  </si>
  <si>
    <t>District-wide Staff_2014_Small-Medium_Different District/Different Position</t>
  </si>
  <si>
    <t>District-wide Staff_2014_Small-Medium_Different District/Same Position</t>
  </si>
  <si>
    <t>District-wide Staff_2014_Small-Medium_Leaver</t>
  </si>
  <si>
    <t>District-wide Staff_2014_Small-Medium_New</t>
  </si>
  <si>
    <t>District-wide Staff_2014_Small-Medium_Same District/Different Position</t>
  </si>
  <si>
    <t>District-wide Staff_2014_Small-Medium_Stayer</t>
  </si>
  <si>
    <t>Early Childhood_2010_Large_Different District/Different Position</t>
  </si>
  <si>
    <t>Early Childhood_2010_Large_Different District/Same Position</t>
  </si>
  <si>
    <t>Early Childhood_2010_Large_Leaver</t>
  </si>
  <si>
    <t>Early Childhood_2010_Large_New</t>
  </si>
  <si>
    <t>Early Childhood_2010_Large_Same District/Different Position</t>
  </si>
  <si>
    <t>Early Childhood_2010_Large_Stayer</t>
  </si>
  <si>
    <t>Early Childhood_2010_Large-Medium_Different District/Different Position</t>
  </si>
  <si>
    <t>Early Childhood_2010_Large-Medium_Different District/Same Position</t>
  </si>
  <si>
    <t>Early Childhood_2010_Large-Medium_Leaver</t>
  </si>
  <si>
    <t>Early Childhood_2010_Large-Medium_New</t>
  </si>
  <si>
    <t>Early Childhood_2010_Large-Medium_Same District/Different Position</t>
  </si>
  <si>
    <t>Early Childhood_2010_Large-Medium_Stayer</t>
  </si>
  <si>
    <t>Early Childhood_2010_Small_Different District/Different Position</t>
  </si>
  <si>
    <t>Early Childhood_2010_Small_Different District/Same Position</t>
  </si>
  <si>
    <t>Early Childhood_2010_Small_Leaver</t>
  </si>
  <si>
    <t>Early Childhood_2010_Small_New</t>
  </si>
  <si>
    <t>Early Childhood_2010_Small_Same District/Different Position</t>
  </si>
  <si>
    <t>Early Childhood_2010_Small_Stayer</t>
  </si>
  <si>
    <t>Early Childhood_2010_Small-Medium_Different District/Different Position</t>
  </si>
  <si>
    <t>Early Childhood_2010_Small-Medium_Leaver</t>
  </si>
  <si>
    <t>Early Childhood_2010_Small-Medium_New</t>
  </si>
  <si>
    <t>Early Childhood_2010_Small-Medium_Same District/Different Position</t>
  </si>
  <si>
    <t>Early Childhood_2010_Small-Medium_Stayer</t>
  </si>
  <si>
    <t>Early Childhood_2011_Large_Different District/Different Position</t>
  </si>
  <si>
    <t>Early Childhood_2011_Large_Different District/Same Position</t>
  </si>
  <si>
    <t>Early Childhood_2011_Large_Leaver</t>
  </si>
  <si>
    <t>Early Childhood_2011_Large_New</t>
  </si>
  <si>
    <t>Early Childhood_2011_Large_Same District/Different Position</t>
  </si>
  <si>
    <t>Early Childhood_2011_Large_Stayer</t>
  </si>
  <si>
    <t>Early Childhood_2011_Large-Medium_Different District/Different Position</t>
  </si>
  <si>
    <t>Early Childhood_2011_Large-Medium_Different District/Same Position</t>
  </si>
  <si>
    <t>Early Childhood_2011_Large-Medium_Leaver</t>
  </si>
  <si>
    <t>Early Childhood_2011_Large-Medium_New</t>
  </si>
  <si>
    <t>Early Childhood_2011_Large-Medium_Same District/Different Position</t>
  </si>
  <si>
    <t>Early Childhood_2011_Large-Medium_Stayer</t>
  </si>
  <si>
    <t>Early Childhood_2011_Small_Different District/Different Position</t>
  </si>
  <si>
    <t>Early Childhood_2011_Small_Different District/Same Position</t>
  </si>
  <si>
    <t>Early Childhood_2011_Small_Leaver</t>
  </si>
  <si>
    <t>Early Childhood_2011_Small_New</t>
  </si>
  <si>
    <t>Early Childhood_2011_Small_Same District/Different Position</t>
  </si>
  <si>
    <t>Early Childhood_2011_Small_Stayer</t>
  </si>
  <si>
    <t>Early Childhood_2011_Small-Medium_Different District/Different Position</t>
  </si>
  <si>
    <t>Early Childhood_2011_Small-Medium_Different District/Same Position</t>
  </si>
  <si>
    <t>Early Childhood_2011_Small-Medium_Leaver</t>
  </si>
  <si>
    <t>Early Childhood_2011_Small-Medium_New</t>
  </si>
  <si>
    <t>Early Childhood_2011_Small-Medium_Same District/Different Position</t>
  </si>
  <si>
    <t>Early Childhood_2011_Small-Medium_Stayer</t>
  </si>
  <si>
    <t>Early Childhood_2012_Large_Different District/Different Position</t>
  </si>
  <si>
    <t>Early Childhood_2012_Large_Different District/Same Position</t>
  </si>
  <si>
    <t>Early Childhood_2012_Large_Leaver</t>
  </si>
  <si>
    <t>Early Childhood_2012_Large_New</t>
  </si>
  <si>
    <t>Early Childhood_2012_Large_Same District/Different Position</t>
  </si>
  <si>
    <t>Early Childhood_2012_Large_Stayer</t>
  </si>
  <si>
    <t>Early Childhood_2012_Large-Medium_Different District/Different Position</t>
  </si>
  <si>
    <t>Early Childhood_2012_Large-Medium_Different District/Same Position</t>
  </si>
  <si>
    <t>Early Childhood_2012_Large-Medium_Leaver</t>
  </si>
  <si>
    <t>Early Childhood_2012_Large-Medium_New</t>
  </si>
  <si>
    <t>Early Childhood_2012_Large-Medium_Same District/Different Position</t>
  </si>
  <si>
    <t>Early Childhood_2012_Large-Medium_Stayer</t>
  </si>
  <si>
    <t>Early Childhood_2012_Small_Different District/Different Position</t>
  </si>
  <si>
    <t>Early Childhood_2012_Small_Different District/Same Position</t>
  </si>
  <si>
    <t>Early Childhood_2012_Small_Leaver</t>
  </si>
  <si>
    <t>Early Childhood_2012_Small_New</t>
  </si>
  <si>
    <t>Early Childhood_2012_Small_Same District/Different Position</t>
  </si>
  <si>
    <t>Early Childhood_2012_Small_Stayer</t>
  </si>
  <si>
    <t>Early Childhood_2012_Small-Medium_Different District/Different Position</t>
  </si>
  <si>
    <t>Early Childhood_2012_Small-Medium_Different District/Same Position</t>
  </si>
  <si>
    <t>Early Childhood_2012_Small-Medium_Leaver</t>
  </si>
  <si>
    <t>Early Childhood_2012_Small-Medium_New</t>
  </si>
  <si>
    <t>Early Childhood_2012_Small-Medium_Same District/Different Position</t>
  </si>
  <si>
    <t>Early Childhood_2012_Small-Medium_Stayer</t>
  </si>
  <si>
    <t>Early Childhood_2013_Large_Different District/Different Position</t>
  </si>
  <si>
    <t>Early Childhood_2013_Large_Different District/Same Position</t>
  </si>
  <si>
    <t>Early Childhood_2013_Large_Leaver</t>
  </si>
  <si>
    <t>Early Childhood_2013_Large_New</t>
  </si>
  <si>
    <t>Early Childhood_2013_Large_Same District/Different Position</t>
  </si>
  <si>
    <t>Early Childhood_2013_Large_Stayer</t>
  </si>
  <si>
    <t>Early Childhood_2013_Large-Medium_Different District/Different Position</t>
  </si>
  <si>
    <t>Early Childhood_2013_Large-Medium_Different District/Same Position</t>
  </si>
  <si>
    <t>Early Childhood_2013_Large-Medium_Leaver</t>
  </si>
  <si>
    <t>Early Childhood_2013_Large-Medium_New</t>
  </si>
  <si>
    <t>Early Childhood_2013_Large-Medium_Same District/Different Position</t>
  </si>
  <si>
    <t>Early Childhood_2013_Large-Medium_Stayer</t>
  </si>
  <si>
    <t>Early Childhood_2013_Small_Different District/Different Position</t>
  </si>
  <si>
    <t>Early Childhood_2013_Small_Different District/Same Position</t>
  </si>
  <si>
    <t>Early Childhood_2013_Small_Leaver</t>
  </si>
  <si>
    <t>Early Childhood_2013_Small_New</t>
  </si>
  <si>
    <t>Early Childhood_2013_Small_Same District/Different Position</t>
  </si>
  <si>
    <t>Early Childhood_2013_Small_Stayer</t>
  </si>
  <si>
    <t>Early Childhood_2013_Small-Medium_Different District/Different Position</t>
  </si>
  <si>
    <t>Early Childhood_2013_Small-Medium_Different District/Same Position</t>
  </si>
  <si>
    <t>Early Childhood_2013_Small-Medium_Leaver</t>
  </si>
  <si>
    <t>Early Childhood_2013_Small-Medium_New</t>
  </si>
  <si>
    <t>Early Childhood_2013_Small-Medium_Same District/Different Position</t>
  </si>
  <si>
    <t>Early Childhood_2013_Small-Medium_Stayer</t>
  </si>
  <si>
    <t>Early Childhood_2014_Large_Different District/Different Position</t>
  </si>
  <si>
    <t>Early Childhood_2014_Large_Different District/Same Position</t>
  </si>
  <si>
    <t>Early Childhood_2014_Large_Leaver</t>
  </si>
  <si>
    <t>Early Childhood_2014_Large_New</t>
  </si>
  <si>
    <t>Early Childhood_2014_Large_Same District/Different Position</t>
  </si>
  <si>
    <t>Early Childhood_2014_Large_Stayer</t>
  </si>
  <si>
    <t>Early Childhood_2014_Large-Medium_Different District/Different Position</t>
  </si>
  <si>
    <t>Early Childhood_2014_Large-Medium_Different District/Same Position</t>
  </si>
  <si>
    <t>Early Childhood_2014_Large-Medium_Leaver</t>
  </si>
  <si>
    <t>Early Childhood_2014_Large-Medium_New</t>
  </si>
  <si>
    <t>Early Childhood_2014_Large-Medium_Same District/Different Position</t>
  </si>
  <si>
    <t>Early Childhood_2014_Large-Medium_Stayer</t>
  </si>
  <si>
    <t>Early Childhood_2014_Small_Different District/Different Position</t>
  </si>
  <si>
    <t>Early Childhood_2014_Small_Different District/Same Position</t>
  </si>
  <si>
    <t>Early Childhood_2014_Small_Leaver</t>
  </si>
  <si>
    <t>Early Childhood_2014_Small_New</t>
  </si>
  <si>
    <t>Early Childhood_2014_Small_Same District/Different Position</t>
  </si>
  <si>
    <t>Early Childhood_2014_Small_Stayer</t>
  </si>
  <si>
    <t>Early Childhood_2014_Small-Medium_Different District/Different Position</t>
  </si>
  <si>
    <t>Early Childhood_2014_Small-Medium_Different District/Same Position</t>
  </si>
  <si>
    <t>Early Childhood_2014_Small-Medium_Leaver</t>
  </si>
  <si>
    <t>Early Childhood_2014_Small-Medium_New</t>
  </si>
  <si>
    <t>Early Childhood_2014_Small-Medium_Same District/Different Position</t>
  </si>
  <si>
    <t>Early Childhood_2014_Small-Medium_Stayer</t>
  </si>
  <si>
    <t>Elementary_2010_Large_Different District/Different Position</t>
  </si>
  <si>
    <t>Elementary_2010_Large_Different District/Same Position</t>
  </si>
  <si>
    <t>Elementary_2010_Large_Leaver</t>
  </si>
  <si>
    <t>Elementary_2010_Large_New</t>
  </si>
  <si>
    <t>Elementary_2010_Large_Same District/Different Position</t>
  </si>
  <si>
    <t>Elementary_2010_Large_Stayer</t>
  </si>
  <si>
    <t>Elementary_2010_Large-Medium_Different District/Different Position</t>
  </si>
  <si>
    <t>Elementary_2010_Large-Medium_Different District/Same Position</t>
  </si>
  <si>
    <t>Elementary_2010_Large-Medium_Leaver</t>
  </si>
  <si>
    <t>Elementary_2010_Large-Medium_New</t>
  </si>
  <si>
    <t>Elementary_2010_Large-Medium_Same District/Different Position</t>
  </si>
  <si>
    <t>Elementary_2010_Large-Medium_Stayer</t>
  </si>
  <si>
    <t>Elementary_2010_Small_Different District/Different Position</t>
  </si>
  <si>
    <t>Elementary_2010_Small_Different District/Same Position</t>
  </si>
  <si>
    <t>Elementary_2010_Small_Leaver</t>
  </si>
  <si>
    <t>Elementary_2010_Small_New</t>
  </si>
  <si>
    <t>Elementary_2010_Small_Same District/Different Position</t>
  </si>
  <si>
    <t>Elementary_2010_Small_Stayer</t>
  </si>
  <si>
    <t>Elementary_2010_Small-Medium_Different District/Different Position</t>
  </si>
  <si>
    <t>Elementary_2010_Small-Medium_Different District/Same Position</t>
  </si>
  <si>
    <t>Elementary_2010_Small-Medium_Leaver</t>
  </si>
  <si>
    <t>Elementary_2010_Small-Medium_New</t>
  </si>
  <si>
    <t>Elementary_2010_Small-Medium_Same District/Different Position</t>
  </si>
  <si>
    <t>Elementary_2010_Small-Medium_Stayer</t>
  </si>
  <si>
    <t>Elementary_2011_Large_Different District/Different Position</t>
  </si>
  <si>
    <t>Elementary_2011_Large_Different District/Same Position</t>
  </si>
  <si>
    <t>Elementary_2011_Large_Leaver</t>
  </si>
  <si>
    <t>Elementary_2011_Large_New</t>
  </si>
  <si>
    <t>Elementary_2011_Large_Same District/Different Position</t>
  </si>
  <si>
    <t>Elementary_2011_Large_Stayer</t>
  </si>
  <si>
    <t>Elementary_2011_Large-Medium_Different District/Different Position</t>
  </si>
  <si>
    <t>Elementary_2011_Large-Medium_Different District/Same Position</t>
  </si>
  <si>
    <t>Elementary_2011_Large-Medium_Leaver</t>
  </si>
  <si>
    <t>Elementary_2011_Large-Medium_New</t>
  </si>
  <si>
    <t>Elementary_2011_Large-Medium_Same District/Different Position</t>
  </si>
  <si>
    <t>Elementary_2011_Large-Medium_Stayer</t>
  </si>
  <si>
    <t>Elementary_2011_Small_Different District/Different Position</t>
  </si>
  <si>
    <t>Elementary_2011_Small_Different District/Same Position</t>
  </si>
  <si>
    <t>Elementary_2011_Small_Leaver</t>
  </si>
  <si>
    <t>Elementary_2011_Small_New</t>
  </si>
  <si>
    <t>Elementary_2011_Small_Same District/Different Position</t>
  </si>
  <si>
    <t>Elementary_2011_Small_Stayer</t>
  </si>
  <si>
    <t>Elementary_2011_Small-Medium_Different District/Different Position</t>
  </si>
  <si>
    <t>Elementary_2011_Small-Medium_Different District/Same Position</t>
  </si>
  <si>
    <t>Elementary_2011_Small-Medium_Leaver</t>
  </si>
  <si>
    <t>Elementary_2011_Small-Medium_New</t>
  </si>
  <si>
    <t>Elementary_2011_Small-Medium_Same District/Different Position</t>
  </si>
  <si>
    <t>Elementary_2011_Small-Medium_Stayer</t>
  </si>
  <si>
    <t>Elementary_2012_Large_Different District/Different Position</t>
  </si>
  <si>
    <t>Elementary_2012_Large_Different District/Same Position</t>
  </si>
  <si>
    <t>Elementary_2012_Large_Leaver</t>
  </si>
  <si>
    <t>Elementary_2012_Large_New</t>
  </si>
  <si>
    <t>Elementary_2012_Large_Same District/Different Position</t>
  </si>
  <si>
    <t>Elementary_2012_Large_Stayer</t>
  </si>
  <si>
    <t>Elementary_2012_Large-Medium_Different District/Different Position</t>
  </si>
  <si>
    <t>Elementary_2012_Large-Medium_Different District/Same Position</t>
  </si>
  <si>
    <t>Elementary_2012_Large-Medium_Leaver</t>
  </si>
  <si>
    <t>Elementary_2012_Large-Medium_New</t>
  </si>
  <si>
    <t>Elementary_2012_Large-Medium_Same District/Different Position</t>
  </si>
  <si>
    <t>Elementary_2012_Large-Medium_Stayer</t>
  </si>
  <si>
    <t>Elementary_2012_Small_Different District/Different Position</t>
  </si>
  <si>
    <t>Elementary_2012_Small_Different District/Same Position</t>
  </si>
  <si>
    <t>Elementary_2012_Small_Leaver</t>
  </si>
  <si>
    <t>Elementary_2012_Small_New</t>
  </si>
  <si>
    <t>Elementary_2012_Small_Same District/Different Position</t>
  </si>
  <si>
    <t>Elementary_2012_Small_Stayer</t>
  </si>
  <si>
    <t>Elementary_2012_Small-Medium_Different District/Different Position</t>
  </si>
  <si>
    <t>Elementary_2012_Small-Medium_Different District/Same Position</t>
  </si>
  <si>
    <t>Elementary_2012_Small-Medium_Leaver</t>
  </si>
  <si>
    <t>Elementary_2012_Small-Medium_New</t>
  </si>
  <si>
    <t>Elementary_2012_Small-Medium_Same District/Different Position</t>
  </si>
  <si>
    <t>Elementary_2012_Small-Medium_Stayer</t>
  </si>
  <si>
    <t>Elementary_2013_Large_Different District/Different Position</t>
  </si>
  <si>
    <t>Elementary_2013_Large_Different District/Same Position</t>
  </si>
  <si>
    <t>Elementary_2013_Large_Leaver</t>
  </si>
  <si>
    <t>Elementary_2013_Large_New</t>
  </si>
  <si>
    <t>Elementary_2013_Large_Same District/Different Position</t>
  </si>
  <si>
    <t>Elementary_2013_Large_Stayer</t>
  </si>
  <si>
    <t>Elementary_2013_Large-Medium_Different District/Different Position</t>
  </si>
  <si>
    <t>Elementary_2013_Large-Medium_Different District/Same Position</t>
  </si>
  <si>
    <t>Elementary_2013_Large-Medium_Leaver</t>
  </si>
  <si>
    <t>Elementary_2013_Large-Medium_New</t>
  </si>
  <si>
    <t>Elementary_2013_Large-Medium_Same District/Different Position</t>
  </si>
  <si>
    <t>Elementary_2013_Large-Medium_Stayer</t>
  </si>
  <si>
    <t>Elementary_2013_Small_Different District/Different Position</t>
  </si>
  <si>
    <t>Elementary_2013_Small_Different District/Same Position</t>
  </si>
  <si>
    <t>Elementary_2013_Small_Leaver</t>
  </si>
  <si>
    <t>Elementary_2013_Small_New</t>
  </si>
  <si>
    <t>Elementary_2013_Small_Same District/Different Position</t>
  </si>
  <si>
    <t>Elementary_2013_Small_Stayer</t>
  </si>
  <si>
    <t>Elementary_2013_Small-Medium_Different District/Different Position</t>
  </si>
  <si>
    <t>Elementary_2013_Small-Medium_Different District/Same Position</t>
  </si>
  <si>
    <t>Elementary_2013_Small-Medium_Leaver</t>
  </si>
  <si>
    <t>Elementary_2013_Small-Medium_New</t>
  </si>
  <si>
    <t>Elementary_2013_Small-Medium_Same District/Different Position</t>
  </si>
  <si>
    <t>Elementary_2013_Small-Medium_Stayer</t>
  </si>
  <si>
    <t>Elementary_2014_Large_Different District/Different Position</t>
  </si>
  <si>
    <t>Elementary_2014_Large_Different District/Same Position</t>
  </si>
  <si>
    <t>Elementary_2014_Large_Leaver</t>
  </si>
  <si>
    <t>Elementary_2014_Large_New</t>
  </si>
  <si>
    <t>Elementary_2014_Large_Same District/Different Position</t>
  </si>
  <si>
    <t>Elementary_2014_Large_Stayer</t>
  </si>
  <si>
    <t>Elementary_2014_Large-Medium_Different District/Different Position</t>
  </si>
  <si>
    <t>Elementary_2014_Large-Medium_Different District/Same Position</t>
  </si>
  <si>
    <t>Elementary_2014_Large-Medium_Leaver</t>
  </si>
  <si>
    <t>Elementary_2014_Large-Medium_New</t>
  </si>
  <si>
    <t>Elementary_2014_Large-Medium_Same District/Different Position</t>
  </si>
  <si>
    <t>Elementary_2014_Large-Medium_Stayer</t>
  </si>
  <si>
    <t>Elementary_2014_Small_Different District/Different Position</t>
  </si>
  <si>
    <t>Elementary_2014_Small_Different District/Same Position</t>
  </si>
  <si>
    <t>Elementary_2014_Small_Leaver</t>
  </si>
  <si>
    <t>Elementary_2014_Small_New</t>
  </si>
  <si>
    <t>Elementary_2014_Small_Same District/Different Position</t>
  </si>
  <si>
    <t>Elementary_2014_Small_Stayer</t>
  </si>
  <si>
    <t>Elementary_2014_Small-Medium_Different District/Different Position</t>
  </si>
  <si>
    <t>Elementary_2014_Small-Medium_Different District/Same Position</t>
  </si>
  <si>
    <t>Elementary_2014_Small-Medium_Leaver</t>
  </si>
  <si>
    <t>Elementary_2014_Small-Medium_New</t>
  </si>
  <si>
    <t>Elementary_2014_Small-Medium_Same District/Different Position</t>
  </si>
  <si>
    <t>Elementary_2014_Small-Medium_Stayer</t>
  </si>
  <si>
    <t>Guidance Counselor_2010_Large_Different District/Different Position</t>
  </si>
  <si>
    <t>Guidance Counselor_2010_Large_Different District/Same Position</t>
  </si>
  <si>
    <t>Guidance Counselor_2010_Large_Leaver</t>
  </si>
  <si>
    <t>Guidance Counselor_2010_Large_New</t>
  </si>
  <si>
    <t>Guidance Counselor_2010_Large_Same District/Different Position</t>
  </si>
  <si>
    <t>Guidance Counselor_2010_Large_Stayer</t>
  </si>
  <si>
    <t>Guidance Counselor_2010_Large-Medium_Different District/Different Position</t>
  </si>
  <si>
    <t>Guidance Counselor_2010_Large-Medium_Different District/Same Position</t>
  </si>
  <si>
    <t>Guidance Counselor_2010_Large-Medium_Leaver</t>
  </si>
  <si>
    <t>Guidance Counselor_2010_Large-Medium_New</t>
  </si>
  <si>
    <t>Guidance Counselor_2010_Large-Medium_Same District/Different Position</t>
  </si>
  <si>
    <t>Guidance Counselor_2010_Large-Medium_Stayer</t>
  </si>
  <si>
    <t>Guidance Counselor_2010_Small_Different District/Different Position</t>
  </si>
  <si>
    <t>Guidance Counselor_2010_Small_Different District/Same Position</t>
  </si>
  <si>
    <t>Guidance Counselor_2010_Small_Leaver</t>
  </si>
  <si>
    <t>Guidance Counselor_2010_Small_New</t>
  </si>
  <si>
    <t>Guidance Counselor_2010_Small_Same District/Different Position</t>
  </si>
  <si>
    <t>Guidance Counselor_2010_Small_Stayer</t>
  </si>
  <si>
    <t>Guidance Counselor_2010_Small-Medium_Different District/Different Position</t>
  </si>
  <si>
    <t>Guidance Counselor_2010_Small-Medium_Different District/Same Position</t>
  </si>
  <si>
    <t>Guidance Counselor_2010_Small-Medium_Leaver</t>
  </si>
  <si>
    <t>Guidance Counselor_2010_Small-Medium_New</t>
  </si>
  <si>
    <t>Guidance Counselor_2010_Small-Medium_Same District/Different Position</t>
  </si>
  <si>
    <t>Guidance Counselor_2010_Small-Medium_Stayer</t>
  </si>
  <si>
    <t>Guidance Counselor_2011_Large_Different District/Different Position</t>
  </si>
  <si>
    <t>Guidance Counselor_2011_Large_Different District/Same Position</t>
  </si>
  <si>
    <t>Guidance Counselor_2011_Large_Leaver</t>
  </si>
  <si>
    <t>Guidance Counselor_2011_Large_New</t>
  </si>
  <si>
    <t>Guidance Counselor_2011_Large_Same District/Different Position</t>
  </si>
  <si>
    <t>Guidance Counselor_2011_Large_Stayer</t>
  </si>
  <si>
    <t>Guidance Counselor_2011_Large-Medium_Different District/Different Position</t>
  </si>
  <si>
    <t>Guidance Counselor_2011_Large-Medium_Different District/Same Position</t>
  </si>
  <si>
    <t>Guidance Counselor_2011_Large-Medium_Leaver</t>
  </si>
  <si>
    <t>Guidance Counselor_2011_Large-Medium_New</t>
  </si>
  <si>
    <t>Guidance Counselor_2011_Large-Medium_Same District/Different Position</t>
  </si>
  <si>
    <t>Guidance Counselor_2011_Large-Medium_Stayer</t>
  </si>
  <si>
    <t>Guidance Counselor_2011_Small_Different District/Different Position</t>
  </si>
  <si>
    <t>Guidance Counselor_2011_Small_Different District/Same Position</t>
  </si>
  <si>
    <t>Guidance Counselor_2011_Small_Leaver</t>
  </si>
  <si>
    <t>Guidance Counselor_2011_Small_New</t>
  </si>
  <si>
    <t>Guidance Counselor_2011_Small_Same District/Different Position</t>
  </si>
  <si>
    <t>Guidance Counselor_2011_Small_Stayer</t>
  </si>
  <si>
    <t>Guidance Counselor_2011_Small-Medium_Different District/Different Position</t>
  </si>
  <si>
    <t>Guidance Counselor_2011_Small-Medium_Different District/Same Position</t>
  </si>
  <si>
    <t>Guidance Counselor_2011_Small-Medium_Leaver</t>
  </si>
  <si>
    <t>Guidance Counselor_2011_Small-Medium_New</t>
  </si>
  <si>
    <t>Guidance Counselor_2011_Small-Medium_Same District/Different Position</t>
  </si>
  <si>
    <t>Guidance Counselor_2011_Small-Medium_Stayer</t>
  </si>
  <si>
    <t>Guidance Counselor_2012_Large_Different District/Different Position</t>
  </si>
  <si>
    <t>Guidance Counselor_2012_Large_Different District/Same Position</t>
  </si>
  <si>
    <t>Guidance Counselor_2012_Large_Leaver</t>
  </si>
  <si>
    <t>Guidance Counselor_2012_Large_New</t>
  </si>
  <si>
    <t>Guidance Counselor_2012_Large_Same District/Different Position</t>
  </si>
  <si>
    <t>Guidance Counselor_2012_Large_Stayer</t>
  </si>
  <si>
    <t>Guidance Counselor_2012_Large-Medium_Different District/Different Position</t>
  </si>
  <si>
    <t>Guidance Counselor_2012_Large-Medium_Different District/Same Position</t>
  </si>
  <si>
    <t>Guidance Counselor_2012_Large-Medium_Leaver</t>
  </si>
  <si>
    <t>Guidance Counselor_2012_Large-Medium_New</t>
  </si>
  <si>
    <t>Guidance Counselor_2012_Large-Medium_Same District/Different Position</t>
  </si>
  <si>
    <t>Guidance Counselor_2012_Large-Medium_Stayer</t>
  </si>
  <si>
    <t>Guidance Counselor_2012_Small_Different District/Different Position</t>
  </si>
  <si>
    <t>Guidance Counselor_2012_Small_Different District/Same Position</t>
  </si>
  <si>
    <t>Guidance Counselor_2012_Small_Leaver</t>
  </si>
  <si>
    <t>Guidance Counselor_2012_Small_New</t>
  </si>
  <si>
    <t>Guidance Counselor_2012_Small_Same District/Different Position</t>
  </si>
  <si>
    <t>Guidance Counselor_2012_Small_Stayer</t>
  </si>
  <si>
    <t>Guidance Counselor_2012_Small-Medium_Different District/Different Position</t>
  </si>
  <si>
    <t>Guidance Counselor_2012_Small-Medium_Different District/Same Position</t>
  </si>
  <si>
    <t>Guidance Counselor_2012_Small-Medium_Leaver</t>
  </si>
  <si>
    <t>Guidance Counselor_2012_Small-Medium_New</t>
  </si>
  <si>
    <t>Guidance Counselor_2012_Small-Medium_Same District/Different Position</t>
  </si>
  <si>
    <t>Guidance Counselor_2012_Small-Medium_Stayer</t>
  </si>
  <si>
    <t>Guidance Counselor_2013_Large_Different District/Different Position</t>
  </si>
  <si>
    <t>Guidance Counselor_2013_Large_Different District/Same Position</t>
  </si>
  <si>
    <t>Guidance Counselor_2013_Large_Leaver</t>
  </si>
  <si>
    <t>Guidance Counselor_2013_Large_New</t>
  </si>
  <si>
    <t>Guidance Counselor_2013_Large_Same District/Different Position</t>
  </si>
  <si>
    <t>Guidance Counselor_2013_Large_Stayer</t>
  </si>
  <si>
    <t>Guidance Counselor_2013_Large-Medium_Different District/Different Position</t>
  </si>
  <si>
    <t>Guidance Counselor_2013_Large-Medium_Different District/Same Position</t>
  </si>
  <si>
    <t>Guidance Counselor_2013_Large-Medium_Leaver</t>
  </si>
  <si>
    <t>Guidance Counselor_2013_Large-Medium_New</t>
  </si>
  <si>
    <t>Guidance Counselor_2013_Large-Medium_Same District/Different Position</t>
  </si>
  <si>
    <t>Guidance Counselor_2013_Large-Medium_Stayer</t>
  </si>
  <si>
    <t>Guidance Counselor_2013_Small_Different District/Different Position</t>
  </si>
  <si>
    <t>Guidance Counselor_2013_Small_Different District/Same Position</t>
  </si>
  <si>
    <t>Guidance Counselor_2013_Small_Leaver</t>
  </si>
  <si>
    <t>Guidance Counselor_2013_Small_New</t>
  </si>
  <si>
    <t>Guidance Counselor_2013_Small_Same District/Different Position</t>
  </si>
  <si>
    <t>Guidance Counselor_2013_Small_Stayer</t>
  </si>
  <si>
    <t>Guidance Counselor_2013_Small-Medium_Different District/Different Position</t>
  </si>
  <si>
    <t>Guidance Counselor_2013_Small-Medium_Different District/Same Position</t>
  </si>
  <si>
    <t>Guidance Counselor_2013_Small-Medium_Leaver</t>
  </si>
  <si>
    <t>Guidance Counselor_2013_Small-Medium_New</t>
  </si>
  <si>
    <t>Guidance Counselor_2013_Small-Medium_Same District/Different Position</t>
  </si>
  <si>
    <t>Guidance Counselor_2013_Small-Medium_Stayer</t>
  </si>
  <si>
    <t>Guidance Counselor_2014_Large_Different District/Different Position</t>
  </si>
  <si>
    <t>Guidance Counselor_2014_Large_Different District/Same Position</t>
  </si>
  <si>
    <t>Guidance Counselor_2014_Large_Leaver</t>
  </si>
  <si>
    <t>Guidance Counselor_2014_Large_New</t>
  </si>
  <si>
    <t>Guidance Counselor_2014_Large_Same District/Different Position</t>
  </si>
  <si>
    <t>Guidance Counselor_2014_Large_Stayer</t>
  </si>
  <si>
    <t>Guidance Counselor_2014_Large-Medium_Different District/Different Position</t>
  </si>
  <si>
    <t>Guidance Counselor_2014_Large-Medium_Different District/Same Position</t>
  </si>
  <si>
    <t>Guidance Counselor_2014_Large-Medium_Leaver</t>
  </si>
  <si>
    <t>Guidance Counselor_2014_Large-Medium_New</t>
  </si>
  <si>
    <t>Guidance Counselor_2014_Large-Medium_Same District/Different Position</t>
  </si>
  <si>
    <t>Guidance Counselor_2014_Large-Medium_Stayer</t>
  </si>
  <si>
    <t>Guidance Counselor_2014_Small_Different District/Different Position</t>
  </si>
  <si>
    <t>Guidance Counselor_2014_Small_Different District/Same Position</t>
  </si>
  <si>
    <t>Guidance Counselor_2014_Small_Leaver</t>
  </si>
  <si>
    <t>Guidance Counselor_2014_Small_New</t>
  </si>
  <si>
    <t>Guidance Counselor_2014_Small_Same District/Different Position</t>
  </si>
  <si>
    <t>Guidance Counselor_2014_Small_Stayer</t>
  </si>
  <si>
    <t>Guidance Counselor_2014_Small-Medium_Different District/Different Position</t>
  </si>
  <si>
    <t>Guidance Counselor_2014_Small-Medium_Different District/Same Position</t>
  </si>
  <si>
    <t>Guidance Counselor_2014_Small-Medium_Leaver</t>
  </si>
  <si>
    <t>Guidance Counselor_2014_Small-Medium_New</t>
  </si>
  <si>
    <t>Guidance Counselor_2014_Small-Medium_Same District/Different Position</t>
  </si>
  <si>
    <t>Guidance Counselor_2014_Small-Medium_Stayer</t>
  </si>
  <si>
    <t>High School - Arts &amp; Music_2010_Large_Different District/Different Position</t>
  </si>
  <si>
    <t>High School - Arts &amp; Music_2010_Large_Different District/Same Position</t>
  </si>
  <si>
    <t>High School - Arts &amp; Music_2010_Large_Leaver</t>
  </si>
  <si>
    <t>High School - Arts &amp; Music_2010_Large_New</t>
  </si>
  <si>
    <t>High School - Arts &amp; Music_2010_Large_Same District/Different Position</t>
  </si>
  <si>
    <t>High School - Arts &amp; Music_2010_Large_Stayer</t>
  </si>
  <si>
    <t>High School - Arts &amp; Music_2010_Large-Medium_Different District/Different Position</t>
  </si>
  <si>
    <t>High School - Arts &amp; Music_2010_Large-Medium_Different District/Same Position</t>
  </si>
  <si>
    <t>High School - Arts &amp; Music_2010_Large-Medium_Leaver</t>
  </si>
  <si>
    <t>High School - Arts &amp; Music_2010_Large-Medium_New</t>
  </si>
  <si>
    <t>High School - Arts &amp; Music_2010_Large-Medium_Same District/Different Position</t>
  </si>
  <si>
    <t>High School - Arts &amp; Music_2010_Large-Medium_Stayer</t>
  </si>
  <si>
    <t>High School - Arts &amp; Music_2010_Small_Different District/Different Position</t>
  </si>
  <si>
    <t>High School - Arts &amp; Music_2010_Small_Different District/Same Position</t>
  </si>
  <si>
    <t>High School - Arts &amp; Music_2010_Small_Leaver</t>
  </si>
  <si>
    <t>High School - Arts &amp; Music_2010_Small_New</t>
  </si>
  <si>
    <t>High School - Arts &amp; Music_2010_Small_Same District/Different Position</t>
  </si>
  <si>
    <t>High School - Arts &amp; Music_2010_Small_Stayer</t>
  </si>
  <si>
    <t>High School - Arts &amp; Music_2010_Small-Medium_Different District/Different Position</t>
  </si>
  <si>
    <t>High School - Arts &amp; Music_2010_Small-Medium_Different District/Same Position</t>
  </si>
  <si>
    <t>High School - Arts &amp; Music_2010_Small-Medium_Leaver</t>
  </si>
  <si>
    <t>High School - Arts &amp; Music_2010_Small-Medium_New</t>
  </si>
  <si>
    <t>High School - Arts &amp; Music_2010_Small-Medium_Same District/Different Position</t>
  </si>
  <si>
    <t>High School - Arts &amp; Music_2010_Small-Medium_Stayer</t>
  </si>
  <si>
    <t>High School - Arts &amp; Music_2011_Large_Different District/Different Position</t>
  </si>
  <si>
    <t>High School - Arts &amp; Music_2011_Large_Different District/Same Position</t>
  </si>
  <si>
    <t>High School - Arts &amp; Music_2011_Large_Leaver</t>
  </si>
  <si>
    <t>High School - Arts &amp; Music_2011_Large_New</t>
  </si>
  <si>
    <t>High School - Arts &amp; Music_2011_Large_Same District/Different Position</t>
  </si>
  <si>
    <t>High School - Arts &amp; Music_2011_Large_Stayer</t>
  </si>
  <si>
    <t>High School - Arts &amp; Music_2011_Large-Medium_Different District/Different Position</t>
  </si>
  <si>
    <t>High School - Arts &amp; Music_2011_Large-Medium_Different District/Same Position</t>
  </si>
  <si>
    <t>High School - Arts &amp; Music_2011_Large-Medium_Leaver</t>
  </si>
  <si>
    <t>High School - Arts &amp; Music_2011_Large-Medium_New</t>
  </si>
  <si>
    <t>High School - Arts &amp; Music_2011_Large-Medium_Same District/Different Position</t>
  </si>
  <si>
    <t>High School - Arts &amp; Music_2011_Large-Medium_Stayer</t>
  </si>
  <si>
    <t>High School - Arts &amp; Music_2011_Small_Different District/Different Position</t>
  </si>
  <si>
    <t>High School - Arts &amp; Music_2011_Small_Different District/Same Position</t>
  </si>
  <si>
    <t>High School - Arts &amp; Music_2011_Small_Leaver</t>
  </si>
  <si>
    <t>High School - Arts &amp; Music_2011_Small_New</t>
  </si>
  <si>
    <t>High School - Arts &amp; Music_2011_Small_Same District/Different Position</t>
  </si>
  <si>
    <t>High School - Arts &amp; Music_2011_Small_Stayer</t>
  </si>
  <si>
    <t>High School - Arts &amp; Music_2011_Small-Medium_Different District/Different Position</t>
  </si>
  <si>
    <t>High School - Arts &amp; Music_2011_Small-Medium_Leaver</t>
  </si>
  <si>
    <t>High School - Arts &amp; Music_2011_Small-Medium_New</t>
  </si>
  <si>
    <t>High School - Arts &amp; Music_2011_Small-Medium_Same District/Different Position</t>
  </si>
  <si>
    <t>High School - Arts &amp; Music_2011_Small-Medium_Stayer</t>
  </si>
  <si>
    <t>High School - Arts &amp; Music_2012_Large_Different District/Different Position</t>
  </si>
  <si>
    <t>High School - Arts &amp; Music_2012_Large_Different District/Same Position</t>
  </si>
  <si>
    <t>High School - Arts &amp; Music_2012_Large_Leaver</t>
  </si>
  <si>
    <t>High School - Arts &amp; Music_2012_Large_New</t>
  </si>
  <si>
    <t>High School - Arts &amp; Music_2012_Large_Same District/Different Position</t>
  </si>
  <si>
    <t>High School - Arts &amp; Music_2012_Large_Stayer</t>
  </si>
  <si>
    <t>High School - Arts &amp; Music_2012_Large-Medium_Different District/Different Position</t>
  </si>
  <si>
    <t>High School - Arts &amp; Music_2012_Large-Medium_Different District/Same Position</t>
  </si>
  <si>
    <t>High School - Arts &amp; Music_2012_Large-Medium_Leaver</t>
  </si>
  <si>
    <t>High School - Arts &amp; Music_2012_Large-Medium_New</t>
  </si>
  <si>
    <t>High School - Arts &amp; Music_2012_Large-Medium_Same District/Different Position</t>
  </si>
  <si>
    <t>High School - Arts &amp; Music_2012_Large-Medium_Stayer</t>
  </si>
  <si>
    <t>High School - Arts &amp; Music_2012_Small_Different District/Different Position</t>
  </si>
  <si>
    <t>High School - Arts &amp; Music_2012_Small_Different District/Same Position</t>
  </si>
  <si>
    <t>High School - Arts &amp; Music_2012_Small_Leaver</t>
  </si>
  <si>
    <t>High School - Arts &amp; Music_2012_Small_New</t>
  </si>
  <si>
    <t>High School - Arts &amp; Music_2012_Small_Same District/Different Position</t>
  </si>
  <si>
    <t>High School - Arts &amp; Music_2012_Small_Stayer</t>
  </si>
  <si>
    <t>High School - Arts &amp; Music_2012_Small-Medium_Different District/Different Position</t>
  </si>
  <si>
    <t>High School - Arts &amp; Music_2012_Small-Medium_Leaver</t>
  </si>
  <si>
    <t>High School - Arts &amp; Music_2012_Small-Medium_New</t>
  </si>
  <si>
    <t>High School - Arts &amp; Music_2012_Small-Medium_Same District/Different Position</t>
  </si>
  <si>
    <t>High School - Arts &amp; Music_2012_Small-Medium_Stayer</t>
  </si>
  <si>
    <t>High School - Arts &amp; Music_2013_Large_Different District/Different Position</t>
  </si>
  <si>
    <t>High School - Arts &amp; Music_2013_Large_Different District/Same Position</t>
  </si>
  <si>
    <t>High School - Arts &amp; Music_2013_Large_Leaver</t>
  </si>
  <si>
    <t>High School - Arts &amp; Music_2013_Large_New</t>
  </si>
  <si>
    <t>High School - Arts &amp; Music_2013_Large_Same District/Different Position</t>
  </si>
  <si>
    <t>High School - Arts &amp; Music_2013_Large_Stayer</t>
  </si>
  <si>
    <t>High School - Arts &amp; Music_2013_Large-Medium_Different District/Different Position</t>
  </si>
  <si>
    <t>High School - Arts &amp; Music_2013_Large-Medium_Different District/Same Position</t>
  </si>
  <si>
    <t>High School - Arts &amp; Music_2013_Large-Medium_Leaver</t>
  </si>
  <si>
    <t>High School - Arts &amp; Music_2013_Large-Medium_New</t>
  </si>
  <si>
    <t>High School - Arts &amp; Music_2013_Large-Medium_Same District/Different Position</t>
  </si>
  <si>
    <t>High School - Arts &amp; Music_2013_Large-Medium_Stayer</t>
  </si>
  <si>
    <t>High School - Arts &amp; Music_2013_Small_Different District/Different Position</t>
  </si>
  <si>
    <t>High School - Arts &amp; Music_2013_Small_Different District/Same Position</t>
  </si>
  <si>
    <t>High School - Arts &amp; Music_2013_Small_Leaver</t>
  </si>
  <si>
    <t>High School - Arts &amp; Music_2013_Small_New</t>
  </si>
  <si>
    <t>High School - Arts &amp; Music_2013_Small_Same District/Different Position</t>
  </si>
  <si>
    <t>High School - Arts &amp; Music_2013_Small_Stayer</t>
  </si>
  <si>
    <t>High School - Arts &amp; Music_2013_Small-Medium_Different District/Different Position</t>
  </si>
  <si>
    <t>High School - Arts &amp; Music_2013_Small-Medium_Different District/Same Position</t>
  </si>
  <si>
    <t>High School - Arts &amp; Music_2013_Small-Medium_Leaver</t>
  </si>
  <si>
    <t>High School - Arts &amp; Music_2013_Small-Medium_New</t>
  </si>
  <si>
    <t>High School - Arts &amp; Music_2013_Small-Medium_Same District/Different Position</t>
  </si>
  <si>
    <t>High School - Arts &amp; Music_2013_Small-Medium_Stayer</t>
  </si>
  <si>
    <t>High School - Arts &amp; Music_2014_Large_Different District/Different Position</t>
  </si>
  <si>
    <t>High School - Arts &amp; Music_2014_Large_Different District/Same Position</t>
  </si>
  <si>
    <t>High School - Arts &amp; Music_2014_Large_Leaver</t>
  </si>
  <si>
    <t>High School - Arts &amp; Music_2014_Large_New</t>
  </si>
  <si>
    <t>High School - Arts &amp; Music_2014_Large_Same District/Different Position</t>
  </si>
  <si>
    <t>High School - Arts &amp; Music_2014_Large_Stayer</t>
  </si>
  <si>
    <t>High School - Arts &amp; Music_2014_Large-Medium_Different District/Different Position</t>
  </si>
  <si>
    <t>High School - Arts &amp; Music_2014_Large-Medium_Different District/Same Position</t>
  </si>
  <si>
    <t>High School - Arts &amp; Music_2014_Large-Medium_Leaver</t>
  </si>
  <si>
    <t>High School - Arts &amp; Music_2014_Large-Medium_New</t>
  </si>
  <si>
    <t>High School - Arts &amp; Music_2014_Large-Medium_Same District/Different Position</t>
  </si>
  <si>
    <t>High School - Arts &amp; Music_2014_Large-Medium_Stayer</t>
  </si>
  <si>
    <t>High School - Arts &amp; Music_2014_Small_Different District/Different Position</t>
  </si>
  <si>
    <t>High School - Arts &amp; Music_2014_Small_Different District/Same Position</t>
  </si>
  <si>
    <t>High School - Arts &amp; Music_2014_Small_Leaver</t>
  </si>
  <si>
    <t>High School - Arts &amp; Music_2014_Small_New</t>
  </si>
  <si>
    <t>High School - Arts &amp; Music_2014_Small_Same District/Different Position</t>
  </si>
  <si>
    <t>High School - Arts &amp; Music_2014_Small_Stayer</t>
  </si>
  <si>
    <t>High School - Arts &amp; Music_2014_Small-Medium_Different District/Different Position</t>
  </si>
  <si>
    <t>High School - Arts &amp; Music_2014_Small-Medium_Different District/Same Position</t>
  </si>
  <si>
    <t>High School - Arts &amp; Music_2014_Small-Medium_Leaver</t>
  </si>
  <si>
    <t>High School - Arts &amp; Music_2014_Small-Medium_New</t>
  </si>
  <si>
    <t>High School - Arts &amp; Music_2014_Small-Medium_Same District/Different Position</t>
  </si>
  <si>
    <t>High School - Arts &amp; Music_2014_Small-Medium_Stayer</t>
  </si>
  <si>
    <t>High School - Foreign Language_2010_Large_Different District/Different Position</t>
  </si>
  <si>
    <t>High School - Foreign Language_2010_Large_Different District/Same Position</t>
  </si>
  <si>
    <t>High School - Foreign Language_2010_Large_Leaver</t>
  </si>
  <si>
    <t>High School - Foreign Language_2010_Large_New</t>
  </si>
  <si>
    <t>High School - Foreign Language_2010_Large_Same District/Different Position</t>
  </si>
  <si>
    <t>High School - Foreign Language_2010_Large_Stayer</t>
  </si>
  <si>
    <t>High School - Foreign Language_2010_Large-Medium_Different District/Same Position</t>
  </si>
  <si>
    <t>High School - Foreign Language_2010_Large-Medium_Leaver</t>
  </si>
  <si>
    <t>High School - Foreign Language_2010_Large-Medium_New</t>
  </si>
  <si>
    <t>High School - Foreign Language_2010_Large-Medium_Same District/Different Position</t>
  </si>
  <si>
    <t>High School - Foreign Language_2010_Large-Medium_Stayer</t>
  </si>
  <si>
    <t>High School - Foreign Language_2010_Small_Different District/Different Position</t>
  </si>
  <si>
    <t>High School - Foreign Language_2010_Small_Different District/Same Position</t>
  </si>
  <si>
    <t>High School - Foreign Language_2010_Small_Leaver</t>
  </si>
  <si>
    <t>High School - Foreign Language_2010_Small_New</t>
  </si>
  <si>
    <t>High School - Foreign Language_2010_Small_Same District/Different Position</t>
  </si>
  <si>
    <t>High School - Foreign Language_2010_Small_Stayer</t>
  </si>
  <si>
    <t>High School - Foreign Language_2010_Small-Medium_Different District/Different Position</t>
  </si>
  <si>
    <t>High School - Foreign Language_2010_Small-Medium_Different District/Same Position</t>
  </si>
  <si>
    <t>High School - Foreign Language_2010_Small-Medium_Leaver</t>
  </si>
  <si>
    <t>High School - Foreign Language_2010_Small-Medium_New</t>
  </si>
  <si>
    <t>High School - Foreign Language_2010_Small-Medium_Same District/Different Position</t>
  </si>
  <si>
    <t>High School - Foreign Language_2010_Small-Medium_Stayer</t>
  </si>
  <si>
    <t>High School - Foreign Language_2011_Large_Different District/Different Position</t>
  </si>
  <si>
    <t>High School - Foreign Language_2011_Large_Different District/Same Position</t>
  </si>
  <si>
    <t>High School - Foreign Language_2011_Large_Leaver</t>
  </si>
  <si>
    <t>High School - Foreign Language_2011_Large_New</t>
  </si>
  <si>
    <t>High School - Foreign Language_2011_Large_Same District/Different Position</t>
  </si>
  <si>
    <t>High School - Foreign Language_2011_Large_Stayer</t>
  </si>
  <si>
    <t>High School - Foreign Language_2011_Large-Medium_Different District/Same Position</t>
  </si>
  <si>
    <t>High School - Foreign Language_2011_Large-Medium_Leaver</t>
  </si>
  <si>
    <t>High School - Foreign Language_2011_Large-Medium_New</t>
  </si>
  <si>
    <t>High School - Foreign Language_2011_Large-Medium_Same District/Different Position</t>
  </si>
  <si>
    <t>High School - Foreign Language_2011_Large-Medium_Stayer</t>
  </si>
  <si>
    <t>High School - Foreign Language_2011_Small_Different District/Same Position</t>
  </si>
  <si>
    <t>High School - Foreign Language_2011_Small_Leaver</t>
  </si>
  <si>
    <t>High School - Foreign Language_2011_Small_New</t>
  </si>
  <si>
    <t>High School - Foreign Language_2011_Small_Same District/Different Position</t>
  </si>
  <si>
    <t>High School - Foreign Language_2011_Small_Stayer</t>
  </si>
  <si>
    <t>High School - Foreign Language_2011_Small-Medium_Different District/Different Position</t>
  </si>
  <si>
    <t>High School - Foreign Language_2011_Small-Medium_Different District/Same Position</t>
  </si>
  <si>
    <t>High School - Foreign Language_2011_Small-Medium_Leaver</t>
  </si>
  <si>
    <t>High School - Foreign Language_2011_Small-Medium_New</t>
  </si>
  <si>
    <t>High School - Foreign Language_2011_Small-Medium_Same District/Different Position</t>
  </si>
  <si>
    <t>High School - Foreign Language_2011_Small-Medium_Stayer</t>
  </si>
  <si>
    <t>High School - Foreign Language_2012_Large_Different District/Different Position</t>
  </si>
  <si>
    <t>High School - Foreign Language_2012_Large_Different District/Same Position</t>
  </si>
  <si>
    <t>High School - Foreign Language_2012_Large_Leaver</t>
  </si>
  <si>
    <t>High School - Foreign Language_2012_Large_New</t>
  </si>
  <si>
    <t>High School - Foreign Language_2012_Large_Same District/Different Position</t>
  </si>
  <si>
    <t>High School - Foreign Language_2012_Large_Stayer</t>
  </si>
  <si>
    <t>High School - Foreign Language_2012_Large-Medium_Different District/Different Position</t>
  </si>
  <si>
    <t>High School - Foreign Language_2012_Large-Medium_Different District/Same Position</t>
  </si>
  <si>
    <t>High School - Foreign Language_2012_Large-Medium_Leaver</t>
  </si>
  <si>
    <t>High School - Foreign Language_2012_Large-Medium_New</t>
  </si>
  <si>
    <t>High School - Foreign Language_2012_Large-Medium_Same District/Different Position</t>
  </si>
  <si>
    <t>High School - Foreign Language_2012_Large-Medium_Stayer</t>
  </si>
  <si>
    <t>High School - Foreign Language_2012_Small_Different District/Different Position</t>
  </si>
  <si>
    <t>High School - Foreign Language_2012_Small_Different District/Same Position</t>
  </si>
  <si>
    <t>High School - Foreign Language_2012_Small_Leaver</t>
  </si>
  <si>
    <t>High School - Foreign Language_2012_Small_New</t>
  </si>
  <si>
    <t>High School - Foreign Language_2012_Small_Same District/Different Position</t>
  </si>
  <si>
    <t>High School - Foreign Language_2012_Small_Stayer</t>
  </si>
  <si>
    <t>High School - Foreign Language_2012_Small-Medium_Different District/Different Position</t>
  </si>
  <si>
    <t>High School - Foreign Language_2012_Small-Medium_Different District/Same Position</t>
  </si>
  <si>
    <t>High School - Foreign Language_2012_Small-Medium_Leaver</t>
  </si>
  <si>
    <t>High School - Foreign Language_2012_Small-Medium_New</t>
  </si>
  <si>
    <t>High School - Foreign Language_2012_Small-Medium_Same District/Different Position</t>
  </si>
  <si>
    <t>High School - Foreign Language_2012_Small-Medium_Stayer</t>
  </si>
  <si>
    <t>High School - Foreign Language_2013_Large_Different District/Different Position</t>
  </si>
  <si>
    <t>High School - Foreign Language_2013_Large_Different District/Same Position</t>
  </si>
  <si>
    <t>High School - Foreign Language_2013_Large_Leaver</t>
  </si>
  <si>
    <t>High School - Foreign Language_2013_Large_New</t>
  </si>
  <si>
    <t>High School - Foreign Language_2013_Large_Same District/Different Position</t>
  </si>
  <si>
    <t>High School - Foreign Language_2013_Large_Stayer</t>
  </si>
  <si>
    <t>High School - Foreign Language_2013_Large-Medium_Different District/Different Position</t>
  </si>
  <si>
    <t>High School - Foreign Language_2013_Large-Medium_Different District/Same Position</t>
  </si>
  <si>
    <t>High School - Foreign Language_2013_Large-Medium_Leaver</t>
  </si>
  <si>
    <t>High School - Foreign Language_2013_Large-Medium_New</t>
  </si>
  <si>
    <t>High School - Foreign Language_2013_Large-Medium_Same District/Different Position</t>
  </si>
  <si>
    <t>High School - Foreign Language_2013_Large-Medium_Stayer</t>
  </si>
  <si>
    <t>High School - Foreign Language_2013_Small_Different District/Different Position</t>
  </si>
  <si>
    <t>High School - Foreign Language_2013_Small_Different District/Same Position</t>
  </si>
  <si>
    <t>High School - Foreign Language_2013_Small_Leaver</t>
  </si>
  <si>
    <t>High School - Foreign Language_2013_Small_New</t>
  </si>
  <si>
    <t>High School - Foreign Language_2013_Small_Same District/Different Position</t>
  </si>
  <si>
    <t>High School - Foreign Language_2013_Small_Stayer</t>
  </si>
  <si>
    <t>High School - Foreign Language_2013_Small-Medium_Different District/Different Position</t>
  </si>
  <si>
    <t>High School - Foreign Language_2013_Small-Medium_Leaver</t>
  </si>
  <si>
    <t>High School - Foreign Language_2013_Small-Medium_New</t>
  </si>
  <si>
    <t>High School - Foreign Language_2013_Small-Medium_Same District/Different Position</t>
  </si>
  <si>
    <t>High School - Foreign Language_2013_Small-Medium_Stayer</t>
  </si>
  <si>
    <t>High School - Foreign Language_2014_Large_Different District/Different Position</t>
  </si>
  <si>
    <t>High School - Foreign Language_2014_Large_Different District/Same Position</t>
  </si>
  <si>
    <t>High School - Foreign Language_2014_Large_Leaver</t>
  </si>
  <si>
    <t>High School - Foreign Language_2014_Large_New</t>
  </si>
  <si>
    <t>High School - Foreign Language_2014_Large_Same District/Different Position</t>
  </si>
  <si>
    <t>High School - Foreign Language_2014_Large_Stayer</t>
  </si>
  <si>
    <t>High School - Foreign Language_2014_Large-Medium_Different District/Different Position</t>
  </si>
  <si>
    <t>High School - Foreign Language_2014_Large-Medium_Leaver</t>
  </si>
  <si>
    <t>High School - Foreign Language_2014_Large-Medium_New</t>
  </si>
  <si>
    <t>High School - Foreign Language_2014_Large-Medium_Same District/Different Position</t>
  </si>
  <si>
    <t>High School - Foreign Language_2014_Large-Medium_Stayer</t>
  </si>
  <si>
    <t>High School - Foreign Language_2014_Small_Leaver</t>
  </si>
  <si>
    <t>High School - Foreign Language_2014_Small_New</t>
  </si>
  <si>
    <t>High School - Foreign Language_2014_Small_Same District/Different Position</t>
  </si>
  <si>
    <t>High School - Foreign Language_2014_Small_Stayer</t>
  </si>
  <si>
    <t>High School - Foreign Language_2014_Small-Medium_Different District/Different Position</t>
  </si>
  <si>
    <t>High School - Foreign Language_2014_Small-Medium_Different District/Same Position</t>
  </si>
  <si>
    <t>High School - Foreign Language_2014_Small-Medium_Leaver</t>
  </si>
  <si>
    <t>High School - Foreign Language_2014_Small-Medium_New</t>
  </si>
  <si>
    <t>High School - Foreign Language_2014_Small-Medium_Same District/Different Position</t>
  </si>
  <si>
    <t>High School - Foreign Language_2014_Small-Medium_Stayer</t>
  </si>
  <si>
    <t>High School - Language Arts_2010_Large_Different District/Different Position</t>
  </si>
  <si>
    <t>High School - Language Arts_2010_Large_Different District/Same Position</t>
  </si>
  <si>
    <t>High School - Language Arts_2010_Large_Leaver</t>
  </si>
  <si>
    <t>High School - Language Arts_2010_Large_New</t>
  </si>
  <si>
    <t>High School - Language Arts_2010_Large_Same District/Different Position</t>
  </si>
  <si>
    <t>High School - Language Arts_2010_Large_Stayer</t>
  </si>
  <si>
    <t>High School - Language Arts_2010_Large-Medium_Different District/Different Position</t>
  </si>
  <si>
    <t>High School - Language Arts_2010_Large-Medium_Different District/Same Position</t>
  </si>
  <si>
    <t>High School - Language Arts_2010_Large-Medium_Leaver</t>
  </si>
  <si>
    <t>High School - Language Arts_2010_Large-Medium_New</t>
  </si>
  <si>
    <t>High School - Language Arts_2010_Large-Medium_Same District/Different Position</t>
  </si>
  <si>
    <t>High School - Language Arts_2010_Large-Medium_Stayer</t>
  </si>
  <si>
    <t>High School - Language Arts_2010_Small_Different District/Different Position</t>
  </si>
  <si>
    <t>High School - Language Arts_2010_Small_Different District/Same Position</t>
  </si>
  <si>
    <t>High School - Language Arts_2010_Small_Leaver</t>
  </si>
  <si>
    <t>High School - Language Arts_2010_Small_New</t>
  </si>
  <si>
    <t>High School - Language Arts_2010_Small_Same District/Different Position</t>
  </si>
  <si>
    <t>High School - Language Arts_2010_Small_Stayer</t>
  </si>
  <si>
    <t>High School - Language Arts_2010_Small-Medium_Different District/Different Position</t>
  </si>
  <si>
    <t>High School - Language Arts_2010_Small-Medium_Different District/Same Position</t>
  </si>
  <si>
    <t>High School - Language Arts_2010_Small-Medium_Leaver</t>
  </si>
  <si>
    <t>High School - Language Arts_2010_Small-Medium_New</t>
  </si>
  <si>
    <t>High School - Language Arts_2010_Small-Medium_Same District/Different Position</t>
  </si>
  <si>
    <t>High School - Language Arts_2010_Small-Medium_Stayer</t>
  </si>
  <si>
    <t>High School - Language Arts_2011_Large_Different District/Different Position</t>
  </si>
  <si>
    <t>High School - Language Arts_2011_Large_Different District/Same Position</t>
  </si>
  <si>
    <t>High School - Language Arts_2011_Large_Leaver</t>
  </si>
  <si>
    <t>High School - Language Arts_2011_Large_New</t>
  </si>
  <si>
    <t>High School - Language Arts_2011_Large_Same District/Different Position</t>
  </si>
  <si>
    <t>High School - Language Arts_2011_Large_Stayer</t>
  </si>
  <si>
    <t>High School - Language Arts_2011_Large-Medium_Different District/Different Position</t>
  </si>
  <si>
    <t>High School - Language Arts_2011_Large-Medium_Different District/Same Position</t>
  </si>
  <si>
    <t>High School - Language Arts_2011_Large-Medium_Leaver</t>
  </si>
  <si>
    <t>High School - Language Arts_2011_Large-Medium_New</t>
  </si>
  <si>
    <t>High School - Language Arts_2011_Large-Medium_Same District/Different Position</t>
  </si>
  <si>
    <t>High School - Language Arts_2011_Large-Medium_Stayer</t>
  </si>
  <si>
    <t>High School - Language Arts_2011_Small_Different District/Different Position</t>
  </si>
  <si>
    <t>High School - Language Arts_2011_Small_Different District/Same Position</t>
  </si>
  <si>
    <t>High School - Language Arts_2011_Small_Leaver</t>
  </si>
  <si>
    <t>High School - Language Arts_2011_Small_New</t>
  </si>
  <si>
    <t>High School - Language Arts_2011_Small_Same District/Different Position</t>
  </si>
  <si>
    <t>High School - Language Arts_2011_Small_Stayer</t>
  </si>
  <si>
    <t>High School - Language Arts_2011_Small-Medium_Different District/Different Position</t>
  </si>
  <si>
    <t>High School - Language Arts_2011_Small-Medium_Different District/Same Position</t>
  </si>
  <si>
    <t>High School - Language Arts_2011_Small-Medium_Leaver</t>
  </si>
  <si>
    <t>High School - Language Arts_2011_Small-Medium_New</t>
  </si>
  <si>
    <t>High School - Language Arts_2011_Small-Medium_Same District/Different Position</t>
  </si>
  <si>
    <t>High School - Language Arts_2011_Small-Medium_Stayer</t>
  </si>
  <si>
    <t>High School - Language Arts_2012_Large_Different District/Different Position</t>
  </si>
  <si>
    <t>High School - Language Arts_2012_Large_Different District/Same Position</t>
  </si>
  <si>
    <t>High School - Language Arts_2012_Large_Leaver</t>
  </si>
  <si>
    <t>High School - Language Arts_2012_Large_New</t>
  </si>
  <si>
    <t>High School - Language Arts_2012_Large_Same District/Different Position</t>
  </si>
  <si>
    <t>High School - Language Arts_2012_Large_Stayer</t>
  </si>
  <si>
    <t>High School - Language Arts_2012_Large-Medium_Different District/Different Position</t>
  </si>
  <si>
    <t>High School - Language Arts_2012_Large-Medium_Different District/Same Position</t>
  </si>
  <si>
    <t>High School - Language Arts_2012_Large-Medium_Leaver</t>
  </si>
  <si>
    <t>High School - Language Arts_2012_Large-Medium_New</t>
  </si>
  <si>
    <t>High School - Language Arts_2012_Large-Medium_Same District/Different Position</t>
  </si>
  <si>
    <t>High School - Language Arts_2012_Large-Medium_Stayer</t>
  </si>
  <si>
    <t>High School - Language Arts_2012_Small_Different District/Different Position</t>
  </si>
  <si>
    <t>High School - Language Arts_2012_Small_Different District/Same Position</t>
  </si>
  <si>
    <t>High School - Language Arts_2012_Small_Leaver</t>
  </si>
  <si>
    <t>High School - Language Arts_2012_Small_New</t>
  </si>
  <si>
    <t>High School - Language Arts_2012_Small_Same District/Different Position</t>
  </si>
  <si>
    <t>High School - Language Arts_2012_Small_Stayer</t>
  </si>
  <si>
    <t>High School - Language Arts_2012_Small-Medium_Different District/Different Position</t>
  </si>
  <si>
    <t>High School - Language Arts_2012_Small-Medium_Different District/Same Position</t>
  </si>
  <si>
    <t>High School - Language Arts_2012_Small-Medium_Leaver</t>
  </si>
  <si>
    <t>High School - Language Arts_2012_Small-Medium_New</t>
  </si>
  <si>
    <t>High School - Language Arts_2012_Small-Medium_Same District/Different Position</t>
  </si>
  <si>
    <t>High School - Language Arts_2012_Small-Medium_Stayer</t>
  </si>
  <si>
    <t>High School - Language Arts_2013_Large_Different District/Different Position</t>
  </si>
  <si>
    <t>High School - Language Arts_2013_Large_Different District/Same Position</t>
  </si>
  <si>
    <t>High School - Language Arts_2013_Large_Leaver</t>
  </si>
  <si>
    <t>High School - Language Arts_2013_Large_New</t>
  </si>
  <si>
    <t>High School - Language Arts_2013_Large_Same District/Different Position</t>
  </si>
  <si>
    <t>High School - Language Arts_2013_Large_Stayer</t>
  </si>
  <si>
    <t>High School - Language Arts_2013_Large-Medium_Different District/Different Position</t>
  </si>
  <si>
    <t>High School - Language Arts_2013_Large-Medium_Different District/Same Position</t>
  </si>
  <si>
    <t>High School - Language Arts_2013_Large-Medium_Leaver</t>
  </si>
  <si>
    <t>High School - Language Arts_2013_Large-Medium_New</t>
  </si>
  <si>
    <t>High School - Language Arts_2013_Large-Medium_Same District/Different Position</t>
  </si>
  <si>
    <t>High School - Language Arts_2013_Large-Medium_Stayer</t>
  </si>
  <si>
    <t>High School - Language Arts_2013_Small_Different District/Different Position</t>
  </si>
  <si>
    <t>High School - Language Arts_2013_Small_Different District/Same Position</t>
  </si>
  <si>
    <t>High School - Language Arts_2013_Small_Leaver</t>
  </si>
  <si>
    <t>High School - Language Arts_2013_Small_New</t>
  </si>
  <si>
    <t>High School - Language Arts_2013_Small_Same District/Different Position</t>
  </si>
  <si>
    <t>High School - Language Arts_2013_Small_Stayer</t>
  </si>
  <si>
    <t>High School - Language Arts_2013_Small-Medium_Different District/Different Position</t>
  </si>
  <si>
    <t>High School - Language Arts_2013_Small-Medium_Different District/Same Position</t>
  </si>
  <si>
    <t>High School - Language Arts_2013_Small-Medium_Leaver</t>
  </si>
  <si>
    <t>High School - Language Arts_2013_Small-Medium_New</t>
  </si>
  <si>
    <t>High School - Language Arts_2013_Small-Medium_Same District/Different Position</t>
  </si>
  <si>
    <t>High School - Language Arts_2013_Small-Medium_Stayer</t>
  </si>
  <si>
    <t>High School - Language Arts_2014_Large_Different District/Different Position</t>
  </si>
  <si>
    <t>High School - Language Arts_2014_Large_Different District/Same Position</t>
  </si>
  <si>
    <t>High School - Language Arts_2014_Large_Leaver</t>
  </si>
  <si>
    <t>High School - Language Arts_2014_Large_New</t>
  </si>
  <si>
    <t>High School - Language Arts_2014_Large_Same District/Different Position</t>
  </si>
  <si>
    <t>High School - Language Arts_2014_Large_Stayer</t>
  </si>
  <si>
    <t>High School - Language Arts_2014_Large-Medium_Different District/Different Position</t>
  </si>
  <si>
    <t>High School - Language Arts_2014_Large-Medium_Different District/Same Position</t>
  </si>
  <si>
    <t>High School - Language Arts_2014_Large-Medium_Leaver</t>
  </si>
  <si>
    <t>High School - Language Arts_2014_Large-Medium_New</t>
  </si>
  <si>
    <t>High School - Language Arts_2014_Large-Medium_Same District/Different Position</t>
  </si>
  <si>
    <t>High School - Language Arts_2014_Large-Medium_Stayer</t>
  </si>
  <si>
    <t>High School - Language Arts_2014_Small_Different District/Different Position</t>
  </si>
  <si>
    <t>High School - Language Arts_2014_Small_Different District/Same Position</t>
  </si>
  <si>
    <t>High School - Language Arts_2014_Small_Leaver</t>
  </si>
  <si>
    <t>High School - Language Arts_2014_Small_New</t>
  </si>
  <si>
    <t>High School - Language Arts_2014_Small_Same District/Different Position</t>
  </si>
  <si>
    <t>High School - Language Arts_2014_Small_Stayer</t>
  </si>
  <si>
    <t>High School - Language Arts_2014_Small-Medium_Different District/Different Position</t>
  </si>
  <si>
    <t>High School - Language Arts_2014_Small-Medium_Different District/Same Position</t>
  </si>
  <si>
    <t>High School - Language Arts_2014_Small-Medium_Leaver</t>
  </si>
  <si>
    <t>High School - Language Arts_2014_Small-Medium_New</t>
  </si>
  <si>
    <t>High School - Language Arts_2014_Small-Medium_Same District/Different Position</t>
  </si>
  <si>
    <t>High School - Language Arts_2014_Small-Medium_Stayer</t>
  </si>
  <si>
    <t>High School - Math_2010_Large_Different District/Different Position</t>
  </si>
  <si>
    <t>High School - Math_2010_Large_Different District/Same Position</t>
  </si>
  <si>
    <t>High School - Math_2010_Large_Leaver</t>
  </si>
  <si>
    <t>High School - Math_2010_Large_New</t>
  </si>
  <si>
    <t>High School - Math_2010_Large_Same District/Different Position</t>
  </si>
  <si>
    <t>High School - Math_2010_Large_Stayer</t>
  </si>
  <si>
    <t>High School - Math_2010_Large-Medium_Different District/Different Position</t>
  </si>
  <si>
    <t>High School - Math_2010_Large-Medium_Different District/Same Position</t>
  </si>
  <si>
    <t>High School - Math_2010_Large-Medium_Leaver</t>
  </si>
  <si>
    <t>High School - Math_2010_Large-Medium_New</t>
  </si>
  <si>
    <t>High School - Math_2010_Large-Medium_Same District/Different Position</t>
  </si>
  <si>
    <t>High School - Math_2010_Large-Medium_Stayer</t>
  </si>
  <si>
    <t>High School - Math_2010_Small_Different District/Different Position</t>
  </si>
  <si>
    <t>High School - Math_2010_Small_Different District/Same Position</t>
  </si>
  <si>
    <t>High School - Math_2010_Small_Leaver</t>
  </si>
  <si>
    <t>High School - Math_2010_Small_New</t>
  </si>
  <si>
    <t>High School - Math_2010_Small_Same District/Different Position</t>
  </si>
  <si>
    <t>High School - Math_2010_Small_Stayer</t>
  </si>
  <si>
    <t>High School - Math_2010_Small-Medium_Different District/Different Position</t>
  </si>
  <si>
    <t>High School - Math_2010_Small-Medium_Different District/Same Position</t>
  </si>
  <si>
    <t>High School - Math_2010_Small-Medium_Leaver</t>
  </si>
  <si>
    <t>High School - Math_2010_Small-Medium_New</t>
  </si>
  <si>
    <t>High School - Math_2010_Small-Medium_Same District/Different Position</t>
  </si>
  <si>
    <t>High School - Math_2010_Small-Medium_Stayer</t>
  </si>
  <si>
    <t>High School - Math_2011_Large_Different District/Different Position</t>
  </si>
  <si>
    <t>High School - Math_2011_Large_Different District/Same Position</t>
  </si>
  <si>
    <t>High School - Math_2011_Large_Leaver</t>
  </si>
  <si>
    <t>High School - Math_2011_Large_New</t>
  </si>
  <si>
    <t>High School - Math_2011_Large_Same District/Different Position</t>
  </si>
  <si>
    <t>High School - Math_2011_Large_Stayer</t>
  </si>
  <si>
    <t>High School - Math_2011_Large-Medium_Different District/Different Position</t>
  </si>
  <si>
    <t>High School - Math_2011_Large-Medium_Different District/Same Position</t>
  </si>
  <si>
    <t>High School - Math_2011_Large-Medium_Leaver</t>
  </si>
  <si>
    <t>High School - Math_2011_Large-Medium_New</t>
  </si>
  <si>
    <t>High School - Math_2011_Large-Medium_Same District/Different Position</t>
  </si>
  <si>
    <t>High School - Math_2011_Large-Medium_Stayer</t>
  </si>
  <si>
    <t>High School - Math_2011_Small_Different District/Different Position</t>
  </si>
  <si>
    <t>High School - Math_2011_Small_Different District/Same Position</t>
  </si>
  <si>
    <t>High School - Math_2011_Small_Leaver</t>
  </si>
  <si>
    <t>High School - Math_2011_Small_New</t>
  </si>
  <si>
    <t>High School - Math_2011_Small_Same District/Different Position</t>
  </si>
  <si>
    <t>High School - Math_2011_Small_Stayer</t>
  </si>
  <si>
    <t>High School - Math_2011_Small-Medium_Different District/Different Position</t>
  </si>
  <si>
    <t>High School - Math_2011_Small-Medium_Different District/Same Position</t>
  </si>
  <si>
    <t>High School - Math_2011_Small-Medium_Leaver</t>
  </si>
  <si>
    <t>High School - Math_2011_Small-Medium_New</t>
  </si>
  <si>
    <t>High School - Math_2011_Small-Medium_Same District/Different Position</t>
  </si>
  <si>
    <t>High School - Math_2011_Small-Medium_Stayer</t>
  </si>
  <si>
    <t>High School - Math_2012_Large_Different District/Different Position</t>
  </si>
  <si>
    <t>High School - Math_2012_Large_Different District/Same Position</t>
  </si>
  <si>
    <t>High School - Math_2012_Large_Leaver</t>
  </si>
  <si>
    <t>High School - Math_2012_Large_New</t>
  </si>
  <si>
    <t>High School - Math_2012_Large_Same District/Different Position</t>
  </si>
  <si>
    <t>High School - Math_2012_Large_Stayer</t>
  </si>
  <si>
    <t>High School - Math_2012_Large-Medium_Different District/Different Position</t>
  </si>
  <si>
    <t>High School - Math_2012_Large-Medium_Different District/Same Position</t>
  </si>
  <si>
    <t>High School - Math_2012_Large-Medium_Leaver</t>
  </si>
  <si>
    <t>High School - Math_2012_Large-Medium_New</t>
  </si>
  <si>
    <t>High School - Math_2012_Large-Medium_Same District/Different Position</t>
  </si>
  <si>
    <t>High School - Math_2012_Large-Medium_Stayer</t>
  </si>
  <si>
    <t>High School - Math_2012_Small_Different District/Different Position</t>
  </si>
  <si>
    <t>High School - Math_2012_Small_Different District/Same Position</t>
  </si>
  <si>
    <t>High School - Math_2012_Small_Leaver</t>
  </si>
  <si>
    <t>High School - Math_2012_Small_New</t>
  </si>
  <si>
    <t>High School - Math_2012_Small_Same District/Different Position</t>
  </si>
  <si>
    <t>High School - Math_2012_Small_Stayer</t>
  </si>
  <si>
    <t>High School - Math_2012_Small-Medium_Different District/Different Position</t>
  </si>
  <si>
    <t>High School - Math_2012_Small-Medium_Different District/Same Position</t>
  </si>
  <si>
    <t>High School - Math_2012_Small-Medium_Leaver</t>
  </si>
  <si>
    <t>High School - Math_2012_Small-Medium_New</t>
  </si>
  <si>
    <t>High School - Math_2012_Small-Medium_Same District/Different Position</t>
  </si>
  <si>
    <t>High School - Math_2012_Small-Medium_Stayer</t>
  </si>
  <si>
    <t>High School - Math_2013_Large_Different District/Different Position</t>
  </si>
  <si>
    <t>High School - Math_2013_Large_Different District/Same Position</t>
  </si>
  <si>
    <t>High School - Math_2013_Large_Leaver</t>
  </si>
  <si>
    <t>High School - Math_2013_Large_New</t>
  </si>
  <si>
    <t>High School - Math_2013_Large_Same District/Different Position</t>
  </si>
  <si>
    <t>High School - Math_2013_Large_Stayer</t>
  </si>
  <si>
    <t>High School - Math_2013_Large-Medium_Different District/Different Position</t>
  </si>
  <si>
    <t>High School - Math_2013_Large-Medium_Different District/Same Position</t>
  </si>
  <si>
    <t>High School - Math_2013_Large-Medium_Leaver</t>
  </si>
  <si>
    <t>High School - Math_2013_Large-Medium_New</t>
  </si>
  <si>
    <t>High School - Math_2013_Large-Medium_Same District/Different Position</t>
  </si>
  <si>
    <t>High School - Math_2013_Large-Medium_Stayer</t>
  </si>
  <si>
    <t>High School - Math_2013_Small_Different District/Different Position</t>
  </si>
  <si>
    <t>High School - Math_2013_Small_Different District/Same Position</t>
  </si>
  <si>
    <t>High School - Math_2013_Small_Leaver</t>
  </si>
  <si>
    <t>High School - Math_2013_Small_New</t>
  </si>
  <si>
    <t>High School - Math_2013_Small_Same District/Different Position</t>
  </si>
  <si>
    <t>High School - Math_2013_Small_Stayer</t>
  </si>
  <si>
    <t>High School - Math_2013_Small-Medium_Different District/Different Position</t>
  </si>
  <si>
    <t>High School - Math_2013_Small-Medium_Different District/Same Position</t>
  </si>
  <si>
    <t>High School - Math_2013_Small-Medium_Leaver</t>
  </si>
  <si>
    <t>High School - Math_2013_Small-Medium_New</t>
  </si>
  <si>
    <t>High School - Math_2013_Small-Medium_Same District/Different Position</t>
  </si>
  <si>
    <t>High School - Math_2013_Small-Medium_Stayer</t>
  </si>
  <si>
    <t>High School - Math_2014_Large_Different District/Different Position</t>
  </si>
  <si>
    <t>High School - Math_2014_Large_Different District/Same Position</t>
  </si>
  <si>
    <t>High School - Math_2014_Large_Leaver</t>
  </si>
  <si>
    <t>High School - Math_2014_Large_New</t>
  </si>
  <si>
    <t>High School - Math_2014_Large_Same District/Different Position</t>
  </si>
  <si>
    <t>High School - Math_2014_Large_Stayer</t>
  </si>
  <si>
    <t>High School - Math_2014_Large-Medium_Different District/Different Position</t>
  </si>
  <si>
    <t>High School - Math_2014_Large-Medium_Different District/Same Position</t>
  </si>
  <si>
    <t>High School - Math_2014_Large-Medium_Leaver</t>
  </si>
  <si>
    <t>High School - Math_2014_Large-Medium_New</t>
  </si>
  <si>
    <t>High School - Math_2014_Large-Medium_Same District/Different Position</t>
  </si>
  <si>
    <t>High School - Math_2014_Large-Medium_Stayer</t>
  </si>
  <si>
    <t>High School - Math_2014_Small_Different District/Different Position</t>
  </si>
  <si>
    <t>High School - Math_2014_Small_Different District/Same Position</t>
  </si>
  <si>
    <t>High School - Math_2014_Small_Leaver</t>
  </si>
  <si>
    <t>High School - Math_2014_Small_New</t>
  </si>
  <si>
    <t>High School - Math_2014_Small_Same District/Different Position</t>
  </si>
  <si>
    <t>High School - Math_2014_Small_Stayer</t>
  </si>
  <si>
    <t>High School - Math_2014_Small-Medium_Different District/Different Position</t>
  </si>
  <si>
    <t>High School - Math_2014_Small-Medium_Different District/Same Position</t>
  </si>
  <si>
    <t>High School - Math_2014_Small-Medium_Leaver</t>
  </si>
  <si>
    <t>High School - Math_2014_Small-Medium_New</t>
  </si>
  <si>
    <t>High School - Math_2014_Small-Medium_Same District/Different Position</t>
  </si>
  <si>
    <t>High School - Math_2014_Small-Medium_Stayer</t>
  </si>
  <si>
    <t>High School - Other_2010_Large_Different District/Different Position</t>
  </si>
  <si>
    <t>High School - Other_2010_Large_Different District/Same Position</t>
  </si>
  <si>
    <t>High School - Other_2010_Large_Leaver</t>
  </si>
  <si>
    <t>High School - Other_2010_Large_New</t>
  </si>
  <si>
    <t>High School - Other_2010_Large_Same District/Different Position</t>
  </si>
  <si>
    <t>High School - Other_2010_Large_Stayer</t>
  </si>
  <si>
    <t>High School - Other_2010_Large-Medium_Different District/Different Position</t>
  </si>
  <si>
    <t>High School - Other_2010_Large-Medium_Different District/Same Position</t>
  </si>
  <si>
    <t>High School - Other_2010_Large-Medium_Leaver</t>
  </si>
  <si>
    <t>High School - Other_2010_Large-Medium_New</t>
  </si>
  <si>
    <t>High School - Other_2010_Large-Medium_Same District/Different Position</t>
  </si>
  <si>
    <t>High School - Other_2010_Large-Medium_Stayer</t>
  </si>
  <si>
    <t>High School - Other_2010_Small_Different District/Different Position</t>
  </si>
  <si>
    <t>High School - Other_2010_Small_Different District/Same Position</t>
  </si>
  <si>
    <t>High School - Other_2010_Small_Leaver</t>
  </si>
  <si>
    <t>High School - Other_2010_Small_New</t>
  </si>
  <si>
    <t>High School - Other_2010_Small_Same District/Different Position</t>
  </si>
  <si>
    <t>High School - Other_2010_Small_Stayer</t>
  </si>
  <si>
    <t>High School - Other_2010_Small-Medium_Different District/Different Position</t>
  </si>
  <si>
    <t>High School - Other_2010_Small-Medium_Different District/Same Position</t>
  </si>
  <si>
    <t>High School - Other_2010_Small-Medium_Leaver</t>
  </si>
  <si>
    <t>High School - Other_2010_Small-Medium_New</t>
  </si>
  <si>
    <t>High School - Other_2010_Small-Medium_Same District/Different Position</t>
  </si>
  <si>
    <t>High School - Other_2010_Small-Medium_Stayer</t>
  </si>
  <si>
    <t>High School - Other_2011_Large_Different District/Different Position</t>
  </si>
  <si>
    <t>High School - Other_2011_Large_Different District/Same Position</t>
  </si>
  <si>
    <t>High School - Other_2011_Large_Leaver</t>
  </si>
  <si>
    <t>High School - Other_2011_Large_New</t>
  </si>
  <si>
    <t>High School - Other_2011_Large_Same District/Different Position</t>
  </si>
  <si>
    <t>High School - Other_2011_Large_Stayer</t>
  </si>
  <si>
    <t>High School - Other_2011_Large-Medium_Different District/Different Position</t>
  </si>
  <si>
    <t>High School - Other_2011_Large-Medium_Different District/Same Position</t>
  </si>
  <si>
    <t>High School - Other_2011_Large-Medium_Leaver</t>
  </si>
  <si>
    <t>High School - Other_2011_Large-Medium_New</t>
  </si>
  <si>
    <t>High School - Other_2011_Large-Medium_Same District/Different Position</t>
  </si>
  <si>
    <t>High School - Other_2011_Large-Medium_Stayer</t>
  </si>
  <si>
    <t>High School - Other_2011_Small_Different District/Different Position</t>
  </si>
  <si>
    <t>High School - Other_2011_Small_Different District/Same Position</t>
  </si>
  <si>
    <t>High School - Other_2011_Small_Leaver</t>
  </si>
  <si>
    <t>High School - Other_2011_Small_New</t>
  </si>
  <si>
    <t>High School - Other_2011_Small_Same District/Different Position</t>
  </si>
  <si>
    <t>High School - Other_2011_Small_Stayer</t>
  </si>
  <si>
    <t>High School - Other_2011_Small-Medium_Different District/Different Position</t>
  </si>
  <si>
    <t>High School - Other_2011_Small-Medium_Leaver</t>
  </si>
  <si>
    <t>High School - Other_2011_Small-Medium_New</t>
  </si>
  <si>
    <t>High School - Other_2011_Small-Medium_Same District/Different Position</t>
  </si>
  <si>
    <t>High School - Other_2011_Small-Medium_Stayer</t>
  </si>
  <si>
    <t>High School - Other_2012_Large_Different District/Different Position</t>
  </si>
  <si>
    <t>High School - Other_2012_Large_Different District/Same Position</t>
  </si>
  <si>
    <t>High School - Other_2012_Large_Leaver</t>
  </si>
  <si>
    <t>High School - Other_2012_Large_New</t>
  </si>
  <si>
    <t>High School - Other_2012_Large_Same District/Different Position</t>
  </si>
  <si>
    <t>High School - Other_2012_Large_Stayer</t>
  </si>
  <si>
    <t>High School - Other_2012_Large-Medium_Different District/Different Position</t>
  </si>
  <si>
    <t>High School - Other_2012_Large-Medium_Different District/Same Position</t>
  </si>
  <si>
    <t>High School - Other_2012_Large-Medium_Leaver</t>
  </si>
  <si>
    <t>High School - Other_2012_Large-Medium_New</t>
  </si>
  <si>
    <t>High School - Other_2012_Large-Medium_Same District/Different Position</t>
  </si>
  <si>
    <t>High School - Other_2012_Large-Medium_Stayer</t>
  </si>
  <si>
    <t>High School - Other_2012_Small_Different District/Different Position</t>
  </si>
  <si>
    <t>High School - Other_2012_Small_Different District/Same Position</t>
  </si>
  <si>
    <t>High School - Other_2012_Small_Leaver</t>
  </si>
  <si>
    <t>High School - Other_2012_Small_New</t>
  </si>
  <si>
    <t>High School - Other_2012_Small_Same District/Different Position</t>
  </si>
  <si>
    <t>High School - Other_2012_Small_Stayer</t>
  </si>
  <si>
    <t>High School - Other_2012_Small-Medium_Different District/Different Position</t>
  </si>
  <si>
    <t>High School - Other_2012_Small-Medium_Different District/Same Position</t>
  </si>
  <si>
    <t>High School - Other_2012_Small-Medium_Leaver</t>
  </si>
  <si>
    <t>High School - Other_2012_Small-Medium_New</t>
  </si>
  <si>
    <t>High School - Other_2012_Small-Medium_Same District/Different Position</t>
  </si>
  <si>
    <t>High School - Other_2012_Small-Medium_Stayer</t>
  </si>
  <si>
    <t>High School - Other_2013_Large_Different District/Different Position</t>
  </si>
  <si>
    <t>High School - Other_2013_Large_Different District/Same Position</t>
  </si>
  <si>
    <t>High School - Other_2013_Large_Leaver</t>
  </si>
  <si>
    <t>High School - Other_2013_Large_New</t>
  </si>
  <si>
    <t>High School - Other_2013_Large_Same District/Different Position</t>
  </si>
  <si>
    <t>High School - Other_2013_Large_Stayer</t>
  </si>
  <si>
    <t>High School - Other_2013_Large-Medium_Different District/Different Position</t>
  </si>
  <si>
    <t>High School - Other_2013_Large-Medium_Different District/Same Position</t>
  </si>
  <si>
    <t>High School - Other_2013_Large-Medium_Leaver</t>
  </si>
  <si>
    <t>High School - Other_2013_Large-Medium_New</t>
  </si>
  <si>
    <t>High School - Other_2013_Large-Medium_Same District/Different Position</t>
  </si>
  <si>
    <t>High School - Other_2013_Large-Medium_Stayer</t>
  </si>
  <si>
    <t>High School - Other_2013_Small_Different District/Different Position</t>
  </si>
  <si>
    <t>High School - Other_2013_Small_Different District/Same Position</t>
  </si>
  <si>
    <t>High School - Other_2013_Small_Leaver</t>
  </si>
  <si>
    <t>High School - Other_2013_Small_New</t>
  </si>
  <si>
    <t>High School - Other_2013_Small_Same District/Different Position</t>
  </si>
  <si>
    <t>High School - Other_2013_Small_Stayer</t>
  </si>
  <si>
    <t>High School - Other_2013_Small-Medium_Different District/Different Position</t>
  </si>
  <si>
    <t>High School - Other_2013_Small-Medium_Different District/Same Position</t>
  </si>
  <si>
    <t>High School - Other_2013_Small-Medium_Leaver</t>
  </si>
  <si>
    <t>High School - Other_2013_Small-Medium_New</t>
  </si>
  <si>
    <t>High School - Other_2013_Small-Medium_Same District/Different Position</t>
  </si>
  <si>
    <t>High School - Other_2013_Small-Medium_Stayer</t>
  </si>
  <si>
    <t>High School - Other_2014_Large_Different District/Different Position</t>
  </si>
  <si>
    <t>High School - Other_2014_Large_Different District/Same Position</t>
  </si>
  <si>
    <t>High School - Other_2014_Large_Leaver</t>
  </si>
  <si>
    <t>High School - Other_2014_Large_New</t>
  </si>
  <si>
    <t>High School - Other_2014_Large_Same District/Different Position</t>
  </si>
  <si>
    <t>High School - Other_2014_Large_Stayer</t>
  </si>
  <si>
    <t>High School - Other_2014_Large-Medium_Different District/Different Position</t>
  </si>
  <si>
    <t>High School - Other_2014_Large-Medium_Different District/Same Position</t>
  </si>
  <si>
    <t>High School - Other_2014_Large-Medium_Leaver</t>
  </si>
  <si>
    <t>High School - Other_2014_Large-Medium_New</t>
  </si>
  <si>
    <t>High School - Other_2014_Large-Medium_Same District/Different Position</t>
  </si>
  <si>
    <t>High School - Other_2014_Large-Medium_Stayer</t>
  </si>
  <si>
    <t>High School - Other_2014_Small_Different District/Different Position</t>
  </si>
  <si>
    <t>High School - Other_2014_Small_Different District/Same Position</t>
  </si>
  <si>
    <t>High School - Other_2014_Small_Leaver</t>
  </si>
  <si>
    <t>High School - Other_2014_Small_New</t>
  </si>
  <si>
    <t>High School - Other_2014_Small_Same District/Different Position</t>
  </si>
  <si>
    <t>High School - Other_2014_Small_Stayer</t>
  </si>
  <si>
    <t>High School - Other_2014_Small-Medium_Different District/Different Position</t>
  </si>
  <si>
    <t>High School - Other_2014_Small-Medium_Different District/Same Position</t>
  </si>
  <si>
    <t>High School - Other_2014_Small-Medium_Leaver</t>
  </si>
  <si>
    <t>High School - Other_2014_Small-Medium_New</t>
  </si>
  <si>
    <t>High School - Other_2014_Small-Medium_Same District/Different Position</t>
  </si>
  <si>
    <t>High School - Other_2014_Small-Medium_Stayer</t>
  </si>
  <si>
    <t>High School - Science_2010_Large_Different District/Different Position</t>
  </si>
  <si>
    <t>High School - Science_2010_Large_Different District/Same Position</t>
  </si>
  <si>
    <t>High School - Science_2010_Large_Leaver</t>
  </si>
  <si>
    <t>High School - Science_2010_Large_New</t>
  </si>
  <si>
    <t>High School - Science_2010_Large_Same District/Different Position</t>
  </si>
  <si>
    <t>High School - Science_2010_Large_Stayer</t>
  </si>
  <si>
    <t>High School - Science_2010_Large-Medium_Different District/Different Position</t>
  </si>
  <si>
    <t>High School - Science_2010_Large-Medium_Different District/Same Position</t>
  </si>
  <si>
    <t>High School - Science_2010_Large-Medium_Leaver</t>
  </si>
  <si>
    <t>High School - Science_2010_Large-Medium_New</t>
  </si>
  <si>
    <t>High School - Science_2010_Large-Medium_Same District/Different Position</t>
  </si>
  <si>
    <t>High School - Science_2010_Large-Medium_Stayer</t>
  </si>
  <si>
    <t>High School - Science_2010_Small_Different District/Different Position</t>
  </si>
  <si>
    <t>High School - Science_2010_Small_Different District/Same Position</t>
  </si>
  <si>
    <t>High School - Science_2010_Small_Leaver</t>
  </si>
  <si>
    <t>High School - Science_2010_Small_New</t>
  </si>
  <si>
    <t>High School - Science_2010_Small_Same District/Different Position</t>
  </si>
  <si>
    <t>High School - Science_2010_Small_Stayer</t>
  </si>
  <si>
    <t>High School - Science_2010_Small-Medium_Different District/Different Position</t>
  </si>
  <si>
    <t>High School - Science_2010_Small-Medium_Different District/Same Position</t>
  </si>
  <si>
    <t>High School - Science_2010_Small-Medium_Leaver</t>
  </si>
  <si>
    <t>High School - Science_2010_Small-Medium_New</t>
  </si>
  <si>
    <t>High School - Science_2010_Small-Medium_Same District/Different Position</t>
  </si>
  <si>
    <t>High School - Science_2010_Small-Medium_Stayer</t>
  </si>
  <si>
    <t>High School - Science_2011_Large_Different District/Different Position</t>
  </si>
  <si>
    <t>High School - Science_2011_Large_Different District/Same Position</t>
  </si>
  <si>
    <t>High School - Science_2011_Large_Leaver</t>
  </si>
  <si>
    <t>High School - Science_2011_Large_New</t>
  </si>
  <si>
    <t>High School - Science_2011_Large_Same District/Different Position</t>
  </si>
  <si>
    <t>High School - Science_2011_Large_Stayer</t>
  </si>
  <si>
    <t>High School - Science_2011_Large-Medium_Different District/Different Position</t>
  </si>
  <si>
    <t>High School - Science_2011_Large-Medium_Different District/Same Position</t>
  </si>
  <si>
    <t>High School - Science_2011_Large-Medium_Leaver</t>
  </si>
  <si>
    <t>High School - Science_2011_Large-Medium_New</t>
  </si>
  <si>
    <t>High School - Science_2011_Large-Medium_Same District/Different Position</t>
  </si>
  <si>
    <t>High School - Science_2011_Large-Medium_Stayer</t>
  </si>
  <si>
    <t>High School - Science_2011_Small_Different District/Different Position</t>
  </si>
  <si>
    <t>High School - Science_2011_Small_Different District/Same Position</t>
  </si>
  <si>
    <t>High School - Science_2011_Small_Leaver</t>
  </si>
  <si>
    <t>High School - Science_2011_Small_New</t>
  </si>
  <si>
    <t>High School - Science_2011_Small_Same District/Different Position</t>
  </si>
  <si>
    <t>High School - Science_2011_Small_Stayer</t>
  </si>
  <si>
    <t>High School - Science_2011_Small-Medium_Different District/Different Position</t>
  </si>
  <si>
    <t>High School - Science_2011_Small-Medium_Different District/Same Position</t>
  </si>
  <si>
    <t>High School - Science_2011_Small-Medium_Leaver</t>
  </si>
  <si>
    <t>High School - Science_2011_Small-Medium_New</t>
  </si>
  <si>
    <t>High School - Science_2011_Small-Medium_Same District/Different Position</t>
  </si>
  <si>
    <t>High School - Science_2011_Small-Medium_Stayer</t>
  </si>
  <si>
    <t>High School - Science_2012_Large_Different District/Different Position</t>
  </si>
  <si>
    <t>High School - Science_2012_Large_Different District/Same Position</t>
  </si>
  <si>
    <t>High School - Science_2012_Large_Leaver</t>
  </si>
  <si>
    <t>High School - Science_2012_Large_New</t>
  </si>
  <si>
    <t>High School - Science_2012_Large_Same District/Different Position</t>
  </si>
  <si>
    <t>High School - Science_2012_Large_Stayer</t>
  </si>
  <si>
    <t>High School - Science_2012_Large-Medium_Different District/Different Position</t>
  </si>
  <si>
    <t>High School - Science_2012_Large-Medium_Different District/Same Position</t>
  </si>
  <si>
    <t>High School - Science_2012_Large-Medium_Leaver</t>
  </si>
  <si>
    <t>High School - Science_2012_Large-Medium_New</t>
  </si>
  <si>
    <t>High School - Science_2012_Large-Medium_Same District/Different Position</t>
  </si>
  <si>
    <t>High School - Science_2012_Large-Medium_Stayer</t>
  </si>
  <si>
    <t>High School - Science_2012_Small_Different District/Different Position</t>
  </si>
  <si>
    <t>High School - Science_2012_Small_Different District/Same Position</t>
  </si>
  <si>
    <t>High School - Science_2012_Small_Leaver</t>
  </si>
  <si>
    <t>High School - Science_2012_Small_New</t>
  </si>
  <si>
    <t>High School - Science_2012_Small_Same District/Different Position</t>
  </si>
  <si>
    <t>High School - Science_2012_Small_Stayer</t>
  </si>
  <si>
    <t>High School - Science_2012_Small-Medium_Different District/Different Position</t>
  </si>
  <si>
    <t>High School - Science_2012_Small-Medium_Different District/Same Position</t>
  </si>
  <si>
    <t>High School - Science_2012_Small-Medium_Leaver</t>
  </si>
  <si>
    <t>High School - Science_2012_Small-Medium_New</t>
  </si>
  <si>
    <t>High School - Science_2012_Small-Medium_Same District/Different Position</t>
  </si>
  <si>
    <t>High School - Science_2012_Small-Medium_Stayer</t>
  </si>
  <si>
    <t>High School - Science_2013_Large_Different District/Different Position</t>
  </si>
  <si>
    <t>High School - Science_2013_Large_Different District/Same Position</t>
  </si>
  <si>
    <t>High School - Science_2013_Large_Leaver</t>
  </si>
  <si>
    <t>High School - Science_2013_Large_New</t>
  </si>
  <si>
    <t>High School - Science_2013_Large_Same District/Different Position</t>
  </si>
  <si>
    <t>High School - Science_2013_Large_Stayer</t>
  </si>
  <si>
    <t>High School - Science_2013_Large-Medium_Different District/Different Position</t>
  </si>
  <si>
    <t>High School - Science_2013_Large-Medium_Different District/Same Position</t>
  </si>
  <si>
    <t>High School - Science_2013_Large-Medium_Leaver</t>
  </si>
  <si>
    <t>High School - Science_2013_Large-Medium_New</t>
  </si>
  <si>
    <t>High School - Science_2013_Large-Medium_Same District/Different Position</t>
  </si>
  <si>
    <t>High School - Science_2013_Large-Medium_Stayer</t>
  </si>
  <si>
    <t>High School - Science_2013_Small_Different District/Different Position</t>
  </si>
  <si>
    <t>High School - Science_2013_Small_Different District/Same Position</t>
  </si>
  <si>
    <t>High School - Science_2013_Small_Leaver</t>
  </si>
  <si>
    <t>High School - Science_2013_Small_New</t>
  </si>
  <si>
    <t>High School - Science_2013_Small_Same District/Different Position</t>
  </si>
  <si>
    <t>High School - Science_2013_Small_Stayer</t>
  </si>
  <si>
    <t>High School - Science_2013_Small-Medium_Different District/Different Position</t>
  </si>
  <si>
    <t>High School - Science_2013_Small-Medium_Different District/Same Position</t>
  </si>
  <si>
    <t>High School - Science_2013_Small-Medium_Leaver</t>
  </si>
  <si>
    <t>High School - Science_2013_Small-Medium_New</t>
  </si>
  <si>
    <t>High School - Science_2013_Small-Medium_Same District/Different Position</t>
  </si>
  <si>
    <t>High School - Science_2013_Small-Medium_Stayer</t>
  </si>
  <si>
    <t>High School - Science_2014_Large_Different District/Different Position</t>
  </si>
  <si>
    <t>High School - Science_2014_Large_Different District/Same Position</t>
  </si>
  <si>
    <t>High School - Science_2014_Large_Leaver</t>
  </si>
  <si>
    <t>High School - Science_2014_Large_New</t>
  </si>
  <si>
    <t>High School - Science_2014_Large_Same District/Different Position</t>
  </si>
  <si>
    <t>High School - Science_2014_Large_Stayer</t>
  </si>
  <si>
    <t>High School - Science_2014_Large-Medium_Different District/Different Position</t>
  </si>
  <si>
    <t>High School - Science_2014_Large-Medium_Different District/Same Position</t>
  </si>
  <si>
    <t>High School - Science_2014_Large-Medium_Leaver</t>
  </si>
  <si>
    <t>High School - Science_2014_Large-Medium_New</t>
  </si>
  <si>
    <t>High School - Science_2014_Large-Medium_Same District/Different Position</t>
  </si>
  <si>
    <t>High School - Science_2014_Large-Medium_Stayer</t>
  </si>
  <si>
    <t>High School - Science_2014_Small_Different District/Different Position</t>
  </si>
  <si>
    <t>High School - Science_2014_Small_Different District/Same Position</t>
  </si>
  <si>
    <t>High School - Science_2014_Small_Leaver</t>
  </si>
  <si>
    <t>High School - Science_2014_Small_New</t>
  </si>
  <si>
    <t>High School - Science_2014_Small_Same District/Different Position</t>
  </si>
  <si>
    <t>High School - Science_2014_Small_Stayer</t>
  </si>
  <si>
    <t>High School - Science_2014_Small-Medium_Different District/Different Position</t>
  </si>
  <si>
    <t>High School - Science_2014_Small-Medium_Different District/Same Position</t>
  </si>
  <si>
    <t>High School - Science_2014_Small-Medium_Leaver</t>
  </si>
  <si>
    <t>High School - Science_2014_Small-Medium_New</t>
  </si>
  <si>
    <t>High School - Science_2014_Small-Medium_Same District/Different Position</t>
  </si>
  <si>
    <t>High School - Science_2014_Small-Medium_Stayer</t>
  </si>
  <si>
    <t>High School - Social Studies_2010_Large_Different District/Different Position</t>
  </si>
  <si>
    <t>High School - Social Studies_2010_Large_Different District/Same Position</t>
  </si>
  <si>
    <t>High School - Social Studies_2010_Large_Leaver</t>
  </si>
  <si>
    <t>High School - Social Studies_2010_Large_New</t>
  </si>
  <si>
    <t>High School - Social Studies_2010_Large_Same District/Different Position</t>
  </si>
  <si>
    <t>High School - Social Studies_2010_Large_Stayer</t>
  </si>
  <si>
    <t>High School - Social Studies_2010_Large-Medium_Different District/Different Position</t>
  </si>
  <si>
    <t>High School - Social Studies_2010_Large-Medium_Different District/Same Position</t>
  </si>
  <si>
    <t>High School - Social Studies_2010_Large-Medium_Leaver</t>
  </si>
  <si>
    <t>High School - Social Studies_2010_Large-Medium_New</t>
  </si>
  <si>
    <t>High School - Social Studies_2010_Large-Medium_Same District/Different Position</t>
  </si>
  <si>
    <t>High School - Social Studies_2010_Large-Medium_Stayer</t>
  </si>
  <si>
    <t>High School - Social Studies_2010_Small_Different District/Different Position</t>
  </si>
  <si>
    <t>High School - Social Studies_2010_Small_Different District/Same Position</t>
  </si>
  <si>
    <t>High School - Social Studies_2010_Small_Leaver</t>
  </si>
  <si>
    <t>High School - Social Studies_2010_Small_New</t>
  </si>
  <si>
    <t>High School - Social Studies_2010_Small_Same District/Different Position</t>
  </si>
  <si>
    <t>High School - Social Studies_2010_Small_Stayer</t>
  </si>
  <si>
    <t>High School - Social Studies_2010_Small-Medium_Different District/Different Position</t>
  </si>
  <si>
    <t>High School - Social Studies_2010_Small-Medium_Different District/Same Position</t>
  </si>
  <si>
    <t>High School - Social Studies_2010_Small-Medium_Leaver</t>
  </si>
  <si>
    <t>High School - Social Studies_2010_Small-Medium_New</t>
  </si>
  <si>
    <t>High School - Social Studies_2010_Small-Medium_Same District/Different Position</t>
  </si>
  <si>
    <t>High School - Social Studies_2010_Small-Medium_Stayer</t>
  </si>
  <si>
    <t>High School - Social Studies_2011_Large_Different District/Different Position</t>
  </si>
  <si>
    <t>High School - Social Studies_2011_Large_Different District/Same Position</t>
  </si>
  <si>
    <t>High School - Social Studies_2011_Large_Leaver</t>
  </si>
  <si>
    <t>High School - Social Studies_2011_Large_New</t>
  </si>
  <si>
    <t>High School - Social Studies_2011_Large_Same District/Different Position</t>
  </si>
  <si>
    <t>High School - Social Studies_2011_Large_Stayer</t>
  </si>
  <si>
    <t>High School - Social Studies_2011_Large-Medium_Different District/Different Position</t>
  </si>
  <si>
    <t>High School - Social Studies_2011_Large-Medium_Different District/Same Position</t>
  </si>
  <si>
    <t>High School - Social Studies_2011_Large-Medium_Leaver</t>
  </si>
  <si>
    <t>High School - Social Studies_2011_Large-Medium_New</t>
  </si>
  <si>
    <t>High School - Social Studies_2011_Large-Medium_Same District/Different Position</t>
  </si>
  <si>
    <t>High School - Social Studies_2011_Large-Medium_Stayer</t>
  </si>
  <si>
    <t>High School - Social Studies_2011_Small_Different District/Different Position</t>
  </si>
  <si>
    <t>High School - Social Studies_2011_Small_Different District/Same Position</t>
  </si>
  <si>
    <t>High School - Social Studies_2011_Small_Leaver</t>
  </si>
  <si>
    <t>High School - Social Studies_2011_Small_New</t>
  </si>
  <si>
    <t>High School - Social Studies_2011_Small_Same District/Different Position</t>
  </si>
  <si>
    <t>High School - Social Studies_2011_Small_Stayer</t>
  </si>
  <si>
    <t>High School - Social Studies_2011_Small-Medium_Different District/Different Position</t>
  </si>
  <si>
    <t>High School - Social Studies_2011_Small-Medium_Different District/Same Position</t>
  </si>
  <si>
    <t>High School - Social Studies_2011_Small-Medium_Leaver</t>
  </si>
  <si>
    <t>High School - Social Studies_2011_Small-Medium_New</t>
  </si>
  <si>
    <t>High School - Social Studies_2011_Small-Medium_Same District/Different Position</t>
  </si>
  <si>
    <t>High School - Social Studies_2011_Small-Medium_Stayer</t>
  </si>
  <si>
    <t>High School - Social Studies_2012_Large_Different District/Different Position</t>
  </si>
  <si>
    <t>High School - Social Studies_2012_Large_Different District/Same Position</t>
  </si>
  <si>
    <t>High School - Social Studies_2012_Large_Leaver</t>
  </si>
  <si>
    <t>High School - Social Studies_2012_Large_New</t>
  </si>
  <si>
    <t>High School - Social Studies_2012_Large_Same District/Different Position</t>
  </si>
  <si>
    <t>High School - Social Studies_2012_Large_Stayer</t>
  </si>
  <si>
    <t>High School - Social Studies_2012_Large-Medium_Different District/Different Position</t>
  </si>
  <si>
    <t>High School - Social Studies_2012_Large-Medium_Different District/Same Position</t>
  </si>
  <si>
    <t>High School - Social Studies_2012_Large-Medium_Leaver</t>
  </si>
  <si>
    <t>High School - Social Studies_2012_Large-Medium_New</t>
  </si>
  <si>
    <t>High School - Social Studies_2012_Large-Medium_Same District/Different Position</t>
  </si>
  <si>
    <t>High School - Social Studies_2012_Large-Medium_Stayer</t>
  </si>
  <si>
    <t>High School - Social Studies_2012_Small_Different District/Different Position</t>
  </si>
  <si>
    <t>High School - Social Studies_2012_Small_Different District/Same Position</t>
  </si>
  <si>
    <t>High School - Social Studies_2012_Small_Leaver</t>
  </si>
  <si>
    <t>High School - Social Studies_2012_Small_New</t>
  </si>
  <si>
    <t>High School - Social Studies_2012_Small_Same District/Different Position</t>
  </si>
  <si>
    <t>High School - Social Studies_2012_Small_Stayer</t>
  </si>
  <si>
    <t>High School - Social Studies_2012_Small-Medium_Different District/Different Position</t>
  </si>
  <si>
    <t>High School - Social Studies_2012_Small-Medium_Different District/Same Position</t>
  </si>
  <si>
    <t>High School - Social Studies_2012_Small-Medium_Leaver</t>
  </si>
  <si>
    <t>High School - Social Studies_2012_Small-Medium_New</t>
  </si>
  <si>
    <t>High School - Social Studies_2012_Small-Medium_Same District/Different Position</t>
  </si>
  <si>
    <t>High School - Social Studies_2012_Small-Medium_Stayer</t>
  </si>
  <si>
    <t>High School - Social Studies_2013_Large_Different District/Different Position</t>
  </si>
  <si>
    <t>High School - Social Studies_2013_Large_Different District/Same Position</t>
  </si>
  <si>
    <t>High School - Social Studies_2013_Large_Leaver</t>
  </si>
  <si>
    <t>High School - Social Studies_2013_Large_New</t>
  </si>
  <si>
    <t>High School - Social Studies_2013_Large_Same District/Different Position</t>
  </si>
  <si>
    <t>High School - Social Studies_2013_Large_Stayer</t>
  </si>
  <si>
    <t>High School - Social Studies_2013_Large-Medium_Different District/Different Position</t>
  </si>
  <si>
    <t>High School - Social Studies_2013_Large-Medium_Different District/Same Position</t>
  </si>
  <si>
    <t>High School - Social Studies_2013_Large-Medium_Leaver</t>
  </si>
  <si>
    <t>High School - Social Studies_2013_Large-Medium_New</t>
  </si>
  <si>
    <t>High School - Social Studies_2013_Large-Medium_Same District/Different Position</t>
  </si>
  <si>
    <t>High School - Social Studies_2013_Large-Medium_Stayer</t>
  </si>
  <si>
    <t>High School - Social Studies_2013_Small_Different District/Different Position</t>
  </si>
  <si>
    <t>High School - Social Studies_2013_Small_Different District/Same Position</t>
  </si>
  <si>
    <t>High School - Social Studies_2013_Small_Leaver</t>
  </si>
  <si>
    <t>High School - Social Studies_2013_Small_New</t>
  </si>
  <si>
    <t>High School - Social Studies_2013_Small_Same District/Different Position</t>
  </si>
  <si>
    <t>High School - Social Studies_2013_Small_Stayer</t>
  </si>
  <si>
    <t>High School - Social Studies_2013_Small-Medium_Different District/Different Position</t>
  </si>
  <si>
    <t>High School - Social Studies_2013_Small-Medium_Different District/Same Position</t>
  </si>
  <si>
    <t>High School - Social Studies_2013_Small-Medium_Leaver</t>
  </si>
  <si>
    <t>High School - Social Studies_2013_Small-Medium_New</t>
  </si>
  <si>
    <t>High School - Social Studies_2013_Small-Medium_Same District/Different Position</t>
  </si>
  <si>
    <t>High School - Social Studies_2013_Small-Medium_Stayer</t>
  </si>
  <si>
    <t>High School - Social Studies_2014_Large_Different District/Different Position</t>
  </si>
  <si>
    <t>High School - Social Studies_2014_Large_Different District/Same Position</t>
  </si>
  <si>
    <t>High School - Social Studies_2014_Large_Leaver</t>
  </si>
  <si>
    <t>High School - Social Studies_2014_Large_New</t>
  </si>
  <si>
    <t>High School - Social Studies_2014_Large_Same District/Different Position</t>
  </si>
  <si>
    <t>High School - Social Studies_2014_Large_Stayer</t>
  </si>
  <si>
    <t>High School - Social Studies_2014_Large-Medium_Different District/Different Position</t>
  </si>
  <si>
    <t>High School - Social Studies_2014_Large-Medium_Different District/Same Position</t>
  </si>
  <si>
    <t>High School - Social Studies_2014_Large-Medium_Leaver</t>
  </si>
  <si>
    <t>High School - Social Studies_2014_Large-Medium_New</t>
  </si>
  <si>
    <t>High School - Social Studies_2014_Large-Medium_Same District/Different Position</t>
  </si>
  <si>
    <t>High School - Social Studies_2014_Large-Medium_Stayer</t>
  </si>
  <si>
    <t>High School - Social Studies_2014_Small_Different District/Different Position</t>
  </si>
  <si>
    <t>High School - Social Studies_2014_Small_Different District/Same Position</t>
  </si>
  <si>
    <t>High School - Social Studies_2014_Small_Leaver</t>
  </si>
  <si>
    <t>High School - Social Studies_2014_Small_New</t>
  </si>
  <si>
    <t>High School - Social Studies_2014_Small_Same District/Different Position</t>
  </si>
  <si>
    <t>High School - Social Studies_2014_Small_Stayer</t>
  </si>
  <si>
    <t>High School - Social Studies_2014_Small-Medium_Different District/Different Position</t>
  </si>
  <si>
    <t>High School - Social Studies_2014_Small-Medium_Different District/Same Position</t>
  </si>
  <si>
    <t>High School - Social Studies_2014_Small-Medium_Leaver</t>
  </si>
  <si>
    <t>High School - Social Studies_2014_Small-Medium_New</t>
  </si>
  <si>
    <t>High School - Social Studies_2014_Small-Medium_Same District/Different Position</t>
  </si>
  <si>
    <t>High School - Social Studies_2014_Small-Medium_Stayer</t>
  </si>
  <si>
    <t>High School - Vocational Education_2010_Large_Different District/Different Position</t>
  </si>
  <si>
    <t>High School - Vocational Education_2010_Large_Different District/Same Position</t>
  </si>
  <si>
    <t>High School - Vocational Education_2010_Large_Leaver</t>
  </si>
  <si>
    <t>High School - Vocational Education_2010_Large_New</t>
  </si>
  <si>
    <t>High School - Vocational Education_2010_Large_Same District/Different Position</t>
  </si>
  <si>
    <t>High School - Vocational Education_2010_Large_Stayer</t>
  </si>
  <si>
    <t>High School - Vocational Education_2010_Large-Medium_Different District/Different Position</t>
  </si>
  <si>
    <t>High School - Vocational Education_2010_Large-Medium_Leaver</t>
  </si>
  <si>
    <t>High School - Vocational Education_2010_Large-Medium_New</t>
  </si>
  <si>
    <t>High School - Vocational Education_2010_Large-Medium_Same District/Different Position</t>
  </si>
  <si>
    <t>High School - Vocational Education_2010_Large-Medium_Stayer</t>
  </si>
  <si>
    <t>High School - Vocational Education_2010_Small_Different District/Different Position</t>
  </si>
  <si>
    <t>High School - Vocational Education_2010_Small_Different District/Same Position</t>
  </si>
  <si>
    <t>High School - Vocational Education_2010_Small_Leaver</t>
  </si>
  <si>
    <t>High School - Vocational Education_2010_Small_New</t>
  </si>
  <si>
    <t>High School - Vocational Education_2010_Small_Same District/Different Position</t>
  </si>
  <si>
    <t>High School - Vocational Education_2010_Small_Stayer</t>
  </si>
  <si>
    <t>High School - Vocational Education_2010_Small-Medium_Different District/Same Position</t>
  </si>
  <si>
    <t>High School - Vocational Education_2010_Small-Medium_Leaver</t>
  </si>
  <si>
    <t>High School - Vocational Education_2010_Small-Medium_New</t>
  </si>
  <si>
    <t>High School - Vocational Education_2010_Small-Medium_Same District/Different Position</t>
  </si>
  <si>
    <t>High School - Vocational Education_2010_Small-Medium_Stayer</t>
  </si>
  <si>
    <t>High School - Vocational Education_2011_Large_Different District/Same Position</t>
  </si>
  <si>
    <t>High School - Vocational Education_2011_Large_Leaver</t>
  </si>
  <si>
    <t>High School - Vocational Education_2011_Large_New</t>
  </si>
  <si>
    <t>High School - Vocational Education_2011_Large_Same District/Different Position</t>
  </si>
  <si>
    <t>High School - Vocational Education_2011_Large_Stayer</t>
  </si>
  <si>
    <t>High School - Vocational Education_2011_Large-Medium_Leaver</t>
  </si>
  <si>
    <t>High School - Vocational Education_2011_Large-Medium_New</t>
  </si>
  <si>
    <t>High School - Vocational Education_2011_Large-Medium_Same District/Different Position</t>
  </si>
  <si>
    <t>High School - Vocational Education_2011_Large-Medium_Stayer</t>
  </si>
  <si>
    <t>High School - Vocational Education_2011_Small_Different District/Different Position</t>
  </si>
  <si>
    <t>High School - Vocational Education_2011_Small_Different District/Same Position</t>
  </si>
  <si>
    <t>High School - Vocational Education_2011_Small_Leaver</t>
  </si>
  <si>
    <t>High School - Vocational Education_2011_Small_New</t>
  </si>
  <si>
    <t>High School - Vocational Education_2011_Small_Same District/Different Position</t>
  </si>
  <si>
    <t>High School - Vocational Education_2011_Small_Stayer</t>
  </si>
  <si>
    <t>High School - Vocational Education_2011_Small-Medium_Different District/Different Position</t>
  </si>
  <si>
    <t>High School - Vocational Education_2011_Small-Medium_Different District/Same Position</t>
  </si>
  <si>
    <t>High School - Vocational Education_2011_Small-Medium_Leaver</t>
  </si>
  <si>
    <t>High School - Vocational Education_2011_Small-Medium_New</t>
  </si>
  <si>
    <t>High School - Vocational Education_2011_Small-Medium_Same District/Different Position</t>
  </si>
  <si>
    <t>High School - Vocational Education_2011_Small-Medium_Stayer</t>
  </si>
  <si>
    <t>High School - Vocational Education_2012_Large_Different District/Different Position</t>
  </si>
  <si>
    <t>High School - Vocational Education_2012_Large_Different District/Same Position</t>
  </si>
  <si>
    <t>High School - Vocational Education_2012_Large_Leaver</t>
  </si>
  <si>
    <t>High School - Vocational Education_2012_Large_New</t>
  </si>
  <si>
    <t>High School - Vocational Education_2012_Large_Same District/Different Position</t>
  </si>
  <si>
    <t>High School - Vocational Education_2012_Large_Stayer</t>
  </si>
  <si>
    <t>High School - Vocational Education_2012_Large-Medium_Different District/Different Position</t>
  </si>
  <si>
    <t>High School - Vocational Education_2012_Large-Medium_Different District/Same Position</t>
  </si>
  <si>
    <t>High School - Vocational Education_2012_Large-Medium_Leaver</t>
  </si>
  <si>
    <t>High School - Vocational Education_2012_Large-Medium_New</t>
  </si>
  <si>
    <t>High School - Vocational Education_2012_Large-Medium_Same District/Different Position</t>
  </si>
  <si>
    <t>High School - Vocational Education_2012_Large-Medium_Stayer</t>
  </si>
  <si>
    <t>High School - Vocational Education_2012_Small_Different District/Different Position</t>
  </si>
  <si>
    <t>High School - Vocational Education_2012_Small_Different District/Same Position</t>
  </si>
  <si>
    <t>High School - Vocational Education_2012_Small_Leaver</t>
  </si>
  <si>
    <t>High School - Vocational Education_2012_Small_New</t>
  </si>
  <si>
    <t>High School - Vocational Education_2012_Small_Same District/Different Position</t>
  </si>
  <si>
    <t>High School - Vocational Education_2012_Small_Stayer</t>
  </si>
  <si>
    <t>High School - Vocational Education_2012_Small-Medium_Different District/Different Position</t>
  </si>
  <si>
    <t>High School - Vocational Education_2012_Small-Medium_Different District/Same Position</t>
  </si>
  <si>
    <t>High School - Vocational Education_2012_Small-Medium_Leaver</t>
  </si>
  <si>
    <t>High School - Vocational Education_2012_Small-Medium_New</t>
  </si>
  <si>
    <t>High School - Vocational Education_2012_Small-Medium_Same District/Different Position</t>
  </si>
  <si>
    <t>High School - Vocational Education_2012_Small-Medium_Stayer</t>
  </si>
  <si>
    <t>High School - Vocational Education_2013_Large_Different District/Different Position</t>
  </si>
  <si>
    <t>High School - Vocational Education_2013_Large_Different District/Same Position</t>
  </si>
  <si>
    <t>High School - Vocational Education_2013_Large_Leaver</t>
  </si>
  <si>
    <t>High School - Vocational Education_2013_Large_New</t>
  </si>
  <si>
    <t>High School - Vocational Education_2013_Large_Same District/Different Position</t>
  </si>
  <si>
    <t>High School - Vocational Education_2013_Large_Stayer</t>
  </si>
  <si>
    <t>High School - Vocational Education_2013_Large-Medium_Different District/Different Position</t>
  </si>
  <si>
    <t>High School - Vocational Education_2013_Large-Medium_Different District/Same Position</t>
  </si>
  <si>
    <t>High School - Vocational Education_2013_Large-Medium_Leaver</t>
  </si>
  <si>
    <t>High School - Vocational Education_2013_Large-Medium_New</t>
  </si>
  <si>
    <t>High School - Vocational Education_2013_Large-Medium_Same District/Different Position</t>
  </si>
  <si>
    <t>High School - Vocational Education_2013_Large-Medium_Stayer</t>
  </si>
  <si>
    <t>High School - Vocational Education_2013_Small_Different District/Different Position</t>
  </si>
  <si>
    <t>High School - Vocational Education_2013_Small_Different District/Same Position</t>
  </si>
  <si>
    <t>High School - Vocational Education_2013_Small_Leaver</t>
  </si>
  <si>
    <t>High School - Vocational Education_2013_Small_New</t>
  </si>
  <si>
    <t>High School - Vocational Education_2013_Small_Same District/Different Position</t>
  </si>
  <si>
    <t>High School - Vocational Education_2013_Small_Stayer</t>
  </si>
  <si>
    <t>High School - Vocational Education_2013_Small-Medium_Different District/Different Position</t>
  </si>
  <si>
    <t>High School - Vocational Education_2013_Small-Medium_Different District/Same Position</t>
  </si>
  <si>
    <t>High School - Vocational Education_2013_Small-Medium_Leaver</t>
  </si>
  <si>
    <t>High School - Vocational Education_2013_Small-Medium_New</t>
  </si>
  <si>
    <t>High School - Vocational Education_2013_Small-Medium_Same District/Different Position</t>
  </si>
  <si>
    <t>High School - Vocational Education_2013_Small-Medium_Stayer</t>
  </si>
  <si>
    <t>High School - Vocational Education_2014_Large_Different District/Different Position</t>
  </si>
  <si>
    <t>High School - Vocational Education_2014_Large_Different District/Same Position</t>
  </si>
  <si>
    <t>High School - Vocational Education_2014_Large_Leaver</t>
  </si>
  <si>
    <t>High School - Vocational Education_2014_Large_New</t>
  </si>
  <si>
    <t>High School - Vocational Education_2014_Large_Same District/Different Position</t>
  </si>
  <si>
    <t>High School - Vocational Education_2014_Large_Stayer</t>
  </si>
  <si>
    <t>High School - Vocational Education_2014_Large-Medium_Different District/Different Position</t>
  </si>
  <si>
    <t>High School - Vocational Education_2014_Large-Medium_Different District/Same Position</t>
  </si>
  <si>
    <t>High School - Vocational Education_2014_Large-Medium_Leaver</t>
  </si>
  <si>
    <t>High School - Vocational Education_2014_Large-Medium_New</t>
  </si>
  <si>
    <t>High School - Vocational Education_2014_Large-Medium_Same District/Different Position</t>
  </si>
  <si>
    <t>High School - Vocational Education_2014_Large-Medium_Stayer</t>
  </si>
  <si>
    <t>High School - Vocational Education_2014_Small_Different District/Different Position</t>
  </si>
  <si>
    <t>High School - Vocational Education_2014_Small_Different District/Same Position</t>
  </si>
  <si>
    <t>High School - Vocational Education_2014_Small_Leaver</t>
  </si>
  <si>
    <t>High School - Vocational Education_2014_Small_New</t>
  </si>
  <si>
    <t>High School - Vocational Education_2014_Small_Same District/Different Position</t>
  </si>
  <si>
    <t>High School - Vocational Education_2014_Small_Stayer</t>
  </si>
  <si>
    <t>High School - Vocational Education_2014_Small-Medium_Different District/Different Position</t>
  </si>
  <si>
    <t>High School - Vocational Education_2014_Small-Medium_Different District/Same Position</t>
  </si>
  <si>
    <t>High School - Vocational Education_2014_Small-Medium_Leaver</t>
  </si>
  <si>
    <t>High School - Vocational Education_2014_Small-Medium_New</t>
  </si>
  <si>
    <t>High School - Vocational Education_2014_Small-Medium_Same District/Different Position</t>
  </si>
  <si>
    <t>High School - Vocational Education_2014_Small-Medium_Stayer</t>
  </si>
  <si>
    <t>Librarians_2010_Large_Different District/Same Position</t>
  </si>
  <si>
    <t>Librarians_2010_Large_Leaver</t>
  </si>
  <si>
    <t>Librarians_2010_Large_New</t>
  </si>
  <si>
    <t>Librarians_2010_Large_Same District/Different Position</t>
  </si>
  <si>
    <t>Librarians_2010_Large_Stayer</t>
  </si>
  <si>
    <t>Librarians_2010_Large-Medium_Different District/Same Position</t>
  </si>
  <si>
    <t>Librarians_2010_Large-Medium_Leaver</t>
  </si>
  <si>
    <t>Librarians_2010_Large-Medium_New</t>
  </si>
  <si>
    <t>Librarians_2010_Large-Medium_Same District/Different Position</t>
  </si>
  <si>
    <t>Librarians_2010_Large-Medium_Stayer</t>
  </si>
  <si>
    <t>Librarians_2010_Small_Different District/Different Position</t>
  </si>
  <si>
    <t>Librarians_2010_Small_Different District/Same Position</t>
  </si>
  <si>
    <t>Librarians_2010_Small_Leaver</t>
  </si>
  <si>
    <t>Librarians_2010_Small_New</t>
  </si>
  <si>
    <t>Librarians_2010_Small_Same District/Different Position</t>
  </si>
  <si>
    <t>Librarians_2010_Small_Stayer</t>
  </si>
  <si>
    <t>Librarians_2010_Small-Medium_Leaver</t>
  </si>
  <si>
    <t>Librarians_2010_Small-Medium_New</t>
  </si>
  <si>
    <t>Librarians_2010_Small-Medium_Same District/Different Position</t>
  </si>
  <si>
    <t>Librarians_2010_Small-Medium_Stayer</t>
  </si>
  <si>
    <t>Librarians_2011_Large_Different District/Same Position</t>
  </si>
  <si>
    <t>Librarians_2011_Large_Leaver</t>
  </si>
  <si>
    <t>Librarians_2011_Large_New</t>
  </si>
  <si>
    <t>Librarians_2011_Large_Same District/Different Position</t>
  </si>
  <si>
    <t>Librarians_2011_Large_Stayer</t>
  </si>
  <si>
    <t>Librarians_2011_Large-Medium_Different District/Different Position</t>
  </si>
  <si>
    <t>Librarians_2011_Large-Medium_Different District/Same Position</t>
  </si>
  <si>
    <t>Librarians_2011_Large-Medium_Leaver</t>
  </si>
  <si>
    <t>Librarians_2011_Large-Medium_New</t>
  </si>
  <si>
    <t>Librarians_2011_Large-Medium_Same District/Different Position</t>
  </si>
  <si>
    <t>Librarians_2011_Large-Medium_Stayer</t>
  </si>
  <si>
    <t>Librarians_2011_Small_Different District/Different Position</t>
  </si>
  <si>
    <t>Librarians_2011_Small_Different District/Same Position</t>
  </si>
  <si>
    <t>Librarians_2011_Small_Leaver</t>
  </si>
  <si>
    <t>Librarians_2011_Small_New</t>
  </si>
  <si>
    <t>Librarians_2011_Small_Same District/Different Position</t>
  </si>
  <si>
    <t>Librarians_2011_Small_Stayer</t>
  </si>
  <si>
    <t>Librarians_2011_Small-Medium_Different District/Different Position</t>
  </si>
  <si>
    <t>Librarians_2011_Small-Medium_Leaver</t>
  </si>
  <si>
    <t>Librarians_2011_Small-Medium_New</t>
  </si>
  <si>
    <t>Librarians_2011_Small-Medium_Same District/Different Position</t>
  </si>
  <si>
    <t>Librarians_2011_Small-Medium_Stayer</t>
  </si>
  <si>
    <t>Librarians_2012_Large_Different District/Different Position</t>
  </si>
  <si>
    <t>Librarians_2012_Large_Different District/Same Position</t>
  </si>
  <si>
    <t>Librarians_2012_Large_Leaver</t>
  </si>
  <si>
    <t>Librarians_2012_Large_New</t>
  </si>
  <si>
    <t>Librarians_2012_Large_Same District/Different Position</t>
  </si>
  <si>
    <t>Librarians_2012_Large_Stayer</t>
  </si>
  <si>
    <t>Librarians_2012_Large-Medium_Different District/Same Position</t>
  </si>
  <si>
    <t>Librarians_2012_Large-Medium_Leaver</t>
  </si>
  <si>
    <t>Librarians_2012_Large-Medium_New</t>
  </si>
  <si>
    <t>Librarians_2012_Large-Medium_Same District/Different Position</t>
  </si>
  <si>
    <t>Librarians_2012_Large-Medium_Stayer</t>
  </si>
  <si>
    <t>Librarians_2012_Small_Different District/Different Position</t>
  </si>
  <si>
    <t>Librarians_2012_Small_Different District/Same Position</t>
  </si>
  <si>
    <t>Librarians_2012_Small_Leaver</t>
  </si>
  <si>
    <t>Librarians_2012_Small_New</t>
  </si>
  <si>
    <t>Librarians_2012_Small_Same District/Different Position</t>
  </si>
  <si>
    <t>Librarians_2012_Small_Stayer</t>
  </si>
  <si>
    <t>Librarians_2012_Small-Medium_Different District/Different Position</t>
  </si>
  <si>
    <t>Librarians_2012_Small-Medium_Different District/Same Position</t>
  </si>
  <si>
    <t>Librarians_2012_Small-Medium_Leaver</t>
  </si>
  <si>
    <t>Librarians_2012_Small-Medium_New</t>
  </si>
  <si>
    <t>Librarians_2012_Small-Medium_Same District/Different Position</t>
  </si>
  <si>
    <t>Librarians_2012_Small-Medium_Stayer</t>
  </si>
  <si>
    <t>Librarians_2013_Large_Different District/Different Position</t>
  </si>
  <si>
    <t>Librarians_2013_Large_Different District/Same Position</t>
  </si>
  <si>
    <t>Librarians_2013_Large_Leaver</t>
  </si>
  <si>
    <t>Librarians_2013_Large_New</t>
  </si>
  <si>
    <t>Librarians_2013_Large_Same District/Different Position</t>
  </si>
  <si>
    <t>Librarians_2013_Large_Stayer</t>
  </si>
  <si>
    <t>Librarians_2013_Large-Medium_Different District/Different Position</t>
  </si>
  <si>
    <t>Librarians_2013_Large-Medium_Different District/Same Position</t>
  </si>
  <si>
    <t>Librarians_2013_Large-Medium_Leaver</t>
  </si>
  <si>
    <t>Librarians_2013_Large-Medium_New</t>
  </si>
  <si>
    <t>Librarians_2013_Large-Medium_Same District/Different Position</t>
  </si>
  <si>
    <t>Librarians_2013_Large-Medium_Stayer</t>
  </si>
  <si>
    <t>Librarians_2013_Small_Different District/Same Position</t>
  </si>
  <si>
    <t>Librarians_2013_Small_Leaver</t>
  </si>
  <si>
    <t>Librarians_2013_Small_New</t>
  </si>
  <si>
    <t>Librarians_2013_Small_Same District/Different Position</t>
  </si>
  <si>
    <t>Librarians_2013_Small_Stayer</t>
  </si>
  <si>
    <t>Librarians_2013_Small-Medium_Different District/Different Position</t>
  </si>
  <si>
    <t>Librarians_2013_Small-Medium_Different District/Same Position</t>
  </si>
  <si>
    <t>Librarians_2013_Small-Medium_Leaver</t>
  </si>
  <si>
    <t>Librarians_2013_Small-Medium_New</t>
  </si>
  <si>
    <t>Librarians_2013_Small-Medium_Same District/Different Position</t>
  </si>
  <si>
    <t>Librarians_2013_Small-Medium_Stayer</t>
  </si>
  <si>
    <t>Librarians_2014_Large_Different District/Different Position</t>
  </si>
  <si>
    <t>Librarians_2014_Large_Different District/Same Position</t>
  </si>
  <si>
    <t>Librarians_2014_Large_Leaver</t>
  </si>
  <si>
    <t>Librarians_2014_Large_New</t>
  </si>
  <si>
    <t>Librarians_2014_Large_Same District/Different Position</t>
  </si>
  <si>
    <t>Librarians_2014_Large_Stayer</t>
  </si>
  <si>
    <t>Librarians_2014_Large-Medium_Different District/Different Position</t>
  </si>
  <si>
    <t>Librarians_2014_Large-Medium_Different District/Same Position</t>
  </si>
  <si>
    <t>Librarians_2014_Large-Medium_Leaver</t>
  </si>
  <si>
    <t>Librarians_2014_Large-Medium_New</t>
  </si>
  <si>
    <t>Librarians_2014_Large-Medium_Same District/Different Position</t>
  </si>
  <si>
    <t>Librarians_2014_Large-Medium_Stayer</t>
  </si>
  <si>
    <t>Librarians_2014_Small_Different District/Different Position</t>
  </si>
  <si>
    <t>Librarians_2014_Small_Different District/Same Position</t>
  </si>
  <si>
    <t>Librarians_2014_Small_Leaver</t>
  </si>
  <si>
    <t>Librarians_2014_Small_New</t>
  </si>
  <si>
    <t>Librarians_2014_Small_Same District/Different Position</t>
  </si>
  <si>
    <t>Librarians_2014_Small_Stayer</t>
  </si>
  <si>
    <t>Librarians_2014_Small-Medium_Different District/Different Position</t>
  </si>
  <si>
    <t>Librarians_2014_Small-Medium_Different District/Same Position</t>
  </si>
  <si>
    <t>Librarians_2014_Small-Medium_Leaver</t>
  </si>
  <si>
    <t>Librarians_2014_Small-Medium_New</t>
  </si>
  <si>
    <t>Librarians_2014_Small-Medium_Same District/Different Position</t>
  </si>
  <si>
    <t>Librarians_2014_Small-Medium_Stayer</t>
  </si>
  <si>
    <t>Middle School - Arts &amp; Music_2010_Large_Different District/Different Position</t>
  </si>
  <si>
    <t>Middle School - Arts &amp; Music_2010_Large_Different District/Same Position</t>
  </si>
  <si>
    <t>Middle School - Arts &amp; Music_2010_Large_Leaver</t>
  </si>
  <si>
    <t>Middle School - Arts &amp; Music_2010_Large_New</t>
  </si>
  <si>
    <t>Middle School - Arts &amp; Music_2010_Large_Same District/Different Position</t>
  </si>
  <si>
    <t>Middle School - Arts &amp; Music_2010_Large_Stayer</t>
  </si>
  <si>
    <t>Middle School - Arts &amp; Music_2010_Large-Medium_Different District/Different Position</t>
  </si>
  <si>
    <t>Middle School - Arts &amp; Music_2010_Large-Medium_Different District/Same Position</t>
  </si>
  <si>
    <t>Middle School - Arts &amp; Music_2010_Large-Medium_Leaver</t>
  </si>
  <si>
    <t>Middle School - Arts &amp; Music_2010_Large-Medium_New</t>
  </si>
  <si>
    <t>Middle School - Arts &amp; Music_2010_Large-Medium_Same District/Different Position</t>
  </si>
  <si>
    <t>Middle School - Arts &amp; Music_2010_Large-Medium_Stayer</t>
  </si>
  <si>
    <t>Middle School - Arts &amp; Music_2010_Small_Different District/Same Position</t>
  </si>
  <si>
    <t>Middle School - Arts &amp; Music_2010_Small_Leaver</t>
  </si>
  <si>
    <t>Middle School - Arts &amp; Music_2010_Small_Same District/Different Position</t>
  </si>
  <si>
    <t>Middle School - Arts &amp; Music_2010_Small_Stayer</t>
  </si>
  <si>
    <t>Middle School - Arts &amp; Music_2010_Small-Medium_Different District/Different Position</t>
  </si>
  <si>
    <t>Middle School - Arts &amp; Music_2010_Small-Medium_Leaver</t>
  </si>
  <si>
    <t>Middle School - Arts &amp; Music_2010_Small-Medium_New</t>
  </si>
  <si>
    <t>Middle School - Arts &amp; Music_2010_Small-Medium_Same District/Different Position</t>
  </si>
  <si>
    <t>Middle School - Arts &amp; Music_2010_Small-Medium_Stayer</t>
  </si>
  <si>
    <t>Middle School - Arts &amp; Music_2011_Large_Different District/Same Position</t>
  </si>
  <si>
    <t>Middle School - Arts &amp; Music_2011_Large_Leaver</t>
  </si>
  <si>
    <t>Middle School - Arts &amp; Music_2011_Large_New</t>
  </si>
  <si>
    <t>Middle School - Arts &amp; Music_2011_Large_Same District/Different Position</t>
  </si>
  <si>
    <t>Middle School - Arts &amp; Music_2011_Large_Stayer</t>
  </si>
  <si>
    <t>Middle School - Arts &amp; Music_2011_Large-Medium_Different District/Different Position</t>
  </si>
  <si>
    <t>Middle School - Arts &amp; Music_2011_Large-Medium_Leaver</t>
  </si>
  <si>
    <t>Middle School - Arts &amp; Music_2011_Large-Medium_New</t>
  </si>
  <si>
    <t>Middle School - Arts &amp; Music_2011_Large-Medium_Same District/Different Position</t>
  </si>
  <si>
    <t>Middle School - Arts &amp; Music_2011_Large-Medium_Stayer</t>
  </si>
  <si>
    <t>Middle School - Arts &amp; Music_2011_Small_Different District/Different Position</t>
  </si>
  <si>
    <t>Middle School - Arts &amp; Music_2011_Small_Leaver</t>
  </si>
  <si>
    <t>Middle School - Arts &amp; Music_2011_Small_New</t>
  </si>
  <si>
    <t>Middle School - Arts &amp; Music_2011_Small_Same District/Different Position</t>
  </si>
  <si>
    <t>Middle School - Arts &amp; Music_2011_Small_Stayer</t>
  </si>
  <si>
    <t>Middle School - Arts &amp; Music_2011_Small-Medium_Different District/Different Position</t>
  </si>
  <si>
    <t>Middle School - Arts &amp; Music_2011_Small-Medium_Different District/Same Position</t>
  </si>
  <si>
    <t>Middle School - Arts &amp; Music_2011_Small-Medium_Leaver</t>
  </si>
  <si>
    <t>Middle School - Arts &amp; Music_2011_Small-Medium_New</t>
  </si>
  <si>
    <t>Middle School - Arts &amp; Music_2011_Small-Medium_Same District/Different Position</t>
  </si>
  <si>
    <t>Middle School - Arts &amp; Music_2011_Small-Medium_Stayer</t>
  </si>
  <si>
    <t>Middle School - Arts &amp; Music_2012_Large_Different District/Different Position</t>
  </si>
  <si>
    <t>Middle School - Arts &amp; Music_2012_Large_Different District/Same Position</t>
  </si>
  <si>
    <t>Middle School - Arts &amp; Music_2012_Large_Leaver</t>
  </si>
  <si>
    <t>Middle School - Arts &amp; Music_2012_Large_New</t>
  </si>
  <si>
    <t>Middle School - Arts &amp; Music_2012_Large_Same District/Different Position</t>
  </si>
  <si>
    <t>Middle School - Arts &amp; Music_2012_Large_Stayer</t>
  </si>
  <si>
    <t>Middle School - Arts &amp; Music_2012_Large-Medium_Different District/Different Position</t>
  </si>
  <si>
    <t>Middle School - Arts &amp; Music_2012_Large-Medium_Different District/Same Position</t>
  </si>
  <si>
    <t>Middle School - Arts &amp; Music_2012_Large-Medium_Leaver</t>
  </si>
  <si>
    <t>Middle School - Arts &amp; Music_2012_Large-Medium_New</t>
  </si>
  <si>
    <t>Middle School - Arts &amp; Music_2012_Large-Medium_Same District/Different Position</t>
  </si>
  <si>
    <t>Middle School - Arts &amp; Music_2012_Large-Medium_Stayer</t>
  </si>
  <si>
    <t>Middle School - Arts &amp; Music_2012_Small_Leaver</t>
  </si>
  <si>
    <t>Middle School - Arts &amp; Music_2012_Small_New</t>
  </si>
  <si>
    <t>Middle School - Arts &amp; Music_2012_Small_Same District/Different Position</t>
  </si>
  <si>
    <t>Middle School - Arts &amp; Music_2012_Small_Stayer</t>
  </si>
  <si>
    <t>Middle School - Arts &amp; Music_2012_Small-Medium_Different District/Different Position</t>
  </si>
  <si>
    <t>Middle School - Arts &amp; Music_2012_Small-Medium_Different District/Same Position</t>
  </si>
  <si>
    <t>Middle School - Arts &amp; Music_2012_Small-Medium_Leaver</t>
  </si>
  <si>
    <t>Middle School - Arts &amp; Music_2012_Small-Medium_New</t>
  </si>
  <si>
    <t>Middle School - Arts &amp; Music_2012_Small-Medium_Same District/Different Position</t>
  </si>
  <si>
    <t>Middle School - Arts &amp; Music_2012_Small-Medium_Stayer</t>
  </si>
  <si>
    <t>Middle School - Arts &amp; Music_2013_Large_Different District/Different Position</t>
  </si>
  <si>
    <t>Middle School - Arts &amp; Music_2013_Large_Different District/Same Position</t>
  </si>
  <si>
    <t>Middle School - Arts &amp; Music_2013_Large_Leaver</t>
  </si>
  <si>
    <t>Middle School - Arts &amp; Music_2013_Large_New</t>
  </si>
  <si>
    <t>Middle School - Arts &amp; Music_2013_Large_Same District/Different Position</t>
  </si>
  <si>
    <t>Middle School - Arts &amp; Music_2013_Large_Stayer</t>
  </si>
  <si>
    <t>Middle School - Arts &amp; Music_2013_Large-Medium_Different District/Different Position</t>
  </si>
  <si>
    <t>Middle School - Arts &amp; Music_2013_Large-Medium_Different District/Same Position</t>
  </si>
  <si>
    <t>Middle School - Arts &amp; Music_2013_Large-Medium_Leaver</t>
  </si>
  <si>
    <t>Middle School - Arts &amp; Music_2013_Large-Medium_New</t>
  </si>
  <si>
    <t>Middle School - Arts &amp; Music_2013_Large-Medium_Same District/Different Position</t>
  </si>
  <si>
    <t>Middle School - Arts &amp; Music_2013_Large-Medium_Stayer</t>
  </si>
  <si>
    <t>Middle School - Arts &amp; Music_2013_Small_Different District/Different Position</t>
  </si>
  <si>
    <t>Middle School - Arts &amp; Music_2013_Small_Different District/Same Position</t>
  </si>
  <si>
    <t>Middle School - Arts &amp; Music_2013_Small_Leaver</t>
  </si>
  <si>
    <t>Middle School - Arts &amp; Music_2013_Small_New</t>
  </si>
  <si>
    <t>Middle School - Arts &amp; Music_2013_Small_Same District/Different Position</t>
  </si>
  <si>
    <t>Middle School - Arts &amp; Music_2013_Small_Stayer</t>
  </si>
  <si>
    <t>Middle School - Arts &amp; Music_2013_Small-Medium_Different District/Different Position</t>
  </si>
  <si>
    <t>Middle School - Arts &amp; Music_2013_Small-Medium_Leaver</t>
  </si>
  <si>
    <t>Middle School - Arts &amp; Music_2013_Small-Medium_New</t>
  </si>
  <si>
    <t>Middle School - Arts &amp; Music_2013_Small-Medium_Same District/Different Position</t>
  </si>
  <si>
    <t>Middle School - Arts &amp; Music_2013_Small-Medium_Stayer</t>
  </si>
  <si>
    <t>Middle School - Arts &amp; Music_2014_Large_Different District/Different Position</t>
  </si>
  <si>
    <t>Middle School - Arts &amp; Music_2014_Large_Different District/Same Position</t>
  </si>
  <si>
    <t>Middle School - Arts &amp; Music_2014_Large_Leaver</t>
  </si>
  <si>
    <t>Middle School - Arts &amp; Music_2014_Large_New</t>
  </si>
  <si>
    <t>Middle School - Arts &amp; Music_2014_Large_Same District/Different Position</t>
  </si>
  <si>
    <t>Middle School - Arts &amp; Music_2014_Large_Stayer</t>
  </si>
  <si>
    <t>Middle School - Arts &amp; Music_2014_Large-Medium_Different District/Different Position</t>
  </si>
  <si>
    <t>Middle School - Arts &amp; Music_2014_Large-Medium_Different District/Same Position</t>
  </si>
  <si>
    <t>Middle School - Arts &amp; Music_2014_Large-Medium_Leaver</t>
  </si>
  <si>
    <t>Middle School - Arts &amp; Music_2014_Large-Medium_New</t>
  </si>
  <si>
    <t>Middle School - Arts &amp; Music_2014_Large-Medium_Same District/Different Position</t>
  </si>
  <si>
    <t>Middle School - Arts &amp; Music_2014_Large-Medium_Stayer</t>
  </si>
  <si>
    <t>Middle School - Arts &amp; Music_2014_Small_Different District/Different Position</t>
  </si>
  <si>
    <t>Middle School - Arts &amp; Music_2014_Small_Leaver</t>
  </si>
  <si>
    <t>Middle School - Arts &amp; Music_2014_Small_New</t>
  </si>
  <si>
    <t>Middle School - Arts &amp; Music_2014_Small_Same District/Different Position</t>
  </si>
  <si>
    <t>Middle School - Arts &amp; Music_2014_Small_Stayer</t>
  </si>
  <si>
    <t>Middle School - Arts &amp; Music_2014_Small-Medium_Different District/Different Position</t>
  </si>
  <si>
    <t>Middle School - Arts &amp; Music_2014_Small-Medium_Different District/Same Position</t>
  </si>
  <si>
    <t>Middle School - Arts &amp; Music_2014_Small-Medium_Leaver</t>
  </si>
  <si>
    <t>Middle School - Arts &amp; Music_2014_Small-Medium_New</t>
  </si>
  <si>
    <t>Middle School - Arts &amp; Music_2014_Small-Medium_Same District/Different Position</t>
  </si>
  <si>
    <t>Middle School - Arts &amp; Music_2014_Small-Medium_Stayer</t>
  </si>
  <si>
    <t>Middle School - Foreign Language_2010_Large_Different District/Different Position</t>
  </si>
  <si>
    <t>Middle School - Foreign Language_2010_Large_Leaver</t>
  </si>
  <si>
    <t>Middle School - Foreign Language_2010_Large_New</t>
  </si>
  <si>
    <t>Middle School - Foreign Language_2010_Large_Same District/Different Position</t>
  </si>
  <si>
    <t>Middle School - Foreign Language_2010_Large_Stayer</t>
  </si>
  <si>
    <t>Middle School - Foreign Language_2010_Large-Medium_Leaver</t>
  </si>
  <si>
    <t>Middle School - Foreign Language_2010_Large-Medium_New</t>
  </si>
  <si>
    <t>Middle School - Foreign Language_2010_Large-Medium_Same District/Different Position</t>
  </si>
  <si>
    <t>Middle School - Foreign Language_2010_Large-Medium_Stayer</t>
  </si>
  <si>
    <t>Middle School - Foreign Language_2010_Small_Leaver</t>
  </si>
  <si>
    <t>Middle School - Foreign Language_2010_Small_Stayer</t>
  </si>
  <si>
    <t>Middle School - Foreign Language_2010_Small-Medium_Different District/Different Position</t>
  </si>
  <si>
    <t>Middle School - Foreign Language_2010_Small-Medium_Stayer</t>
  </si>
  <si>
    <t>Middle School - Foreign Language_2011_Large_Different District/Different Position</t>
  </si>
  <si>
    <t>Middle School - Foreign Language_2011_Large_Different District/Same Position</t>
  </si>
  <si>
    <t>Middle School - Foreign Language_2011_Large_Leaver</t>
  </si>
  <si>
    <t>Middle School - Foreign Language_2011_Large_New</t>
  </si>
  <si>
    <t>Middle School - Foreign Language_2011_Large_Same District/Different Position</t>
  </si>
  <si>
    <t>Middle School - Foreign Language_2011_Large_Stayer</t>
  </si>
  <si>
    <t>Middle School - Foreign Language_2011_Large-Medium_Different District/Different Position</t>
  </si>
  <si>
    <t>Middle School - Foreign Language_2011_Large-Medium_Leaver</t>
  </si>
  <si>
    <t>Middle School - Foreign Language_2011_Large-Medium_New</t>
  </si>
  <si>
    <t>Middle School - Foreign Language_2011_Large-Medium_Same District/Different Position</t>
  </si>
  <si>
    <t>Middle School - Foreign Language_2011_Large-Medium_Stayer</t>
  </si>
  <si>
    <t>Middle School - Foreign Language_2011_Small_Same District/Different Position</t>
  </si>
  <si>
    <t>Middle School - Foreign Language_2011_Small_Stayer</t>
  </si>
  <si>
    <t>Middle School - Foreign Language_2011_Small-Medium_Different District/Different Position</t>
  </si>
  <si>
    <t>Middle School - Foreign Language_2011_Small-Medium_New</t>
  </si>
  <si>
    <t>Middle School - Foreign Language_2011_Small-Medium_Same District/Different Position</t>
  </si>
  <si>
    <t>Middle School - Foreign Language_2011_Small-Medium_Stayer</t>
  </si>
  <si>
    <t>Middle School - Foreign Language_2012_Large_Different District/Different Position</t>
  </si>
  <si>
    <t>Middle School - Foreign Language_2012_Large_Different District/Same Position</t>
  </si>
  <si>
    <t>Middle School - Foreign Language_2012_Large_Leaver</t>
  </si>
  <si>
    <t>Middle School - Foreign Language_2012_Large_New</t>
  </si>
  <si>
    <t>Middle School - Foreign Language_2012_Large_Same District/Different Position</t>
  </si>
  <si>
    <t>Middle School - Foreign Language_2012_Large_Stayer</t>
  </si>
  <si>
    <t>Middle School - Foreign Language_2012_Large-Medium_Leaver</t>
  </si>
  <si>
    <t>Middle School - Foreign Language_2012_Large-Medium_New</t>
  </si>
  <si>
    <t>Middle School - Foreign Language_2012_Large-Medium_Same District/Different Position</t>
  </si>
  <si>
    <t>Middle School - Foreign Language_2012_Large-Medium_Stayer</t>
  </si>
  <si>
    <t>Middle School - Foreign Language_2012_Small_New</t>
  </si>
  <si>
    <t>Middle School - Foreign Language_2012_Small_Same District/Different Position</t>
  </si>
  <si>
    <t>Middle School - Foreign Language_2012_Small_Stayer</t>
  </si>
  <si>
    <t>Middle School - Foreign Language_2012_Small-Medium_Different District/Different Position</t>
  </si>
  <si>
    <t>Middle School - Foreign Language_2012_Small-Medium_Leaver</t>
  </si>
  <si>
    <t>Middle School - Foreign Language_2012_Small-Medium_New</t>
  </si>
  <si>
    <t>Middle School - Foreign Language_2012_Small-Medium_Same District/Different Position</t>
  </si>
  <si>
    <t>Middle School - Foreign Language_2012_Small-Medium_Stayer</t>
  </si>
  <si>
    <t>Middle School - Foreign Language_2013_Large_Different District/Different Position</t>
  </si>
  <si>
    <t>Middle School - Foreign Language_2013_Large_Different District/Same Position</t>
  </si>
  <si>
    <t>Middle School - Foreign Language_2013_Large_Leaver</t>
  </si>
  <si>
    <t>Middle School - Foreign Language_2013_Large_New</t>
  </si>
  <si>
    <t>Middle School - Foreign Language_2013_Large_Same District/Different Position</t>
  </si>
  <si>
    <t>Middle School - Foreign Language_2013_Large_Stayer</t>
  </si>
  <si>
    <t>Middle School - Foreign Language_2013_Large-Medium_Different District/Different Position</t>
  </si>
  <si>
    <t>Middle School - Foreign Language_2013_Large-Medium_Different District/Same Position</t>
  </si>
  <si>
    <t>Middle School - Foreign Language_2013_Large-Medium_Leaver</t>
  </si>
  <si>
    <t>Middle School - Foreign Language_2013_Large-Medium_New</t>
  </si>
  <si>
    <t>Middle School - Foreign Language_2013_Large-Medium_Same District/Different Position</t>
  </si>
  <si>
    <t>Middle School - Foreign Language_2013_Large-Medium_Stayer</t>
  </si>
  <si>
    <t>Middle School - Foreign Language_2013_Small_Different District/Different Position</t>
  </si>
  <si>
    <t>Middle School - Foreign Language_2013_Small_Same District/Different Position</t>
  </si>
  <si>
    <t>Middle School - Foreign Language_2013_Small_Stayer</t>
  </si>
  <si>
    <t>Middle School - Foreign Language_2013_Small-Medium_Different District/Different Position</t>
  </si>
  <si>
    <t>Middle School - Foreign Language_2013_Small-Medium_Different District/Same Position</t>
  </si>
  <si>
    <t>Middle School - Foreign Language_2013_Small-Medium_Leaver</t>
  </si>
  <si>
    <t>Middle School - Foreign Language_2013_Small-Medium_New</t>
  </si>
  <si>
    <t>Middle School - Foreign Language_2013_Small-Medium_Same District/Different Position</t>
  </si>
  <si>
    <t>Middle School - Foreign Language_2013_Small-Medium_Stayer</t>
  </si>
  <si>
    <t>Middle School - Foreign Language_2014_Large_Different District/Different Position</t>
  </si>
  <si>
    <t>Middle School - Foreign Language_2014_Large_Leaver</t>
  </si>
  <si>
    <t>Middle School - Foreign Language_2014_Large_New</t>
  </si>
  <si>
    <t>Middle School - Foreign Language_2014_Large_Same District/Different Position</t>
  </si>
  <si>
    <t>Middle School - Foreign Language_2014_Large_Stayer</t>
  </si>
  <si>
    <t>Middle School - Foreign Language_2014_Large-Medium_Leaver</t>
  </si>
  <si>
    <t>Middle School - Foreign Language_2014_Large-Medium_New</t>
  </si>
  <si>
    <t>Middle School - Foreign Language_2014_Large-Medium_Same District/Different Position</t>
  </si>
  <si>
    <t>Middle School - Foreign Language_2014_Large-Medium_Stayer</t>
  </si>
  <si>
    <t>Middle School - Foreign Language_2014_Small_Stayer</t>
  </si>
  <si>
    <t>Middle School - Foreign Language_2014_Small-Medium_Different District/Different Position</t>
  </si>
  <si>
    <t>Middle School - Foreign Language_2014_Small-Medium_Leaver</t>
  </si>
  <si>
    <t>Middle School - Foreign Language_2014_Small-Medium_New</t>
  </si>
  <si>
    <t>Middle School - Foreign Language_2014_Small-Medium_Same District/Different Position</t>
  </si>
  <si>
    <t>Middle School - Foreign Language_2014_Small-Medium_Stayer</t>
  </si>
  <si>
    <t>Middle School - Language Arts_2010_Large_Different District/Different Position</t>
  </si>
  <si>
    <t>Middle School - Language Arts_2010_Large_Different District/Same Position</t>
  </si>
  <si>
    <t>Middle School - Language Arts_2010_Large_Leaver</t>
  </si>
  <si>
    <t>Middle School - Language Arts_2010_Large_New</t>
  </si>
  <si>
    <t>Middle School - Language Arts_2010_Large_Same District/Different Position</t>
  </si>
  <si>
    <t>Middle School - Language Arts_2010_Large_Stayer</t>
  </si>
  <si>
    <t>Middle School - Language Arts_2010_Large-Medium_Different District/Different Position</t>
  </si>
  <si>
    <t>Middle School - Language Arts_2010_Large-Medium_Different District/Same Position</t>
  </si>
  <si>
    <t>Middle School - Language Arts_2010_Large-Medium_Leaver</t>
  </si>
  <si>
    <t>Middle School - Language Arts_2010_Large-Medium_New</t>
  </si>
  <si>
    <t>Middle School - Language Arts_2010_Large-Medium_Same District/Different Position</t>
  </si>
  <si>
    <t>Middle School - Language Arts_2010_Large-Medium_Stayer</t>
  </si>
  <si>
    <t>Middle School - Language Arts_2010_Small_Different District/Different Position</t>
  </si>
  <si>
    <t>Middle School - Language Arts_2010_Small_Different District/Same Position</t>
  </si>
  <si>
    <t>Middle School - Language Arts_2010_Small_Leaver</t>
  </si>
  <si>
    <t>Middle School - Language Arts_2010_Small_New</t>
  </si>
  <si>
    <t>Middle School - Language Arts_2010_Small_Same District/Different Position</t>
  </si>
  <si>
    <t>Middle School - Language Arts_2010_Small_Stayer</t>
  </si>
  <si>
    <t>Middle School - Language Arts_2010_Small-Medium_Different District/Different Position</t>
  </si>
  <si>
    <t>Middle School - Language Arts_2010_Small-Medium_Different District/Same Position</t>
  </si>
  <si>
    <t>Middle School - Language Arts_2010_Small-Medium_Leaver</t>
  </si>
  <si>
    <t>Middle School - Language Arts_2010_Small-Medium_New</t>
  </si>
  <si>
    <t>Middle School - Language Arts_2010_Small-Medium_Same District/Different Position</t>
  </si>
  <si>
    <t>Middle School - Language Arts_2010_Small-Medium_Stayer</t>
  </si>
  <si>
    <t>Middle School - Language Arts_2011_Large_Different District/Different Position</t>
  </si>
  <si>
    <t>Middle School - Language Arts_2011_Large_Different District/Same Position</t>
  </si>
  <si>
    <t>Middle School - Language Arts_2011_Large_Leaver</t>
  </si>
  <si>
    <t>Middle School - Language Arts_2011_Large_New</t>
  </si>
  <si>
    <t>Middle School - Language Arts_2011_Large_Same District/Different Position</t>
  </si>
  <si>
    <t>Middle School - Language Arts_2011_Large_Stayer</t>
  </si>
  <si>
    <t>Middle School - Language Arts_2011_Large-Medium_Different District/Different Position</t>
  </si>
  <si>
    <t>Middle School - Language Arts_2011_Large-Medium_Different District/Same Position</t>
  </si>
  <si>
    <t>Middle School - Language Arts_2011_Large-Medium_Leaver</t>
  </si>
  <si>
    <t>Middle School - Language Arts_2011_Large-Medium_New</t>
  </si>
  <si>
    <t>Middle School - Language Arts_2011_Large-Medium_Same District/Different Position</t>
  </si>
  <si>
    <t>Middle School - Language Arts_2011_Large-Medium_Stayer</t>
  </si>
  <si>
    <t>Middle School - Language Arts_2011_Small_Different District/Different Position</t>
  </si>
  <si>
    <t>Middle School - Language Arts_2011_Small_Different District/Same Position</t>
  </si>
  <si>
    <t>Middle School - Language Arts_2011_Small_Leaver</t>
  </si>
  <si>
    <t>Middle School - Language Arts_2011_Small_New</t>
  </si>
  <si>
    <t>Middle School - Language Arts_2011_Small_Same District/Different Position</t>
  </si>
  <si>
    <t>Middle School - Language Arts_2011_Small_Stayer</t>
  </si>
  <si>
    <t>Middle School - Language Arts_2011_Small-Medium_Different District/Different Position</t>
  </si>
  <si>
    <t>Middle School - Language Arts_2011_Small-Medium_Leaver</t>
  </si>
  <si>
    <t>Middle School - Language Arts_2011_Small-Medium_New</t>
  </si>
  <si>
    <t>Middle School - Language Arts_2011_Small-Medium_Same District/Different Position</t>
  </si>
  <si>
    <t>Middle School - Language Arts_2011_Small-Medium_Stayer</t>
  </si>
  <si>
    <t>Middle School - Language Arts_2012_Large_Different District/Different Position</t>
  </si>
  <si>
    <t>Middle School - Language Arts_2012_Large_Different District/Same Position</t>
  </si>
  <si>
    <t>Middle School - Language Arts_2012_Large_Leaver</t>
  </si>
  <si>
    <t>Middle School - Language Arts_2012_Large_New</t>
  </si>
  <si>
    <t>Middle School - Language Arts_2012_Large_Same District/Different Position</t>
  </si>
  <si>
    <t>Middle School - Language Arts_2012_Large_Stayer</t>
  </si>
  <si>
    <t>Middle School - Language Arts_2012_Large-Medium_Different District/Different Position</t>
  </si>
  <si>
    <t>Middle School - Language Arts_2012_Large-Medium_Leaver</t>
  </si>
  <si>
    <t>Middle School - Language Arts_2012_Large-Medium_New</t>
  </si>
  <si>
    <t>Middle School - Language Arts_2012_Large-Medium_Same District/Different Position</t>
  </si>
  <si>
    <t>Middle School - Language Arts_2012_Large-Medium_Stayer</t>
  </si>
  <si>
    <t>Middle School - Language Arts_2012_Small_Different District/Different Position</t>
  </si>
  <si>
    <t>Middle School - Language Arts_2012_Small_Leaver</t>
  </si>
  <si>
    <t>Middle School - Language Arts_2012_Small_New</t>
  </si>
  <si>
    <t>Middle School - Language Arts_2012_Small_Same District/Different Position</t>
  </si>
  <si>
    <t>Middle School - Language Arts_2012_Small_Stayer</t>
  </si>
  <si>
    <t>Middle School - Language Arts_2012_Small-Medium_Different District/Different Position</t>
  </si>
  <si>
    <t>Middle School - Language Arts_2012_Small-Medium_Leaver</t>
  </si>
  <si>
    <t>Middle School - Language Arts_2012_Small-Medium_New</t>
  </si>
  <si>
    <t>Middle School - Language Arts_2012_Small-Medium_Same District/Different Position</t>
  </si>
  <si>
    <t>Middle School - Language Arts_2012_Small-Medium_Stayer</t>
  </si>
  <si>
    <t>Middle School - Language Arts_2013_Large_Different District/Different Position</t>
  </si>
  <si>
    <t>Middle School - Language Arts_2013_Large_Different District/Same Position</t>
  </si>
  <si>
    <t>Middle School - Language Arts_2013_Large_Leaver</t>
  </si>
  <si>
    <t>Middle School - Language Arts_2013_Large_New</t>
  </si>
  <si>
    <t>Middle School - Language Arts_2013_Large_Same District/Different Position</t>
  </si>
  <si>
    <t>Middle School - Language Arts_2013_Large_Stayer</t>
  </si>
  <si>
    <t>Middle School - Language Arts_2013_Large-Medium_Different District/Different Position</t>
  </si>
  <si>
    <t>Middle School - Language Arts_2013_Large-Medium_Different District/Same Position</t>
  </si>
  <si>
    <t>Middle School - Language Arts_2013_Large-Medium_Leaver</t>
  </si>
  <si>
    <t>Middle School - Language Arts_2013_Large-Medium_New</t>
  </si>
  <si>
    <t>Middle School - Language Arts_2013_Large-Medium_Same District/Different Position</t>
  </si>
  <si>
    <t>Middle School - Language Arts_2013_Large-Medium_Stayer</t>
  </si>
  <si>
    <t>Middle School - Language Arts_2013_Small_Different District/Different Position</t>
  </si>
  <si>
    <t>Middle School - Language Arts_2013_Small_Different District/Same Position</t>
  </si>
  <si>
    <t>Middle School - Language Arts_2013_Small_Leaver</t>
  </si>
  <si>
    <t>Middle School - Language Arts_2013_Small_New</t>
  </si>
  <si>
    <t>Middle School - Language Arts_2013_Small_Same District/Different Position</t>
  </si>
  <si>
    <t>Middle School - Language Arts_2013_Small_Stayer</t>
  </si>
  <si>
    <t>Middle School - Language Arts_2013_Small-Medium_Different District/Different Position</t>
  </si>
  <si>
    <t>Middle School - Language Arts_2013_Small-Medium_Different District/Same Position</t>
  </si>
  <si>
    <t>Middle School - Language Arts_2013_Small-Medium_Leaver</t>
  </si>
  <si>
    <t>Middle School - Language Arts_2013_Small-Medium_New</t>
  </si>
  <si>
    <t>Middle School - Language Arts_2013_Small-Medium_Same District/Different Position</t>
  </si>
  <si>
    <t>Middle School - Language Arts_2013_Small-Medium_Stayer</t>
  </si>
  <si>
    <t>Middle School - Language Arts_2014_Large_Different District/Different Position</t>
  </si>
  <si>
    <t>Middle School - Language Arts_2014_Large_Different District/Same Position</t>
  </si>
  <si>
    <t>Middle School - Language Arts_2014_Large_Leaver</t>
  </si>
  <si>
    <t>Middle School - Language Arts_2014_Large_New</t>
  </si>
  <si>
    <t>Middle School - Language Arts_2014_Large_Same District/Different Position</t>
  </si>
  <si>
    <t>Middle School - Language Arts_2014_Large_Stayer</t>
  </si>
  <si>
    <t>Middle School - Language Arts_2014_Large-Medium_Different District/Different Position</t>
  </si>
  <si>
    <t>Middle School - Language Arts_2014_Large-Medium_Different District/Same Position</t>
  </si>
  <si>
    <t>Middle School - Language Arts_2014_Large-Medium_Leaver</t>
  </si>
  <si>
    <t>Middle School - Language Arts_2014_Large-Medium_New</t>
  </si>
  <si>
    <t>Middle School - Language Arts_2014_Large-Medium_Same District/Different Position</t>
  </si>
  <si>
    <t>Middle School - Language Arts_2014_Large-Medium_Stayer</t>
  </si>
  <si>
    <t>Middle School - Language Arts_2014_Small_Different District/Different Position</t>
  </si>
  <si>
    <t>Middle School - Language Arts_2014_Small_Different District/Same Position</t>
  </si>
  <si>
    <t>Middle School - Language Arts_2014_Small_Leaver</t>
  </si>
  <si>
    <t>Middle School - Language Arts_2014_Small_New</t>
  </si>
  <si>
    <t>Middle School - Language Arts_2014_Small_Same District/Different Position</t>
  </si>
  <si>
    <t>Middle School - Language Arts_2014_Small_Stayer</t>
  </si>
  <si>
    <t>Middle School - Language Arts_2014_Small-Medium_Different District/Different Position</t>
  </si>
  <si>
    <t>Middle School - Language Arts_2014_Small-Medium_Different District/Same Position</t>
  </si>
  <si>
    <t>Middle School - Language Arts_2014_Small-Medium_Leaver</t>
  </si>
  <si>
    <t>Middle School - Language Arts_2014_Small-Medium_New</t>
  </si>
  <si>
    <t>Middle School - Language Arts_2014_Small-Medium_Same District/Different Position</t>
  </si>
  <si>
    <t>Middle School - Language Arts_2014_Small-Medium_Stayer</t>
  </si>
  <si>
    <t>Middle School - Math_2010_Large_Different District/Different Position</t>
  </si>
  <si>
    <t>Middle School - Math_2010_Large_Different District/Same Position</t>
  </si>
  <si>
    <t>Middle School - Math_2010_Large_Leaver</t>
  </si>
  <si>
    <t>Middle School - Math_2010_Large_New</t>
  </si>
  <si>
    <t>Middle School - Math_2010_Large_Same District/Different Position</t>
  </si>
  <si>
    <t>Middle School - Math_2010_Large_Stayer</t>
  </si>
  <si>
    <t>Middle School - Math_2010_Large-Medium_Different District/Different Position</t>
  </si>
  <si>
    <t>Middle School - Math_2010_Large-Medium_Different District/Same Position</t>
  </si>
  <si>
    <t>Middle School - Math_2010_Large-Medium_Leaver</t>
  </si>
  <si>
    <t>Middle School - Math_2010_Large-Medium_New</t>
  </si>
  <si>
    <t>Middle School - Math_2010_Large-Medium_Same District/Different Position</t>
  </si>
  <si>
    <t>Middle School - Math_2010_Large-Medium_Stayer</t>
  </si>
  <si>
    <t>Middle School - Math_2010_Small_Different District/Different Position</t>
  </si>
  <si>
    <t>Middle School - Math_2010_Small_Different District/Same Position</t>
  </si>
  <si>
    <t>Middle School - Math_2010_Small_Leaver</t>
  </si>
  <si>
    <t>Middle School - Math_2010_Small_New</t>
  </si>
  <si>
    <t>Middle School - Math_2010_Small_Same District/Different Position</t>
  </si>
  <si>
    <t>Middle School - Math_2010_Small_Stayer</t>
  </si>
  <si>
    <t>Middle School - Math_2010_Small-Medium_Different District/Different Position</t>
  </si>
  <si>
    <t>Middle School - Math_2010_Small-Medium_Different District/Same Position</t>
  </si>
  <si>
    <t>Middle School - Math_2010_Small-Medium_Leaver</t>
  </si>
  <si>
    <t>Middle School - Math_2010_Small-Medium_New</t>
  </si>
  <si>
    <t>Middle School - Math_2010_Small-Medium_Same District/Different Position</t>
  </si>
  <si>
    <t>Middle School - Math_2010_Small-Medium_Stayer</t>
  </si>
  <si>
    <t>Middle School - Math_2011_Large_Different District/Different Position</t>
  </si>
  <si>
    <t>Middle School - Math_2011_Large_Different District/Same Position</t>
  </si>
  <si>
    <t>Middle School - Math_2011_Large_Leaver</t>
  </si>
  <si>
    <t>Middle School - Math_2011_Large_New</t>
  </si>
  <si>
    <t>Middle School - Math_2011_Large_Same District/Different Position</t>
  </si>
  <si>
    <t>Middle School - Math_2011_Large_Stayer</t>
  </si>
  <si>
    <t>Middle School - Math_2011_Large-Medium_Different District/Different Position</t>
  </si>
  <si>
    <t>Middle School - Math_2011_Large-Medium_Different District/Same Position</t>
  </si>
  <si>
    <t>Middle School - Math_2011_Large-Medium_Leaver</t>
  </si>
  <si>
    <t>Middle School - Math_2011_Large-Medium_New</t>
  </si>
  <si>
    <t>Middle School - Math_2011_Large-Medium_Same District/Different Position</t>
  </si>
  <si>
    <t>Middle School - Math_2011_Large-Medium_Stayer</t>
  </si>
  <si>
    <t>Middle School - Math_2011_Small_Different District/Different Position</t>
  </si>
  <si>
    <t>Middle School - Math_2011_Small_Leaver</t>
  </si>
  <si>
    <t>Middle School - Math_2011_Small_New</t>
  </si>
  <si>
    <t>Middle School - Math_2011_Small_Same District/Different Position</t>
  </si>
  <si>
    <t>Middle School - Math_2011_Small_Stayer</t>
  </si>
  <si>
    <t>Middle School - Math_2011_Small-Medium_Different District/Different Position</t>
  </si>
  <si>
    <t>Middle School - Math_2011_Small-Medium_Leaver</t>
  </si>
  <si>
    <t>Middle School - Math_2011_Small-Medium_New</t>
  </si>
  <si>
    <t>Middle School - Math_2011_Small-Medium_Same District/Different Position</t>
  </si>
  <si>
    <t>Middle School - Math_2011_Small-Medium_Stayer</t>
  </si>
  <si>
    <t>Middle School - Math_2012_Large_Different District/Different Position</t>
  </si>
  <si>
    <t>Middle School - Math_2012_Large_Different District/Same Position</t>
  </si>
  <si>
    <t>Middle School - Math_2012_Large_Leaver</t>
  </si>
  <si>
    <t>Middle School - Math_2012_Large_New</t>
  </si>
  <si>
    <t>Middle School - Math_2012_Large_Same District/Different Position</t>
  </si>
  <si>
    <t>Middle School - Math_2012_Large_Stayer</t>
  </si>
  <si>
    <t>Middle School - Math_2012_Large-Medium_Different District/Different Position</t>
  </si>
  <si>
    <t>Middle School - Math_2012_Large-Medium_Different District/Same Position</t>
  </si>
  <si>
    <t>Middle School - Math_2012_Large-Medium_Leaver</t>
  </si>
  <si>
    <t>Middle School - Math_2012_Large-Medium_New</t>
  </si>
  <si>
    <t>Middle School - Math_2012_Large-Medium_Same District/Different Position</t>
  </si>
  <si>
    <t>Middle School - Math_2012_Large-Medium_Stayer</t>
  </si>
  <si>
    <t>Middle School - Math_2012_Small_Different District/Different Position</t>
  </si>
  <si>
    <t>Middle School - Math_2012_Small_Different District/Same Position</t>
  </si>
  <si>
    <t>Middle School - Math_2012_Small_Leaver</t>
  </si>
  <si>
    <t>Middle School - Math_2012_Small_New</t>
  </si>
  <si>
    <t>Middle School - Math_2012_Small_Same District/Different Position</t>
  </si>
  <si>
    <t>Middle School - Math_2012_Small_Stayer</t>
  </si>
  <si>
    <t>Middle School - Math_2012_Small-Medium_Different District/Different Position</t>
  </si>
  <si>
    <t>Middle School - Math_2012_Small-Medium_Different District/Same Position</t>
  </si>
  <si>
    <t>Middle School - Math_2012_Small-Medium_Leaver</t>
  </si>
  <si>
    <t>Middle School - Math_2012_Small-Medium_New</t>
  </si>
  <si>
    <t>Middle School - Math_2012_Small-Medium_Same District/Different Position</t>
  </si>
  <si>
    <t>Middle School - Math_2012_Small-Medium_Stayer</t>
  </si>
  <si>
    <t>Middle School - Math_2013_Large_Different District/Different Position</t>
  </si>
  <si>
    <t>Middle School - Math_2013_Large_Different District/Same Position</t>
  </si>
  <si>
    <t>Middle School - Math_2013_Large_Leaver</t>
  </si>
  <si>
    <t>Middle School - Math_2013_Large_New</t>
  </si>
  <si>
    <t>Middle School - Math_2013_Large_Same District/Different Position</t>
  </si>
  <si>
    <t>Middle School - Math_2013_Large_Stayer</t>
  </si>
  <si>
    <t>Middle School - Math_2013_Large-Medium_Different District/Different Position</t>
  </si>
  <si>
    <t>Middle School - Math_2013_Large-Medium_Different District/Same Position</t>
  </si>
  <si>
    <t>Middle School - Math_2013_Large-Medium_Leaver</t>
  </si>
  <si>
    <t>Middle School - Math_2013_Large-Medium_New</t>
  </si>
  <si>
    <t>Middle School - Math_2013_Large-Medium_Same District/Different Position</t>
  </si>
  <si>
    <t>Middle School - Math_2013_Large-Medium_Stayer</t>
  </si>
  <si>
    <t>Middle School - Math_2013_Small_Different District/Different Position</t>
  </si>
  <si>
    <t>Middle School - Math_2013_Small_Different District/Same Position</t>
  </si>
  <si>
    <t>Middle School - Math_2013_Small_Leaver</t>
  </si>
  <si>
    <t>Middle School - Math_2013_Small_New</t>
  </si>
  <si>
    <t>Middle School - Math_2013_Small_Same District/Different Position</t>
  </si>
  <si>
    <t>Middle School - Math_2013_Small_Stayer</t>
  </si>
  <si>
    <t>Middle School - Math_2013_Small-Medium_Different District/Different Position</t>
  </si>
  <si>
    <t>Middle School - Math_2013_Small-Medium_Different District/Same Position</t>
  </si>
  <si>
    <t>Middle School - Math_2013_Small-Medium_Leaver</t>
  </si>
  <si>
    <t>Middle School - Math_2013_Small-Medium_New</t>
  </si>
  <si>
    <t>Middle School - Math_2013_Small-Medium_Same District/Different Position</t>
  </si>
  <si>
    <t>Middle School - Math_2013_Small-Medium_Stayer</t>
  </si>
  <si>
    <t>Middle School - Math_2014_Large_Different District/Different Position</t>
  </si>
  <si>
    <t>Middle School - Math_2014_Large_Different District/Same Position</t>
  </si>
  <si>
    <t>Middle School - Math_2014_Large_Leaver</t>
  </si>
  <si>
    <t>Middle School - Math_2014_Large_New</t>
  </si>
  <si>
    <t>Middle School - Math_2014_Large_Same District/Different Position</t>
  </si>
  <si>
    <t>Middle School - Math_2014_Large_Stayer</t>
  </si>
  <si>
    <t>Middle School - Math_2014_Large-Medium_Different District/Different Position</t>
  </si>
  <si>
    <t>Middle School - Math_2014_Large-Medium_Different District/Same Position</t>
  </si>
  <si>
    <t>Middle School - Math_2014_Large-Medium_Leaver</t>
  </si>
  <si>
    <t>Middle School - Math_2014_Large-Medium_New</t>
  </si>
  <si>
    <t>Middle School - Math_2014_Large-Medium_Same District/Different Position</t>
  </si>
  <si>
    <t>Middle School - Math_2014_Large-Medium_Stayer</t>
  </si>
  <si>
    <t>Middle School - Math_2014_Small_Different District/Different Position</t>
  </si>
  <si>
    <t>Middle School - Math_2014_Small_Different District/Same Position</t>
  </si>
  <si>
    <t>Middle School - Math_2014_Small_Leaver</t>
  </si>
  <si>
    <t>Middle School - Math_2014_Small_New</t>
  </si>
  <si>
    <t>Middle School - Math_2014_Small_Same District/Different Position</t>
  </si>
  <si>
    <t>Middle School - Math_2014_Small_Stayer</t>
  </si>
  <si>
    <t>Middle School - Math_2014_Small-Medium_Different District/Different Position</t>
  </si>
  <si>
    <t>Middle School - Math_2014_Small-Medium_Different District/Same Position</t>
  </si>
  <si>
    <t>Middle School - Math_2014_Small-Medium_Leaver</t>
  </si>
  <si>
    <t>Middle School - Math_2014_Small-Medium_New</t>
  </si>
  <si>
    <t>Middle School - Math_2014_Small-Medium_Same District/Different Position</t>
  </si>
  <si>
    <t>Middle School - Math_2014_Small-Medium_Stayer</t>
  </si>
  <si>
    <t>Middle School - Other_2010_Large_Different District/Different Position</t>
  </si>
  <si>
    <t>Middle School - Other_2010_Large_Different District/Same Position</t>
  </si>
  <si>
    <t>Middle School - Other_2010_Large_Leaver</t>
  </si>
  <si>
    <t>Middle School - Other_2010_Large_New</t>
  </si>
  <si>
    <t>Middle School - Other_2010_Large_Same District/Different Position</t>
  </si>
  <si>
    <t>Middle School - Other_2010_Large_Stayer</t>
  </si>
  <si>
    <t>Middle School - Other_2010_Large-Medium_Different District/Different Position</t>
  </si>
  <si>
    <t>Middle School - Other_2010_Large-Medium_Leaver</t>
  </si>
  <si>
    <t>Middle School - Other_2010_Large-Medium_New</t>
  </si>
  <si>
    <t>Middle School - Other_2010_Large-Medium_Same District/Different Position</t>
  </si>
  <si>
    <t>Middle School - Other_2010_Large-Medium_Stayer</t>
  </si>
  <si>
    <t>Middle School - Other_2010_Small_Different District/Different Position</t>
  </si>
  <si>
    <t>Middle School - Other_2010_Small_Different District/Same Position</t>
  </si>
  <si>
    <t>Middle School - Other_2010_Small_Leaver</t>
  </si>
  <si>
    <t>Middle School - Other_2010_Small_New</t>
  </si>
  <si>
    <t>Middle School - Other_2010_Small_Same District/Different Position</t>
  </si>
  <si>
    <t>Middle School - Other_2010_Small_Stayer</t>
  </si>
  <si>
    <t>Middle School - Other_2010_Small-Medium_Different District/Different Position</t>
  </si>
  <si>
    <t>Middle School - Other_2010_Small-Medium_Leaver</t>
  </si>
  <si>
    <t>Middle School - Other_2010_Small-Medium_New</t>
  </si>
  <si>
    <t>Middle School - Other_2010_Small-Medium_Same District/Different Position</t>
  </si>
  <si>
    <t>Middle School - Other_2010_Small-Medium_Stayer</t>
  </si>
  <si>
    <t>Middle School - Other_2011_Large_Different District/Different Position</t>
  </si>
  <si>
    <t>Middle School - Other_2011_Large_Different District/Same Position</t>
  </si>
  <si>
    <t>Middle School - Other_2011_Large_Leaver</t>
  </si>
  <si>
    <t>Middle School - Other_2011_Large_New</t>
  </si>
  <si>
    <t>Middle School - Other_2011_Large_Same District/Different Position</t>
  </si>
  <si>
    <t>Middle School - Other_2011_Large_Stayer</t>
  </si>
  <si>
    <t>Middle School - Other_2011_Large-Medium_Different District/Different Position</t>
  </si>
  <si>
    <t>Middle School - Other_2011_Large-Medium_Different District/Same Position</t>
  </si>
  <si>
    <t>Middle School - Other_2011_Large-Medium_Leaver</t>
  </si>
  <si>
    <t>Middle School - Other_2011_Large-Medium_New</t>
  </si>
  <si>
    <t>Middle School - Other_2011_Large-Medium_Same District/Different Position</t>
  </si>
  <si>
    <t>Middle School - Other_2011_Large-Medium_Stayer</t>
  </si>
  <si>
    <t>Middle School - Other_2011_Small_Different District/Different Position</t>
  </si>
  <si>
    <t>Middle School - Other_2011_Small_Leaver</t>
  </si>
  <si>
    <t>Middle School - Other_2011_Small_New</t>
  </si>
  <si>
    <t>Middle School - Other_2011_Small_Same District/Different Position</t>
  </si>
  <si>
    <t>Middle School - Other_2011_Small_Stayer</t>
  </si>
  <si>
    <t>Middle School - Other_2011_Small-Medium_Different District/Different Position</t>
  </si>
  <si>
    <t>Middle School - Other_2011_Small-Medium_Leaver</t>
  </si>
  <si>
    <t>Middle School - Other_2011_Small-Medium_New</t>
  </si>
  <si>
    <t>Middle School - Other_2011_Small-Medium_Same District/Different Position</t>
  </si>
  <si>
    <t>Middle School - Other_2011_Small-Medium_Stayer</t>
  </si>
  <si>
    <t>Middle School - Other_2012_Large_Different District/Different Position</t>
  </si>
  <si>
    <t>Middle School - Other_2012_Large_Leaver</t>
  </si>
  <si>
    <t>Middle School - Other_2012_Large_New</t>
  </si>
  <si>
    <t>Middle School - Other_2012_Large_Same District/Different Position</t>
  </si>
  <si>
    <t>Middle School - Other_2012_Large_Stayer</t>
  </si>
  <si>
    <t>Middle School - Other_2012_Large-Medium_Different District/Different Position</t>
  </si>
  <si>
    <t>Middle School - Other_2012_Large-Medium_Different District/Same Position</t>
  </si>
  <si>
    <t>Middle School - Other_2012_Large-Medium_Leaver</t>
  </si>
  <si>
    <t>Middle School - Other_2012_Large-Medium_New</t>
  </si>
  <si>
    <t>Middle School - Other_2012_Large-Medium_Same District/Different Position</t>
  </si>
  <si>
    <t>Middle School - Other_2012_Large-Medium_Stayer</t>
  </si>
  <si>
    <t>Middle School - Other_2012_Small_Different District/Different Position</t>
  </si>
  <si>
    <t>Middle School - Other_2012_Small_Different District/Same Position</t>
  </si>
  <si>
    <t>Middle School - Other_2012_Small_Leaver</t>
  </si>
  <si>
    <t>Middle School - Other_2012_Small_New</t>
  </si>
  <si>
    <t>Middle School - Other_2012_Small_Same District/Different Position</t>
  </si>
  <si>
    <t>Middle School - Other_2012_Small_Stayer</t>
  </si>
  <si>
    <t>Middle School - Other_2012_Small-Medium_Different District/Different Position</t>
  </si>
  <si>
    <t>Middle School - Other_2012_Small-Medium_Different District/Same Position</t>
  </si>
  <si>
    <t>Middle School - Other_2012_Small-Medium_Leaver</t>
  </si>
  <si>
    <t>Middle School - Other_2012_Small-Medium_New</t>
  </si>
  <si>
    <t>Middle School - Other_2012_Small-Medium_Same District/Different Position</t>
  </si>
  <si>
    <t>Middle School - Other_2012_Small-Medium_Stayer</t>
  </si>
  <si>
    <t>Middle School - Other_2013_Large_Different District/Different Position</t>
  </si>
  <si>
    <t>Middle School - Other_2013_Large_Different District/Same Position</t>
  </si>
  <si>
    <t>Middle School - Other_2013_Large_Leaver</t>
  </si>
  <si>
    <t>Middle School - Other_2013_Large_New</t>
  </si>
  <si>
    <t>Middle School - Other_2013_Large_Same District/Different Position</t>
  </si>
  <si>
    <t>Middle School - Other_2013_Large_Stayer</t>
  </si>
  <si>
    <t>Middle School - Other_2013_Large-Medium_Different District/Different Position</t>
  </si>
  <si>
    <t>Middle School - Other_2013_Large-Medium_Different District/Same Position</t>
  </si>
  <si>
    <t>Middle School - Other_2013_Large-Medium_Leaver</t>
  </si>
  <si>
    <t>Middle School - Other_2013_Large-Medium_New</t>
  </si>
  <si>
    <t>Middle School - Other_2013_Large-Medium_Same District/Different Position</t>
  </si>
  <si>
    <t>Middle School - Other_2013_Large-Medium_Stayer</t>
  </si>
  <si>
    <t>Middle School - Other_2013_Small_Different District/Different Position</t>
  </si>
  <si>
    <t>Middle School - Other_2013_Small_Leaver</t>
  </si>
  <si>
    <t>Middle School - Other_2013_Small_New</t>
  </si>
  <si>
    <t>Middle School - Other_2013_Small_Same District/Different Position</t>
  </si>
  <si>
    <t>Middle School - Other_2013_Small_Stayer</t>
  </si>
  <si>
    <t>Middle School - Other_2013_Small-Medium_Different District/Different Position</t>
  </si>
  <si>
    <t>Middle School - Other_2013_Small-Medium_Leaver</t>
  </si>
  <si>
    <t>Middle School - Other_2013_Small-Medium_New</t>
  </si>
  <si>
    <t>Middle School - Other_2013_Small-Medium_Same District/Different Position</t>
  </si>
  <si>
    <t>Middle School - Other_2013_Small-Medium_Stayer</t>
  </si>
  <si>
    <t>Middle School - Other_2014_Large_Different District/Different Position</t>
  </si>
  <si>
    <t>Middle School - Other_2014_Large_Different District/Same Position</t>
  </si>
  <si>
    <t>Middle School - Other_2014_Large_Leaver</t>
  </si>
  <si>
    <t>Middle School - Other_2014_Large_New</t>
  </si>
  <si>
    <t>Middle School - Other_2014_Large_Same District/Different Position</t>
  </si>
  <si>
    <t>Middle School - Other_2014_Large_Stayer</t>
  </si>
  <si>
    <t>Middle School - Other_2014_Large-Medium_Different District/Different Position</t>
  </si>
  <si>
    <t>Middle School - Other_2014_Large-Medium_Different District/Same Position</t>
  </si>
  <si>
    <t>Middle School - Other_2014_Large-Medium_Leaver</t>
  </si>
  <si>
    <t>Middle School - Other_2014_Large-Medium_New</t>
  </si>
  <si>
    <t>Middle School - Other_2014_Large-Medium_Same District/Different Position</t>
  </si>
  <si>
    <t>Middle School - Other_2014_Large-Medium_Stayer</t>
  </si>
  <si>
    <t>Middle School - Other_2014_Small_Different District/Different Position</t>
  </si>
  <si>
    <t>Middle School - Other_2014_Small_Different District/Same Position</t>
  </si>
  <si>
    <t>Middle School - Other_2014_Small_Leaver</t>
  </si>
  <si>
    <t>Middle School - Other_2014_Small_New</t>
  </si>
  <si>
    <t>Middle School - Other_2014_Small_Same District/Different Position</t>
  </si>
  <si>
    <t>Middle School - Other_2014_Small_Stayer</t>
  </si>
  <si>
    <t>Middle School - Other_2014_Small-Medium_Different District/Different Position</t>
  </si>
  <si>
    <t>Middle School - Other_2014_Small-Medium_Different District/Same Position</t>
  </si>
  <si>
    <t>Middle School - Other_2014_Small-Medium_Leaver</t>
  </si>
  <si>
    <t>Middle School - Other_2014_Small-Medium_New</t>
  </si>
  <si>
    <t>Middle School - Other_2014_Small-Medium_Same District/Different Position</t>
  </si>
  <si>
    <t>Middle School - Other_2014_Small-Medium_Stayer</t>
  </si>
  <si>
    <t>Middle School - Science_2010_Large_Different District/Different Position</t>
  </si>
  <si>
    <t>Middle School - Science_2010_Large_Different District/Same Position</t>
  </si>
  <si>
    <t>Middle School - Science_2010_Large_Leaver</t>
  </si>
  <si>
    <t>Middle School - Science_2010_Large_New</t>
  </si>
  <si>
    <t>Middle School - Science_2010_Large_Same District/Different Position</t>
  </si>
  <si>
    <t>Middle School - Science_2010_Large_Stayer</t>
  </si>
  <si>
    <t>Middle School - Science_2010_Large-Medium_Different District/Different Position</t>
  </si>
  <si>
    <t>Middle School - Science_2010_Large-Medium_Leaver</t>
  </si>
  <si>
    <t>Middle School - Science_2010_Large-Medium_New</t>
  </si>
  <si>
    <t>Middle School - Science_2010_Large-Medium_Same District/Different Position</t>
  </si>
  <si>
    <t>Middle School - Science_2010_Large-Medium_Stayer</t>
  </si>
  <si>
    <t>Middle School - Science_2010_Small_Different District/Different Position</t>
  </si>
  <si>
    <t>Middle School - Science_2010_Small_Different District/Same Position</t>
  </si>
  <si>
    <t>Middle School - Science_2010_Small_Leaver</t>
  </si>
  <si>
    <t>Middle School - Science_2010_Small_New</t>
  </si>
  <si>
    <t>Middle School - Science_2010_Small_Same District/Different Position</t>
  </si>
  <si>
    <t>Middle School - Science_2010_Small_Stayer</t>
  </si>
  <si>
    <t>Middle School - Science_2010_Small-Medium_Different District/Different Position</t>
  </si>
  <si>
    <t>Middle School - Science_2010_Small-Medium_Different District/Same Position</t>
  </si>
  <si>
    <t>Middle School - Science_2010_Small-Medium_Leaver</t>
  </si>
  <si>
    <t>Middle School - Science_2010_Small-Medium_New</t>
  </si>
  <si>
    <t>Middle School - Science_2010_Small-Medium_Same District/Different Position</t>
  </si>
  <si>
    <t>Middle School - Science_2010_Small-Medium_Stayer</t>
  </si>
  <si>
    <t>Middle School - Science_2011_Large_Different District/Different Position</t>
  </si>
  <si>
    <t>Middle School - Science_2011_Large_Different District/Same Position</t>
  </si>
  <si>
    <t>Middle School - Science_2011_Large_Leaver</t>
  </si>
  <si>
    <t>Middle School - Science_2011_Large_New</t>
  </si>
  <si>
    <t>Middle School - Science_2011_Large_Same District/Different Position</t>
  </si>
  <si>
    <t>Middle School - Science_2011_Large_Stayer</t>
  </si>
  <si>
    <t>Middle School - Science_2011_Large-Medium_Different District/Different Position</t>
  </si>
  <si>
    <t>Middle School - Science_2011_Large-Medium_Leaver</t>
  </si>
  <si>
    <t>Middle School - Science_2011_Large-Medium_New</t>
  </si>
  <si>
    <t>Middle School - Science_2011_Large-Medium_Same District/Different Position</t>
  </si>
  <si>
    <t>Middle School - Science_2011_Large-Medium_Stayer</t>
  </si>
  <si>
    <t>Middle School - Science_2011_Small_Different District/Different Position</t>
  </si>
  <si>
    <t>Middle School - Science_2011_Small_Leaver</t>
  </si>
  <si>
    <t>Middle School - Science_2011_Small_New</t>
  </si>
  <si>
    <t>Middle School - Science_2011_Small_Same District/Different Position</t>
  </si>
  <si>
    <t>Middle School - Science_2011_Small_Stayer</t>
  </si>
  <si>
    <t>Middle School - Science_2011_Small-Medium_Different District/Different Position</t>
  </si>
  <si>
    <t>Middle School - Science_2011_Small-Medium_Leaver</t>
  </si>
  <si>
    <t>Middle School - Science_2011_Small-Medium_New</t>
  </si>
  <si>
    <t>Middle School - Science_2011_Small-Medium_Same District/Different Position</t>
  </si>
  <si>
    <t>Middle School - Science_2011_Small-Medium_Stayer</t>
  </si>
  <si>
    <t>Middle School - Science_2012_Large_Different District/Different Position</t>
  </si>
  <si>
    <t>Middle School - Science_2012_Large_Different District/Same Position</t>
  </si>
  <si>
    <t>Middle School - Science_2012_Large_Leaver</t>
  </si>
  <si>
    <t>Middle School - Science_2012_Large_New</t>
  </si>
  <si>
    <t>Middle School - Science_2012_Large_Same District/Different Position</t>
  </si>
  <si>
    <t>Middle School - Science_2012_Large_Stayer</t>
  </si>
  <si>
    <t>Middle School - Science_2012_Large-Medium_Different District/Different Position</t>
  </si>
  <si>
    <t>Middle School - Science_2012_Large-Medium_Leaver</t>
  </si>
  <si>
    <t>Middle School - Science_2012_Large-Medium_New</t>
  </si>
  <si>
    <t>Middle School - Science_2012_Large-Medium_Same District/Different Position</t>
  </si>
  <si>
    <t>Middle School - Science_2012_Large-Medium_Stayer</t>
  </si>
  <si>
    <t>Middle School - Science_2012_Small_Different District/Different Position</t>
  </si>
  <si>
    <t>Middle School - Science_2012_Small_Different District/Same Position</t>
  </si>
  <si>
    <t>Middle School - Science_2012_Small_Leaver</t>
  </si>
  <si>
    <t>Middle School - Science_2012_Small_New</t>
  </si>
  <si>
    <t>Middle School - Science_2012_Small_Same District/Different Position</t>
  </si>
  <si>
    <t>Middle School - Science_2012_Small_Stayer</t>
  </si>
  <si>
    <t>Middle School - Science_2012_Small-Medium_Different District/Different Position</t>
  </si>
  <si>
    <t>Middle School - Science_2012_Small-Medium_Leaver</t>
  </si>
  <si>
    <t>Middle School - Science_2012_Small-Medium_New</t>
  </si>
  <si>
    <t>Middle School - Science_2012_Small-Medium_Same District/Different Position</t>
  </si>
  <si>
    <t>Middle School - Science_2012_Small-Medium_Stayer</t>
  </si>
  <si>
    <t>Middle School - Science_2013_Large_Different District/Different Position</t>
  </si>
  <si>
    <t>Middle School - Science_2013_Large_Different District/Same Position</t>
  </si>
  <si>
    <t>Middle School - Science_2013_Large_Leaver</t>
  </si>
  <si>
    <t>Middle School - Science_2013_Large_New</t>
  </si>
  <si>
    <t>Middle School - Science_2013_Large_Same District/Different Position</t>
  </si>
  <si>
    <t>Middle School - Science_2013_Large_Stayer</t>
  </si>
  <si>
    <t>Middle School - Science_2013_Large-Medium_Different District/Different Position</t>
  </si>
  <si>
    <t>Middle School - Science_2013_Large-Medium_Different District/Same Position</t>
  </si>
  <si>
    <t>Middle School - Science_2013_Large-Medium_Leaver</t>
  </si>
  <si>
    <t>Middle School - Science_2013_Large-Medium_New</t>
  </si>
  <si>
    <t>Middle School - Science_2013_Large-Medium_Same District/Different Position</t>
  </si>
  <si>
    <t>Middle School - Science_2013_Large-Medium_Stayer</t>
  </si>
  <si>
    <t>Middle School - Science_2013_Small_Different District/Different Position</t>
  </si>
  <si>
    <t>Middle School - Science_2013_Small_Different District/Same Position</t>
  </si>
  <si>
    <t>Middle School - Science_2013_Small_Leaver</t>
  </si>
  <si>
    <t>Middle School - Science_2013_Small_New</t>
  </si>
  <si>
    <t>Middle School - Science_2013_Small_Same District/Different Position</t>
  </si>
  <si>
    <t>Middle School - Science_2013_Small_Stayer</t>
  </si>
  <si>
    <t>Middle School - Science_2013_Small-Medium_Different District/Different Position</t>
  </si>
  <si>
    <t>Middle School - Science_2013_Small-Medium_Different District/Same Position</t>
  </si>
  <si>
    <t>Middle School - Science_2013_Small-Medium_Leaver</t>
  </si>
  <si>
    <t>Middle School - Science_2013_Small-Medium_New</t>
  </si>
  <si>
    <t>Middle School - Science_2013_Small-Medium_Same District/Different Position</t>
  </si>
  <si>
    <t>Middle School - Science_2013_Small-Medium_Stayer</t>
  </si>
  <si>
    <t>Middle School - Science_2014_Large_Different District/Different Position</t>
  </si>
  <si>
    <t>Middle School - Science_2014_Large_Different District/Same Position</t>
  </si>
  <si>
    <t>Middle School - Science_2014_Large_Leaver</t>
  </si>
  <si>
    <t>Middle School - Science_2014_Large_New</t>
  </si>
  <si>
    <t>Middle School - Science_2014_Large_Same District/Different Position</t>
  </si>
  <si>
    <t>Middle School - Science_2014_Large_Stayer</t>
  </si>
  <si>
    <t>Middle School - Science_2014_Large-Medium_Different District/Different Position</t>
  </si>
  <si>
    <t>Middle School - Science_2014_Large-Medium_Different District/Same Position</t>
  </si>
  <si>
    <t>Middle School - Science_2014_Large-Medium_Leaver</t>
  </si>
  <si>
    <t>Middle School - Science_2014_Large-Medium_New</t>
  </si>
  <si>
    <t>Middle School - Science_2014_Large-Medium_Same District/Different Position</t>
  </si>
  <si>
    <t>Middle School - Science_2014_Large-Medium_Stayer</t>
  </si>
  <si>
    <t>Middle School - Science_2014_Small_Different District/Different Position</t>
  </si>
  <si>
    <t>Middle School - Science_2014_Small_Different District/Same Position</t>
  </si>
  <si>
    <t>Middle School - Science_2014_Small_Leaver</t>
  </si>
  <si>
    <t>Middle School - Science_2014_Small_New</t>
  </si>
  <si>
    <t>Middle School - Science_2014_Small_Same District/Different Position</t>
  </si>
  <si>
    <t>Middle School - Science_2014_Small_Stayer</t>
  </si>
  <si>
    <t>Middle School - Science_2014_Small-Medium_Different District/Different Position</t>
  </si>
  <si>
    <t>Middle School - Science_2014_Small-Medium_Different District/Same Position</t>
  </si>
  <si>
    <t>Middle School - Science_2014_Small-Medium_Leaver</t>
  </si>
  <si>
    <t>Middle School - Science_2014_Small-Medium_New</t>
  </si>
  <si>
    <t>Middle School - Science_2014_Small-Medium_Same District/Different Position</t>
  </si>
  <si>
    <t>Middle School - Science_2014_Small-Medium_Stayer</t>
  </si>
  <si>
    <t>Middle School - Social Studies_2010_Large_Different District/Different Position</t>
  </si>
  <si>
    <t>Middle School - Social Studies_2010_Large_Different District/Same Position</t>
  </si>
  <si>
    <t>Middle School - Social Studies_2010_Large_Leaver</t>
  </si>
  <si>
    <t>Middle School - Social Studies_2010_Large_New</t>
  </si>
  <si>
    <t>Middle School - Social Studies_2010_Large_Same District/Different Position</t>
  </si>
  <si>
    <t>Middle School - Social Studies_2010_Large_Stayer</t>
  </si>
  <si>
    <t>Middle School - Social Studies_2010_Large-Medium_Different District/Different Position</t>
  </si>
  <si>
    <t>Middle School - Social Studies_2010_Large-Medium_Different District/Same Position</t>
  </si>
  <si>
    <t>Middle School - Social Studies_2010_Large-Medium_Leaver</t>
  </si>
  <si>
    <t>Middle School - Social Studies_2010_Large-Medium_New</t>
  </si>
  <si>
    <t>Middle School - Social Studies_2010_Large-Medium_Same District/Different Position</t>
  </si>
  <si>
    <t>Middle School - Social Studies_2010_Large-Medium_Stayer</t>
  </si>
  <si>
    <t>Middle School - Social Studies_2010_Small_Different District/Different Position</t>
  </si>
  <si>
    <t>Middle School - Social Studies_2010_Small_Different District/Same Position</t>
  </si>
  <si>
    <t>Middle School - Social Studies_2010_Small_Leaver</t>
  </si>
  <si>
    <t>Middle School - Social Studies_2010_Small_New</t>
  </si>
  <si>
    <t>Middle School - Social Studies_2010_Small_Same District/Different Position</t>
  </si>
  <si>
    <t>Middle School - Social Studies_2010_Small_Stayer</t>
  </si>
  <si>
    <t>Middle School - Social Studies_2010_Small-Medium_Different District/Different Position</t>
  </si>
  <si>
    <t>Middle School - Social Studies_2010_Small-Medium_Different District/Same Position</t>
  </si>
  <si>
    <t>Middle School - Social Studies_2010_Small-Medium_Leaver</t>
  </si>
  <si>
    <t>Middle School - Social Studies_2010_Small-Medium_New</t>
  </si>
  <si>
    <t>Middle School - Social Studies_2010_Small-Medium_Same District/Different Position</t>
  </si>
  <si>
    <t>Middle School - Social Studies_2010_Small-Medium_Stayer</t>
  </si>
  <si>
    <t>Middle School - Social Studies_2011_Large_Different District/Different Position</t>
  </si>
  <si>
    <t>Middle School - Social Studies_2011_Large_Different District/Same Position</t>
  </si>
  <si>
    <t>Middle School - Social Studies_2011_Large_Leaver</t>
  </si>
  <si>
    <t>Middle School - Social Studies_2011_Large_New</t>
  </si>
  <si>
    <t>Middle School - Social Studies_2011_Large_Same District/Different Position</t>
  </si>
  <si>
    <t>Middle School - Social Studies_2011_Large_Stayer</t>
  </si>
  <si>
    <t>Middle School - Social Studies_2011_Large-Medium_Different District/Different Position</t>
  </si>
  <si>
    <t>Middle School - Social Studies_2011_Large-Medium_Leaver</t>
  </si>
  <si>
    <t>Middle School - Social Studies_2011_Large-Medium_New</t>
  </si>
  <si>
    <t>Middle School - Social Studies_2011_Large-Medium_Same District/Different Position</t>
  </si>
  <si>
    <t>Middle School - Social Studies_2011_Large-Medium_Stayer</t>
  </si>
  <si>
    <t>Middle School - Social Studies_2011_Small_Different District/Different Position</t>
  </si>
  <si>
    <t>Middle School - Social Studies_2011_Small_Different District/Same Position</t>
  </si>
  <si>
    <t>Middle School - Social Studies_2011_Small_Leaver</t>
  </si>
  <si>
    <t>Middle School - Social Studies_2011_Small_New</t>
  </si>
  <si>
    <t>Middle School - Social Studies_2011_Small_Same District/Different Position</t>
  </si>
  <si>
    <t>Middle School - Social Studies_2011_Small_Stayer</t>
  </si>
  <si>
    <t>Middle School - Social Studies_2011_Small-Medium_Different District/Different Position</t>
  </si>
  <si>
    <t>Middle School - Social Studies_2011_Small-Medium_Different District/Same Position</t>
  </si>
  <si>
    <t>Middle School - Social Studies_2011_Small-Medium_Leaver</t>
  </si>
  <si>
    <t>Middle School - Social Studies_2011_Small-Medium_New</t>
  </si>
  <si>
    <t>Middle School - Social Studies_2011_Small-Medium_Same District/Different Position</t>
  </si>
  <si>
    <t>Middle School - Social Studies_2011_Small-Medium_Stayer</t>
  </si>
  <si>
    <t>Middle School - Social Studies_2012_Large_Different District/Different Position</t>
  </si>
  <si>
    <t>Middle School - Social Studies_2012_Large_Different District/Same Position</t>
  </si>
  <si>
    <t>Middle School - Social Studies_2012_Large_Leaver</t>
  </si>
  <si>
    <t>Middle School - Social Studies_2012_Large_New</t>
  </si>
  <si>
    <t>Middle School - Social Studies_2012_Large_Same District/Different Position</t>
  </si>
  <si>
    <t>Middle School - Social Studies_2012_Large_Stayer</t>
  </si>
  <si>
    <t>Middle School - Social Studies_2012_Large-Medium_Different District/Different Position</t>
  </si>
  <si>
    <t>Middle School - Social Studies_2012_Large-Medium_Different District/Same Position</t>
  </si>
  <si>
    <t>Middle School - Social Studies_2012_Large-Medium_Leaver</t>
  </si>
  <si>
    <t>Middle School - Social Studies_2012_Large-Medium_New</t>
  </si>
  <si>
    <t>Middle School - Social Studies_2012_Large-Medium_Same District/Different Position</t>
  </si>
  <si>
    <t>Middle School - Social Studies_2012_Large-Medium_Stayer</t>
  </si>
  <si>
    <t>Middle School - Social Studies_2012_Small_Different District/Different Position</t>
  </si>
  <si>
    <t>Middle School - Social Studies_2012_Small_Different District/Same Position</t>
  </si>
  <si>
    <t>Middle School - Social Studies_2012_Small_Leaver</t>
  </si>
  <si>
    <t>Middle School - Social Studies_2012_Small_New</t>
  </si>
  <si>
    <t>Middle School - Social Studies_2012_Small_Same District/Different Position</t>
  </si>
  <si>
    <t>Middle School - Social Studies_2012_Small_Stayer</t>
  </si>
  <si>
    <t>Middle School - Social Studies_2012_Small-Medium_Different District/Different Position</t>
  </si>
  <si>
    <t>Middle School - Social Studies_2012_Small-Medium_Different District/Same Position</t>
  </si>
  <si>
    <t>Middle School - Social Studies_2012_Small-Medium_Leaver</t>
  </si>
  <si>
    <t>Middle School - Social Studies_2012_Small-Medium_New</t>
  </si>
  <si>
    <t>Middle School - Social Studies_2012_Small-Medium_Same District/Different Position</t>
  </si>
  <si>
    <t>Middle School - Social Studies_2012_Small-Medium_Stayer</t>
  </si>
  <si>
    <t>Middle School - Social Studies_2013_Large_Different District/Different Position</t>
  </si>
  <si>
    <t>Middle School - Social Studies_2013_Large_Different District/Same Position</t>
  </si>
  <si>
    <t>Middle School - Social Studies_2013_Large_Leaver</t>
  </si>
  <si>
    <t>Middle School - Social Studies_2013_Large_New</t>
  </si>
  <si>
    <t>Middle School - Social Studies_2013_Large_Same District/Different Position</t>
  </si>
  <si>
    <t>Middle School - Social Studies_2013_Large_Stayer</t>
  </si>
  <si>
    <t>Middle School - Social Studies_2013_Large-Medium_Different District/Different Position</t>
  </si>
  <si>
    <t>Middle School - Social Studies_2013_Large-Medium_Different District/Same Position</t>
  </si>
  <si>
    <t>Middle School - Social Studies_2013_Large-Medium_Leaver</t>
  </si>
  <si>
    <t>Middle School - Social Studies_2013_Large-Medium_New</t>
  </si>
  <si>
    <t>Middle School - Social Studies_2013_Large-Medium_Same District/Different Position</t>
  </si>
  <si>
    <t>Middle School - Social Studies_2013_Large-Medium_Stayer</t>
  </si>
  <si>
    <t>Middle School - Social Studies_2013_Small_Different District/Different Position</t>
  </si>
  <si>
    <t>Middle School - Social Studies_2013_Small_Leaver</t>
  </si>
  <si>
    <t>Middle School - Social Studies_2013_Small_New</t>
  </si>
  <si>
    <t>Middle School - Social Studies_2013_Small_Same District/Different Position</t>
  </si>
  <si>
    <t>Middle School - Social Studies_2013_Small_Stayer</t>
  </si>
  <si>
    <t>Middle School - Social Studies_2013_Small-Medium_Different District/Different Position</t>
  </si>
  <si>
    <t>Middle School - Social Studies_2013_Small-Medium_Different District/Same Position</t>
  </si>
  <si>
    <t>Middle School - Social Studies_2013_Small-Medium_Leaver</t>
  </si>
  <si>
    <t>Middle School - Social Studies_2013_Small-Medium_New</t>
  </si>
  <si>
    <t>Middle School - Social Studies_2013_Small-Medium_Same District/Different Position</t>
  </si>
  <si>
    <t>Middle School - Social Studies_2013_Small-Medium_Stayer</t>
  </si>
  <si>
    <t>Middle School - Social Studies_2014_Large_Different District/Different Position</t>
  </si>
  <si>
    <t>Middle School - Social Studies_2014_Large_Different District/Same Position</t>
  </si>
  <si>
    <t>Middle School - Social Studies_2014_Large_Leaver</t>
  </si>
  <si>
    <t>Middle School - Social Studies_2014_Large_New</t>
  </si>
  <si>
    <t>Middle School - Social Studies_2014_Large_Same District/Different Position</t>
  </si>
  <si>
    <t>Middle School - Social Studies_2014_Large_Stayer</t>
  </si>
  <si>
    <t>Middle School - Social Studies_2014_Large-Medium_Different District/Different Position</t>
  </si>
  <si>
    <t>Middle School - Social Studies_2014_Large-Medium_Different District/Same Position</t>
  </si>
  <si>
    <t>Middle School - Social Studies_2014_Large-Medium_Leaver</t>
  </si>
  <si>
    <t>Middle School - Social Studies_2014_Large-Medium_New</t>
  </si>
  <si>
    <t>Middle School - Social Studies_2014_Large-Medium_Same District/Different Position</t>
  </si>
  <si>
    <t>Middle School - Social Studies_2014_Large-Medium_Stayer</t>
  </si>
  <si>
    <t>Middle School - Social Studies_2014_Small_Different District/Different Position</t>
  </si>
  <si>
    <t>Middle School - Social Studies_2014_Small_Different District/Same Position</t>
  </si>
  <si>
    <t>Middle School - Social Studies_2014_Small_Leaver</t>
  </si>
  <si>
    <t>Middle School - Social Studies_2014_Small_New</t>
  </si>
  <si>
    <t>Middle School - Social Studies_2014_Small_Same District/Different Position</t>
  </si>
  <si>
    <t>Middle School - Social Studies_2014_Small_Stayer</t>
  </si>
  <si>
    <t>Middle School - Social Studies_2014_Small-Medium_Different District/Different Position</t>
  </si>
  <si>
    <t>Middle School - Social Studies_2014_Small-Medium_Different District/Same Position</t>
  </si>
  <si>
    <t>Middle School - Social Studies_2014_Small-Medium_Leaver</t>
  </si>
  <si>
    <t>Middle School - Social Studies_2014_Small-Medium_New</t>
  </si>
  <si>
    <t>Middle School - Social Studies_2014_Small-Medium_Same District/Different Position</t>
  </si>
  <si>
    <t>Middle School - Social Studies_2014_Small-Medium_Stayer</t>
  </si>
  <si>
    <t>Middle School - Vocational Education_2010_Large_Different District/Different Position</t>
  </si>
  <si>
    <t>Middle School - Vocational Education_2010_Large_Leaver</t>
  </si>
  <si>
    <t>Middle School - Vocational Education_2010_Large_New</t>
  </si>
  <si>
    <t>Middle School - Vocational Education_2010_Large_Same District/Different Position</t>
  </si>
  <si>
    <t>Middle School - Vocational Education_2010_Large_Stayer</t>
  </si>
  <si>
    <t>Middle School - Vocational Education_2010_Large-Medium_Different District/Different Position</t>
  </si>
  <si>
    <t>Middle School - Vocational Education_2010_Large-Medium_Different District/Same Position</t>
  </si>
  <si>
    <t>Middle School - Vocational Education_2010_Large-Medium_Leaver</t>
  </si>
  <si>
    <t>Middle School - Vocational Education_2010_Large-Medium_New</t>
  </si>
  <si>
    <t>Middle School - Vocational Education_2010_Large-Medium_Same District/Different Position</t>
  </si>
  <si>
    <t>Middle School - Vocational Education_2010_Large-Medium_Stayer</t>
  </si>
  <si>
    <t>Middle School - Vocational Education_2010_Small_Leaver</t>
  </si>
  <si>
    <t>Middle School - Vocational Education_2010_Small_Same District/Different Position</t>
  </si>
  <si>
    <t>Middle School - Vocational Education_2010_Small_Stayer</t>
  </si>
  <si>
    <t>Middle School - Vocational Education_2010_Small-Medium_Different District/Different Position</t>
  </si>
  <si>
    <t>Middle School - Vocational Education_2010_Small-Medium_Leaver</t>
  </si>
  <si>
    <t>Middle School - Vocational Education_2010_Small-Medium_New</t>
  </si>
  <si>
    <t>Middle School - Vocational Education_2010_Small-Medium_Same District/Different Position</t>
  </si>
  <si>
    <t>Middle School - Vocational Education_2010_Small-Medium_Stayer</t>
  </si>
  <si>
    <t>Middle School - Vocational Education_2011_Large_Leaver</t>
  </si>
  <si>
    <t>Middle School - Vocational Education_2011_Large_New</t>
  </si>
  <si>
    <t>Middle School - Vocational Education_2011_Large_Same District/Different Position</t>
  </si>
  <si>
    <t>Middle School - Vocational Education_2011_Large_Stayer</t>
  </si>
  <si>
    <t>Middle School - Vocational Education_2011_Large-Medium_Different District/Different Position</t>
  </si>
  <si>
    <t>Middle School - Vocational Education_2011_Large-Medium_Leaver</t>
  </si>
  <si>
    <t>Middle School - Vocational Education_2011_Large-Medium_Same District/Different Position</t>
  </si>
  <si>
    <t>Middle School - Vocational Education_2011_Large-Medium_Stayer</t>
  </si>
  <si>
    <t>Middle School - Vocational Education_2011_Small_Same District/Different Position</t>
  </si>
  <si>
    <t>Middle School - Vocational Education_2011_Small_Stayer</t>
  </si>
  <si>
    <t>Middle School - Vocational Education_2011_Small-Medium_Leaver</t>
  </si>
  <si>
    <t>Middle School - Vocational Education_2011_Small-Medium_New</t>
  </si>
  <si>
    <t>Middle School - Vocational Education_2011_Small-Medium_Same District/Different Position</t>
  </si>
  <si>
    <t>Middle School - Vocational Education_2011_Small-Medium_Stayer</t>
  </si>
  <si>
    <t>Middle School - Vocational Education_2012_Large_Different District/Different Position</t>
  </si>
  <si>
    <t>Middle School - Vocational Education_2012_Large_Leaver</t>
  </si>
  <si>
    <t>Middle School - Vocational Education_2012_Large_New</t>
  </si>
  <si>
    <t>Middle School - Vocational Education_2012_Large_Same District/Different Position</t>
  </si>
  <si>
    <t>Middle School - Vocational Education_2012_Large_Stayer</t>
  </si>
  <si>
    <t>Middle School - Vocational Education_2012_Large-Medium_Leaver</t>
  </si>
  <si>
    <t>Middle School - Vocational Education_2012_Large-Medium_New</t>
  </si>
  <si>
    <t>Middle School - Vocational Education_2012_Large-Medium_Same District/Different Position</t>
  </si>
  <si>
    <t>Middle School - Vocational Education_2012_Large-Medium_Stayer</t>
  </si>
  <si>
    <t>Middle School - Vocational Education_2012_Small_Leaver</t>
  </si>
  <si>
    <t>Middle School - Vocational Education_2012_Small_Same District/Different Position</t>
  </si>
  <si>
    <t>Middle School - Vocational Education_2012_Small_Stayer</t>
  </si>
  <si>
    <t>Middle School - Vocational Education_2012_Small-Medium_Leaver</t>
  </si>
  <si>
    <t>Middle School - Vocational Education_2012_Small-Medium_New</t>
  </si>
  <si>
    <t>Middle School - Vocational Education_2012_Small-Medium_Same District/Different Position</t>
  </si>
  <si>
    <t>Middle School - Vocational Education_2012_Small-Medium_Stayer</t>
  </si>
  <si>
    <t>Middle School - Vocational Education_2013_Large_Different District/Different Position</t>
  </si>
  <si>
    <t>Middle School - Vocational Education_2013_Large_Leaver</t>
  </si>
  <si>
    <t>Middle School - Vocational Education_2013_Large_New</t>
  </si>
  <si>
    <t>Middle School - Vocational Education_2013_Large_Same District/Different Position</t>
  </si>
  <si>
    <t>Middle School - Vocational Education_2013_Large_Stayer</t>
  </si>
  <si>
    <t>Middle School - Vocational Education_2013_Large-Medium_Leaver</t>
  </si>
  <si>
    <t>Middle School - Vocational Education_2013_Large-Medium_New</t>
  </si>
  <si>
    <t>Middle School - Vocational Education_2013_Large-Medium_Same District/Different Position</t>
  </si>
  <si>
    <t>Middle School - Vocational Education_2013_Large-Medium_Stayer</t>
  </si>
  <si>
    <t>Middle School - Vocational Education_2013_Small_Leaver</t>
  </si>
  <si>
    <t>Middle School - Vocational Education_2013_Small_Same District/Different Position</t>
  </si>
  <si>
    <t>Middle School - Vocational Education_2013_Small_Stayer</t>
  </si>
  <si>
    <t>Middle School - Vocational Education_2013_Small-Medium_Leaver</t>
  </si>
  <si>
    <t>Middle School - Vocational Education_2013_Small-Medium_Same District/Different Position</t>
  </si>
  <si>
    <t>Middle School - Vocational Education_2013_Small-Medium_Stayer</t>
  </si>
  <si>
    <t>Middle School - Vocational Education_2014_Large_Different District/Different Position</t>
  </si>
  <si>
    <t>Middle School - Vocational Education_2014_Large_Leaver</t>
  </si>
  <si>
    <t>Middle School - Vocational Education_2014_Large_New</t>
  </si>
  <si>
    <t>Middle School - Vocational Education_2014_Large_Same District/Different Position</t>
  </si>
  <si>
    <t>Middle School - Vocational Education_2014_Large_Stayer</t>
  </si>
  <si>
    <t>Middle School - Vocational Education_2014_Large-Medium_Different District/Different Position</t>
  </si>
  <si>
    <t>Middle School - Vocational Education_2014_Large-Medium_Leaver</t>
  </si>
  <si>
    <t>Middle School - Vocational Education_2014_Large-Medium_New</t>
  </si>
  <si>
    <t>Middle School - Vocational Education_2014_Large-Medium_Same District/Different Position</t>
  </si>
  <si>
    <t>Middle School - Vocational Education_2014_Large-Medium_Stayer</t>
  </si>
  <si>
    <t>Middle School - Vocational Education_2014_Small_Leaver</t>
  </si>
  <si>
    <t>Middle School - Vocational Education_2014_Small_Same District/Different Position</t>
  </si>
  <si>
    <t>Middle School - Vocational Education_2014_Small_Stayer</t>
  </si>
  <si>
    <t>Middle School - Vocational Education_2014_Small-Medium_Leaver</t>
  </si>
  <si>
    <t>Middle School - Vocational Education_2014_Small-Medium_New</t>
  </si>
  <si>
    <t>Middle School - Vocational Education_2014_Small-Medium_Same District/Different Position</t>
  </si>
  <si>
    <t>Middle School - Vocational Education_2014_Small-Medium_Stayer</t>
  </si>
  <si>
    <t>Other Positions_2010_Large_Different District/Different Position</t>
  </si>
  <si>
    <t>Other Positions_2010_Large_Different District/Same Position</t>
  </si>
  <si>
    <t>Other Positions_2010_Large_Leaver</t>
  </si>
  <si>
    <t>Other Positions_2010_Large_New</t>
  </si>
  <si>
    <t>Other Positions_2010_Large_Same District/Different Position</t>
  </si>
  <si>
    <t>Other Positions_2010_Large_Stayer</t>
  </si>
  <si>
    <t>Other Positions_2010_Large-Medium_Different District/Different Position</t>
  </si>
  <si>
    <t>Other Positions_2010_Large-Medium_Different District/Same Position</t>
  </si>
  <si>
    <t>Other Positions_2010_Large-Medium_Leaver</t>
  </si>
  <si>
    <t>Other Positions_2010_Large-Medium_New</t>
  </si>
  <si>
    <t>Other Positions_2010_Large-Medium_Same District/Different Position</t>
  </si>
  <si>
    <t>Other Positions_2010_Large-Medium_Stayer</t>
  </si>
  <si>
    <t>Other Positions_2010_Small_Different District/Different Position</t>
  </si>
  <si>
    <t>Other Positions_2010_Small_Different District/Same Position</t>
  </si>
  <si>
    <t>Other Positions_2010_Small_Leaver</t>
  </si>
  <si>
    <t>Other Positions_2010_Small_New</t>
  </si>
  <si>
    <t>Other Positions_2010_Small_Same District/Different Position</t>
  </si>
  <si>
    <t>Other Positions_2010_Small_Stayer</t>
  </si>
  <si>
    <t>Other Positions_2010_Small-Medium_Different District/Different Position</t>
  </si>
  <si>
    <t>Other Positions_2010_Small-Medium_Different District/Same Position</t>
  </si>
  <si>
    <t>Other Positions_2010_Small-Medium_Leaver</t>
  </si>
  <si>
    <t>Other Positions_2010_Small-Medium_New</t>
  </si>
  <si>
    <t>Other Positions_2010_Small-Medium_Same District/Different Position</t>
  </si>
  <si>
    <t>Other Positions_2010_Small-Medium_Stayer</t>
  </si>
  <si>
    <t>Other Positions_2011_Large_Different District/Different Position</t>
  </si>
  <si>
    <t>Other Positions_2011_Large_Different District/Same Position</t>
  </si>
  <si>
    <t>Other Positions_2011_Large_Leaver</t>
  </si>
  <si>
    <t>Other Positions_2011_Large_New</t>
  </si>
  <si>
    <t>Other Positions_2011_Large_Same District/Different Position</t>
  </si>
  <si>
    <t>Other Positions_2011_Large_Stayer</t>
  </si>
  <si>
    <t>Other Positions_2011_Large-Medium_Different District/Different Position</t>
  </si>
  <si>
    <t>Other Positions_2011_Large-Medium_Different District/Same Position</t>
  </si>
  <si>
    <t>Other Positions_2011_Large-Medium_Leaver</t>
  </si>
  <si>
    <t>Other Positions_2011_Large-Medium_New</t>
  </si>
  <si>
    <t>Other Positions_2011_Large-Medium_Same District/Different Position</t>
  </si>
  <si>
    <t>Other Positions_2011_Large-Medium_Stayer</t>
  </si>
  <si>
    <t>Other Positions_2011_Small_Different District/Different Position</t>
  </si>
  <si>
    <t>Other Positions_2011_Small_Different District/Same Position</t>
  </si>
  <si>
    <t>Other Positions_2011_Small_Leaver</t>
  </si>
  <si>
    <t>Other Positions_2011_Small_New</t>
  </si>
  <si>
    <t>Other Positions_2011_Small_Same District/Different Position</t>
  </si>
  <si>
    <t>Other Positions_2011_Small_Stayer</t>
  </si>
  <si>
    <t>Other Positions_2011_Small-Medium_Different District/Different Position</t>
  </si>
  <si>
    <t>Other Positions_2011_Small-Medium_Leaver</t>
  </si>
  <si>
    <t>Other Positions_2011_Small-Medium_New</t>
  </si>
  <si>
    <t>Other Positions_2011_Small-Medium_Same District/Different Position</t>
  </si>
  <si>
    <t>Other Positions_2011_Small-Medium_Stayer</t>
  </si>
  <si>
    <t>Other Positions_2012_Large_Different District/Different Position</t>
  </si>
  <si>
    <t>Other Positions_2012_Large_Different District/Same Position</t>
  </si>
  <si>
    <t>Other Positions_2012_Large_Leaver</t>
  </si>
  <si>
    <t>Other Positions_2012_Large_New</t>
  </si>
  <si>
    <t>Other Positions_2012_Large_Same District/Different Position</t>
  </si>
  <si>
    <t>Other Positions_2012_Large_Stayer</t>
  </si>
  <si>
    <t>Other Positions_2012_Large-Medium_Different District/Different Position</t>
  </si>
  <si>
    <t>Other Positions_2012_Large-Medium_Different District/Same Position</t>
  </si>
  <si>
    <t>Other Positions_2012_Large-Medium_Leaver</t>
  </si>
  <si>
    <t>Other Positions_2012_Large-Medium_New</t>
  </si>
  <si>
    <t>Other Positions_2012_Large-Medium_Same District/Different Position</t>
  </si>
  <si>
    <t>Other Positions_2012_Large-Medium_Stayer</t>
  </si>
  <si>
    <t>Other Positions_2012_Small_Different District/Different Position</t>
  </si>
  <si>
    <t>Other Positions_2012_Small_Different District/Same Position</t>
  </si>
  <si>
    <t>Other Positions_2012_Small_Leaver</t>
  </si>
  <si>
    <t>Other Positions_2012_Small_New</t>
  </si>
  <si>
    <t>Other Positions_2012_Small_Same District/Different Position</t>
  </si>
  <si>
    <t>Other Positions_2012_Small_Stayer</t>
  </si>
  <si>
    <t>Other Positions_2012_Small-Medium_Different District/Different Position</t>
  </si>
  <si>
    <t>Other Positions_2012_Small-Medium_Leaver</t>
  </si>
  <si>
    <t>Other Positions_2012_Small-Medium_New</t>
  </si>
  <si>
    <t>Other Positions_2012_Small-Medium_Same District/Different Position</t>
  </si>
  <si>
    <t>Other Positions_2012_Small-Medium_Stayer</t>
  </si>
  <si>
    <t>Other Positions_2013_Large_Different District/Different Position</t>
  </si>
  <si>
    <t>Other Positions_2013_Large_Different District/Same Position</t>
  </si>
  <si>
    <t>Other Positions_2013_Large_Leaver</t>
  </si>
  <si>
    <t>Other Positions_2013_Large_New</t>
  </si>
  <si>
    <t>Other Positions_2013_Large_Same District/Different Position</t>
  </si>
  <si>
    <t>Other Positions_2013_Large_Stayer</t>
  </si>
  <si>
    <t>Other Positions_2013_Large-Medium_Different District/Different Position</t>
  </si>
  <si>
    <t>Other Positions_2013_Large-Medium_Different District/Same Position</t>
  </si>
  <si>
    <t>Other Positions_2013_Large-Medium_Leaver</t>
  </si>
  <si>
    <t>Other Positions_2013_Large-Medium_New</t>
  </si>
  <si>
    <t>Other Positions_2013_Large-Medium_Same District/Different Position</t>
  </si>
  <si>
    <t>Other Positions_2013_Large-Medium_Stayer</t>
  </si>
  <si>
    <t>Other Positions_2013_Small_Different District/Different Position</t>
  </si>
  <si>
    <t>Other Positions_2013_Small_Leaver</t>
  </si>
  <si>
    <t>Other Positions_2013_Small_New</t>
  </si>
  <si>
    <t>Other Positions_2013_Small_Same District/Different Position</t>
  </si>
  <si>
    <t>Other Positions_2013_Small_Stayer</t>
  </si>
  <si>
    <t>Other Positions_2013_Small-Medium_Different District/Different Position</t>
  </si>
  <si>
    <t>Other Positions_2013_Small-Medium_Different District/Same Position</t>
  </si>
  <si>
    <t>Other Positions_2013_Small-Medium_Leaver</t>
  </si>
  <si>
    <t>Other Positions_2013_Small-Medium_New</t>
  </si>
  <si>
    <t>Other Positions_2013_Small-Medium_Same District/Different Position</t>
  </si>
  <si>
    <t>Other Positions_2013_Small-Medium_Stayer</t>
  </si>
  <si>
    <t>Other Positions_2014_Large_Different District/Different Position</t>
  </si>
  <si>
    <t>Other Positions_2014_Large_Different District/Same Position</t>
  </si>
  <si>
    <t>Other Positions_2014_Large_Leaver</t>
  </si>
  <si>
    <t>Other Positions_2014_Large_New</t>
  </si>
  <si>
    <t>Other Positions_2014_Large_Same District/Different Position</t>
  </si>
  <si>
    <t>Other Positions_2014_Large_Stayer</t>
  </si>
  <si>
    <t>Other Positions_2014_Large-Medium_Different District/Different Position</t>
  </si>
  <si>
    <t>Other Positions_2014_Large-Medium_Different District/Same Position</t>
  </si>
  <si>
    <t>Other Positions_2014_Large-Medium_Leaver</t>
  </si>
  <si>
    <t>Other Positions_2014_Large-Medium_New</t>
  </si>
  <si>
    <t>Other Positions_2014_Large-Medium_Same District/Different Position</t>
  </si>
  <si>
    <t>Other Positions_2014_Large-Medium_Stayer</t>
  </si>
  <si>
    <t>Other Positions_2014_Small_Different District/Different Position</t>
  </si>
  <si>
    <t>Other Positions_2014_Small_Leaver</t>
  </si>
  <si>
    <t>Other Positions_2014_Small_New</t>
  </si>
  <si>
    <t>Other Positions_2014_Small_Same District/Different Position</t>
  </si>
  <si>
    <t>Other Positions_2014_Small_Stayer</t>
  </si>
  <si>
    <t>Other Positions_2014_Small-Medium_Different District/Different Position</t>
  </si>
  <si>
    <t>Other Positions_2014_Small-Medium_Leaver</t>
  </si>
  <si>
    <t>Other Positions_2014_Small-Medium_New</t>
  </si>
  <si>
    <t>Other Positions_2014_Small-Medium_Same District/Different Position</t>
  </si>
  <si>
    <t>Other Positions_2014_Small-Medium_Stayer</t>
  </si>
  <si>
    <t>Other Professional Staff_2010_Large_Different District/Different Position</t>
  </si>
  <si>
    <t>Other Professional Staff_2010_Large_Different District/Same Position</t>
  </si>
  <si>
    <t>Other Professional Staff_2010_Large_Leaver</t>
  </si>
  <si>
    <t>Other Professional Staff_2010_Large_New</t>
  </si>
  <si>
    <t>Other Professional Staff_2010_Large_Same District/Different Position</t>
  </si>
  <si>
    <t>Other Professional Staff_2010_Large_Stayer</t>
  </si>
  <si>
    <t>Other Professional Staff_2010_Large-Medium_Different District/Different Position</t>
  </si>
  <si>
    <t>Other Professional Staff_2010_Large-Medium_Different District/Same Position</t>
  </si>
  <si>
    <t>Other Professional Staff_2010_Large-Medium_Leaver</t>
  </si>
  <si>
    <t>Other Professional Staff_2010_Large-Medium_New</t>
  </si>
  <si>
    <t>Other Professional Staff_2010_Large-Medium_Same District/Different Position</t>
  </si>
  <si>
    <t>Other Professional Staff_2010_Large-Medium_Stayer</t>
  </si>
  <si>
    <t>Other Professional Staff_2010_Small_Different District/Different Position</t>
  </si>
  <si>
    <t>Other Professional Staff_2010_Small_Different District/Same Position</t>
  </si>
  <si>
    <t>Other Professional Staff_2010_Small_Leaver</t>
  </si>
  <si>
    <t>Other Professional Staff_2010_Small_New</t>
  </si>
  <si>
    <t>Other Professional Staff_2010_Small_Same District/Different Position</t>
  </si>
  <si>
    <t>Other Professional Staff_2010_Small_Stayer</t>
  </si>
  <si>
    <t>Other Professional Staff_2010_Small-Medium_Different District/Different Position</t>
  </si>
  <si>
    <t>Other Professional Staff_2010_Small-Medium_Different District/Same Position</t>
  </si>
  <si>
    <t>Other Professional Staff_2010_Small-Medium_Leaver</t>
  </si>
  <si>
    <t>Other Professional Staff_2010_Small-Medium_New</t>
  </si>
  <si>
    <t>Other Professional Staff_2010_Small-Medium_Same District/Different Position</t>
  </si>
  <si>
    <t>Other Professional Staff_2010_Small-Medium_Stayer</t>
  </si>
  <si>
    <t>Other Professional Staff_2011_Large_Different District/Different Position</t>
  </si>
  <si>
    <t>Other Professional Staff_2011_Large_Different District/Same Position</t>
  </si>
  <si>
    <t>Other Professional Staff_2011_Large_Leaver</t>
  </si>
  <si>
    <t>Other Professional Staff_2011_Large_New</t>
  </si>
  <si>
    <t>Other Professional Staff_2011_Large_Same District/Different Position</t>
  </si>
  <si>
    <t>Other Professional Staff_2011_Large_Stayer</t>
  </si>
  <si>
    <t>Other Professional Staff_2011_Large-Medium_Different District/Different Position</t>
  </si>
  <si>
    <t>Other Professional Staff_2011_Large-Medium_Different District/Same Position</t>
  </si>
  <si>
    <t>Other Professional Staff_2011_Large-Medium_Leaver</t>
  </si>
  <si>
    <t>Other Professional Staff_2011_Large-Medium_New</t>
  </si>
  <si>
    <t>Other Professional Staff_2011_Large-Medium_Same District/Different Position</t>
  </si>
  <si>
    <t>Other Professional Staff_2011_Large-Medium_Stayer</t>
  </si>
  <si>
    <t>Other Professional Staff_2011_Small_Different District/Same Position</t>
  </si>
  <si>
    <t>Other Professional Staff_2011_Small_Leaver</t>
  </si>
  <si>
    <t>Other Professional Staff_2011_Small_New</t>
  </si>
  <si>
    <t>Other Professional Staff_2011_Small_Same District/Different Position</t>
  </si>
  <si>
    <t>Other Professional Staff_2011_Small_Stayer</t>
  </si>
  <si>
    <t>Other Professional Staff_2011_Small-Medium_Different District/Different Position</t>
  </si>
  <si>
    <t>Other Professional Staff_2011_Small-Medium_Different District/Same Position</t>
  </si>
  <si>
    <t>Other Professional Staff_2011_Small-Medium_Leaver</t>
  </si>
  <si>
    <t>Other Professional Staff_2011_Small-Medium_New</t>
  </si>
  <si>
    <t>Other Professional Staff_2011_Small-Medium_Same District/Different Position</t>
  </si>
  <si>
    <t>Other Professional Staff_2011_Small-Medium_Stayer</t>
  </si>
  <si>
    <t>Other Professional Staff_2012_Large_Different District/Different Position</t>
  </si>
  <si>
    <t>Other Professional Staff_2012_Large_Different District/Same Position</t>
  </si>
  <si>
    <t>Other Professional Staff_2012_Large_Leaver</t>
  </si>
  <si>
    <t>Other Professional Staff_2012_Large_New</t>
  </si>
  <si>
    <t>Other Professional Staff_2012_Large_Same District/Different Position</t>
  </si>
  <si>
    <t>Other Professional Staff_2012_Large_Stayer</t>
  </si>
  <si>
    <t>Other Professional Staff_2012_Large-Medium_Different District/Different Position</t>
  </si>
  <si>
    <t>Other Professional Staff_2012_Large-Medium_Different District/Same Position</t>
  </si>
  <si>
    <t>Other Professional Staff_2012_Large-Medium_Leaver</t>
  </si>
  <si>
    <t>Other Professional Staff_2012_Large-Medium_New</t>
  </si>
  <si>
    <t>Other Professional Staff_2012_Large-Medium_Same District/Different Position</t>
  </si>
  <si>
    <t>Other Professional Staff_2012_Large-Medium_Stayer</t>
  </si>
  <si>
    <t>Other Professional Staff_2012_Small_Different District/Different Position</t>
  </si>
  <si>
    <t>Other Professional Staff_2012_Small_Leaver</t>
  </si>
  <si>
    <t>Other Professional Staff_2012_Small_New</t>
  </si>
  <si>
    <t>Other Professional Staff_2012_Small_Same District/Different Position</t>
  </si>
  <si>
    <t>Other Professional Staff_2012_Small_Stayer</t>
  </si>
  <si>
    <t>Other Professional Staff_2012_Small-Medium_Different District/Different Position</t>
  </si>
  <si>
    <t>Other Professional Staff_2012_Small-Medium_Different District/Same Position</t>
  </si>
  <si>
    <t>Other Professional Staff_2012_Small-Medium_Leaver</t>
  </si>
  <si>
    <t>Other Professional Staff_2012_Small-Medium_New</t>
  </si>
  <si>
    <t>Other Professional Staff_2012_Small-Medium_Same District/Different Position</t>
  </si>
  <si>
    <t>Other Professional Staff_2012_Small-Medium_Stayer</t>
  </si>
  <si>
    <t>Other Professional Staff_2013_Large_Different District/Different Position</t>
  </si>
  <si>
    <t>Other Professional Staff_2013_Large_Different District/Same Position</t>
  </si>
  <si>
    <t>Other Professional Staff_2013_Large_Leaver</t>
  </si>
  <si>
    <t>Other Professional Staff_2013_Large_New</t>
  </si>
  <si>
    <t>Other Professional Staff_2013_Large_Same District/Different Position</t>
  </si>
  <si>
    <t>Other Professional Staff_2013_Large_Stayer</t>
  </si>
  <si>
    <t>Other Professional Staff_2013_Large-Medium_Different District/Different Position</t>
  </si>
  <si>
    <t>Other Professional Staff_2013_Large-Medium_Different District/Same Position</t>
  </si>
  <si>
    <t>Other Professional Staff_2013_Large-Medium_Leaver</t>
  </si>
  <si>
    <t>Other Professional Staff_2013_Large-Medium_New</t>
  </si>
  <si>
    <t>Other Professional Staff_2013_Large-Medium_Same District/Different Position</t>
  </si>
  <si>
    <t>Other Professional Staff_2013_Large-Medium_Stayer</t>
  </si>
  <si>
    <t>Other Professional Staff_2013_Small_Different District/Same Position</t>
  </si>
  <si>
    <t>Other Professional Staff_2013_Small_Leaver</t>
  </si>
  <si>
    <t>Other Professional Staff_2013_Small_New</t>
  </si>
  <si>
    <t>Other Professional Staff_2013_Small_Stayer</t>
  </si>
  <si>
    <t>Other Professional Staff_2013_Small-Medium_Different District/Different Position</t>
  </si>
  <si>
    <t>Other Professional Staff_2013_Small-Medium_Different District/Same Position</t>
  </si>
  <si>
    <t>Other Professional Staff_2013_Small-Medium_Leaver</t>
  </si>
  <si>
    <t>Other Professional Staff_2013_Small-Medium_New</t>
  </si>
  <si>
    <t>Other Professional Staff_2013_Small-Medium_Same District/Different Position</t>
  </si>
  <si>
    <t>Other Professional Staff_2013_Small-Medium_Stayer</t>
  </si>
  <si>
    <t>Other Professional Staff_2014_Large_Different District/Different Position</t>
  </si>
  <si>
    <t>Other Professional Staff_2014_Large_Different District/Same Position</t>
  </si>
  <si>
    <t>Other Professional Staff_2014_Large_Leaver</t>
  </si>
  <si>
    <t>Other Professional Staff_2014_Large_New</t>
  </si>
  <si>
    <t>Other Professional Staff_2014_Large_Same District/Different Position</t>
  </si>
  <si>
    <t>Other Professional Staff_2014_Large_Stayer</t>
  </si>
  <si>
    <t>Other Professional Staff_2014_Large-Medium_Different District/Different Position</t>
  </si>
  <si>
    <t>Other Professional Staff_2014_Large-Medium_Different District/Same Position</t>
  </si>
  <si>
    <t>Other Professional Staff_2014_Large-Medium_Leaver</t>
  </si>
  <si>
    <t>Other Professional Staff_2014_Large-Medium_New</t>
  </si>
  <si>
    <t>Other Professional Staff_2014_Large-Medium_Same District/Different Position</t>
  </si>
  <si>
    <t>Other Professional Staff_2014_Large-Medium_Stayer</t>
  </si>
  <si>
    <t>Other Professional Staff_2014_Small_Different District/Different Position</t>
  </si>
  <si>
    <t>Other Professional Staff_2014_Small_Different District/Same Position</t>
  </si>
  <si>
    <t>Other Professional Staff_2014_Small_Leaver</t>
  </si>
  <si>
    <t>Other Professional Staff_2014_Small_New</t>
  </si>
  <si>
    <t>Other Professional Staff_2014_Small_Same District/Different Position</t>
  </si>
  <si>
    <t>Other Professional Staff_2014_Small_Stayer</t>
  </si>
  <si>
    <t>Other Professional Staff_2014_Small-Medium_Different District/Different Position</t>
  </si>
  <si>
    <t>Other Professional Staff_2014_Small-Medium_Different District/Same Position</t>
  </si>
  <si>
    <t>Other Professional Staff_2014_Small-Medium_Leaver</t>
  </si>
  <si>
    <t>Other Professional Staff_2014_Small-Medium_New</t>
  </si>
  <si>
    <t>Other Professional Staff_2014_Small-Medium_Same District/Different Position</t>
  </si>
  <si>
    <t>Other Professional Staff_2014_Small-Medium_Stayer</t>
  </si>
  <si>
    <t>Overall_2010_Large_Different District/Different Position</t>
  </si>
  <si>
    <t>Overall_2010_Large_Different District/Same Position</t>
  </si>
  <si>
    <t>Overall_2010_Large_Leaver</t>
  </si>
  <si>
    <t>Overall_2010_Large_New</t>
  </si>
  <si>
    <t>Overall_2010_Large_Same District/Different Position</t>
  </si>
  <si>
    <t>Overall_2010_Large_Stayer</t>
  </si>
  <si>
    <t>Overall_2010_Large-Medium_Different District/Different Position</t>
  </si>
  <si>
    <t>Overall_2010_Large-Medium_Different District/Same Position</t>
  </si>
  <si>
    <t>Overall_2010_Large-Medium_Leaver</t>
  </si>
  <si>
    <t>Overall_2010_Large-Medium_New</t>
  </si>
  <si>
    <t>Overall_2010_Large-Medium_Same District/Different Position</t>
  </si>
  <si>
    <t>Overall_2010_Large-Medium_Stayer</t>
  </si>
  <si>
    <t>Overall_2010_Small_Different District/Different Position</t>
  </si>
  <si>
    <t>Overall_2010_Small_Different District/Same Position</t>
  </si>
  <si>
    <t>Overall_2010_Small_Leaver</t>
  </si>
  <si>
    <t>Overall_2010_Small_New</t>
  </si>
  <si>
    <t>Overall_2010_Small_Same District/Different Position</t>
  </si>
  <si>
    <t>Overall_2010_Small_Stayer</t>
  </si>
  <si>
    <t>Overall_2010_Small-Medium_Different District/Different Position</t>
  </si>
  <si>
    <t>Overall_2010_Small-Medium_Different District/Same Position</t>
  </si>
  <si>
    <t>Overall_2010_Small-Medium_Leaver</t>
  </si>
  <si>
    <t>Overall_2010_Small-Medium_New</t>
  </si>
  <si>
    <t>Overall_2010_Small-Medium_Same District/Different Position</t>
  </si>
  <si>
    <t>Overall_2010_Small-Medium_Stayer</t>
  </si>
  <si>
    <t>Overall_2011_Large_Different District/Different Position</t>
  </si>
  <si>
    <t>Overall_2011_Large_Different District/Same Position</t>
  </si>
  <si>
    <t>Overall_2011_Large_Leaver</t>
  </si>
  <si>
    <t>Overall_2011_Large_New</t>
  </si>
  <si>
    <t>Overall_2011_Large_Same District/Different Position</t>
  </si>
  <si>
    <t>Overall_2011_Large_Stayer</t>
  </si>
  <si>
    <t>Overall_2011_Large-Medium_Different District/Different Position</t>
  </si>
  <si>
    <t>Overall_2011_Large-Medium_Different District/Same Position</t>
  </si>
  <si>
    <t>Overall_2011_Large-Medium_Leaver</t>
  </si>
  <si>
    <t>Overall_2011_Large-Medium_New</t>
  </si>
  <si>
    <t>Overall_2011_Large-Medium_Same District/Different Position</t>
  </si>
  <si>
    <t>Overall_2011_Large-Medium_Stayer</t>
  </si>
  <si>
    <t>Overall_2011_Small_Different District/Different Position</t>
  </si>
  <si>
    <t>Overall_2011_Small_Different District/Same Position</t>
  </si>
  <si>
    <t>Overall_2011_Small_Leaver</t>
  </si>
  <si>
    <t>Overall_2011_Small_New</t>
  </si>
  <si>
    <t>Overall_2011_Small_Same District/Different Position</t>
  </si>
  <si>
    <t>Overall_2011_Small_Stayer</t>
  </si>
  <si>
    <t>Overall_2011_Small-Medium_Different District/Different Position</t>
  </si>
  <si>
    <t>Overall_2011_Small-Medium_Different District/Same Position</t>
  </si>
  <si>
    <t>Overall_2011_Small-Medium_Leaver</t>
  </si>
  <si>
    <t>Overall_2011_Small-Medium_New</t>
  </si>
  <si>
    <t>Overall_2011_Small-Medium_Same District/Different Position</t>
  </si>
  <si>
    <t>Overall_2011_Small-Medium_Stayer</t>
  </si>
  <si>
    <t>Overall_2012_Large_Different District/Different Position</t>
  </si>
  <si>
    <t>Overall_2012_Large_Different District/Same Position</t>
  </si>
  <si>
    <t>Overall_2012_Large_Leaver</t>
  </si>
  <si>
    <t>Overall_2012_Large_New</t>
  </si>
  <si>
    <t>Overall_2012_Large_Same District/Different Position</t>
  </si>
  <si>
    <t>Overall_2012_Large_Stayer</t>
  </si>
  <si>
    <t>Overall_2012_Large-Medium_Different District/Different Position</t>
  </si>
  <si>
    <t>Overall_2012_Large-Medium_Different District/Same Position</t>
  </si>
  <si>
    <t>Overall_2012_Large-Medium_Leaver</t>
  </si>
  <si>
    <t>Overall_2012_Large-Medium_New</t>
  </si>
  <si>
    <t>Overall_2012_Large-Medium_Same District/Different Position</t>
  </si>
  <si>
    <t>Overall_2012_Large-Medium_Stayer</t>
  </si>
  <si>
    <t>Overall_2012_Small_Different District/Different Position</t>
  </si>
  <si>
    <t>Overall_2012_Small_Different District/Same Position</t>
  </si>
  <si>
    <t>Overall_2012_Small_Leaver</t>
  </si>
  <si>
    <t>Overall_2012_Small_New</t>
  </si>
  <si>
    <t>Overall_2012_Small_Same District/Different Position</t>
  </si>
  <si>
    <t>Overall_2012_Small_Stayer</t>
  </si>
  <si>
    <t>Overall_2012_Small-Medium_Different District/Different Position</t>
  </si>
  <si>
    <t>Overall_2012_Small-Medium_Different District/Same Position</t>
  </si>
  <si>
    <t>Overall_2012_Small-Medium_Leaver</t>
  </si>
  <si>
    <t>Overall_2012_Small-Medium_New</t>
  </si>
  <si>
    <t>Overall_2012_Small-Medium_Same District/Different Position</t>
  </si>
  <si>
    <t>Overall_2012_Small-Medium_Stayer</t>
  </si>
  <si>
    <t>Overall_2013_Large_Different District/Different Position</t>
  </si>
  <si>
    <t>Overall_2013_Large_Different District/Same Position</t>
  </si>
  <si>
    <t>Overall_2013_Large_Leaver</t>
  </si>
  <si>
    <t>Overall_2013_Large_New</t>
  </si>
  <si>
    <t>Overall_2013_Large_Same District/Different Position</t>
  </si>
  <si>
    <t>Overall_2013_Large_Stayer</t>
  </si>
  <si>
    <t>Overall_2013_Large-Medium_Different District/Different Position</t>
  </si>
  <si>
    <t>Overall_2013_Large-Medium_Different District/Same Position</t>
  </si>
  <si>
    <t>Overall_2013_Large-Medium_Leaver</t>
  </si>
  <si>
    <t>Overall_2013_Large-Medium_New</t>
  </si>
  <si>
    <t>Overall_2013_Large-Medium_Same District/Different Position</t>
  </si>
  <si>
    <t>Overall_2013_Large-Medium_Stayer</t>
  </si>
  <si>
    <t>Overall_2013_Small_Different District/Different Position</t>
  </si>
  <si>
    <t>Overall_2013_Small_Different District/Same Position</t>
  </si>
  <si>
    <t>Overall_2013_Small_Leaver</t>
  </si>
  <si>
    <t>Overall_2013_Small_New</t>
  </si>
  <si>
    <t>Overall_2013_Small_Same District/Different Position</t>
  </si>
  <si>
    <t>Overall_2013_Small_Stayer</t>
  </si>
  <si>
    <t>Overall_2013_Small-Medium_Different District/Different Position</t>
  </si>
  <si>
    <t>Overall_2013_Small-Medium_Different District/Same Position</t>
  </si>
  <si>
    <t>Overall_2013_Small-Medium_Leaver</t>
  </si>
  <si>
    <t>Overall_2013_Small-Medium_New</t>
  </si>
  <si>
    <t>Overall_2013_Small-Medium_Same District/Different Position</t>
  </si>
  <si>
    <t>Overall_2013_Small-Medium_Stayer</t>
  </si>
  <si>
    <t>Overall_2014_Large_Different District/Different Position</t>
  </si>
  <si>
    <t>Overall_2014_Large_Different District/Same Position</t>
  </si>
  <si>
    <t>Overall_2014_Large_Leaver</t>
  </si>
  <si>
    <t>Overall_2014_Large_New</t>
  </si>
  <si>
    <t>Overall_2014_Large_Same District/Different Position</t>
  </si>
  <si>
    <t>Overall_2014_Large_Stayer</t>
  </si>
  <si>
    <t>Overall_2014_Large-Medium_Different District/Different Position</t>
  </si>
  <si>
    <t>Overall_2014_Large-Medium_Different District/Same Position</t>
  </si>
  <si>
    <t>Overall_2014_Large-Medium_Leaver</t>
  </si>
  <si>
    <t>Overall_2014_Large-Medium_New</t>
  </si>
  <si>
    <t>Overall_2014_Large-Medium_Same District/Different Position</t>
  </si>
  <si>
    <t>Overall_2014_Large-Medium_Stayer</t>
  </si>
  <si>
    <t>Overall_2014_Small_Different District/Different Position</t>
  </si>
  <si>
    <t>Overall_2014_Small_Different District/Same Position</t>
  </si>
  <si>
    <t>Overall_2014_Small_Leaver</t>
  </si>
  <si>
    <t>Overall_2014_Small_New</t>
  </si>
  <si>
    <t>Overall_2014_Small_Same District/Different Position</t>
  </si>
  <si>
    <t>Overall_2014_Small_Stayer</t>
  </si>
  <si>
    <t>Overall_2014_Small-Medium_Different District/Different Position</t>
  </si>
  <si>
    <t>Overall_2014_Small-Medium_Different District/Same Position</t>
  </si>
  <si>
    <t>Overall_2014_Small-Medium_Leaver</t>
  </si>
  <si>
    <t>Overall_2014_Small-Medium_New</t>
  </si>
  <si>
    <t>Overall_2014_Small-Medium_Same District/Different Position</t>
  </si>
  <si>
    <t>Overall_2014_Small-Medium_Stayer</t>
  </si>
  <si>
    <t>Teachers_2010_Large_Different District/Different Position</t>
  </si>
  <si>
    <t>Teachers_2010_Large_Different District/Same Position</t>
  </si>
  <si>
    <t>Teachers_2010_Large_Leaver</t>
  </si>
  <si>
    <t>Teachers_2010_Large_New</t>
  </si>
  <si>
    <t>Teachers_2010_Large_Same District/Different Position</t>
  </si>
  <si>
    <t>Teachers_2010_Large_Stayer</t>
  </si>
  <si>
    <t>Teachers_2010_Large-Medium_Different District/Different Position</t>
  </si>
  <si>
    <t>Teachers_2010_Large-Medium_Different District/Same Position</t>
  </si>
  <si>
    <t>Teachers_2010_Large-Medium_Leaver</t>
  </si>
  <si>
    <t>Teachers_2010_Large-Medium_New</t>
  </si>
  <si>
    <t>Teachers_2010_Large-Medium_Same District/Different Position</t>
  </si>
  <si>
    <t>Teachers_2010_Large-Medium_Stayer</t>
  </si>
  <si>
    <t>Teachers_2010_Small_Different District/Different Position</t>
  </si>
  <si>
    <t>Teachers_2010_Small_Different District/Same Position</t>
  </si>
  <si>
    <t>Teachers_2010_Small_Leaver</t>
  </si>
  <si>
    <t>Teachers_2010_Small_New</t>
  </si>
  <si>
    <t>Teachers_2010_Small_Same District/Different Position</t>
  </si>
  <si>
    <t>Teachers_2010_Small_Stayer</t>
  </si>
  <si>
    <t>Teachers_2010_Small-Medium_Different District/Different Position</t>
  </si>
  <si>
    <t>Teachers_2010_Small-Medium_Different District/Same Position</t>
  </si>
  <si>
    <t>Teachers_2010_Small-Medium_Leaver</t>
  </si>
  <si>
    <t>Teachers_2010_Small-Medium_New</t>
  </si>
  <si>
    <t>Teachers_2010_Small-Medium_Same District/Different Position</t>
  </si>
  <si>
    <t>Teachers_2010_Small-Medium_Stayer</t>
  </si>
  <si>
    <t>Teachers_2011_Large_Different District/Different Position</t>
  </si>
  <si>
    <t>Teachers_2011_Large_Different District/Same Position</t>
  </si>
  <si>
    <t>Teachers_2011_Large_Leaver</t>
  </si>
  <si>
    <t>Teachers_2011_Large_New</t>
  </si>
  <si>
    <t>Teachers_2011_Large_Same District/Different Position</t>
  </si>
  <si>
    <t>Teachers_2011_Large_Stayer</t>
  </si>
  <si>
    <t>Teachers_2011_Large-Medium_Different District/Different Position</t>
  </si>
  <si>
    <t>Teachers_2011_Large-Medium_Different District/Same Position</t>
  </si>
  <si>
    <t>Teachers_2011_Large-Medium_Leaver</t>
  </si>
  <si>
    <t>Teachers_2011_Large-Medium_New</t>
  </si>
  <si>
    <t>Teachers_2011_Large-Medium_Same District/Different Position</t>
  </si>
  <si>
    <t>Teachers_2011_Large-Medium_Stayer</t>
  </si>
  <si>
    <t>Teachers_2011_Small_Different District/Different Position</t>
  </si>
  <si>
    <t>Teachers_2011_Small_Different District/Same Position</t>
  </si>
  <si>
    <t>Teachers_2011_Small_Leaver</t>
  </si>
  <si>
    <t>Teachers_2011_Small_New</t>
  </si>
  <si>
    <t>Teachers_2011_Small_Same District/Different Position</t>
  </si>
  <si>
    <t>Teachers_2011_Small_Stayer</t>
  </si>
  <si>
    <t>Teachers_2011_Small-Medium_Different District/Different Position</t>
  </si>
  <si>
    <t>Teachers_2011_Small-Medium_Different District/Same Position</t>
  </si>
  <si>
    <t>Teachers_2011_Small-Medium_Leaver</t>
  </si>
  <si>
    <t>Teachers_2011_Small-Medium_New</t>
  </si>
  <si>
    <t>Teachers_2011_Small-Medium_Same District/Different Position</t>
  </si>
  <si>
    <t>Teachers_2011_Small-Medium_Stayer</t>
  </si>
  <si>
    <t>Teachers_2012_Large_Different District/Different Position</t>
  </si>
  <si>
    <t>Teachers_2012_Large_Different District/Same Position</t>
  </si>
  <si>
    <t>Teachers_2012_Large_Leaver</t>
  </si>
  <si>
    <t>Teachers_2012_Large_New</t>
  </si>
  <si>
    <t>Teachers_2012_Large_Same District/Different Position</t>
  </si>
  <si>
    <t>Teachers_2012_Large_Stayer</t>
  </si>
  <si>
    <t>Teachers_2012_Large-Medium_Different District/Different Position</t>
  </si>
  <si>
    <t>Teachers_2012_Large-Medium_Different District/Same Position</t>
  </si>
  <si>
    <t>Teachers_2012_Large-Medium_Leaver</t>
  </si>
  <si>
    <t>Teachers_2012_Large-Medium_New</t>
  </si>
  <si>
    <t>Teachers_2012_Large-Medium_Same District/Different Position</t>
  </si>
  <si>
    <t>Teachers_2012_Large-Medium_Stayer</t>
  </si>
  <si>
    <t>Teachers_2012_Small_Different District/Different Position</t>
  </si>
  <si>
    <t>Teachers_2012_Small_Different District/Same Position</t>
  </si>
  <si>
    <t>Teachers_2012_Small_Leaver</t>
  </si>
  <si>
    <t>Teachers_2012_Small_New</t>
  </si>
  <si>
    <t>Teachers_2012_Small_Same District/Different Position</t>
  </si>
  <si>
    <t>Teachers_2012_Small_Stayer</t>
  </si>
  <si>
    <t>Teachers_2012_Small-Medium_Different District/Different Position</t>
  </si>
  <si>
    <t>Teachers_2012_Small-Medium_Different District/Same Position</t>
  </si>
  <si>
    <t>Teachers_2012_Small-Medium_Leaver</t>
  </si>
  <si>
    <t>Teachers_2012_Small-Medium_New</t>
  </si>
  <si>
    <t>Teachers_2012_Small-Medium_Same District/Different Position</t>
  </si>
  <si>
    <t>Teachers_2012_Small-Medium_Stayer</t>
  </si>
  <si>
    <t>Teachers_2013_Large_Different District/Different Position</t>
  </si>
  <si>
    <t>Teachers_2013_Large_Different District/Same Position</t>
  </si>
  <si>
    <t>Teachers_2013_Large_Leaver</t>
  </si>
  <si>
    <t>Teachers_2013_Large_New</t>
  </si>
  <si>
    <t>Teachers_2013_Large_Same District/Different Position</t>
  </si>
  <si>
    <t>Teachers_2013_Large_Stayer</t>
  </si>
  <si>
    <t>Teachers_2013_Large-Medium_Different District/Different Position</t>
  </si>
  <si>
    <t>Teachers_2013_Large-Medium_Different District/Same Position</t>
  </si>
  <si>
    <t>Teachers_2013_Large-Medium_Leaver</t>
  </si>
  <si>
    <t>Teachers_2013_Large-Medium_New</t>
  </si>
  <si>
    <t>Teachers_2013_Large-Medium_Same District/Different Position</t>
  </si>
  <si>
    <t>Teachers_2013_Large-Medium_Stayer</t>
  </si>
  <si>
    <t>Teachers_2013_Small_Different District/Different Position</t>
  </si>
  <si>
    <t>Teachers_2013_Small_Different District/Same Position</t>
  </si>
  <si>
    <t>Teachers_2013_Small_Leaver</t>
  </si>
  <si>
    <t>Teachers_2013_Small_New</t>
  </si>
  <si>
    <t>Teachers_2013_Small_Same District/Different Position</t>
  </si>
  <si>
    <t>Teachers_2013_Small_Stayer</t>
  </si>
  <si>
    <t>Teachers_2013_Small-Medium_Different District/Different Position</t>
  </si>
  <si>
    <t>Teachers_2013_Small-Medium_Different District/Same Position</t>
  </si>
  <si>
    <t>Teachers_2013_Small-Medium_Leaver</t>
  </si>
  <si>
    <t>Teachers_2013_Small-Medium_New</t>
  </si>
  <si>
    <t>Teachers_2013_Small-Medium_Same District/Different Position</t>
  </si>
  <si>
    <t>Teachers_2013_Small-Medium_Stayer</t>
  </si>
  <si>
    <t>Teachers_2014_Large_Different District/Different Position</t>
  </si>
  <si>
    <t>Teachers_2014_Large_Different District/Same Position</t>
  </si>
  <si>
    <t>Teachers_2014_Large_Leaver</t>
  </si>
  <si>
    <t>Teachers_2014_Large_New</t>
  </si>
  <si>
    <t>Teachers_2014_Large_Same District/Different Position</t>
  </si>
  <si>
    <t>Teachers_2014_Large_Stayer</t>
  </si>
  <si>
    <t>Teachers_2014_Large-Medium_Different District/Different Position</t>
  </si>
  <si>
    <t>Teachers_2014_Large-Medium_Different District/Same Position</t>
  </si>
  <si>
    <t>Teachers_2014_Large-Medium_Leaver</t>
  </si>
  <si>
    <t>Teachers_2014_Large-Medium_New</t>
  </si>
  <si>
    <t>Teachers_2014_Large-Medium_Same District/Different Position</t>
  </si>
  <si>
    <t>Teachers_2014_Large-Medium_Stayer</t>
  </si>
  <si>
    <t>Teachers_2014_Small_Different District/Different Position</t>
  </si>
  <si>
    <t>Teachers_2014_Small_Different District/Same Position</t>
  </si>
  <si>
    <t>Teachers_2014_Small_Leaver</t>
  </si>
  <si>
    <t>Teachers_2014_Small_New</t>
  </si>
  <si>
    <t>Teachers_2014_Small_Same District/Different Position</t>
  </si>
  <si>
    <t>Teachers_2014_Small_Stayer</t>
  </si>
  <si>
    <t>Teachers_2014_Small-Medium_Different District/Different Position</t>
  </si>
  <si>
    <t>Teachers_2014_Small-Medium_Different District/Same Position</t>
  </si>
  <si>
    <t>Teachers_2014_Small-Medium_Leaver</t>
  </si>
  <si>
    <t>Teachers_2014_Small-Medium_New</t>
  </si>
  <si>
    <t>Teachers_2014_Small-Medium_Same District/Different Position</t>
  </si>
  <si>
    <t>Teachers_2014_Small-Medium_Stayer</t>
  </si>
  <si>
    <t>Leave</t>
  </si>
  <si>
    <t>Oklahoma Study of Educator Supply and Demand - Mobility Interactive Tables</t>
  </si>
  <si>
    <t>Oklahoma Study of Educator Supply and Demand - Mobility Interactive Charts</t>
  </si>
  <si>
    <t>Note: There are no data available for this year and contrast metric.  For more details see Appendix 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</si>
</sst>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511703848384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0">
    <xf numFmtId="0" fontId="0" fillId="0" borderId="0" xfId="0"/>
    <xf numFmtId="0" fontId="2" fillId="0" borderId="0" xfId="0" applyFont="1"/>
    <xf numFmtId="0" fontId="0" fillId="0" borderId="0" xfId="0" applyBorder="1"/>
    <xf numFmtId="0" fontId="2" fillId="0" borderId="1" xfId="0" applyFont="1" applyBorder="1"/>
    <xf numFmtId="0" fontId="0" fillId="0" borderId="0" xfId="2" applyNumberFormat="1" applyFont="1" applyBorder="1" applyAlignment="1">
      <alignment horizontal="center" vertical="center"/>
    </xf>
    <xf numFmtId="0" fontId="2" fillId="0" borderId="3" xfId="0" applyFont="1" applyBorder="1"/>
    <xf numFmtId="0" fontId="2" fillId="0" borderId="1" xfId="0" applyFont="1" applyFill="1" applyBorder="1"/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2" fillId="7" borderId="0" xfId="0" applyFont="1" applyFill="1" applyBorder="1" applyAlignment="1">
      <alignment horizontal="center" wrapText="1"/>
    </xf>
    <xf numFmtId="37" fontId="0" fillId="7" borderId="0" xfId="1" applyNumberFormat="1" applyFont="1" applyFill="1" applyBorder="1" applyAlignment="1">
      <alignment horizontal="center" vertical="center"/>
    </xf>
    <xf numFmtId="0" fontId="0" fillId="7" borderId="0" xfId="0" applyFill="1" applyBorder="1"/>
    <xf numFmtId="0" fontId="0" fillId="7" borderId="0" xfId="2" applyNumberFormat="1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12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0" fillId="0" borderId="14" xfId="0" applyBorder="1"/>
    <xf numFmtId="0" fontId="2" fillId="0" borderId="14" xfId="0" applyFont="1" applyBorder="1"/>
    <xf numFmtId="0" fontId="0" fillId="7" borderId="0" xfId="0" applyFill="1" applyBorder="1" applyAlignment="1">
      <alignment horizontal="center"/>
    </xf>
    <xf numFmtId="0" fontId="0" fillId="7" borderId="17" xfId="0" applyFill="1" applyBorder="1"/>
    <xf numFmtId="0" fontId="0" fillId="7" borderId="18" xfId="0" applyFill="1" applyBorder="1"/>
    <xf numFmtId="0" fontId="0" fillId="7" borderId="19" xfId="0" applyFill="1" applyBorder="1"/>
    <xf numFmtId="0" fontId="3" fillId="2" borderId="4" xfId="0" applyFont="1" applyFill="1" applyBorder="1" applyAlignment="1"/>
    <xf numFmtId="0" fontId="5" fillId="0" borderId="0" xfId="0" applyFont="1" applyBorder="1" applyAlignment="1">
      <alignment horizontal="center" vertical="center"/>
    </xf>
    <xf numFmtId="0" fontId="3" fillId="7" borderId="0" xfId="0" applyFont="1" applyFill="1" applyBorder="1" applyAlignment="1"/>
    <xf numFmtId="0" fontId="5" fillId="7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2" borderId="20" xfId="0" applyFont="1" applyFill="1" applyBorder="1" applyAlignment="1"/>
    <xf numFmtId="0" fontId="7" fillId="0" borderId="1" xfId="0" applyFont="1" applyBorder="1" applyAlignment="1">
      <alignment horizontal="center" vertical="center"/>
    </xf>
    <xf numFmtId="0" fontId="2" fillId="9" borderId="16" xfId="0" applyFont="1" applyFill="1" applyBorder="1"/>
    <xf numFmtId="0" fontId="0" fillId="0" borderId="0" xfId="0" applyFont="1"/>
    <xf numFmtId="0" fontId="10" fillId="5" borderId="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3" fontId="9" fillId="0" borderId="1" xfId="2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7" borderId="0" xfId="0" applyFont="1" applyFill="1" applyBorder="1" applyAlignment="1"/>
    <xf numFmtId="3" fontId="9" fillId="0" borderId="31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3" fontId="9" fillId="0" borderId="33" xfId="2" applyNumberFormat="1" applyFont="1" applyBorder="1" applyAlignment="1">
      <alignment horizontal="center" vertical="center"/>
    </xf>
    <xf numFmtId="3" fontId="9" fillId="0" borderId="35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3" fontId="9" fillId="0" borderId="3" xfId="2" applyNumberFormat="1" applyFont="1" applyBorder="1" applyAlignment="1">
      <alignment horizontal="center" vertical="center"/>
    </xf>
    <xf numFmtId="3" fontId="9" fillId="0" borderId="40" xfId="0" applyNumberFormat="1" applyFont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 wrapText="1"/>
    </xf>
    <xf numFmtId="0" fontId="10" fillId="5" borderId="33" xfId="0" applyFont="1" applyFill="1" applyBorder="1" applyAlignment="1">
      <alignment horizontal="center" vertical="center" wrapText="1"/>
    </xf>
    <xf numFmtId="0" fontId="10" fillId="5" borderId="35" xfId="0" applyFont="1" applyFill="1" applyBorder="1" applyAlignment="1">
      <alignment horizontal="center" vertical="center" wrapText="1"/>
    </xf>
    <xf numFmtId="3" fontId="9" fillId="0" borderId="3" xfId="1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 wrapText="1"/>
    </xf>
    <xf numFmtId="3" fontId="10" fillId="0" borderId="38" xfId="0" applyNumberFormat="1" applyFont="1" applyBorder="1" applyAlignment="1">
      <alignment horizontal="center" vertical="center"/>
    </xf>
    <xf numFmtId="3" fontId="10" fillId="0" borderId="4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0" fontId="10" fillId="0" borderId="46" xfId="0" applyFont="1" applyBorder="1" applyAlignment="1">
      <alignment vertical="center"/>
    </xf>
    <xf numFmtId="0" fontId="10" fillId="0" borderId="33" xfId="0" applyFont="1" applyBorder="1" applyAlignment="1">
      <alignment horizontal="center" vertical="center"/>
    </xf>
    <xf numFmtId="0" fontId="0" fillId="0" borderId="0" xfId="0" applyFill="1" applyBorder="1"/>
    <xf numFmtId="0" fontId="10" fillId="0" borderId="0" xfId="0" applyFont="1" applyFill="1" applyBorder="1" applyAlignment="1">
      <alignment horizontal="center" vertical="center" wrapText="1"/>
    </xf>
    <xf numFmtId="9" fontId="0" fillId="0" borderId="0" xfId="2" applyFont="1" applyFill="1" applyBorder="1"/>
    <xf numFmtId="9" fontId="0" fillId="0" borderId="0" xfId="0" applyNumberFormat="1" applyFill="1" applyBorder="1"/>
    <xf numFmtId="9" fontId="0" fillId="7" borderId="15" xfId="2" applyFont="1" applyFill="1" applyBorder="1"/>
    <xf numFmtId="0" fontId="0" fillId="7" borderId="14" xfId="0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9" fontId="0" fillId="7" borderId="15" xfId="0" applyNumberFormat="1" applyFill="1" applyBorder="1"/>
    <xf numFmtId="0" fontId="0" fillId="0" borderId="14" xfId="0" applyBorder="1" applyAlignment="1">
      <alignment horizontal="center" vertical="center"/>
    </xf>
    <xf numFmtId="0" fontId="0" fillId="0" borderId="0" xfId="0" applyFill="1"/>
    <xf numFmtId="0" fontId="10" fillId="0" borderId="3" xfId="0" applyFont="1" applyBorder="1" applyAlignment="1">
      <alignment horizontal="center"/>
    </xf>
    <xf numFmtId="3" fontId="9" fillId="0" borderId="3" xfId="2" applyNumberFormat="1" applyFont="1" applyFill="1" applyBorder="1" applyAlignment="1">
      <alignment horizontal="center" vertical="center"/>
    </xf>
    <xf numFmtId="9" fontId="9" fillId="0" borderId="3" xfId="2" applyFont="1" applyBorder="1" applyAlignment="1">
      <alignment horizontal="center" vertical="center"/>
    </xf>
    <xf numFmtId="9" fontId="9" fillId="0" borderId="40" xfId="2" applyFont="1" applyBorder="1" applyAlignment="1">
      <alignment horizontal="center" vertical="center"/>
    </xf>
    <xf numFmtId="9" fontId="10" fillId="0" borderId="38" xfId="2" applyFont="1" applyBorder="1" applyAlignment="1">
      <alignment horizontal="center" vertical="center"/>
    </xf>
    <xf numFmtId="9" fontId="10" fillId="0" borderId="42" xfId="2" applyFont="1" applyBorder="1" applyAlignment="1">
      <alignment horizontal="center" vertical="center"/>
    </xf>
    <xf numFmtId="164" fontId="9" fillId="0" borderId="1" xfId="1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9" fontId="9" fillId="0" borderId="1" xfId="2" applyFont="1" applyBorder="1" applyAlignment="1">
      <alignment horizontal="center" vertical="center"/>
    </xf>
    <xf numFmtId="9" fontId="0" fillId="0" borderId="0" xfId="0" applyNumberFormat="1"/>
    <xf numFmtId="0" fontId="10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164" fontId="10" fillId="0" borderId="1" xfId="1" applyNumberFormat="1" applyFont="1" applyBorder="1" applyAlignment="1">
      <alignment horizontal="center" vertical="center"/>
    </xf>
    <xf numFmtId="9" fontId="10" fillId="0" borderId="1" xfId="2" applyFont="1" applyBorder="1" applyAlignment="1">
      <alignment horizontal="center" vertical="center"/>
    </xf>
    <xf numFmtId="9" fontId="9" fillId="0" borderId="0" xfId="2" applyFont="1" applyFill="1" applyBorder="1" applyAlignment="1">
      <alignment horizontal="center" vertical="center"/>
    </xf>
    <xf numFmtId="164" fontId="0" fillId="0" borderId="0" xfId="0" applyNumberFormat="1"/>
    <xf numFmtId="0" fontId="11" fillId="3" borderId="1" xfId="0" applyFont="1" applyFill="1" applyBorder="1" applyAlignment="1">
      <alignment horizontal="center" vertical="center" wrapText="1"/>
    </xf>
    <xf numFmtId="0" fontId="0" fillId="0" borderId="0" xfId="0" applyFont="1" applyFill="1"/>
    <xf numFmtId="0" fontId="2" fillId="7" borderId="1" xfId="0" applyFont="1" applyFill="1" applyBorder="1"/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0" fillId="0" borderId="1" xfId="0" applyBorder="1"/>
    <xf numFmtId="0" fontId="0" fillId="0" borderId="1" xfId="2" applyNumberFormat="1" applyFont="1" applyBorder="1" applyAlignment="1">
      <alignment horizontal="center" vertical="center"/>
    </xf>
    <xf numFmtId="0" fontId="0" fillId="0" borderId="1" xfId="2" applyNumberFormat="1" applyFont="1" applyFill="1" applyBorder="1" applyAlignment="1">
      <alignment horizontal="center" vertical="center"/>
    </xf>
    <xf numFmtId="3" fontId="0" fillId="0" borderId="0" xfId="0" applyNumberFormat="1"/>
    <xf numFmtId="3" fontId="0" fillId="0" borderId="0" xfId="0" applyNumberFormat="1" applyFill="1" applyBorder="1" applyAlignment="1">
      <alignment horizontal="center"/>
    </xf>
    <xf numFmtId="9" fontId="0" fillId="0" borderId="0" xfId="2" applyFont="1"/>
    <xf numFmtId="0" fontId="0" fillId="0" borderId="0" xfId="0" applyAlignment="1">
      <alignment wrapText="1"/>
    </xf>
    <xf numFmtId="0" fontId="0" fillId="0" borderId="0" xfId="0" applyNumberFormat="1" applyFill="1" applyBorder="1" applyAlignment="1">
      <alignment horizontal="center"/>
    </xf>
    <xf numFmtId="3" fontId="0" fillId="0" borderId="0" xfId="2" applyNumberFormat="1" applyFont="1" applyFill="1" applyBorder="1"/>
    <xf numFmtId="0" fontId="0" fillId="0" borderId="0" xfId="0" applyProtection="1"/>
    <xf numFmtId="0" fontId="0" fillId="7" borderId="12" xfId="0" applyFill="1" applyBorder="1" applyProtection="1"/>
    <xf numFmtId="0" fontId="0" fillId="7" borderId="13" xfId="0" applyFill="1" applyBorder="1" applyProtection="1"/>
    <xf numFmtId="0" fontId="0" fillId="0" borderId="0" xfId="0" applyFill="1" applyBorder="1" applyProtection="1"/>
    <xf numFmtId="0" fontId="6" fillId="7" borderId="14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/>
    </xf>
    <xf numFmtId="0" fontId="0" fillId="7" borderId="0" xfId="0" applyFill="1" applyBorder="1" applyProtection="1"/>
    <xf numFmtId="0" fontId="0" fillId="7" borderId="15" xfId="0" applyFill="1" applyBorder="1" applyProtection="1"/>
    <xf numFmtId="0" fontId="2" fillId="9" borderId="41" xfId="0" applyFont="1" applyFill="1" applyBorder="1" applyProtection="1"/>
    <xf numFmtId="0" fontId="2" fillId="9" borderId="16" xfId="0" applyFont="1" applyFill="1" applyBorder="1" applyProtection="1"/>
    <xf numFmtId="0" fontId="2" fillId="9" borderId="32" xfId="0" applyFont="1" applyFill="1" applyBorder="1" applyProtection="1"/>
    <xf numFmtId="0" fontId="7" fillId="0" borderId="35" xfId="0" applyFont="1" applyBorder="1" applyAlignment="1" applyProtection="1">
      <alignment horizontal="center" vertical="center"/>
    </xf>
    <xf numFmtId="0" fontId="0" fillId="7" borderId="14" xfId="0" applyFill="1" applyBorder="1" applyProtection="1"/>
    <xf numFmtId="0" fontId="0" fillId="7" borderId="0" xfId="0" applyFill="1" applyBorder="1" applyAlignment="1" applyProtection="1">
      <alignment horizontal="center" vertical="center"/>
    </xf>
    <xf numFmtId="0" fontId="8" fillId="7" borderId="0" xfId="0" applyFont="1" applyFill="1" applyBorder="1" applyAlignment="1" applyProtection="1"/>
    <xf numFmtId="0" fontId="12" fillId="5" borderId="32" xfId="0" applyFont="1" applyFill="1" applyBorder="1" applyAlignment="1" applyProtection="1">
      <alignment horizontal="center" vertical="center" wrapText="1"/>
    </xf>
    <xf numFmtId="0" fontId="12" fillId="5" borderId="33" xfId="0" applyFont="1" applyFill="1" applyBorder="1" applyAlignment="1" applyProtection="1">
      <alignment horizontal="center" vertical="center" wrapText="1"/>
    </xf>
    <xf numFmtId="0" fontId="12" fillId="5" borderId="35" xfId="0" applyFont="1" applyFill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/>
    </xf>
    <xf numFmtId="3" fontId="9" fillId="0" borderId="3" xfId="2" applyNumberFormat="1" applyFont="1" applyBorder="1" applyAlignment="1" applyProtection="1">
      <alignment horizontal="center" vertical="center"/>
    </xf>
    <xf numFmtId="3" fontId="9" fillId="0" borderId="8" xfId="2" applyNumberFormat="1" applyFont="1" applyBorder="1" applyAlignment="1" applyProtection="1">
      <alignment horizontal="center" vertical="center"/>
    </xf>
    <xf numFmtId="3" fontId="9" fillId="0" borderId="54" xfId="2" applyNumberFormat="1" applyFont="1" applyBorder="1" applyAlignment="1" applyProtection="1">
      <alignment horizontal="center" vertical="center"/>
    </xf>
    <xf numFmtId="3" fontId="9" fillId="0" borderId="40" xfId="2" applyNumberFormat="1" applyFont="1" applyBorder="1" applyAlignment="1" applyProtection="1">
      <alignment horizontal="center" vertical="center"/>
    </xf>
    <xf numFmtId="3" fontId="9" fillId="0" borderId="55" xfId="2" applyNumberFormat="1" applyFont="1" applyBorder="1" applyAlignment="1" applyProtection="1">
      <alignment horizontal="center" vertical="center"/>
    </xf>
    <xf numFmtId="9" fontId="0" fillId="7" borderId="15" xfId="2" applyFont="1" applyFill="1" applyBorder="1" applyProtection="1"/>
    <xf numFmtId="9" fontId="0" fillId="0" borderId="0" xfId="2" applyFont="1" applyFill="1" applyBorder="1" applyProtection="1"/>
    <xf numFmtId="0" fontId="9" fillId="8" borderId="4" xfId="0" applyFont="1" applyFill="1" applyBorder="1" applyAlignment="1" applyProtection="1">
      <alignment horizontal="center" vertical="center"/>
    </xf>
    <xf numFmtId="3" fontId="9" fillId="8" borderId="3" xfId="2" applyNumberFormat="1" applyFont="1" applyFill="1" applyBorder="1" applyAlignment="1" applyProtection="1">
      <alignment horizontal="center" vertical="center"/>
    </xf>
    <xf numFmtId="3" fontId="9" fillId="8" borderId="8" xfId="2" applyNumberFormat="1" applyFont="1" applyFill="1" applyBorder="1" applyAlignment="1" applyProtection="1">
      <alignment horizontal="center" vertical="center"/>
    </xf>
    <xf numFmtId="3" fontId="9" fillId="8" borderId="54" xfId="2" applyNumberFormat="1" applyFont="1" applyFill="1" applyBorder="1" applyAlignment="1" applyProtection="1">
      <alignment horizontal="center" vertical="center"/>
    </xf>
    <xf numFmtId="3" fontId="9" fillId="8" borderId="40" xfId="2" applyNumberFormat="1" applyFont="1" applyFill="1" applyBorder="1" applyAlignment="1" applyProtection="1">
      <alignment horizontal="center" vertical="center"/>
    </xf>
    <xf numFmtId="3" fontId="9" fillId="8" borderId="55" xfId="2" applyNumberFormat="1" applyFont="1" applyFill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0" fontId="9" fillId="0" borderId="34" xfId="0" applyFont="1" applyBorder="1" applyAlignment="1" applyProtection="1">
      <alignment horizontal="center" vertical="center"/>
    </xf>
    <xf numFmtId="3" fontId="9" fillId="0" borderId="38" xfId="2" applyNumberFormat="1" applyFont="1" applyBorder="1" applyAlignment="1" applyProtection="1">
      <alignment horizontal="center" vertical="center"/>
    </xf>
    <xf numFmtId="3" fontId="9" fillId="0" borderId="46" xfId="2" applyNumberFormat="1" applyFont="1" applyBorder="1" applyAlignment="1" applyProtection="1">
      <alignment horizontal="center" vertical="center"/>
    </xf>
    <xf numFmtId="3" fontId="9" fillId="0" borderId="17" xfId="2" applyNumberFormat="1" applyFont="1" applyBorder="1" applyAlignment="1" applyProtection="1">
      <alignment horizontal="center" vertical="center"/>
    </xf>
    <xf numFmtId="3" fontId="9" fillId="0" borderId="42" xfId="2" applyNumberFormat="1" applyFont="1" applyBorder="1" applyAlignment="1" applyProtection="1">
      <alignment horizontal="center" vertical="center"/>
    </xf>
    <xf numFmtId="3" fontId="9" fillId="0" borderId="19" xfId="2" applyNumberFormat="1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vertical="center" wrapText="1"/>
    </xf>
    <xf numFmtId="0" fontId="3" fillId="0" borderId="9" xfId="0" applyFont="1" applyBorder="1" applyAlignment="1" applyProtection="1">
      <alignment vertical="center" wrapText="1"/>
    </xf>
    <xf numFmtId="0" fontId="3" fillId="0" borderId="3" xfId="0" applyFont="1" applyBorder="1" applyAlignment="1" applyProtection="1">
      <alignment horizontal="center"/>
    </xf>
    <xf numFmtId="3" fontId="5" fillId="0" borderId="3" xfId="2" applyNumberFormat="1" applyFont="1" applyFill="1" applyBorder="1" applyAlignment="1" applyProtection="1">
      <alignment horizontal="center" vertical="center"/>
    </xf>
    <xf numFmtId="0" fontId="4" fillId="7" borderId="14" xfId="0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0" fillId="0" borderId="0" xfId="2" applyNumberFormat="1" applyFont="1" applyBorder="1" applyAlignment="1" applyProtection="1">
      <alignment horizontal="center" vertical="center"/>
    </xf>
    <xf numFmtId="0" fontId="0" fillId="7" borderId="0" xfId="2" applyNumberFormat="1" applyFont="1" applyFill="1" applyBorder="1" applyAlignment="1" applyProtection="1">
      <alignment horizontal="center" vertical="center"/>
    </xf>
    <xf numFmtId="0" fontId="0" fillId="7" borderId="0" xfId="0" applyFill="1" applyProtection="1"/>
    <xf numFmtId="9" fontId="0" fillId="7" borderId="15" xfId="0" applyNumberFormat="1" applyFill="1" applyBorder="1" applyProtection="1"/>
    <xf numFmtId="9" fontId="0" fillId="0" borderId="0" xfId="0" applyNumberFormat="1" applyFill="1" applyBorder="1" applyProtection="1"/>
    <xf numFmtId="0" fontId="3" fillId="7" borderId="0" xfId="0" applyFont="1" applyFill="1" applyBorder="1" applyAlignment="1" applyProtection="1"/>
    <xf numFmtId="0" fontId="5" fillId="7" borderId="0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2" fillId="3" borderId="32" xfId="0" applyFont="1" applyFill="1" applyBorder="1" applyAlignment="1" applyProtection="1">
      <alignment horizontal="center" vertical="center" wrapText="1"/>
    </xf>
    <xf numFmtId="0" fontId="12" fillId="3" borderId="33" xfId="0" applyFont="1" applyFill="1" applyBorder="1" applyAlignment="1" applyProtection="1">
      <alignment horizontal="center" vertical="center" wrapText="1"/>
    </xf>
    <xf numFmtId="0" fontId="12" fillId="3" borderId="35" xfId="0" applyFont="1" applyFill="1" applyBorder="1" applyAlignment="1" applyProtection="1">
      <alignment horizontal="center" vertical="center" wrapText="1"/>
    </xf>
    <xf numFmtId="0" fontId="2" fillId="7" borderId="0" xfId="0" applyFont="1" applyFill="1" applyBorder="1" applyAlignment="1" applyProtection="1">
      <alignment horizontal="center" wrapText="1"/>
    </xf>
    <xf numFmtId="0" fontId="10" fillId="0" borderId="3" xfId="0" applyFont="1" applyBorder="1" applyAlignment="1" applyProtection="1">
      <alignment horizontal="center" vertical="center" wrapText="1"/>
    </xf>
    <xf numFmtId="164" fontId="9" fillId="0" borderId="3" xfId="1" applyNumberFormat="1" applyFont="1" applyBorder="1" applyAlignment="1" applyProtection="1">
      <alignment horizontal="center" vertical="center"/>
    </xf>
    <xf numFmtId="164" fontId="9" fillId="0" borderId="8" xfId="1" applyNumberFormat="1" applyFont="1" applyBorder="1" applyAlignment="1" applyProtection="1">
      <alignment horizontal="center" vertical="center"/>
    </xf>
    <xf numFmtId="164" fontId="9" fillId="0" borderId="41" xfId="1" applyNumberFormat="1" applyFont="1" applyBorder="1" applyAlignment="1" applyProtection="1">
      <alignment horizontal="center" vertical="center"/>
    </xf>
    <xf numFmtId="164" fontId="9" fillId="0" borderId="40" xfId="1" applyNumberFormat="1" applyFont="1" applyBorder="1" applyAlignment="1" applyProtection="1">
      <alignment horizontal="center" vertical="center"/>
    </xf>
    <xf numFmtId="164" fontId="9" fillId="0" borderId="55" xfId="1" applyNumberFormat="1" applyFont="1" applyBorder="1" applyAlignment="1" applyProtection="1">
      <alignment horizontal="center" vertical="center"/>
    </xf>
    <xf numFmtId="0" fontId="10" fillId="8" borderId="1" xfId="0" applyFont="1" applyFill="1" applyBorder="1" applyAlignment="1" applyProtection="1">
      <alignment horizontal="center" vertical="center" wrapText="1"/>
    </xf>
    <xf numFmtId="164" fontId="9" fillId="8" borderId="1" xfId="1" applyNumberFormat="1" applyFont="1" applyFill="1" applyBorder="1" applyAlignment="1" applyProtection="1">
      <alignment horizontal="center" vertical="center"/>
    </xf>
    <xf numFmtId="164" fontId="9" fillId="8" borderId="16" xfId="1" applyNumberFormat="1" applyFont="1" applyFill="1" applyBorder="1" applyAlignment="1" applyProtection="1">
      <alignment horizontal="center" vertical="center"/>
    </xf>
    <xf numFmtId="164" fontId="9" fillId="8" borderId="31" xfId="1" applyNumberFormat="1" applyFont="1" applyFill="1" applyBorder="1" applyAlignment="1" applyProtection="1">
      <alignment horizontal="center" vertical="center"/>
    </xf>
    <xf numFmtId="164" fontId="9" fillId="8" borderId="56" xfId="1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 wrapText="1"/>
    </xf>
    <xf numFmtId="164" fontId="9" fillId="0" borderId="1" xfId="1" applyNumberFormat="1" applyFont="1" applyBorder="1" applyAlignment="1" applyProtection="1">
      <alignment horizontal="center" vertical="center"/>
    </xf>
    <xf numFmtId="164" fontId="9" fillId="0" borderId="5" xfId="1" applyNumberFormat="1" applyFont="1" applyBorder="1" applyAlignment="1" applyProtection="1">
      <alignment horizontal="center" vertical="center"/>
    </xf>
    <xf numFmtId="164" fontId="9" fillId="0" borderId="16" xfId="1" applyNumberFormat="1" applyFont="1" applyBorder="1" applyAlignment="1" applyProtection="1">
      <alignment horizontal="center" vertical="center"/>
    </xf>
    <xf numFmtId="164" fontId="9" fillId="0" borderId="31" xfId="1" applyNumberFormat="1" applyFont="1" applyBorder="1" applyAlignment="1" applyProtection="1">
      <alignment horizontal="center" vertical="center"/>
    </xf>
    <xf numFmtId="164" fontId="9" fillId="0" borderId="56" xfId="1" applyNumberFormat="1" applyFont="1" applyBorder="1" applyAlignment="1" applyProtection="1">
      <alignment horizontal="center" vertical="center"/>
    </xf>
    <xf numFmtId="164" fontId="9" fillId="8" borderId="5" xfId="1" applyNumberFormat="1" applyFont="1" applyFill="1" applyBorder="1" applyAlignment="1" applyProtection="1">
      <alignment horizontal="center" vertical="center"/>
    </xf>
    <xf numFmtId="0" fontId="10" fillId="8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0" fontId="10" fillId="8" borderId="33" xfId="0" applyFont="1" applyFill="1" applyBorder="1" applyAlignment="1" applyProtection="1">
      <alignment horizontal="center" vertical="center"/>
    </xf>
    <xf numFmtId="164" fontId="9" fillId="8" borderId="33" xfId="1" applyNumberFormat="1" applyFont="1" applyFill="1" applyBorder="1" applyAlignment="1" applyProtection="1">
      <alignment horizontal="center" vertical="center"/>
    </xf>
    <xf numFmtId="164" fontId="9" fillId="8" borderId="37" xfId="1" applyNumberFormat="1" applyFont="1" applyFill="1" applyBorder="1" applyAlignment="1" applyProtection="1">
      <alignment horizontal="center" vertical="center"/>
    </xf>
    <xf numFmtId="164" fontId="9" fillId="8" borderId="32" xfId="1" applyNumberFormat="1" applyFont="1" applyFill="1" applyBorder="1" applyAlignment="1" applyProtection="1">
      <alignment horizontal="center" vertical="center"/>
    </xf>
    <xf numFmtId="164" fontId="9" fillId="8" borderId="35" xfId="1" applyNumberFormat="1" applyFont="1" applyFill="1" applyBorder="1" applyAlignment="1" applyProtection="1">
      <alignment horizontal="center" vertical="center"/>
    </xf>
    <xf numFmtId="164" fontId="9" fillId="8" borderId="48" xfId="1" applyNumberFormat="1" applyFont="1" applyFill="1" applyBorder="1" applyAlignment="1" applyProtection="1">
      <alignment horizontal="center" vertical="center"/>
    </xf>
    <xf numFmtId="0" fontId="10" fillId="0" borderId="38" xfId="0" applyFont="1" applyBorder="1" applyAlignment="1" applyProtection="1">
      <alignment vertical="center"/>
    </xf>
    <xf numFmtId="164" fontId="9" fillId="0" borderId="38" xfId="1" applyNumberFormat="1" applyFont="1" applyBorder="1" applyAlignment="1" applyProtection="1">
      <alignment horizontal="center" vertical="center"/>
    </xf>
    <xf numFmtId="164" fontId="9" fillId="0" borderId="46" xfId="1" applyNumberFormat="1" applyFont="1" applyBorder="1" applyAlignment="1" applyProtection="1">
      <alignment horizontal="center" vertical="center"/>
    </xf>
    <xf numFmtId="164" fontId="9" fillId="0" borderId="36" xfId="1" applyNumberFormat="1" applyFont="1" applyBorder="1" applyAlignment="1" applyProtection="1">
      <alignment horizontal="center" vertical="center"/>
    </xf>
    <xf numFmtId="164" fontId="9" fillId="0" borderId="42" xfId="1" applyNumberFormat="1" applyFont="1" applyBorder="1" applyAlignment="1" applyProtection="1">
      <alignment horizontal="center" vertical="center"/>
    </xf>
    <xf numFmtId="164" fontId="9" fillId="0" borderId="19" xfId="1" applyNumberFormat="1" applyFont="1" applyBorder="1" applyAlignment="1" applyProtection="1">
      <alignment horizontal="center" vertical="center"/>
    </xf>
    <xf numFmtId="0" fontId="14" fillId="7" borderId="0" xfId="0" applyFont="1" applyFill="1" applyBorder="1" applyProtection="1"/>
    <xf numFmtId="37" fontId="0" fillId="7" borderId="0" xfId="1" applyNumberFormat="1" applyFont="1" applyFill="1" applyBorder="1" applyAlignment="1" applyProtection="1">
      <alignment horizontal="center" vertical="center"/>
    </xf>
    <xf numFmtId="0" fontId="0" fillId="7" borderId="17" xfId="0" applyFill="1" applyBorder="1" applyProtection="1"/>
    <xf numFmtId="0" fontId="0" fillId="7" borderId="18" xfId="0" applyFill="1" applyBorder="1" applyProtection="1"/>
    <xf numFmtId="0" fontId="0" fillId="7" borderId="19" xfId="0" applyFill="1" applyBorder="1" applyProtection="1"/>
    <xf numFmtId="0" fontId="0" fillId="7" borderId="0" xfId="0" applyFill="1" applyBorder="1" applyAlignment="1" applyProtection="1">
      <alignment horizontal="center"/>
    </xf>
    <xf numFmtId="0" fontId="0" fillId="0" borderId="0" xfId="0" applyFill="1" applyProtection="1"/>
    <xf numFmtId="0" fontId="2" fillId="0" borderId="0" xfId="0" applyFont="1" applyProtection="1"/>
    <xf numFmtId="0" fontId="14" fillId="0" borderId="0" xfId="0" applyFont="1" applyProtection="1"/>
    <xf numFmtId="0" fontId="7" fillId="0" borderId="0" xfId="0" applyFont="1" applyProtection="1"/>
    <xf numFmtId="0" fontId="7" fillId="0" borderId="40" xfId="0" applyFont="1" applyBorder="1" applyAlignment="1" applyProtection="1">
      <alignment horizontal="center" vertical="center"/>
      <protection locked="0"/>
    </xf>
    <xf numFmtId="0" fontId="7" fillId="0" borderId="31" xfId="0" applyFont="1" applyBorder="1" applyAlignment="1" applyProtection="1">
      <alignment horizontal="center" vertical="center"/>
      <protection locked="0"/>
    </xf>
    <xf numFmtId="0" fontId="7" fillId="0" borderId="35" xfId="0" applyFont="1" applyBorder="1" applyAlignment="1" applyProtection="1">
      <alignment horizontal="center" vertical="center"/>
      <protection locked="0"/>
    </xf>
    <xf numFmtId="0" fontId="13" fillId="0" borderId="0" xfId="0" applyFont="1" applyProtection="1"/>
    <xf numFmtId="0" fontId="6" fillId="0" borderId="0" xfId="0" applyFont="1" applyProtection="1"/>
    <xf numFmtId="0" fontId="0" fillId="7" borderId="11" xfId="0" applyFill="1" applyBorder="1" applyProtection="1"/>
    <xf numFmtId="0" fontId="2" fillId="12" borderId="41" xfId="0" applyFont="1" applyFill="1" applyBorder="1" applyProtection="1"/>
    <xf numFmtId="0" fontId="2" fillId="12" borderId="16" xfId="0" applyFont="1" applyFill="1" applyBorder="1" applyProtection="1"/>
    <xf numFmtId="0" fontId="2" fillId="12" borderId="32" xfId="0" applyFont="1" applyFill="1" applyBorder="1" applyProtection="1"/>
    <xf numFmtId="0" fontId="2" fillId="12" borderId="14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/>
    </xf>
    <xf numFmtId="0" fontId="10" fillId="0" borderId="50" xfId="0" applyFont="1" applyBorder="1" applyAlignment="1" applyProtection="1">
      <alignment horizontal="center" vertical="center" wrapText="1"/>
    </xf>
    <xf numFmtId="0" fontId="10" fillId="0" borderId="44" xfId="0" applyFont="1" applyBorder="1" applyAlignment="1" applyProtection="1">
      <alignment horizontal="center" vertical="center" wrapText="1"/>
    </xf>
    <xf numFmtId="0" fontId="10" fillId="0" borderId="45" xfId="0" applyFont="1" applyBorder="1" applyAlignment="1" applyProtection="1">
      <alignment horizontal="center" vertical="center" wrapText="1"/>
    </xf>
    <xf numFmtId="0" fontId="10" fillId="0" borderId="41" xfId="0" applyFont="1" applyBorder="1" applyAlignment="1" applyProtection="1">
      <alignment horizontal="center" vertical="center" wrapText="1"/>
    </xf>
    <xf numFmtId="0" fontId="10" fillId="0" borderId="40" xfId="0" applyFont="1" applyBorder="1" applyAlignment="1" applyProtection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</xf>
    <xf numFmtId="0" fontId="10" fillId="0" borderId="31" xfId="0" applyFont="1" applyBorder="1" applyAlignment="1" applyProtection="1">
      <alignment horizontal="center" vertical="center" wrapText="1"/>
    </xf>
    <xf numFmtId="0" fontId="10" fillId="0" borderId="32" xfId="0" applyFont="1" applyBorder="1" applyAlignment="1" applyProtection="1">
      <alignment horizontal="center" vertical="center" wrapText="1"/>
    </xf>
    <xf numFmtId="0" fontId="10" fillId="0" borderId="35" xfId="0" applyFont="1" applyBorder="1" applyAlignment="1" applyProtection="1">
      <alignment horizontal="center" vertical="center" wrapText="1"/>
    </xf>
    <xf numFmtId="0" fontId="8" fillId="6" borderId="25" xfId="0" applyFont="1" applyFill="1" applyBorder="1" applyAlignment="1" applyProtection="1">
      <alignment horizontal="center"/>
    </xf>
    <xf numFmtId="0" fontId="8" fillId="6" borderId="26" xfId="0" applyFont="1" applyFill="1" applyBorder="1" applyAlignment="1" applyProtection="1">
      <alignment horizontal="center"/>
    </xf>
    <xf numFmtId="0" fontId="8" fillId="6" borderId="27" xfId="0" applyFont="1" applyFill="1" applyBorder="1" applyAlignment="1" applyProtection="1">
      <alignment horizontal="center"/>
    </xf>
    <xf numFmtId="0" fontId="8" fillId="4" borderId="25" xfId="0" applyFont="1" applyFill="1" applyBorder="1" applyAlignment="1" applyProtection="1">
      <alignment horizontal="center"/>
    </xf>
    <xf numFmtId="0" fontId="8" fillId="4" borderId="26" xfId="0" applyFont="1" applyFill="1" applyBorder="1" applyAlignment="1" applyProtection="1">
      <alignment horizontal="center"/>
    </xf>
    <xf numFmtId="0" fontId="8" fillId="4" borderId="27" xfId="0" applyFont="1" applyFill="1" applyBorder="1" applyAlignment="1" applyProtection="1">
      <alignment horizontal="center"/>
    </xf>
    <xf numFmtId="0" fontId="10" fillId="0" borderId="24" xfId="0" applyFont="1" applyBorder="1" applyAlignment="1" applyProtection="1">
      <alignment horizontal="center" vertical="center"/>
    </xf>
    <xf numFmtId="0" fontId="10" fillId="0" borderId="43" xfId="0" applyFont="1" applyBorder="1" applyAlignment="1" applyProtection="1">
      <alignment horizontal="center" vertical="center"/>
    </xf>
    <xf numFmtId="0" fontId="10" fillId="5" borderId="9" xfId="0" applyFont="1" applyFill="1" applyBorder="1" applyAlignment="1" applyProtection="1">
      <alignment horizontal="center" vertical="center" wrapText="1"/>
    </xf>
    <xf numFmtId="0" fontId="10" fillId="5" borderId="34" xfId="0" applyFont="1" applyFill="1" applyBorder="1" applyAlignment="1" applyProtection="1">
      <alignment horizontal="center" vertical="center" wrapText="1"/>
    </xf>
    <xf numFmtId="0" fontId="10" fillId="5" borderId="41" xfId="0" applyFont="1" applyFill="1" applyBorder="1" applyAlignment="1" applyProtection="1">
      <alignment horizontal="center" vertical="center" wrapText="1"/>
    </xf>
    <xf numFmtId="0" fontId="10" fillId="5" borderId="40" xfId="0" applyFont="1" applyFill="1" applyBorder="1" applyAlignment="1" applyProtection="1">
      <alignment horizontal="center" vertical="center" wrapText="1"/>
    </xf>
    <xf numFmtId="0" fontId="10" fillId="5" borderId="32" xfId="0" applyFont="1" applyFill="1" applyBorder="1" applyAlignment="1" applyProtection="1">
      <alignment horizontal="center" vertical="center" wrapText="1"/>
    </xf>
    <xf numFmtId="0" fontId="10" fillId="5" borderId="35" xfId="0" applyFont="1" applyFill="1" applyBorder="1" applyAlignment="1" applyProtection="1">
      <alignment horizontal="center" vertical="center" wrapText="1"/>
    </xf>
    <xf numFmtId="0" fontId="10" fillId="5" borderId="15" xfId="0" applyFont="1" applyFill="1" applyBorder="1" applyAlignment="1" applyProtection="1">
      <alignment horizontal="center" vertical="center" wrapText="1"/>
    </xf>
    <xf numFmtId="0" fontId="10" fillId="5" borderId="19" xfId="0" applyFont="1" applyFill="1" applyBorder="1" applyAlignment="1" applyProtection="1">
      <alignment horizontal="center" vertical="center" wrapText="1"/>
    </xf>
    <xf numFmtId="0" fontId="11" fillId="10" borderId="28" xfId="0" applyFont="1" applyFill="1" applyBorder="1" applyAlignment="1" applyProtection="1">
      <alignment horizontal="center" vertical="center" wrapText="1"/>
    </xf>
    <xf numFmtId="0" fontId="11" fillId="10" borderId="29" xfId="0" applyFont="1" applyFill="1" applyBorder="1" applyAlignment="1" applyProtection="1">
      <alignment horizontal="center" vertical="center" wrapText="1"/>
    </xf>
    <xf numFmtId="0" fontId="11" fillId="10" borderId="30" xfId="0" applyFont="1" applyFill="1" applyBorder="1" applyAlignment="1" applyProtection="1">
      <alignment horizontal="center" vertical="center" wrapText="1"/>
    </xf>
    <xf numFmtId="0" fontId="10" fillId="5" borderId="23" xfId="0" applyFont="1" applyFill="1" applyBorder="1" applyAlignment="1" applyProtection="1">
      <alignment horizontal="center" vertical="center" wrapText="1"/>
    </xf>
    <xf numFmtId="0" fontId="10" fillId="5" borderId="46" xfId="0" applyFont="1" applyFill="1" applyBorder="1" applyAlignment="1" applyProtection="1">
      <alignment horizontal="center" vertical="center" wrapText="1"/>
    </xf>
    <xf numFmtId="0" fontId="10" fillId="3" borderId="51" xfId="0" applyFont="1" applyFill="1" applyBorder="1" applyAlignment="1" applyProtection="1">
      <alignment horizontal="center" vertical="center" wrapText="1"/>
    </xf>
    <xf numFmtId="0" fontId="10" fillId="3" borderId="39" xfId="0" applyFont="1" applyFill="1" applyBorder="1" applyAlignment="1" applyProtection="1">
      <alignment horizontal="center" vertical="center" wrapText="1"/>
    </xf>
    <xf numFmtId="0" fontId="10" fillId="5" borderId="3" xfId="0" applyFont="1" applyFill="1" applyBorder="1" applyAlignment="1" applyProtection="1">
      <alignment horizontal="center" vertical="center" wrapText="1"/>
    </xf>
    <xf numFmtId="0" fontId="10" fillId="5" borderId="33" xfId="0" applyFont="1" applyFill="1" applyBorder="1" applyAlignment="1" applyProtection="1">
      <alignment horizontal="center" vertical="center" wrapText="1"/>
    </xf>
    <xf numFmtId="0" fontId="10" fillId="3" borderId="41" xfId="0" applyFont="1" applyFill="1" applyBorder="1" applyAlignment="1" applyProtection="1">
      <alignment horizontal="center" vertical="center" wrapText="1"/>
    </xf>
    <xf numFmtId="0" fontId="10" fillId="3" borderId="32" xfId="0" applyFont="1" applyFill="1" applyBorder="1" applyAlignment="1" applyProtection="1">
      <alignment horizontal="center" vertical="center" wrapText="1"/>
    </xf>
    <xf numFmtId="0" fontId="10" fillId="3" borderId="3" xfId="0" applyFont="1" applyFill="1" applyBorder="1" applyAlignment="1" applyProtection="1">
      <alignment horizontal="center" vertical="center" wrapText="1"/>
    </xf>
    <xf numFmtId="0" fontId="10" fillId="3" borderId="33" xfId="0" applyFont="1" applyFill="1" applyBorder="1" applyAlignment="1" applyProtection="1">
      <alignment horizontal="center" vertical="center" wrapText="1"/>
    </xf>
    <xf numFmtId="0" fontId="10" fillId="3" borderId="44" xfId="0" applyFont="1" applyFill="1" applyBorder="1" applyAlignment="1" applyProtection="1">
      <alignment horizontal="center" vertical="center" wrapText="1"/>
    </xf>
    <xf numFmtId="0" fontId="10" fillId="3" borderId="45" xfId="0" applyFont="1" applyFill="1" applyBorder="1" applyAlignment="1" applyProtection="1">
      <alignment horizontal="center" vertical="center" wrapText="1"/>
    </xf>
    <xf numFmtId="0" fontId="2" fillId="8" borderId="25" xfId="0" applyFont="1" applyFill="1" applyBorder="1" applyAlignment="1" applyProtection="1">
      <alignment horizontal="center"/>
    </xf>
    <xf numFmtId="0" fontId="2" fillId="8" borderId="26" xfId="0" applyFont="1" applyFill="1" applyBorder="1" applyAlignment="1" applyProtection="1">
      <alignment horizontal="center"/>
    </xf>
    <xf numFmtId="0" fontId="2" fillId="8" borderId="27" xfId="0" applyFont="1" applyFill="1" applyBorder="1" applyAlignment="1" applyProtection="1">
      <alignment horizontal="center"/>
    </xf>
    <xf numFmtId="0" fontId="6" fillId="2" borderId="25" xfId="0" applyFont="1" applyFill="1" applyBorder="1" applyAlignment="1" applyProtection="1">
      <alignment horizontal="center"/>
    </xf>
    <xf numFmtId="0" fontId="6" fillId="2" borderId="27" xfId="0" applyFont="1" applyFill="1" applyBorder="1" applyAlignment="1" applyProtection="1">
      <alignment horizontal="center"/>
    </xf>
    <xf numFmtId="0" fontId="10" fillId="3" borderId="40" xfId="0" applyFont="1" applyFill="1" applyBorder="1" applyAlignment="1" applyProtection="1">
      <alignment horizontal="center" vertical="center" wrapText="1"/>
    </xf>
    <xf numFmtId="0" fontId="10" fillId="3" borderId="35" xfId="0" applyFont="1" applyFill="1" applyBorder="1" applyAlignment="1" applyProtection="1">
      <alignment horizontal="center" vertical="center" wrapText="1"/>
    </xf>
    <xf numFmtId="0" fontId="8" fillId="11" borderId="52" xfId="0" applyFont="1" applyFill="1" applyBorder="1" applyAlignment="1" applyProtection="1">
      <alignment horizontal="center"/>
    </xf>
    <xf numFmtId="0" fontId="8" fillId="11" borderId="49" xfId="0" applyFont="1" applyFill="1" applyBorder="1" applyAlignment="1" applyProtection="1">
      <alignment horizontal="center"/>
    </xf>
    <xf numFmtId="0" fontId="8" fillId="11" borderId="53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6" fillId="8" borderId="25" xfId="0" applyFont="1" applyFill="1" applyBorder="1" applyAlignment="1">
      <alignment horizontal="center"/>
    </xf>
    <xf numFmtId="0" fontId="6" fillId="8" borderId="26" xfId="0" applyFont="1" applyFill="1" applyBorder="1" applyAlignment="1">
      <alignment horizontal="center"/>
    </xf>
    <xf numFmtId="0" fontId="6" fillId="8" borderId="27" xfId="0" applyFont="1" applyFill="1" applyBorder="1" applyAlignment="1">
      <alignment horizontal="center"/>
    </xf>
    <xf numFmtId="0" fontId="8" fillId="4" borderId="28" xfId="0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/>
    </xf>
    <xf numFmtId="0" fontId="8" fillId="4" borderId="30" xfId="0" applyFont="1" applyFill="1" applyBorder="1" applyAlignment="1">
      <alignment horizontal="center"/>
    </xf>
    <xf numFmtId="0" fontId="10" fillId="5" borderId="32" xfId="0" applyFont="1" applyFill="1" applyBorder="1" applyAlignment="1">
      <alignment horizontal="center" vertical="center" wrapText="1"/>
    </xf>
    <xf numFmtId="0" fontId="10" fillId="5" borderId="35" xfId="0" applyFont="1" applyFill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/>
    </xf>
    <xf numFmtId="0" fontId="8" fillId="6" borderId="29" xfId="0" applyFont="1" applyFill="1" applyBorder="1" applyAlignment="1">
      <alignment horizontal="center"/>
    </xf>
    <xf numFmtId="0" fontId="8" fillId="6" borderId="30" xfId="0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47" xfId="0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66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4129483814523"/>
          <c:y val="0.19948984423734531"/>
          <c:w val="0.7319698048026263"/>
          <c:h val="0.6758749860094595"/>
        </c:manualLayout>
      </c:layout>
      <c:lineChart>
        <c:grouping val="standard"/>
        <c:varyColors val="0"/>
        <c:ser>
          <c:idx val="1"/>
          <c:order val="0"/>
          <c:tx>
            <c:strRef>
              <c:f>'Chart Tab'!$E$2</c:f>
              <c:strCache>
                <c:ptCount val="1"/>
                <c:pt idx="0">
                  <c:v>Stayer</c:v>
                </c:pt>
              </c:strCache>
            </c:strRef>
          </c:tx>
          <c:dLbls>
            <c:numFmt formatCode="#,##0" sourceLinked="0"/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Tab'!$D$3:$D$11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'Chart Tab'!$E$3:$E$11</c:f>
              <c:numCache>
                <c:formatCode>_(* #,##0_);_(* \(#,##0\);_(* "-"??_);_(@_)</c:formatCode>
                <c:ptCount val="9"/>
                <c:pt idx="0">
                  <c:v>41788</c:v>
                </c:pt>
                <c:pt idx="1">
                  <c:v>37823</c:v>
                </c:pt>
                <c:pt idx="2">
                  <c:v>40853</c:v>
                </c:pt>
                <c:pt idx="3">
                  <c:v>42475</c:v>
                </c:pt>
                <c:pt idx="4">
                  <c:v>43079</c:v>
                </c:pt>
                <c:pt idx="5">
                  <c:v>41256</c:v>
                </c:pt>
                <c:pt idx="6">
                  <c:v>40036</c:v>
                </c:pt>
                <c:pt idx="7">
                  <c:v>40077</c:v>
                </c:pt>
                <c:pt idx="8">
                  <c:v>40988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'Chart Tab'!$F$2</c:f>
              <c:strCache>
                <c:ptCount val="1"/>
                <c:pt idx="0">
                  <c:v>Mover</c:v>
                </c:pt>
              </c:strCache>
            </c:strRef>
          </c:tx>
          <c:dLbls>
            <c:numFmt formatCode="#,##0" sourceLinked="0"/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Tab'!$D$3:$D$11</c:f>
              <c:numCache>
                <c:formatCode>General</c:formatCode>
                <c:ptCount val="9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</c:numCache>
            </c:numRef>
          </c:cat>
          <c:val>
            <c:numRef>
              <c:f>'Chart Tab'!$F$3:$F$11</c:f>
              <c:numCache>
                <c:formatCode>_(* #,##0_);_(* \(#,##0\);_(* "-"??_);_(@_)</c:formatCode>
                <c:ptCount val="9"/>
                <c:pt idx="0">
                  <c:v>5655</c:v>
                </c:pt>
                <c:pt idx="1">
                  <c:v>10115</c:v>
                </c:pt>
                <c:pt idx="2">
                  <c:v>7158</c:v>
                </c:pt>
                <c:pt idx="3">
                  <c:v>6301</c:v>
                </c:pt>
                <c:pt idx="4">
                  <c:v>5446</c:v>
                </c:pt>
                <c:pt idx="5">
                  <c:v>6068</c:v>
                </c:pt>
                <c:pt idx="6">
                  <c:v>7101</c:v>
                </c:pt>
                <c:pt idx="7">
                  <c:v>7291</c:v>
                </c:pt>
                <c:pt idx="8">
                  <c:v>6598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384960"/>
        <c:axId val="88674240"/>
      </c:lineChart>
      <c:catAx>
        <c:axId val="1053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8674240"/>
        <c:crosses val="autoZero"/>
        <c:auto val="1"/>
        <c:lblAlgn val="ctr"/>
        <c:lblOffset val="100"/>
        <c:noMultiLvlLbl val="0"/>
      </c:catAx>
      <c:valAx>
        <c:axId val="886742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538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860299565340936"/>
          <c:y val="0.41003515049908074"/>
          <c:w val="0.12417427227015997"/>
          <c:h val="0.17974655010883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45415143266565"/>
          <c:y val="0.17883419719290491"/>
          <c:w val="0.72082290614986633"/>
          <c:h val="0.7127170390123326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'Chart Tab'!$H$14</c:f>
              <c:strCache>
                <c:ptCount val="1"/>
                <c:pt idx="0">
                  <c:v>Stayer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Tab'!$H$15:$H$20</c:f>
              <c:numCache>
                <c:formatCode>0%</c:formatCode>
                <c:ptCount val="6"/>
                <c:pt idx="0">
                  <c:v>0.69808358950879712</c:v>
                </c:pt>
                <c:pt idx="1">
                  <c:v>0.72854742827604035</c:v>
                </c:pt>
                <c:pt idx="2">
                  <c:v>0.68512992664428696</c:v>
                </c:pt>
                <c:pt idx="3">
                  <c:v>0.6553865799860692</c:v>
                </c:pt>
                <c:pt idx="4">
                  <c:v>0.66716253443526174</c:v>
                </c:pt>
                <c:pt idx="5">
                  <c:v>0.73302736889237141</c:v>
                </c:pt>
              </c:numCache>
            </c:numRef>
          </c:val>
        </c:ser>
        <c:ser>
          <c:idx val="5"/>
          <c:order val="1"/>
          <c:tx>
            <c:strRef>
              <c:f>'Chart Tab'!$I$14</c:f>
              <c:strCache>
                <c:ptCount val="1"/>
                <c:pt idx="0">
                  <c:v>Mover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Tab'!$I$15:$I$20</c:f>
              <c:numCache>
                <c:formatCode>0%</c:formatCode>
                <c:ptCount val="6"/>
                <c:pt idx="0">
                  <c:v>0.14395970959513377</c:v>
                </c:pt>
                <c:pt idx="1">
                  <c:v>0.12574308606875162</c:v>
                </c:pt>
                <c:pt idx="2">
                  <c:v>0.14105433296033817</c:v>
                </c:pt>
                <c:pt idx="3">
                  <c:v>0.15602507545855585</c:v>
                </c:pt>
                <c:pt idx="4">
                  <c:v>0.15487603305785125</c:v>
                </c:pt>
                <c:pt idx="5">
                  <c:v>0.14854200481334304</c:v>
                </c:pt>
              </c:numCache>
            </c:numRef>
          </c:val>
        </c:ser>
        <c:ser>
          <c:idx val="1"/>
          <c:order val="2"/>
          <c:tx>
            <c:strRef>
              <c:f>'Chart Tab'!$F$14</c:f>
              <c:strCache>
                <c:ptCount val="1"/>
                <c:pt idx="0">
                  <c:v>Leaver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Tab'!$F$15:$F$20</c:f>
              <c:numCache>
                <c:formatCode>0%</c:formatCode>
                <c:ptCount val="6"/>
                <c:pt idx="0">
                  <c:v>5.9454509778271963E-2</c:v>
                </c:pt>
                <c:pt idx="1">
                  <c:v>7.5407081933316106E-2</c:v>
                </c:pt>
                <c:pt idx="2">
                  <c:v>6.3222678105184629E-2</c:v>
                </c:pt>
                <c:pt idx="3">
                  <c:v>6.4197817506384952E-2</c:v>
                </c:pt>
                <c:pt idx="4">
                  <c:v>6.6280991735537184E-2</c:v>
                </c:pt>
                <c:pt idx="5">
                  <c:v>6.6883080539542172E-2</c:v>
                </c:pt>
              </c:numCache>
            </c:numRef>
          </c:val>
        </c:ser>
        <c:ser>
          <c:idx val="3"/>
          <c:order val="3"/>
          <c:tx>
            <c:strRef>
              <c:f>'Chart Tab'!$G$14</c:f>
              <c:strCache>
                <c:ptCount val="1"/>
                <c:pt idx="0">
                  <c:v>New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'Chart Tab'!$G$15:$G$20</c:f>
              <c:numCache>
                <c:formatCode>0%</c:formatCode>
                <c:ptCount val="6"/>
                <c:pt idx="0">
                  <c:v>9.8502191117797108E-2</c:v>
                </c:pt>
                <c:pt idx="1">
                  <c:v>7.0302403721891962E-2</c:v>
                </c:pt>
                <c:pt idx="2">
                  <c:v>0.11059306229019022</c:v>
                </c:pt>
                <c:pt idx="3">
                  <c:v>0.12439052704899002</c:v>
                </c:pt>
                <c:pt idx="4">
                  <c:v>0.11168044077134986</c:v>
                </c:pt>
                <c:pt idx="5">
                  <c:v>5.1547545754743379E-2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6"/>
        <c:overlap val="100"/>
        <c:axId val="115723264"/>
        <c:axId val="88676544"/>
      </c:barChart>
      <c:catAx>
        <c:axId val="1157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8676544"/>
        <c:crosses val="autoZero"/>
        <c:auto val="1"/>
        <c:lblAlgn val="ctr"/>
        <c:lblOffset val="100"/>
        <c:noMultiLvlLbl val="0"/>
      </c:catAx>
      <c:valAx>
        <c:axId val="88676544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572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66751160128304E-2"/>
          <c:y val="0.15602263590012871"/>
          <c:w val="0.7448929353857443"/>
          <c:h val="0.75244167081686564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'Chart Tab'!$G$28</c:f>
              <c:strCache>
                <c:ptCount val="1"/>
                <c:pt idx="0">
                  <c:v>Stayer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Tab'!$G$46,'Chart Tab'!$G$64,'Chart Tab'!$G$82,'Chart Tab'!$G$100,'Chart Tab'!$G$118,'Chart Tab'!$G$136)</c:f>
              <c:numCache>
                <c:formatCode>0%</c:formatCode>
                <c:ptCount val="6"/>
                <c:pt idx="0">
                  <c:v>0.75057430641456091</c:v>
                </c:pt>
                <c:pt idx="1">
                  <c:v>0.76991403499365541</c:v>
                </c:pt>
                <c:pt idx="2">
                  <c:v>0.7384152780512252</c:v>
                </c:pt>
                <c:pt idx="3">
                  <c:v>0.70098399691844382</c:v>
                </c:pt>
                <c:pt idx="4">
                  <c:v>0.69537078807648267</c:v>
                </c:pt>
                <c:pt idx="5">
                  <c:v>0.7219883391168026</c:v>
                </c:pt>
              </c:numCache>
            </c:numRef>
          </c:val>
        </c:ser>
        <c:ser>
          <c:idx val="3"/>
          <c:order val="1"/>
          <c:tx>
            <c:strRef>
              <c:f>'Chart Tab'!$H$28</c:f>
              <c:strCache>
                <c:ptCount val="1"/>
                <c:pt idx="0">
                  <c:v>Mover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Tab'!$H$46,'Chart Tab'!$H$64,'Chart Tab'!$H$82,'Chart Tab'!$H$100,'Chart Tab'!$H$118,'Chart Tab'!$H$136)</c:f>
              <c:numCache>
                <c:formatCode>0%</c:formatCode>
                <c:ptCount val="6"/>
                <c:pt idx="0">
                  <c:v>0.11134476055840255</c:v>
                </c:pt>
                <c:pt idx="1">
                  <c:v>9.7331689096205751E-2</c:v>
                </c:pt>
                <c:pt idx="2">
                  <c:v>0.10860732759392171</c:v>
                </c:pt>
                <c:pt idx="3">
                  <c:v>0.12433028679483139</c:v>
                </c:pt>
                <c:pt idx="4">
                  <c:v>0.12650518790991427</c:v>
                </c:pt>
                <c:pt idx="5">
                  <c:v>0.11622131017597012</c:v>
                </c:pt>
              </c:numCache>
            </c:numRef>
          </c:val>
        </c:ser>
        <c:ser>
          <c:idx val="0"/>
          <c:order val="2"/>
          <c:tx>
            <c:strRef>
              <c:f>'Chart Tab'!$E$28</c:f>
              <c:strCache>
                <c:ptCount val="1"/>
                <c:pt idx="0">
                  <c:v>Leaver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Tab'!$E$46,'Chart Tab'!$E$64,'Chart Tab'!$E$82,'Chart Tab'!$E$100,'Chart Tab'!$E$118,'Chart Tab'!$E$136)</c:f>
              <c:numCache>
                <c:formatCode>0%</c:formatCode>
                <c:ptCount val="6"/>
                <c:pt idx="0">
                  <c:v>6.2714260470047717E-2</c:v>
                </c:pt>
                <c:pt idx="1">
                  <c:v>8.0710596393401599E-2</c:v>
                </c:pt>
                <c:pt idx="2">
                  <c:v>7.361600830484509E-2</c:v>
                </c:pt>
                <c:pt idx="3">
                  <c:v>8.0908358721154178E-2</c:v>
                </c:pt>
                <c:pt idx="4">
                  <c:v>8.8923205052573132E-2</c:v>
                </c:pt>
                <c:pt idx="5">
                  <c:v>8.6716809638723996E-2</c:v>
                </c:pt>
              </c:numCache>
            </c:numRef>
          </c:val>
        </c:ser>
        <c:ser>
          <c:idx val="1"/>
          <c:order val="3"/>
          <c:tx>
            <c:strRef>
              <c:f>'Chart Tab'!$F$28</c:f>
              <c:strCache>
                <c:ptCount val="1"/>
                <c:pt idx="0">
                  <c:v>New</c:v>
                </c:pt>
              </c:strCache>
            </c:strRef>
          </c:tx>
          <c:invertIfNegative val="0"/>
          <c:cat>
            <c:numRef>
              <c:f>'Chart Tab'!$E$15:$E$20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('Chart Tab'!$F$46,'Chart Tab'!$F$64,'Chart Tab'!$F$82,'Chart Tab'!$F$100,'Chart Tab'!$F$118,'Chart Tab'!$F$136)</c:f>
              <c:numCache>
                <c:formatCode>0%</c:formatCode>
                <c:ptCount val="6"/>
                <c:pt idx="0">
                  <c:v>7.5366672556988867E-2</c:v>
                </c:pt>
                <c:pt idx="1">
                  <c:v>5.204367951673726E-2</c:v>
                </c:pt>
                <c:pt idx="2">
                  <c:v>7.9361386050008059E-2</c:v>
                </c:pt>
                <c:pt idx="3">
                  <c:v>9.377735756557061E-2</c:v>
                </c:pt>
                <c:pt idx="4">
                  <c:v>8.9200818961029951E-2</c:v>
                </c:pt>
                <c:pt idx="5">
                  <c:v>7.507354106850328E-2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2"/>
        <c:overlap val="100"/>
        <c:axId val="116992512"/>
        <c:axId val="141139968"/>
      </c:barChart>
      <c:catAx>
        <c:axId val="11699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1139968"/>
        <c:crosses val="autoZero"/>
        <c:auto val="1"/>
        <c:lblAlgn val="ctr"/>
        <c:lblOffset val="100"/>
        <c:noMultiLvlLbl val="0"/>
      </c:catAx>
      <c:valAx>
        <c:axId val="141139968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699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8658</xdr:colOff>
      <xdr:row>7</xdr:row>
      <xdr:rowOff>9523</xdr:rowOff>
    </xdr:from>
    <xdr:to>
      <xdr:col>14</xdr:col>
      <xdr:colOff>346363</xdr:colOff>
      <xdr:row>21</xdr:row>
      <xdr:rowOff>59746</xdr:rowOff>
    </xdr:to>
    <xdr:grpSp>
      <xdr:nvGrpSpPr>
        <xdr:cNvPr id="2" name="Group 1"/>
        <xdr:cNvGrpSpPr/>
      </xdr:nvGrpSpPr>
      <xdr:grpSpPr>
        <a:xfrm>
          <a:off x="5237883" y="609598"/>
          <a:ext cx="5824105" cy="2555298"/>
          <a:chOff x="4753840" y="1161182"/>
          <a:chExt cx="5654386" cy="2552700"/>
        </a:xfrm>
      </xdr:grpSpPr>
      <xdr:graphicFrame macro="">
        <xdr:nvGraphicFramePr>
          <xdr:cNvPr id="3" name="Chart 2"/>
          <xdr:cNvGraphicFramePr/>
        </xdr:nvGraphicFramePr>
        <xdr:xfrm>
          <a:off x="4753840" y="1161182"/>
          <a:ext cx="5654386" cy="25527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B$3">
        <xdr:nvSpPr>
          <xdr:cNvPr id="4" name="TextBox 3"/>
          <xdr:cNvSpPr txBox="1"/>
        </xdr:nvSpPr>
        <xdr:spPr>
          <a:xfrm>
            <a:off x="4762503" y="1177637"/>
            <a:ext cx="5637068" cy="4497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36E1A44E-86C4-497C-B148-FC5F3D89E8E6}" type="TxLink">
              <a:rPr lang="en-US" sz="105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ctr"/>
              <a:t>Figure 1 - Count of Stayers and Movers Over All Primary Positions from FY2006-07 to FY2014-15</a:t>
            </a:fld>
            <a:endParaRPr lang="en-US" sz="1000"/>
          </a:p>
        </xdr:txBody>
      </xdr:sp>
    </xdr:grpSp>
    <xdr:clientData/>
  </xdr:twoCellAnchor>
  <xdr:twoCellAnchor>
    <xdr:from>
      <xdr:col>5</xdr:col>
      <xdr:colOff>8658</xdr:colOff>
      <xdr:row>24</xdr:row>
      <xdr:rowOff>864</xdr:rowOff>
    </xdr:from>
    <xdr:to>
      <xdr:col>14</xdr:col>
      <xdr:colOff>450273</xdr:colOff>
      <xdr:row>39</xdr:row>
      <xdr:rowOff>103908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17317</xdr:colOff>
      <xdr:row>24</xdr:row>
      <xdr:rowOff>8658</xdr:rowOff>
    </xdr:from>
    <xdr:to>
      <xdr:col>14</xdr:col>
      <xdr:colOff>458932</xdr:colOff>
      <xdr:row>26</xdr:row>
      <xdr:rowOff>57150</xdr:rowOff>
    </xdr:to>
    <xdr:sp macro="" textlink="$B$4">
      <xdr:nvSpPr>
        <xdr:cNvPr id="6" name="TextBox 5"/>
        <xdr:cNvSpPr txBox="1"/>
      </xdr:nvSpPr>
      <xdr:spPr>
        <a:xfrm>
          <a:off x="5246542" y="4504458"/>
          <a:ext cx="5928015" cy="448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CFDAEB6-1207-4402-AA81-5C47C8800916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Figure 2 - Male Mobility Categories Over All Primary Positions from FY2006-07 to FY2014-15</a:t>
          </a:fld>
          <a:endParaRPr lang="en-US" sz="1000"/>
        </a:p>
      </xdr:txBody>
    </xdr:sp>
    <xdr:clientData/>
  </xdr:twoCellAnchor>
  <xdr:twoCellAnchor>
    <xdr:from>
      <xdr:col>4</xdr:col>
      <xdr:colOff>329046</xdr:colOff>
      <xdr:row>46</xdr:row>
      <xdr:rowOff>13856</xdr:rowOff>
    </xdr:from>
    <xdr:to>
      <xdr:col>14</xdr:col>
      <xdr:colOff>129888</xdr:colOff>
      <xdr:row>64</xdr:row>
      <xdr:rowOff>43297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0.16477</cdr:x>
      <cdr:y>0.00305</cdr:y>
    </cdr:from>
    <cdr:to>
      <cdr:x>0.36477</cdr:x>
      <cdr:y>0.36126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3341" y="779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0.17992</cdr:x>
      <cdr:y>0.05394</cdr:y>
    </cdr:from>
    <cdr:to>
      <cdr:x>0.86174</cdr:x>
      <cdr:y>0.16927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22613" y="137681"/>
          <a:ext cx="3117273" cy="294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0.00598</cdr:y>
    </cdr:from>
    <cdr:to>
      <cdr:x>1</cdr:x>
      <cdr:y>0.17255</cdr:y>
    </cdr:to>
    <cdr:sp macro="" textlink="'I-Charts'!$B$5">
      <cdr:nvSpPr>
        <cdr:cNvPr id="2" name="TextBox 1"/>
        <cdr:cNvSpPr txBox="1"/>
      </cdr:nvSpPr>
      <cdr:spPr>
        <a:xfrm xmlns:a="http://schemas.openxmlformats.org/drawingml/2006/main">
          <a:off x="0" y="19655"/>
          <a:ext cx="5811117" cy="54751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9303D61-2BB3-4FEF-A525-719E8F971E0C}" type="TxLink">
            <a:rPr lang="en-US" sz="105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Figure 3 - Mobility Categories Over All Primary Positions from FY2006-07 to FY2014-15</a:t>
          </a:fld>
          <a:endParaRPr lang="en-US" sz="10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od\web_request\Interactive%20Database%20-%20Certification%20VALID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Tables"/>
      <sheetName val="Count Tables"/>
      <sheetName val="Percentage Tables"/>
      <sheetName val="I-Charts"/>
      <sheetName val="Chart Table"/>
      <sheetName val="Data_OverallCert"/>
      <sheetName val="Data_CertxGender"/>
      <sheetName val="Data_CertxRace"/>
      <sheetName val="Data_CertxRegion"/>
      <sheetName val="Data_CertxFRPL"/>
      <sheetName val="Data_CertxMinority"/>
      <sheetName val="Data_CertxAge"/>
      <sheetName val="Data_CertxLocale"/>
      <sheetName val="Data_CertxCertArea"/>
      <sheetName val="Data_ReserveCert"/>
      <sheetName val="Lists"/>
    </sheetNames>
    <sheetDataSet>
      <sheetData sheetId="0"/>
      <sheetData sheetId="1"/>
      <sheetData sheetId="2"/>
      <sheetData sheetId="3">
        <row r="48">
          <cell r="D48" t="str">
            <v>District-wide Staff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Gender</v>
          </cell>
          <cell r="C1" t="str">
            <v>Race</v>
          </cell>
          <cell r="D1" t="str">
            <v>Region</v>
          </cell>
          <cell r="E1" t="str">
            <v>Age</v>
          </cell>
          <cell r="F1" t="str">
            <v>FRPL</v>
          </cell>
          <cell r="G1" t="str">
            <v>Minority</v>
          </cell>
          <cell r="H1" t="str">
            <v>Locale</v>
          </cell>
          <cell r="I1" t="str">
            <v>Certification Area</v>
          </cell>
          <cell r="J1" t="str">
            <v>Reserve Category</v>
          </cell>
        </row>
        <row r="2">
          <cell r="B2" t="str">
            <v>Male</v>
          </cell>
          <cell r="C2" t="str">
            <v>Black/African-American</v>
          </cell>
          <cell r="D2" t="str">
            <v>Northwest</v>
          </cell>
          <cell r="E2" t="str">
            <v>31 and younger</v>
          </cell>
          <cell r="F2" t="str">
            <v>1st Poverty Quartile</v>
          </cell>
          <cell r="G2" t="str">
            <v>1st Minority Quartile</v>
          </cell>
          <cell r="H2" t="str">
            <v>City, Small</v>
          </cell>
          <cell r="I2" t="str">
            <v>Administrative</v>
          </cell>
          <cell r="J2" t="str">
            <v>Effective Supply</v>
          </cell>
        </row>
        <row r="3">
          <cell r="B3" t="str">
            <v>Female</v>
          </cell>
          <cell r="C3" t="str">
            <v>American Indian/Alaskan Native</v>
          </cell>
          <cell r="D3" t="str">
            <v>Northeast</v>
          </cell>
          <cell r="E3" t="str">
            <v>32 to 53</v>
          </cell>
          <cell r="F3" t="str">
            <v>2nd Poverty Quartile</v>
          </cell>
          <cell r="G3" t="str">
            <v>2nd Minority Quartile</v>
          </cell>
          <cell r="H3" t="str">
            <v>City, Mid-Size</v>
          </cell>
          <cell r="I3" t="str">
            <v>Pupil Support</v>
          </cell>
          <cell r="J3" t="str">
            <v>Reserve Pool</v>
          </cell>
        </row>
        <row r="4">
          <cell r="C4" t="str">
            <v>Hispanic</v>
          </cell>
          <cell r="D4" t="str">
            <v>Southwest</v>
          </cell>
          <cell r="E4" t="str">
            <v>54 to 59</v>
          </cell>
          <cell r="F4" t="str">
            <v>3rd Poverty Quartile</v>
          </cell>
          <cell r="G4" t="str">
            <v>3rd Minority Quartile</v>
          </cell>
          <cell r="H4" t="str">
            <v>City, Large</v>
          </cell>
          <cell r="I4" t="str">
            <v>Instructional Support</v>
          </cell>
        </row>
        <row r="5">
          <cell r="C5" t="str">
            <v>Asian</v>
          </cell>
          <cell r="D5" t="str">
            <v>Southeast</v>
          </cell>
          <cell r="E5" t="str">
            <v>60 to 61</v>
          </cell>
          <cell r="F5" t="str">
            <v>4th Poverty Quartile</v>
          </cell>
          <cell r="G5" t="str">
            <v>4th Minority Quartile</v>
          </cell>
          <cell r="H5" t="str">
            <v>Suburb, Small</v>
          </cell>
          <cell r="I5" t="str">
            <v>Early Childhood</v>
          </cell>
        </row>
        <row r="6">
          <cell r="C6" t="str">
            <v>Caucasian and Others</v>
          </cell>
          <cell r="D6" t="str">
            <v>Central</v>
          </cell>
          <cell r="E6" t="str">
            <v>62 and older</v>
          </cell>
          <cell r="H6" t="str">
            <v>Suburb, Mid-Size</v>
          </cell>
          <cell r="I6" t="str">
            <v>Elementary</v>
          </cell>
        </row>
        <row r="7">
          <cell r="C7" t="str">
            <v>Multiple (two or more races)</v>
          </cell>
          <cell r="D7">
            <v>0</v>
          </cell>
          <cell r="H7" t="str">
            <v>Suburb, Large</v>
          </cell>
          <cell r="I7" t="str">
            <v>Language Arts</v>
          </cell>
        </row>
        <row r="8">
          <cell r="C8" t="str">
            <v>Native Hawaiian/Pacific Islander</v>
          </cell>
          <cell r="D8">
            <v>0</v>
          </cell>
          <cell r="H8" t="str">
            <v>Town, Remote</v>
          </cell>
          <cell r="I8" t="str">
            <v>Arts/Music</v>
          </cell>
        </row>
        <row r="9">
          <cell r="D9">
            <v>0</v>
          </cell>
          <cell r="H9" t="str">
            <v>Town, Distant</v>
          </cell>
          <cell r="I9" t="str">
            <v>Social Studies</v>
          </cell>
        </row>
        <row r="10">
          <cell r="D10">
            <v>0</v>
          </cell>
          <cell r="H10" t="str">
            <v>Town, Fringe</v>
          </cell>
          <cell r="I10" t="str">
            <v>Foreign Language</v>
          </cell>
        </row>
        <row r="11">
          <cell r="D11">
            <v>0</v>
          </cell>
          <cell r="H11" t="str">
            <v>Rural, Remote</v>
          </cell>
          <cell r="I11" t="str">
            <v>Math</v>
          </cell>
        </row>
        <row r="12">
          <cell r="D12">
            <v>0</v>
          </cell>
          <cell r="H12" t="str">
            <v>Rural, Distant</v>
          </cell>
          <cell r="I12" t="str">
            <v>Science</v>
          </cell>
        </row>
        <row r="13">
          <cell r="H13" t="str">
            <v>Rural, Fringe</v>
          </cell>
          <cell r="I13" t="str">
            <v>Special Education</v>
          </cell>
        </row>
        <row r="14">
          <cell r="I14" t="str">
            <v>ELL</v>
          </cell>
        </row>
        <row r="15">
          <cell r="I15" t="str">
            <v>Vocational Education</v>
          </cell>
        </row>
        <row r="16">
          <cell r="I16" t="str">
            <v>Other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7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16" sqref="I16"/>
    </sheetView>
  </sheetViews>
  <sheetFormatPr defaultRowHeight="15" x14ac:dyDescent="0.25"/>
  <cols>
    <col min="1" max="2" width="3.28515625" style="104" customWidth="1"/>
    <col min="3" max="3" width="21.28515625" style="104" customWidth="1"/>
    <col min="4" max="4" width="32.7109375" style="104" customWidth="1"/>
    <col min="5" max="5" width="4" style="104" customWidth="1"/>
    <col min="6" max="6" width="12.7109375" style="104" customWidth="1"/>
    <col min="7" max="7" width="8" style="104" customWidth="1"/>
    <col min="8" max="8" width="16.42578125" style="104" customWidth="1"/>
    <col min="9" max="9" width="9.28515625" style="104" customWidth="1"/>
    <col min="10" max="10" width="10.140625" style="104" bestFit="1" customWidth="1"/>
    <col min="11" max="11" width="11" style="104" bestFit="1" customWidth="1"/>
    <col min="12" max="12" width="9.28515625" style="104" customWidth="1"/>
    <col min="13" max="14" width="12.7109375" style="104" customWidth="1"/>
    <col min="15" max="15" width="11.42578125" style="104" customWidth="1"/>
    <col min="16" max="16" width="10.5703125" style="104" bestFit="1" customWidth="1"/>
    <col min="17" max="17" width="10.140625" style="104" bestFit="1" customWidth="1"/>
    <col min="18" max="16384" width="9.140625" style="104"/>
  </cols>
  <sheetData>
    <row r="1" spans="2:19" ht="15.75" thickBot="1" x14ac:dyDescent="0.3"/>
    <row r="2" spans="2:19" ht="15" customHeight="1" thickBot="1" x14ac:dyDescent="0.3">
      <c r="B2" s="255" t="s">
        <v>32795</v>
      </c>
      <c r="C2" s="256"/>
      <c r="D2" s="256"/>
      <c r="E2" s="256"/>
      <c r="F2" s="256"/>
      <c r="G2" s="257"/>
      <c r="H2" s="105"/>
      <c r="I2" s="105"/>
      <c r="J2" s="105"/>
      <c r="K2" s="105"/>
      <c r="L2" s="105"/>
      <c r="M2" s="105"/>
      <c r="N2" s="105"/>
      <c r="O2" s="105"/>
      <c r="P2" s="105"/>
      <c r="Q2" s="106"/>
      <c r="R2" s="107"/>
      <c r="S2" s="107"/>
    </row>
    <row r="3" spans="2:19" ht="15" customHeight="1" thickBot="1" x14ac:dyDescent="0.3">
      <c r="B3" s="108"/>
      <c r="C3" s="258" t="s">
        <v>141</v>
      </c>
      <c r="D3" s="259"/>
      <c r="E3" s="109"/>
      <c r="F3" s="109"/>
      <c r="G3" s="109"/>
      <c r="H3" s="110"/>
      <c r="I3" s="110"/>
      <c r="J3" s="110"/>
      <c r="K3" s="110"/>
      <c r="L3" s="110"/>
      <c r="M3" s="110"/>
      <c r="N3" s="110"/>
      <c r="O3" s="110"/>
      <c r="P3" s="110"/>
      <c r="Q3" s="111"/>
      <c r="R3" s="107"/>
      <c r="S3" s="107"/>
    </row>
    <row r="4" spans="2:19" ht="15" customHeight="1" x14ac:dyDescent="0.25">
      <c r="B4" s="108"/>
      <c r="C4" s="112" t="s">
        <v>28</v>
      </c>
      <c r="D4" s="204" t="s">
        <v>34</v>
      </c>
      <c r="E4" s="109"/>
      <c r="F4" s="109"/>
      <c r="G4" s="109"/>
      <c r="H4" s="110"/>
      <c r="I4" s="110"/>
      <c r="J4" s="110"/>
      <c r="K4" s="110"/>
      <c r="L4" s="110"/>
      <c r="M4" s="110"/>
      <c r="N4" s="110"/>
      <c r="O4" s="110"/>
      <c r="P4" s="110"/>
      <c r="Q4" s="111"/>
      <c r="R4" s="107"/>
      <c r="S4" s="107"/>
    </row>
    <row r="5" spans="2:19" ht="15" customHeight="1" x14ac:dyDescent="0.25">
      <c r="B5" s="108"/>
      <c r="C5" s="113" t="s">
        <v>41</v>
      </c>
      <c r="D5" s="205">
        <v>2010</v>
      </c>
      <c r="E5" s="109"/>
      <c r="F5" s="109"/>
      <c r="G5" s="109"/>
      <c r="H5" s="110"/>
      <c r="I5" s="110"/>
      <c r="J5" s="110"/>
      <c r="K5" s="110"/>
      <c r="L5" s="110"/>
      <c r="M5" s="110"/>
      <c r="N5" s="110"/>
      <c r="O5" s="110"/>
      <c r="P5" s="110"/>
      <c r="Q5" s="111"/>
      <c r="R5" s="107"/>
      <c r="S5" s="107"/>
    </row>
    <row r="6" spans="2:19" ht="15" customHeight="1" thickBot="1" x14ac:dyDescent="0.3">
      <c r="B6" s="108"/>
      <c r="C6" s="114" t="s">
        <v>29</v>
      </c>
      <c r="D6" s="206" t="s">
        <v>80</v>
      </c>
      <c r="E6" s="109"/>
      <c r="F6" s="109"/>
      <c r="G6" s="109"/>
      <c r="H6" s="110"/>
      <c r="I6" s="110"/>
      <c r="J6" s="110"/>
      <c r="K6" s="110"/>
      <c r="L6" s="110"/>
      <c r="M6" s="110"/>
      <c r="N6" s="110"/>
      <c r="O6" s="110"/>
      <c r="P6" s="110"/>
      <c r="Q6" s="111"/>
      <c r="R6" s="107"/>
      <c r="S6" s="107"/>
    </row>
    <row r="7" spans="2:19" ht="18.75" customHeight="1" thickBot="1" x14ac:dyDescent="0.3">
      <c r="B7" s="116"/>
      <c r="C7" s="110"/>
      <c r="D7" s="117"/>
      <c r="E7" s="117"/>
      <c r="F7" s="118" t="s">
        <v>83</v>
      </c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1"/>
      <c r="R7" s="107"/>
      <c r="S7" s="107"/>
    </row>
    <row r="8" spans="2:19" ht="15.75" thickBot="1" x14ac:dyDescent="0.3">
      <c r="B8" s="116"/>
      <c r="C8" s="110"/>
      <c r="D8" s="117"/>
      <c r="E8" s="117"/>
      <c r="F8" s="227" t="s">
        <v>42</v>
      </c>
      <c r="G8" s="228"/>
      <c r="H8" s="228"/>
      <c r="I8" s="228"/>
      <c r="J8" s="228"/>
      <c r="K8" s="228"/>
      <c r="L8" s="228"/>
      <c r="M8" s="228"/>
      <c r="N8" s="228"/>
      <c r="O8" s="228"/>
      <c r="P8" s="229"/>
      <c r="Q8" s="111"/>
      <c r="R8" s="107"/>
      <c r="S8" s="107"/>
    </row>
    <row r="9" spans="2:19" x14ac:dyDescent="0.25">
      <c r="B9" s="116"/>
      <c r="C9" s="110"/>
      <c r="D9" s="117"/>
      <c r="E9" s="117"/>
      <c r="F9" s="234" t="s">
        <v>26</v>
      </c>
      <c r="G9" s="235"/>
      <c r="H9" s="232" t="s">
        <v>27</v>
      </c>
      <c r="I9" s="247" t="str">
        <f>Lists!$J$3</f>
        <v>Leaver</v>
      </c>
      <c r="J9" s="247" t="str">
        <f>Lists!$J$4</f>
        <v>New</v>
      </c>
      <c r="K9" s="247" t="str">
        <f>Lists!$J$2</f>
        <v>Stayer</v>
      </c>
      <c r="L9" s="243" t="s">
        <v>111</v>
      </c>
      <c r="M9" s="240" t="s">
        <v>112</v>
      </c>
      <c r="N9" s="241"/>
      <c r="O9" s="242"/>
      <c r="P9" s="238" t="s">
        <v>124</v>
      </c>
      <c r="Q9" s="111"/>
      <c r="R9" s="107"/>
      <c r="S9" s="107"/>
    </row>
    <row r="10" spans="2:19" ht="33" customHeight="1" thickBot="1" x14ac:dyDescent="0.3">
      <c r="B10" s="116"/>
      <c r="C10" s="110"/>
      <c r="D10" s="117"/>
      <c r="E10" s="117"/>
      <c r="F10" s="236"/>
      <c r="G10" s="237"/>
      <c r="H10" s="233"/>
      <c r="I10" s="248"/>
      <c r="J10" s="248"/>
      <c r="K10" s="248"/>
      <c r="L10" s="244"/>
      <c r="M10" s="119" t="str">
        <f>Lists!$J$6</f>
        <v>Different District/Different Position</v>
      </c>
      <c r="N10" s="120" t="str">
        <f>Lists!$J$7</f>
        <v>Same District/Different Position</v>
      </c>
      <c r="O10" s="121" t="str">
        <f>Lists!$J$8</f>
        <v>Different District/Same Position</v>
      </c>
      <c r="P10" s="239"/>
      <c r="Q10" s="111"/>
      <c r="R10" s="107"/>
      <c r="S10" s="107"/>
    </row>
    <row r="11" spans="2:19" ht="15.75" customHeight="1" x14ac:dyDescent="0.25">
      <c r="B11" s="116"/>
      <c r="C11" s="110"/>
      <c r="D11" s="117"/>
      <c r="E11" s="117"/>
      <c r="F11" s="218" t="str">
        <f>$D$4</f>
        <v>Overall</v>
      </c>
      <c r="G11" s="219"/>
      <c r="H11" s="122">
        <v>2007</v>
      </c>
      <c r="I11" s="123" t="str">
        <f ca="1">'Count Tab'!H6&amp;" ("&amp;TEXT('Percentage Tab'!H6, "0%")&amp;")"</f>
        <v>3689 (7%)</v>
      </c>
      <c r="J11" s="123" t="str">
        <f ca="1">'Count Tab'!I6&amp;" ("&amp;TEXT('Percentage Tab'!I6, "0%")&amp;")"</f>
        <v>4501 (8%)</v>
      </c>
      <c r="K11" s="123" t="str">
        <f ca="1">'Count Tab'!J6&amp;" ("&amp;TEXT('Percentage Tab'!J6, "0%")&amp;")"</f>
        <v>41788 (75%)</v>
      </c>
      <c r="L11" s="124" t="str">
        <f ca="1">'Count Tab'!K6&amp;" ("&amp;TEXT('Percentage Tab'!K6, "0%")&amp;")"</f>
        <v>5655 (10%)</v>
      </c>
      <c r="M11" s="125" t="str">
        <f ca="1">'Count Tab'!L6&amp;" ("&amp;TEXT('Percentage Tab'!L6, "0%")&amp;")"</f>
        <v>1388 (25%)</v>
      </c>
      <c r="N11" s="124" t="str">
        <f ca="1">'Count Tab'!M6&amp;" ("&amp;TEXT('Percentage Tab'!M6, "0%")&amp;")"</f>
        <v>3021 (53%)</v>
      </c>
      <c r="O11" s="126" t="str">
        <f ca="1">'Count Tab'!N6&amp;" ("&amp;TEXT('Percentage Tab'!N6, "0%")&amp;")"</f>
        <v>1246 (22%)</v>
      </c>
      <c r="P11" s="127" t="str">
        <f ca="1">'Count Tab'!O6&amp;" ("&amp;TEXT('Percentage Tab'!O6, "0%")&amp;")"</f>
        <v>55633 (100%)</v>
      </c>
      <c r="Q11" s="128"/>
      <c r="R11" s="129"/>
      <c r="S11" s="107"/>
    </row>
    <row r="12" spans="2:19" ht="15.75" customHeight="1" x14ac:dyDescent="0.25">
      <c r="B12" s="116"/>
      <c r="C12" s="110"/>
      <c r="D12" s="117"/>
      <c r="E12" s="117"/>
      <c r="F12" s="220"/>
      <c r="G12" s="221"/>
      <c r="H12" s="130">
        <v>2008</v>
      </c>
      <c r="I12" s="131" t="str">
        <f ca="1">'Count Tab'!H7&amp;" ("&amp;TEXT('Percentage Tab'!H7, "0%")&amp;")"</f>
        <v>4006 (7%)</v>
      </c>
      <c r="J12" s="131" t="str">
        <f ca="1">'Count Tab'!I7&amp;" ("&amp;TEXT('Percentage Tab'!I7, "0%")&amp;")"</f>
        <v>4223 (8%)</v>
      </c>
      <c r="K12" s="131" t="str">
        <f ca="1">'Count Tab'!J7&amp;" ("&amp;TEXT('Percentage Tab'!J7, "0%")&amp;")"</f>
        <v>37823 (67%)</v>
      </c>
      <c r="L12" s="132" t="str">
        <f ca="1">'Count Tab'!K7&amp;" ("&amp;TEXT('Percentage Tab'!K7, "0%")&amp;")"</f>
        <v>10115 (18%)</v>
      </c>
      <c r="M12" s="133" t="str">
        <f ca="1">'Count Tab'!L7&amp;" ("&amp;TEXT('Percentage Tab'!L7, "0%")&amp;")"</f>
        <v>1274 (13%)</v>
      </c>
      <c r="N12" s="132" t="str">
        <f ca="1">'Count Tab'!M7&amp;" ("&amp;TEXT('Percentage Tab'!M7, "0%")&amp;")"</f>
        <v>7761 (77%)</v>
      </c>
      <c r="O12" s="134" t="str">
        <f ca="1">'Count Tab'!N7&amp;" ("&amp;TEXT('Percentage Tab'!N7, "0%")&amp;")"</f>
        <v>1080 (11%)</v>
      </c>
      <c r="P12" s="135" t="str">
        <f ca="1">'Count Tab'!O7&amp;" ("&amp;TEXT('Percentage Tab'!O7, "0%")&amp;")"</f>
        <v>56167 (100%)</v>
      </c>
      <c r="Q12" s="128"/>
      <c r="R12" s="129"/>
      <c r="S12" s="107"/>
    </row>
    <row r="13" spans="2:19" ht="15.75" customHeight="1" x14ac:dyDescent="0.25">
      <c r="B13" s="116"/>
      <c r="C13" s="110"/>
      <c r="D13" s="117"/>
      <c r="E13" s="117"/>
      <c r="F13" s="220"/>
      <c r="G13" s="221"/>
      <c r="H13" s="136">
        <v>2009</v>
      </c>
      <c r="I13" s="123" t="str">
        <f ca="1">'Count Tab'!H8&amp;" ("&amp;TEXT('Percentage Tab'!H8, "0%")&amp;")"</f>
        <v>4150 (7%)</v>
      </c>
      <c r="J13" s="123" t="str">
        <f ca="1">'Count Tab'!I8&amp;" ("&amp;TEXT('Percentage Tab'!I8, "0%")&amp;")"</f>
        <v>4314 (8%)</v>
      </c>
      <c r="K13" s="123" t="str">
        <f ca="1">'Count Tab'!J8&amp;" ("&amp;TEXT('Percentage Tab'!J8, "0%")&amp;")"</f>
        <v>40853 (72%)</v>
      </c>
      <c r="L13" s="124" t="str">
        <f ca="1">'Count Tab'!K8&amp;" ("&amp;TEXT('Percentage Tab'!K8, "0%")&amp;")"</f>
        <v>7158 (13%)</v>
      </c>
      <c r="M13" s="125" t="str">
        <f ca="1">'Count Tab'!L8&amp;" ("&amp;TEXT('Percentage Tab'!L8, "0%")&amp;")"</f>
        <v>1265 (18%)</v>
      </c>
      <c r="N13" s="124" t="str">
        <f ca="1">'Count Tab'!M8&amp;" ("&amp;TEXT('Percentage Tab'!M8, "0%")&amp;")"</f>
        <v>4578 (64%)</v>
      </c>
      <c r="O13" s="126" t="str">
        <f ca="1">'Count Tab'!N8&amp;" ("&amp;TEXT('Percentage Tab'!N8, "0%")&amp;")"</f>
        <v>1315 (18%)</v>
      </c>
      <c r="P13" s="127" t="str">
        <f ca="1">'Count Tab'!O8&amp;" ("&amp;TEXT('Percentage Tab'!O8, "0%")&amp;")"</f>
        <v>56475 (100%)</v>
      </c>
      <c r="Q13" s="128"/>
      <c r="R13" s="129"/>
      <c r="S13" s="107"/>
    </row>
    <row r="14" spans="2:19" ht="15.75" customHeight="1" x14ac:dyDescent="0.25">
      <c r="B14" s="116"/>
      <c r="C14" s="110"/>
      <c r="D14" s="117"/>
      <c r="E14" s="117"/>
      <c r="F14" s="220"/>
      <c r="G14" s="221"/>
      <c r="H14" s="130">
        <v>2010</v>
      </c>
      <c r="I14" s="131" t="str">
        <f ca="1">'Count Tab'!H9&amp;" ("&amp;TEXT('Percentage Tab'!H9, "0%")&amp;")"</f>
        <v>3549 (6%)</v>
      </c>
      <c r="J14" s="131" t="str">
        <f ca="1">'Count Tab'!I9&amp;" ("&amp;TEXT('Percentage Tab'!I9, "0%")&amp;")"</f>
        <v>4265 (8%)</v>
      </c>
      <c r="K14" s="131" t="str">
        <f ca="1">'Count Tab'!J9&amp;" ("&amp;TEXT('Percentage Tab'!J9, "0%")&amp;")"</f>
        <v>42475 (75%)</v>
      </c>
      <c r="L14" s="132" t="str">
        <f ca="1">'Count Tab'!K9&amp;" ("&amp;TEXT('Percentage Tab'!K9, "0%")&amp;")"</f>
        <v>6301 (11%)</v>
      </c>
      <c r="M14" s="133" t="str">
        <f ca="1">'Count Tab'!L9&amp;" ("&amp;TEXT('Percentage Tab'!L9, "0%")&amp;")"</f>
        <v>1017 (16%)</v>
      </c>
      <c r="N14" s="132" t="str">
        <f ca="1">'Count Tab'!M9&amp;" ("&amp;TEXT('Percentage Tab'!M9, "0%")&amp;")"</f>
        <v>4255 (68%)</v>
      </c>
      <c r="O14" s="134" t="str">
        <f ca="1">'Count Tab'!N9&amp;" ("&amp;TEXT('Percentage Tab'!N9, "0%")&amp;")"</f>
        <v>1029 (16%)</v>
      </c>
      <c r="P14" s="135" t="str">
        <f ca="1">'Count Tab'!O9&amp;" ("&amp;TEXT('Percentage Tab'!O9, "0%")&amp;")"</f>
        <v>56590 (100%)</v>
      </c>
      <c r="Q14" s="128"/>
      <c r="R14" s="129"/>
      <c r="S14" s="107"/>
    </row>
    <row r="15" spans="2:19" ht="15.75" customHeight="1" x14ac:dyDescent="0.25">
      <c r="B15" s="116"/>
      <c r="C15" s="110"/>
      <c r="D15" s="117"/>
      <c r="E15" s="117"/>
      <c r="F15" s="220"/>
      <c r="G15" s="221"/>
      <c r="H15" s="136">
        <v>2011</v>
      </c>
      <c r="I15" s="123" t="str">
        <f ca="1">'Count Tab'!H10&amp;" ("&amp;TEXT('Percentage Tab'!H10, "0%")&amp;")"</f>
        <v>4516 (8%)</v>
      </c>
      <c r="J15" s="123" t="str">
        <f ca="1">'Count Tab'!I10&amp;" ("&amp;TEXT('Percentage Tab'!I10, "0%")&amp;")"</f>
        <v>2912 (5%)</v>
      </c>
      <c r="K15" s="123" t="str">
        <f ca="1">'Count Tab'!J10&amp;" ("&amp;TEXT('Percentage Tab'!J10, "0%")&amp;")"</f>
        <v>43079 (77%)</v>
      </c>
      <c r="L15" s="124" t="str">
        <f ca="1">'Count Tab'!K10&amp;" ("&amp;TEXT('Percentage Tab'!K10, "0%")&amp;")"</f>
        <v>5446 (10%)</v>
      </c>
      <c r="M15" s="125" t="str">
        <f ca="1">'Count Tab'!L10&amp;" ("&amp;TEXT('Percentage Tab'!L10, "0%")&amp;")"</f>
        <v>638 (12%)</v>
      </c>
      <c r="N15" s="124" t="str">
        <f ca="1">'Count Tab'!M10&amp;" ("&amp;TEXT('Percentage Tab'!M10, "0%")&amp;")"</f>
        <v>4097 (75%)</v>
      </c>
      <c r="O15" s="126" t="str">
        <f ca="1">'Count Tab'!N10&amp;" ("&amp;TEXT('Percentage Tab'!N10, "0%")&amp;")"</f>
        <v>711 (13%)</v>
      </c>
      <c r="P15" s="127" t="str">
        <f ca="1">'Count Tab'!O10&amp;" ("&amp;TEXT('Percentage Tab'!O10, "0%")&amp;")"</f>
        <v>55953 (100%)</v>
      </c>
      <c r="Q15" s="128"/>
      <c r="R15" s="129"/>
      <c r="S15" s="107"/>
    </row>
    <row r="16" spans="2:19" ht="15.75" customHeight="1" x14ac:dyDescent="0.25">
      <c r="B16" s="116"/>
      <c r="C16" s="117"/>
      <c r="D16" s="117"/>
      <c r="E16" s="117"/>
      <c r="F16" s="220"/>
      <c r="G16" s="221"/>
      <c r="H16" s="130">
        <v>2012</v>
      </c>
      <c r="I16" s="131" t="str">
        <f ca="1">'Count Tab'!H11&amp;" ("&amp;TEXT('Percentage Tab'!H11, "0%")&amp;")"</f>
        <v>4113 (7%)</v>
      </c>
      <c r="J16" s="131" t="str">
        <f ca="1">'Count Tab'!I11&amp;" ("&amp;TEXT('Percentage Tab'!I11, "0%")&amp;")"</f>
        <v>4434 (8%)</v>
      </c>
      <c r="K16" s="131" t="str">
        <f ca="1">'Count Tab'!J11&amp;" ("&amp;TEXT('Percentage Tab'!J11, "0%")&amp;")"</f>
        <v>41256 (74%)</v>
      </c>
      <c r="L16" s="132" t="str">
        <f ca="1">'Count Tab'!K11&amp;" ("&amp;TEXT('Percentage Tab'!K11, "0%")&amp;")"</f>
        <v>6068 (11%)</v>
      </c>
      <c r="M16" s="133" t="str">
        <f ca="1">'Count Tab'!L11&amp;" ("&amp;TEXT('Percentage Tab'!L11, "0%")&amp;")"</f>
        <v>1120 (18%)</v>
      </c>
      <c r="N16" s="132" t="str">
        <f ca="1">'Count Tab'!M11&amp;" ("&amp;TEXT('Percentage Tab'!M11, "0%")&amp;")"</f>
        <v>3744 (62%)</v>
      </c>
      <c r="O16" s="134" t="str">
        <f ca="1">'Count Tab'!N11&amp;" ("&amp;TEXT('Percentage Tab'!N11, "0%")&amp;")"</f>
        <v>1204 (20%)</v>
      </c>
      <c r="P16" s="135" t="str">
        <f ca="1">'Count Tab'!O11&amp;" ("&amp;TEXT('Percentage Tab'!O11, "0%")&amp;")"</f>
        <v>55871 (100%)</v>
      </c>
      <c r="Q16" s="128"/>
      <c r="R16" s="129"/>
      <c r="S16" s="107"/>
    </row>
    <row r="17" spans="2:19" ht="15.75" customHeight="1" x14ac:dyDescent="0.25">
      <c r="B17" s="116"/>
      <c r="C17" s="110"/>
      <c r="D17" s="110"/>
      <c r="E17" s="110"/>
      <c r="F17" s="220"/>
      <c r="G17" s="221"/>
      <c r="H17" s="136">
        <v>2013</v>
      </c>
      <c r="I17" s="123" t="str">
        <f ca="1">'Count Tab'!H12&amp;" ("&amp;TEXT('Percentage Tab'!H12, "0%")&amp;")"</f>
        <v>4621 (8%)</v>
      </c>
      <c r="J17" s="123" t="str">
        <f ca="1">'Count Tab'!I12&amp;" ("&amp;TEXT('Percentage Tab'!I12, "0%")&amp;")"</f>
        <v>5356 (9%)</v>
      </c>
      <c r="K17" s="123" t="str">
        <f ca="1">'Count Tab'!J12&amp;" ("&amp;TEXT('Percentage Tab'!J12, "0%")&amp;")"</f>
        <v>40036 (70%)</v>
      </c>
      <c r="L17" s="124" t="str">
        <f ca="1">'Count Tab'!K12&amp;" ("&amp;TEXT('Percentage Tab'!K12, "0%")&amp;")"</f>
        <v>7101 (12%)</v>
      </c>
      <c r="M17" s="125" t="str">
        <f ca="1">'Count Tab'!L12&amp;" ("&amp;TEXT('Percentage Tab'!L12, "0%")&amp;")"</f>
        <v>1612 (23%)</v>
      </c>
      <c r="N17" s="124" t="str">
        <f ca="1">'Count Tab'!M12&amp;" ("&amp;TEXT('Percentage Tab'!M12, "0%")&amp;")"</f>
        <v>3739 (53%)</v>
      </c>
      <c r="O17" s="126" t="str">
        <f ca="1">'Count Tab'!N12&amp;" ("&amp;TEXT('Percentage Tab'!N12, "0%")&amp;")"</f>
        <v>1750 (25%)</v>
      </c>
      <c r="P17" s="127" t="str">
        <f ca="1">'Count Tab'!O12&amp;" ("&amp;TEXT('Percentage Tab'!O12, "0%")&amp;")"</f>
        <v>57114 (100%)</v>
      </c>
      <c r="Q17" s="128"/>
      <c r="R17" s="129"/>
      <c r="S17" s="107"/>
    </row>
    <row r="18" spans="2:19" ht="15.75" customHeight="1" x14ac:dyDescent="0.25">
      <c r="B18" s="116"/>
      <c r="C18" s="110"/>
      <c r="D18" s="110"/>
      <c r="E18" s="110"/>
      <c r="F18" s="220"/>
      <c r="G18" s="221"/>
      <c r="H18" s="130">
        <v>2014</v>
      </c>
      <c r="I18" s="131" t="str">
        <f ca="1">'Count Tab'!H13&amp;" ("&amp;TEXT('Percentage Tab'!H13, "0%")&amp;")"</f>
        <v>5125 (9%)</v>
      </c>
      <c r="J18" s="131" t="str">
        <f ca="1">'Count Tab'!I13&amp;" ("&amp;TEXT('Percentage Tab'!I13, "0%")&amp;")"</f>
        <v>5141 (9%)</v>
      </c>
      <c r="K18" s="131" t="str">
        <f ca="1">'Count Tab'!J13&amp;" ("&amp;TEXT('Percentage Tab'!J13, "0%")&amp;")"</f>
        <v>40077 (70%)</v>
      </c>
      <c r="L18" s="132" t="str">
        <f ca="1">'Count Tab'!K13&amp;" ("&amp;TEXT('Percentage Tab'!K13, "0%")&amp;")"</f>
        <v>7291 (13%)</v>
      </c>
      <c r="M18" s="133" t="str">
        <f ca="1">'Count Tab'!L13&amp;" ("&amp;TEXT('Percentage Tab'!L13, "0%")&amp;")"</f>
        <v>1612 (22%)</v>
      </c>
      <c r="N18" s="132" t="str">
        <f ca="1">'Count Tab'!M13&amp;" ("&amp;TEXT('Percentage Tab'!M13, "0%")&amp;")"</f>
        <v>3768 (52%)</v>
      </c>
      <c r="O18" s="134" t="str">
        <f ca="1">'Count Tab'!N13&amp;" ("&amp;TEXT('Percentage Tab'!N13, "0%")&amp;")"</f>
        <v>1911 (26%)</v>
      </c>
      <c r="P18" s="135" t="str">
        <f ca="1">'Count Tab'!O13&amp;" ("&amp;TEXT('Percentage Tab'!O13, "0%")&amp;")"</f>
        <v>57634 (100%)</v>
      </c>
      <c r="Q18" s="128"/>
      <c r="R18" s="129"/>
      <c r="S18" s="107"/>
    </row>
    <row r="19" spans="2:19" ht="15.75" thickBot="1" x14ac:dyDescent="0.3">
      <c r="B19" s="116"/>
      <c r="C19" s="110"/>
      <c r="D19" s="110"/>
      <c r="E19" s="110"/>
      <c r="F19" s="222"/>
      <c r="G19" s="223"/>
      <c r="H19" s="137">
        <v>2015</v>
      </c>
      <c r="I19" s="138" t="str">
        <f ca="1">'Count Tab'!H14&amp;" ("&amp;TEXT('Percentage Tab'!H14, "0%")&amp;")"</f>
        <v>4923 (9%)</v>
      </c>
      <c r="J19" s="138" t="str">
        <f ca="1">'Count Tab'!I14&amp;" ("&amp;TEXT('Percentage Tab'!I14, "0%")&amp;")"</f>
        <v>4262 (8%)</v>
      </c>
      <c r="K19" s="138" t="str">
        <f ca="1">'Count Tab'!J14&amp;" ("&amp;TEXT('Percentage Tab'!J14, "0%")&amp;")"</f>
        <v>40988 (72%)</v>
      </c>
      <c r="L19" s="139" t="str">
        <f ca="1">'Count Tab'!K14&amp;" ("&amp;TEXT('Percentage Tab'!K14, "0%")&amp;")"</f>
        <v>6598 (12%)</v>
      </c>
      <c r="M19" s="140" t="str">
        <f ca="1">'Count Tab'!L14&amp;" ("&amp;TEXT('Percentage Tab'!L14, "0%")&amp;")"</f>
        <v>1530 (23%)</v>
      </c>
      <c r="N19" s="139" t="str">
        <f ca="1">'Count Tab'!M14&amp;" ("&amp;TEXT('Percentage Tab'!M14, "0%")&amp;")"</f>
        <v>3317 (50%)</v>
      </c>
      <c r="O19" s="141" t="str">
        <f ca="1">'Count Tab'!N14&amp;" ("&amp;TEXT('Percentage Tab'!N14, "0%")&amp;")"</f>
        <v>1751 (27%)</v>
      </c>
      <c r="P19" s="142" t="str">
        <f ca="1">'Count Tab'!O14&amp;" ("&amp;TEXT('Percentage Tab'!O14, "0%")&amp;")"</f>
        <v>56771 (100%)</v>
      </c>
      <c r="Q19" s="128"/>
      <c r="R19" s="129"/>
      <c r="S19" s="107"/>
    </row>
    <row r="20" spans="2:19" ht="18.75" hidden="1" x14ac:dyDescent="0.3">
      <c r="B20" s="116"/>
      <c r="C20" s="116"/>
      <c r="D20" s="110"/>
      <c r="E20" s="110"/>
      <c r="F20" s="143"/>
      <c r="G20" s="144"/>
      <c r="H20" s="145" t="s">
        <v>106</v>
      </c>
      <c r="I20" s="146">
        <f t="shared" ref="I20:P20" ca="1" si="0">SUM(I11:I19)</f>
        <v>0</v>
      </c>
      <c r="J20" s="146">
        <f t="shared" ca="1" si="0"/>
        <v>0</v>
      </c>
      <c r="K20" s="146">
        <f ca="1">SUM(K11:K19)</f>
        <v>0</v>
      </c>
      <c r="L20" s="146">
        <f t="shared" ca="1" si="0"/>
        <v>0</v>
      </c>
      <c r="M20" s="146">
        <f t="shared" ca="1" si="0"/>
        <v>0</v>
      </c>
      <c r="N20" s="146">
        <f t="shared" ca="1" si="0"/>
        <v>0</v>
      </c>
      <c r="O20" s="146">
        <f t="shared" ca="1" si="0"/>
        <v>0</v>
      </c>
      <c r="P20" s="146">
        <f t="shared" ca="1" si="0"/>
        <v>0</v>
      </c>
      <c r="Q20" s="111"/>
      <c r="R20" s="107"/>
      <c r="S20" s="107"/>
    </row>
    <row r="21" spans="2:19" ht="15.75" hidden="1" x14ac:dyDescent="0.25">
      <c r="B21" s="116"/>
      <c r="C21" s="147" t="s">
        <v>34</v>
      </c>
      <c r="D21" s="110"/>
      <c r="E21" s="148"/>
      <c r="F21" s="148"/>
      <c r="G21" s="148"/>
      <c r="H21" s="148"/>
      <c r="I21" s="148"/>
      <c r="J21" s="149"/>
      <c r="K21" s="148"/>
      <c r="L21" s="149"/>
      <c r="M21" s="149"/>
      <c r="N21" s="149"/>
      <c r="O21" s="148"/>
      <c r="P21" s="148"/>
      <c r="Q21" s="111"/>
      <c r="R21" s="107"/>
      <c r="S21" s="107"/>
    </row>
    <row r="22" spans="2:19" ht="15.75" hidden="1" x14ac:dyDescent="0.25">
      <c r="B22" s="116"/>
      <c r="C22" s="147" t="s">
        <v>108</v>
      </c>
      <c r="D22" s="110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11"/>
      <c r="R22" s="107"/>
      <c r="S22" s="107"/>
    </row>
    <row r="23" spans="2:19" ht="15.75" hidden="1" x14ac:dyDescent="0.25">
      <c r="B23" s="116"/>
      <c r="C23" s="147" t="str">
        <f>CONCATENATE("Mobility: ",$D$4)</f>
        <v>Mobility: Overall</v>
      </c>
      <c r="D23" s="150"/>
      <c r="E23" s="149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11"/>
      <c r="R23" s="107"/>
      <c r="S23" s="107"/>
    </row>
    <row r="24" spans="2:19" ht="15.75" hidden="1" x14ac:dyDescent="0.25">
      <c r="B24" s="116"/>
      <c r="C24" s="147" t="str">
        <f>CONCATENATE("Mobility: ",$D$4," by ",$D$6)</f>
        <v>Mobility: Overall by Gender</v>
      </c>
      <c r="D24" s="150"/>
      <c r="E24" s="149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11"/>
      <c r="R24" s="107"/>
      <c r="S24" s="107"/>
    </row>
    <row r="25" spans="2:19" ht="16.5" customHeight="1" x14ac:dyDescent="0.25">
      <c r="B25" s="116"/>
      <c r="C25" s="151"/>
      <c r="D25" s="151"/>
      <c r="E25" s="110"/>
      <c r="F25" s="110"/>
      <c r="G25" s="110"/>
      <c r="H25" s="110"/>
      <c r="I25" s="110"/>
      <c r="J25" s="150"/>
      <c r="K25" s="110"/>
      <c r="L25" s="150"/>
      <c r="M25" s="150"/>
      <c r="N25" s="150"/>
      <c r="O25" s="110"/>
      <c r="P25" s="110"/>
      <c r="Q25" s="152"/>
      <c r="R25" s="153"/>
      <c r="S25" s="107"/>
    </row>
    <row r="26" spans="2:19" ht="15" customHeight="1" x14ac:dyDescent="0.3">
      <c r="B26" s="116"/>
      <c r="C26" s="151"/>
      <c r="D26" s="151"/>
      <c r="E26" s="154"/>
      <c r="F26" s="110"/>
      <c r="G26" s="110"/>
      <c r="H26" s="110"/>
      <c r="I26" s="110"/>
      <c r="J26" s="150"/>
      <c r="K26" s="110"/>
      <c r="L26" s="150"/>
      <c r="M26" s="150"/>
      <c r="N26" s="150"/>
      <c r="O26" s="110"/>
      <c r="P26" s="110"/>
      <c r="Q26" s="111"/>
      <c r="R26" s="107"/>
      <c r="S26" s="107"/>
    </row>
    <row r="27" spans="2:19" ht="15" customHeight="1" x14ac:dyDescent="0.25">
      <c r="B27" s="116"/>
      <c r="C27" s="151"/>
      <c r="D27" s="151"/>
      <c r="E27" s="155"/>
      <c r="F27" s="110"/>
      <c r="G27" s="110"/>
      <c r="H27" s="110"/>
      <c r="I27" s="110"/>
      <c r="J27" s="150"/>
      <c r="K27" s="110"/>
      <c r="L27" s="150"/>
      <c r="M27" s="150"/>
      <c r="N27" s="150"/>
      <c r="O27" s="110"/>
      <c r="P27" s="110"/>
      <c r="Q27" s="111"/>
      <c r="R27" s="107"/>
      <c r="S27" s="107"/>
    </row>
    <row r="28" spans="2:19" ht="15" customHeight="1" x14ac:dyDescent="0.25">
      <c r="B28" s="116"/>
      <c r="C28" s="151"/>
      <c r="D28" s="151"/>
      <c r="E28" s="156"/>
      <c r="F28" s="110"/>
      <c r="G28" s="110"/>
      <c r="H28" s="110"/>
      <c r="I28" s="110"/>
      <c r="J28" s="150"/>
      <c r="K28" s="110"/>
      <c r="L28" s="150"/>
      <c r="M28" s="150"/>
      <c r="N28" s="150"/>
      <c r="O28" s="110"/>
      <c r="P28" s="110"/>
      <c r="Q28" s="111"/>
      <c r="R28" s="107"/>
      <c r="S28" s="107"/>
    </row>
    <row r="29" spans="2:19" ht="13.5" customHeight="1" thickBot="1" x14ac:dyDescent="0.35">
      <c r="B29" s="116"/>
      <c r="C29" s="110"/>
      <c r="D29" s="110"/>
      <c r="E29" s="110"/>
      <c r="F29" s="118" t="s">
        <v>84</v>
      </c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11"/>
      <c r="R29" s="107"/>
      <c r="S29" s="107"/>
    </row>
    <row r="30" spans="2:19" ht="15.75" thickBot="1" x14ac:dyDescent="0.3">
      <c r="B30" s="116"/>
      <c r="C30" s="110"/>
      <c r="D30" s="110"/>
      <c r="E30" s="110"/>
      <c r="F30" s="224" t="str">
        <f>CONCATENATE("Mobility by ",$D$6)</f>
        <v>Mobility by Gender</v>
      </c>
      <c r="G30" s="225"/>
      <c r="H30" s="225"/>
      <c r="I30" s="225"/>
      <c r="J30" s="225"/>
      <c r="K30" s="225"/>
      <c r="L30" s="225"/>
      <c r="M30" s="225"/>
      <c r="N30" s="225"/>
      <c r="O30" s="225"/>
      <c r="P30" s="226"/>
      <c r="Q30" s="111"/>
      <c r="R30" s="107"/>
      <c r="S30" s="107"/>
    </row>
    <row r="31" spans="2:19" x14ac:dyDescent="0.25">
      <c r="B31" s="116"/>
      <c r="C31" s="110"/>
      <c r="D31" s="110"/>
      <c r="E31" s="110"/>
      <c r="F31" s="245" t="s">
        <v>26</v>
      </c>
      <c r="G31" s="249" t="s">
        <v>27</v>
      </c>
      <c r="H31" s="251" t="str">
        <f>$D$6</f>
        <v>Gender</v>
      </c>
      <c r="I31" s="251" t="str">
        <f>Lists!$J$3</f>
        <v>Leaver</v>
      </c>
      <c r="J31" s="251" t="str">
        <f>Lists!$J$4</f>
        <v>New</v>
      </c>
      <c r="K31" s="251" t="str">
        <f>Lists!$J$2</f>
        <v>Stayer</v>
      </c>
      <c r="L31" s="260" t="s">
        <v>111</v>
      </c>
      <c r="M31" s="262" t="s">
        <v>112</v>
      </c>
      <c r="N31" s="263"/>
      <c r="O31" s="264"/>
      <c r="P31" s="253" t="s">
        <v>124</v>
      </c>
      <c r="Q31" s="111"/>
      <c r="R31" s="107"/>
      <c r="S31" s="107"/>
    </row>
    <row r="32" spans="2:19" ht="34.5" thickBot="1" x14ac:dyDescent="0.3">
      <c r="B32" s="116"/>
      <c r="C32" s="157"/>
      <c r="D32" s="110"/>
      <c r="E32" s="110"/>
      <c r="F32" s="246"/>
      <c r="G32" s="250"/>
      <c r="H32" s="252"/>
      <c r="I32" s="252"/>
      <c r="J32" s="252"/>
      <c r="K32" s="252"/>
      <c r="L32" s="261"/>
      <c r="M32" s="158" t="str">
        <f>Lists!$J$6</f>
        <v>Different District/Different Position</v>
      </c>
      <c r="N32" s="159" t="str">
        <f>Lists!$J$7</f>
        <v>Same District/Different Position</v>
      </c>
      <c r="O32" s="160" t="str">
        <f>Lists!$J$8</f>
        <v>Different District/Same Position</v>
      </c>
      <c r="P32" s="254"/>
      <c r="Q32" s="111"/>
      <c r="R32" s="107"/>
      <c r="S32" s="107"/>
    </row>
    <row r="33" spans="2:19" ht="22.5" customHeight="1" x14ac:dyDescent="0.25">
      <c r="B33" s="116"/>
      <c r="C33" s="110"/>
      <c r="D33" s="117"/>
      <c r="E33" s="161"/>
      <c r="F33" s="215" t="str">
        <f>$D$4</f>
        <v>Overall</v>
      </c>
      <c r="G33" s="230">
        <f>$D$5</f>
        <v>2010</v>
      </c>
      <c r="H33" s="162" t="str">
        <f>IF(ISBLANK(HLOOKUP($D$6,Lists!$B$1:$I$13,2,FALSE)),"",HLOOKUP($D$6,Lists!$B$1:$I$13,2,FALSE))</f>
        <v>Male</v>
      </c>
      <c r="I33" s="163" t="str">
        <f ca="1">'Count Tab'!H27&amp;" ("&amp;TEXT('Percentage Tab'!H27, "0%")&amp;")"</f>
        <v>909 (26%)</v>
      </c>
      <c r="J33" s="163" t="str">
        <f ca="1">'Count Tab'!I27&amp;" ("&amp;TEXT('Percentage Tab'!I27, "0%")&amp;")"</f>
        <v>1506 (35%)</v>
      </c>
      <c r="K33" s="163" t="str">
        <f ca="1">'Count Tab'!J27&amp;" ("&amp;TEXT('Percentage Tab'!J27, "0%")&amp;")"</f>
        <v>10673 (25%)</v>
      </c>
      <c r="L33" s="164" t="str">
        <f ca="1">'Count Tab'!K27&amp;" ("&amp;TEXT('Percentage Tab'!K27, "0%")&amp;")"</f>
        <v>2201 (35%)</v>
      </c>
      <c r="M33" s="165" t="str">
        <f ca="1">'Count Tab'!L27&amp;" ("&amp;TEXT('Percentage Tab'!L27, "0%")&amp;")"</f>
        <v>419 (41%)</v>
      </c>
      <c r="N33" s="163" t="str">
        <f ca="1">'Count Tab'!M27&amp;" ("&amp;TEXT('Percentage Tab'!M27, "0%")&amp;")"</f>
        <v>1410 (33%)</v>
      </c>
      <c r="O33" s="166" t="str">
        <f ca="1">'Count Tab'!N27&amp;" ("&amp;TEXT('Percentage Tab'!N27, "0%")&amp;")"</f>
        <v>372 (36%)</v>
      </c>
      <c r="P33" s="167" t="str">
        <f ca="1">'Count Tab'!O27&amp;" ("&amp;TEXT('Percentage Tab'!O27, "0%")&amp;")"</f>
        <v>15289 (27%)</v>
      </c>
      <c r="Q33" s="128"/>
      <c r="R33" s="107"/>
      <c r="S33" s="107"/>
    </row>
    <row r="34" spans="2:19" ht="23.1" customHeight="1" x14ac:dyDescent="0.25">
      <c r="B34" s="116"/>
      <c r="C34" s="110"/>
      <c r="D34" s="117"/>
      <c r="E34" s="161"/>
      <c r="F34" s="216"/>
      <c r="G34" s="230"/>
      <c r="H34" s="168" t="str">
        <f>IF(ISBLANK(HLOOKUP($D$6,Lists!$B$1:$I$13,3,FALSE)),"",HLOOKUP($D$6,Lists!$B$1:$I$13,3,FALSE))</f>
        <v>Female</v>
      </c>
      <c r="I34" s="169" t="str">
        <f ca="1">'Count Tab'!H28&amp;" ("&amp;TEXT('Percentage Tab'!H28, "0%")&amp;")"</f>
        <v>2640 (74%)</v>
      </c>
      <c r="J34" s="169" t="str">
        <f ca="1">'Count Tab'!I28&amp;" ("&amp;TEXT('Percentage Tab'!I28, "0%")&amp;")"</f>
        <v>2759 (65%)</v>
      </c>
      <c r="K34" s="169" t="str">
        <f ca="1">'Count Tab'!J28&amp;" ("&amp;TEXT('Percentage Tab'!J28, "0%")&amp;")"</f>
        <v>31802 (75%)</v>
      </c>
      <c r="L34" s="169" t="str">
        <f ca="1">'Count Tab'!K28&amp;" ("&amp;TEXT('Percentage Tab'!K28, "0%")&amp;")"</f>
        <v>4100 (65%)</v>
      </c>
      <c r="M34" s="170" t="str">
        <f ca="1">'Count Tab'!L28&amp;" ("&amp;TEXT('Percentage Tab'!L28, "0%")&amp;")"</f>
        <v>598 (59%)</v>
      </c>
      <c r="N34" s="169" t="str">
        <f ca="1">'Count Tab'!M28&amp;" ("&amp;TEXT('Percentage Tab'!M28, "0%")&amp;")"</f>
        <v>2845 (67%)</v>
      </c>
      <c r="O34" s="171" t="str">
        <f ca="1">'Count Tab'!N28&amp;" ("&amp;TEXT('Percentage Tab'!N28, "0%")&amp;")"</f>
        <v>657 (64%)</v>
      </c>
      <c r="P34" s="172" t="str">
        <f ca="1">'Count Tab'!O28&amp;" ("&amp;TEXT('Percentage Tab'!O28, "0%")&amp;")"</f>
        <v>41301 (73%)</v>
      </c>
      <c r="Q34" s="128"/>
      <c r="R34" s="107"/>
      <c r="S34" s="107"/>
    </row>
    <row r="35" spans="2:19" x14ac:dyDescent="0.25">
      <c r="B35" s="116"/>
      <c r="C35" s="110"/>
      <c r="D35" s="117"/>
      <c r="E35" s="161"/>
      <c r="F35" s="216"/>
      <c r="G35" s="230"/>
      <c r="H35" s="173" t="str">
        <f>IF(ISBLANK(HLOOKUP($D$6,Lists!$B$1:$I$13,4,FALSE)),"",HLOOKUP($D$6,Lists!$B$1:$I$13,4,FALSE))</f>
        <v/>
      </c>
      <c r="I35" s="174" t="str">
        <f ca="1">'Count Tab'!H29&amp;" ("&amp;TEXT('Percentage Tab'!H29, "0%")&amp;")"</f>
        <v xml:space="preserve"> ()</v>
      </c>
      <c r="J35" s="174" t="str">
        <f ca="1">'Count Tab'!I29&amp;" ("&amp;TEXT('Percentage Tab'!I29, "0%")&amp;")"</f>
        <v xml:space="preserve"> ()</v>
      </c>
      <c r="K35" s="174" t="str">
        <f ca="1">'Count Tab'!J29&amp;" ("&amp;TEXT('Percentage Tab'!J29, "0%")&amp;")"</f>
        <v xml:space="preserve"> ()</v>
      </c>
      <c r="L35" s="175" t="str">
        <f ca="1">'Count Tab'!K29&amp;" ("&amp;TEXT('Percentage Tab'!K29, "0%")&amp;")"</f>
        <v xml:space="preserve"> ()</v>
      </c>
      <c r="M35" s="176" t="str">
        <f ca="1">'Count Tab'!L29&amp;" ("&amp;TEXT('Percentage Tab'!L29, "0%")&amp;")"</f>
        <v xml:space="preserve"> ()</v>
      </c>
      <c r="N35" s="174" t="str">
        <f ca="1">'Count Tab'!M29&amp;" ("&amp;TEXT('Percentage Tab'!M29, "0%")&amp;")"</f>
        <v xml:space="preserve"> ()</v>
      </c>
      <c r="O35" s="177" t="str">
        <f ca="1">'Count Tab'!N29&amp;" ("&amp;TEXT('Percentage Tab'!N29, "0%")&amp;")"</f>
        <v xml:space="preserve"> ()</v>
      </c>
      <c r="P35" s="178" t="str">
        <f ca="1">'Count Tab'!O29&amp;" ("&amp;TEXT('Percentage Tab'!O29, "0%")&amp;")"</f>
        <v xml:space="preserve"> ()</v>
      </c>
      <c r="Q35" s="128"/>
      <c r="R35" s="107"/>
      <c r="S35" s="107"/>
    </row>
    <row r="36" spans="2:19" x14ac:dyDescent="0.25">
      <c r="B36" s="116"/>
      <c r="C36" s="110"/>
      <c r="D36" s="117"/>
      <c r="E36" s="110"/>
      <c r="F36" s="216"/>
      <c r="G36" s="230"/>
      <c r="H36" s="168" t="str">
        <f>IF(ISBLANK(HLOOKUP($D$6,Lists!$B$1:$I$13,5,FALSE)),"",HLOOKUP($D$6,Lists!$B$1:$I$13,5,FALSE))</f>
        <v/>
      </c>
      <c r="I36" s="169" t="str">
        <f ca="1">'Count Tab'!H30&amp;" ("&amp;TEXT('Percentage Tab'!H30, "0%")&amp;")"</f>
        <v xml:space="preserve"> ()</v>
      </c>
      <c r="J36" s="169" t="str">
        <f ca="1">'Count Tab'!I30&amp;" ("&amp;TEXT('Percentage Tab'!I30, "0%")&amp;")"</f>
        <v xml:space="preserve"> ()</v>
      </c>
      <c r="K36" s="169" t="str">
        <f ca="1">'Count Tab'!J30&amp;" ("&amp;TEXT('Percentage Tab'!J30, "0%")&amp;")"</f>
        <v xml:space="preserve"> ()</v>
      </c>
      <c r="L36" s="179" t="str">
        <f ca="1">'Count Tab'!K30&amp;" ("&amp;TEXT('Percentage Tab'!K30, "0%")&amp;")"</f>
        <v xml:space="preserve"> ()</v>
      </c>
      <c r="M36" s="170" t="str">
        <f ca="1">'Count Tab'!L30&amp;" ("&amp;TEXT('Percentage Tab'!L30, "0%")&amp;")"</f>
        <v xml:space="preserve"> ()</v>
      </c>
      <c r="N36" s="169" t="str">
        <f ca="1">'Count Tab'!M30&amp;" ("&amp;TEXT('Percentage Tab'!M30, "0%")&amp;")"</f>
        <v xml:space="preserve"> ()</v>
      </c>
      <c r="O36" s="171" t="str">
        <f ca="1">'Count Tab'!N30&amp;" ("&amp;TEXT('Percentage Tab'!N30, "0%")&amp;")"</f>
        <v xml:space="preserve"> ()</v>
      </c>
      <c r="P36" s="172" t="str">
        <f ca="1">'Count Tab'!O30&amp;" ("&amp;TEXT('Percentage Tab'!O30, "0%")&amp;")"</f>
        <v xml:space="preserve"> ()</v>
      </c>
      <c r="Q36" s="128"/>
      <c r="R36" s="107"/>
      <c r="S36" s="107"/>
    </row>
    <row r="37" spans="2:19" ht="14.25" customHeight="1" x14ac:dyDescent="0.25">
      <c r="B37" s="116"/>
      <c r="C37" s="110"/>
      <c r="D37" s="117"/>
      <c r="E37" s="110"/>
      <c r="F37" s="216"/>
      <c r="G37" s="230"/>
      <c r="H37" s="173" t="str">
        <f>IF(ISBLANK(HLOOKUP($D$6,Lists!$B$1:$I$13,6,FALSE)),"",HLOOKUP($D$6,Lists!$B$1:$I$13,6,FALSE))</f>
        <v/>
      </c>
      <c r="I37" s="174" t="str">
        <f ca="1">'Count Tab'!H31&amp;" ("&amp;TEXT('Percentage Tab'!H31, "0%")&amp;")"</f>
        <v xml:space="preserve"> ()</v>
      </c>
      <c r="J37" s="174" t="str">
        <f ca="1">'Count Tab'!I31&amp;" ("&amp;TEXT('Percentage Tab'!I31, "0%")&amp;")"</f>
        <v xml:space="preserve"> ()</v>
      </c>
      <c r="K37" s="174" t="str">
        <f ca="1">'Count Tab'!J31&amp;" ("&amp;TEXT('Percentage Tab'!J31, "0%")&amp;")"</f>
        <v xml:space="preserve"> ()</v>
      </c>
      <c r="L37" s="175" t="str">
        <f ca="1">'Count Tab'!K31&amp;" ("&amp;TEXT('Percentage Tab'!K31, "0%")&amp;")"</f>
        <v xml:space="preserve"> ()</v>
      </c>
      <c r="M37" s="176" t="str">
        <f ca="1">'Count Tab'!L31&amp;" ("&amp;TEXT('Percentage Tab'!L31, "0%")&amp;")"</f>
        <v xml:space="preserve"> ()</v>
      </c>
      <c r="N37" s="174" t="str">
        <f ca="1">'Count Tab'!M31&amp;" ("&amp;TEXT('Percentage Tab'!M31, "0%")&amp;")"</f>
        <v xml:space="preserve"> ()</v>
      </c>
      <c r="O37" s="177" t="str">
        <f ca="1">'Count Tab'!N31&amp;" ("&amp;TEXT('Percentage Tab'!N31, "0%")&amp;")"</f>
        <v xml:space="preserve"> ()</v>
      </c>
      <c r="P37" s="178" t="str">
        <f ca="1">'Count Tab'!O31&amp;" ("&amp;TEXT('Percentage Tab'!O31, "0%")&amp;")"</f>
        <v xml:space="preserve"> ()</v>
      </c>
      <c r="Q37" s="128"/>
      <c r="R37" s="107"/>
      <c r="S37" s="107"/>
    </row>
    <row r="38" spans="2:19" ht="23.1" customHeight="1" x14ac:dyDescent="0.25">
      <c r="B38" s="116"/>
      <c r="C38" s="110"/>
      <c r="D38" s="117"/>
      <c r="E38" s="110"/>
      <c r="F38" s="216"/>
      <c r="G38" s="230"/>
      <c r="H38" s="168" t="str">
        <f>IF(ISBLANK(HLOOKUP($D$6,Lists!$B$1:$I$13,7,FALSE)),"",HLOOKUP($D$6,Lists!$B$1:$I$13,7,FALSE))</f>
        <v/>
      </c>
      <c r="I38" s="169" t="str">
        <f ca="1">'Count Tab'!H32&amp;" ("&amp;TEXT('Percentage Tab'!H32, "0%")&amp;")"</f>
        <v xml:space="preserve"> ()</v>
      </c>
      <c r="J38" s="169" t="str">
        <f ca="1">'Count Tab'!I32&amp;" ("&amp;TEXT('Percentage Tab'!I32, "0%")&amp;")"</f>
        <v xml:space="preserve"> ()</v>
      </c>
      <c r="K38" s="169" t="str">
        <f ca="1">'Count Tab'!J32&amp;" ("&amp;TEXT('Percentage Tab'!J32, "0%")&amp;")"</f>
        <v xml:space="preserve"> ()</v>
      </c>
      <c r="L38" s="179" t="str">
        <f ca="1">'Count Tab'!K32&amp;" ("&amp;TEXT('Percentage Tab'!K32, "0%")&amp;")"</f>
        <v xml:space="preserve"> ()</v>
      </c>
      <c r="M38" s="170" t="str">
        <f ca="1">'Count Tab'!L32&amp;" ("&amp;TEXT('Percentage Tab'!L32, "0%")&amp;")"</f>
        <v xml:space="preserve"> ()</v>
      </c>
      <c r="N38" s="169" t="str">
        <f ca="1">'Count Tab'!M32&amp;" ("&amp;TEXT('Percentage Tab'!M32, "0%")&amp;")"</f>
        <v xml:space="preserve"> ()</v>
      </c>
      <c r="O38" s="171" t="str">
        <f ca="1">'Count Tab'!N32&amp;" ("&amp;TEXT('Percentage Tab'!N32, "0%")&amp;")"</f>
        <v xml:space="preserve"> ()</v>
      </c>
      <c r="P38" s="172" t="str">
        <f ca="1">'Count Tab'!O32&amp;" ("&amp;TEXT('Percentage Tab'!O32, "0%")&amp;")"</f>
        <v xml:space="preserve"> ()</v>
      </c>
      <c r="Q38" s="128"/>
      <c r="R38" s="107"/>
      <c r="S38" s="107"/>
    </row>
    <row r="39" spans="2:19" ht="27.95" customHeight="1" x14ac:dyDescent="0.25">
      <c r="B39" s="116"/>
      <c r="C39" s="110"/>
      <c r="D39" s="117"/>
      <c r="E39" s="110"/>
      <c r="F39" s="216"/>
      <c r="G39" s="230"/>
      <c r="H39" s="173" t="str">
        <f>IF(ISBLANK(HLOOKUP($D$6,Lists!$B$1:$I$13,8,FALSE)),"",HLOOKUP($D$6,Lists!$B$1:$I$13,8,FALSE))</f>
        <v/>
      </c>
      <c r="I39" s="174" t="str">
        <f ca="1">'Count Tab'!H33&amp;" ("&amp;TEXT('Percentage Tab'!H33, "0%")&amp;")"</f>
        <v xml:space="preserve"> ()</v>
      </c>
      <c r="J39" s="174" t="str">
        <f ca="1">'Count Tab'!I33&amp;" ("&amp;TEXT('Percentage Tab'!I33, "0%")&amp;")"</f>
        <v xml:space="preserve"> ()</v>
      </c>
      <c r="K39" s="174" t="str">
        <f ca="1">'Count Tab'!J33&amp;" ("&amp;TEXT('Percentage Tab'!J33, "0%")&amp;")"</f>
        <v xml:space="preserve"> ()</v>
      </c>
      <c r="L39" s="175" t="str">
        <f ca="1">'Count Tab'!K33&amp;" ("&amp;TEXT('Percentage Tab'!K33, "0%")&amp;")"</f>
        <v xml:space="preserve"> ()</v>
      </c>
      <c r="M39" s="176" t="str">
        <f ca="1">'Count Tab'!L33&amp;" ("&amp;TEXT('Percentage Tab'!L33, "0%")&amp;")"</f>
        <v xml:space="preserve"> ()</v>
      </c>
      <c r="N39" s="174" t="str">
        <f ca="1">'Count Tab'!M33&amp;" ("&amp;TEXT('Percentage Tab'!M33, "0%")&amp;")"</f>
        <v xml:space="preserve"> ()</v>
      </c>
      <c r="O39" s="177" t="str">
        <f ca="1">'Count Tab'!N33&amp;" ("&amp;TEXT('Percentage Tab'!N33, "0%")&amp;")"</f>
        <v xml:space="preserve"> ()</v>
      </c>
      <c r="P39" s="178" t="str">
        <f ca="1">'Count Tab'!O33&amp;" ("&amp;TEXT('Percentage Tab'!O33, "0%")&amp;")"</f>
        <v xml:space="preserve"> ()</v>
      </c>
      <c r="Q39" s="128"/>
      <c r="R39" s="107"/>
      <c r="S39" s="107"/>
    </row>
    <row r="40" spans="2:19" x14ac:dyDescent="0.25">
      <c r="B40" s="116"/>
      <c r="C40" s="110"/>
      <c r="D40" s="117"/>
      <c r="E40" s="110"/>
      <c r="F40" s="216"/>
      <c r="G40" s="230"/>
      <c r="H40" s="180" t="str">
        <f>IF(ISBLANK(HLOOKUP($D$6,Lists!$B$1:$I$13,9,FALSE)),"",HLOOKUP($D$6,Lists!$B$1:$I$13,9,FALSE))</f>
        <v/>
      </c>
      <c r="I40" s="169" t="str">
        <f ca="1">'Count Tab'!H34&amp;" ("&amp;TEXT('Percentage Tab'!H34, "0%")&amp;")"</f>
        <v xml:space="preserve"> ()</v>
      </c>
      <c r="J40" s="169" t="str">
        <f ca="1">'Count Tab'!I34&amp;" ("&amp;TEXT('Percentage Tab'!I34, "0%")&amp;")"</f>
        <v xml:space="preserve"> ()</v>
      </c>
      <c r="K40" s="169" t="str">
        <f ca="1">'Count Tab'!J34&amp;" ("&amp;TEXT('Percentage Tab'!J34, "0%")&amp;")"</f>
        <v xml:space="preserve"> ()</v>
      </c>
      <c r="L40" s="179" t="str">
        <f ca="1">'Count Tab'!K34&amp;" ("&amp;TEXT('Percentage Tab'!K34, "0%")&amp;")"</f>
        <v xml:space="preserve"> ()</v>
      </c>
      <c r="M40" s="170" t="str">
        <f ca="1">'Count Tab'!L34&amp;" ("&amp;TEXT('Percentage Tab'!L34, "0%")&amp;")"</f>
        <v xml:space="preserve"> ()</v>
      </c>
      <c r="N40" s="169" t="str">
        <f ca="1">'Count Tab'!M34&amp;" ("&amp;TEXT('Percentage Tab'!M34, "0%")&amp;")"</f>
        <v xml:space="preserve"> ()</v>
      </c>
      <c r="O40" s="171" t="str">
        <f ca="1">'Count Tab'!N34&amp;" ("&amp;TEXT('Percentage Tab'!N34, "0%")&amp;")"</f>
        <v xml:space="preserve"> ()</v>
      </c>
      <c r="P40" s="172" t="str">
        <f ca="1">'Count Tab'!O34&amp;" ("&amp;TEXT('Percentage Tab'!O34, "0%")&amp;")"</f>
        <v xml:space="preserve"> ()</v>
      </c>
      <c r="Q40" s="128"/>
      <c r="R40" s="107"/>
      <c r="S40" s="107"/>
    </row>
    <row r="41" spans="2:19" ht="15.75" customHeight="1" x14ac:dyDescent="0.25">
      <c r="B41" s="116"/>
      <c r="C41" s="110"/>
      <c r="D41" s="117"/>
      <c r="E41" s="110"/>
      <c r="F41" s="216"/>
      <c r="G41" s="230"/>
      <c r="H41" s="181" t="str">
        <f>IF(ISBLANK(HLOOKUP($D$6,Lists!$B$1:$I$13,10,FALSE)),"",HLOOKUP($D$6,Lists!$B$1:$I$13,10,FALSE))</f>
        <v/>
      </c>
      <c r="I41" s="174" t="str">
        <f ca="1">'Count Tab'!H35&amp;" ("&amp;TEXT('Percentage Tab'!H35, "0%")&amp;")"</f>
        <v xml:space="preserve"> ()</v>
      </c>
      <c r="J41" s="174" t="str">
        <f ca="1">'Count Tab'!I35&amp;" ("&amp;TEXT('Percentage Tab'!I35, "0%")&amp;")"</f>
        <v xml:space="preserve"> ()</v>
      </c>
      <c r="K41" s="174" t="str">
        <f ca="1">'Count Tab'!J35&amp;" ("&amp;TEXT('Percentage Tab'!J35, "0%")&amp;")"</f>
        <v xml:space="preserve"> ()</v>
      </c>
      <c r="L41" s="175" t="str">
        <f ca="1">'Count Tab'!K35&amp;" ("&amp;TEXT('Percentage Tab'!K35, "0%")&amp;")"</f>
        <v xml:space="preserve"> ()</v>
      </c>
      <c r="M41" s="176" t="str">
        <f ca="1">'Count Tab'!L35&amp;" ("&amp;TEXT('Percentage Tab'!L35, "0%")&amp;")"</f>
        <v xml:space="preserve"> ()</v>
      </c>
      <c r="N41" s="174" t="str">
        <f ca="1">'Count Tab'!M35&amp;" ("&amp;TEXT('Percentage Tab'!M35, "0%")&amp;")"</f>
        <v xml:space="preserve"> ()</v>
      </c>
      <c r="O41" s="177" t="str">
        <f ca="1">'Count Tab'!N35&amp;" ("&amp;TEXT('Percentage Tab'!N35, "0%")&amp;")"</f>
        <v xml:space="preserve"> ()</v>
      </c>
      <c r="P41" s="178" t="str">
        <f ca="1">'Count Tab'!O35&amp;" ("&amp;TEXT('Percentage Tab'!O35, "0%")&amp;")"</f>
        <v xml:space="preserve"> ()</v>
      </c>
      <c r="Q41" s="128"/>
      <c r="R41" s="107"/>
      <c r="S41" s="107"/>
    </row>
    <row r="42" spans="2:19" ht="15.75" customHeight="1" x14ac:dyDescent="0.25">
      <c r="B42" s="116"/>
      <c r="C42" s="110"/>
      <c r="D42" s="110"/>
      <c r="E42" s="110"/>
      <c r="F42" s="216"/>
      <c r="G42" s="230"/>
      <c r="H42" s="180" t="str">
        <f>IF(ISBLANK(HLOOKUP($D$6,Lists!$B$1:$I$13,11,FALSE)),"",HLOOKUP($D$6,Lists!$B$1:$I$13,11,FALSE))</f>
        <v/>
      </c>
      <c r="I42" s="169" t="str">
        <f ca="1">'Count Tab'!H36&amp;" ("&amp;TEXT('Percentage Tab'!H36, "0%")&amp;")"</f>
        <v xml:space="preserve"> ()</v>
      </c>
      <c r="J42" s="169" t="str">
        <f ca="1">'Count Tab'!I36&amp;" ("&amp;TEXT('Percentage Tab'!I36, "0%")&amp;")"</f>
        <v xml:space="preserve"> ()</v>
      </c>
      <c r="K42" s="169" t="str">
        <f ca="1">'Count Tab'!J36&amp;" ("&amp;TEXT('Percentage Tab'!J36, "0%")&amp;")"</f>
        <v xml:space="preserve"> ()</v>
      </c>
      <c r="L42" s="179" t="str">
        <f ca="1">'Count Tab'!K36&amp;" ("&amp;TEXT('Percentage Tab'!K36, "0%")&amp;")"</f>
        <v xml:space="preserve"> ()</v>
      </c>
      <c r="M42" s="170" t="str">
        <f ca="1">'Count Tab'!L36&amp;" ("&amp;TEXT('Percentage Tab'!L36, "0%")&amp;")"</f>
        <v xml:space="preserve"> ()</v>
      </c>
      <c r="N42" s="169" t="str">
        <f ca="1">'Count Tab'!M36&amp;" ("&amp;TEXT('Percentage Tab'!M36, "0%")&amp;")"</f>
        <v xml:space="preserve"> ()</v>
      </c>
      <c r="O42" s="171" t="str">
        <f ca="1">'Count Tab'!N36&amp;" ("&amp;TEXT('Percentage Tab'!N36, "0%")&amp;")"</f>
        <v xml:space="preserve"> ()</v>
      </c>
      <c r="P42" s="172" t="str">
        <f ca="1">'Count Tab'!O36&amp;" ("&amp;TEXT('Percentage Tab'!O36, "0%")&amp;")"</f>
        <v xml:space="preserve"> ()</v>
      </c>
      <c r="Q42" s="128"/>
      <c r="R42" s="107"/>
      <c r="S42" s="107"/>
    </row>
    <row r="43" spans="2:19" ht="15.75" customHeight="1" x14ac:dyDescent="0.25">
      <c r="B43" s="116"/>
      <c r="C43" s="110"/>
      <c r="D43" s="110"/>
      <c r="E43" s="110"/>
      <c r="F43" s="216"/>
      <c r="G43" s="230"/>
      <c r="H43" s="181" t="str">
        <f>IF(ISBLANK(HLOOKUP($D$6,Lists!$B$1:$I$13,12,FALSE)),"",HLOOKUP($D$6,Lists!$B$1:$I$13,12,FALSE))</f>
        <v/>
      </c>
      <c r="I43" s="174" t="str">
        <f ca="1">'Count Tab'!H37&amp;" ("&amp;TEXT('Percentage Tab'!H37, "0%")&amp;")"</f>
        <v xml:space="preserve"> ()</v>
      </c>
      <c r="J43" s="174" t="str">
        <f ca="1">'Count Tab'!I37&amp;" ("&amp;TEXT('Percentage Tab'!I37, "0%")&amp;")"</f>
        <v xml:space="preserve"> ()</v>
      </c>
      <c r="K43" s="174" t="str">
        <f ca="1">'Count Tab'!J37&amp;" ("&amp;TEXT('Percentage Tab'!J37, "0%")&amp;")"</f>
        <v xml:space="preserve"> ()</v>
      </c>
      <c r="L43" s="175" t="str">
        <f ca="1">'Count Tab'!K37&amp;" ("&amp;TEXT('Percentage Tab'!K37, "0%")&amp;")"</f>
        <v xml:space="preserve"> ()</v>
      </c>
      <c r="M43" s="176" t="str">
        <f ca="1">'Count Tab'!L37&amp;" ("&amp;TEXT('Percentage Tab'!L37, "0%")&amp;")"</f>
        <v xml:space="preserve"> ()</v>
      </c>
      <c r="N43" s="174" t="str">
        <f ca="1">'Count Tab'!M37&amp;" ("&amp;TEXT('Percentage Tab'!M37, "0%")&amp;")"</f>
        <v xml:space="preserve"> ()</v>
      </c>
      <c r="O43" s="177" t="str">
        <f ca="1">'Count Tab'!N37&amp;" ("&amp;TEXT('Percentage Tab'!N37, "0%")&amp;")"</f>
        <v xml:space="preserve"> ()</v>
      </c>
      <c r="P43" s="178" t="str">
        <f ca="1">'Count Tab'!O37&amp;" ("&amp;TEXT('Percentage Tab'!O37, "0%")&amp;")"</f>
        <v xml:space="preserve"> ()</v>
      </c>
      <c r="Q43" s="128"/>
      <c r="R43" s="107"/>
      <c r="S43" s="107"/>
    </row>
    <row r="44" spans="2:19" ht="15.75" customHeight="1" thickBot="1" x14ac:dyDescent="0.3">
      <c r="B44" s="116"/>
      <c r="C44" s="110"/>
      <c r="D44" s="110"/>
      <c r="E44" s="110"/>
      <c r="F44" s="216"/>
      <c r="G44" s="230"/>
      <c r="H44" s="182" t="str">
        <f>IF(ISBLANK(HLOOKUP($D$6,Lists!$B$1:$I$13,13,FALSE)),"",HLOOKUP($D$6,Lists!$B$1:$I$13,13,FALSE))</f>
        <v/>
      </c>
      <c r="I44" s="183" t="str">
        <f ca="1">'Count Tab'!H38&amp;" ("&amp;TEXT('Percentage Tab'!H38, "0%")&amp;")"</f>
        <v xml:space="preserve"> ()</v>
      </c>
      <c r="J44" s="183" t="str">
        <f ca="1">'Count Tab'!I38&amp;" ("&amp;TEXT('Percentage Tab'!I38, "0%")&amp;")"</f>
        <v xml:space="preserve"> ()</v>
      </c>
      <c r="K44" s="183" t="str">
        <f ca="1">'Count Tab'!J38&amp;" ("&amp;TEXT('Percentage Tab'!J38, "0%")&amp;")"</f>
        <v xml:space="preserve"> ()</v>
      </c>
      <c r="L44" s="184" t="str">
        <f ca="1">'Count Tab'!K38&amp;" ("&amp;TEXT('Percentage Tab'!K38, "0%")&amp;")"</f>
        <v xml:space="preserve"> ()</v>
      </c>
      <c r="M44" s="185" t="str">
        <f ca="1">'Count Tab'!L38&amp;" ("&amp;TEXT('Percentage Tab'!L38, "0%")&amp;")"</f>
        <v xml:space="preserve"> ()</v>
      </c>
      <c r="N44" s="183" t="str">
        <f ca="1">'Count Tab'!M38&amp;" ("&amp;TEXT('Percentage Tab'!M38, "0%")&amp;")"</f>
        <v xml:space="preserve"> ()</v>
      </c>
      <c r="O44" s="186" t="str">
        <f ca="1">'Count Tab'!N38&amp;" ("&amp;TEXT('Percentage Tab'!N38, "0%")&amp;")"</f>
        <v xml:space="preserve"> ()</v>
      </c>
      <c r="P44" s="187" t="str">
        <f ca="1">'Count Tab'!O38&amp;" ("&amp;TEXT('Percentage Tab'!O38, "0%")&amp;")"</f>
        <v xml:space="preserve"> ()</v>
      </c>
      <c r="Q44" s="128"/>
      <c r="R44" s="107"/>
      <c r="S44" s="107"/>
    </row>
    <row r="45" spans="2:19" ht="15.75" customHeight="1" thickBot="1" x14ac:dyDescent="0.3">
      <c r="B45" s="116"/>
      <c r="C45" s="110"/>
      <c r="D45" s="110"/>
      <c r="E45" s="110"/>
      <c r="F45" s="217"/>
      <c r="G45" s="231"/>
      <c r="H45" s="188" t="s">
        <v>147</v>
      </c>
      <c r="I45" s="189" t="str">
        <f ca="1">'Count Tab'!H39&amp;" ("&amp;TEXT('Percentage Tab'!H39, "0%")&amp;")"</f>
        <v>3549 (100%)</v>
      </c>
      <c r="J45" s="189" t="str">
        <f ca="1">'Count Tab'!I39&amp;" ("&amp;TEXT('Percentage Tab'!I39, "0%")&amp;")"</f>
        <v>4265 (100%)</v>
      </c>
      <c r="K45" s="189" t="str">
        <f ca="1">'Count Tab'!J39&amp;" ("&amp;TEXT('Percentage Tab'!J39, "0%")&amp;")"</f>
        <v>42475 (100%)</v>
      </c>
      <c r="L45" s="190" t="str">
        <f ca="1">'Count Tab'!K39&amp;" ("&amp;TEXT('Percentage Tab'!K39, "0%")&amp;")"</f>
        <v>6301 (100%)</v>
      </c>
      <c r="M45" s="191" t="str">
        <f ca="1">'Count Tab'!L39&amp;" ("&amp;TEXT('Percentage Tab'!L39, "0%")&amp;")"</f>
        <v>1017 (100%)</v>
      </c>
      <c r="N45" s="189" t="str">
        <f ca="1">'Count Tab'!M39&amp;" ("&amp;TEXT('Percentage Tab'!M39, "0%")&amp;")"</f>
        <v>4255 (100%)</v>
      </c>
      <c r="O45" s="192" t="str">
        <f ca="1">'Count Tab'!N39&amp;" ("&amp;TEXT('Percentage Tab'!N39, "0%")&amp;")"</f>
        <v>1029 (100%)</v>
      </c>
      <c r="P45" s="193" t="str">
        <f ca="1">'Count Tab'!O39&amp;" ("&amp;TEXT('Percentage Tab'!O39, "0%")&amp;")"</f>
        <v>56590 (100%)</v>
      </c>
      <c r="Q45" s="111"/>
      <c r="R45" s="107"/>
      <c r="S45" s="107"/>
    </row>
    <row r="46" spans="2:19" x14ac:dyDescent="0.25">
      <c r="B46" s="116"/>
      <c r="C46" s="110"/>
      <c r="D46" s="110"/>
      <c r="E46" s="110"/>
      <c r="F46" s="194" t="str">
        <f ca="1">$C$55</f>
        <v/>
      </c>
      <c r="G46" s="110"/>
      <c r="H46" s="110"/>
      <c r="I46" s="110"/>
      <c r="J46" s="110"/>
      <c r="K46" s="110"/>
      <c r="L46" s="195"/>
      <c r="M46" s="195"/>
      <c r="N46" s="195"/>
      <c r="O46" s="110"/>
      <c r="P46" s="110"/>
      <c r="Q46" s="111"/>
      <c r="R46" s="107"/>
      <c r="S46" s="107"/>
    </row>
    <row r="47" spans="2:19" ht="15.75" thickBot="1" x14ac:dyDescent="0.3">
      <c r="B47" s="196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8"/>
      <c r="R47" s="107"/>
      <c r="S47" s="107"/>
    </row>
    <row r="48" spans="2:19" hidden="1" x14ac:dyDescent="0.25"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1"/>
    </row>
    <row r="49" spans="3:21" hidden="1" x14ac:dyDescent="0.25">
      <c r="C49" s="110"/>
      <c r="D49" s="110"/>
      <c r="E49" s="110"/>
      <c r="F49" s="117">
        <v>2010</v>
      </c>
      <c r="G49" s="110">
        <v>2011</v>
      </c>
      <c r="H49" s="110">
        <v>2012</v>
      </c>
      <c r="I49" s="110">
        <v>2014</v>
      </c>
      <c r="J49" s="110">
        <v>2015</v>
      </c>
      <c r="K49" s="110">
        <v>2013</v>
      </c>
      <c r="L49" s="110"/>
      <c r="M49" s="110"/>
      <c r="N49" s="110"/>
      <c r="O49" s="110"/>
      <c r="P49" s="110"/>
      <c r="Q49" s="110"/>
      <c r="R49" s="110"/>
      <c r="S49" s="111"/>
    </row>
    <row r="50" spans="3:21" hidden="1" x14ac:dyDescent="0.25">
      <c r="C50" s="110"/>
      <c r="D50" s="110"/>
      <c r="E50" s="110"/>
      <c r="F50" s="117" t="str">
        <f ca="1">IF(AND($D$5=2010,P14=$P$45),"TRUE", "FALSE")</f>
        <v>TRUE</v>
      </c>
      <c r="G50" s="199" t="str">
        <f ca="1">IF(AND($D$5=2011,P15=$P$45),"TRUE", "FALSE")</f>
        <v>FALSE</v>
      </c>
      <c r="H50" s="199" t="str">
        <f ca="1">IF(AND($D$5=2012,P16=$P$45),"TRUE", "FALSE")</f>
        <v>FALSE</v>
      </c>
      <c r="I50" s="199" t="str">
        <f ca="1">IF(AND($D$5=2014,P18=$P$45),"TRUE", "FALSE")</f>
        <v>FALSE</v>
      </c>
      <c r="J50" s="199" t="str">
        <f ca="1">IF(AND($D$5=2015,P19=$P$45),"TRUE", "FALSE")</f>
        <v>FALSE</v>
      </c>
      <c r="K50" s="199" t="str">
        <f ca="1">IF(AND($D$5=2013,P17=$P$45),"TRUE", "FALSE")</f>
        <v>FALSE</v>
      </c>
      <c r="L50" s="110"/>
      <c r="M50" s="110"/>
      <c r="N50" s="110"/>
      <c r="O50" s="110"/>
      <c r="P50" s="110"/>
      <c r="Q50" s="110"/>
      <c r="R50" s="110"/>
      <c r="S50" s="111"/>
    </row>
    <row r="51" spans="3:21" hidden="1" x14ac:dyDescent="0.25">
      <c r="C51" s="110"/>
      <c r="D51" s="110"/>
      <c r="E51" s="110"/>
      <c r="F51" s="117"/>
      <c r="G51" s="110"/>
      <c r="H51" s="110"/>
      <c r="I51" s="110"/>
      <c r="J51" s="110"/>
      <c r="K51" s="110"/>
      <c r="L51" s="110"/>
      <c r="M51" s="110" t="str">
        <f ca="1">IF($D$5=2010,F50,IF($D$5=2011,G50,IF($D$5=2012,H50,IF($D$5=2013,K50,IF($D$5=2014,I50,IF($D$5=2015,J50,""))))))</f>
        <v>TRUE</v>
      </c>
      <c r="N51" s="110" t="str">
        <f ca="1">IF(AND($D$5=2010,$F$50="FALSE"),P14-P45,IF(AND($D$5=2011,$G$50="FALSE"),P15-P45,IF(AND($D$5=2012,$H$50="FALSE"),P16-P45,IF(AND($D$5=2013,$K$50="FALSE"),P17-P45,IF(AND($D$5=2014,$I$50="FALSE"),P18-P45,IF(AND($D$5=2015,$J$50="FALSE"),P19-P45,""))))))</f>
        <v/>
      </c>
      <c r="O51" s="110"/>
      <c r="P51" s="110"/>
      <c r="Q51" s="110"/>
      <c r="R51" s="110"/>
      <c r="S51" s="111"/>
    </row>
    <row r="52" spans="3:21" x14ac:dyDescent="0.25"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200"/>
    </row>
    <row r="53" spans="3:21" x14ac:dyDescent="0.25"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200"/>
    </row>
    <row r="54" spans="3:21" hidden="1" x14ac:dyDescent="0.25">
      <c r="C54" s="201" t="s">
        <v>154</v>
      </c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200"/>
    </row>
    <row r="55" spans="3:21" hidden="1" x14ac:dyDescent="0.25">
      <c r="C55" s="202" t="str">
        <f ca="1">IF(AND(D6="FRPL",D5=2015),$C$56,IF(AND(D6="Minority",D5=2015),$C$56,IF(AND(D6="Locale",D5=2015),$C$56,IF(AND(D6="Size",D5=2015),$C$56,IF('Count Tab'!$C$5="RED","Note: For this year and contrast metric there are "&amp;'Count Tab'!$C$6&amp;" missing values. For more details see Appendix A.","")))))</f>
        <v/>
      </c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200"/>
    </row>
    <row r="56" spans="3:21" hidden="1" x14ac:dyDescent="0.25">
      <c r="C56" s="203" t="s">
        <v>32797</v>
      </c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200"/>
    </row>
    <row r="57" spans="3:21" x14ac:dyDescent="0.25"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200"/>
    </row>
  </sheetData>
  <sheetProtection password="BE11" sheet="1" formatCells="0" formatColumns="0" formatRows="0" insertColumns="0" insertRows="0" insertHyperlinks="0" deleteColumns="0" deleteRows="0" sort="0" autoFilter="0" pivotTables="0"/>
  <dataConsolidate/>
  <mergeCells count="24">
    <mergeCell ref="K9:K10"/>
    <mergeCell ref="J31:J32"/>
    <mergeCell ref="K31:K32"/>
    <mergeCell ref="P31:P32"/>
    <mergeCell ref="B2:G2"/>
    <mergeCell ref="C3:D3"/>
    <mergeCell ref="L31:L32"/>
    <mergeCell ref="M31:O31"/>
    <mergeCell ref="F33:F45"/>
    <mergeCell ref="F11:G19"/>
    <mergeCell ref="F30:P30"/>
    <mergeCell ref="F8:P8"/>
    <mergeCell ref="G33:G45"/>
    <mergeCell ref="H9:H10"/>
    <mergeCell ref="F9:G10"/>
    <mergeCell ref="P9:P10"/>
    <mergeCell ref="M9:O9"/>
    <mergeCell ref="L9:L10"/>
    <mergeCell ref="F31:F32"/>
    <mergeCell ref="I9:I10"/>
    <mergeCell ref="J9:J10"/>
    <mergeCell ref="G31:G32"/>
    <mergeCell ref="H31:H32"/>
    <mergeCell ref="I31:I32"/>
  </mergeCells>
  <conditionalFormatting sqref="I20:K20 I11:P19">
    <cfRule type="cellIs" dxfId="65" priority="28" operator="equal">
      <formula>""</formula>
    </cfRule>
  </conditionalFormatting>
  <conditionalFormatting sqref="L20:P20">
    <cfRule type="cellIs" dxfId="64" priority="27" operator="equal">
      <formula>""</formula>
    </cfRule>
  </conditionalFormatting>
  <conditionalFormatting sqref="M51">
    <cfRule type="cellIs" dxfId="63" priority="16" operator="equal">
      <formula>"FALSE"</formula>
    </cfRule>
    <cfRule type="cellIs" dxfId="62" priority="17" operator="equal">
      <formula>"TRUE"</formula>
    </cfRule>
  </conditionalFormatting>
  <conditionalFormatting sqref="C42">
    <cfRule type="cellIs" dxfId="61" priority="13" operator="equal">
      <formula>"FALSE"</formula>
    </cfRule>
    <cfRule type="cellIs" dxfId="60" priority="14" operator="equal">
      <formula>"TRUE"</formula>
    </cfRule>
  </conditionalFormatting>
  <conditionalFormatting sqref="I33">
    <cfRule type="cellIs" dxfId="59" priority="12" operator="equal">
      <formula>" ()"</formula>
    </cfRule>
  </conditionalFormatting>
  <conditionalFormatting sqref="I33">
    <cfRule type="cellIs" dxfId="58" priority="11" operator="equal">
      <formula>" ()"</formula>
    </cfRule>
  </conditionalFormatting>
  <conditionalFormatting sqref="J33:O33">
    <cfRule type="cellIs" dxfId="57" priority="10" operator="equal">
      <formula>" ()"</formula>
    </cfRule>
  </conditionalFormatting>
  <conditionalFormatting sqref="J33:O33">
    <cfRule type="cellIs" dxfId="56" priority="9" operator="equal">
      <formula>" ()"</formula>
    </cfRule>
  </conditionalFormatting>
  <conditionalFormatting sqref="I34:I44">
    <cfRule type="cellIs" dxfId="55" priority="8" operator="equal">
      <formula>" ()"</formula>
    </cfRule>
  </conditionalFormatting>
  <conditionalFormatting sqref="I34:I44">
    <cfRule type="cellIs" dxfId="54" priority="7" operator="equal">
      <formula>" ()"</formula>
    </cfRule>
  </conditionalFormatting>
  <conditionalFormatting sqref="J34:O44">
    <cfRule type="cellIs" dxfId="53" priority="6" operator="equal">
      <formula>" ()"</formula>
    </cfRule>
  </conditionalFormatting>
  <conditionalFormatting sqref="J34:O44">
    <cfRule type="cellIs" dxfId="52" priority="5" operator="equal">
      <formula>" ()"</formula>
    </cfRule>
  </conditionalFormatting>
  <conditionalFormatting sqref="P33:P44">
    <cfRule type="cellIs" dxfId="51" priority="4" operator="equal">
      <formula>" ()"</formula>
    </cfRule>
  </conditionalFormatting>
  <conditionalFormatting sqref="P33:P44">
    <cfRule type="cellIs" dxfId="50" priority="3" operator="equal">
      <formula>" ()"</formula>
    </cfRule>
  </conditionalFormatting>
  <conditionalFormatting sqref="I45:P45">
    <cfRule type="cellIs" dxfId="49" priority="2" operator="equal">
      <formula>" ()"</formula>
    </cfRule>
  </conditionalFormatting>
  <conditionalFormatting sqref="I45:P45">
    <cfRule type="cellIs" dxfId="48" priority="1" operator="equal">
      <formula>" ()"</formula>
    </cfRule>
  </conditionalFormatting>
  <dataValidations count="4">
    <dataValidation type="list" showInputMessage="1" showErrorMessage="1" sqref="D4">
      <formula1>Position_List</formula1>
    </dataValidation>
    <dataValidation type="list" showInputMessage="1" showErrorMessage="1" sqref="C16 D6">
      <formula1>Contrast_List</formula1>
    </dataValidation>
    <dataValidation showInputMessage="1" showErrorMessage="1" sqref="F33 F11"/>
    <dataValidation type="list" showInputMessage="1" showErrorMessage="1" sqref="D5">
      <formula1>Year_List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35"/>
  <sheetViews>
    <sheetView topLeftCell="A3114" workbookViewId="0">
      <selection activeCell="C3134" sqref="C3134"/>
    </sheetView>
  </sheetViews>
  <sheetFormatPr defaultRowHeight="15" x14ac:dyDescent="0.25"/>
  <cols>
    <col min="1" max="1" width="17.28515625" bestFit="1" customWidth="1"/>
    <col min="2" max="2" width="5" bestFit="1" customWidth="1"/>
    <col min="3" max="3" width="30.28515625" bestFit="1" customWidth="1"/>
    <col min="4" max="4" width="37.140625" bestFit="1" customWidth="1"/>
    <col min="5" max="5" width="68" bestFit="1" customWidth="1"/>
  </cols>
  <sheetData>
    <row r="1" spans="1:6" x14ac:dyDescent="0.25">
      <c r="B1" s="309" t="s">
        <v>60</v>
      </c>
      <c r="C1" s="309"/>
      <c r="D1" s="309"/>
      <c r="E1" s="309"/>
      <c r="F1" s="309"/>
    </row>
    <row r="2" spans="1:6" x14ac:dyDescent="0.25">
      <c r="A2" s="3" t="s">
        <v>26</v>
      </c>
      <c r="B2" s="5" t="s">
        <v>27</v>
      </c>
      <c r="C2" s="5" t="s">
        <v>66</v>
      </c>
      <c r="D2" s="5" t="s">
        <v>37</v>
      </c>
      <c r="E2" s="5" t="s">
        <v>67</v>
      </c>
      <c r="F2" s="6" t="s">
        <v>35</v>
      </c>
    </row>
    <row r="3" spans="1:6" x14ac:dyDescent="0.25">
      <c r="A3" t="s">
        <v>45</v>
      </c>
      <c r="B3">
        <v>2010</v>
      </c>
      <c r="C3" t="s">
        <v>72</v>
      </c>
      <c r="D3" t="s">
        <v>38</v>
      </c>
      <c r="E3" t="s">
        <v>12290</v>
      </c>
      <c r="F3">
        <v>9</v>
      </c>
    </row>
    <row r="4" spans="1:6" x14ac:dyDescent="0.25">
      <c r="A4" t="s">
        <v>45</v>
      </c>
      <c r="B4">
        <v>2010</v>
      </c>
      <c r="C4" t="s">
        <v>72</v>
      </c>
      <c r="D4" t="s">
        <v>40</v>
      </c>
      <c r="E4" t="s">
        <v>12291</v>
      </c>
      <c r="F4">
        <v>22</v>
      </c>
    </row>
    <row r="5" spans="1:6" x14ac:dyDescent="0.25">
      <c r="A5" t="s">
        <v>45</v>
      </c>
      <c r="B5">
        <v>2010</v>
      </c>
      <c r="C5" t="s">
        <v>72</v>
      </c>
      <c r="D5" t="s">
        <v>102</v>
      </c>
      <c r="E5" t="s">
        <v>12292</v>
      </c>
      <c r="F5">
        <v>34</v>
      </c>
    </row>
    <row r="6" spans="1:6" x14ac:dyDescent="0.25">
      <c r="A6" t="s">
        <v>45</v>
      </c>
      <c r="B6">
        <v>2010</v>
      </c>
      <c r="C6" t="s">
        <v>72</v>
      </c>
      <c r="D6" t="s">
        <v>107</v>
      </c>
      <c r="E6" t="s">
        <v>12293</v>
      </c>
      <c r="F6">
        <v>10</v>
      </c>
    </row>
    <row r="7" spans="1:6" x14ac:dyDescent="0.25">
      <c r="A7" t="s">
        <v>45</v>
      </c>
      <c r="B7">
        <v>2010</v>
      </c>
      <c r="C7" t="s">
        <v>72</v>
      </c>
      <c r="D7" t="s">
        <v>39</v>
      </c>
      <c r="E7" t="s">
        <v>12294</v>
      </c>
      <c r="F7">
        <v>30</v>
      </c>
    </row>
    <row r="8" spans="1:6" x14ac:dyDescent="0.25">
      <c r="A8" t="s">
        <v>45</v>
      </c>
      <c r="B8">
        <v>2010</v>
      </c>
      <c r="C8" t="s">
        <v>72</v>
      </c>
      <c r="D8" t="s">
        <v>103</v>
      </c>
      <c r="E8" t="s">
        <v>12295</v>
      </c>
      <c r="F8">
        <v>696</v>
      </c>
    </row>
    <row r="9" spans="1:6" x14ac:dyDescent="0.25">
      <c r="A9" t="s">
        <v>45</v>
      </c>
      <c r="B9">
        <v>2010</v>
      </c>
      <c r="C9" t="s">
        <v>73</v>
      </c>
      <c r="D9" t="s">
        <v>38</v>
      </c>
      <c r="E9" t="s">
        <v>12296</v>
      </c>
      <c r="F9">
        <v>13</v>
      </c>
    </row>
    <row r="10" spans="1:6" x14ac:dyDescent="0.25">
      <c r="A10" t="s">
        <v>45</v>
      </c>
      <c r="B10">
        <v>2010</v>
      </c>
      <c r="C10" t="s">
        <v>73</v>
      </c>
      <c r="D10" t="s">
        <v>40</v>
      </c>
      <c r="E10" t="s">
        <v>12297</v>
      </c>
      <c r="F10">
        <v>11</v>
      </c>
    </row>
    <row r="11" spans="1:6" x14ac:dyDescent="0.25">
      <c r="A11" t="s">
        <v>45</v>
      </c>
      <c r="B11">
        <v>2010</v>
      </c>
      <c r="C11" t="s">
        <v>73</v>
      </c>
      <c r="D11" t="s">
        <v>102</v>
      </c>
      <c r="E11" t="s">
        <v>12298</v>
      </c>
      <c r="F11">
        <v>41</v>
      </c>
    </row>
    <row r="12" spans="1:6" x14ac:dyDescent="0.25">
      <c r="A12" t="s">
        <v>45</v>
      </c>
      <c r="B12">
        <v>2010</v>
      </c>
      <c r="C12" t="s">
        <v>73</v>
      </c>
      <c r="D12" t="s">
        <v>107</v>
      </c>
      <c r="E12" t="s">
        <v>12299</v>
      </c>
      <c r="F12">
        <v>14</v>
      </c>
    </row>
    <row r="13" spans="1:6" x14ac:dyDescent="0.25">
      <c r="A13" t="s">
        <v>45</v>
      </c>
      <c r="B13">
        <v>2010</v>
      </c>
      <c r="C13" t="s">
        <v>73</v>
      </c>
      <c r="D13" t="s">
        <v>39</v>
      </c>
      <c r="E13" t="s">
        <v>12300</v>
      </c>
      <c r="F13">
        <v>56</v>
      </c>
    </row>
    <row r="14" spans="1:6" x14ac:dyDescent="0.25">
      <c r="A14" t="s">
        <v>45</v>
      </c>
      <c r="B14">
        <v>2010</v>
      </c>
      <c r="C14" t="s">
        <v>73</v>
      </c>
      <c r="D14" t="s">
        <v>103</v>
      </c>
      <c r="E14" t="s">
        <v>12301</v>
      </c>
      <c r="F14">
        <v>493</v>
      </c>
    </row>
    <row r="15" spans="1:6" x14ac:dyDescent="0.25">
      <c r="A15" t="s">
        <v>45</v>
      </c>
      <c r="B15">
        <v>2010</v>
      </c>
      <c r="C15" t="s">
        <v>74</v>
      </c>
      <c r="D15" t="s">
        <v>38</v>
      </c>
      <c r="E15" t="s">
        <v>12302</v>
      </c>
      <c r="F15">
        <v>12</v>
      </c>
    </row>
    <row r="16" spans="1:6" x14ac:dyDescent="0.25">
      <c r="A16" t="s">
        <v>45</v>
      </c>
      <c r="B16">
        <v>2010</v>
      </c>
      <c r="C16" t="s">
        <v>74</v>
      </c>
      <c r="D16" t="s">
        <v>40</v>
      </c>
      <c r="E16" t="s">
        <v>12303</v>
      </c>
      <c r="F16">
        <v>16</v>
      </c>
    </row>
    <row r="17" spans="1:6" x14ac:dyDescent="0.25">
      <c r="A17" t="s">
        <v>45</v>
      </c>
      <c r="B17">
        <v>2010</v>
      </c>
      <c r="C17" t="s">
        <v>74</v>
      </c>
      <c r="D17" t="s">
        <v>102</v>
      </c>
      <c r="E17" t="s">
        <v>12304</v>
      </c>
      <c r="F17">
        <v>30</v>
      </c>
    </row>
    <row r="18" spans="1:6" x14ac:dyDescent="0.25">
      <c r="A18" t="s">
        <v>45</v>
      </c>
      <c r="B18">
        <v>2010</v>
      </c>
      <c r="C18" t="s">
        <v>74</v>
      </c>
      <c r="D18" t="s">
        <v>107</v>
      </c>
      <c r="E18" t="s">
        <v>12305</v>
      </c>
      <c r="F18">
        <v>13</v>
      </c>
    </row>
    <row r="19" spans="1:6" x14ac:dyDescent="0.25">
      <c r="A19" t="s">
        <v>45</v>
      </c>
      <c r="B19">
        <v>2010</v>
      </c>
      <c r="C19" t="s">
        <v>74</v>
      </c>
      <c r="D19" t="s">
        <v>39</v>
      </c>
      <c r="E19" t="s">
        <v>12306</v>
      </c>
      <c r="F19">
        <v>58</v>
      </c>
    </row>
    <row r="20" spans="1:6" x14ac:dyDescent="0.25">
      <c r="A20" t="s">
        <v>45</v>
      </c>
      <c r="B20">
        <v>2010</v>
      </c>
      <c r="C20" t="s">
        <v>74</v>
      </c>
      <c r="D20" t="s">
        <v>103</v>
      </c>
      <c r="E20" t="s">
        <v>12307</v>
      </c>
      <c r="F20">
        <v>443</v>
      </c>
    </row>
    <row r="21" spans="1:6" x14ac:dyDescent="0.25">
      <c r="A21" t="s">
        <v>45</v>
      </c>
      <c r="B21">
        <v>2010</v>
      </c>
      <c r="C21" t="s">
        <v>75</v>
      </c>
      <c r="D21" t="s">
        <v>38</v>
      </c>
      <c r="E21" t="s">
        <v>12308</v>
      </c>
      <c r="F21">
        <v>9</v>
      </c>
    </row>
    <row r="22" spans="1:6" x14ac:dyDescent="0.25">
      <c r="A22" t="s">
        <v>45</v>
      </c>
      <c r="B22">
        <v>2010</v>
      </c>
      <c r="C22" t="s">
        <v>75</v>
      </c>
      <c r="D22" t="s">
        <v>40</v>
      </c>
      <c r="E22" t="s">
        <v>12309</v>
      </c>
      <c r="F22">
        <v>16</v>
      </c>
    </row>
    <row r="23" spans="1:6" x14ac:dyDescent="0.25">
      <c r="A23" t="s">
        <v>45</v>
      </c>
      <c r="B23">
        <v>2010</v>
      </c>
      <c r="C23" t="s">
        <v>75</v>
      </c>
      <c r="D23" t="s">
        <v>102</v>
      </c>
      <c r="E23" t="s">
        <v>12310</v>
      </c>
      <c r="F23">
        <v>26</v>
      </c>
    </row>
    <row r="24" spans="1:6" x14ac:dyDescent="0.25">
      <c r="A24" t="s">
        <v>45</v>
      </c>
      <c r="B24">
        <v>2010</v>
      </c>
      <c r="C24" t="s">
        <v>75</v>
      </c>
      <c r="D24" t="s">
        <v>107</v>
      </c>
      <c r="E24" t="s">
        <v>12311</v>
      </c>
      <c r="F24">
        <v>6</v>
      </c>
    </row>
    <row r="25" spans="1:6" x14ac:dyDescent="0.25">
      <c r="A25" t="s">
        <v>45</v>
      </c>
      <c r="B25">
        <v>2010</v>
      </c>
      <c r="C25" t="s">
        <v>75</v>
      </c>
      <c r="D25" t="s">
        <v>39</v>
      </c>
      <c r="E25" t="s">
        <v>12312</v>
      </c>
      <c r="F25">
        <v>70</v>
      </c>
    </row>
    <row r="26" spans="1:6" x14ac:dyDescent="0.25">
      <c r="A26" t="s">
        <v>45</v>
      </c>
      <c r="B26">
        <v>2010</v>
      </c>
      <c r="C26" t="s">
        <v>75</v>
      </c>
      <c r="D26" t="s">
        <v>103</v>
      </c>
      <c r="E26" t="s">
        <v>12313</v>
      </c>
      <c r="F26">
        <v>461</v>
      </c>
    </row>
    <row r="27" spans="1:6" x14ac:dyDescent="0.25">
      <c r="A27" t="s">
        <v>45</v>
      </c>
      <c r="B27">
        <v>2011</v>
      </c>
      <c r="C27" t="s">
        <v>72</v>
      </c>
      <c r="D27" t="s">
        <v>38</v>
      </c>
      <c r="E27" t="s">
        <v>12314</v>
      </c>
      <c r="F27">
        <v>11</v>
      </c>
    </row>
    <row r="28" spans="1:6" x14ac:dyDescent="0.25">
      <c r="A28" t="s">
        <v>45</v>
      </c>
      <c r="B28">
        <v>2011</v>
      </c>
      <c r="C28" t="s">
        <v>72</v>
      </c>
      <c r="D28" t="s">
        <v>40</v>
      </c>
      <c r="E28" t="s">
        <v>12315</v>
      </c>
      <c r="F28">
        <v>7</v>
      </c>
    </row>
    <row r="29" spans="1:6" x14ac:dyDescent="0.25">
      <c r="A29" t="s">
        <v>45</v>
      </c>
      <c r="B29">
        <v>2011</v>
      </c>
      <c r="C29" t="s">
        <v>72</v>
      </c>
      <c r="D29" t="s">
        <v>102</v>
      </c>
      <c r="E29" t="s">
        <v>12316</v>
      </c>
      <c r="F29">
        <v>34</v>
      </c>
    </row>
    <row r="30" spans="1:6" x14ac:dyDescent="0.25">
      <c r="A30" t="s">
        <v>45</v>
      </c>
      <c r="B30">
        <v>2011</v>
      </c>
      <c r="C30" t="s">
        <v>72</v>
      </c>
      <c r="D30" t="s">
        <v>107</v>
      </c>
      <c r="E30" t="s">
        <v>12317</v>
      </c>
      <c r="F30">
        <v>10</v>
      </c>
    </row>
    <row r="31" spans="1:6" x14ac:dyDescent="0.25">
      <c r="A31" t="s">
        <v>45</v>
      </c>
      <c r="B31">
        <v>2011</v>
      </c>
      <c r="C31" t="s">
        <v>72</v>
      </c>
      <c r="D31" t="s">
        <v>39</v>
      </c>
      <c r="E31" t="s">
        <v>12318</v>
      </c>
      <c r="F31">
        <v>41</v>
      </c>
    </row>
    <row r="32" spans="1:6" x14ac:dyDescent="0.25">
      <c r="A32" t="s">
        <v>45</v>
      </c>
      <c r="B32">
        <v>2011</v>
      </c>
      <c r="C32" t="s">
        <v>72</v>
      </c>
      <c r="D32" t="s">
        <v>103</v>
      </c>
      <c r="E32" t="s">
        <v>12319</v>
      </c>
      <c r="F32">
        <v>717</v>
      </c>
    </row>
    <row r="33" spans="1:6" x14ac:dyDescent="0.25">
      <c r="A33" t="s">
        <v>45</v>
      </c>
      <c r="B33">
        <v>2011</v>
      </c>
      <c r="C33" t="s">
        <v>73</v>
      </c>
      <c r="D33" t="s">
        <v>38</v>
      </c>
      <c r="E33" t="s">
        <v>12320</v>
      </c>
      <c r="F33">
        <v>9</v>
      </c>
    </row>
    <row r="34" spans="1:6" x14ac:dyDescent="0.25">
      <c r="A34" t="s">
        <v>45</v>
      </c>
      <c r="B34">
        <v>2011</v>
      </c>
      <c r="C34" t="s">
        <v>73</v>
      </c>
      <c r="D34" t="s">
        <v>40</v>
      </c>
      <c r="E34" t="s">
        <v>12321</v>
      </c>
      <c r="F34">
        <v>9</v>
      </c>
    </row>
    <row r="35" spans="1:6" x14ac:dyDescent="0.25">
      <c r="A35" t="s">
        <v>45</v>
      </c>
      <c r="B35">
        <v>2011</v>
      </c>
      <c r="C35" t="s">
        <v>73</v>
      </c>
      <c r="D35" t="s">
        <v>102</v>
      </c>
      <c r="E35" t="s">
        <v>12322</v>
      </c>
      <c r="F35">
        <v>39</v>
      </c>
    </row>
    <row r="36" spans="1:6" x14ac:dyDescent="0.25">
      <c r="A36" t="s">
        <v>45</v>
      </c>
      <c r="B36">
        <v>2011</v>
      </c>
      <c r="C36" t="s">
        <v>73</v>
      </c>
      <c r="D36" t="s">
        <v>107</v>
      </c>
      <c r="E36" t="s">
        <v>12323</v>
      </c>
      <c r="F36">
        <v>4</v>
      </c>
    </row>
    <row r="37" spans="1:6" x14ac:dyDescent="0.25">
      <c r="A37" t="s">
        <v>45</v>
      </c>
      <c r="B37">
        <v>2011</v>
      </c>
      <c r="C37" t="s">
        <v>73</v>
      </c>
      <c r="D37" t="s">
        <v>39</v>
      </c>
      <c r="E37" t="s">
        <v>12324</v>
      </c>
      <c r="F37">
        <v>23</v>
      </c>
    </row>
    <row r="38" spans="1:6" x14ac:dyDescent="0.25">
      <c r="A38" t="s">
        <v>45</v>
      </c>
      <c r="B38">
        <v>2011</v>
      </c>
      <c r="C38" t="s">
        <v>73</v>
      </c>
      <c r="D38" t="s">
        <v>103</v>
      </c>
      <c r="E38" t="s">
        <v>12325</v>
      </c>
      <c r="F38">
        <v>518</v>
      </c>
    </row>
    <row r="39" spans="1:6" x14ac:dyDescent="0.25">
      <c r="A39" t="s">
        <v>45</v>
      </c>
      <c r="B39">
        <v>2011</v>
      </c>
      <c r="C39" t="s">
        <v>74</v>
      </c>
      <c r="D39" t="s">
        <v>38</v>
      </c>
      <c r="E39" t="s">
        <v>12326</v>
      </c>
      <c r="F39">
        <v>9</v>
      </c>
    </row>
    <row r="40" spans="1:6" x14ac:dyDescent="0.25">
      <c r="A40" t="s">
        <v>45</v>
      </c>
      <c r="B40">
        <v>2011</v>
      </c>
      <c r="C40" t="s">
        <v>74</v>
      </c>
      <c r="D40" t="s">
        <v>40</v>
      </c>
      <c r="E40" t="s">
        <v>12327</v>
      </c>
      <c r="F40">
        <v>10</v>
      </c>
    </row>
    <row r="41" spans="1:6" x14ac:dyDescent="0.25">
      <c r="A41" t="s">
        <v>45</v>
      </c>
      <c r="B41">
        <v>2011</v>
      </c>
      <c r="C41" t="s">
        <v>74</v>
      </c>
      <c r="D41" t="s">
        <v>102</v>
      </c>
      <c r="E41" t="s">
        <v>12328</v>
      </c>
      <c r="F41">
        <v>50</v>
      </c>
    </row>
    <row r="42" spans="1:6" x14ac:dyDescent="0.25">
      <c r="A42" t="s">
        <v>45</v>
      </c>
      <c r="B42">
        <v>2011</v>
      </c>
      <c r="C42" t="s">
        <v>74</v>
      </c>
      <c r="D42" t="s">
        <v>107</v>
      </c>
      <c r="E42" t="s">
        <v>12329</v>
      </c>
      <c r="F42">
        <v>10</v>
      </c>
    </row>
    <row r="43" spans="1:6" x14ac:dyDescent="0.25">
      <c r="A43" t="s">
        <v>45</v>
      </c>
      <c r="B43">
        <v>2011</v>
      </c>
      <c r="C43" t="s">
        <v>74</v>
      </c>
      <c r="D43" t="s">
        <v>39</v>
      </c>
      <c r="E43" t="s">
        <v>12330</v>
      </c>
      <c r="F43">
        <v>39</v>
      </c>
    </row>
    <row r="44" spans="1:6" x14ac:dyDescent="0.25">
      <c r="A44" t="s">
        <v>45</v>
      </c>
      <c r="B44">
        <v>2011</v>
      </c>
      <c r="C44" t="s">
        <v>74</v>
      </c>
      <c r="D44" t="s">
        <v>103</v>
      </c>
      <c r="E44" t="s">
        <v>12331</v>
      </c>
      <c r="F44">
        <v>437</v>
      </c>
    </row>
    <row r="45" spans="1:6" x14ac:dyDescent="0.25">
      <c r="A45" t="s">
        <v>45</v>
      </c>
      <c r="B45">
        <v>2011</v>
      </c>
      <c r="C45" t="s">
        <v>75</v>
      </c>
      <c r="D45" t="s">
        <v>38</v>
      </c>
      <c r="E45" t="s">
        <v>12332</v>
      </c>
      <c r="F45">
        <v>7</v>
      </c>
    </row>
    <row r="46" spans="1:6" x14ac:dyDescent="0.25">
      <c r="A46" t="s">
        <v>45</v>
      </c>
      <c r="B46">
        <v>2011</v>
      </c>
      <c r="C46" t="s">
        <v>75</v>
      </c>
      <c r="D46" t="s">
        <v>40</v>
      </c>
      <c r="E46" t="s">
        <v>12333</v>
      </c>
      <c r="F46">
        <v>5</v>
      </c>
    </row>
    <row r="47" spans="1:6" x14ac:dyDescent="0.25">
      <c r="A47" t="s">
        <v>45</v>
      </c>
      <c r="B47">
        <v>2011</v>
      </c>
      <c r="C47" t="s">
        <v>75</v>
      </c>
      <c r="D47" t="s">
        <v>102</v>
      </c>
      <c r="E47" t="s">
        <v>12334</v>
      </c>
      <c r="F47">
        <v>52</v>
      </c>
    </row>
    <row r="48" spans="1:6" x14ac:dyDescent="0.25">
      <c r="A48" t="s">
        <v>45</v>
      </c>
      <c r="B48">
        <v>2011</v>
      </c>
      <c r="C48" t="s">
        <v>75</v>
      </c>
      <c r="D48" t="s">
        <v>107</v>
      </c>
      <c r="E48" t="s">
        <v>12335</v>
      </c>
      <c r="F48">
        <v>5</v>
      </c>
    </row>
    <row r="49" spans="1:6" x14ac:dyDescent="0.25">
      <c r="A49" t="s">
        <v>45</v>
      </c>
      <c r="B49">
        <v>2011</v>
      </c>
      <c r="C49" t="s">
        <v>75</v>
      </c>
      <c r="D49" t="s">
        <v>39</v>
      </c>
      <c r="E49" t="s">
        <v>12336</v>
      </c>
      <c r="F49">
        <v>22</v>
      </c>
    </row>
    <row r="50" spans="1:6" x14ac:dyDescent="0.25">
      <c r="A50" t="s">
        <v>45</v>
      </c>
      <c r="B50">
        <v>2011</v>
      </c>
      <c r="C50" t="s">
        <v>75</v>
      </c>
      <c r="D50" t="s">
        <v>103</v>
      </c>
      <c r="E50" t="s">
        <v>12337</v>
      </c>
      <c r="F50">
        <v>455</v>
      </c>
    </row>
    <row r="51" spans="1:6" x14ac:dyDescent="0.25">
      <c r="A51" t="s">
        <v>45</v>
      </c>
      <c r="B51">
        <v>2012</v>
      </c>
      <c r="C51" t="s">
        <v>72</v>
      </c>
      <c r="D51" t="s">
        <v>38</v>
      </c>
      <c r="E51" t="s">
        <v>12338</v>
      </c>
      <c r="F51">
        <v>10</v>
      </c>
    </row>
    <row r="52" spans="1:6" x14ac:dyDescent="0.25">
      <c r="A52" t="s">
        <v>45</v>
      </c>
      <c r="B52">
        <v>2012</v>
      </c>
      <c r="C52" t="s">
        <v>72</v>
      </c>
      <c r="D52" t="s">
        <v>40</v>
      </c>
      <c r="E52" t="s">
        <v>12339</v>
      </c>
      <c r="F52">
        <v>23</v>
      </c>
    </row>
    <row r="53" spans="1:6" x14ac:dyDescent="0.25">
      <c r="A53" t="s">
        <v>45</v>
      </c>
      <c r="B53">
        <v>2012</v>
      </c>
      <c r="C53" t="s">
        <v>72</v>
      </c>
      <c r="D53" t="s">
        <v>102</v>
      </c>
      <c r="E53" t="s">
        <v>12340</v>
      </c>
      <c r="F53">
        <v>49</v>
      </c>
    </row>
    <row r="54" spans="1:6" x14ac:dyDescent="0.25">
      <c r="A54" t="s">
        <v>45</v>
      </c>
      <c r="B54">
        <v>2012</v>
      </c>
      <c r="C54" t="s">
        <v>72</v>
      </c>
      <c r="D54" t="s">
        <v>107</v>
      </c>
      <c r="E54" t="s">
        <v>12341</v>
      </c>
      <c r="F54">
        <v>17</v>
      </c>
    </row>
    <row r="55" spans="1:6" x14ac:dyDescent="0.25">
      <c r="A55" t="s">
        <v>45</v>
      </c>
      <c r="B55">
        <v>2012</v>
      </c>
      <c r="C55" t="s">
        <v>72</v>
      </c>
      <c r="D55" t="s">
        <v>39</v>
      </c>
      <c r="E55" t="s">
        <v>12342</v>
      </c>
      <c r="F55">
        <v>43</v>
      </c>
    </row>
    <row r="56" spans="1:6" x14ac:dyDescent="0.25">
      <c r="A56" t="s">
        <v>45</v>
      </c>
      <c r="B56">
        <v>2012</v>
      </c>
      <c r="C56" t="s">
        <v>72</v>
      </c>
      <c r="D56" t="s">
        <v>103</v>
      </c>
      <c r="E56" t="s">
        <v>12343</v>
      </c>
      <c r="F56">
        <v>675</v>
      </c>
    </row>
    <row r="57" spans="1:6" x14ac:dyDescent="0.25">
      <c r="A57" t="s">
        <v>45</v>
      </c>
      <c r="B57">
        <v>2012</v>
      </c>
      <c r="C57" t="s">
        <v>73</v>
      </c>
      <c r="D57" t="s">
        <v>38</v>
      </c>
      <c r="E57" t="s">
        <v>12344</v>
      </c>
      <c r="F57">
        <v>10</v>
      </c>
    </row>
    <row r="58" spans="1:6" x14ac:dyDescent="0.25">
      <c r="A58" t="s">
        <v>45</v>
      </c>
      <c r="B58">
        <v>2012</v>
      </c>
      <c r="C58" t="s">
        <v>73</v>
      </c>
      <c r="D58" t="s">
        <v>40</v>
      </c>
      <c r="E58" t="s">
        <v>12345</v>
      </c>
      <c r="F58">
        <v>21</v>
      </c>
    </row>
    <row r="59" spans="1:6" x14ac:dyDescent="0.25">
      <c r="A59" t="s">
        <v>45</v>
      </c>
      <c r="B59">
        <v>2012</v>
      </c>
      <c r="C59" t="s">
        <v>73</v>
      </c>
      <c r="D59" t="s">
        <v>102</v>
      </c>
      <c r="E59" t="s">
        <v>12346</v>
      </c>
      <c r="F59">
        <v>47</v>
      </c>
    </row>
    <row r="60" spans="1:6" x14ac:dyDescent="0.25">
      <c r="A60" t="s">
        <v>45</v>
      </c>
      <c r="B60">
        <v>2012</v>
      </c>
      <c r="C60" t="s">
        <v>73</v>
      </c>
      <c r="D60" t="s">
        <v>107</v>
      </c>
      <c r="E60" t="s">
        <v>12347</v>
      </c>
      <c r="F60">
        <v>11</v>
      </c>
    </row>
    <row r="61" spans="1:6" x14ac:dyDescent="0.25">
      <c r="A61" t="s">
        <v>45</v>
      </c>
      <c r="B61">
        <v>2012</v>
      </c>
      <c r="C61" t="s">
        <v>73</v>
      </c>
      <c r="D61" t="s">
        <v>39</v>
      </c>
      <c r="E61" t="s">
        <v>12348</v>
      </c>
      <c r="F61">
        <v>25</v>
      </c>
    </row>
    <row r="62" spans="1:6" x14ac:dyDescent="0.25">
      <c r="A62" t="s">
        <v>45</v>
      </c>
      <c r="B62">
        <v>2012</v>
      </c>
      <c r="C62" t="s">
        <v>73</v>
      </c>
      <c r="D62" t="s">
        <v>103</v>
      </c>
      <c r="E62" t="s">
        <v>12349</v>
      </c>
      <c r="F62">
        <v>504</v>
      </c>
    </row>
    <row r="63" spans="1:6" x14ac:dyDescent="0.25">
      <c r="A63" t="s">
        <v>45</v>
      </c>
      <c r="B63">
        <v>2012</v>
      </c>
      <c r="C63" t="s">
        <v>74</v>
      </c>
      <c r="D63" t="s">
        <v>38</v>
      </c>
      <c r="E63" t="s">
        <v>12350</v>
      </c>
      <c r="F63">
        <v>15</v>
      </c>
    </row>
    <row r="64" spans="1:6" x14ac:dyDescent="0.25">
      <c r="A64" t="s">
        <v>45</v>
      </c>
      <c r="B64">
        <v>2012</v>
      </c>
      <c r="C64" t="s">
        <v>74</v>
      </c>
      <c r="D64" t="s">
        <v>40</v>
      </c>
      <c r="E64" t="s">
        <v>12351</v>
      </c>
      <c r="F64">
        <v>20</v>
      </c>
    </row>
    <row r="65" spans="1:6" x14ac:dyDescent="0.25">
      <c r="A65" t="s">
        <v>45</v>
      </c>
      <c r="B65">
        <v>2012</v>
      </c>
      <c r="C65" t="s">
        <v>74</v>
      </c>
      <c r="D65" t="s">
        <v>102</v>
      </c>
      <c r="E65" t="s">
        <v>12352</v>
      </c>
      <c r="F65">
        <v>31</v>
      </c>
    </row>
    <row r="66" spans="1:6" x14ac:dyDescent="0.25">
      <c r="A66" t="s">
        <v>45</v>
      </c>
      <c r="B66">
        <v>2012</v>
      </c>
      <c r="C66" t="s">
        <v>74</v>
      </c>
      <c r="D66" t="s">
        <v>107</v>
      </c>
      <c r="E66" t="s">
        <v>12353</v>
      </c>
      <c r="F66">
        <v>14</v>
      </c>
    </row>
    <row r="67" spans="1:6" x14ac:dyDescent="0.25">
      <c r="A67" t="s">
        <v>45</v>
      </c>
      <c r="B67">
        <v>2012</v>
      </c>
      <c r="C67" t="s">
        <v>74</v>
      </c>
      <c r="D67" t="s">
        <v>39</v>
      </c>
      <c r="E67" t="s">
        <v>12354</v>
      </c>
      <c r="F67">
        <v>43</v>
      </c>
    </row>
    <row r="68" spans="1:6" x14ac:dyDescent="0.25">
      <c r="A68" t="s">
        <v>45</v>
      </c>
      <c r="B68">
        <v>2012</v>
      </c>
      <c r="C68" t="s">
        <v>74</v>
      </c>
      <c r="D68" t="s">
        <v>103</v>
      </c>
      <c r="E68" t="s">
        <v>12355</v>
      </c>
      <c r="F68">
        <v>431</v>
      </c>
    </row>
    <row r="69" spans="1:6" x14ac:dyDescent="0.25">
      <c r="A69" t="s">
        <v>45</v>
      </c>
      <c r="B69">
        <v>2012</v>
      </c>
      <c r="C69" t="s">
        <v>75</v>
      </c>
      <c r="D69" t="s">
        <v>38</v>
      </c>
      <c r="E69" t="s">
        <v>12356</v>
      </c>
      <c r="F69">
        <v>9</v>
      </c>
    </row>
    <row r="70" spans="1:6" x14ac:dyDescent="0.25">
      <c r="A70" t="s">
        <v>45</v>
      </c>
      <c r="B70">
        <v>2012</v>
      </c>
      <c r="C70" t="s">
        <v>75</v>
      </c>
      <c r="D70" t="s">
        <v>40</v>
      </c>
      <c r="E70" t="s">
        <v>12357</v>
      </c>
      <c r="F70">
        <v>10</v>
      </c>
    </row>
    <row r="71" spans="1:6" x14ac:dyDescent="0.25">
      <c r="A71" t="s">
        <v>45</v>
      </c>
      <c r="B71">
        <v>2012</v>
      </c>
      <c r="C71" t="s">
        <v>75</v>
      </c>
      <c r="D71" t="s">
        <v>102</v>
      </c>
      <c r="E71" t="s">
        <v>12358</v>
      </c>
      <c r="F71">
        <v>50</v>
      </c>
    </row>
    <row r="72" spans="1:6" x14ac:dyDescent="0.25">
      <c r="A72" t="s">
        <v>45</v>
      </c>
      <c r="B72">
        <v>2012</v>
      </c>
      <c r="C72" t="s">
        <v>75</v>
      </c>
      <c r="D72" t="s">
        <v>107</v>
      </c>
      <c r="E72" t="s">
        <v>12359</v>
      </c>
      <c r="F72">
        <v>24</v>
      </c>
    </row>
    <row r="73" spans="1:6" x14ac:dyDescent="0.25">
      <c r="A73" t="s">
        <v>45</v>
      </c>
      <c r="B73">
        <v>2012</v>
      </c>
      <c r="C73" t="s">
        <v>75</v>
      </c>
      <c r="D73" t="s">
        <v>39</v>
      </c>
      <c r="E73" t="s">
        <v>12360</v>
      </c>
      <c r="F73">
        <v>38</v>
      </c>
    </row>
    <row r="74" spans="1:6" x14ac:dyDescent="0.25">
      <c r="A74" t="s">
        <v>45</v>
      </c>
      <c r="B74">
        <v>2012</v>
      </c>
      <c r="C74" t="s">
        <v>75</v>
      </c>
      <c r="D74" t="s">
        <v>103</v>
      </c>
      <c r="E74" t="s">
        <v>12361</v>
      </c>
      <c r="F74">
        <v>426</v>
      </c>
    </row>
    <row r="75" spans="1:6" x14ac:dyDescent="0.25">
      <c r="A75" t="s">
        <v>45</v>
      </c>
      <c r="B75">
        <v>2013</v>
      </c>
      <c r="C75" t="s">
        <v>72</v>
      </c>
      <c r="D75" t="s">
        <v>38</v>
      </c>
      <c r="E75" t="s">
        <v>12362</v>
      </c>
      <c r="F75">
        <v>21</v>
      </c>
    </row>
    <row r="76" spans="1:6" x14ac:dyDescent="0.25">
      <c r="A76" t="s">
        <v>45</v>
      </c>
      <c r="B76">
        <v>2013</v>
      </c>
      <c r="C76" t="s">
        <v>72</v>
      </c>
      <c r="D76" t="s">
        <v>40</v>
      </c>
      <c r="E76" t="s">
        <v>12363</v>
      </c>
      <c r="F76">
        <v>28</v>
      </c>
    </row>
    <row r="77" spans="1:6" x14ac:dyDescent="0.25">
      <c r="A77" t="s">
        <v>45</v>
      </c>
      <c r="B77">
        <v>2013</v>
      </c>
      <c r="C77" t="s">
        <v>72</v>
      </c>
      <c r="D77" t="s">
        <v>102</v>
      </c>
      <c r="E77" t="s">
        <v>12364</v>
      </c>
      <c r="F77">
        <v>56</v>
      </c>
    </row>
    <row r="78" spans="1:6" x14ac:dyDescent="0.25">
      <c r="A78" t="s">
        <v>45</v>
      </c>
      <c r="B78">
        <v>2013</v>
      </c>
      <c r="C78" t="s">
        <v>72</v>
      </c>
      <c r="D78" t="s">
        <v>107</v>
      </c>
      <c r="E78" t="s">
        <v>12365</v>
      </c>
      <c r="F78">
        <v>16</v>
      </c>
    </row>
    <row r="79" spans="1:6" x14ac:dyDescent="0.25">
      <c r="A79" t="s">
        <v>45</v>
      </c>
      <c r="B79">
        <v>2013</v>
      </c>
      <c r="C79" t="s">
        <v>72</v>
      </c>
      <c r="D79" t="s">
        <v>39</v>
      </c>
      <c r="E79" t="s">
        <v>12366</v>
      </c>
      <c r="F79">
        <v>35</v>
      </c>
    </row>
    <row r="80" spans="1:6" x14ac:dyDescent="0.25">
      <c r="A80" t="s">
        <v>45</v>
      </c>
      <c r="B80">
        <v>2013</v>
      </c>
      <c r="C80" t="s">
        <v>72</v>
      </c>
      <c r="D80" t="s">
        <v>103</v>
      </c>
      <c r="E80" t="s">
        <v>12367</v>
      </c>
      <c r="F80">
        <v>654</v>
      </c>
    </row>
    <row r="81" spans="1:6" x14ac:dyDescent="0.25">
      <c r="A81" t="s">
        <v>45</v>
      </c>
      <c r="B81">
        <v>2013</v>
      </c>
      <c r="C81" t="s">
        <v>73</v>
      </c>
      <c r="D81" t="s">
        <v>38</v>
      </c>
      <c r="E81" t="s">
        <v>12368</v>
      </c>
      <c r="F81">
        <v>10</v>
      </c>
    </row>
    <row r="82" spans="1:6" x14ac:dyDescent="0.25">
      <c r="A82" t="s">
        <v>45</v>
      </c>
      <c r="B82">
        <v>2013</v>
      </c>
      <c r="C82" t="s">
        <v>73</v>
      </c>
      <c r="D82" t="s">
        <v>40</v>
      </c>
      <c r="E82" t="s">
        <v>12369</v>
      </c>
      <c r="F82">
        <v>12</v>
      </c>
    </row>
    <row r="83" spans="1:6" x14ac:dyDescent="0.25">
      <c r="A83" t="s">
        <v>45</v>
      </c>
      <c r="B83">
        <v>2013</v>
      </c>
      <c r="C83" t="s">
        <v>73</v>
      </c>
      <c r="D83" t="s">
        <v>102</v>
      </c>
      <c r="E83" t="s">
        <v>12370</v>
      </c>
      <c r="F83">
        <v>46</v>
      </c>
    </row>
    <row r="84" spans="1:6" x14ac:dyDescent="0.25">
      <c r="A84" t="s">
        <v>45</v>
      </c>
      <c r="B84">
        <v>2013</v>
      </c>
      <c r="C84" t="s">
        <v>73</v>
      </c>
      <c r="D84" t="s">
        <v>107</v>
      </c>
      <c r="E84" t="s">
        <v>12371</v>
      </c>
      <c r="F84">
        <v>6</v>
      </c>
    </row>
    <row r="85" spans="1:6" x14ac:dyDescent="0.25">
      <c r="A85" t="s">
        <v>45</v>
      </c>
      <c r="B85">
        <v>2013</v>
      </c>
      <c r="C85" t="s">
        <v>73</v>
      </c>
      <c r="D85" t="s">
        <v>39</v>
      </c>
      <c r="E85" t="s">
        <v>12372</v>
      </c>
      <c r="F85">
        <v>37</v>
      </c>
    </row>
    <row r="86" spans="1:6" x14ac:dyDescent="0.25">
      <c r="A86" t="s">
        <v>45</v>
      </c>
      <c r="B86">
        <v>2013</v>
      </c>
      <c r="C86" t="s">
        <v>73</v>
      </c>
      <c r="D86" t="s">
        <v>103</v>
      </c>
      <c r="E86" t="s">
        <v>12373</v>
      </c>
      <c r="F86">
        <v>514</v>
      </c>
    </row>
    <row r="87" spans="1:6" x14ac:dyDescent="0.25">
      <c r="A87" t="s">
        <v>45</v>
      </c>
      <c r="B87">
        <v>2013</v>
      </c>
      <c r="C87" t="s">
        <v>74</v>
      </c>
      <c r="D87" t="s">
        <v>38</v>
      </c>
      <c r="E87" t="s">
        <v>12374</v>
      </c>
      <c r="F87">
        <v>19</v>
      </c>
    </row>
    <row r="88" spans="1:6" x14ac:dyDescent="0.25">
      <c r="A88" t="s">
        <v>45</v>
      </c>
      <c r="B88">
        <v>2013</v>
      </c>
      <c r="C88" t="s">
        <v>74</v>
      </c>
      <c r="D88" t="s">
        <v>40</v>
      </c>
      <c r="E88" t="s">
        <v>12375</v>
      </c>
      <c r="F88">
        <v>19</v>
      </c>
    </row>
    <row r="89" spans="1:6" x14ac:dyDescent="0.25">
      <c r="A89" t="s">
        <v>45</v>
      </c>
      <c r="B89">
        <v>2013</v>
      </c>
      <c r="C89" t="s">
        <v>74</v>
      </c>
      <c r="D89" t="s">
        <v>102</v>
      </c>
      <c r="E89" t="s">
        <v>12376</v>
      </c>
      <c r="F89">
        <v>53</v>
      </c>
    </row>
    <row r="90" spans="1:6" x14ac:dyDescent="0.25">
      <c r="A90" t="s">
        <v>45</v>
      </c>
      <c r="B90">
        <v>2013</v>
      </c>
      <c r="C90" t="s">
        <v>74</v>
      </c>
      <c r="D90" t="s">
        <v>107</v>
      </c>
      <c r="E90" t="s">
        <v>12377</v>
      </c>
      <c r="F90">
        <v>14</v>
      </c>
    </row>
    <row r="91" spans="1:6" x14ac:dyDescent="0.25">
      <c r="A91" t="s">
        <v>45</v>
      </c>
      <c r="B91">
        <v>2013</v>
      </c>
      <c r="C91" t="s">
        <v>74</v>
      </c>
      <c r="D91" t="s">
        <v>39</v>
      </c>
      <c r="E91" t="s">
        <v>12378</v>
      </c>
      <c r="F91">
        <v>25</v>
      </c>
    </row>
    <row r="92" spans="1:6" x14ac:dyDescent="0.25">
      <c r="A92" t="s">
        <v>45</v>
      </c>
      <c r="B92">
        <v>2013</v>
      </c>
      <c r="C92" t="s">
        <v>74</v>
      </c>
      <c r="D92" t="s">
        <v>103</v>
      </c>
      <c r="E92" t="s">
        <v>12379</v>
      </c>
      <c r="F92">
        <v>422</v>
      </c>
    </row>
    <row r="93" spans="1:6" x14ac:dyDescent="0.25">
      <c r="A93" t="s">
        <v>45</v>
      </c>
      <c r="B93">
        <v>2013</v>
      </c>
      <c r="C93" t="s">
        <v>75</v>
      </c>
      <c r="D93" t="s">
        <v>38</v>
      </c>
      <c r="E93" t="s">
        <v>12380</v>
      </c>
      <c r="F93">
        <v>15</v>
      </c>
    </row>
    <row r="94" spans="1:6" x14ac:dyDescent="0.25">
      <c r="A94" t="s">
        <v>45</v>
      </c>
      <c r="B94">
        <v>2013</v>
      </c>
      <c r="C94" t="s">
        <v>75</v>
      </c>
      <c r="D94" t="s">
        <v>40</v>
      </c>
      <c r="E94" t="s">
        <v>12381</v>
      </c>
      <c r="F94">
        <v>24</v>
      </c>
    </row>
    <row r="95" spans="1:6" x14ac:dyDescent="0.25">
      <c r="A95" t="s">
        <v>45</v>
      </c>
      <c r="B95">
        <v>2013</v>
      </c>
      <c r="C95" t="s">
        <v>75</v>
      </c>
      <c r="D95" t="s">
        <v>102</v>
      </c>
      <c r="E95" t="s">
        <v>12382</v>
      </c>
      <c r="F95">
        <v>45</v>
      </c>
    </row>
    <row r="96" spans="1:6" x14ac:dyDescent="0.25">
      <c r="A96" t="s">
        <v>45</v>
      </c>
      <c r="B96">
        <v>2013</v>
      </c>
      <c r="C96" t="s">
        <v>75</v>
      </c>
      <c r="D96" t="s">
        <v>107</v>
      </c>
      <c r="E96" t="s">
        <v>12383</v>
      </c>
      <c r="F96">
        <v>17</v>
      </c>
    </row>
    <row r="97" spans="1:6" x14ac:dyDescent="0.25">
      <c r="A97" t="s">
        <v>45</v>
      </c>
      <c r="B97">
        <v>2013</v>
      </c>
      <c r="C97" t="s">
        <v>75</v>
      </c>
      <c r="D97" t="s">
        <v>39</v>
      </c>
      <c r="E97" t="s">
        <v>12384</v>
      </c>
      <c r="F97">
        <v>26</v>
      </c>
    </row>
    <row r="98" spans="1:6" x14ac:dyDescent="0.25">
      <c r="A98" t="s">
        <v>45</v>
      </c>
      <c r="B98">
        <v>2013</v>
      </c>
      <c r="C98" t="s">
        <v>75</v>
      </c>
      <c r="D98" t="s">
        <v>103</v>
      </c>
      <c r="E98" t="s">
        <v>12385</v>
      </c>
      <c r="F98">
        <v>425</v>
      </c>
    </row>
    <row r="99" spans="1:6" x14ac:dyDescent="0.25">
      <c r="A99" t="s">
        <v>45</v>
      </c>
      <c r="B99">
        <v>2014</v>
      </c>
      <c r="C99" t="s">
        <v>72</v>
      </c>
      <c r="D99" t="s">
        <v>38</v>
      </c>
      <c r="E99" t="s">
        <v>12386</v>
      </c>
      <c r="F99">
        <v>15</v>
      </c>
    </row>
    <row r="100" spans="1:6" x14ac:dyDescent="0.25">
      <c r="A100" t="s">
        <v>45</v>
      </c>
      <c r="B100">
        <v>2014</v>
      </c>
      <c r="C100" t="s">
        <v>72</v>
      </c>
      <c r="D100" t="s">
        <v>40</v>
      </c>
      <c r="E100" t="s">
        <v>12387</v>
      </c>
      <c r="F100">
        <v>16</v>
      </c>
    </row>
    <row r="101" spans="1:6" x14ac:dyDescent="0.25">
      <c r="A101" t="s">
        <v>45</v>
      </c>
      <c r="B101">
        <v>2014</v>
      </c>
      <c r="C101" t="s">
        <v>72</v>
      </c>
      <c r="D101" t="s">
        <v>102</v>
      </c>
      <c r="E101" t="s">
        <v>12388</v>
      </c>
      <c r="F101">
        <v>60</v>
      </c>
    </row>
    <row r="102" spans="1:6" x14ac:dyDescent="0.25">
      <c r="A102" t="s">
        <v>45</v>
      </c>
      <c r="B102">
        <v>2014</v>
      </c>
      <c r="C102" t="s">
        <v>72</v>
      </c>
      <c r="D102" t="s">
        <v>107</v>
      </c>
      <c r="E102" t="s">
        <v>12389</v>
      </c>
      <c r="F102">
        <v>14</v>
      </c>
    </row>
    <row r="103" spans="1:6" x14ac:dyDescent="0.25">
      <c r="A103" t="s">
        <v>45</v>
      </c>
      <c r="B103">
        <v>2014</v>
      </c>
      <c r="C103" t="s">
        <v>72</v>
      </c>
      <c r="D103" t="s">
        <v>39</v>
      </c>
      <c r="E103" t="s">
        <v>12390</v>
      </c>
      <c r="F103">
        <v>37</v>
      </c>
    </row>
    <row r="104" spans="1:6" x14ac:dyDescent="0.25">
      <c r="A104" t="s">
        <v>45</v>
      </c>
      <c r="B104">
        <v>2014</v>
      </c>
      <c r="C104" t="s">
        <v>72</v>
      </c>
      <c r="D104" t="s">
        <v>103</v>
      </c>
      <c r="E104" t="s">
        <v>12391</v>
      </c>
      <c r="F104">
        <v>678</v>
      </c>
    </row>
    <row r="105" spans="1:6" x14ac:dyDescent="0.25">
      <c r="A105" t="s">
        <v>45</v>
      </c>
      <c r="B105">
        <v>2014</v>
      </c>
      <c r="C105" t="s">
        <v>73</v>
      </c>
      <c r="D105" t="s">
        <v>38</v>
      </c>
      <c r="E105" t="s">
        <v>12392</v>
      </c>
      <c r="F105">
        <v>15</v>
      </c>
    </row>
    <row r="106" spans="1:6" x14ac:dyDescent="0.25">
      <c r="A106" t="s">
        <v>45</v>
      </c>
      <c r="B106">
        <v>2014</v>
      </c>
      <c r="C106" t="s">
        <v>73</v>
      </c>
      <c r="D106" t="s">
        <v>40</v>
      </c>
      <c r="E106" t="s">
        <v>12393</v>
      </c>
      <c r="F106">
        <v>22</v>
      </c>
    </row>
    <row r="107" spans="1:6" x14ac:dyDescent="0.25">
      <c r="A107" t="s">
        <v>45</v>
      </c>
      <c r="B107">
        <v>2014</v>
      </c>
      <c r="C107" t="s">
        <v>73</v>
      </c>
      <c r="D107" t="s">
        <v>102</v>
      </c>
      <c r="E107" t="s">
        <v>12394</v>
      </c>
      <c r="F107">
        <v>34</v>
      </c>
    </row>
    <row r="108" spans="1:6" x14ac:dyDescent="0.25">
      <c r="A108" t="s">
        <v>45</v>
      </c>
      <c r="B108">
        <v>2014</v>
      </c>
      <c r="C108" t="s">
        <v>73</v>
      </c>
      <c r="D108" t="s">
        <v>107</v>
      </c>
      <c r="E108" t="s">
        <v>12395</v>
      </c>
      <c r="F108">
        <v>10</v>
      </c>
    </row>
    <row r="109" spans="1:6" x14ac:dyDescent="0.25">
      <c r="A109" t="s">
        <v>45</v>
      </c>
      <c r="B109">
        <v>2014</v>
      </c>
      <c r="C109" t="s">
        <v>73</v>
      </c>
      <c r="D109" t="s">
        <v>39</v>
      </c>
      <c r="E109" t="s">
        <v>12396</v>
      </c>
      <c r="F109">
        <v>39</v>
      </c>
    </row>
    <row r="110" spans="1:6" x14ac:dyDescent="0.25">
      <c r="A110" t="s">
        <v>45</v>
      </c>
      <c r="B110">
        <v>2014</v>
      </c>
      <c r="C110" t="s">
        <v>73</v>
      </c>
      <c r="D110" t="s">
        <v>103</v>
      </c>
      <c r="E110" t="s">
        <v>12397</v>
      </c>
      <c r="F110">
        <v>504</v>
      </c>
    </row>
    <row r="111" spans="1:6" x14ac:dyDescent="0.25">
      <c r="A111" t="s">
        <v>45</v>
      </c>
      <c r="B111">
        <v>2014</v>
      </c>
      <c r="C111" t="s">
        <v>74</v>
      </c>
      <c r="D111" t="s">
        <v>38</v>
      </c>
      <c r="E111" t="s">
        <v>12398</v>
      </c>
      <c r="F111">
        <v>11</v>
      </c>
    </row>
    <row r="112" spans="1:6" x14ac:dyDescent="0.25">
      <c r="A112" t="s">
        <v>45</v>
      </c>
      <c r="B112">
        <v>2014</v>
      </c>
      <c r="C112" t="s">
        <v>74</v>
      </c>
      <c r="D112" t="s">
        <v>40</v>
      </c>
      <c r="E112" t="s">
        <v>12399</v>
      </c>
      <c r="F112">
        <v>8</v>
      </c>
    </row>
    <row r="113" spans="1:6" x14ac:dyDescent="0.25">
      <c r="A113" t="s">
        <v>45</v>
      </c>
      <c r="B113">
        <v>2014</v>
      </c>
      <c r="C113" t="s">
        <v>74</v>
      </c>
      <c r="D113" t="s">
        <v>102</v>
      </c>
      <c r="E113" t="s">
        <v>12400</v>
      </c>
      <c r="F113">
        <v>43</v>
      </c>
    </row>
    <row r="114" spans="1:6" x14ac:dyDescent="0.25">
      <c r="A114" t="s">
        <v>45</v>
      </c>
      <c r="B114">
        <v>2014</v>
      </c>
      <c r="C114" t="s">
        <v>74</v>
      </c>
      <c r="D114" t="s">
        <v>107</v>
      </c>
      <c r="E114" t="s">
        <v>12401</v>
      </c>
      <c r="F114">
        <v>11</v>
      </c>
    </row>
    <row r="115" spans="1:6" x14ac:dyDescent="0.25">
      <c r="A115" t="s">
        <v>45</v>
      </c>
      <c r="B115">
        <v>2014</v>
      </c>
      <c r="C115" t="s">
        <v>74</v>
      </c>
      <c r="D115" t="s">
        <v>39</v>
      </c>
      <c r="E115" t="s">
        <v>12402</v>
      </c>
      <c r="F115">
        <v>33</v>
      </c>
    </row>
    <row r="116" spans="1:6" x14ac:dyDescent="0.25">
      <c r="A116" t="s">
        <v>45</v>
      </c>
      <c r="B116">
        <v>2014</v>
      </c>
      <c r="C116" t="s">
        <v>74</v>
      </c>
      <c r="D116" t="s">
        <v>103</v>
      </c>
      <c r="E116" t="s">
        <v>12403</v>
      </c>
      <c r="F116">
        <v>437</v>
      </c>
    </row>
    <row r="117" spans="1:6" x14ac:dyDescent="0.25">
      <c r="A117" t="s">
        <v>45</v>
      </c>
      <c r="B117">
        <v>2014</v>
      </c>
      <c r="C117" t="s">
        <v>75</v>
      </c>
      <c r="D117" t="s">
        <v>38</v>
      </c>
      <c r="E117" t="s">
        <v>12404</v>
      </c>
      <c r="F117">
        <v>19</v>
      </c>
    </row>
    <row r="118" spans="1:6" x14ac:dyDescent="0.25">
      <c r="A118" t="s">
        <v>45</v>
      </c>
      <c r="B118">
        <v>2014</v>
      </c>
      <c r="C118" t="s">
        <v>75</v>
      </c>
      <c r="D118" t="s">
        <v>40</v>
      </c>
      <c r="E118" t="s">
        <v>12405</v>
      </c>
      <c r="F118">
        <v>22</v>
      </c>
    </row>
    <row r="119" spans="1:6" x14ac:dyDescent="0.25">
      <c r="A119" t="s">
        <v>45</v>
      </c>
      <c r="B119">
        <v>2014</v>
      </c>
      <c r="C119" t="s">
        <v>75</v>
      </c>
      <c r="D119" t="s">
        <v>102</v>
      </c>
      <c r="E119" t="s">
        <v>12406</v>
      </c>
      <c r="F119">
        <v>54</v>
      </c>
    </row>
    <row r="120" spans="1:6" x14ac:dyDescent="0.25">
      <c r="A120" t="s">
        <v>45</v>
      </c>
      <c r="B120">
        <v>2014</v>
      </c>
      <c r="C120" t="s">
        <v>75</v>
      </c>
      <c r="D120" t="s">
        <v>107</v>
      </c>
      <c r="E120" t="s">
        <v>12407</v>
      </c>
      <c r="F120">
        <v>24</v>
      </c>
    </row>
    <row r="121" spans="1:6" x14ac:dyDescent="0.25">
      <c r="A121" t="s">
        <v>45</v>
      </c>
      <c r="B121">
        <v>2014</v>
      </c>
      <c r="C121" t="s">
        <v>75</v>
      </c>
      <c r="D121" t="s">
        <v>39</v>
      </c>
      <c r="E121" t="s">
        <v>12408</v>
      </c>
      <c r="F121">
        <v>39</v>
      </c>
    </row>
    <row r="122" spans="1:6" x14ac:dyDescent="0.25">
      <c r="A122" t="s">
        <v>45</v>
      </c>
      <c r="B122">
        <v>2014</v>
      </c>
      <c r="C122" t="s">
        <v>75</v>
      </c>
      <c r="D122" t="s">
        <v>103</v>
      </c>
      <c r="E122" t="s">
        <v>12409</v>
      </c>
      <c r="F122">
        <v>482</v>
      </c>
    </row>
    <row r="123" spans="1:6" x14ac:dyDescent="0.25">
      <c r="A123" t="s">
        <v>148</v>
      </c>
      <c r="B123">
        <v>2010</v>
      </c>
      <c r="C123" t="s">
        <v>72</v>
      </c>
      <c r="D123" t="s">
        <v>38</v>
      </c>
      <c r="E123" t="s">
        <v>12410</v>
      </c>
      <c r="F123">
        <v>1</v>
      </c>
    </row>
    <row r="124" spans="1:6" x14ac:dyDescent="0.25">
      <c r="A124" t="s">
        <v>148</v>
      </c>
      <c r="B124">
        <v>2010</v>
      </c>
      <c r="C124" t="s">
        <v>72</v>
      </c>
      <c r="D124" t="s">
        <v>102</v>
      </c>
      <c r="E124" t="s">
        <v>12411</v>
      </c>
      <c r="F124">
        <v>17</v>
      </c>
    </row>
    <row r="125" spans="1:6" x14ac:dyDescent="0.25">
      <c r="A125" t="s">
        <v>148</v>
      </c>
      <c r="B125">
        <v>2010</v>
      </c>
      <c r="C125" t="s">
        <v>72</v>
      </c>
      <c r="D125" t="s">
        <v>107</v>
      </c>
      <c r="E125" t="s">
        <v>12412</v>
      </c>
      <c r="F125">
        <v>33</v>
      </c>
    </row>
    <row r="126" spans="1:6" x14ac:dyDescent="0.25">
      <c r="A126" t="s">
        <v>148</v>
      </c>
      <c r="B126">
        <v>2010</v>
      </c>
      <c r="C126" t="s">
        <v>72</v>
      </c>
      <c r="D126" t="s">
        <v>103</v>
      </c>
      <c r="E126" t="s">
        <v>12413</v>
      </c>
      <c r="F126">
        <v>50</v>
      </c>
    </row>
    <row r="127" spans="1:6" x14ac:dyDescent="0.25">
      <c r="A127" t="s">
        <v>148</v>
      </c>
      <c r="B127">
        <v>2010</v>
      </c>
      <c r="C127" t="s">
        <v>73</v>
      </c>
      <c r="D127" t="s">
        <v>38</v>
      </c>
      <c r="E127" t="s">
        <v>12414</v>
      </c>
      <c r="F127">
        <v>1</v>
      </c>
    </row>
    <row r="128" spans="1:6" x14ac:dyDescent="0.25">
      <c r="A128" t="s">
        <v>148</v>
      </c>
      <c r="B128">
        <v>2010</v>
      </c>
      <c r="C128" t="s">
        <v>73</v>
      </c>
      <c r="D128" t="s">
        <v>102</v>
      </c>
      <c r="E128" t="s">
        <v>12415</v>
      </c>
      <c r="F128">
        <v>10</v>
      </c>
    </row>
    <row r="129" spans="1:6" x14ac:dyDescent="0.25">
      <c r="A129" t="s">
        <v>148</v>
      </c>
      <c r="B129">
        <v>2010</v>
      </c>
      <c r="C129" t="s">
        <v>73</v>
      </c>
      <c r="D129" t="s">
        <v>107</v>
      </c>
      <c r="E129" t="s">
        <v>12416</v>
      </c>
      <c r="F129">
        <v>18</v>
      </c>
    </row>
    <row r="130" spans="1:6" x14ac:dyDescent="0.25">
      <c r="A130" t="s">
        <v>148</v>
      </c>
      <c r="B130">
        <v>2010</v>
      </c>
      <c r="C130" t="s">
        <v>73</v>
      </c>
      <c r="D130" t="s">
        <v>39</v>
      </c>
      <c r="E130" t="s">
        <v>12417</v>
      </c>
      <c r="F130">
        <v>1</v>
      </c>
    </row>
    <row r="131" spans="1:6" x14ac:dyDescent="0.25">
      <c r="A131" t="s">
        <v>148</v>
      </c>
      <c r="B131">
        <v>2010</v>
      </c>
      <c r="C131" t="s">
        <v>73</v>
      </c>
      <c r="D131" t="s">
        <v>103</v>
      </c>
      <c r="E131" t="s">
        <v>12418</v>
      </c>
      <c r="F131">
        <v>31</v>
      </c>
    </row>
    <row r="132" spans="1:6" x14ac:dyDescent="0.25">
      <c r="A132" t="s">
        <v>148</v>
      </c>
      <c r="B132">
        <v>2010</v>
      </c>
      <c r="C132" t="s">
        <v>74</v>
      </c>
      <c r="D132" t="s">
        <v>38</v>
      </c>
      <c r="E132" t="s">
        <v>12419</v>
      </c>
      <c r="F132">
        <v>2</v>
      </c>
    </row>
    <row r="133" spans="1:6" x14ac:dyDescent="0.25">
      <c r="A133" t="s">
        <v>148</v>
      </c>
      <c r="B133">
        <v>2010</v>
      </c>
      <c r="C133" t="s">
        <v>74</v>
      </c>
      <c r="D133" t="s">
        <v>40</v>
      </c>
      <c r="E133" t="s">
        <v>12420</v>
      </c>
      <c r="F133">
        <v>2</v>
      </c>
    </row>
    <row r="134" spans="1:6" x14ac:dyDescent="0.25">
      <c r="A134" t="s">
        <v>148</v>
      </c>
      <c r="B134">
        <v>2010</v>
      </c>
      <c r="C134" t="s">
        <v>74</v>
      </c>
      <c r="D134" t="s">
        <v>102</v>
      </c>
      <c r="E134" t="s">
        <v>12421</v>
      </c>
      <c r="F134">
        <v>8</v>
      </c>
    </row>
    <row r="135" spans="1:6" x14ac:dyDescent="0.25">
      <c r="A135" t="s">
        <v>148</v>
      </c>
      <c r="B135">
        <v>2010</v>
      </c>
      <c r="C135" t="s">
        <v>74</v>
      </c>
      <c r="D135" t="s">
        <v>107</v>
      </c>
      <c r="E135" t="s">
        <v>12422</v>
      </c>
      <c r="F135">
        <v>31</v>
      </c>
    </row>
    <row r="136" spans="1:6" x14ac:dyDescent="0.25">
      <c r="A136" t="s">
        <v>148</v>
      </c>
      <c r="B136">
        <v>2010</v>
      </c>
      <c r="C136" t="s">
        <v>74</v>
      </c>
      <c r="D136" t="s">
        <v>103</v>
      </c>
      <c r="E136" t="s">
        <v>12423</v>
      </c>
      <c r="F136">
        <v>20</v>
      </c>
    </row>
    <row r="137" spans="1:6" x14ac:dyDescent="0.25">
      <c r="A137" t="s">
        <v>148</v>
      </c>
      <c r="B137">
        <v>2010</v>
      </c>
      <c r="C137" t="s">
        <v>75</v>
      </c>
      <c r="D137" t="s">
        <v>38</v>
      </c>
      <c r="E137" t="s">
        <v>12424</v>
      </c>
      <c r="F137">
        <v>13</v>
      </c>
    </row>
    <row r="138" spans="1:6" x14ac:dyDescent="0.25">
      <c r="A138" t="s">
        <v>148</v>
      </c>
      <c r="B138">
        <v>2010</v>
      </c>
      <c r="C138" t="s">
        <v>75</v>
      </c>
      <c r="D138" t="s">
        <v>40</v>
      </c>
      <c r="E138" t="s">
        <v>12425</v>
      </c>
      <c r="F138">
        <v>2</v>
      </c>
    </row>
    <row r="139" spans="1:6" x14ac:dyDescent="0.25">
      <c r="A139" t="s">
        <v>148</v>
      </c>
      <c r="B139">
        <v>2010</v>
      </c>
      <c r="C139" t="s">
        <v>75</v>
      </c>
      <c r="D139" t="s">
        <v>102</v>
      </c>
      <c r="E139" t="s">
        <v>12426</v>
      </c>
      <c r="F139">
        <v>33</v>
      </c>
    </row>
    <row r="140" spans="1:6" x14ac:dyDescent="0.25">
      <c r="A140" t="s">
        <v>148</v>
      </c>
      <c r="B140">
        <v>2010</v>
      </c>
      <c r="C140" t="s">
        <v>75</v>
      </c>
      <c r="D140" t="s">
        <v>107</v>
      </c>
      <c r="E140" t="s">
        <v>12427</v>
      </c>
      <c r="F140">
        <v>39</v>
      </c>
    </row>
    <row r="141" spans="1:6" x14ac:dyDescent="0.25">
      <c r="A141" t="s">
        <v>148</v>
      </c>
      <c r="B141">
        <v>2010</v>
      </c>
      <c r="C141" t="s">
        <v>75</v>
      </c>
      <c r="D141" t="s">
        <v>39</v>
      </c>
      <c r="E141" t="s">
        <v>12428</v>
      </c>
      <c r="F141">
        <v>5</v>
      </c>
    </row>
    <row r="142" spans="1:6" x14ac:dyDescent="0.25">
      <c r="A142" t="s">
        <v>148</v>
      </c>
      <c r="B142">
        <v>2010</v>
      </c>
      <c r="C142" t="s">
        <v>75</v>
      </c>
      <c r="D142" t="s">
        <v>103</v>
      </c>
      <c r="E142" t="s">
        <v>12429</v>
      </c>
      <c r="F142">
        <v>148</v>
      </c>
    </row>
    <row r="143" spans="1:6" x14ac:dyDescent="0.25">
      <c r="A143" t="s">
        <v>148</v>
      </c>
      <c r="B143">
        <v>2011</v>
      </c>
      <c r="C143" t="s">
        <v>72</v>
      </c>
      <c r="D143" t="s">
        <v>38</v>
      </c>
      <c r="E143" t="s">
        <v>12430</v>
      </c>
      <c r="F143">
        <v>5</v>
      </c>
    </row>
    <row r="144" spans="1:6" x14ac:dyDescent="0.25">
      <c r="A144" t="s">
        <v>148</v>
      </c>
      <c r="B144">
        <v>2011</v>
      </c>
      <c r="C144" t="s">
        <v>72</v>
      </c>
      <c r="D144" t="s">
        <v>40</v>
      </c>
      <c r="E144" t="s">
        <v>12431</v>
      </c>
      <c r="F144">
        <v>2</v>
      </c>
    </row>
    <row r="145" spans="1:6" x14ac:dyDescent="0.25">
      <c r="A145" t="s">
        <v>148</v>
      </c>
      <c r="B145">
        <v>2011</v>
      </c>
      <c r="C145" t="s">
        <v>72</v>
      </c>
      <c r="D145" t="s">
        <v>102</v>
      </c>
      <c r="E145" t="s">
        <v>12432</v>
      </c>
      <c r="F145">
        <v>22</v>
      </c>
    </row>
    <row r="146" spans="1:6" x14ac:dyDescent="0.25">
      <c r="A146" t="s">
        <v>148</v>
      </c>
      <c r="B146">
        <v>2011</v>
      </c>
      <c r="C146" t="s">
        <v>72</v>
      </c>
      <c r="D146" t="s">
        <v>107</v>
      </c>
      <c r="E146" t="s">
        <v>12433</v>
      </c>
      <c r="F146">
        <v>18</v>
      </c>
    </row>
    <row r="147" spans="1:6" x14ac:dyDescent="0.25">
      <c r="A147" t="s">
        <v>148</v>
      </c>
      <c r="B147">
        <v>2011</v>
      </c>
      <c r="C147" t="s">
        <v>72</v>
      </c>
      <c r="D147" t="s">
        <v>39</v>
      </c>
      <c r="E147" t="s">
        <v>12434</v>
      </c>
      <c r="F147">
        <v>3</v>
      </c>
    </row>
    <row r="148" spans="1:6" x14ac:dyDescent="0.25">
      <c r="A148" t="s">
        <v>148</v>
      </c>
      <c r="B148">
        <v>2011</v>
      </c>
      <c r="C148" t="s">
        <v>72</v>
      </c>
      <c r="D148" t="s">
        <v>103</v>
      </c>
      <c r="E148" t="s">
        <v>12435</v>
      </c>
      <c r="F148">
        <v>86</v>
      </c>
    </row>
    <row r="149" spans="1:6" x14ac:dyDescent="0.25">
      <c r="A149" t="s">
        <v>148</v>
      </c>
      <c r="B149">
        <v>2011</v>
      </c>
      <c r="C149" t="s">
        <v>73</v>
      </c>
      <c r="D149" t="s">
        <v>38</v>
      </c>
      <c r="E149" t="s">
        <v>12436</v>
      </c>
      <c r="F149">
        <v>2</v>
      </c>
    </row>
    <row r="150" spans="1:6" x14ac:dyDescent="0.25">
      <c r="A150" t="s">
        <v>148</v>
      </c>
      <c r="B150">
        <v>2011</v>
      </c>
      <c r="C150" t="s">
        <v>73</v>
      </c>
      <c r="D150" t="s">
        <v>102</v>
      </c>
      <c r="E150" t="s">
        <v>12437</v>
      </c>
      <c r="F150">
        <v>7</v>
      </c>
    </row>
    <row r="151" spans="1:6" x14ac:dyDescent="0.25">
      <c r="A151" t="s">
        <v>148</v>
      </c>
      <c r="B151">
        <v>2011</v>
      </c>
      <c r="C151" t="s">
        <v>73</v>
      </c>
      <c r="D151" t="s">
        <v>39</v>
      </c>
      <c r="E151" t="s">
        <v>12438</v>
      </c>
      <c r="F151">
        <v>1</v>
      </c>
    </row>
    <row r="152" spans="1:6" x14ac:dyDescent="0.25">
      <c r="A152" t="s">
        <v>148</v>
      </c>
      <c r="B152">
        <v>2011</v>
      </c>
      <c r="C152" t="s">
        <v>73</v>
      </c>
      <c r="D152" t="s">
        <v>103</v>
      </c>
      <c r="E152" t="s">
        <v>12439</v>
      </c>
      <c r="F152">
        <v>14</v>
      </c>
    </row>
    <row r="153" spans="1:6" x14ac:dyDescent="0.25">
      <c r="A153" t="s">
        <v>148</v>
      </c>
      <c r="B153">
        <v>2011</v>
      </c>
      <c r="C153" t="s">
        <v>74</v>
      </c>
      <c r="D153" t="s">
        <v>38</v>
      </c>
      <c r="E153" t="s">
        <v>12440</v>
      </c>
      <c r="F153">
        <v>4</v>
      </c>
    </row>
    <row r="154" spans="1:6" x14ac:dyDescent="0.25">
      <c r="A154" t="s">
        <v>148</v>
      </c>
      <c r="B154">
        <v>2011</v>
      </c>
      <c r="C154" t="s">
        <v>74</v>
      </c>
      <c r="D154" t="s">
        <v>40</v>
      </c>
      <c r="E154" t="s">
        <v>12441</v>
      </c>
      <c r="F154">
        <v>23</v>
      </c>
    </row>
    <row r="155" spans="1:6" x14ac:dyDescent="0.25">
      <c r="A155" t="s">
        <v>148</v>
      </c>
      <c r="B155">
        <v>2011</v>
      </c>
      <c r="C155" t="s">
        <v>74</v>
      </c>
      <c r="D155" t="s">
        <v>102</v>
      </c>
      <c r="E155" t="s">
        <v>12442</v>
      </c>
      <c r="F155">
        <v>31</v>
      </c>
    </row>
    <row r="156" spans="1:6" x14ac:dyDescent="0.25">
      <c r="A156" t="s">
        <v>148</v>
      </c>
      <c r="B156">
        <v>2011</v>
      </c>
      <c r="C156" t="s">
        <v>74</v>
      </c>
      <c r="D156" t="s">
        <v>107</v>
      </c>
      <c r="E156" t="s">
        <v>12443</v>
      </c>
      <c r="F156">
        <v>25</v>
      </c>
    </row>
    <row r="157" spans="1:6" x14ac:dyDescent="0.25">
      <c r="A157" t="s">
        <v>148</v>
      </c>
      <c r="B157">
        <v>2011</v>
      </c>
      <c r="C157" t="s">
        <v>74</v>
      </c>
      <c r="D157" t="s">
        <v>39</v>
      </c>
      <c r="E157" t="s">
        <v>12444</v>
      </c>
      <c r="F157">
        <v>2</v>
      </c>
    </row>
    <row r="158" spans="1:6" x14ac:dyDescent="0.25">
      <c r="A158" t="s">
        <v>148</v>
      </c>
      <c r="B158">
        <v>2011</v>
      </c>
      <c r="C158" t="s">
        <v>74</v>
      </c>
      <c r="D158" t="s">
        <v>103</v>
      </c>
      <c r="E158" t="s">
        <v>12445</v>
      </c>
      <c r="F158">
        <v>44</v>
      </c>
    </row>
    <row r="159" spans="1:6" x14ac:dyDescent="0.25">
      <c r="A159" t="s">
        <v>148</v>
      </c>
      <c r="B159">
        <v>2011</v>
      </c>
      <c r="C159" t="s">
        <v>75</v>
      </c>
      <c r="D159" t="s">
        <v>38</v>
      </c>
      <c r="E159" t="s">
        <v>12446</v>
      </c>
      <c r="F159">
        <v>10</v>
      </c>
    </row>
    <row r="160" spans="1:6" x14ac:dyDescent="0.25">
      <c r="A160" t="s">
        <v>148</v>
      </c>
      <c r="B160">
        <v>2011</v>
      </c>
      <c r="C160" t="s">
        <v>75</v>
      </c>
      <c r="D160" t="s">
        <v>40</v>
      </c>
      <c r="E160" t="s">
        <v>12447</v>
      </c>
      <c r="F160">
        <v>1</v>
      </c>
    </row>
    <row r="161" spans="1:6" x14ac:dyDescent="0.25">
      <c r="A161" t="s">
        <v>148</v>
      </c>
      <c r="B161">
        <v>2011</v>
      </c>
      <c r="C161" t="s">
        <v>75</v>
      </c>
      <c r="D161" t="s">
        <v>102</v>
      </c>
      <c r="E161" t="s">
        <v>12448</v>
      </c>
      <c r="F161">
        <v>32</v>
      </c>
    </row>
    <row r="162" spans="1:6" x14ac:dyDescent="0.25">
      <c r="A162" t="s">
        <v>148</v>
      </c>
      <c r="B162">
        <v>2011</v>
      </c>
      <c r="C162" t="s">
        <v>75</v>
      </c>
      <c r="D162" t="s">
        <v>107</v>
      </c>
      <c r="E162" t="s">
        <v>12449</v>
      </c>
      <c r="F162">
        <v>46</v>
      </c>
    </row>
    <row r="163" spans="1:6" x14ac:dyDescent="0.25">
      <c r="A163" t="s">
        <v>148</v>
      </c>
      <c r="B163">
        <v>2011</v>
      </c>
      <c r="C163" t="s">
        <v>75</v>
      </c>
      <c r="D163" t="s">
        <v>39</v>
      </c>
      <c r="E163" t="s">
        <v>12450</v>
      </c>
      <c r="F163">
        <v>5</v>
      </c>
    </row>
    <row r="164" spans="1:6" x14ac:dyDescent="0.25">
      <c r="A164" t="s">
        <v>148</v>
      </c>
      <c r="B164">
        <v>2011</v>
      </c>
      <c r="C164" t="s">
        <v>75</v>
      </c>
      <c r="D164" t="s">
        <v>103</v>
      </c>
      <c r="E164" t="s">
        <v>12451</v>
      </c>
      <c r="F164">
        <v>103</v>
      </c>
    </row>
    <row r="165" spans="1:6" x14ac:dyDescent="0.25">
      <c r="A165" t="s">
        <v>148</v>
      </c>
      <c r="B165">
        <v>2012</v>
      </c>
      <c r="C165" t="s">
        <v>72</v>
      </c>
      <c r="D165" t="s">
        <v>38</v>
      </c>
      <c r="E165" t="s">
        <v>12452</v>
      </c>
      <c r="F165">
        <v>7</v>
      </c>
    </row>
    <row r="166" spans="1:6" x14ac:dyDescent="0.25">
      <c r="A166" t="s">
        <v>148</v>
      </c>
      <c r="B166">
        <v>2012</v>
      </c>
      <c r="C166" t="s">
        <v>72</v>
      </c>
      <c r="D166" t="s">
        <v>40</v>
      </c>
      <c r="E166" t="s">
        <v>12453</v>
      </c>
      <c r="F166">
        <v>5</v>
      </c>
    </row>
    <row r="167" spans="1:6" x14ac:dyDescent="0.25">
      <c r="A167" t="s">
        <v>148</v>
      </c>
      <c r="B167">
        <v>2012</v>
      </c>
      <c r="C167" t="s">
        <v>72</v>
      </c>
      <c r="D167" t="s">
        <v>102</v>
      </c>
      <c r="E167" t="s">
        <v>12454</v>
      </c>
      <c r="F167">
        <v>11</v>
      </c>
    </row>
    <row r="168" spans="1:6" x14ac:dyDescent="0.25">
      <c r="A168" t="s">
        <v>148</v>
      </c>
      <c r="B168">
        <v>2012</v>
      </c>
      <c r="C168" t="s">
        <v>72</v>
      </c>
      <c r="D168" t="s">
        <v>107</v>
      </c>
      <c r="E168" t="s">
        <v>12455</v>
      </c>
      <c r="F168">
        <v>78</v>
      </c>
    </row>
    <row r="169" spans="1:6" x14ac:dyDescent="0.25">
      <c r="A169" t="s">
        <v>148</v>
      </c>
      <c r="B169">
        <v>2012</v>
      </c>
      <c r="C169" t="s">
        <v>72</v>
      </c>
      <c r="D169" t="s">
        <v>39</v>
      </c>
      <c r="E169" t="s">
        <v>12456</v>
      </c>
      <c r="F169">
        <v>2</v>
      </c>
    </row>
    <row r="170" spans="1:6" x14ac:dyDescent="0.25">
      <c r="A170" t="s">
        <v>148</v>
      </c>
      <c r="B170">
        <v>2012</v>
      </c>
      <c r="C170" t="s">
        <v>72</v>
      </c>
      <c r="D170" t="s">
        <v>103</v>
      </c>
      <c r="E170" t="s">
        <v>12457</v>
      </c>
      <c r="F170">
        <v>91</v>
      </c>
    </row>
    <row r="171" spans="1:6" x14ac:dyDescent="0.25">
      <c r="A171" t="s">
        <v>148</v>
      </c>
      <c r="B171">
        <v>2012</v>
      </c>
      <c r="C171" t="s">
        <v>73</v>
      </c>
      <c r="D171" t="s">
        <v>107</v>
      </c>
      <c r="E171" t="s">
        <v>12458</v>
      </c>
      <c r="F171">
        <v>7</v>
      </c>
    </row>
    <row r="172" spans="1:6" x14ac:dyDescent="0.25">
      <c r="A172" t="s">
        <v>148</v>
      </c>
      <c r="B172">
        <v>2012</v>
      </c>
      <c r="C172" t="s">
        <v>74</v>
      </c>
      <c r="D172" t="s">
        <v>38</v>
      </c>
      <c r="E172" t="s">
        <v>12459</v>
      </c>
      <c r="F172">
        <v>10</v>
      </c>
    </row>
    <row r="173" spans="1:6" x14ac:dyDescent="0.25">
      <c r="A173" t="s">
        <v>148</v>
      </c>
      <c r="B173">
        <v>2012</v>
      </c>
      <c r="C173" t="s">
        <v>74</v>
      </c>
      <c r="D173" t="s">
        <v>40</v>
      </c>
      <c r="E173" t="s">
        <v>12460</v>
      </c>
      <c r="F173">
        <v>2</v>
      </c>
    </row>
    <row r="174" spans="1:6" x14ac:dyDescent="0.25">
      <c r="A174" t="s">
        <v>148</v>
      </c>
      <c r="B174">
        <v>2012</v>
      </c>
      <c r="C174" t="s">
        <v>74</v>
      </c>
      <c r="D174" t="s">
        <v>102</v>
      </c>
      <c r="E174" t="s">
        <v>12461</v>
      </c>
      <c r="F174">
        <v>22</v>
      </c>
    </row>
    <row r="175" spans="1:6" x14ac:dyDescent="0.25">
      <c r="A175" t="s">
        <v>148</v>
      </c>
      <c r="B175">
        <v>2012</v>
      </c>
      <c r="C175" t="s">
        <v>74</v>
      </c>
      <c r="D175" t="s">
        <v>107</v>
      </c>
      <c r="E175" t="s">
        <v>12462</v>
      </c>
      <c r="F175">
        <v>26</v>
      </c>
    </row>
    <row r="176" spans="1:6" x14ac:dyDescent="0.25">
      <c r="A176" t="s">
        <v>148</v>
      </c>
      <c r="B176">
        <v>2012</v>
      </c>
      <c r="C176" t="s">
        <v>74</v>
      </c>
      <c r="D176" t="s">
        <v>39</v>
      </c>
      <c r="E176" t="s">
        <v>12463</v>
      </c>
      <c r="F176">
        <v>2</v>
      </c>
    </row>
    <row r="177" spans="1:6" x14ac:dyDescent="0.25">
      <c r="A177" t="s">
        <v>148</v>
      </c>
      <c r="B177">
        <v>2012</v>
      </c>
      <c r="C177" t="s">
        <v>74</v>
      </c>
      <c r="D177" t="s">
        <v>103</v>
      </c>
      <c r="E177" t="s">
        <v>12464</v>
      </c>
      <c r="F177">
        <v>50</v>
      </c>
    </row>
    <row r="178" spans="1:6" x14ac:dyDescent="0.25">
      <c r="A178" t="s">
        <v>148</v>
      </c>
      <c r="B178">
        <v>2012</v>
      </c>
      <c r="C178" t="s">
        <v>75</v>
      </c>
      <c r="D178" t="s">
        <v>38</v>
      </c>
      <c r="E178" t="s">
        <v>12465</v>
      </c>
      <c r="F178">
        <v>25</v>
      </c>
    </row>
    <row r="179" spans="1:6" x14ac:dyDescent="0.25">
      <c r="A179" t="s">
        <v>148</v>
      </c>
      <c r="B179">
        <v>2012</v>
      </c>
      <c r="C179" t="s">
        <v>75</v>
      </c>
      <c r="D179" t="s">
        <v>40</v>
      </c>
      <c r="E179" t="s">
        <v>12466</v>
      </c>
      <c r="F179">
        <v>4</v>
      </c>
    </row>
    <row r="180" spans="1:6" x14ac:dyDescent="0.25">
      <c r="A180" t="s">
        <v>148</v>
      </c>
      <c r="B180">
        <v>2012</v>
      </c>
      <c r="C180" t="s">
        <v>75</v>
      </c>
      <c r="D180" t="s">
        <v>102</v>
      </c>
      <c r="E180" t="s">
        <v>12467</v>
      </c>
      <c r="F180">
        <v>30</v>
      </c>
    </row>
    <row r="181" spans="1:6" x14ac:dyDescent="0.25">
      <c r="A181" t="s">
        <v>148</v>
      </c>
      <c r="B181">
        <v>2012</v>
      </c>
      <c r="C181" t="s">
        <v>75</v>
      </c>
      <c r="D181" t="s">
        <v>107</v>
      </c>
      <c r="E181" t="s">
        <v>12468</v>
      </c>
      <c r="F181">
        <v>62</v>
      </c>
    </row>
    <row r="182" spans="1:6" x14ac:dyDescent="0.25">
      <c r="A182" t="s">
        <v>148</v>
      </c>
      <c r="B182">
        <v>2012</v>
      </c>
      <c r="C182" t="s">
        <v>75</v>
      </c>
      <c r="D182" t="s">
        <v>39</v>
      </c>
      <c r="E182" t="s">
        <v>12469</v>
      </c>
      <c r="F182">
        <v>2</v>
      </c>
    </row>
    <row r="183" spans="1:6" x14ac:dyDescent="0.25">
      <c r="A183" t="s">
        <v>148</v>
      </c>
      <c r="B183">
        <v>2012</v>
      </c>
      <c r="C183" t="s">
        <v>75</v>
      </c>
      <c r="D183" t="s">
        <v>103</v>
      </c>
      <c r="E183" t="s">
        <v>12470</v>
      </c>
      <c r="F183">
        <v>126</v>
      </c>
    </row>
    <row r="184" spans="1:6" x14ac:dyDescent="0.25">
      <c r="A184" t="s">
        <v>148</v>
      </c>
      <c r="B184">
        <v>2013</v>
      </c>
      <c r="C184" t="s">
        <v>72</v>
      </c>
      <c r="D184" t="s">
        <v>38</v>
      </c>
      <c r="E184" t="s">
        <v>12471</v>
      </c>
      <c r="F184">
        <v>10</v>
      </c>
    </row>
    <row r="185" spans="1:6" x14ac:dyDescent="0.25">
      <c r="A185" t="s">
        <v>148</v>
      </c>
      <c r="B185">
        <v>2013</v>
      </c>
      <c r="C185" t="s">
        <v>72</v>
      </c>
      <c r="D185" t="s">
        <v>40</v>
      </c>
      <c r="E185" t="s">
        <v>12472</v>
      </c>
      <c r="F185">
        <v>3</v>
      </c>
    </row>
    <row r="186" spans="1:6" x14ac:dyDescent="0.25">
      <c r="A186" t="s">
        <v>148</v>
      </c>
      <c r="B186">
        <v>2013</v>
      </c>
      <c r="C186" t="s">
        <v>72</v>
      </c>
      <c r="D186" t="s">
        <v>102</v>
      </c>
      <c r="E186" t="s">
        <v>12473</v>
      </c>
      <c r="F186">
        <v>19</v>
      </c>
    </row>
    <row r="187" spans="1:6" x14ac:dyDescent="0.25">
      <c r="A187" t="s">
        <v>148</v>
      </c>
      <c r="B187">
        <v>2013</v>
      </c>
      <c r="C187" t="s">
        <v>72</v>
      </c>
      <c r="D187" t="s">
        <v>107</v>
      </c>
      <c r="E187" t="s">
        <v>12474</v>
      </c>
      <c r="F187">
        <v>37</v>
      </c>
    </row>
    <row r="188" spans="1:6" x14ac:dyDescent="0.25">
      <c r="A188" t="s">
        <v>148</v>
      </c>
      <c r="B188">
        <v>2013</v>
      </c>
      <c r="C188" t="s">
        <v>72</v>
      </c>
      <c r="D188" t="s">
        <v>39</v>
      </c>
      <c r="E188" t="s">
        <v>12475</v>
      </c>
      <c r="F188">
        <v>4</v>
      </c>
    </row>
    <row r="189" spans="1:6" x14ac:dyDescent="0.25">
      <c r="A189" t="s">
        <v>148</v>
      </c>
      <c r="B189">
        <v>2013</v>
      </c>
      <c r="C189" t="s">
        <v>72</v>
      </c>
      <c r="D189" t="s">
        <v>103</v>
      </c>
      <c r="E189" t="s">
        <v>12476</v>
      </c>
      <c r="F189">
        <v>138</v>
      </c>
    </row>
    <row r="190" spans="1:6" x14ac:dyDescent="0.25">
      <c r="A190" t="s">
        <v>148</v>
      </c>
      <c r="B190">
        <v>2013</v>
      </c>
      <c r="C190" t="s">
        <v>73</v>
      </c>
      <c r="D190" t="s">
        <v>38</v>
      </c>
      <c r="E190" t="s">
        <v>12477</v>
      </c>
      <c r="F190">
        <v>3</v>
      </c>
    </row>
    <row r="191" spans="1:6" x14ac:dyDescent="0.25">
      <c r="A191" t="s">
        <v>148</v>
      </c>
      <c r="B191">
        <v>2013</v>
      </c>
      <c r="C191" t="s">
        <v>73</v>
      </c>
      <c r="D191" t="s">
        <v>102</v>
      </c>
      <c r="E191" t="s">
        <v>12478</v>
      </c>
      <c r="F191">
        <v>6</v>
      </c>
    </row>
    <row r="192" spans="1:6" x14ac:dyDescent="0.25">
      <c r="A192" t="s">
        <v>148</v>
      </c>
      <c r="B192">
        <v>2013</v>
      </c>
      <c r="C192" t="s">
        <v>73</v>
      </c>
      <c r="D192" t="s">
        <v>107</v>
      </c>
      <c r="E192" t="s">
        <v>12479</v>
      </c>
      <c r="F192">
        <v>10</v>
      </c>
    </row>
    <row r="193" spans="1:6" x14ac:dyDescent="0.25">
      <c r="A193" t="s">
        <v>148</v>
      </c>
      <c r="B193">
        <v>2013</v>
      </c>
      <c r="C193" t="s">
        <v>73</v>
      </c>
      <c r="D193" t="s">
        <v>103</v>
      </c>
      <c r="E193" t="s">
        <v>12480</v>
      </c>
      <c r="F193">
        <v>16</v>
      </c>
    </row>
    <row r="194" spans="1:6" x14ac:dyDescent="0.25">
      <c r="A194" t="s">
        <v>148</v>
      </c>
      <c r="B194">
        <v>2013</v>
      </c>
      <c r="C194" t="s">
        <v>74</v>
      </c>
      <c r="D194" t="s">
        <v>38</v>
      </c>
      <c r="E194" t="s">
        <v>12481</v>
      </c>
      <c r="F194">
        <v>16</v>
      </c>
    </row>
    <row r="195" spans="1:6" x14ac:dyDescent="0.25">
      <c r="A195" t="s">
        <v>148</v>
      </c>
      <c r="B195">
        <v>2013</v>
      </c>
      <c r="C195" t="s">
        <v>74</v>
      </c>
      <c r="D195" t="s">
        <v>40</v>
      </c>
      <c r="E195" t="s">
        <v>12482</v>
      </c>
      <c r="F195">
        <v>3</v>
      </c>
    </row>
    <row r="196" spans="1:6" x14ac:dyDescent="0.25">
      <c r="A196" t="s">
        <v>148</v>
      </c>
      <c r="B196">
        <v>2013</v>
      </c>
      <c r="C196" t="s">
        <v>74</v>
      </c>
      <c r="D196" t="s">
        <v>102</v>
      </c>
      <c r="E196" t="s">
        <v>12483</v>
      </c>
      <c r="F196">
        <v>16</v>
      </c>
    </row>
    <row r="197" spans="1:6" x14ac:dyDescent="0.25">
      <c r="A197" t="s">
        <v>148</v>
      </c>
      <c r="B197">
        <v>2013</v>
      </c>
      <c r="C197" t="s">
        <v>74</v>
      </c>
      <c r="D197" t="s">
        <v>107</v>
      </c>
      <c r="E197" t="s">
        <v>12484</v>
      </c>
      <c r="F197">
        <v>30</v>
      </c>
    </row>
    <row r="198" spans="1:6" x14ac:dyDescent="0.25">
      <c r="A198" t="s">
        <v>148</v>
      </c>
      <c r="B198">
        <v>2013</v>
      </c>
      <c r="C198" t="s">
        <v>74</v>
      </c>
      <c r="D198" t="s">
        <v>39</v>
      </c>
      <c r="E198" t="s">
        <v>12485</v>
      </c>
      <c r="F198">
        <v>4</v>
      </c>
    </row>
    <row r="199" spans="1:6" x14ac:dyDescent="0.25">
      <c r="A199" t="s">
        <v>148</v>
      </c>
      <c r="B199">
        <v>2013</v>
      </c>
      <c r="C199" t="s">
        <v>74</v>
      </c>
      <c r="D199" t="s">
        <v>103</v>
      </c>
      <c r="E199" t="s">
        <v>12486</v>
      </c>
      <c r="F199">
        <v>51</v>
      </c>
    </row>
    <row r="200" spans="1:6" x14ac:dyDescent="0.25">
      <c r="A200" t="s">
        <v>148</v>
      </c>
      <c r="B200">
        <v>2013</v>
      </c>
      <c r="C200" t="s">
        <v>75</v>
      </c>
      <c r="D200" t="s">
        <v>38</v>
      </c>
      <c r="E200" t="s">
        <v>12487</v>
      </c>
      <c r="F200">
        <v>43</v>
      </c>
    </row>
    <row r="201" spans="1:6" x14ac:dyDescent="0.25">
      <c r="A201" t="s">
        <v>148</v>
      </c>
      <c r="B201">
        <v>2013</v>
      </c>
      <c r="C201" t="s">
        <v>75</v>
      </c>
      <c r="D201" t="s">
        <v>40</v>
      </c>
      <c r="E201" t="s">
        <v>12488</v>
      </c>
      <c r="F201">
        <v>3</v>
      </c>
    </row>
    <row r="202" spans="1:6" x14ac:dyDescent="0.25">
      <c r="A202" t="s">
        <v>148</v>
      </c>
      <c r="B202">
        <v>2013</v>
      </c>
      <c r="C202" t="s">
        <v>75</v>
      </c>
      <c r="D202" t="s">
        <v>102</v>
      </c>
      <c r="E202" t="s">
        <v>12489</v>
      </c>
      <c r="F202">
        <v>37</v>
      </c>
    </row>
    <row r="203" spans="1:6" x14ac:dyDescent="0.25">
      <c r="A203" t="s">
        <v>148</v>
      </c>
      <c r="B203">
        <v>2013</v>
      </c>
      <c r="C203" t="s">
        <v>75</v>
      </c>
      <c r="D203" t="s">
        <v>107</v>
      </c>
      <c r="E203" t="s">
        <v>12490</v>
      </c>
      <c r="F203">
        <v>86</v>
      </c>
    </row>
    <row r="204" spans="1:6" x14ac:dyDescent="0.25">
      <c r="A204" t="s">
        <v>148</v>
      </c>
      <c r="B204">
        <v>2013</v>
      </c>
      <c r="C204" t="s">
        <v>75</v>
      </c>
      <c r="D204" t="s">
        <v>39</v>
      </c>
      <c r="E204" t="s">
        <v>12491</v>
      </c>
      <c r="F204">
        <v>7</v>
      </c>
    </row>
    <row r="205" spans="1:6" x14ac:dyDescent="0.25">
      <c r="A205" t="s">
        <v>148</v>
      </c>
      <c r="B205">
        <v>2013</v>
      </c>
      <c r="C205" t="s">
        <v>75</v>
      </c>
      <c r="D205" t="s">
        <v>103</v>
      </c>
      <c r="E205" t="s">
        <v>12492</v>
      </c>
      <c r="F205">
        <v>134</v>
      </c>
    </row>
    <row r="206" spans="1:6" x14ac:dyDescent="0.25">
      <c r="A206" t="s">
        <v>148</v>
      </c>
      <c r="B206">
        <v>2014</v>
      </c>
      <c r="C206" t="s">
        <v>72</v>
      </c>
      <c r="D206" t="s">
        <v>38</v>
      </c>
      <c r="E206" t="s">
        <v>12493</v>
      </c>
      <c r="F206">
        <v>12</v>
      </c>
    </row>
    <row r="207" spans="1:6" x14ac:dyDescent="0.25">
      <c r="A207" t="s">
        <v>148</v>
      </c>
      <c r="B207">
        <v>2014</v>
      </c>
      <c r="C207" t="s">
        <v>72</v>
      </c>
      <c r="D207" t="s">
        <v>40</v>
      </c>
      <c r="E207" t="s">
        <v>12494</v>
      </c>
      <c r="F207">
        <v>4</v>
      </c>
    </row>
    <row r="208" spans="1:6" x14ac:dyDescent="0.25">
      <c r="A208" t="s">
        <v>148</v>
      </c>
      <c r="B208">
        <v>2014</v>
      </c>
      <c r="C208" t="s">
        <v>72</v>
      </c>
      <c r="D208" t="s">
        <v>102</v>
      </c>
      <c r="E208" t="s">
        <v>12495</v>
      </c>
      <c r="F208">
        <v>73</v>
      </c>
    </row>
    <row r="209" spans="1:6" x14ac:dyDescent="0.25">
      <c r="A209" t="s">
        <v>148</v>
      </c>
      <c r="B209">
        <v>2014</v>
      </c>
      <c r="C209" t="s">
        <v>72</v>
      </c>
      <c r="D209" t="s">
        <v>107</v>
      </c>
      <c r="E209" t="s">
        <v>12496</v>
      </c>
      <c r="F209">
        <v>34</v>
      </c>
    </row>
    <row r="210" spans="1:6" x14ac:dyDescent="0.25">
      <c r="A210" t="s">
        <v>148</v>
      </c>
      <c r="B210">
        <v>2014</v>
      </c>
      <c r="C210" t="s">
        <v>72</v>
      </c>
      <c r="D210" t="s">
        <v>39</v>
      </c>
      <c r="E210" t="s">
        <v>12497</v>
      </c>
      <c r="F210">
        <v>2</v>
      </c>
    </row>
    <row r="211" spans="1:6" x14ac:dyDescent="0.25">
      <c r="A211" t="s">
        <v>148</v>
      </c>
      <c r="B211">
        <v>2014</v>
      </c>
      <c r="C211" t="s">
        <v>72</v>
      </c>
      <c r="D211" t="s">
        <v>103</v>
      </c>
      <c r="E211" t="s">
        <v>12498</v>
      </c>
      <c r="F211">
        <v>101</v>
      </c>
    </row>
    <row r="212" spans="1:6" x14ac:dyDescent="0.25">
      <c r="A212" t="s">
        <v>148</v>
      </c>
      <c r="B212">
        <v>2014</v>
      </c>
      <c r="C212" t="s">
        <v>73</v>
      </c>
      <c r="D212" t="s">
        <v>38</v>
      </c>
      <c r="E212" t="s">
        <v>12499</v>
      </c>
      <c r="F212">
        <v>5</v>
      </c>
    </row>
    <row r="213" spans="1:6" x14ac:dyDescent="0.25">
      <c r="A213" t="s">
        <v>148</v>
      </c>
      <c r="B213">
        <v>2014</v>
      </c>
      <c r="C213" t="s">
        <v>73</v>
      </c>
      <c r="D213" t="s">
        <v>102</v>
      </c>
      <c r="E213" t="s">
        <v>12500</v>
      </c>
      <c r="F213">
        <v>5</v>
      </c>
    </row>
    <row r="214" spans="1:6" x14ac:dyDescent="0.25">
      <c r="A214" t="s">
        <v>148</v>
      </c>
      <c r="B214">
        <v>2014</v>
      </c>
      <c r="C214" t="s">
        <v>73</v>
      </c>
      <c r="D214" t="s">
        <v>107</v>
      </c>
      <c r="E214" t="s">
        <v>12501</v>
      </c>
      <c r="F214">
        <v>5</v>
      </c>
    </row>
    <row r="215" spans="1:6" x14ac:dyDescent="0.25">
      <c r="A215" t="s">
        <v>148</v>
      </c>
      <c r="B215">
        <v>2014</v>
      </c>
      <c r="C215" t="s">
        <v>73</v>
      </c>
      <c r="D215" t="s">
        <v>103</v>
      </c>
      <c r="E215" t="s">
        <v>12502</v>
      </c>
      <c r="F215">
        <v>36</v>
      </c>
    </row>
    <row r="216" spans="1:6" x14ac:dyDescent="0.25">
      <c r="A216" t="s">
        <v>148</v>
      </c>
      <c r="B216">
        <v>2014</v>
      </c>
      <c r="C216" t="s">
        <v>74</v>
      </c>
      <c r="D216" t="s">
        <v>38</v>
      </c>
      <c r="E216" t="s">
        <v>12503</v>
      </c>
      <c r="F216">
        <v>10</v>
      </c>
    </row>
    <row r="217" spans="1:6" x14ac:dyDescent="0.25">
      <c r="A217" t="s">
        <v>148</v>
      </c>
      <c r="B217">
        <v>2014</v>
      </c>
      <c r="C217" t="s">
        <v>74</v>
      </c>
      <c r="D217" t="s">
        <v>40</v>
      </c>
      <c r="E217" t="s">
        <v>12504</v>
      </c>
      <c r="F217">
        <v>2</v>
      </c>
    </row>
    <row r="218" spans="1:6" x14ac:dyDescent="0.25">
      <c r="A218" t="s">
        <v>148</v>
      </c>
      <c r="B218">
        <v>2014</v>
      </c>
      <c r="C218" t="s">
        <v>74</v>
      </c>
      <c r="D218" t="s">
        <v>102</v>
      </c>
      <c r="E218" t="s">
        <v>12505</v>
      </c>
      <c r="F218">
        <v>34</v>
      </c>
    </row>
    <row r="219" spans="1:6" x14ac:dyDescent="0.25">
      <c r="A219" t="s">
        <v>148</v>
      </c>
      <c r="B219">
        <v>2014</v>
      </c>
      <c r="C219" t="s">
        <v>74</v>
      </c>
      <c r="D219" t="s">
        <v>107</v>
      </c>
      <c r="E219" t="s">
        <v>12506</v>
      </c>
      <c r="F219">
        <v>38</v>
      </c>
    </row>
    <row r="220" spans="1:6" x14ac:dyDescent="0.25">
      <c r="A220" t="s">
        <v>148</v>
      </c>
      <c r="B220">
        <v>2014</v>
      </c>
      <c r="C220" t="s">
        <v>74</v>
      </c>
      <c r="D220" t="s">
        <v>39</v>
      </c>
      <c r="E220" t="s">
        <v>12507</v>
      </c>
      <c r="F220">
        <v>4</v>
      </c>
    </row>
    <row r="221" spans="1:6" x14ac:dyDescent="0.25">
      <c r="A221" t="s">
        <v>148</v>
      </c>
      <c r="B221">
        <v>2014</v>
      </c>
      <c r="C221" t="s">
        <v>74</v>
      </c>
      <c r="D221" t="s">
        <v>103</v>
      </c>
      <c r="E221" t="s">
        <v>12508</v>
      </c>
      <c r="F221">
        <v>52</v>
      </c>
    </row>
    <row r="222" spans="1:6" x14ac:dyDescent="0.25">
      <c r="A222" t="s">
        <v>148</v>
      </c>
      <c r="B222">
        <v>2014</v>
      </c>
      <c r="C222" t="s">
        <v>75</v>
      </c>
      <c r="D222" t="s">
        <v>38</v>
      </c>
      <c r="E222" t="s">
        <v>12509</v>
      </c>
      <c r="F222">
        <v>30</v>
      </c>
    </row>
    <row r="223" spans="1:6" x14ac:dyDescent="0.25">
      <c r="A223" t="s">
        <v>148</v>
      </c>
      <c r="B223">
        <v>2014</v>
      </c>
      <c r="C223" t="s">
        <v>75</v>
      </c>
      <c r="D223" t="s">
        <v>40</v>
      </c>
      <c r="E223" t="s">
        <v>12510</v>
      </c>
      <c r="F223">
        <v>11</v>
      </c>
    </row>
    <row r="224" spans="1:6" x14ac:dyDescent="0.25">
      <c r="A224" t="s">
        <v>148</v>
      </c>
      <c r="B224">
        <v>2014</v>
      </c>
      <c r="C224" t="s">
        <v>75</v>
      </c>
      <c r="D224" t="s">
        <v>102</v>
      </c>
      <c r="E224" t="s">
        <v>12511</v>
      </c>
      <c r="F224">
        <v>57</v>
      </c>
    </row>
    <row r="225" spans="1:6" x14ac:dyDescent="0.25">
      <c r="A225" t="s">
        <v>148</v>
      </c>
      <c r="B225">
        <v>2014</v>
      </c>
      <c r="C225" t="s">
        <v>75</v>
      </c>
      <c r="D225" t="s">
        <v>107</v>
      </c>
      <c r="E225" t="s">
        <v>12512</v>
      </c>
      <c r="F225">
        <v>69</v>
      </c>
    </row>
    <row r="226" spans="1:6" x14ac:dyDescent="0.25">
      <c r="A226" t="s">
        <v>148</v>
      </c>
      <c r="B226">
        <v>2014</v>
      </c>
      <c r="C226" t="s">
        <v>75</v>
      </c>
      <c r="D226" t="s">
        <v>39</v>
      </c>
      <c r="E226" t="s">
        <v>12513</v>
      </c>
      <c r="F226">
        <v>4</v>
      </c>
    </row>
    <row r="227" spans="1:6" x14ac:dyDescent="0.25">
      <c r="A227" t="s">
        <v>148</v>
      </c>
      <c r="B227">
        <v>2014</v>
      </c>
      <c r="C227" t="s">
        <v>75</v>
      </c>
      <c r="D227" t="s">
        <v>103</v>
      </c>
      <c r="E227" t="s">
        <v>12514</v>
      </c>
      <c r="F227">
        <v>154</v>
      </c>
    </row>
    <row r="228" spans="1:6" x14ac:dyDescent="0.25">
      <c r="A228" t="s">
        <v>149</v>
      </c>
      <c r="B228">
        <v>2010</v>
      </c>
      <c r="C228" t="s">
        <v>72</v>
      </c>
      <c r="D228" t="s">
        <v>38</v>
      </c>
      <c r="E228" t="s">
        <v>12515</v>
      </c>
      <c r="F228">
        <v>17</v>
      </c>
    </row>
    <row r="229" spans="1:6" x14ac:dyDescent="0.25">
      <c r="A229" t="s">
        <v>149</v>
      </c>
      <c r="B229">
        <v>2010</v>
      </c>
      <c r="C229" t="s">
        <v>72</v>
      </c>
      <c r="D229" t="s">
        <v>40</v>
      </c>
      <c r="E229" t="s">
        <v>12516</v>
      </c>
      <c r="F229">
        <v>13</v>
      </c>
    </row>
    <row r="230" spans="1:6" x14ac:dyDescent="0.25">
      <c r="A230" t="s">
        <v>149</v>
      </c>
      <c r="B230">
        <v>2010</v>
      </c>
      <c r="C230" t="s">
        <v>72</v>
      </c>
      <c r="D230" t="s">
        <v>102</v>
      </c>
      <c r="E230" t="s">
        <v>12517</v>
      </c>
      <c r="F230">
        <v>77</v>
      </c>
    </row>
    <row r="231" spans="1:6" x14ac:dyDescent="0.25">
      <c r="A231" t="s">
        <v>149</v>
      </c>
      <c r="B231">
        <v>2010</v>
      </c>
      <c r="C231" t="s">
        <v>72</v>
      </c>
      <c r="D231" t="s">
        <v>107</v>
      </c>
      <c r="E231" t="s">
        <v>12518</v>
      </c>
      <c r="F231">
        <v>31</v>
      </c>
    </row>
    <row r="232" spans="1:6" x14ac:dyDescent="0.25">
      <c r="A232" t="s">
        <v>149</v>
      </c>
      <c r="B232">
        <v>2010</v>
      </c>
      <c r="C232" t="s">
        <v>72</v>
      </c>
      <c r="D232" t="s">
        <v>39</v>
      </c>
      <c r="E232" t="s">
        <v>12519</v>
      </c>
      <c r="F232">
        <v>240</v>
      </c>
    </row>
    <row r="233" spans="1:6" x14ac:dyDescent="0.25">
      <c r="A233" t="s">
        <v>149</v>
      </c>
      <c r="B233">
        <v>2010</v>
      </c>
      <c r="C233" t="s">
        <v>72</v>
      </c>
      <c r="D233" t="s">
        <v>103</v>
      </c>
      <c r="E233" t="s">
        <v>12520</v>
      </c>
      <c r="F233">
        <v>428</v>
      </c>
    </row>
    <row r="234" spans="1:6" x14ac:dyDescent="0.25">
      <c r="A234" t="s">
        <v>149</v>
      </c>
      <c r="B234">
        <v>2010</v>
      </c>
      <c r="C234" t="s">
        <v>73</v>
      </c>
      <c r="D234" t="s">
        <v>38</v>
      </c>
      <c r="E234" t="s">
        <v>12521</v>
      </c>
      <c r="F234">
        <v>8</v>
      </c>
    </row>
    <row r="235" spans="1:6" x14ac:dyDescent="0.25">
      <c r="A235" t="s">
        <v>149</v>
      </c>
      <c r="B235">
        <v>2010</v>
      </c>
      <c r="C235" t="s">
        <v>73</v>
      </c>
      <c r="D235" t="s">
        <v>40</v>
      </c>
      <c r="E235" t="s">
        <v>12522</v>
      </c>
      <c r="F235">
        <v>6</v>
      </c>
    </row>
    <row r="236" spans="1:6" x14ac:dyDescent="0.25">
      <c r="A236" t="s">
        <v>149</v>
      </c>
      <c r="B236">
        <v>2010</v>
      </c>
      <c r="C236" t="s">
        <v>73</v>
      </c>
      <c r="D236" t="s">
        <v>102</v>
      </c>
      <c r="E236" t="s">
        <v>12523</v>
      </c>
      <c r="F236">
        <v>60</v>
      </c>
    </row>
    <row r="237" spans="1:6" x14ac:dyDescent="0.25">
      <c r="A237" t="s">
        <v>149</v>
      </c>
      <c r="B237">
        <v>2010</v>
      </c>
      <c r="C237" t="s">
        <v>73</v>
      </c>
      <c r="D237" t="s">
        <v>107</v>
      </c>
      <c r="E237" t="s">
        <v>12524</v>
      </c>
      <c r="F237">
        <v>30</v>
      </c>
    </row>
    <row r="238" spans="1:6" x14ac:dyDescent="0.25">
      <c r="A238" t="s">
        <v>149</v>
      </c>
      <c r="B238">
        <v>2010</v>
      </c>
      <c r="C238" t="s">
        <v>73</v>
      </c>
      <c r="D238" t="s">
        <v>39</v>
      </c>
      <c r="E238" t="s">
        <v>12525</v>
      </c>
      <c r="F238">
        <v>220</v>
      </c>
    </row>
    <row r="239" spans="1:6" x14ac:dyDescent="0.25">
      <c r="A239" t="s">
        <v>149</v>
      </c>
      <c r="B239">
        <v>2010</v>
      </c>
      <c r="C239" t="s">
        <v>73</v>
      </c>
      <c r="D239" t="s">
        <v>103</v>
      </c>
      <c r="E239" t="s">
        <v>12526</v>
      </c>
      <c r="F239">
        <v>293</v>
      </c>
    </row>
    <row r="240" spans="1:6" x14ac:dyDescent="0.25">
      <c r="A240" t="s">
        <v>149</v>
      </c>
      <c r="B240">
        <v>2010</v>
      </c>
      <c r="C240" t="s">
        <v>74</v>
      </c>
      <c r="D240" t="s">
        <v>38</v>
      </c>
      <c r="E240" t="s">
        <v>12527</v>
      </c>
      <c r="F240">
        <v>14</v>
      </c>
    </row>
    <row r="241" spans="1:6" x14ac:dyDescent="0.25">
      <c r="A241" t="s">
        <v>149</v>
      </c>
      <c r="B241">
        <v>2010</v>
      </c>
      <c r="C241" t="s">
        <v>74</v>
      </c>
      <c r="D241" t="s">
        <v>40</v>
      </c>
      <c r="E241" t="s">
        <v>12528</v>
      </c>
      <c r="F241">
        <v>11</v>
      </c>
    </row>
    <row r="242" spans="1:6" x14ac:dyDescent="0.25">
      <c r="A242" t="s">
        <v>149</v>
      </c>
      <c r="B242">
        <v>2010</v>
      </c>
      <c r="C242" t="s">
        <v>74</v>
      </c>
      <c r="D242" t="s">
        <v>102</v>
      </c>
      <c r="E242" t="s">
        <v>12529</v>
      </c>
      <c r="F242">
        <v>49</v>
      </c>
    </row>
    <row r="243" spans="1:6" x14ac:dyDescent="0.25">
      <c r="A243" t="s">
        <v>149</v>
      </c>
      <c r="B243">
        <v>2010</v>
      </c>
      <c r="C243" t="s">
        <v>74</v>
      </c>
      <c r="D243" t="s">
        <v>107</v>
      </c>
      <c r="E243" t="s">
        <v>12530</v>
      </c>
      <c r="F243">
        <v>31</v>
      </c>
    </row>
    <row r="244" spans="1:6" x14ac:dyDescent="0.25">
      <c r="A244" t="s">
        <v>149</v>
      </c>
      <c r="B244">
        <v>2010</v>
      </c>
      <c r="C244" t="s">
        <v>74</v>
      </c>
      <c r="D244" t="s">
        <v>39</v>
      </c>
      <c r="E244" t="s">
        <v>12531</v>
      </c>
      <c r="F244">
        <v>151</v>
      </c>
    </row>
    <row r="245" spans="1:6" x14ac:dyDescent="0.25">
      <c r="A245" t="s">
        <v>149</v>
      </c>
      <c r="B245">
        <v>2010</v>
      </c>
      <c r="C245" t="s">
        <v>74</v>
      </c>
      <c r="D245" t="s">
        <v>103</v>
      </c>
      <c r="E245" t="s">
        <v>12532</v>
      </c>
      <c r="F245">
        <v>331</v>
      </c>
    </row>
    <row r="246" spans="1:6" x14ac:dyDescent="0.25">
      <c r="A246" t="s">
        <v>149</v>
      </c>
      <c r="B246">
        <v>2010</v>
      </c>
      <c r="C246" t="s">
        <v>75</v>
      </c>
      <c r="D246" t="s">
        <v>38</v>
      </c>
      <c r="E246" t="s">
        <v>12533</v>
      </c>
      <c r="F246">
        <v>27</v>
      </c>
    </row>
    <row r="247" spans="1:6" x14ac:dyDescent="0.25">
      <c r="A247" t="s">
        <v>149</v>
      </c>
      <c r="B247">
        <v>2010</v>
      </c>
      <c r="C247" t="s">
        <v>75</v>
      </c>
      <c r="D247" t="s">
        <v>40</v>
      </c>
      <c r="E247" t="s">
        <v>12534</v>
      </c>
      <c r="F247">
        <v>7</v>
      </c>
    </row>
    <row r="248" spans="1:6" x14ac:dyDescent="0.25">
      <c r="A248" t="s">
        <v>149</v>
      </c>
      <c r="B248">
        <v>2010</v>
      </c>
      <c r="C248" t="s">
        <v>75</v>
      </c>
      <c r="D248" t="s">
        <v>102</v>
      </c>
      <c r="E248" t="s">
        <v>12535</v>
      </c>
      <c r="F248">
        <v>98</v>
      </c>
    </row>
    <row r="249" spans="1:6" x14ac:dyDescent="0.25">
      <c r="A249" t="s">
        <v>149</v>
      </c>
      <c r="B249">
        <v>2010</v>
      </c>
      <c r="C249" t="s">
        <v>75</v>
      </c>
      <c r="D249" t="s">
        <v>107</v>
      </c>
      <c r="E249" t="s">
        <v>12536</v>
      </c>
      <c r="F249">
        <v>28</v>
      </c>
    </row>
    <row r="250" spans="1:6" x14ac:dyDescent="0.25">
      <c r="A250" t="s">
        <v>149</v>
      </c>
      <c r="B250">
        <v>2010</v>
      </c>
      <c r="C250" t="s">
        <v>75</v>
      </c>
      <c r="D250" t="s">
        <v>39</v>
      </c>
      <c r="E250" t="s">
        <v>12537</v>
      </c>
      <c r="F250">
        <v>137</v>
      </c>
    </row>
    <row r="251" spans="1:6" x14ac:dyDescent="0.25">
      <c r="A251" t="s">
        <v>149</v>
      </c>
      <c r="B251">
        <v>2010</v>
      </c>
      <c r="C251" t="s">
        <v>75</v>
      </c>
      <c r="D251" t="s">
        <v>103</v>
      </c>
      <c r="E251" t="s">
        <v>12538</v>
      </c>
      <c r="F251">
        <v>374</v>
      </c>
    </row>
    <row r="252" spans="1:6" x14ac:dyDescent="0.25">
      <c r="A252" t="s">
        <v>149</v>
      </c>
      <c r="B252">
        <v>2011</v>
      </c>
      <c r="C252" t="s">
        <v>72</v>
      </c>
      <c r="D252" t="s">
        <v>38</v>
      </c>
      <c r="E252" t="s">
        <v>12539</v>
      </c>
      <c r="F252">
        <v>6</v>
      </c>
    </row>
    <row r="253" spans="1:6" x14ac:dyDescent="0.25">
      <c r="A253" t="s">
        <v>149</v>
      </c>
      <c r="B253">
        <v>2011</v>
      </c>
      <c r="C253" t="s">
        <v>72</v>
      </c>
      <c r="D253" t="s">
        <v>40</v>
      </c>
      <c r="E253" t="s">
        <v>12540</v>
      </c>
      <c r="F253">
        <v>8</v>
      </c>
    </row>
    <row r="254" spans="1:6" x14ac:dyDescent="0.25">
      <c r="A254" t="s">
        <v>149</v>
      </c>
      <c r="B254">
        <v>2011</v>
      </c>
      <c r="C254" t="s">
        <v>72</v>
      </c>
      <c r="D254" t="s">
        <v>102</v>
      </c>
      <c r="E254" t="s">
        <v>12541</v>
      </c>
      <c r="F254">
        <v>51</v>
      </c>
    </row>
    <row r="255" spans="1:6" x14ac:dyDescent="0.25">
      <c r="A255" t="s">
        <v>149</v>
      </c>
      <c r="B255">
        <v>2011</v>
      </c>
      <c r="C255" t="s">
        <v>72</v>
      </c>
      <c r="D255" t="s">
        <v>107</v>
      </c>
      <c r="E255" t="s">
        <v>12542</v>
      </c>
      <c r="F255">
        <v>19</v>
      </c>
    </row>
    <row r="256" spans="1:6" x14ac:dyDescent="0.25">
      <c r="A256" t="s">
        <v>149</v>
      </c>
      <c r="B256">
        <v>2011</v>
      </c>
      <c r="C256" t="s">
        <v>72</v>
      </c>
      <c r="D256" t="s">
        <v>39</v>
      </c>
      <c r="E256" t="s">
        <v>12543</v>
      </c>
      <c r="F256">
        <v>65</v>
      </c>
    </row>
    <row r="257" spans="1:6" x14ac:dyDescent="0.25">
      <c r="A257" t="s">
        <v>149</v>
      </c>
      <c r="B257">
        <v>2011</v>
      </c>
      <c r="C257" t="s">
        <v>72</v>
      </c>
      <c r="D257" t="s">
        <v>103</v>
      </c>
      <c r="E257" t="s">
        <v>12544</v>
      </c>
      <c r="F257">
        <v>411</v>
      </c>
    </row>
    <row r="258" spans="1:6" x14ac:dyDescent="0.25">
      <c r="A258" t="s">
        <v>149</v>
      </c>
      <c r="B258">
        <v>2011</v>
      </c>
      <c r="C258" t="s">
        <v>73</v>
      </c>
      <c r="D258" t="s">
        <v>38</v>
      </c>
      <c r="E258" t="s">
        <v>12545</v>
      </c>
      <c r="F258">
        <v>4</v>
      </c>
    </row>
    <row r="259" spans="1:6" x14ac:dyDescent="0.25">
      <c r="A259" t="s">
        <v>149</v>
      </c>
      <c r="B259">
        <v>2011</v>
      </c>
      <c r="C259" t="s">
        <v>73</v>
      </c>
      <c r="D259" t="s">
        <v>40</v>
      </c>
      <c r="E259" t="s">
        <v>12546</v>
      </c>
      <c r="F259">
        <v>9</v>
      </c>
    </row>
    <row r="260" spans="1:6" x14ac:dyDescent="0.25">
      <c r="A260" t="s">
        <v>149</v>
      </c>
      <c r="B260">
        <v>2011</v>
      </c>
      <c r="C260" t="s">
        <v>73</v>
      </c>
      <c r="D260" t="s">
        <v>102</v>
      </c>
      <c r="E260" t="s">
        <v>12547</v>
      </c>
      <c r="F260">
        <v>35</v>
      </c>
    </row>
    <row r="261" spans="1:6" x14ac:dyDescent="0.25">
      <c r="A261" t="s">
        <v>149</v>
      </c>
      <c r="B261">
        <v>2011</v>
      </c>
      <c r="C261" t="s">
        <v>73</v>
      </c>
      <c r="D261" t="s">
        <v>107</v>
      </c>
      <c r="E261" t="s">
        <v>12548</v>
      </c>
      <c r="F261">
        <v>12</v>
      </c>
    </row>
    <row r="262" spans="1:6" x14ac:dyDescent="0.25">
      <c r="A262" t="s">
        <v>149</v>
      </c>
      <c r="B262">
        <v>2011</v>
      </c>
      <c r="C262" t="s">
        <v>73</v>
      </c>
      <c r="D262" t="s">
        <v>39</v>
      </c>
      <c r="E262" t="s">
        <v>12549</v>
      </c>
      <c r="F262">
        <v>69</v>
      </c>
    </row>
    <row r="263" spans="1:6" x14ac:dyDescent="0.25">
      <c r="A263" t="s">
        <v>149</v>
      </c>
      <c r="B263">
        <v>2011</v>
      </c>
      <c r="C263" t="s">
        <v>73</v>
      </c>
      <c r="D263" t="s">
        <v>103</v>
      </c>
      <c r="E263" t="s">
        <v>12550</v>
      </c>
      <c r="F263">
        <v>299</v>
      </c>
    </row>
    <row r="264" spans="1:6" x14ac:dyDescent="0.25">
      <c r="A264" t="s">
        <v>149</v>
      </c>
      <c r="B264">
        <v>2011</v>
      </c>
      <c r="C264" t="s">
        <v>74</v>
      </c>
      <c r="D264" t="s">
        <v>38</v>
      </c>
      <c r="E264" t="s">
        <v>12551</v>
      </c>
      <c r="F264">
        <v>2</v>
      </c>
    </row>
    <row r="265" spans="1:6" x14ac:dyDescent="0.25">
      <c r="A265" t="s">
        <v>149</v>
      </c>
      <c r="B265">
        <v>2011</v>
      </c>
      <c r="C265" t="s">
        <v>74</v>
      </c>
      <c r="D265" t="s">
        <v>40</v>
      </c>
      <c r="E265" t="s">
        <v>12552</v>
      </c>
      <c r="F265">
        <v>5</v>
      </c>
    </row>
    <row r="266" spans="1:6" x14ac:dyDescent="0.25">
      <c r="A266" t="s">
        <v>149</v>
      </c>
      <c r="B266">
        <v>2011</v>
      </c>
      <c r="C266" t="s">
        <v>74</v>
      </c>
      <c r="D266" t="s">
        <v>102</v>
      </c>
      <c r="E266" t="s">
        <v>12553</v>
      </c>
      <c r="F266">
        <v>65</v>
      </c>
    </row>
    <row r="267" spans="1:6" x14ac:dyDescent="0.25">
      <c r="A267" t="s">
        <v>149</v>
      </c>
      <c r="B267">
        <v>2011</v>
      </c>
      <c r="C267" t="s">
        <v>74</v>
      </c>
      <c r="D267" t="s">
        <v>107</v>
      </c>
      <c r="E267" t="s">
        <v>12554</v>
      </c>
      <c r="F267">
        <v>61</v>
      </c>
    </row>
    <row r="268" spans="1:6" x14ac:dyDescent="0.25">
      <c r="A268" t="s">
        <v>149</v>
      </c>
      <c r="B268">
        <v>2011</v>
      </c>
      <c r="C268" t="s">
        <v>74</v>
      </c>
      <c r="D268" t="s">
        <v>39</v>
      </c>
      <c r="E268" t="s">
        <v>12555</v>
      </c>
      <c r="F268">
        <v>35</v>
      </c>
    </row>
    <row r="269" spans="1:6" x14ac:dyDescent="0.25">
      <c r="A269" t="s">
        <v>149</v>
      </c>
      <c r="B269">
        <v>2011</v>
      </c>
      <c r="C269" t="s">
        <v>74</v>
      </c>
      <c r="D269" t="s">
        <v>103</v>
      </c>
      <c r="E269" t="s">
        <v>12556</v>
      </c>
      <c r="F269">
        <v>319</v>
      </c>
    </row>
    <row r="270" spans="1:6" x14ac:dyDescent="0.25">
      <c r="A270" t="s">
        <v>149</v>
      </c>
      <c r="B270">
        <v>2011</v>
      </c>
      <c r="C270" t="s">
        <v>75</v>
      </c>
      <c r="D270" t="s">
        <v>38</v>
      </c>
      <c r="E270" t="s">
        <v>12557</v>
      </c>
      <c r="F270">
        <v>16</v>
      </c>
    </row>
    <row r="271" spans="1:6" x14ac:dyDescent="0.25">
      <c r="A271" t="s">
        <v>149</v>
      </c>
      <c r="B271">
        <v>2011</v>
      </c>
      <c r="C271" t="s">
        <v>75</v>
      </c>
      <c r="D271" t="s">
        <v>40</v>
      </c>
      <c r="E271" t="s">
        <v>12558</v>
      </c>
      <c r="F271">
        <v>5</v>
      </c>
    </row>
    <row r="272" spans="1:6" x14ac:dyDescent="0.25">
      <c r="A272" t="s">
        <v>149</v>
      </c>
      <c r="B272">
        <v>2011</v>
      </c>
      <c r="C272" t="s">
        <v>75</v>
      </c>
      <c r="D272" t="s">
        <v>102</v>
      </c>
      <c r="E272" t="s">
        <v>12559</v>
      </c>
      <c r="F272">
        <v>56</v>
      </c>
    </row>
    <row r="273" spans="1:6" x14ac:dyDescent="0.25">
      <c r="A273" t="s">
        <v>149</v>
      </c>
      <c r="B273">
        <v>2011</v>
      </c>
      <c r="C273" t="s">
        <v>75</v>
      </c>
      <c r="D273" t="s">
        <v>107</v>
      </c>
      <c r="E273" t="s">
        <v>12560</v>
      </c>
      <c r="F273">
        <v>16</v>
      </c>
    </row>
    <row r="274" spans="1:6" x14ac:dyDescent="0.25">
      <c r="A274" t="s">
        <v>149</v>
      </c>
      <c r="B274">
        <v>2011</v>
      </c>
      <c r="C274" t="s">
        <v>75</v>
      </c>
      <c r="D274" t="s">
        <v>39</v>
      </c>
      <c r="E274" t="s">
        <v>12561</v>
      </c>
      <c r="F274">
        <v>86</v>
      </c>
    </row>
    <row r="275" spans="1:6" x14ac:dyDescent="0.25">
      <c r="A275" t="s">
        <v>149</v>
      </c>
      <c r="B275">
        <v>2011</v>
      </c>
      <c r="C275" t="s">
        <v>75</v>
      </c>
      <c r="D275" t="s">
        <v>103</v>
      </c>
      <c r="E275" t="s">
        <v>12562</v>
      </c>
      <c r="F275">
        <v>343</v>
      </c>
    </row>
    <row r="276" spans="1:6" x14ac:dyDescent="0.25">
      <c r="A276" t="s">
        <v>149</v>
      </c>
      <c r="B276">
        <v>2012</v>
      </c>
      <c r="C276" t="s">
        <v>72</v>
      </c>
      <c r="D276" t="s">
        <v>38</v>
      </c>
      <c r="E276" t="s">
        <v>12563</v>
      </c>
      <c r="F276">
        <v>2</v>
      </c>
    </row>
    <row r="277" spans="1:6" x14ac:dyDescent="0.25">
      <c r="A277" t="s">
        <v>149</v>
      </c>
      <c r="B277">
        <v>2012</v>
      </c>
      <c r="C277" t="s">
        <v>72</v>
      </c>
      <c r="D277" t="s">
        <v>40</v>
      </c>
      <c r="E277" t="s">
        <v>12564</v>
      </c>
      <c r="F277">
        <v>10</v>
      </c>
    </row>
    <row r="278" spans="1:6" x14ac:dyDescent="0.25">
      <c r="A278" t="s">
        <v>149</v>
      </c>
      <c r="B278">
        <v>2012</v>
      </c>
      <c r="C278" t="s">
        <v>72</v>
      </c>
      <c r="D278" t="s">
        <v>102</v>
      </c>
      <c r="E278" t="s">
        <v>12565</v>
      </c>
      <c r="F278">
        <v>37</v>
      </c>
    </row>
    <row r="279" spans="1:6" x14ac:dyDescent="0.25">
      <c r="A279" t="s">
        <v>149</v>
      </c>
      <c r="B279">
        <v>2012</v>
      </c>
      <c r="C279" t="s">
        <v>72</v>
      </c>
      <c r="D279" t="s">
        <v>107</v>
      </c>
      <c r="E279" t="s">
        <v>12566</v>
      </c>
      <c r="F279">
        <v>24</v>
      </c>
    </row>
    <row r="280" spans="1:6" x14ac:dyDescent="0.25">
      <c r="A280" t="s">
        <v>149</v>
      </c>
      <c r="B280">
        <v>2012</v>
      </c>
      <c r="C280" t="s">
        <v>72</v>
      </c>
      <c r="D280" t="s">
        <v>39</v>
      </c>
      <c r="E280" t="s">
        <v>12567</v>
      </c>
      <c r="F280">
        <v>25</v>
      </c>
    </row>
    <row r="281" spans="1:6" x14ac:dyDescent="0.25">
      <c r="A281" t="s">
        <v>149</v>
      </c>
      <c r="B281">
        <v>2012</v>
      </c>
      <c r="C281" t="s">
        <v>72</v>
      </c>
      <c r="D281" t="s">
        <v>103</v>
      </c>
      <c r="E281" t="s">
        <v>12568</v>
      </c>
      <c r="F281">
        <v>387</v>
      </c>
    </row>
    <row r="282" spans="1:6" x14ac:dyDescent="0.25">
      <c r="A282" t="s">
        <v>149</v>
      </c>
      <c r="B282">
        <v>2012</v>
      </c>
      <c r="C282" t="s">
        <v>73</v>
      </c>
      <c r="D282" t="s">
        <v>38</v>
      </c>
      <c r="E282" t="s">
        <v>12569</v>
      </c>
      <c r="F282">
        <v>7</v>
      </c>
    </row>
    <row r="283" spans="1:6" x14ac:dyDescent="0.25">
      <c r="A283" t="s">
        <v>149</v>
      </c>
      <c r="B283">
        <v>2012</v>
      </c>
      <c r="C283" t="s">
        <v>73</v>
      </c>
      <c r="D283" t="s">
        <v>40</v>
      </c>
      <c r="E283" t="s">
        <v>12570</v>
      </c>
      <c r="F283">
        <v>7</v>
      </c>
    </row>
    <row r="284" spans="1:6" x14ac:dyDescent="0.25">
      <c r="A284" t="s">
        <v>149</v>
      </c>
      <c r="B284">
        <v>2012</v>
      </c>
      <c r="C284" t="s">
        <v>73</v>
      </c>
      <c r="D284" t="s">
        <v>102</v>
      </c>
      <c r="E284" t="s">
        <v>12571</v>
      </c>
      <c r="F284">
        <v>38</v>
      </c>
    </row>
    <row r="285" spans="1:6" x14ac:dyDescent="0.25">
      <c r="A285" t="s">
        <v>149</v>
      </c>
      <c r="B285">
        <v>2012</v>
      </c>
      <c r="C285" t="s">
        <v>73</v>
      </c>
      <c r="D285" t="s">
        <v>107</v>
      </c>
      <c r="E285" t="s">
        <v>12572</v>
      </c>
      <c r="F285">
        <v>17</v>
      </c>
    </row>
    <row r="286" spans="1:6" x14ac:dyDescent="0.25">
      <c r="A286" t="s">
        <v>149</v>
      </c>
      <c r="B286">
        <v>2012</v>
      </c>
      <c r="C286" t="s">
        <v>73</v>
      </c>
      <c r="D286" t="s">
        <v>39</v>
      </c>
      <c r="E286" t="s">
        <v>12573</v>
      </c>
      <c r="F286">
        <v>35</v>
      </c>
    </row>
    <row r="287" spans="1:6" x14ac:dyDescent="0.25">
      <c r="A287" t="s">
        <v>149</v>
      </c>
      <c r="B287">
        <v>2012</v>
      </c>
      <c r="C287" t="s">
        <v>73</v>
      </c>
      <c r="D287" t="s">
        <v>103</v>
      </c>
      <c r="E287" t="s">
        <v>12574</v>
      </c>
      <c r="F287">
        <v>318</v>
      </c>
    </row>
    <row r="288" spans="1:6" x14ac:dyDescent="0.25">
      <c r="A288" t="s">
        <v>149</v>
      </c>
      <c r="B288">
        <v>2012</v>
      </c>
      <c r="C288" t="s">
        <v>74</v>
      </c>
      <c r="D288" t="s">
        <v>38</v>
      </c>
      <c r="E288" t="s">
        <v>12575</v>
      </c>
      <c r="F288">
        <v>13</v>
      </c>
    </row>
    <row r="289" spans="1:6" x14ac:dyDescent="0.25">
      <c r="A289" t="s">
        <v>149</v>
      </c>
      <c r="B289">
        <v>2012</v>
      </c>
      <c r="C289" t="s">
        <v>74</v>
      </c>
      <c r="D289" t="s">
        <v>40</v>
      </c>
      <c r="E289" t="s">
        <v>12576</v>
      </c>
      <c r="F289">
        <v>13</v>
      </c>
    </row>
    <row r="290" spans="1:6" x14ac:dyDescent="0.25">
      <c r="A290" t="s">
        <v>149</v>
      </c>
      <c r="B290">
        <v>2012</v>
      </c>
      <c r="C290" t="s">
        <v>74</v>
      </c>
      <c r="D290" t="s">
        <v>102</v>
      </c>
      <c r="E290" t="s">
        <v>12577</v>
      </c>
      <c r="F290">
        <v>68</v>
      </c>
    </row>
    <row r="291" spans="1:6" x14ac:dyDescent="0.25">
      <c r="A291" t="s">
        <v>149</v>
      </c>
      <c r="B291">
        <v>2012</v>
      </c>
      <c r="C291" t="s">
        <v>74</v>
      </c>
      <c r="D291" t="s">
        <v>107</v>
      </c>
      <c r="E291" t="s">
        <v>12578</v>
      </c>
      <c r="F291">
        <v>37</v>
      </c>
    </row>
    <row r="292" spans="1:6" x14ac:dyDescent="0.25">
      <c r="A292" t="s">
        <v>149</v>
      </c>
      <c r="B292">
        <v>2012</v>
      </c>
      <c r="C292" t="s">
        <v>74</v>
      </c>
      <c r="D292" t="s">
        <v>39</v>
      </c>
      <c r="E292" t="s">
        <v>12579</v>
      </c>
      <c r="F292">
        <v>35</v>
      </c>
    </row>
    <row r="293" spans="1:6" x14ac:dyDescent="0.25">
      <c r="A293" t="s">
        <v>149</v>
      </c>
      <c r="B293">
        <v>2012</v>
      </c>
      <c r="C293" t="s">
        <v>74</v>
      </c>
      <c r="D293" t="s">
        <v>103</v>
      </c>
      <c r="E293" t="s">
        <v>12580</v>
      </c>
      <c r="F293">
        <v>270</v>
      </c>
    </row>
    <row r="294" spans="1:6" x14ac:dyDescent="0.25">
      <c r="A294" t="s">
        <v>149</v>
      </c>
      <c r="B294">
        <v>2012</v>
      </c>
      <c r="C294" t="s">
        <v>75</v>
      </c>
      <c r="D294" t="s">
        <v>38</v>
      </c>
      <c r="E294" t="s">
        <v>12581</v>
      </c>
      <c r="F294">
        <v>9</v>
      </c>
    </row>
    <row r="295" spans="1:6" x14ac:dyDescent="0.25">
      <c r="A295" t="s">
        <v>149</v>
      </c>
      <c r="B295">
        <v>2012</v>
      </c>
      <c r="C295" t="s">
        <v>75</v>
      </c>
      <c r="D295" t="s">
        <v>40</v>
      </c>
      <c r="E295" t="s">
        <v>12582</v>
      </c>
      <c r="F295">
        <v>12</v>
      </c>
    </row>
    <row r="296" spans="1:6" x14ac:dyDescent="0.25">
      <c r="A296" t="s">
        <v>149</v>
      </c>
      <c r="B296">
        <v>2012</v>
      </c>
      <c r="C296" t="s">
        <v>75</v>
      </c>
      <c r="D296" t="s">
        <v>102</v>
      </c>
      <c r="E296" t="s">
        <v>12583</v>
      </c>
      <c r="F296">
        <v>43</v>
      </c>
    </row>
    <row r="297" spans="1:6" x14ac:dyDescent="0.25">
      <c r="A297" t="s">
        <v>149</v>
      </c>
      <c r="B297">
        <v>2012</v>
      </c>
      <c r="C297" t="s">
        <v>75</v>
      </c>
      <c r="D297" t="s">
        <v>107</v>
      </c>
      <c r="E297" t="s">
        <v>12584</v>
      </c>
      <c r="F297">
        <v>41</v>
      </c>
    </row>
    <row r="298" spans="1:6" x14ac:dyDescent="0.25">
      <c r="A298" t="s">
        <v>149</v>
      </c>
      <c r="B298">
        <v>2012</v>
      </c>
      <c r="C298" t="s">
        <v>75</v>
      </c>
      <c r="D298" t="s">
        <v>39</v>
      </c>
      <c r="E298" t="s">
        <v>12585</v>
      </c>
      <c r="F298">
        <v>39</v>
      </c>
    </row>
    <row r="299" spans="1:6" x14ac:dyDescent="0.25">
      <c r="A299" t="s">
        <v>149</v>
      </c>
      <c r="B299">
        <v>2012</v>
      </c>
      <c r="C299" t="s">
        <v>75</v>
      </c>
      <c r="D299" t="s">
        <v>103</v>
      </c>
      <c r="E299" t="s">
        <v>12586</v>
      </c>
      <c r="F299">
        <v>328</v>
      </c>
    </row>
    <row r="300" spans="1:6" x14ac:dyDescent="0.25">
      <c r="A300" t="s">
        <v>149</v>
      </c>
      <c r="B300">
        <v>2013</v>
      </c>
      <c r="C300" t="s">
        <v>72</v>
      </c>
      <c r="D300" t="s">
        <v>38</v>
      </c>
      <c r="E300" t="s">
        <v>12587</v>
      </c>
      <c r="F300">
        <v>9</v>
      </c>
    </row>
    <row r="301" spans="1:6" x14ac:dyDescent="0.25">
      <c r="A301" t="s">
        <v>149</v>
      </c>
      <c r="B301">
        <v>2013</v>
      </c>
      <c r="C301" t="s">
        <v>72</v>
      </c>
      <c r="D301" t="s">
        <v>40</v>
      </c>
      <c r="E301" t="s">
        <v>12588</v>
      </c>
      <c r="F301">
        <v>12</v>
      </c>
    </row>
    <row r="302" spans="1:6" x14ac:dyDescent="0.25">
      <c r="A302" t="s">
        <v>149</v>
      </c>
      <c r="B302">
        <v>2013</v>
      </c>
      <c r="C302" t="s">
        <v>72</v>
      </c>
      <c r="D302" t="s">
        <v>102</v>
      </c>
      <c r="E302" t="s">
        <v>12589</v>
      </c>
      <c r="F302">
        <v>42</v>
      </c>
    </row>
    <row r="303" spans="1:6" x14ac:dyDescent="0.25">
      <c r="A303" t="s">
        <v>149</v>
      </c>
      <c r="B303">
        <v>2013</v>
      </c>
      <c r="C303" t="s">
        <v>72</v>
      </c>
      <c r="D303" t="s">
        <v>107</v>
      </c>
      <c r="E303" t="s">
        <v>12590</v>
      </c>
      <c r="F303">
        <v>120</v>
      </c>
    </row>
    <row r="304" spans="1:6" x14ac:dyDescent="0.25">
      <c r="A304" t="s">
        <v>149</v>
      </c>
      <c r="B304">
        <v>2013</v>
      </c>
      <c r="C304" t="s">
        <v>72</v>
      </c>
      <c r="D304" t="s">
        <v>39</v>
      </c>
      <c r="E304" t="s">
        <v>12591</v>
      </c>
      <c r="F304">
        <v>17</v>
      </c>
    </row>
    <row r="305" spans="1:6" x14ac:dyDescent="0.25">
      <c r="A305" t="s">
        <v>149</v>
      </c>
      <c r="B305">
        <v>2013</v>
      </c>
      <c r="C305" t="s">
        <v>72</v>
      </c>
      <c r="D305" t="s">
        <v>103</v>
      </c>
      <c r="E305" t="s">
        <v>12592</v>
      </c>
      <c r="F305">
        <v>384</v>
      </c>
    </row>
    <row r="306" spans="1:6" x14ac:dyDescent="0.25">
      <c r="A306" t="s">
        <v>149</v>
      </c>
      <c r="B306">
        <v>2013</v>
      </c>
      <c r="C306" t="s">
        <v>73</v>
      </c>
      <c r="D306" t="s">
        <v>38</v>
      </c>
      <c r="E306" t="s">
        <v>12593</v>
      </c>
      <c r="F306">
        <v>12</v>
      </c>
    </row>
    <row r="307" spans="1:6" x14ac:dyDescent="0.25">
      <c r="A307" t="s">
        <v>149</v>
      </c>
      <c r="B307">
        <v>2013</v>
      </c>
      <c r="C307" t="s">
        <v>73</v>
      </c>
      <c r="D307" t="s">
        <v>40</v>
      </c>
      <c r="E307" t="s">
        <v>12594</v>
      </c>
      <c r="F307">
        <v>6</v>
      </c>
    </row>
    <row r="308" spans="1:6" x14ac:dyDescent="0.25">
      <c r="A308" t="s">
        <v>149</v>
      </c>
      <c r="B308">
        <v>2013</v>
      </c>
      <c r="C308" t="s">
        <v>73</v>
      </c>
      <c r="D308" t="s">
        <v>102</v>
      </c>
      <c r="E308" t="s">
        <v>12595</v>
      </c>
      <c r="F308">
        <v>52</v>
      </c>
    </row>
    <row r="309" spans="1:6" x14ac:dyDescent="0.25">
      <c r="A309" t="s">
        <v>149</v>
      </c>
      <c r="B309">
        <v>2013</v>
      </c>
      <c r="C309" t="s">
        <v>73</v>
      </c>
      <c r="D309" t="s">
        <v>107</v>
      </c>
      <c r="E309" t="s">
        <v>12596</v>
      </c>
      <c r="F309">
        <v>19</v>
      </c>
    </row>
    <row r="310" spans="1:6" x14ac:dyDescent="0.25">
      <c r="A310" t="s">
        <v>149</v>
      </c>
      <c r="B310">
        <v>2013</v>
      </c>
      <c r="C310" t="s">
        <v>73</v>
      </c>
      <c r="D310" t="s">
        <v>39</v>
      </c>
      <c r="E310" t="s">
        <v>12597</v>
      </c>
      <c r="F310">
        <v>19</v>
      </c>
    </row>
    <row r="311" spans="1:6" x14ac:dyDescent="0.25">
      <c r="A311" t="s">
        <v>149</v>
      </c>
      <c r="B311">
        <v>2013</v>
      </c>
      <c r="C311" t="s">
        <v>73</v>
      </c>
      <c r="D311" t="s">
        <v>103</v>
      </c>
      <c r="E311" t="s">
        <v>12598</v>
      </c>
      <c r="F311">
        <v>320</v>
      </c>
    </row>
    <row r="312" spans="1:6" x14ac:dyDescent="0.25">
      <c r="A312" t="s">
        <v>149</v>
      </c>
      <c r="B312">
        <v>2013</v>
      </c>
      <c r="C312" t="s">
        <v>74</v>
      </c>
      <c r="D312" t="s">
        <v>38</v>
      </c>
      <c r="E312" t="s">
        <v>12599</v>
      </c>
      <c r="F312">
        <v>11</v>
      </c>
    </row>
    <row r="313" spans="1:6" x14ac:dyDescent="0.25">
      <c r="A313" t="s">
        <v>149</v>
      </c>
      <c r="B313">
        <v>2013</v>
      </c>
      <c r="C313" t="s">
        <v>74</v>
      </c>
      <c r="D313" t="s">
        <v>40</v>
      </c>
      <c r="E313" t="s">
        <v>12600</v>
      </c>
      <c r="F313">
        <v>14</v>
      </c>
    </row>
    <row r="314" spans="1:6" x14ac:dyDescent="0.25">
      <c r="A314" t="s">
        <v>149</v>
      </c>
      <c r="B314">
        <v>2013</v>
      </c>
      <c r="C314" t="s">
        <v>74</v>
      </c>
      <c r="D314" t="s">
        <v>102</v>
      </c>
      <c r="E314" t="s">
        <v>12601</v>
      </c>
      <c r="F314">
        <v>44</v>
      </c>
    </row>
    <row r="315" spans="1:6" x14ac:dyDescent="0.25">
      <c r="A315" t="s">
        <v>149</v>
      </c>
      <c r="B315">
        <v>2013</v>
      </c>
      <c r="C315" t="s">
        <v>74</v>
      </c>
      <c r="D315" t="s">
        <v>107</v>
      </c>
      <c r="E315" t="s">
        <v>12602</v>
      </c>
      <c r="F315">
        <v>15</v>
      </c>
    </row>
    <row r="316" spans="1:6" x14ac:dyDescent="0.25">
      <c r="A316" t="s">
        <v>149</v>
      </c>
      <c r="B316">
        <v>2013</v>
      </c>
      <c r="C316" t="s">
        <v>74</v>
      </c>
      <c r="D316" t="s">
        <v>39</v>
      </c>
      <c r="E316" t="s">
        <v>12603</v>
      </c>
      <c r="F316">
        <v>17</v>
      </c>
    </row>
    <row r="317" spans="1:6" x14ac:dyDescent="0.25">
      <c r="A317" t="s">
        <v>149</v>
      </c>
      <c r="B317">
        <v>2013</v>
      </c>
      <c r="C317" t="s">
        <v>74</v>
      </c>
      <c r="D317" t="s">
        <v>103</v>
      </c>
      <c r="E317" t="s">
        <v>12604</v>
      </c>
      <c r="F317">
        <v>288</v>
      </c>
    </row>
    <row r="318" spans="1:6" x14ac:dyDescent="0.25">
      <c r="A318" t="s">
        <v>149</v>
      </c>
      <c r="B318">
        <v>2013</v>
      </c>
      <c r="C318" t="s">
        <v>75</v>
      </c>
      <c r="D318" t="s">
        <v>38</v>
      </c>
      <c r="E318" t="s">
        <v>12605</v>
      </c>
      <c r="F318">
        <v>6</v>
      </c>
    </row>
    <row r="319" spans="1:6" x14ac:dyDescent="0.25">
      <c r="A319" t="s">
        <v>149</v>
      </c>
      <c r="B319">
        <v>2013</v>
      </c>
      <c r="C319" t="s">
        <v>75</v>
      </c>
      <c r="D319" t="s">
        <v>40</v>
      </c>
      <c r="E319" t="s">
        <v>12606</v>
      </c>
      <c r="F319">
        <v>12</v>
      </c>
    </row>
    <row r="320" spans="1:6" x14ac:dyDescent="0.25">
      <c r="A320" t="s">
        <v>149</v>
      </c>
      <c r="B320">
        <v>2013</v>
      </c>
      <c r="C320" t="s">
        <v>75</v>
      </c>
      <c r="D320" t="s">
        <v>102</v>
      </c>
      <c r="E320" t="s">
        <v>12607</v>
      </c>
      <c r="F320">
        <v>41</v>
      </c>
    </row>
    <row r="321" spans="1:6" x14ac:dyDescent="0.25">
      <c r="A321" t="s">
        <v>149</v>
      </c>
      <c r="B321">
        <v>2013</v>
      </c>
      <c r="C321" t="s">
        <v>75</v>
      </c>
      <c r="D321" t="s">
        <v>107</v>
      </c>
      <c r="E321" t="s">
        <v>12608</v>
      </c>
      <c r="F321">
        <v>26</v>
      </c>
    </row>
    <row r="322" spans="1:6" x14ac:dyDescent="0.25">
      <c r="A322" t="s">
        <v>149</v>
      </c>
      <c r="B322">
        <v>2013</v>
      </c>
      <c r="C322" t="s">
        <v>75</v>
      </c>
      <c r="D322" t="s">
        <v>39</v>
      </c>
      <c r="E322" t="s">
        <v>12609</v>
      </c>
      <c r="F322">
        <v>68</v>
      </c>
    </row>
    <row r="323" spans="1:6" x14ac:dyDescent="0.25">
      <c r="A323" t="s">
        <v>149</v>
      </c>
      <c r="B323">
        <v>2013</v>
      </c>
      <c r="C323" t="s">
        <v>75</v>
      </c>
      <c r="D323" t="s">
        <v>103</v>
      </c>
      <c r="E323" t="s">
        <v>12610</v>
      </c>
      <c r="F323">
        <v>343</v>
      </c>
    </row>
    <row r="324" spans="1:6" x14ac:dyDescent="0.25">
      <c r="A324" t="s">
        <v>149</v>
      </c>
      <c r="B324">
        <v>2014</v>
      </c>
      <c r="C324" t="s">
        <v>72</v>
      </c>
      <c r="D324" t="s">
        <v>38</v>
      </c>
      <c r="E324" t="s">
        <v>12611</v>
      </c>
      <c r="F324">
        <v>32</v>
      </c>
    </row>
    <row r="325" spans="1:6" x14ac:dyDescent="0.25">
      <c r="A325" t="s">
        <v>149</v>
      </c>
      <c r="B325">
        <v>2014</v>
      </c>
      <c r="C325" t="s">
        <v>72</v>
      </c>
      <c r="D325" t="s">
        <v>40</v>
      </c>
      <c r="E325" t="s">
        <v>12612</v>
      </c>
      <c r="F325">
        <v>14</v>
      </c>
    </row>
    <row r="326" spans="1:6" x14ac:dyDescent="0.25">
      <c r="A326" t="s">
        <v>149</v>
      </c>
      <c r="B326">
        <v>2014</v>
      </c>
      <c r="C326" t="s">
        <v>72</v>
      </c>
      <c r="D326" t="s">
        <v>102</v>
      </c>
      <c r="E326" t="s">
        <v>12613</v>
      </c>
      <c r="F326">
        <v>104</v>
      </c>
    </row>
    <row r="327" spans="1:6" x14ac:dyDescent="0.25">
      <c r="A327" t="s">
        <v>149</v>
      </c>
      <c r="B327">
        <v>2014</v>
      </c>
      <c r="C327" t="s">
        <v>72</v>
      </c>
      <c r="D327" t="s">
        <v>107</v>
      </c>
      <c r="E327" t="s">
        <v>12614</v>
      </c>
      <c r="F327">
        <v>25</v>
      </c>
    </row>
    <row r="328" spans="1:6" x14ac:dyDescent="0.25">
      <c r="A328" t="s">
        <v>149</v>
      </c>
      <c r="B328">
        <v>2014</v>
      </c>
      <c r="C328" t="s">
        <v>72</v>
      </c>
      <c r="D328" t="s">
        <v>39</v>
      </c>
      <c r="E328" t="s">
        <v>12615</v>
      </c>
      <c r="F328">
        <v>52</v>
      </c>
    </row>
    <row r="329" spans="1:6" x14ac:dyDescent="0.25">
      <c r="A329" t="s">
        <v>149</v>
      </c>
      <c r="B329">
        <v>2014</v>
      </c>
      <c r="C329" t="s">
        <v>72</v>
      </c>
      <c r="D329" t="s">
        <v>103</v>
      </c>
      <c r="E329" t="s">
        <v>12616</v>
      </c>
      <c r="F329">
        <v>378</v>
      </c>
    </row>
    <row r="330" spans="1:6" x14ac:dyDescent="0.25">
      <c r="A330" t="s">
        <v>149</v>
      </c>
      <c r="B330">
        <v>2014</v>
      </c>
      <c r="C330" t="s">
        <v>73</v>
      </c>
      <c r="D330" t="s">
        <v>38</v>
      </c>
      <c r="E330" t="s">
        <v>12617</v>
      </c>
      <c r="F330">
        <v>11</v>
      </c>
    </row>
    <row r="331" spans="1:6" x14ac:dyDescent="0.25">
      <c r="A331" t="s">
        <v>149</v>
      </c>
      <c r="B331">
        <v>2014</v>
      </c>
      <c r="C331" t="s">
        <v>73</v>
      </c>
      <c r="D331" t="s">
        <v>40</v>
      </c>
      <c r="E331" t="s">
        <v>12618</v>
      </c>
      <c r="F331">
        <v>18</v>
      </c>
    </row>
    <row r="332" spans="1:6" x14ac:dyDescent="0.25">
      <c r="A332" t="s">
        <v>149</v>
      </c>
      <c r="B332">
        <v>2014</v>
      </c>
      <c r="C332" t="s">
        <v>73</v>
      </c>
      <c r="D332" t="s">
        <v>102</v>
      </c>
      <c r="E332" t="s">
        <v>12619</v>
      </c>
      <c r="F332">
        <v>57</v>
      </c>
    </row>
    <row r="333" spans="1:6" x14ac:dyDescent="0.25">
      <c r="A333" t="s">
        <v>149</v>
      </c>
      <c r="B333">
        <v>2014</v>
      </c>
      <c r="C333" t="s">
        <v>73</v>
      </c>
      <c r="D333" t="s">
        <v>107</v>
      </c>
      <c r="E333" t="s">
        <v>12620</v>
      </c>
      <c r="F333">
        <v>22</v>
      </c>
    </row>
    <row r="334" spans="1:6" x14ac:dyDescent="0.25">
      <c r="A334" t="s">
        <v>149</v>
      </c>
      <c r="B334">
        <v>2014</v>
      </c>
      <c r="C334" t="s">
        <v>73</v>
      </c>
      <c r="D334" t="s">
        <v>39</v>
      </c>
      <c r="E334" t="s">
        <v>12621</v>
      </c>
      <c r="F334">
        <v>30</v>
      </c>
    </row>
    <row r="335" spans="1:6" x14ac:dyDescent="0.25">
      <c r="A335" t="s">
        <v>149</v>
      </c>
      <c r="B335">
        <v>2014</v>
      </c>
      <c r="C335" t="s">
        <v>73</v>
      </c>
      <c r="D335" t="s">
        <v>103</v>
      </c>
      <c r="E335" t="s">
        <v>12622</v>
      </c>
      <c r="F335">
        <v>339</v>
      </c>
    </row>
    <row r="336" spans="1:6" x14ac:dyDescent="0.25">
      <c r="A336" t="s">
        <v>149</v>
      </c>
      <c r="B336">
        <v>2014</v>
      </c>
      <c r="C336" t="s">
        <v>74</v>
      </c>
      <c r="D336" t="s">
        <v>38</v>
      </c>
      <c r="E336" t="s">
        <v>12623</v>
      </c>
      <c r="F336">
        <v>13</v>
      </c>
    </row>
    <row r="337" spans="1:6" x14ac:dyDescent="0.25">
      <c r="A337" t="s">
        <v>149</v>
      </c>
      <c r="B337">
        <v>2014</v>
      </c>
      <c r="C337" t="s">
        <v>74</v>
      </c>
      <c r="D337" t="s">
        <v>40</v>
      </c>
      <c r="E337" t="s">
        <v>12624</v>
      </c>
      <c r="F337">
        <v>17</v>
      </c>
    </row>
    <row r="338" spans="1:6" x14ac:dyDescent="0.25">
      <c r="A338" t="s">
        <v>149</v>
      </c>
      <c r="B338">
        <v>2014</v>
      </c>
      <c r="C338" t="s">
        <v>74</v>
      </c>
      <c r="D338" t="s">
        <v>102</v>
      </c>
      <c r="E338" t="s">
        <v>12625</v>
      </c>
      <c r="F338">
        <v>59</v>
      </c>
    </row>
    <row r="339" spans="1:6" x14ac:dyDescent="0.25">
      <c r="A339" t="s">
        <v>149</v>
      </c>
      <c r="B339">
        <v>2014</v>
      </c>
      <c r="C339" t="s">
        <v>74</v>
      </c>
      <c r="D339" t="s">
        <v>107</v>
      </c>
      <c r="E339" t="s">
        <v>12626</v>
      </c>
      <c r="F339">
        <v>17</v>
      </c>
    </row>
    <row r="340" spans="1:6" x14ac:dyDescent="0.25">
      <c r="A340" t="s">
        <v>149</v>
      </c>
      <c r="B340">
        <v>2014</v>
      </c>
      <c r="C340" t="s">
        <v>74</v>
      </c>
      <c r="D340" t="s">
        <v>39</v>
      </c>
      <c r="E340" t="s">
        <v>12627</v>
      </c>
      <c r="F340">
        <v>22</v>
      </c>
    </row>
    <row r="341" spans="1:6" x14ac:dyDescent="0.25">
      <c r="A341" t="s">
        <v>149</v>
      </c>
      <c r="B341">
        <v>2014</v>
      </c>
      <c r="C341" t="s">
        <v>74</v>
      </c>
      <c r="D341" t="s">
        <v>103</v>
      </c>
      <c r="E341" t="s">
        <v>12628</v>
      </c>
      <c r="F341">
        <v>285</v>
      </c>
    </row>
    <row r="342" spans="1:6" x14ac:dyDescent="0.25">
      <c r="A342" t="s">
        <v>149</v>
      </c>
      <c r="B342">
        <v>2014</v>
      </c>
      <c r="C342" t="s">
        <v>75</v>
      </c>
      <c r="D342" t="s">
        <v>38</v>
      </c>
      <c r="E342" t="s">
        <v>12629</v>
      </c>
      <c r="F342">
        <v>20</v>
      </c>
    </row>
    <row r="343" spans="1:6" x14ac:dyDescent="0.25">
      <c r="A343" t="s">
        <v>149</v>
      </c>
      <c r="B343">
        <v>2014</v>
      </c>
      <c r="C343" t="s">
        <v>75</v>
      </c>
      <c r="D343" t="s">
        <v>40</v>
      </c>
      <c r="E343" t="s">
        <v>12630</v>
      </c>
      <c r="F343">
        <v>8</v>
      </c>
    </row>
    <row r="344" spans="1:6" x14ac:dyDescent="0.25">
      <c r="A344" t="s">
        <v>149</v>
      </c>
      <c r="B344">
        <v>2014</v>
      </c>
      <c r="C344" t="s">
        <v>75</v>
      </c>
      <c r="D344" t="s">
        <v>102</v>
      </c>
      <c r="E344" t="s">
        <v>12631</v>
      </c>
      <c r="F344">
        <v>57</v>
      </c>
    </row>
    <row r="345" spans="1:6" x14ac:dyDescent="0.25">
      <c r="A345" t="s">
        <v>149</v>
      </c>
      <c r="B345">
        <v>2014</v>
      </c>
      <c r="C345" t="s">
        <v>75</v>
      </c>
      <c r="D345" t="s">
        <v>107</v>
      </c>
      <c r="E345" t="s">
        <v>12632</v>
      </c>
      <c r="F345">
        <v>24</v>
      </c>
    </row>
    <row r="346" spans="1:6" x14ac:dyDescent="0.25">
      <c r="A346" t="s">
        <v>149</v>
      </c>
      <c r="B346">
        <v>2014</v>
      </c>
      <c r="C346" t="s">
        <v>75</v>
      </c>
      <c r="D346" t="s">
        <v>39</v>
      </c>
      <c r="E346" t="s">
        <v>12633</v>
      </c>
      <c r="F346">
        <v>24</v>
      </c>
    </row>
    <row r="347" spans="1:6" x14ac:dyDescent="0.25">
      <c r="A347" t="s">
        <v>149</v>
      </c>
      <c r="B347">
        <v>2014</v>
      </c>
      <c r="C347" t="s">
        <v>75</v>
      </c>
      <c r="D347" t="s">
        <v>103</v>
      </c>
      <c r="E347" t="s">
        <v>12634</v>
      </c>
      <c r="F347">
        <v>358</v>
      </c>
    </row>
    <row r="348" spans="1:6" x14ac:dyDescent="0.25">
      <c r="A348" t="s">
        <v>49</v>
      </c>
      <c r="B348">
        <v>2010</v>
      </c>
      <c r="C348" t="s">
        <v>72</v>
      </c>
      <c r="D348" t="s">
        <v>38</v>
      </c>
      <c r="E348" t="s">
        <v>12635</v>
      </c>
      <c r="F348">
        <v>8</v>
      </c>
    </row>
    <row r="349" spans="1:6" x14ac:dyDescent="0.25">
      <c r="A349" t="s">
        <v>49</v>
      </c>
      <c r="B349">
        <v>2010</v>
      </c>
      <c r="C349" t="s">
        <v>72</v>
      </c>
      <c r="D349" t="s">
        <v>40</v>
      </c>
      <c r="E349" t="s">
        <v>12636</v>
      </c>
      <c r="F349">
        <v>2</v>
      </c>
    </row>
    <row r="350" spans="1:6" x14ac:dyDescent="0.25">
      <c r="A350" t="s">
        <v>49</v>
      </c>
      <c r="B350">
        <v>2010</v>
      </c>
      <c r="C350" t="s">
        <v>72</v>
      </c>
      <c r="D350" t="s">
        <v>102</v>
      </c>
      <c r="E350" t="s">
        <v>12637</v>
      </c>
      <c r="F350">
        <v>16</v>
      </c>
    </row>
    <row r="351" spans="1:6" x14ac:dyDescent="0.25">
      <c r="A351" t="s">
        <v>49</v>
      </c>
      <c r="B351">
        <v>2010</v>
      </c>
      <c r="C351" t="s">
        <v>72</v>
      </c>
      <c r="D351" t="s">
        <v>107</v>
      </c>
      <c r="E351" t="s">
        <v>12638</v>
      </c>
      <c r="F351">
        <v>26</v>
      </c>
    </row>
    <row r="352" spans="1:6" x14ac:dyDescent="0.25">
      <c r="A352" t="s">
        <v>49</v>
      </c>
      <c r="B352">
        <v>2010</v>
      </c>
      <c r="C352" t="s">
        <v>72</v>
      </c>
      <c r="D352" t="s">
        <v>39</v>
      </c>
      <c r="E352" t="s">
        <v>12639</v>
      </c>
      <c r="F352">
        <v>30</v>
      </c>
    </row>
    <row r="353" spans="1:6" x14ac:dyDescent="0.25">
      <c r="A353" t="s">
        <v>49</v>
      </c>
      <c r="B353">
        <v>2010</v>
      </c>
      <c r="C353" t="s">
        <v>72</v>
      </c>
      <c r="D353" t="s">
        <v>103</v>
      </c>
      <c r="E353" t="s">
        <v>12640</v>
      </c>
      <c r="F353">
        <v>251</v>
      </c>
    </row>
    <row r="354" spans="1:6" x14ac:dyDescent="0.25">
      <c r="A354" t="s">
        <v>49</v>
      </c>
      <c r="B354">
        <v>2010</v>
      </c>
      <c r="C354" t="s">
        <v>73</v>
      </c>
      <c r="D354" t="s">
        <v>38</v>
      </c>
      <c r="E354" t="s">
        <v>12641</v>
      </c>
      <c r="F354">
        <v>7</v>
      </c>
    </row>
    <row r="355" spans="1:6" x14ac:dyDescent="0.25">
      <c r="A355" t="s">
        <v>49</v>
      </c>
      <c r="B355">
        <v>2010</v>
      </c>
      <c r="C355" t="s">
        <v>73</v>
      </c>
      <c r="D355" t="s">
        <v>40</v>
      </c>
      <c r="E355" t="s">
        <v>12642</v>
      </c>
      <c r="F355">
        <v>3</v>
      </c>
    </row>
    <row r="356" spans="1:6" x14ac:dyDescent="0.25">
      <c r="A356" t="s">
        <v>49</v>
      </c>
      <c r="B356">
        <v>2010</v>
      </c>
      <c r="C356" t="s">
        <v>73</v>
      </c>
      <c r="D356" t="s">
        <v>102</v>
      </c>
      <c r="E356" t="s">
        <v>12643</v>
      </c>
      <c r="F356">
        <v>15</v>
      </c>
    </row>
    <row r="357" spans="1:6" x14ac:dyDescent="0.25">
      <c r="A357" t="s">
        <v>49</v>
      </c>
      <c r="B357">
        <v>2010</v>
      </c>
      <c r="C357" t="s">
        <v>73</v>
      </c>
      <c r="D357" t="s">
        <v>107</v>
      </c>
      <c r="E357" t="s">
        <v>12644</v>
      </c>
      <c r="F357">
        <v>23</v>
      </c>
    </row>
    <row r="358" spans="1:6" x14ac:dyDescent="0.25">
      <c r="A358" t="s">
        <v>49</v>
      </c>
      <c r="B358">
        <v>2010</v>
      </c>
      <c r="C358" t="s">
        <v>73</v>
      </c>
      <c r="D358" t="s">
        <v>39</v>
      </c>
      <c r="E358" t="s">
        <v>12645</v>
      </c>
      <c r="F358">
        <v>22</v>
      </c>
    </row>
    <row r="359" spans="1:6" x14ac:dyDescent="0.25">
      <c r="A359" t="s">
        <v>49</v>
      </c>
      <c r="B359">
        <v>2010</v>
      </c>
      <c r="C359" t="s">
        <v>73</v>
      </c>
      <c r="D359" t="s">
        <v>103</v>
      </c>
      <c r="E359" t="s">
        <v>12646</v>
      </c>
      <c r="F359">
        <v>268</v>
      </c>
    </row>
    <row r="360" spans="1:6" x14ac:dyDescent="0.25">
      <c r="A360" t="s">
        <v>49</v>
      </c>
      <c r="B360">
        <v>2010</v>
      </c>
      <c r="C360" t="s">
        <v>74</v>
      </c>
      <c r="D360" t="s">
        <v>38</v>
      </c>
      <c r="E360" t="s">
        <v>12647</v>
      </c>
      <c r="F360">
        <v>15</v>
      </c>
    </row>
    <row r="361" spans="1:6" x14ac:dyDescent="0.25">
      <c r="A361" t="s">
        <v>49</v>
      </c>
      <c r="B361">
        <v>2010</v>
      </c>
      <c r="C361" t="s">
        <v>74</v>
      </c>
      <c r="D361" t="s">
        <v>40</v>
      </c>
      <c r="E361" t="s">
        <v>12648</v>
      </c>
      <c r="F361">
        <v>2</v>
      </c>
    </row>
    <row r="362" spans="1:6" x14ac:dyDescent="0.25">
      <c r="A362" t="s">
        <v>49</v>
      </c>
      <c r="B362">
        <v>2010</v>
      </c>
      <c r="C362" t="s">
        <v>74</v>
      </c>
      <c r="D362" t="s">
        <v>102</v>
      </c>
      <c r="E362" t="s">
        <v>12649</v>
      </c>
      <c r="F362">
        <v>17</v>
      </c>
    </row>
    <row r="363" spans="1:6" x14ac:dyDescent="0.25">
      <c r="A363" t="s">
        <v>49</v>
      </c>
      <c r="B363">
        <v>2010</v>
      </c>
      <c r="C363" t="s">
        <v>74</v>
      </c>
      <c r="D363" t="s">
        <v>107</v>
      </c>
      <c r="E363" t="s">
        <v>12650</v>
      </c>
      <c r="F363">
        <v>48</v>
      </c>
    </row>
    <row r="364" spans="1:6" x14ac:dyDescent="0.25">
      <c r="A364" t="s">
        <v>49</v>
      </c>
      <c r="B364">
        <v>2010</v>
      </c>
      <c r="C364" t="s">
        <v>74</v>
      </c>
      <c r="D364" t="s">
        <v>39</v>
      </c>
      <c r="E364" t="s">
        <v>12651</v>
      </c>
      <c r="F364">
        <v>34</v>
      </c>
    </row>
    <row r="365" spans="1:6" x14ac:dyDescent="0.25">
      <c r="A365" t="s">
        <v>49</v>
      </c>
      <c r="B365">
        <v>2010</v>
      </c>
      <c r="C365" t="s">
        <v>74</v>
      </c>
      <c r="D365" t="s">
        <v>103</v>
      </c>
      <c r="E365" t="s">
        <v>12652</v>
      </c>
      <c r="F365">
        <v>319</v>
      </c>
    </row>
    <row r="366" spans="1:6" x14ac:dyDescent="0.25">
      <c r="A366" t="s">
        <v>49</v>
      </c>
      <c r="B366">
        <v>2010</v>
      </c>
      <c r="C366" t="s">
        <v>75</v>
      </c>
      <c r="D366" t="s">
        <v>38</v>
      </c>
      <c r="E366" t="s">
        <v>12653</v>
      </c>
      <c r="F366">
        <v>14</v>
      </c>
    </row>
    <row r="367" spans="1:6" x14ac:dyDescent="0.25">
      <c r="A367" t="s">
        <v>49</v>
      </c>
      <c r="B367">
        <v>2010</v>
      </c>
      <c r="C367" t="s">
        <v>75</v>
      </c>
      <c r="D367" t="s">
        <v>40</v>
      </c>
      <c r="E367" t="s">
        <v>12654</v>
      </c>
      <c r="F367">
        <v>4</v>
      </c>
    </row>
    <row r="368" spans="1:6" x14ac:dyDescent="0.25">
      <c r="A368" t="s">
        <v>49</v>
      </c>
      <c r="B368">
        <v>2010</v>
      </c>
      <c r="C368" t="s">
        <v>75</v>
      </c>
      <c r="D368" t="s">
        <v>102</v>
      </c>
      <c r="E368" t="s">
        <v>12655</v>
      </c>
      <c r="F368">
        <v>15</v>
      </c>
    </row>
    <row r="369" spans="1:6" x14ac:dyDescent="0.25">
      <c r="A369" t="s">
        <v>49</v>
      </c>
      <c r="B369">
        <v>2010</v>
      </c>
      <c r="C369" t="s">
        <v>75</v>
      </c>
      <c r="D369" t="s">
        <v>107</v>
      </c>
      <c r="E369" t="s">
        <v>12656</v>
      </c>
      <c r="F369">
        <v>54</v>
      </c>
    </row>
    <row r="370" spans="1:6" x14ac:dyDescent="0.25">
      <c r="A370" t="s">
        <v>49</v>
      </c>
      <c r="B370">
        <v>2010</v>
      </c>
      <c r="C370" t="s">
        <v>75</v>
      </c>
      <c r="D370" t="s">
        <v>39</v>
      </c>
      <c r="E370" t="s">
        <v>12657</v>
      </c>
      <c r="F370">
        <v>43</v>
      </c>
    </row>
    <row r="371" spans="1:6" x14ac:dyDescent="0.25">
      <c r="A371" t="s">
        <v>49</v>
      </c>
      <c r="B371">
        <v>2010</v>
      </c>
      <c r="C371" t="s">
        <v>75</v>
      </c>
      <c r="D371" t="s">
        <v>103</v>
      </c>
      <c r="E371" t="s">
        <v>12658</v>
      </c>
      <c r="F371">
        <v>324</v>
      </c>
    </row>
    <row r="372" spans="1:6" x14ac:dyDescent="0.25">
      <c r="A372" t="s">
        <v>49</v>
      </c>
      <c r="B372">
        <v>2011</v>
      </c>
      <c r="C372" t="s">
        <v>72</v>
      </c>
      <c r="D372" t="s">
        <v>38</v>
      </c>
      <c r="E372" t="s">
        <v>12659</v>
      </c>
      <c r="F372">
        <v>6</v>
      </c>
    </row>
    <row r="373" spans="1:6" x14ac:dyDescent="0.25">
      <c r="A373" t="s">
        <v>49</v>
      </c>
      <c r="B373">
        <v>2011</v>
      </c>
      <c r="C373" t="s">
        <v>72</v>
      </c>
      <c r="D373" t="s">
        <v>102</v>
      </c>
      <c r="E373" t="s">
        <v>12660</v>
      </c>
      <c r="F373">
        <v>16</v>
      </c>
    </row>
    <row r="374" spans="1:6" x14ac:dyDescent="0.25">
      <c r="A374" t="s">
        <v>49</v>
      </c>
      <c r="B374">
        <v>2011</v>
      </c>
      <c r="C374" t="s">
        <v>72</v>
      </c>
      <c r="D374" t="s">
        <v>107</v>
      </c>
      <c r="E374" t="s">
        <v>12661</v>
      </c>
      <c r="F374">
        <v>26</v>
      </c>
    </row>
    <row r="375" spans="1:6" x14ac:dyDescent="0.25">
      <c r="A375" t="s">
        <v>49</v>
      </c>
      <c r="B375">
        <v>2011</v>
      </c>
      <c r="C375" t="s">
        <v>72</v>
      </c>
      <c r="D375" t="s">
        <v>39</v>
      </c>
      <c r="E375" t="s">
        <v>12662</v>
      </c>
      <c r="F375">
        <v>25</v>
      </c>
    </row>
    <row r="376" spans="1:6" x14ac:dyDescent="0.25">
      <c r="A376" t="s">
        <v>49</v>
      </c>
      <c r="B376">
        <v>2011</v>
      </c>
      <c r="C376" t="s">
        <v>72</v>
      </c>
      <c r="D376" t="s">
        <v>103</v>
      </c>
      <c r="E376" t="s">
        <v>12663</v>
      </c>
      <c r="F376">
        <v>254</v>
      </c>
    </row>
    <row r="377" spans="1:6" x14ac:dyDescent="0.25">
      <c r="A377" t="s">
        <v>49</v>
      </c>
      <c r="B377">
        <v>2011</v>
      </c>
      <c r="C377" t="s">
        <v>73</v>
      </c>
      <c r="D377" t="s">
        <v>38</v>
      </c>
      <c r="E377" t="s">
        <v>12664</v>
      </c>
      <c r="F377">
        <v>5</v>
      </c>
    </row>
    <row r="378" spans="1:6" x14ac:dyDescent="0.25">
      <c r="A378" t="s">
        <v>49</v>
      </c>
      <c r="B378">
        <v>2011</v>
      </c>
      <c r="C378" t="s">
        <v>73</v>
      </c>
      <c r="D378" t="s">
        <v>40</v>
      </c>
      <c r="E378" t="s">
        <v>12665</v>
      </c>
      <c r="F378">
        <v>2</v>
      </c>
    </row>
    <row r="379" spans="1:6" x14ac:dyDescent="0.25">
      <c r="A379" t="s">
        <v>49</v>
      </c>
      <c r="B379">
        <v>2011</v>
      </c>
      <c r="C379" t="s">
        <v>73</v>
      </c>
      <c r="D379" t="s">
        <v>102</v>
      </c>
      <c r="E379" t="s">
        <v>12666</v>
      </c>
      <c r="F379">
        <v>20</v>
      </c>
    </row>
    <row r="380" spans="1:6" x14ac:dyDescent="0.25">
      <c r="A380" t="s">
        <v>49</v>
      </c>
      <c r="B380">
        <v>2011</v>
      </c>
      <c r="C380" t="s">
        <v>73</v>
      </c>
      <c r="D380" t="s">
        <v>107</v>
      </c>
      <c r="E380" t="s">
        <v>12667</v>
      </c>
      <c r="F380">
        <v>29</v>
      </c>
    </row>
    <row r="381" spans="1:6" x14ac:dyDescent="0.25">
      <c r="A381" t="s">
        <v>49</v>
      </c>
      <c r="B381">
        <v>2011</v>
      </c>
      <c r="C381" t="s">
        <v>73</v>
      </c>
      <c r="D381" t="s">
        <v>39</v>
      </c>
      <c r="E381" t="s">
        <v>12668</v>
      </c>
      <c r="F381">
        <v>27</v>
      </c>
    </row>
    <row r="382" spans="1:6" x14ac:dyDescent="0.25">
      <c r="A382" t="s">
        <v>49</v>
      </c>
      <c r="B382">
        <v>2011</v>
      </c>
      <c r="C382" t="s">
        <v>73</v>
      </c>
      <c r="D382" t="s">
        <v>103</v>
      </c>
      <c r="E382" t="s">
        <v>12669</v>
      </c>
      <c r="F382">
        <v>261</v>
      </c>
    </row>
    <row r="383" spans="1:6" x14ac:dyDescent="0.25">
      <c r="A383" t="s">
        <v>49</v>
      </c>
      <c r="B383">
        <v>2011</v>
      </c>
      <c r="C383" t="s">
        <v>74</v>
      </c>
      <c r="D383" t="s">
        <v>38</v>
      </c>
      <c r="E383" t="s">
        <v>12670</v>
      </c>
      <c r="F383">
        <v>8</v>
      </c>
    </row>
    <row r="384" spans="1:6" x14ac:dyDescent="0.25">
      <c r="A384" t="s">
        <v>49</v>
      </c>
      <c r="B384">
        <v>2011</v>
      </c>
      <c r="C384" t="s">
        <v>74</v>
      </c>
      <c r="D384" t="s">
        <v>40</v>
      </c>
      <c r="E384" t="s">
        <v>12671</v>
      </c>
      <c r="F384">
        <v>2</v>
      </c>
    </row>
    <row r="385" spans="1:6" x14ac:dyDescent="0.25">
      <c r="A385" t="s">
        <v>49</v>
      </c>
      <c r="B385">
        <v>2011</v>
      </c>
      <c r="C385" t="s">
        <v>74</v>
      </c>
      <c r="D385" t="s">
        <v>102</v>
      </c>
      <c r="E385" t="s">
        <v>12672</v>
      </c>
      <c r="F385">
        <v>22</v>
      </c>
    </row>
    <row r="386" spans="1:6" x14ac:dyDescent="0.25">
      <c r="A386" t="s">
        <v>49</v>
      </c>
      <c r="B386">
        <v>2011</v>
      </c>
      <c r="C386" t="s">
        <v>74</v>
      </c>
      <c r="D386" t="s">
        <v>107</v>
      </c>
      <c r="E386" t="s">
        <v>12673</v>
      </c>
      <c r="F386">
        <v>27</v>
      </c>
    </row>
    <row r="387" spans="1:6" x14ac:dyDescent="0.25">
      <c r="A387" t="s">
        <v>49</v>
      </c>
      <c r="B387">
        <v>2011</v>
      </c>
      <c r="C387" t="s">
        <v>74</v>
      </c>
      <c r="D387" t="s">
        <v>39</v>
      </c>
      <c r="E387" t="s">
        <v>12674</v>
      </c>
      <c r="F387">
        <v>39</v>
      </c>
    </row>
    <row r="388" spans="1:6" x14ac:dyDescent="0.25">
      <c r="A388" t="s">
        <v>49</v>
      </c>
      <c r="B388">
        <v>2011</v>
      </c>
      <c r="C388" t="s">
        <v>74</v>
      </c>
      <c r="D388" t="s">
        <v>103</v>
      </c>
      <c r="E388" t="s">
        <v>12675</v>
      </c>
      <c r="F388">
        <v>369</v>
      </c>
    </row>
    <row r="389" spans="1:6" x14ac:dyDescent="0.25">
      <c r="A389" t="s">
        <v>49</v>
      </c>
      <c r="B389">
        <v>2011</v>
      </c>
      <c r="C389" t="s">
        <v>75</v>
      </c>
      <c r="D389" t="s">
        <v>38</v>
      </c>
      <c r="E389" t="s">
        <v>12676</v>
      </c>
      <c r="F389">
        <v>3</v>
      </c>
    </row>
    <row r="390" spans="1:6" x14ac:dyDescent="0.25">
      <c r="A390" t="s">
        <v>49</v>
      </c>
      <c r="B390">
        <v>2011</v>
      </c>
      <c r="C390" t="s">
        <v>75</v>
      </c>
      <c r="D390" t="s">
        <v>40</v>
      </c>
      <c r="E390" t="s">
        <v>12677</v>
      </c>
      <c r="F390">
        <v>3</v>
      </c>
    </row>
    <row r="391" spans="1:6" x14ac:dyDescent="0.25">
      <c r="A391" t="s">
        <v>49</v>
      </c>
      <c r="B391">
        <v>2011</v>
      </c>
      <c r="C391" t="s">
        <v>75</v>
      </c>
      <c r="D391" t="s">
        <v>102</v>
      </c>
      <c r="E391" t="s">
        <v>12678</v>
      </c>
      <c r="F391">
        <v>29</v>
      </c>
    </row>
    <row r="392" spans="1:6" x14ac:dyDescent="0.25">
      <c r="A392" t="s">
        <v>49</v>
      </c>
      <c r="B392">
        <v>2011</v>
      </c>
      <c r="C392" t="s">
        <v>75</v>
      </c>
      <c r="D392" t="s">
        <v>107</v>
      </c>
      <c r="E392" t="s">
        <v>12679</v>
      </c>
      <c r="F392">
        <v>25</v>
      </c>
    </row>
    <row r="393" spans="1:6" x14ac:dyDescent="0.25">
      <c r="A393" t="s">
        <v>49</v>
      </c>
      <c r="B393">
        <v>2011</v>
      </c>
      <c r="C393" t="s">
        <v>75</v>
      </c>
      <c r="D393" t="s">
        <v>39</v>
      </c>
      <c r="E393" t="s">
        <v>12680</v>
      </c>
      <c r="F393">
        <v>52</v>
      </c>
    </row>
    <row r="394" spans="1:6" x14ac:dyDescent="0.25">
      <c r="A394" t="s">
        <v>49</v>
      </c>
      <c r="B394">
        <v>2011</v>
      </c>
      <c r="C394" t="s">
        <v>75</v>
      </c>
      <c r="D394" t="s">
        <v>103</v>
      </c>
      <c r="E394" t="s">
        <v>12681</v>
      </c>
      <c r="F394">
        <v>357</v>
      </c>
    </row>
    <row r="395" spans="1:6" x14ac:dyDescent="0.25">
      <c r="A395" t="s">
        <v>49</v>
      </c>
      <c r="B395">
        <v>2012</v>
      </c>
      <c r="C395" t="s">
        <v>72</v>
      </c>
      <c r="D395" t="s">
        <v>38</v>
      </c>
      <c r="E395" t="s">
        <v>12682</v>
      </c>
      <c r="F395">
        <v>6</v>
      </c>
    </row>
    <row r="396" spans="1:6" x14ac:dyDescent="0.25">
      <c r="A396" t="s">
        <v>49</v>
      </c>
      <c r="B396">
        <v>2012</v>
      </c>
      <c r="C396" t="s">
        <v>72</v>
      </c>
      <c r="D396" t="s">
        <v>40</v>
      </c>
      <c r="E396" t="s">
        <v>12683</v>
      </c>
      <c r="F396">
        <v>3</v>
      </c>
    </row>
    <row r="397" spans="1:6" x14ac:dyDescent="0.25">
      <c r="A397" t="s">
        <v>49</v>
      </c>
      <c r="B397">
        <v>2012</v>
      </c>
      <c r="C397" t="s">
        <v>72</v>
      </c>
      <c r="D397" t="s">
        <v>102</v>
      </c>
      <c r="E397" t="s">
        <v>12684</v>
      </c>
      <c r="F397">
        <v>23</v>
      </c>
    </row>
    <row r="398" spans="1:6" x14ac:dyDescent="0.25">
      <c r="A398" t="s">
        <v>49</v>
      </c>
      <c r="B398">
        <v>2012</v>
      </c>
      <c r="C398" t="s">
        <v>72</v>
      </c>
      <c r="D398" t="s">
        <v>107</v>
      </c>
      <c r="E398" t="s">
        <v>12685</v>
      </c>
      <c r="F398">
        <v>21</v>
      </c>
    </row>
    <row r="399" spans="1:6" x14ac:dyDescent="0.25">
      <c r="A399" t="s">
        <v>49</v>
      </c>
      <c r="B399">
        <v>2012</v>
      </c>
      <c r="C399" t="s">
        <v>72</v>
      </c>
      <c r="D399" t="s">
        <v>39</v>
      </c>
      <c r="E399" t="s">
        <v>12686</v>
      </c>
      <c r="F399">
        <v>24</v>
      </c>
    </row>
    <row r="400" spans="1:6" x14ac:dyDescent="0.25">
      <c r="A400" t="s">
        <v>49</v>
      </c>
      <c r="B400">
        <v>2012</v>
      </c>
      <c r="C400" t="s">
        <v>72</v>
      </c>
      <c r="D400" t="s">
        <v>103</v>
      </c>
      <c r="E400" t="s">
        <v>12687</v>
      </c>
      <c r="F400">
        <v>263</v>
      </c>
    </row>
    <row r="401" spans="1:6" x14ac:dyDescent="0.25">
      <c r="A401" t="s">
        <v>49</v>
      </c>
      <c r="B401">
        <v>2012</v>
      </c>
      <c r="C401" t="s">
        <v>73</v>
      </c>
      <c r="D401" t="s">
        <v>38</v>
      </c>
      <c r="E401" t="s">
        <v>12688</v>
      </c>
      <c r="F401">
        <v>17</v>
      </c>
    </row>
    <row r="402" spans="1:6" x14ac:dyDescent="0.25">
      <c r="A402" t="s">
        <v>49</v>
      </c>
      <c r="B402">
        <v>2012</v>
      </c>
      <c r="C402" t="s">
        <v>73</v>
      </c>
      <c r="D402" t="s">
        <v>40</v>
      </c>
      <c r="E402" t="s">
        <v>12689</v>
      </c>
      <c r="F402">
        <v>1</v>
      </c>
    </row>
    <row r="403" spans="1:6" x14ac:dyDescent="0.25">
      <c r="A403" t="s">
        <v>49</v>
      </c>
      <c r="B403">
        <v>2012</v>
      </c>
      <c r="C403" t="s">
        <v>73</v>
      </c>
      <c r="D403" t="s">
        <v>102</v>
      </c>
      <c r="E403" t="s">
        <v>12690</v>
      </c>
      <c r="F403">
        <v>21</v>
      </c>
    </row>
    <row r="404" spans="1:6" x14ac:dyDescent="0.25">
      <c r="A404" t="s">
        <v>49</v>
      </c>
      <c r="B404">
        <v>2012</v>
      </c>
      <c r="C404" t="s">
        <v>73</v>
      </c>
      <c r="D404" t="s">
        <v>107</v>
      </c>
      <c r="E404" t="s">
        <v>12691</v>
      </c>
      <c r="F404">
        <v>30</v>
      </c>
    </row>
    <row r="405" spans="1:6" x14ac:dyDescent="0.25">
      <c r="A405" t="s">
        <v>49</v>
      </c>
      <c r="B405">
        <v>2012</v>
      </c>
      <c r="C405" t="s">
        <v>73</v>
      </c>
      <c r="D405" t="s">
        <v>39</v>
      </c>
      <c r="E405" t="s">
        <v>12692</v>
      </c>
      <c r="F405">
        <v>26</v>
      </c>
    </row>
    <row r="406" spans="1:6" x14ac:dyDescent="0.25">
      <c r="A406" t="s">
        <v>49</v>
      </c>
      <c r="B406">
        <v>2012</v>
      </c>
      <c r="C406" t="s">
        <v>73</v>
      </c>
      <c r="D406" t="s">
        <v>103</v>
      </c>
      <c r="E406" t="s">
        <v>12693</v>
      </c>
      <c r="F406">
        <v>276</v>
      </c>
    </row>
    <row r="407" spans="1:6" x14ac:dyDescent="0.25">
      <c r="A407" t="s">
        <v>49</v>
      </c>
      <c r="B407">
        <v>2012</v>
      </c>
      <c r="C407" t="s">
        <v>74</v>
      </c>
      <c r="D407" t="s">
        <v>38</v>
      </c>
      <c r="E407" t="s">
        <v>12694</v>
      </c>
      <c r="F407">
        <v>8</v>
      </c>
    </row>
    <row r="408" spans="1:6" x14ac:dyDescent="0.25">
      <c r="A408" t="s">
        <v>49</v>
      </c>
      <c r="B408">
        <v>2012</v>
      </c>
      <c r="C408" t="s">
        <v>74</v>
      </c>
      <c r="D408" t="s">
        <v>40</v>
      </c>
      <c r="E408" t="s">
        <v>12695</v>
      </c>
      <c r="F408">
        <v>6</v>
      </c>
    </row>
    <row r="409" spans="1:6" x14ac:dyDescent="0.25">
      <c r="A409" t="s">
        <v>49</v>
      </c>
      <c r="B409">
        <v>2012</v>
      </c>
      <c r="C409" t="s">
        <v>74</v>
      </c>
      <c r="D409" t="s">
        <v>102</v>
      </c>
      <c r="E409" t="s">
        <v>12696</v>
      </c>
      <c r="F409">
        <v>19</v>
      </c>
    </row>
    <row r="410" spans="1:6" x14ac:dyDescent="0.25">
      <c r="A410" t="s">
        <v>49</v>
      </c>
      <c r="B410">
        <v>2012</v>
      </c>
      <c r="C410" t="s">
        <v>74</v>
      </c>
      <c r="D410" t="s">
        <v>107</v>
      </c>
      <c r="E410" t="s">
        <v>12697</v>
      </c>
      <c r="F410">
        <v>40</v>
      </c>
    </row>
    <row r="411" spans="1:6" x14ac:dyDescent="0.25">
      <c r="A411" t="s">
        <v>49</v>
      </c>
      <c r="B411">
        <v>2012</v>
      </c>
      <c r="C411" t="s">
        <v>74</v>
      </c>
      <c r="D411" t="s">
        <v>39</v>
      </c>
      <c r="E411" t="s">
        <v>12698</v>
      </c>
      <c r="F411">
        <v>44</v>
      </c>
    </row>
    <row r="412" spans="1:6" x14ac:dyDescent="0.25">
      <c r="A412" t="s">
        <v>49</v>
      </c>
      <c r="B412">
        <v>2012</v>
      </c>
      <c r="C412" t="s">
        <v>74</v>
      </c>
      <c r="D412" t="s">
        <v>103</v>
      </c>
      <c r="E412" t="s">
        <v>12699</v>
      </c>
      <c r="F412">
        <v>371</v>
      </c>
    </row>
    <row r="413" spans="1:6" x14ac:dyDescent="0.25">
      <c r="A413" t="s">
        <v>49</v>
      </c>
      <c r="B413">
        <v>2012</v>
      </c>
      <c r="C413" t="s">
        <v>75</v>
      </c>
      <c r="D413" t="s">
        <v>38</v>
      </c>
      <c r="E413" t="s">
        <v>12700</v>
      </c>
      <c r="F413">
        <v>11</v>
      </c>
    </row>
    <row r="414" spans="1:6" x14ac:dyDescent="0.25">
      <c r="A414" t="s">
        <v>49</v>
      </c>
      <c r="B414">
        <v>2012</v>
      </c>
      <c r="C414" t="s">
        <v>75</v>
      </c>
      <c r="D414" t="s">
        <v>40</v>
      </c>
      <c r="E414" t="s">
        <v>12701</v>
      </c>
      <c r="F414">
        <v>5</v>
      </c>
    </row>
    <row r="415" spans="1:6" x14ac:dyDescent="0.25">
      <c r="A415" t="s">
        <v>49</v>
      </c>
      <c r="B415">
        <v>2012</v>
      </c>
      <c r="C415" t="s">
        <v>75</v>
      </c>
      <c r="D415" t="s">
        <v>102</v>
      </c>
      <c r="E415" t="s">
        <v>12702</v>
      </c>
      <c r="F415">
        <v>24</v>
      </c>
    </row>
    <row r="416" spans="1:6" x14ac:dyDescent="0.25">
      <c r="A416" t="s">
        <v>49</v>
      </c>
      <c r="B416">
        <v>2012</v>
      </c>
      <c r="C416" t="s">
        <v>75</v>
      </c>
      <c r="D416" t="s">
        <v>107</v>
      </c>
      <c r="E416" t="s">
        <v>12703</v>
      </c>
      <c r="F416">
        <v>51</v>
      </c>
    </row>
    <row r="417" spans="1:6" x14ac:dyDescent="0.25">
      <c r="A417" t="s">
        <v>49</v>
      </c>
      <c r="B417">
        <v>2012</v>
      </c>
      <c r="C417" t="s">
        <v>75</v>
      </c>
      <c r="D417" t="s">
        <v>39</v>
      </c>
      <c r="E417" t="s">
        <v>12704</v>
      </c>
      <c r="F417">
        <v>68</v>
      </c>
    </row>
    <row r="418" spans="1:6" x14ac:dyDescent="0.25">
      <c r="A418" t="s">
        <v>49</v>
      </c>
      <c r="B418">
        <v>2012</v>
      </c>
      <c r="C418" t="s">
        <v>75</v>
      </c>
      <c r="D418" t="s">
        <v>103</v>
      </c>
      <c r="E418" t="s">
        <v>12705</v>
      </c>
      <c r="F418">
        <v>356</v>
      </c>
    </row>
    <row r="419" spans="1:6" x14ac:dyDescent="0.25">
      <c r="A419" t="s">
        <v>49</v>
      </c>
      <c r="B419">
        <v>2013</v>
      </c>
      <c r="C419" t="s">
        <v>72</v>
      </c>
      <c r="D419" t="s">
        <v>38</v>
      </c>
      <c r="E419" t="s">
        <v>12706</v>
      </c>
      <c r="F419">
        <v>10</v>
      </c>
    </row>
    <row r="420" spans="1:6" x14ac:dyDescent="0.25">
      <c r="A420" t="s">
        <v>49</v>
      </c>
      <c r="B420">
        <v>2013</v>
      </c>
      <c r="C420" t="s">
        <v>72</v>
      </c>
      <c r="D420" t="s">
        <v>40</v>
      </c>
      <c r="E420" t="s">
        <v>12707</v>
      </c>
      <c r="F420">
        <v>2</v>
      </c>
    </row>
    <row r="421" spans="1:6" x14ac:dyDescent="0.25">
      <c r="A421" t="s">
        <v>49</v>
      </c>
      <c r="B421">
        <v>2013</v>
      </c>
      <c r="C421" t="s">
        <v>72</v>
      </c>
      <c r="D421" t="s">
        <v>102</v>
      </c>
      <c r="E421" t="s">
        <v>12708</v>
      </c>
      <c r="F421">
        <v>25</v>
      </c>
    </row>
    <row r="422" spans="1:6" x14ac:dyDescent="0.25">
      <c r="A422" t="s">
        <v>49</v>
      </c>
      <c r="B422">
        <v>2013</v>
      </c>
      <c r="C422" t="s">
        <v>72</v>
      </c>
      <c r="D422" t="s">
        <v>107</v>
      </c>
      <c r="E422" t="s">
        <v>12709</v>
      </c>
      <c r="F422">
        <v>31</v>
      </c>
    </row>
    <row r="423" spans="1:6" x14ac:dyDescent="0.25">
      <c r="A423" t="s">
        <v>49</v>
      </c>
      <c r="B423">
        <v>2013</v>
      </c>
      <c r="C423" t="s">
        <v>72</v>
      </c>
      <c r="D423" t="s">
        <v>39</v>
      </c>
      <c r="E423" t="s">
        <v>12710</v>
      </c>
      <c r="F423">
        <v>23</v>
      </c>
    </row>
    <row r="424" spans="1:6" x14ac:dyDescent="0.25">
      <c r="A424" t="s">
        <v>49</v>
      </c>
      <c r="B424">
        <v>2013</v>
      </c>
      <c r="C424" t="s">
        <v>72</v>
      </c>
      <c r="D424" t="s">
        <v>103</v>
      </c>
      <c r="E424" t="s">
        <v>12711</v>
      </c>
      <c r="F424">
        <v>267</v>
      </c>
    </row>
    <row r="425" spans="1:6" x14ac:dyDescent="0.25">
      <c r="A425" t="s">
        <v>49</v>
      </c>
      <c r="B425">
        <v>2013</v>
      </c>
      <c r="C425" t="s">
        <v>73</v>
      </c>
      <c r="D425" t="s">
        <v>38</v>
      </c>
      <c r="E425" t="s">
        <v>12712</v>
      </c>
      <c r="F425">
        <v>19</v>
      </c>
    </row>
    <row r="426" spans="1:6" x14ac:dyDescent="0.25">
      <c r="A426" t="s">
        <v>49</v>
      </c>
      <c r="B426">
        <v>2013</v>
      </c>
      <c r="C426" t="s">
        <v>73</v>
      </c>
      <c r="D426" t="s">
        <v>40</v>
      </c>
      <c r="E426" t="s">
        <v>12713</v>
      </c>
      <c r="F426">
        <v>4</v>
      </c>
    </row>
    <row r="427" spans="1:6" x14ac:dyDescent="0.25">
      <c r="A427" t="s">
        <v>49</v>
      </c>
      <c r="B427">
        <v>2013</v>
      </c>
      <c r="C427" t="s">
        <v>73</v>
      </c>
      <c r="D427" t="s">
        <v>102</v>
      </c>
      <c r="E427" t="s">
        <v>12714</v>
      </c>
      <c r="F427">
        <v>29</v>
      </c>
    </row>
    <row r="428" spans="1:6" x14ac:dyDescent="0.25">
      <c r="A428" t="s">
        <v>49</v>
      </c>
      <c r="B428">
        <v>2013</v>
      </c>
      <c r="C428" t="s">
        <v>73</v>
      </c>
      <c r="D428" t="s">
        <v>107</v>
      </c>
      <c r="E428" t="s">
        <v>12715</v>
      </c>
      <c r="F428">
        <v>50</v>
      </c>
    </row>
    <row r="429" spans="1:6" x14ac:dyDescent="0.25">
      <c r="A429" t="s">
        <v>49</v>
      </c>
      <c r="B429">
        <v>2013</v>
      </c>
      <c r="C429" t="s">
        <v>73</v>
      </c>
      <c r="D429" t="s">
        <v>39</v>
      </c>
      <c r="E429" t="s">
        <v>12716</v>
      </c>
      <c r="F429">
        <v>38</v>
      </c>
    </row>
    <row r="430" spans="1:6" x14ac:dyDescent="0.25">
      <c r="A430" t="s">
        <v>49</v>
      </c>
      <c r="B430">
        <v>2013</v>
      </c>
      <c r="C430" t="s">
        <v>73</v>
      </c>
      <c r="D430" t="s">
        <v>103</v>
      </c>
      <c r="E430" t="s">
        <v>12717</v>
      </c>
      <c r="F430">
        <v>282</v>
      </c>
    </row>
    <row r="431" spans="1:6" x14ac:dyDescent="0.25">
      <c r="A431" t="s">
        <v>49</v>
      </c>
      <c r="B431">
        <v>2013</v>
      </c>
      <c r="C431" t="s">
        <v>74</v>
      </c>
      <c r="D431" t="s">
        <v>38</v>
      </c>
      <c r="E431" t="s">
        <v>12718</v>
      </c>
      <c r="F431">
        <v>18</v>
      </c>
    </row>
    <row r="432" spans="1:6" x14ac:dyDescent="0.25">
      <c r="A432" t="s">
        <v>49</v>
      </c>
      <c r="B432">
        <v>2013</v>
      </c>
      <c r="C432" t="s">
        <v>74</v>
      </c>
      <c r="D432" t="s">
        <v>40</v>
      </c>
      <c r="E432" t="s">
        <v>12719</v>
      </c>
      <c r="F432">
        <v>12</v>
      </c>
    </row>
    <row r="433" spans="1:6" x14ac:dyDescent="0.25">
      <c r="A433" t="s">
        <v>49</v>
      </c>
      <c r="B433">
        <v>2013</v>
      </c>
      <c r="C433" t="s">
        <v>74</v>
      </c>
      <c r="D433" t="s">
        <v>102</v>
      </c>
      <c r="E433" t="s">
        <v>12720</v>
      </c>
      <c r="F433">
        <v>25</v>
      </c>
    </row>
    <row r="434" spans="1:6" x14ac:dyDescent="0.25">
      <c r="A434" t="s">
        <v>49</v>
      </c>
      <c r="B434">
        <v>2013</v>
      </c>
      <c r="C434" t="s">
        <v>74</v>
      </c>
      <c r="D434" t="s">
        <v>107</v>
      </c>
      <c r="E434" t="s">
        <v>12721</v>
      </c>
      <c r="F434">
        <v>40</v>
      </c>
    </row>
    <row r="435" spans="1:6" x14ac:dyDescent="0.25">
      <c r="A435" t="s">
        <v>49</v>
      </c>
      <c r="B435">
        <v>2013</v>
      </c>
      <c r="C435" t="s">
        <v>74</v>
      </c>
      <c r="D435" t="s">
        <v>39</v>
      </c>
      <c r="E435" t="s">
        <v>12722</v>
      </c>
      <c r="F435">
        <v>47</v>
      </c>
    </row>
    <row r="436" spans="1:6" x14ac:dyDescent="0.25">
      <c r="A436" t="s">
        <v>49</v>
      </c>
      <c r="B436">
        <v>2013</v>
      </c>
      <c r="C436" t="s">
        <v>74</v>
      </c>
      <c r="D436" t="s">
        <v>103</v>
      </c>
      <c r="E436" t="s">
        <v>12723</v>
      </c>
      <c r="F436">
        <v>346</v>
      </c>
    </row>
    <row r="437" spans="1:6" x14ac:dyDescent="0.25">
      <c r="A437" t="s">
        <v>49</v>
      </c>
      <c r="B437">
        <v>2013</v>
      </c>
      <c r="C437" t="s">
        <v>75</v>
      </c>
      <c r="D437" t="s">
        <v>38</v>
      </c>
      <c r="E437" t="s">
        <v>12724</v>
      </c>
      <c r="F437">
        <v>25</v>
      </c>
    </row>
    <row r="438" spans="1:6" x14ac:dyDescent="0.25">
      <c r="A438" t="s">
        <v>49</v>
      </c>
      <c r="B438">
        <v>2013</v>
      </c>
      <c r="C438" t="s">
        <v>75</v>
      </c>
      <c r="D438" t="s">
        <v>40</v>
      </c>
      <c r="E438" t="s">
        <v>12725</v>
      </c>
      <c r="F438">
        <v>3</v>
      </c>
    </row>
    <row r="439" spans="1:6" x14ac:dyDescent="0.25">
      <c r="A439" t="s">
        <v>49</v>
      </c>
      <c r="B439">
        <v>2013</v>
      </c>
      <c r="C439" t="s">
        <v>75</v>
      </c>
      <c r="D439" t="s">
        <v>102</v>
      </c>
      <c r="E439" t="s">
        <v>12726</v>
      </c>
      <c r="F439">
        <v>34</v>
      </c>
    </row>
    <row r="440" spans="1:6" x14ac:dyDescent="0.25">
      <c r="A440" t="s">
        <v>49</v>
      </c>
      <c r="B440">
        <v>2013</v>
      </c>
      <c r="C440" t="s">
        <v>75</v>
      </c>
      <c r="D440" t="s">
        <v>107</v>
      </c>
      <c r="E440" t="s">
        <v>12727</v>
      </c>
      <c r="F440">
        <v>74</v>
      </c>
    </row>
    <row r="441" spans="1:6" x14ac:dyDescent="0.25">
      <c r="A441" t="s">
        <v>49</v>
      </c>
      <c r="B441">
        <v>2013</v>
      </c>
      <c r="C441" t="s">
        <v>75</v>
      </c>
      <c r="D441" t="s">
        <v>39</v>
      </c>
      <c r="E441" t="s">
        <v>12728</v>
      </c>
      <c r="F441">
        <v>61</v>
      </c>
    </row>
    <row r="442" spans="1:6" x14ac:dyDescent="0.25">
      <c r="A442" t="s">
        <v>49</v>
      </c>
      <c r="B442">
        <v>2013</v>
      </c>
      <c r="C442" t="s">
        <v>75</v>
      </c>
      <c r="D442" t="s">
        <v>103</v>
      </c>
      <c r="E442" t="s">
        <v>12729</v>
      </c>
      <c r="F442">
        <v>379</v>
      </c>
    </row>
    <row r="443" spans="1:6" x14ac:dyDescent="0.25">
      <c r="A443" t="s">
        <v>49</v>
      </c>
      <c r="B443">
        <v>2014</v>
      </c>
      <c r="C443" t="s">
        <v>72</v>
      </c>
      <c r="D443" t="s">
        <v>38</v>
      </c>
      <c r="E443" t="s">
        <v>12730</v>
      </c>
      <c r="F443">
        <v>8</v>
      </c>
    </row>
    <row r="444" spans="1:6" x14ac:dyDescent="0.25">
      <c r="A444" t="s">
        <v>49</v>
      </c>
      <c r="B444">
        <v>2014</v>
      </c>
      <c r="C444" t="s">
        <v>72</v>
      </c>
      <c r="D444" t="s">
        <v>40</v>
      </c>
      <c r="E444" t="s">
        <v>12731</v>
      </c>
      <c r="F444">
        <v>2</v>
      </c>
    </row>
    <row r="445" spans="1:6" x14ac:dyDescent="0.25">
      <c r="A445" t="s">
        <v>49</v>
      </c>
      <c r="B445">
        <v>2014</v>
      </c>
      <c r="C445" t="s">
        <v>72</v>
      </c>
      <c r="D445" t="s">
        <v>102</v>
      </c>
      <c r="E445" t="s">
        <v>12732</v>
      </c>
      <c r="F445">
        <v>25</v>
      </c>
    </row>
    <row r="446" spans="1:6" x14ac:dyDescent="0.25">
      <c r="A446" t="s">
        <v>49</v>
      </c>
      <c r="B446">
        <v>2014</v>
      </c>
      <c r="C446" t="s">
        <v>72</v>
      </c>
      <c r="D446" t="s">
        <v>107</v>
      </c>
      <c r="E446" t="s">
        <v>12733</v>
      </c>
      <c r="F446">
        <v>33</v>
      </c>
    </row>
    <row r="447" spans="1:6" x14ac:dyDescent="0.25">
      <c r="A447" t="s">
        <v>49</v>
      </c>
      <c r="B447">
        <v>2014</v>
      </c>
      <c r="C447" t="s">
        <v>72</v>
      </c>
      <c r="D447" t="s">
        <v>39</v>
      </c>
      <c r="E447" t="s">
        <v>12734</v>
      </c>
      <c r="F447">
        <v>36</v>
      </c>
    </row>
    <row r="448" spans="1:6" x14ac:dyDescent="0.25">
      <c r="A448" t="s">
        <v>49</v>
      </c>
      <c r="B448">
        <v>2014</v>
      </c>
      <c r="C448" t="s">
        <v>72</v>
      </c>
      <c r="D448" t="s">
        <v>103</v>
      </c>
      <c r="E448" t="s">
        <v>12735</v>
      </c>
      <c r="F448">
        <v>260</v>
      </c>
    </row>
    <row r="449" spans="1:6" x14ac:dyDescent="0.25">
      <c r="A449" t="s">
        <v>49</v>
      </c>
      <c r="B449">
        <v>2014</v>
      </c>
      <c r="C449" t="s">
        <v>73</v>
      </c>
      <c r="D449" t="s">
        <v>38</v>
      </c>
      <c r="E449" t="s">
        <v>12736</v>
      </c>
      <c r="F449">
        <v>14</v>
      </c>
    </row>
    <row r="450" spans="1:6" x14ac:dyDescent="0.25">
      <c r="A450" t="s">
        <v>49</v>
      </c>
      <c r="B450">
        <v>2014</v>
      </c>
      <c r="C450" t="s">
        <v>73</v>
      </c>
      <c r="D450" t="s">
        <v>40</v>
      </c>
      <c r="E450" t="s">
        <v>12737</v>
      </c>
      <c r="F450">
        <v>7</v>
      </c>
    </row>
    <row r="451" spans="1:6" x14ac:dyDescent="0.25">
      <c r="A451" t="s">
        <v>49</v>
      </c>
      <c r="B451">
        <v>2014</v>
      </c>
      <c r="C451" t="s">
        <v>73</v>
      </c>
      <c r="D451" t="s">
        <v>102</v>
      </c>
      <c r="E451" t="s">
        <v>12738</v>
      </c>
      <c r="F451">
        <v>24</v>
      </c>
    </row>
    <row r="452" spans="1:6" x14ac:dyDescent="0.25">
      <c r="A452" t="s">
        <v>49</v>
      </c>
      <c r="B452">
        <v>2014</v>
      </c>
      <c r="C452" t="s">
        <v>73</v>
      </c>
      <c r="D452" t="s">
        <v>107</v>
      </c>
      <c r="E452" t="s">
        <v>12739</v>
      </c>
      <c r="F452">
        <v>49</v>
      </c>
    </row>
    <row r="453" spans="1:6" x14ac:dyDescent="0.25">
      <c r="A453" t="s">
        <v>49</v>
      </c>
      <c r="B453">
        <v>2014</v>
      </c>
      <c r="C453" t="s">
        <v>73</v>
      </c>
      <c r="D453" t="s">
        <v>39</v>
      </c>
      <c r="E453" t="s">
        <v>12740</v>
      </c>
      <c r="F453">
        <v>62</v>
      </c>
    </row>
    <row r="454" spans="1:6" x14ac:dyDescent="0.25">
      <c r="A454" t="s">
        <v>49</v>
      </c>
      <c r="B454">
        <v>2014</v>
      </c>
      <c r="C454" t="s">
        <v>73</v>
      </c>
      <c r="D454" t="s">
        <v>103</v>
      </c>
      <c r="E454" t="s">
        <v>12741</v>
      </c>
      <c r="F454">
        <v>307</v>
      </c>
    </row>
    <row r="455" spans="1:6" x14ac:dyDescent="0.25">
      <c r="A455" t="s">
        <v>49</v>
      </c>
      <c r="B455">
        <v>2014</v>
      </c>
      <c r="C455" t="s">
        <v>74</v>
      </c>
      <c r="D455" t="s">
        <v>38</v>
      </c>
      <c r="E455" t="s">
        <v>12742</v>
      </c>
      <c r="F455">
        <v>13</v>
      </c>
    </row>
    <row r="456" spans="1:6" x14ac:dyDescent="0.25">
      <c r="A456" t="s">
        <v>49</v>
      </c>
      <c r="B456">
        <v>2014</v>
      </c>
      <c r="C456" t="s">
        <v>74</v>
      </c>
      <c r="D456" t="s">
        <v>40</v>
      </c>
      <c r="E456" t="s">
        <v>12743</v>
      </c>
      <c r="F456">
        <v>7</v>
      </c>
    </row>
    <row r="457" spans="1:6" x14ac:dyDescent="0.25">
      <c r="A457" t="s">
        <v>49</v>
      </c>
      <c r="B457">
        <v>2014</v>
      </c>
      <c r="C457" t="s">
        <v>74</v>
      </c>
      <c r="D457" t="s">
        <v>102</v>
      </c>
      <c r="E457" t="s">
        <v>12744</v>
      </c>
      <c r="F457">
        <v>21</v>
      </c>
    </row>
    <row r="458" spans="1:6" x14ac:dyDescent="0.25">
      <c r="A458" t="s">
        <v>49</v>
      </c>
      <c r="B458">
        <v>2014</v>
      </c>
      <c r="C458" t="s">
        <v>74</v>
      </c>
      <c r="D458" t="s">
        <v>107</v>
      </c>
      <c r="E458" t="s">
        <v>12745</v>
      </c>
      <c r="F458">
        <v>33</v>
      </c>
    </row>
    <row r="459" spans="1:6" x14ac:dyDescent="0.25">
      <c r="A459" t="s">
        <v>49</v>
      </c>
      <c r="B459">
        <v>2014</v>
      </c>
      <c r="C459" t="s">
        <v>74</v>
      </c>
      <c r="D459" t="s">
        <v>39</v>
      </c>
      <c r="E459" t="s">
        <v>12746</v>
      </c>
      <c r="F459">
        <v>56</v>
      </c>
    </row>
    <row r="460" spans="1:6" x14ac:dyDescent="0.25">
      <c r="A460" t="s">
        <v>49</v>
      </c>
      <c r="B460">
        <v>2014</v>
      </c>
      <c r="C460" t="s">
        <v>74</v>
      </c>
      <c r="D460" t="s">
        <v>103</v>
      </c>
      <c r="E460" t="s">
        <v>12747</v>
      </c>
      <c r="F460">
        <v>334</v>
      </c>
    </row>
    <row r="461" spans="1:6" x14ac:dyDescent="0.25">
      <c r="A461" t="s">
        <v>49</v>
      </c>
      <c r="B461">
        <v>2014</v>
      </c>
      <c r="C461" t="s">
        <v>75</v>
      </c>
      <c r="D461" t="s">
        <v>38</v>
      </c>
      <c r="E461" t="s">
        <v>12748</v>
      </c>
      <c r="F461">
        <v>26</v>
      </c>
    </row>
    <row r="462" spans="1:6" x14ac:dyDescent="0.25">
      <c r="A462" t="s">
        <v>49</v>
      </c>
      <c r="B462">
        <v>2014</v>
      </c>
      <c r="C462" t="s">
        <v>75</v>
      </c>
      <c r="D462" t="s">
        <v>40</v>
      </c>
      <c r="E462" t="s">
        <v>12749</v>
      </c>
      <c r="F462">
        <v>14</v>
      </c>
    </row>
    <row r="463" spans="1:6" x14ac:dyDescent="0.25">
      <c r="A463" t="s">
        <v>49</v>
      </c>
      <c r="B463">
        <v>2014</v>
      </c>
      <c r="C463" t="s">
        <v>75</v>
      </c>
      <c r="D463" t="s">
        <v>102</v>
      </c>
      <c r="E463" t="s">
        <v>12750</v>
      </c>
      <c r="F463">
        <v>45</v>
      </c>
    </row>
    <row r="464" spans="1:6" x14ac:dyDescent="0.25">
      <c r="A464" t="s">
        <v>49</v>
      </c>
      <c r="B464">
        <v>2014</v>
      </c>
      <c r="C464" t="s">
        <v>75</v>
      </c>
      <c r="D464" t="s">
        <v>107</v>
      </c>
      <c r="E464" t="s">
        <v>12751</v>
      </c>
      <c r="F464">
        <v>64</v>
      </c>
    </row>
    <row r="465" spans="1:6" x14ac:dyDescent="0.25">
      <c r="A465" t="s">
        <v>49</v>
      </c>
      <c r="B465">
        <v>2014</v>
      </c>
      <c r="C465" t="s">
        <v>75</v>
      </c>
      <c r="D465" t="s">
        <v>39</v>
      </c>
      <c r="E465" t="s">
        <v>12752</v>
      </c>
      <c r="F465">
        <v>68</v>
      </c>
    </row>
    <row r="466" spans="1:6" x14ac:dyDescent="0.25">
      <c r="A466" t="s">
        <v>49</v>
      </c>
      <c r="B466">
        <v>2014</v>
      </c>
      <c r="C466" t="s">
        <v>75</v>
      </c>
      <c r="D466" t="s">
        <v>103</v>
      </c>
      <c r="E466" t="s">
        <v>12753</v>
      </c>
      <c r="F466">
        <v>402</v>
      </c>
    </row>
    <row r="467" spans="1:6" x14ac:dyDescent="0.25">
      <c r="A467" t="s">
        <v>50</v>
      </c>
      <c r="B467">
        <v>2010</v>
      </c>
      <c r="C467" t="s">
        <v>72</v>
      </c>
      <c r="D467" t="s">
        <v>38</v>
      </c>
      <c r="E467" t="s">
        <v>12754</v>
      </c>
      <c r="F467">
        <v>55</v>
      </c>
    </row>
    <row r="468" spans="1:6" x14ac:dyDescent="0.25">
      <c r="A468" t="s">
        <v>50</v>
      </c>
      <c r="B468">
        <v>2010</v>
      </c>
      <c r="C468" t="s">
        <v>72</v>
      </c>
      <c r="D468" t="s">
        <v>40</v>
      </c>
      <c r="E468" t="s">
        <v>12755</v>
      </c>
      <c r="F468">
        <v>89</v>
      </c>
    </row>
    <row r="469" spans="1:6" x14ac:dyDescent="0.25">
      <c r="A469" t="s">
        <v>50</v>
      </c>
      <c r="B469">
        <v>2010</v>
      </c>
      <c r="C469" t="s">
        <v>72</v>
      </c>
      <c r="D469" t="s">
        <v>102</v>
      </c>
      <c r="E469" t="s">
        <v>12756</v>
      </c>
      <c r="F469">
        <v>293</v>
      </c>
    </row>
    <row r="470" spans="1:6" x14ac:dyDescent="0.25">
      <c r="A470" t="s">
        <v>50</v>
      </c>
      <c r="B470">
        <v>2010</v>
      </c>
      <c r="C470" t="s">
        <v>72</v>
      </c>
      <c r="D470" t="s">
        <v>107</v>
      </c>
      <c r="E470" t="s">
        <v>12757</v>
      </c>
      <c r="F470">
        <v>426</v>
      </c>
    </row>
    <row r="471" spans="1:6" x14ac:dyDescent="0.25">
      <c r="A471" t="s">
        <v>50</v>
      </c>
      <c r="B471">
        <v>2010</v>
      </c>
      <c r="C471" t="s">
        <v>72</v>
      </c>
      <c r="D471" t="s">
        <v>39</v>
      </c>
      <c r="E471" t="s">
        <v>12758</v>
      </c>
      <c r="F471">
        <v>165</v>
      </c>
    </row>
    <row r="472" spans="1:6" x14ac:dyDescent="0.25">
      <c r="A472" t="s">
        <v>50</v>
      </c>
      <c r="B472">
        <v>2010</v>
      </c>
      <c r="C472" t="s">
        <v>72</v>
      </c>
      <c r="D472" t="s">
        <v>103</v>
      </c>
      <c r="E472" t="s">
        <v>12759</v>
      </c>
      <c r="F472">
        <v>4498</v>
      </c>
    </row>
    <row r="473" spans="1:6" x14ac:dyDescent="0.25">
      <c r="A473" t="s">
        <v>50</v>
      </c>
      <c r="B473">
        <v>2010</v>
      </c>
      <c r="C473" t="s">
        <v>73</v>
      </c>
      <c r="D473" t="s">
        <v>38</v>
      </c>
      <c r="E473" t="s">
        <v>12760</v>
      </c>
      <c r="F473">
        <v>61</v>
      </c>
    </row>
    <row r="474" spans="1:6" x14ac:dyDescent="0.25">
      <c r="A474" t="s">
        <v>50</v>
      </c>
      <c r="B474">
        <v>2010</v>
      </c>
      <c r="C474" t="s">
        <v>73</v>
      </c>
      <c r="D474" t="s">
        <v>40</v>
      </c>
      <c r="E474" t="s">
        <v>12761</v>
      </c>
      <c r="F474">
        <v>106</v>
      </c>
    </row>
    <row r="475" spans="1:6" x14ac:dyDescent="0.25">
      <c r="A475" t="s">
        <v>50</v>
      </c>
      <c r="B475">
        <v>2010</v>
      </c>
      <c r="C475" t="s">
        <v>73</v>
      </c>
      <c r="D475" t="s">
        <v>102</v>
      </c>
      <c r="E475" t="s">
        <v>12762</v>
      </c>
      <c r="F475">
        <v>288</v>
      </c>
    </row>
    <row r="476" spans="1:6" x14ac:dyDescent="0.25">
      <c r="A476" t="s">
        <v>50</v>
      </c>
      <c r="B476">
        <v>2010</v>
      </c>
      <c r="C476" t="s">
        <v>73</v>
      </c>
      <c r="D476" t="s">
        <v>107</v>
      </c>
      <c r="E476" t="s">
        <v>12763</v>
      </c>
      <c r="F476">
        <v>349</v>
      </c>
    </row>
    <row r="477" spans="1:6" x14ac:dyDescent="0.25">
      <c r="A477" t="s">
        <v>50</v>
      </c>
      <c r="B477">
        <v>2010</v>
      </c>
      <c r="C477" t="s">
        <v>73</v>
      </c>
      <c r="D477" t="s">
        <v>39</v>
      </c>
      <c r="E477" t="s">
        <v>12764</v>
      </c>
      <c r="F477">
        <v>179</v>
      </c>
    </row>
    <row r="478" spans="1:6" x14ac:dyDescent="0.25">
      <c r="A478" t="s">
        <v>50</v>
      </c>
      <c r="B478">
        <v>2010</v>
      </c>
      <c r="C478" t="s">
        <v>73</v>
      </c>
      <c r="D478" t="s">
        <v>103</v>
      </c>
      <c r="E478" t="s">
        <v>12765</v>
      </c>
      <c r="F478">
        <v>4350</v>
      </c>
    </row>
    <row r="479" spans="1:6" x14ac:dyDescent="0.25">
      <c r="A479" t="s">
        <v>50</v>
      </c>
      <c r="B479">
        <v>2010</v>
      </c>
      <c r="C479" t="s">
        <v>74</v>
      </c>
      <c r="D479" t="s">
        <v>38</v>
      </c>
      <c r="E479" t="s">
        <v>12766</v>
      </c>
      <c r="F479">
        <v>59</v>
      </c>
    </row>
    <row r="480" spans="1:6" x14ac:dyDescent="0.25">
      <c r="A480" t="s">
        <v>50</v>
      </c>
      <c r="B480">
        <v>2010</v>
      </c>
      <c r="C480" t="s">
        <v>74</v>
      </c>
      <c r="D480" t="s">
        <v>40</v>
      </c>
      <c r="E480" t="s">
        <v>12767</v>
      </c>
      <c r="F480">
        <v>112</v>
      </c>
    </row>
    <row r="481" spans="1:6" x14ac:dyDescent="0.25">
      <c r="A481" t="s">
        <v>50</v>
      </c>
      <c r="B481">
        <v>2010</v>
      </c>
      <c r="C481" t="s">
        <v>74</v>
      </c>
      <c r="D481" t="s">
        <v>102</v>
      </c>
      <c r="E481" t="s">
        <v>12768</v>
      </c>
      <c r="F481">
        <v>297</v>
      </c>
    </row>
    <row r="482" spans="1:6" x14ac:dyDescent="0.25">
      <c r="A482" t="s">
        <v>50</v>
      </c>
      <c r="B482">
        <v>2010</v>
      </c>
      <c r="C482" t="s">
        <v>74</v>
      </c>
      <c r="D482" t="s">
        <v>107</v>
      </c>
      <c r="E482" t="s">
        <v>12769</v>
      </c>
      <c r="F482">
        <v>387</v>
      </c>
    </row>
    <row r="483" spans="1:6" x14ac:dyDescent="0.25">
      <c r="A483" t="s">
        <v>50</v>
      </c>
      <c r="B483">
        <v>2010</v>
      </c>
      <c r="C483" t="s">
        <v>74</v>
      </c>
      <c r="D483" t="s">
        <v>39</v>
      </c>
      <c r="E483" t="s">
        <v>12770</v>
      </c>
      <c r="F483">
        <v>220</v>
      </c>
    </row>
    <row r="484" spans="1:6" x14ac:dyDescent="0.25">
      <c r="A484" t="s">
        <v>50</v>
      </c>
      <c r="B484">
        <v>2010</v>
      </c>
      <c r="C484" t="s">
        <v>74</v>
      </c>
      <c r="D484" t="s">
        <v>103</v>
      </c>
      <c r="E484" t="s">
        <v>12771</v>
      </c>
      <c r="F484">
        <v>4489</v>
      </c>
    </row>
    <row r="485" spans="1:6" x14ac:dyDescent="0.25">
      <c r="A485" t="s">
        <v>50</v>
      </c>
      <c r="B485">
        <v>2010</v>
      </c>
      <c r="C485" t="s">
        <v>75</v>
      </c>
      <c r="D485" t="s">
        <v>38</v>
      </c>
      <c r="E485" t="s">
        <v>12772</v>
      </c>
      <c r="F485">
        <v>74</v>
      </c>
    </row>
    <row r="486" spans="1:6" x14ac:dyDescent="0.25">
      <c r="A486" t="s">
        <v>50</v>
      </c>
      <c r="B486">
        <v>2010</v>
      </c>
      <c r="C486" t="s">
        <v>75</v>
      </c>
      <c r="D486" t="s">
        <v>40</v>
      </c>
      <c r="E486" t="s">
        <v>12773</v>
      </c>
      <c r="F486">
        <v>186</v>
      </c>
    </row>
    <row r="487" spans="1:6" x14ac:dyDescent="0.25">
      <c r="A487" t="s">
        <v>50</v>
      </c>
      <c r="B487">
        <v>2010</v>
      </c>
      <c r="C487" t="s">
        <v>75</v>
      </c>
      <c r="D487" t="s">
        <v>102</v>
      </c>
      <c r="E487" t="s">
        <v>12774</v>
      </c>
      <c r="F487">
        <v>426</v>
      </c>
    </row>
    <row r="488" spans="1:6" x14ac:dyDescent="0.25">
      <c r="A488" t="s">
        <v>50</v>
      </c>
      <c r="B488">
        <v>2010</v>
      </c>
      <c r="C488" t="s">
        <v>75</v>
      </c>
      <c r="D488" t="s">
        <v>107</v>
      </c>
      <c r="E488" t="s">
        <v>12775</v>
      </c>
      <c r="F488">
        <v>675</v>
      </c>
    </row>
    <row r="489" spans="1:6" x14ac:dyDescent="0.25">
      <c r="A489" t="s">
        <v>50</v>
      </c>
      <c r="B489">
        <v>2010</v>
      </c>
      <c r="C489" t="s">
        <v>75</v>
      </c>
      <c r="D489" t="s">
        <v>39</v>
      </c>
      <c r="E489" t="s">
        <v>12776</v>
      </c>
      <c r="F489">
        <v>239</v>
      </c>
    </row>
    <row r="490" spans="1:6" x14ac:dyDescent="0.25">
      <c r="A490" t="s">
        <v>50</v>
      </c>
      <c r="B490">
        <v>2010</v>
      </c>
      <c r="C490" t="s">
        <v>75</v>
      </c>
      <c r="D490" t="s">
        <v>103</v>
      </c>
      <c r="E490" t="s">
        <v>12777</v>
      </c>
      <c r="F490">
        <v>5607</v>
      </c>
    </row>
    <row r="491" spans="1:6" x14ac:dyDescent="0.25">
      <c r="A491" t="s">
        <v>50</v>
      </c>
      <c r="B491">
        <v>2011</v>
      </c>
      <c r="C491" t="s">
        <v>72</v>
      </c>
      <c r="D491" t="s">
        <v>38</v>
      </c>
      <c r="E491" t="s">
        <v>12778</v>
      </c>
      <c r="F491">
        <v>23</v>
      </c>
    </row>
    <row r="492" spans="1:6" x14ac:dyDescent="0.25">
      <c r="A492" t="s">
        <v>50</v>
      </c>
      <c r="B492">
        <v>2011</v>
      </c>
      <c r="C492" t="s">
        <v>72</v>
      </c>
      <c r="D492" t="s">
        <v>40</v>
      </c>
      <c r="E492" t="s">
        <v>12779</v>
      </c>
      <c r="F492">
        <v>54</v>
      </c>
    </row>
    <row r="493" spans="1:6" x14ac:dyDescent="0.25">
      <c r="A493" t="s">
        <v>50</v>
      </c>
      <c r="B493">
        <v>2011</v>
      </c>
      <c r="C493" t="s">
        <v>72</v>
      </c>
      <c r="D493" t="s">
        <v>102</v>
      </c>
      <c r="E493" t="s">
        <v>12780</v>
      </c>
      <c r="F493">
        <v>401</v>
      </c>
    </row>
    <row r="494" spans="1:6" x14ac:dyDescent="0.25">
      <c r="A494" t="s">
        <v>50</v>
      </c>
      <c r="B494">
        <v>2011</v>
      </c>
      <c r="C494" t="s">
        <v>72</v>
      </c>
      <c r="D494" t="s">
        <v>107</v>
      </c>
      <c r="E494" t="s">
        <v>12781</v>
      </c>
      <c r="F494">
        <v>312</v>
      </c>
    </row>
    <row r="495" spans="1:6" x14ac:dyDescent="0.25">
      <c r="A495" t="s">
        <v>50</v>
      </c>
      <c r="B495">
        <v>2011</v>
      </c>
      <c r="C495" t="s">
        <v>72</v>
      </c>
      <c r="D495" t="s">
        <v>39</v>
      </c>
      <c r="E495" t="s">
        <v>12782</v>
      </c>
      <c r="F495">
        <v>128</v>
      </c>
    </row>
    <row r="496" spans="1:6" x14ac:dyDescent="0.25">
      <c r="A496" t="s">
        <v>50</v>
      </c>
      <c r="B496">
        <v>2011</v>
      </c>
      <c r="C496" t="s">
        <v>72</v>
      </c>
      <c r="D496" t="s">
        <v>103</v>
      </c>
      <c r="E496" t="s">
        <v>12783</v>
      </c>
      <c r="F496">
        <v>4568</v>
      </c>
    </row>
    <row r="497" spans="1:6" x14ac:dyDescent="0.25">
      <c r="A497" t="s">
        <v>50</v>
      </c>
      <c r="B497">
        <v>2011</v>
      </c>
      <c r="C497" t="s">
        <v>73</v>
      </c>
      <c r="D497" t="s">
        <v>38</v>
      </c>
      <c r="E497" t="s">
        <v>12784</v>
      </c>
      <c r="F497">
        <v>40</v>
      </c>
    </row>
    <row r="498" spans="1:6" x14ac:dyDescent="0.25">
      <c r="A498" t="s">
        <v>50</v>
      </c>
      <c r="B498">
        <v>2011</v>
      </c>
      <c r="C498" t="s">
        <v>73</v>
      </c>
      <c r="D498" t="s">
        <v>40</v>
      </c>
      <c r="E498" t="s">
        <v>12785</v>
      </c>
      <c r="F498">
        <v>62</v>
      </c>
    </row>
    <row r="499" spans="1:6" x14ac:dyDescent="0.25">
      <c r="A499" t="s">
        <v>50</v>
      </c>
      <c r="B499">
        <v>2011</v>
      </c>
      <c r="C499" t="s">
        <v>73</v>
      </c>
      <c r="D499" t="s">
        <v>102</v>
      </c>
      <c r="E499" t="s">
        <v>12786</v>
      </c>
      <c r="F499">
        <v>384</v>
      </c>
    </row>
    <row r="500" spans="1:6" x14ac:dyDescent="0.25">
      <c r="A500" t="s">
        <v>50</v>
      </c>
      <c r="B500">
        <v>2011</v>
      </c>
      <c r="C500" t="s">
        <v>73</v>
      </c>
      <c r="D500" t="s">
        <v>107</v>
      </c>
      <c r="E500" t="s">
        <v>12787</v>
      </c>
      <c r="F500">
        <v>238</v>
      </c>
    </row>
    <row r="501" spans="1:6" x14ac:dyDescent="0.25">
      <c r="A501" t="s">
        <v>50</v>
      </c>
      <c r="B501">
        <v>2011</v>
      </c>
      <c r="C501" t="s">
        <v>73</v>
      </c>
      <c r="D501" t="s">
        <v>39</v>
      </c>
      <c r="E501" t="s">
        <v>12788</v>
      </c>
      <c r="F501">
        <v>173</v>
      </c>
    </row>
    <row r="502" spans="1:6" x14ac:dyDescent="0.25">
      <c r="A502" t="s">
        <v>50</v>
      </c>
      <c r="B502">
        <v>2011</v>
      </c>
      <c r="C502" t="s">
        <v>73</v>
      </c>
      <c r="D502" t="s">
        <v>103</v>
      </c>
      <c r="E502" t="s">
        <v>12789</v>
      </c>
      <c r="F502">
        <v>4090</v>
      </c>
    </row>
    <row r="503" spans="1:6" x14ac:dyDescent="0.25">
      <c r="A503" t="s">
        <v>50</v>
      </c>
      <c r="B503">
        <v>2011</v>
      </c>
      <c r="C503" t="s">
        <v>74</v>
      </c>
      <c r="D503" t="s">
        <v>38</v>
      </c>
      <c r="E503" t="s">
        <v>12790</v>
      </c>
      <c r="F503">
        <v>38</v>
      </c>
    </row>
    <row r="504" spans="1:6" x14ac:dyDescent="0.25">
      <c r="A504" t="s">
        <v>50</v>
      </c>
      <c r="B504">
        <v>2011</v>
      </c>
      <c r="C504" t="s">
        <v>74</v>
      </c>
      <c r="D504" t="s">
        <v>40</v>
      </c>
      <c r="E504" t="s">
        <v>12791</v>
      </c>
      <c r="F504">
        <v>82</v>
      </c>
    </row>
    <row r="505" spans="1:6" x14ac:dyDescent="0.25">
      <c r="A505" t="s">
        <v>50</v>
      </c>
      <c r="B505">
        <v>2011</v>
      </c>
      <c r="C505" t="s">
        <v>74</v>
      </c>
      <c r="D505" t="s">
        <v>102</v>
      </c>
      <c r="E505" t="s">
        <v>12792</v>
      </c>
      <c r="F505">
        <v>390</v>
      </c>
    </row>
    <row r="506" spans="1:6" x14ac:dyDescent="0.25">
      <c r="A506" t="s">
        <v>50</v>
      </c>
      <c r="B506">
        <v>2011</v>
      </c>
      <c r="C506" t="s">
        <v>74</v>
      </c>
      <c r="D506" t="s">
        <v>107</v>
      </c>
      <c r="E506" t="s">
        <v>12793</v>
      </c>
      <c r="F506">
        <v>272</v>
      </c>
    </row>
    <row r="507" spans="1:6" x14ac:dyDescent="0.25">
      <c r="A507" t="s">
        <v>50</v>
      </c>
      <c r="B507">
        <v>2011</v>
      </c>
      <c r="C507" t="s">
        <v>74</v>
      </c>
      <c r="D507" t="s">
        <v>39</v>
      </c>
      <c r="E507" t="s">
        <v>12794</v>
      </c>
      <c r="F507">
        <v>211</v>
      </c>
    </row>
    <row r="508" spans="1:6" x14ac:dyDescent="0.25">
      <c r="A508" t="s">
        <v>50</v>
      </c>
      <c r="B508">
        <v>2011</v>
      </c>
      <c r="C508" t="s">
        <v>74</v>
      </c>
      <c r="D508" t="s">
        <v>103</v>
      </c>
      <c r="E508" t="s">
        <v>12795</v>
      </c>
      <c r="F508">
        <v>4814</v>
      </c>
    </row>
    <row r="509" spans="1:6" x14ac:dyDescent="0.25">
      <c r="A509" t="s">
        <v>50</v>
      </c>
      <c r="B509">
        <v>2011</v>
      </c>
      <c r="C509" t="s">
        <v>75</v>
      </c>
      <c r="D509" t="s">
        <v>38</v>
      </c>
      <c r="E509" t="s">
        <v>12796</v>
      </c>
      <c r="F509">
        <v>57</v>
      </c>
    </row>
    <row r="510" spans="1:6" x14ac:dyDescent="0.25">
      <c r="A510" t="s">
        <v>50</v>
      </c>
      <c r="B510">
        <v>2011</v>
      </c>
      <c r="C510" t="s">
        <v>75</v>
      </c>
      <c r="D510" t="s">
        <v>40</v>
      </c>
      <c r="E510" t="s">
        <v>12797</v>
      </c>
      <c r="F510">
        <v>129</v>
      </c>
    </row>
    <row r="511" spans="1:6" x14ac:dyDescent="0.25">
      <c r="A511" t="s">
        <v>50</v>
      </c>
      <c r="B511">
        <v>2011</v>
      </c>
      <c r="C511" t="s">
        <v>75</v>
      </c>
      <c r="D511" t="s">
        <v>102</v>
      </c>
      <c r="E511" t="s">
        <v>12798</v>
      </c>
      <c r="F511">
        <v>612</v>
      </c>
    </row>
    <row r="512" spans="1:6" x14ac:dyDescent="0.25">
      <c r="A512" t="s">
        <v>50</v>
      </c>
      <c r="B512">
        <v>2011</v>
      </c>
      <c r="C512" t="s">
        <v>75</v>
      </c>
      <c r="D512" t="s">
        <v>107</v>
      </c>
      <c r="E512" t="s">
        <v>12799</v>
      </c>
      <c r="F512">
        <v>404</v>
      </c>
    </row>
    <row r="513" spans="1:6" x14ac:dyDescent="0.25">
      <c r="A513" t="s">
        <v>50</v>
      </c>
      <c r="B513">
        <v>2011</v>
      </c>
      <c r="C513" t="s">
        <v>75</v>
      </c>
      <c r="D513" t="s">
        <v>39</v>
      </c>
      <c r="E513" t="s">
        <v>12800</v>
      </c>
      <c r="F513">
        <v>270</v>
      </c>
    </row>
    <row r="514" spans="1:6" x14ac:dyDescent="0.25">
      <c r="A514" t="s">
        <v>50</v>
      </c>
      <c r="B514">
        <v>2011</v>
      </c>
      <c r="C514" t="s">
        <v>75</v>
      </c>
      <c r="D514" t="s">
        <v>103</v>
      </c>
      <c r="E514" t="s">
        <v>12801</v>
      </c>
      <c r="F514">
        <v>5767</v>
      </c>
    </row>
    <row r="515" spans="1:6" x14ac:dyDescent="0.25">
      <c r="A515" t="s">
        <v>50</v>
      </c>
      <c r="B515">
        <v>2012</v>
      </c>
      <c r="C515" t="s">
        <v>72</v>
      </c>
      <c r="D515" t="s">
        <v>38</v>
      </c>
      <c r="E515" t="s">
        <v>12802</v>
      </c>
      <c r="F515">
        <v>39</v>
      </c>
    </row>
    <row r="516" spans="1:6" x14ac:dyDescent="0.25">
      <c r="A516" t="s">
        <v>50</v>
      </c>
      <c r="B516">
        <v>2012</v>
      </c>
      <c r="C516" t="s">
        <v>72</v>
      </c>
      <c r="D516" t="s">
        <v>40</v>
      </c>
      <c r="E516" t="s">
        <v>12803</v>
      </c>
      <c r="F516">
        <v>101</v>
      </c>
    </row>
    <row r="517" spans="1:6" x14ac:dyDescent="0.25">
      <c r="A517" t="s">
        <v>50</v>
      </c>
      <c r="B517">
        <v>2012</v>
      </c>
      <c r="C517" t="s">
        <v>72</v>
      </c>
      <c r="D517" t="s">
        <v>102</v>
      </c>
      <c r="E517" t="s">
        <v>12804</v>
      </c>
      <c r="F517">
        <v>394</v>
      </c>
    </row>
    <row r="518" spans="1:6" x14ac:dyDescent="0.25">
      <c r="A518" t="s">
        <v>50</v>
      </c>
      <c r="B518">
        <v>2012</v>
      </c>
      <c r="C518" t="s">
        <v>72</v>
      </c>
      <c r="D518" t="s">
        <v>107</v>
      </c>
      <c r="E518" t="s">
        <v>12805</v>
      </c>
      <c r="F518">
        <v>452</v>
      </c>
    </row>
    <row r="519" spans="1:6" x14ac:dyDescent="0.25">
      <c r="A519" t="s">
        <v>50</v>
      </c>
      <c r="B519">
        <v>2012</v>
      </c>
      <c r="C519" t="s">
        <v>72</v>
      </c>
      <c r="D519" t="s">
        <v>39</v>
      </c>
      <c r="E519" t="s">
        <v>12806</v>
      </c>
      <c r="F519">
        <v>170</v>
      </c>
    </row>
    <row r="520" spans="1:6" x14ac:dyDescent="0.25">
      <c r="A520" t="s">
        <v>50</v>
      </c>
      <c r="B520">
        <v>2012</v>
      </c>
      <c r="C520" t="s">
        <v>72</v>
      </c>
      <c r="D520" t="s">
        <v>103</v>
      </c>
      <c r="E520" t="s">
        <v>12807</v>
      </c>
      <c r="F520">
        <v>4608</v>
      </c>
    </row>
    <row r="521" spans="1:6" x14ac:dyDescent="0.25">
      <c r="A521" t="s">
        <v>50</v>
      </c>
      <c r="B521">
        <v>2012</v>
      </c>
      <c r="C521" t="s">
        <v>73</v>
      </c>
      <c r="D521" t="s">
        <v>38</v>
      </c>
      <c r="E521" t="s">
        <v>12808</v>
      </c>
      <c r="F521">
        <v>45</v>
      </c>
    </row>
    <row r="522" spans="1:6" x14ac:dyDescent="0.25">
      <c r="A522" t="s">
        <v>50</v>
      </c>
      <c r="B522">
        <v>2012</v>
      </c>
      <c r="C522" t="s">
        <v>73</v>
      </c>
      <c r="D522" t="s">
        <v>40</v>
      </c>
      <c r="E522" t="s">
        <v>12809</v>
      </c>
      <c r="F522">
        <v>104</v>
      </c>
    </row>
    <row r="523" spans="1:6" x14ac:dyDescent="0.25">
      <c r="A523" t="s">
        <v>50</v>
      </c>
      <c r="B523">
        <v>2012</v>
      </c>
      <c r="C523" t="s">
        <v>73</v>
      </c>
      <c r="D523" t="s">
        <v>102</v>
      </c>
      <c r="E523" t="s">
        <v>12810</v>
      </c>
      <c r="F523">
        <v>292</v>
      </c>
    </row>
    <row r="524" spans="1:6" x14ac:dyDescent="0.25">
      <c r="A524" t="s">
        <v>50</v>
      </c>
      <c r="B524">
        <v>2012</v>
      </c>
      <c r="C524" t="s">
        <v>73</v>
      </c>
      <c r="D524" t="s">
        <v>107</v>
      </c>
      <c r="E524" t="s">
        <v>12811</v>
      </c>
      <c r="F524">
        <v>382</v>
      </c>
    </row>
    <row r="525" spans="1:6" x14ac:dyDescent="0.25">
      <c r="A525" t="s">
        <v>50</v>
      </c>
      <c r="B525">
        <v>2012</v>
      </c>
      <c r="C525" t="s">
        <v>73</v>
      </c>
      <c r="D525" t="s">
        <v>39</v>
      </c>
      <c r="E525" t="s">
        <v>12812</v>
      </c>
      <c r="F525">
        <v>190</v>
      </c>
    </row>
    <row r="526" spans="1:6" x14ac:dyDescent="0.25">
      <c r="A526" t="s">
        <v>50</v>
      </c>
      <c r="B526">
        <v>2012</v>
      </c>
      <c r="C526" t="s">
        <v>73</v>
      </c>
      <c r="D526" t="s">
        <v>103</v>
      </c>
      <c r="E526" t="s">
        <v>12813</v>
      </c>
      <c r="F526">
        <v>3832</v>
      </c>
    </row>
    <row r="527" spans="1:6" x14ac:dyDescent="0.25">
      <c r="A527" t="s">
        <v>50</v>
      </c>
      <c r="B527">
        <v>2012</v>
      </c>
      <c r="C527" t="s">
        <v>74</v>
      </c>
      <c r="D527" t="s">
        <v>38</v>
      </c>
      <c r="E527" t="s">
        <v>12814</v>
      </c>
      <c r="F527">
        <v>73</v>
      </c>
    </row>
    <row r="528" spans="1:6" x14ac:dyDescent="0.25">
      <c r="A528" t="s">
        <v>50</v>
      </c>
      <c r="B528">
        <v>2012</v>
      </c>
      <c r="C528" t="s">
        <v>74</v>
      </c>
      <c r="D528" t="s">
        <v>40</v>
      </c>
      <c r="E528" t="s">
        <v>12815</v>
      </c>
      <c r="F528">
        <v>156</v>
      </c>
    </row>
    <row r="529" spans="1:6" x14ac:dyDescent="0.25">
      <c r="A529" t="s">
        <v>50</v>
      </c>
      <c r="B529">
        <v>2012</v>
      </c>
      <c r="C529" t="s">
        <v>74</v>
      </c>
      <c r="D529" t="s">
        <v>102</v>
      </c>
      <c r="E529" t="s">
        <v>12816</v>
      </c>
      <c r="F529">
        <v>351</v>
      </c>
    </row>
    <row r="530" spans="1:6" x14ac:dyDescent="0.25">
      <c r="A530" t="s">
        <v>50</v>
      </c>
      <c r="B530">
        <v>2012</v>
      </c>
      <c r="C530" t="s">
        <v>74</v>
      </c>
      <c r="D530" t="s">
        <v>107</v>
      </c>
      <c r="E530" t="s">
        <v>12817</v>
      </c>
      <c r="F530">
        <v>460</v>
      </c>
    </row>
    <row r="531" spans="1:6" x14ac:dyDescent="0.25">
      <c r="A531" t="s">
        <v>50</v>
      </c>
      <c r="B531">
        <v>2012</v>
      </c>
      <c r="C531" t="s">
        <v>74</v>
      </c>
      <c r="D531" t="s">
        <v>39</v>
      </c>
      <c r="E531" t="s">
        <v>12818</v>
      </c>
      <c r="F531">
        <v>227</v>
      </c>
    </row>
    <row r="532" spans="1:6" x14ac:dyDescent="0.25">
      <c r="A532" t="s">
        <v>50</v>
      </c>
      <c r="B532">
        <v>2012</v>
      </c>
      <c r="C532" t="s">
        <v>74</v>
      </c>
      <c r="D532" t="s">
        <v>103</v>
      </c>
      <c r="E532" t="s">
        <v>12819</v>
      </c>
      <c r="F532">
        <v>4668</v>
      </c>
    </row>
    <row r="533" spans="1:6" x14ac:dyDescent="0.25">
      <c r="A533" t="s">
        <v>50</v>
      </c>
      <c r="B533">
        <v>2012</v>
      </c>
      <c r="C533" t="s">
        <v>75</v>
      </c>
      <c r="D533" t="s">
        <v>38</v>
      </c>
      <c r="E533" t="s">
        <v>12820</v>
      </c>
      <c r="F533">
        <v>104</v>
      </c>
    </row>
    <row r="534" spans="1:6" x14ac:dyDescent="0.25">
      <c r="A534" t="s">
        <v>50</v>
      </c>
      <c r="B534">
        <v>2012</v>
      </c>
      <c r="C534" t="s">
        <v>75</v>
      </c>
      <c r="D534" t="s">
        <v>40</v>
      </c>
      <c r="E534" t="s">
        <v>12821</v>
      </c>
      <c r="F534">
        <v>216</v>
      </c>
    </row>
    <row r="535" spans="1:6" x14ac:dyDescent="0.25">
      <c r="A535" t="s">
        <v>50</v>
      </c>
      <c r="B535">
        <v>2012</v>
      </c>
      <c r="C535" t="s">
        <v>75</v>
      </c>
      <c r="D535" t="s">
        <v>102</v>
      </c>
      <c r="E535" t="s">
        <v>12822</v>
      </c>
      <c r="F535">
        <v>528</v>
      </c>
    </row>
    <row r="536" spans="1:6" x14ac:dyDescent="0.25">
      <c r="A536" t="s">
        <v>50</v>
      </c>
      <c r="B536">
        <v>2012</v>
      </c>
      <c r="C536" t="s">
        <v>75</v>
      </c>
      <c r="D536" t="s">
        <v>107</v>
      </c>
      <c r="E536" t="s">
        <v>12823</v>
      </c>
      <c r="F536">
        <v>730</v>
      </c>
    </row>
    <row r="537" spans="1:6" x14ac:dyDescent="0.25">
      <c r="A537" t="s">
        <v>50</v>
      </c>
      <c r="B537">
        <v>2012</v>
      </c>
      <c r="C537" t="s">
        <v>75</v>
      </c>
      <c r="D537" t="s">
        <v>39</v>
      </c>
      <c r="E537" t="s">
        <v>12824</v>
      </c>
      <c r="F537">
        <v>303</v>
      </c>
    </row>
    <row r="538" spans="1:6" x14ac:dyDescent="0.25">
      <c r="A538" t="s">
        <v>50</v>
      </c>
      <c r="B538">
        <v>2012</v>
      </c>
      <c r="C538" t="s">
        <v>75</v>
      </c>
      <c r="D538" t="s">
        <v>103</v>
      </c>
      <c r="E538" t="s">
        <v>12825</v>
      </c>
      <c r="F538">
        <v>5313</v>
      </c>
    </row>
    <row r="539" spans="1:6" x14ac:dyDescent="0.25">
      <c r="A539" t="s">
        <v>50</v>
      </c>
      <c r="B539">
        <v>2013</v>
      </c>
      <c r="C539" t="s">
        <v>72</v>
      </c>
      <c r="D539" t="s">
        <v>38</v>
      </c>
      <c r="E539" t="s">
        <v>12826</v>
      </c>
      <c r="F539">
        <v>66</v>
      </c>
    </row>
    <row r="540" spans="1:6" x14ac:dyDescent="0.25">
      <c r="A540" t="s">
        <v>50</v>
      </c>
      <c r="B540">
        <v>2013</v>
      </c>
      <c r="C540" t="s">
        <v>72</v>
      </c>
      <c r="D540" t="s">
        <v>40</v>
      </c>
      <c r="E540" t="s">
        <v>12827</v>
      </c>
      <c r="F540">
        <v>141</v>
      </c>
    </row>
    <row r="541" spans="1:6" x14ac:dyDescent="0.25">
      <c r="A541" t="s">
        <v>50</v>
      </c>
      <c r="B541">
        <v>2013</v>
      </c>
      <c r="C541" t="s">
        <v>72</v>
      </c>
      <c r="D541" t="s">
        <v>102</v>
      </c>
      <c r="E541" t="s">
        <v>12828</v>
      </c>
      <c r="F541">
        <v>418</v>
      </c>
    </row>
    <row r="542" spans="1:6" x14ac:dyDescent="0.25">
      <c r="A542" t="s">
        <v>50</v>
      </c>
      <c r="B542">
        <v>2013</v>
      </c>
      <c r="C542" t="s">
        <v>72</v>
      </c>
      <c r="D542" t="s">
        <v>107</v>
      </c>
      <c r="E542" t="s">
        <v>12829</v>
      </c>
      <c r="F542">
        <v>535</v>
      </c>
    </row>
    <row r="543" spans="1:6" x14ac:dyDescent="0.25">
      <c r="A543" t="s">
        <v>50</v>
      </c>
      <c r="B543">
        <v>2013</v>
      </c>
      <c r="C543" t="s">
        <v>72</v>
      </c>
      <c r="D543" t="s">
        <v>39</v>
      </c>
      <c r="E543" t="s">
        <v>12830</v>
      </c>
      <c r="F543">
        <v>185</v>
      </c>
    </row>
    <row r="544" spans="1:6" x14ac:dyDescent="0.25">
      <c r="A544" t="s">
        <v>50</v>
      </c>
      <c r="B544">
        <v>2013</v>
      </c>
      <c r="C544" t="s">
        <v>72</v>
      </c>
      <c r="D544" t="s">
        <v>103</v>
      </c>
      <c r="E544" t="s">
        <v>12831</v>
      </c>
      <c r="F544">
        <v>4301</v>
      </c>
    </row>
    <row r="545" spans="1:6" x14ac:dyDescent="0.25">
      <c r="A545" t="s">
        <v>50</v>
      </c>
      <c r="B545">
        <v>2013</v>
      </c>
      <c r="C545" t="s">
        <v>73</v>
      </c>
      <c r="D545" t="s">
        <v>38</v>
      </c>
      <c r="E545" t="s">
        <v>12832</v>
      </c>
      <c r="F545">
        <v>83</v>
      </c>
    </row>
    <row r="546" spans="1:6" x14ac:dyDescent="0.25">
      <c r="A546" t="s">
        <v>50</v>
      </c>
      <c r="B546">
        <v>2013</v>
      </c>
      <c r="C546" t="s">
        <v>73</v>
      </c>
      <c r="D546" t="s">
        <v>40</v>
      </c>
      <c r="E546" t="s">
        <v>12833</v>
      </c>
      <c r="F546">
        <v>187</v>
      </c>
    </row>
    <row r="547" spans="1:6" x14ac:dyDescent="0.25">
      <c r="A547" t="s">
        <v>50</v>
      </c>
      <c r="B547">
        <v>2013</v>
      </c>
      <c r="C547" t="s">
        <v>73</v>
      </c>
      <c r="D547" t="s">
        <v>102</v>
      </c>
      <c r="E547" t="s">
        <v>12834</v>
      </c>
      <c r="F547">
        <v>386</v>
      </c>
    </row>
    <row r="548" spans="1:6" x14ac:dyDescent="0.25">
      <c r="A548" t="s">
        <v>50</v>
      </c>
      <c r="B548">
        <v>2013</v>
      </c>
      <c r="C548" t="s">
        <v>73</v>
      </c>
      <c r="D548" t="s">
        <v>107</v>
      </c>
      <c r="E548" t="s">
        <v>12835</v>
      </c>
      <c r="F548">
        <v>466</v>
      </c>
    </row>
    <row r="549" spans="1:6" x14ac:dyDescent="0.25">
      <c r="A549" t="s">
        <v>50</v>
      </c>
      <c r="B549">
        <v>2013</v>
      </c>
      <c r="C549" t="s">
        <v>73</v>
      </c>
      <c r="D549" t="s">
        <v>39</v>
      </c>
      <c r="E549" t="s">
        <v>12836</v>
      </c>
      <c r="F549">
        <v>174</v>
      </c>
    </row>
    <row r="550" spans="1:6" x14ac:dyDescent="0.25">
      <c r="A550" t="s">
        <v>50</v>
      </c>
      <c r="B550">
        <v>2013</v>
      </c>
      <c r="C550" t="s">
        <v>73</v>
      </c>
      <c r="D550" t="s">
        <v>103</v>
      </c>
      <c r="E550" t="s">
        <v>12837</v>
      </c>
      <c r="F550">
        <v>3887</v>
      </c>
    </row>
    <row r="551" spans="1:6" x14ac:dyDescent="0.25">
      <c r="A551" t="s">
        <v>50</v>
      </c>
      <c r="B551">
        <v>2013</v>
      </c>
      <c r="C551" t="s">
        <v>74</v>
      </c>
      <c r="D551" t="s">
        <v>38</v>
      </c>
      <c r="E551" t="s">
        <v>12838</v>
      </c>
      <c r="F551">
        <v>130</v>
      </c>
    </row>
    <row r="552" spans="1:6" x14ac:dyDescent="0.25">
      <c r="A552" t="s">
        <v>50</v>
      </c>
      <c r="B552">
        <v>2013</v>
      </c>
      <c r="C552" t="s">
        <v>74</v>
      </c>
      <c r="D552" t="s">
        <v>40</v>
      </c>
      <c r="E552" t="s">
        <v>12839</v>
      </c>
      <c r="F552">
        <v>225</v>
      </c>
    </row>
    <row r="553" spans="1:6" x14ac:dyDescent="0.25">
      <c r="A553" t="s">
        <v>50</v>
      </c>
      <c r="B553">
        <v>2013</v>
      </c>
      <c r="C553" t="s">
        <v>74</v>
      </c>
      <c r="D553" t="s">
        <v>102</v>
      </c>
      <c r="E553" t="s">
        <v>12840</v>
      </c>
      <c r="F553">
        <v>411</v>
      </c>
    </row>
    <row r="554" spans="1:6" x14ac:dyDescent="0.25">
      <c r="A554" t="s">
        <v>50</v>
      </c>
      <c r="B554">
        <v>2013</v>
      </c>
      <c r="C554" t="s">
        <v>74</v>
      </c>
      <c r="D554" t="s">
        <v>107</v>
      </c>
      <c r="E554" t="s">
        <v>12841</v>
      </c>
      <c r="F554">
        <v>481</v>
      </c>
    </row>
    <row r="555" spans="1:6" x14ac:dyDescent="0.25">
      <c r="A555" t="s">
        <v>50</v>
      </c>
      <c r="B555">
        <v>2013</v>
      </c>
      <c r="C555" t="s">
        <v>74</v>
      </c>
      <c r="D555" t="s">
        <v>39</v>
      </c>
      <c r="E555" t="s">
        <v>12842</v>
      </c>
      <c r="F555">
        <v>255</v>
      </c>
    </row>
    <row r="556" spans="1:6" x14ac:dyDescent="0.25">
      <c r="A556" t="s">
        <v>50</v>
      </c>
      <c r="B556">
        <v>2013</v>
      </c>
      <c r="C556" t="s">
        <v>74</v>
      </c>
      <c r="D556" t="s">
        <v>103</v>
      </c>
      <c r="E556" t="s">
        <v>12843</v>
      </c>
      <c r="F556">
        <v>4566</v>
      </c>
    </row>
    <row r="557" spans="1:6" x14ac:dyDescent="0.25">
      <c r="A557" t="s">
        <v>50</v>
      </c>
      <c r="B557">
        <v>2013</v>
      </c>
      <c r="C557" t="s">
        <v>75</v>
      </c>
      <c r="D557" t="s">
        <v>38</v>
      </c>
      <c r="E557" t="s">
        <v>12844</v>
      </c>
      <c r="F557">
        <v>138</v>
      </c>
    </row>
    <row r="558" spans="1:6" x14ac:dyDescent="0.25">
      <c r="A558" t="s">
        <v>50</v>
      </c>
      <c r="B558">
        <v>2013</v>
      </c>
      <c r="C558" t="s">
        <v>75</v>
      </c>
      <c r="D558" t="s">
        <v>40</v>
      </c>
      <c r="E558" t="s">
        <v>12845</v>
      </c>
      <c r="F558">
        <v>387</v>
      </c>
    </row>
    <row r="559" spans="1:6" x14ac:dyDescent="0.25">
      <c r="A559" t="s">
        <v>50</v>
      </c>
      <c r="B559">
        <v>2013</v>
      </c>
      <c r="C559" t="s">
        <v>75</v>
      </c>
      <c r="D559" t="s">
        <v>102</v>
      </c>
      <c r="E559" t="s">
        <v>12846</v>
      </c>
      <c r="F559">
        <v>600</v>
      </c>
    </row>
    <row r="560" spans="1:6" x14ac:dyDescent="0.25">
      <c r="A560" t="s">
        <v>50</v>
      </c>
      <c r="B560">
        <v>2013</v>
      </c>
      <c r="C560" t="s">
        <v>75</v>
      </c>
      <c r="D560" t="s">
        <v>107</v>
      </c>
      <c r="E560" t="s">
        <v>12847</v>
      </c>
      <c r="F560">
        <v>1023</v>
      </c>
    </row>
    <row r="561" spans="1:6" x14ac:dyDescent="0.25">
      <c r="A561" t="s">
        <v>50</v>
      </c>
      <c r="B561">
        <v>2013</v>
      </c>
      <c r="C561" t="s">
        <v>75</v>
      </c>
      <c r="D561" t="s">
        <v>39</v>
      </c>
      <c r="E561" t="s">
        <v>12848</v>
      </c>
      <c r="F561">
        <v>297</v>
      </c>
    </row>
    <row r="562" spans="1:6" x14ac:dyDescent="0.25">
      <c r="A562" t="s">
        <v>50</v>
      </c>
      <c r="B562">
        <v>2013</v>
      </c>
      <c r="C562" t="s">
        <v>75</v>
      </c>
      <c r="D562" t="s">
        <v>103</v>
      </c>
      <c r="E562" t="s">
        <v>12849</v>
      </c>
      <c r="F562">
        <v>5125</v>
      </c>
    </row>
    <row r="563" spans="1:6" x14ac:dyDescent="0.25">
      <c r="A563" t="s">
        <v>50</v>
      </c>
      <c r="B563">
        <v>2014</v>
      </c>
      <c r="C563" t="s">
        <v>72</v>
      </c>
      <c r="D563" t="s">
        <v>38</v>
      </c>
      <c r="E563" t="s">
        <v>12850</v>
      </c>
      <c r="F563">
        <v>82</v>
      </c>
    </row>
    <row r="564" spans="1:6" x14ac:dyDescent="0.25">
      <c r="A564" t="s">
        <v>50</v>
      </c>
      <c r="B564">
        <v>2014</v>
      </c>
      <c r="C564" t="s">
        <v>72</v>
      </c>
      <c r="D564" t="s">
        <v>40</v>
      </c>
      <c r="E564" t="s">
        <v>12851</v>
      </c>
      <c r="F564">
        <v>183</v>
      </c>
    </row>
    <row r="565" spans="1:6" x14ac:dyDescent="0.25">
      <c r="A565" t="s">
        <v>50</v>
      </c>
      <c r="B565">
        <v>2014</v>
      </c>
      <c r="C565" t="s">
        <v>72</v>
      </c>
      <c r="D565" t="s">
        <v>102</v>
      </c>
      <c r="E565" t="s">
        <v>12852</v>
      </c>
      <c r="F565">
        <v>527</v>
      </c>
    </row>
    <row r="566" spans="1:6" x14ac:dyDescent="0.25">
      <c r="A566" t="s">
        <v>50</v>
      </c>
      <c r="B566">
        <v>2014</v>
      </c>
      <c r="C566" t="s">
        <v>72</v>
      </c>
      <c r="D566" t="s">
        <v>107</v>
      </c>
      <c r="E566" t="s">
        <v>12853</v>
      </c>
      <c r="F566">
        <v>568</v>
      </c>
    </row>
    <row r="567" spans="1:6" x14ac:dyDescent="0.25">
      <c r="A567" t="s">
        <v>50</v>
      </c>
      <c r="B567">
        <v>2014</v>
      </c>
      <c r="C567" t="s">
        <v>72</v>
      </c>
      <c r="D567" t="s">
        <v>39</v>
      </c>
      <c r="E567" t="s">
        <v>12854</v>
      </c>
      <c r="F567">
        <v>176</v>
      </c>
    </row>
    <row r="568" spans="1:6" x14ac:dyDescent="0.25">
      <c r="A568" t="s">
        <v>50</v>
      </c>
      <c r="B568">
        <v>2014</v>
      </c>
      <c r="C568" t="s">
        <v>72</v>
      </c>
      <c r="D568" t="s">
        <v>103</v>
      </c>
      <c r="E568" t="s">
        <v>12855</v>
      </c>
      <c r="F568">
        <v>4387</v>
      </c>
    </row>
    <row r="569" spans="1:6" x14ac:dyDescent="0.25">
      <c r="A569" t="s">
        <v>50</v>
      </c>
      <c r="B569">
        <v>2014</v>
      </c>
      <c r="C569" t="s">
        <v>73</v>
      </c>
      <c r="D569" t="s">
        <v>38</v>
      </c>
      <c r="E569" t="s">
        <v>12856</v>
      </c>
      <c r="F569">
        <v>90</v>
      </c>
    </row>
    <row r="570" spans="1:6" x14ac:dyDescent="0.25">
      <c r="A570" t="s">
        <v>50</v>
      </c>
      <c r="B570">
        <v>2014</v>
      </c>
      <c r="C570" t="s">
        <v>73</v>
      </c>
      <c r="D570" t="s">
        <v>40</v>
      </c>
      <c r="E570" t="s">
        <v>12857</v>
      </c>
      <c r="F570">
        <v>212</v>
      </c>
    </row>
    <row r="571" spans="1:6" x14ac:dyDescent="0.25">
      <c r="A571" t="s">
        <v>50</v>
      </c>
      <c r="B571">
        <v>2014</v>
      </c>
      <c r="C571" t="s">
        <v>73</v>
      </c>
      <c r="D571" t="s">
        <v>102</v>
      </c>
      <c r="E571" t="s">
        <v>12858</v>
      </c>
      <c r="F571">
        <v>415</v>
      </c>
    </row>
    <row r="572" spans="1:6" x14ac:dyDescent="0.25">
      <c r="A572" t="s">
        <v>50</v>
      </c>
      <c r="B572">
        <v>2014</v>
      </c>
      <c r="C572" t="s">
        <v>73</v>
      </c>
      <c r="D572" t="s">
        <v>107</v>
      </c>
      <c r="E572" t="s">
        <v>12859</v>
      </c>
      <c r="F572">
        <v>406</v>
      </c>
    </row>
    <row r="573" spans="1:6" x14ac:dyDescent="0.25">
      <c r="A573" t="s">
        <v>50</v>
      </c>
      <c r="B573">
        <v>2014</v>
      </c>
      <c r="C573" t="s">
        <v>73</v>
      </c>
      <c r="D573" t="s">
        <v>39</v>
      </c>
      <c r="E573" t="s">
        <v>12860</v>
      </c>
      <c r="F573">
        <v>205</v>
      </c>
    </row>
    <row r="574" spans="1:6" x14ac:dyDescent="0.25">
      <c r="A574" t="s">
        <v>50</v>
      </c>
      <c r="B574">
        <v>2014</v>
      </c>
      <c r="C574" t="s">
        <v>73</v>
      </c>
      <c r="D574" t="s">
        <v>103</v>
      </c>
      <c r="E574" t="s">
        <v>12861</v>
      </c>
      <c r="F574">
        <v>3988</v>
      </c>
    </row>
    <row r="575" spans="1:6" x14ac:dyDescent="0.25">
      <c r="A575" t="s">
        <v>50</v>
      </c>
      <c r="B575">
        <v>2014</v>
      </c>
      <c r="C575" t="s">
        <v>74</v>
      </c>
      <c r="D575" t="s">
        <v>38</v>
      </c>
      <c r="E575" t="s">
        <v>12862</v>
      </c>
      <c r="F575">
        <v>75</v>
      </c>
    </row>
    <row r="576" spans="1:6" x14ac:dyDescent="0.25">
      <c r="A576" t="s">
        <v>50</v>
      </c>
      <c r="B576">
        <v>2014</v>
      </c>
      <c r="C576" t="s">
        <v>74</v>
      </c>
      <c r="D576" t="s">
        <v>40</v>
      </c>
      <c r="E576" t="s">
        <v>12863</v>
      </c>
      <c r="F576">
        <v>259</v>
      </c>
    </row>
    <row r="577" spans="1:6" x14ac:dyDescent="0.25">
      <c r="A577" t="s">
        <v>50</v>
      </c>
      <c r="B577">
        <v>2014</v>
      </c>
      <c r="C577" t="s">
        <v>74</v>
      </c>
      <c r="D577" t="s">
        <v>102</v>
      </c>
      <c r="E577" t="s">
        <v>12864</v>
      </c>
      <c r="F577">
        <v>388</v>
      </c>
    </row>
    <row r="578" spans="1:6" x14ac:dyDescent="0.25">
      <c r="A578" t="s">
        <v>50</v>
      </c>
      <c r="B578">
        <v>2014</v>
      </c>
      <c r="C578" t="s">
        <v>74</v>
      </c>
      <c r="D578" t="s">
        <v>107</v>
      </c>
      <c r="E578" t="s">
        <v>12865</v>
      </c>
      <c r="F578">
        <v>430</v>
      </c>
    </row>
    <row r="579" spans="1:6" x14ac:dyDescent="0.25">
      <c r="A579" t="s">
        <v>50</v>
      </c>
      <c r="B579">
        <v>2014</v>
      </c>
      <c r="C579" t="s">
        <v>74</v>
      </c>
      <c r="D579" t="s">
        <v>39</v>
      </c>
      <c r="E579" t="s">
        <v>12866</v>
      </c>
      <c r="F579">
        <v>207</v>
      </c>
    </row>
    <row r="580" spans="1:6" x14ac:dyDescent="0.25">
      <c r="A580" t="s">
        <v>50</v>
      </c>
      <c r="B580">
        <v>2014</v>
      </c>
      <c r="C580" t="s">
        <v>74</v>
      </c>
      <c r="D580" t="s">
        <v>103</v>
      </c>
      <c r="E580" t="s">
        <v>12867</v>
      </c>
      <c r="F580">
        <v>4102</v>
      </c>
    </row>
    <row r="581" spans="1:6" x14ac:dyDescent="0.25">
      <c r="A581" t="s">
        <v>50</v>
      </c>
      <c r="B581">
        <v>2014</v>
      </c>
      <c r="C581" t="s">
        <v>75</v>
      </c>
      <c r="D581" t="s">
        <v>38</v>
      </c>
      <c r="E581" t="s">
        <v>12868</v>
      </c>
      <c r="F581">
        <v>134</v>
      </c>
    </row>
    <row r="582" spans="1:6" x14ac:dyDescent="0.25">
      <c r="A582" t="s">
        <v>50</v>
      </c>
      <c r="B582">
        <v>2014</v>
      </c>
      <c r="C582" t="s">
        <v>75</v>
      </c>
      <c r="D582" t="s">
        <v>40</v>
      </c>
      <c r="E582" t="s">
        <v>12869</v>
      </c>
      <c r="F582">
        <v>426</v>
      </c>
    </row>
    <row r="583" spans="1:6" x14ac:dyDescent="0.25">
      <c r="A583" t="s">
        <v>50</v>
      </c>
      <c r="B583">
        <v>2014</v>
      </c>
      <c r="C583" t="s">
        <v>75</v>
      </c>
      <c r="D583" t="s">
        <v>102</v>
      </c>
      <c r="E583" t="s">
        <v>12870</v>
      </c>
      <c r="F583">
        <v>703</v>
      </c>
    </row>
    <row r="584" spans="1:6" x14ac:dyDescent="0.25">
      <c r="A584" t="s">
        <v>50</v>
      </c>
      <c r="B584">
        <v>2014</v>
      </c>
      <c r="C584" t="s">
        <v>75</v>
      </c>
      <c r="D584" t="s">
        <v>107</v>
      </c>
      <c r="E584" t="s">
        <v>12871</v>
      </c>
      <c r="F584">
        <v>1039</v>
      </c>
    </row>
    <row r="585" spans="1:6" x14ac:dyDescent="0.25">
      <c r="A585" t="s">
        <v>50</v>
      </c>
      <c r="B585">
        <v>2014</v>
      </c>
      <c r="C585" t="s">
        <v>75</v>
      </c>
      <c r="D585" t="s">
        <v>39</v>
      </c>
      <c r="E585" t="s">
        <v>12872</v>
      </c>
      <c r="F585">
        <v>320</v>
      </c>
    </row>
    <row r="586" spans="1:6" x14ac:dyDescent="0.25">
      <c r="A586" t="s">
        <v>50</v>
      </c>
      <c r="B586">
        <v>2014</v>
      </c>
      <c r="C586" t="s">
        <v>75</v>
      </c>
      <c r="D586" t="s">
        <v>103</v>
      </c>
      <c r="E586" t="s">
        <v>12873</v>
      </c>
      <c r="F586">
        <v>5437</v>
      </c>
    </row>
    <row r="587" spans="1:6" x14ac:dyDescent="0.25">
      <c r="A587" t="s">
        <v>46</v>
      </c>
      <c r="B587">
        <v>2010</v>
      </c>
      <c r="C587" t="s">
        <v>72</v>
      </c>
      <c r="D587" t="s">
        <v>38</v>
      </c>
      <c r="E587" t="s">
        <v>12874</v>
      </c>
      <c r="F587">
        <v>2</v>
      </c>
    </row>
    <row r="588" spans="1:6" x14ac:dyDescent="0.25">
      <c r="A588" t="s">
        <v>46</v>
      </c>
      <c r="B588">
        <v>2010</v>
      </c>
      <c r="C588" t="s">
        <v>72</v>
      </c>
      <c r="D588" t="s">
        <v>40</v>
      </c>
      <c r="E588" t="s">
        <v>12875</v>
      </c>
      <c r="F588">
        <v>18</v>
      </c>
    </row>
    <row r="589" spans="1:6" x14ac:dyDescent="0.25">
      <c r="A589" t="s">
        <v>46</v>
      </c>
      <c r="B589">
        <v>2010</v>
      </c>
      <c r="C589" t="s">
        <v>72</v>
      </c>
      <c r="D589" t="s">
        <v>102</v>
      </c>
      <c r="E589" t="s">
        <v>12876</v>
      </c>
      <c r="F589">
        <v>48</v>
      </c>
    </row>
    <row r="590" spans="1:6" x14ac:dyDescent="0.25">
      <c r="A590" t="s">
        <v>46</v>
      </c>
      <c r="B590">
        <v>2010</v>
      </c>
      <c r="C590" t="s">
        <v>72</v>
      </c>
      <c r="D590" t="s">
        <v>107</v>
      </c>
      <c r="E590" t="s">
        <v>12877</v>
      </c>
      <c r="F590">
        <v>40</v>
      </c>
    </row>
    <row r="591" spans="1:6" x14ac:dyDescent="0.25">
      <c r="A591" t="s">
        <v>46</v>
      </c>
      <c r="B591">
        <v>2010</v>
      </c>
      <c r="C591" t="s">
        <v>72</v>
      </c>
      <c r="D591" t="s">
        <v>39</v>
      </c>
      <c r="E591" t="s">
        <v>12878</v>
      </c>
      <c r="F591">
        <v>11</v>
      </c>
    </row>
    <row r="592" spans="1:6" x14ac:dyDescent="0.25">
      <c r="A592" t="s">
        <v>46</v>
      </c>
      <c r="B592">
        <v>2010</v>
      </c>
      <c r="C592" t="s">
        <v>72</v>
      </c>
      <c r="D592" t="s">
        <v>103</v>
      </c>
      <c r="E592" t="s">
        <v>12879</v>
      </c>
      <c r="F592">
        <v>500</v>
      </c>
    </row>
    <row r="593" spans="1:6" x14ac:dyDescent="0.25">
      <c r="A593" t="s">
        <v>46</v>
      </c>
      <c r="B593">
        <v>2010</v>
      </c>
      <c r="C593" t="s">
        <v>73</v>
      </c>
      <c r="D593" t="s">
        <v>38</v>
      </c>
      <c r="E593" t="s">
        <v>12880</v>
      </c>
      <c r="F593">
        <v>4</v>
      </c>
    </row>
    <row r="594" spans="1:6" x14ac:dyDescent="0.25">
      <c r="A594" t="s">
        <v>46</v>
      </c>
      <c r="B594">
        <v>2010</v>
      </c>
      <c r="C594" t="s">
        <v>73</v>
      </c>
      <c r="D594" t="s">
        <v>40</v>
      </c>
      <c r="E594" t="s">
        <v>12881</v>
      </c>
      <c r="F594">
        <v>10</v>
      </c>
    </row>
    <row r="595" spans="1:6" x14ac:dyDescent="0.25">
      <c r="A595" t="s">
        <v>46</v>
      </c>
      <c r="B595">
        <v>2010</v>
      </c>
      <c r="C595" t="s">
        <v>73</v>
      </c>
      <c r="D595" t="s">
        <v>102</v>
      </c>
      <c r="E595" t="s">
        <v>12882</v>
      </c>
      <c r="F595">
        <v>31</v>
      </c>
    </row>
    <row r="596" spans="1:6" x14ac:dyDescent="0.25">
      <c r="A596" t="s">
        <v>46</v>
      </c>
      <c r="B596">
        <v>2010</v>
      </c>
      <c r="C596" t="s">
        <v>73</v>
      </c>
      <c r="D596" t="s">
        <v>107</v>
      </c>
      <c r="E596" t="s">
        <v>12883</v>
      </c>
      <c r="F596">
        <v>27</v>
      </c>
    </row>
    <row r="597" spans="1:6" x14ac:dyDescent="0.25">
      <c r="A597" t="s">
        <v>46</v>
      </c>
      <c r="B597">
        <v>2010</v>
      </c>
      <c r="C597" t="s">
        <v>73</v>
      </c>
      <c r="D597" t="s">
        <v>39</v>
      </c>
      <c r="E597" t="s">
        <v>12884</v>
      </c>
      <c r="F597">
        <v>13</v>
      </c>
    </row>
    <row r="598" spans="1:6" x14ac:dyDescent="0.25">
      <c r="A598" t="s">
        <v>46</v>
      </c>
      <c r="B598">
        <v>2010</v>
      </c>
      <c r="C598" t="s">
        <v>73</v>
      </c>
      <c r="D598" t="s">
        <v>103</v>
      </c>
      <c r="E598" t="s">
        <v>12885</v>
      </c>
      <c r="F598">
        <v>351</v>
      </c>
    </row>
    <row r="599" spans="1:6" x14ac:dyDescent="0.25">
      <c r="A599" t="s">
        <v>46</v>
      </c>
      <c r="B599">
        <v>2010</v>
      </c>
      <c r="C599" t="s">
        <v>74</v>
      </c>
      <c r="D599" t="s">
        <v>38</v>
      </c>
      <c r="E599" t="s">
        <v>12886</v>
      </c>
      <c r="F599">
        <v>2</v>
      </c>
    </row>
    <row r="600" spans="1:6" x14ac:dyDescent="0.25">
      <c r="A600" t="s">
        <v>46</v>
      </c>
      <c r="B600">
        <v>2010</v>
      </c>
      <c r="C600" t="s">
        <v>74</v>
      </c>
      <c r="D600" t="s">
        <v>40</v>
      </c>
      <c r="E600" t="s">
        <v>12887</v>
      </c>
      <c r="F600">
        <v>8</v>
      </c>
    </row>
    <row r="601" spans="1:6" x14ac:dyDescent="0.25">
      <c r="A601" t="s">
        <v>46</v>
      </c>
      <c r="B601">
        <v>2010</v>
      </c>
      <c r="C601" t="s">
        <v>74</v>
      </c>
      <c r="D601" t="s">
        <v>102</v>
      </c>
      <c r="E601" t="s">
        <v>12888</v>
      </c>
      <c r="F601">
        <v>15</v>
      </c>
    </row>
    <row r="602" spans="1:6" x14ac:dyDescent="0.25">
      <c r="A602" t="s">
        <v>46</v>
      </c>
      <c r="B602">
        <v>2010</v>
      </c>
      <c r="C602" t="s">
        <v>74</v>
      </c>
      <c r="D602" t="s">
        <v>107</v>
      </c>
      <c r="E602" t="s">
        <v>12889</v>
      </c>
      <c r="F602">
        <v>12</v>
      </c>
    </row>
    <row r="603" spans="1:6" x14ac:dyDescent="0.25">
      <c r="A603" t="s">
        <v>46</v>
      </c>
      <c r="B603">
        <v>2010</v>
      </c>
      <c r="C603" t="s">
        <v>74</v>
      </c>
      <c r="D603" t="s">
        <v>39</v>
      </c>
      <c r="E603" t="s">
        <v>12890</v>
      </c>
      <c r="F603">
        <v>9</v>
      </c>
    </row>
    <row r="604" spans="1:6" x14ac:dyDescent="0.25">
      <c r="A604" t="s">
        <v>46</v>
      </c>
      <c r="B604">
        <v>2010</v>
      </c>
      <c r="C604" t="s">
        <v>74</v>
      </c>
      <c r="D604" t="s">
        <v>103</v>
      </c>
      <c r="E604" t="s">
        <v>12891</v>
      </c>
      <c r="F604">
        <v>262</v>
      </c>
    </row>
    <row r="605" spans="1:6" x14ac:dyDescent="0.25">
      <c r="A605" t="s">
        <v>46</v>
      </c>
      <c r="B605">
        <v>2010</v>
      </c>
      <c r="C605" t="s">
        <v>75</v>
      </c>
      <c r="D605" t="s">
        <v>38</v>
      </c>
      <c r="E605" t="s">
        <v>12892</v>
      </c>
      <c r="F605">
        <v>7</v>
      </c>
    </row>
    <row r="606" spans="1:6" x14ac:dyDescent="0.25">
      <c r="A606" t="s">
        <v>46</v>
      </c>
      <c r="B606">
        <v>2010</v>
      </c>
      <c r="C606" t="s">
        <v>75</v>
      </c>
      <c r="D606" t="s">
        <v>40</v>
      </c>
      <c r="E606" t="s">
        <v>12893</v>
      </c>
      <c r="F606">
        <v>6</v>
      </c>
    </row>
    <row r="607" spans="1:6" x14ac:dyDescent="0.25">
      <c r="A607" t="s">
        <v>46</v>
      </c>
      <c r="B607">
        <v>2010</v>
      </c>
      <c r="C607" t="s">
        <v>75</v>
      </c>
      <c r="D607" t="s">
        <v>102</v>
      </c>
      <c r="E607" t="s">
        <v>12894</v>
      </c>
      <c r="F607">
        <v>18</v>
      </c>
    </row>
    <row r="608" spans="1:6" x14ac:dyDescent="0.25">
      <c r="A608" t="s">
        <v>46</v>
      </c>
      <c r="B608">
        <v>2010</v>
      </c>
      <c r="C608" t="s">
        <v>75</v>
      </c>
      <c r="D608" t="s">
        <v>107</v>
      </c>
      <c r="E608" t="s">
        <v>12895</v>
      </c>
      <c r="F608">
        <v>37</v>
      </c>
    </row>
    <row r="609" spans="1:6" x14ac:dyDescent="0.25">
      <c r="A609" t="s">
        <v>46</v>
      </c>
      <c r="B609">
        <v>2010</v>
      </c>
      <c r="C609" t="s">
        <v>75</v>
      </c>
      <c r="D609" t="s">
        <v>39</v>
      </c>
      <c r="E609" t="s">
        <v>12896</v>
      </c>
      <c r="F609">
        <v>14</v>
      </c>
    </row>
    <row r="610" spans="1:6" x14ac:dyDescent="0.25">
      <c r="A610" t="s">
        <v>46</v>
      </c>
      <c r="B610">
        <v>2010</v>
      </c>
      <c r="C610" t="s">
        <v>75</v>
      </c>
      <c r="D610" t="s">
        <v>103</v>
      </c>
      <c r="E610" t="s">
        <v>12897</v>
      </c>
      <c r="F610">
        <v>286</v>
      </c>
    </row>
    <row r="611" spans="1:6" x14ac:dyDescent="0.25">
      <c r="A611" t="s">
        <v>46</v>
      </c>
      <c r="B611">
        <v>2011</v>
      </c>
      <c r="C611" t="s">
        <v>72</v>
      </c>
      <c r="D611" t="s">
        <v>38</v>
      </c>
      <c r="E611" t="s">
        <v>12898</v>
      </c>
      <c r="F611">
        <v>3</v>
      </c>
    </row>
    <row r="612" spans="1:6" x14ac:dyDescent="0.25">
      <c r="A612" t="s">
        <v>46</v>
      </c>
      <c r="B612">
        <v>2011</v>
      </c>
      <c r="C612" t="s">
        <v>72</v>
      </c>
      <c r="D612" t="s">
        <v>40</v>
      </c>
      <c r="E612" t="s">
        <v>12899</v>
      </c>
      <c r="F612">
        <v>17</v>
      </c>
    </row>
    <row r="613" spans="1:6" x14ac:dyDescent="0.25">
      <c r="A613" t="s">
        <v>46</v>
      </c>
      <c r="B613">
        <v>2011</v>
      </c>
      <c r="C613" t="s">
        <v>72</v>
      </c>
      <c r="D613" t="s">
        <v>102</v>
      </c>
      <c r="E613" t="s">
        <v>12900</v>
      </c>
      <c r="F613">
        <v>48</v>
      </c>
    </row>
    <row r="614" spans="1:6" x14ac:dyDescent="0.25">
      <c r="A614" t="s">
        <v>46</v>
      </c>
      <c r="B614">
        <v>2011</v>
      </c>
      <c r="C614" t="s">
        <v>72</v>
      </c>
      <c r="D614" t="s">
        <v>107</v>
      </c>
      <c r="E614" t="s">
        <v>12901</v>
      </c>
      <c r="F614">
        <v>26</v>
      </c>
    </row>
    <row r="615" spans="1:6" x14ac:dyDescent="0.25">
      <c r="A615" t="s">
        <v>46</v>
      </c>
      <c r="B615">
        <v>2011</v>
      </c>
      <c r="C615" t="s">
        <v>72</v>
      </c>
      <c r="D615" t="s">
        <v>39</v>
      </c>
      <c r="E615" t="s">
        <v>12902</v>
      </c>
      <c r="F615">
        <v>13</v>
      </c>
    </row>
    <row r="616" spans="1:6" x14ac:dyDescent="0.25">
      <c r="A616" t="s">
        <v>46</v>
      </c>
      <c r="B616">
        <v>2011</v>
      </c>
      <c r="C616" t="s">
        <v>72</v>
      </c>
      <c r="D616" t="s">
        <v>103</v>
      </c>
      <c r="E616" t="s">
        <v>12903</v>
      </c>
      <c r="F616">
        <v>522</v>
      </c>
    </row>
    <row r="617" spans="1:6" x14ac:dyDescent="0.25">
      <c r="A617" t="s">
        <v>46</v>
      </c>
      <c r="B617">
        <v>2011</v>
      </c>
      <c r="C617" t="s">
        <v>73</v>
      </c>
      <c r="D617" t="s">
        <v>38</v>
      </c>
      <c r="E617" t="s">
        <v>12904</v>
      </c>
      <c r="F617">
        <v>2</v>
      </c>
    </row>
    <row r="618" spans="1:6" x14ac:dyDescent="0.25">
      <c r="A618" t="s">
        <v>46</v>
      </c>
      <c r="B618">
        <v>2011</v>
      </c>
      <c r="C618" t="s">
        <v>73</v>
      </c>
      <c r="D618" t="s">
        <v>40</v>
      </c>
      <c r="E618" t="s">
        <v>12905</v>
      </c>
      <c r="F618">
        <v>9</v>
      </c>
    </row>
    <row r="619" spans="1:6" x14ac:dyDescent="0.25">
      <c r="A619" t="s">
        <v>46</v>
      </c>
      <c r="B619">
        <v>2011</v>
      </c>
      <c r="C619" t="s">
        <v>73</v>
      </c>
      <c r="D619" t="s">
        <v>102</v>
      </c>
      <c r="E619" t="s">
        <v>12906</v>
      </c>
      <c r="F619">
        <v>52</v>
      </c>
    </row>
    <row r="620" spans="1:6" x14ac:dyDescent="0.25">
      <c r="A620" t="s">
        <v>46</v>
      </c>
      <c r="B620">
        <v>2011</v>
      </c>
      <c r="C620" t="s">
        <v>73</v>
      </c>
      <c r="D620" t="s">
        <v>107</v>
      </c>
      <c r="E620" t="s">
        <v>12907</v>
      </c>
      <c r="F620">
        <v>17</v>
      </c>
    </row>
    <row r="621" spans="1:6" x14ac:dyDescent="0.25">
      <c r="A621" t="s">
        <v>46</v>
      </c>
      <c r="B621">
        <v>2011</v>
      </c>
      <c r="C621" t="s">
        <v>73</v>
      </c>
      <c r="D621" t="s">
        <v>39</v>
      </c>
      <c r="E621" t="s">
        <v>12908</v>
      </c>
      <c r="F621">
        <v>13</v>
      </c>
    </row>
    <row r="622" spans="1:6" x14ac:dyDescent="0.25">
      <c r="A622" t="s">
        <v>46</v>
      </c>
      <c r="B622">
        <v>2011</v>
      </c>
      <c r="C622" t="s">
        <v>73</v>
      </c>
      <c r="D622" t="s">
        <v>103</v>
      </c>
      <c r="E622" t="s">
        <v>12909</v>
      </c>
      <c r="F622">
        <v>343</v>
      </c>
    </row>
    <row r="623" spans="1:6" x14ac:dyDescent="0.25">
      <c r="A623" t="s">
        <v>46</v>
      </c>
      <c r="B623">
        <v>2011</v>
      </c>
      <c r="C623" t="s">
        <v>74</v>
      </c>
      <c r="D623" t="s">
        <v>38</v>
      </c>
      <c r="E623" t="s">
        <v>12910</v>
      </c>
      <c r="F623">
        <v>2</v>
      </c>
    </row>
    <row r="624" spans="1:6" x14ac:dyDescent="0.25">
      <c r="A624" t="s">
        <v>46</v>
      </c>
      <c r="B624">
        <v>2011</v>
      </c>
      <c r="C624" t="s">
        <v>74</v>
      </c>
      <c r="D624" t="s">
        <v>40</v>
      </c>
      <c r="E624" t="s">
        <v>12911</v>
      </c>
      <c r="F624">
        <v>10</v>
      </c>
    </row>
    <row r="625" spans="1:6" x14ac:dyDescent="0.25">
      <c r="A625" t="s">
        <v>46</v>
      </c>
      <c r="B625">
        <v>2011</v>
      </c>
      <c r="C625" t="s">
        <v>74</v>
      </c>
      <c r="D625" t="s">
        <v>102</v>
      </c>
      <c r="E625" t="s">
        <v>12912</v>
      </c>
      <c r="F625">
        <v>36</v>
      </c>
    </row>
    <row r="626" spans="1:6" x14ac:dyDescent="0.25">
      <c r="A626" t="s">
        <v>46</v>
      </c>
      <c r="B626">
        <v>2011</v>
      </c>
      <c r="C626" t="s">
        <v>74</v>
      </c>
      <c r="D626" t="s">
        <v>107</v>
      </c>
      <c r="E626" t="s">
        <v>12913</v>
      </c>
      <c r="F626">
        <v>5</v>
      </c>
    </row>
    <row r="627" spans="1:6" x14ac:dyDescent="0.25">
      <c r="A627" t="s">
        <v>46</v>
      </c>
      <c r="B627">
        <v>2011</v>
      </c>
      <c r="C627" t="s">
        <v>74</v>
      </c>
      <c r="D627" t="s">
        <v>39</v>
      </c>
      <c r="E627" t="s">
        <v>12914</v>
      </c>
      <c r="F627">
        <v>16</v>
      </c>
    </row>
    <row r="628" spans="1:6" x14ac:dyDescent="0.25">
      <c r="A628" t="s">
        <v>46</v>
      </c>
      <c r="B628">
        <v>2011</v>
      </c>
      <c r="C628" t="s">
        <v>74</v>
      </c>
      <c r="D628" t="s">
        <v>103</v>
      </c>
      <c r="E628" t="s">
        <v>12915</v>
      </c>
      <c r="F628">
        <v>289</v>
      </c>
    </row>
    <row r="629" spans="1:6" x14ac:dyDescent="0.25">
      <c r="A629" t="s">
        <v>46</v>
      </c>
      <c r="B629">
        <v>2011</v>
      </c>
      <c r="C629" t="s">
        <v>75</v>
      </c>
      <c r="D629" t="s">
        <v>38</v>
      </c>
      <c r="E629" t="s">
        <v>12916</v>
      </c>
      <c r="F629">
        <v>3</v>
      </c>
    </row>
    <row r="630" spans="1:6" x14ac:dyDescent="0.25">
      <c r="A630" t="s">
        <v>46</v>
      </c>
      <c r="B630">
        <v>2011</v>
      </c>
      <c r="C630" t="s">
        <v>75</v>
      </c>
      <c r="D630" t="s">
        <v>40</v>
      </c>
      <c r="E630" t="s">
        <v>12917</v>
      </c>
      <c r="F630">
        <v>6</v>
      </c>
    </row>
    <row r="631" spans="1:6" x14ac:dyDescent="0.25">
      <c r="A631" t="s">
        <v>46</v>
      </c>
      <c r="B631">
        <v>2011</v>
      </c>
      <c r="C631" t="s">
        <v>75</v>
      </c>
      <c r="D631" t="s">
        <v>102</v>
      </c>
      <c r="E631" t="s">
        <v>12918</v>
      </c>
      <c r="F631">
        <v>39</v>
      </c>
    </row>
    <row r="632" spans="1:6" x14ac:dyDescent="0.25">
      <c r="A632" t="s">
        <v>46</v>
      </c>
      <c r="B632">
        <v>2011</v>
      </c>
      <c r="C632" t="s">
        <v>75</v>
      </c>
      <c r="D632" t="s">
        <v>107</v>
      </c>
      <c r="E632" t="s">
        <v>12919</v>
      </c>
      <c r="F632">
        <v>19</v>
      </c>
    </row>
    <row r="633" spans="1:6" x14ac:dyDescent="0.25">
      <c r="A633" t="s">
        <v>46</v>
      </c>
      <c r="B633">
        <v>2011</v>
      </c>
      <c r="C633" t="s">
        <v>75</v>
      </c>
      <c r="D633" t="s">
        <v>39</v>
      </c>
      <c r="E633" t="s">
        <v>12920</v>
      </c>
      <c r="F633">
        <v>18</v>
      </c>
    </row>
    <row r="634" spans="1:6" x14ac:dyDescent="0.25">
      <c r="A634" t="s">
        <v>46</v>
      </c>
      <c r="B634">
        <v>2011</v>
      </c>
      <c r="C634" t="s">
        <v>75</v>
      </c>
      <c r="D634" t="s">
        <v>103</v>
      </c>
      <c r="E634" t="s">
        <v>12921</v>
      </c>
      <c r="F634">
        <v>299</v>
      </c>
    </row>
    <row r="635" spans="1:6" x14ac:dyDescent="0.25">
      <c r="A635" t="s">
        <v>46</v>
      </c>
      <c r="B635">
        <v>2012</v>
      </c>
      <c r="C635" t="s">
        <v>72</v>
      </c>
      <c r="D635" t="s">
        <v>38</v>
      </c>
      <c r="E635" t="s">
        <v>12922</v>
      </c>
      <c r="F635">
        <v>5</v>
      </c>
    </row>
    <row r="636" spans="1:6" x14ac:dyDescent="0.25">
      <c r="A636" t="s">
        <v>46</v>
      </c>
      <c r="B636">
        <v>2012</v>
      </c>
      <c r="C636" t="s">
        <v>72</v>
      </c>
      <c r="D636" t="s">
        <v>40</v>
      </c>
      <c r="E636" t="s">
        <v>12923</v>
      </c>
      <c r="F636">
        <v>19</v>
      </c>
    </row>
    <row r="637" spans="1:6" x14ac:dyDescent="0.25">
      <c r="A637" t="s">
        <v>46</v>
      </c>
      <c r="B637">
        <v>2012</v>
      </c>
      <c r="C637" t="s">
        <v>72</v>
      </c>
      <c r="D637" t="s">
        <v>102</v>
      </c>
      <c r="E637" t="s">
        <v>12924</v>
      </c>
      <c r="F637">
        <v>44</v>
      </c>
    </row>
    <row r="638" spans="1:6" x14ac:dyDescent="0.25">
      <c r="A638" t="s">
        <v>46</v>
      </c>
      <c r="B638">
        <v>2012</v>
      </c>
      <c r="C638" t="s">
        <v>72</v>
      </c>
      <c r="D638" t="s">
        <v>107</v>
      </c>
      <c r="E638" t="s">
        <v>12925</v>
      </c>
      <c r="F638">
        <v>26</v>
      </c>
    </row>
    <row r="639" spans="1:6" x14ac:dyDescent="0.25">
      <c r="A639" t="s">
        <v>46</v>
      </c>
      <c r="B639">
        <v>2012</v>
      </c>
      <c r="C639" t="s">
        <v>72</v>
      </c>
      <c r="D639" t="s">
        <v>39</v>
      </c>
      <c r="E639" t="s">
        <v>12926</v>
      </c>
      <c r="F639">
        <v>15</v>
      </c>
    </row>
    <row r="640" spans="1:6" x14ac:dyDescent="0.25">
      <c r="A640" t="s">
        <v>46</v>
      </c>
      <c r="B640">
        <v>2012</v>
      </c>
      <c r="C640" t="s">
        <v>72</v>
      </c>
      <c r="D640" t="s">
        <v>103</v>
      </c>
      <c r="E640" t="s">
        <v>12927</v>
      </c>
      <c r="F640">
        <v>513</v>
      </c>
    </row>
    <row r="641" spans="1:6" x14ac:dyDescent="0.25">
      <c r="A641" t="s">
        <v>46</v>
      </c>
      <c r="B641">
        <v>2012</v>
      </c>
      <c r="C641" t="s">
        <v>73</v>
      </c>
      <c r="D641" t="s">
        <v>38</v>
      </c>
      <c r="E641" t="s">
        <v>12928</v>
      </c>
      <c r="F641">
        <v>2</v>
      </c>
    </row>
    <row r="642" spans="1:6" x14ac:dyDescent="0.25">
      <c r="A642" t="s">
        <v>46</v>
      </c>
      <c r="B642">
        <v>2012</v>
      </c>
      <c r="C642" t="s">
        <v>73</v>
      </c>
      <c r="D642" t="s">
        <v>40</v>
      </c>
      <c r="E642" t="s">
        <v>12929</v>
      </c>
      <c r="F642">
        <v>14</v>
      </c>
    </row>
    <row r="643" spans="1:6" x14ac:dyDescent="0.25">
      <c r="A643" t="s">
        <v>46</v>
      </c>
      <c r="B643">
        <v>2012</v>
      </c>
      <c r="C643" t="s">
        <v>73</v>
      </c>
      <c r="D643" t="s">
        <v>102</v>
      </c>
      <c r="E643" t="s">
        <v>12930</v>
      </c>
      <c r="F643">
        <v>35</v>
      </c>
    </row>
    <row r="644" spans="1:6" x14ac:dyDescent="0.25">
      <c r="A644" t="s">
        <v>46</v>
      </c>
      <c r="B644">
        <v>2012</v>
      </c>
      <c r="C644" t="s">
        <v>73</v>
      </c>
      <c r="D644" t="s">
        <v>107</v>
      </c>
      <c r="E644" t="s">
        <v>12931</v>
      </c>
      <c r="F644">
        <v>30</v>
      </c>
    </row>
    <row r="645" spans="1:6" x14ac:dyDescent="0.25">
      <c r="A645" t="s">
        <v>46</v>
      </c>
      <c r="B645">
        <v>2012</v>
      </c>
      <c r="C645" t="s">
        <v>73</v>
      </c>
      <c r="D645" t="s">
        <v>39</v>
      </c>
      <c r="E645" t="s">
        <v>12932</v>
      </c>
      <c r="F645">
        <v>12</v>
      </c>
    </row>
    <row r="646" spans="1:6" x14ac:dyDescent="0.25">
      <c r="A646" t="s">
        <v>46</v>
      </c>
      <c r="B646">
        <v>2012</v>
      </c>
      <c r="C646" t="s">
        <v>73</v>
      </c>
      <c r="D646" t="s">
        <v>103</v>
      </c>
      <c r="E646" t="s">
        <v>12933</v>
      </c>
      <c r="F646">
        <v>341</v>
      </c>
    </row>
    <row r="647" spans="1:6" x14ac:dyDescent="0.25">
      <c r="A647" t="s">
        <v>46</v>
      </c>
      <c r="B647">
        <v>2012</v>
      </c>
      <c r="C647" t="s">
        <v>74</v>
      </c>
      <c r="D647" t="s">
        <v>38</v>
      </c>
      <c r="E647" t="s">
        <v>12934</v>
      </c>
      <c r="F647">
        <v>3</v>
      </c>
    </row>
    <row r="648" spans="1:6" x14ac:dyDescent="0.25">
      <c r="A648" t="s">
        <v>46</v>
      </c>
      <c r="B648">
        <v>2012</v>
      </c>
      <c r="C648" t="s">
        <v>74</v>
      </c>
      <c r="D648" t="s">
        <v>40</v>
      </c>
      <c r="E648" t="s">
        <v>12935</v>
      </c>
      <c r="F648">
        <v>11</v>
      </c>
    </row>
    <row r="649" spans="1:6" x14ac:dyDescent="0.25">
      <c r="A649" t="s">
        <v>46</v>
      </c>
      <c r="B649">
        <v>2012</v>
      </c>
      <c r="C649" t="s">
        <v>74</v>
      </c>
      <c r="D649" t="s">
        <v>102</v>
      </c>
      <c r="E649" t="s">
        <v>12936</v>
      </c>
      <c r="F649">
        <v>23</v>
      </c>
    </row>
    <row r="650" spans="1:6" x14ac:dyDescent="0.25">
      <c r="A650" t="s">
        <v>46</v>
      </c>
      <c r="B650">
        <v>2012</v>
      </c>
      <c r="C650" t="s">
        <v>74</v>
      </c>
      <c r="D650" t="s">
        <v>107</v>
      </c>
      <c r="E650" t="s">
        <v>12937</v>
      </c>
      <c r="F650">
        <v>20</v>
      </c>
    </row>
    <row r="651" spans="1:6" x14ac:dyDescent="0.25">
      <c r="A651" t="s">
        <v>46</v>
      </c>
      <c r="B651">
        <v>2012</v>
      </c>
      <c r="C651" t="s">
        <v>74</v>
      </c>
      <c r="D651" t="s">
        <v>39</v>
      </c>
      <c r="E651" t="s">
        <v>12938</v>
      </c>
      <c r="F651">
        <v>7</v>
      </c>
    </row>
    <row r="652" spans="1:6" x14ac:dyDescent="0.25">
      <c r="A652" t="s">
        <v>46</v>
      </c>
      <c r="B652">
        <v>2012</v>
      </c>
      <c r="C652" t="s">
        <v>74</v>
      </c>
      <c r="D652" t="s">
        <v>103</v>
      </c>
      <c r="E652" t="s">
        <v>12939</v>
      </c>
      <c r="F652">
        <v>263</v>
      </c>
    </row>
    <row r="653" spans="1:6" x14ac:dyDescent="0.25">
      <c r="A653" t="s">
        <v>46</v>
      </c>
      <c r="B653">
        <v>2012</v>
      </c>
      <c r="C653" t="s">
        <v>75</v>
      </c>
      <c r="D653" t="s">
        <v>38</v>
      </c>
      <c r="E653" t="s">
        <v>12940</v>
      </c>
      <c r="F653">
        <v>3</v>
      </c>
    </row>
    <row r="654" spans="1:6" x14ac:dyDescent="0.25">
      <c r="A654" t="s">
        <v>46</v>
      </c>
      <c r="B654">
        <v>2012</v>
      </c>
      <c r="C654" t="s">
        <v>75</v>
      </c>
      <c r="D654" t="s">
        <v>40</v>
      </c>
      <c r="E654" t="s">
        <v>12941</v>
      </c>
      <c r="F654">
        <v>7</v>
      </c>
    </row>
    <row r="655" spans="1:6" x14ac:dyDescent="0.25">
      <c r="A655" t="s">
        <v>46</v>
      </c>
      <c r="B655">
        <v>2012</v>
      </c>
      <c r="C655" t="s">
        <v>75</v>
      </c>
      <c r="D655" t="s">
        <v>102</v>
      </c>
      <c r="E655" t="s">
        <v>12942</v>
      </c>
      <c r="F655">
        <v>40</v>
      </c>
    </row>
    <row r="656" spans="1:6" x14ac:dyDescent="0.25">
      <c r="A656" t="s">
        <v>46</v>
      </c>
      <c r="B656">
        <v>2012</v>
      </c>
      <c r="C656" t="s">
        <v>75</v>
      </c>
      <c r="D656" t="s">
        <v>107</v>
      </c>
      <c r="E656" t="s">
        <v>12943</v>
      </c>
      <c r="F656">
        <v>27</v>
      </c>
    </row>
    <row r="657" spans="1:6" x14ac:dyDescent="0.25">
      <c r="A657" t="s">
        <v>46</v>
      </c>
      <c r="B657">
        <v>2012</v>
      </c>
      <c r="C657" t="s">
        <v>75</v>
      </c>
      <c r="D657" t="s">
        <v>39</v>
      </c>
      <c r="E657" t="s">
        <v>12944</v>
      </c>
      <c r="F657">
        <v>20</v>
      </c>
    </row>
    <row r="658" spans="1:6" x14ac:dyDescent="0.25">
      <c r="A658" t="s">
        <v>46</v>
      </c>
      <c r="B658">
        <v>2012</v>
      </c>
      <c r="C658" t="s">
        <v>75</v>
      </c>
      <c r="D658" t="s">
        <v>103</v>
      </c>
      <c r="E658" t="s">
        <v>12945</v>
      </c>
      <c r="F658">
        <v>271</v>
      </c>
    </row>
    <row r="659" spans="1:6" x14ac:dyDescent="0.25">
      <c r="A659" t="s">
        <v>46</v>
      </c>
      <c r="B659">
        <v>2013</v>
      </c>
      <c r="C659" t="s">
        <v>72</v>
      </c>
      <c r="D659" t="s">
        <v>38</v>
      </c>
      <c r="E659" t="s">
        <v>12946</v>
      </c>
      <c r="F659">
        <v>9</v>
      </c>
    </row>
    <row r="660" spans="1:6" x14ac:dyDescent="0.25">
      <c r="A660" t="s">
        <v>46</v>
      </c>
      <c r="B660">
        <v>2013</v>
      </c>
      <c r="C660" t="s">
        <v>72</v>
      </c>
      <c r="D660" t="s">
        <v>40</v>
      </c>
      <c r="E660" t="s">
        <v>12947</v>
      </c>
      <c r="F660">
        <v>23</v>
      </c>
    </row>
    <row r="661" spans="1:6" x14ac:dyDescent="0.25">
      <c r="A661" t="s">
        <v>46</v>
      </c>
      <c r="B661">
        <v>2013</v>
      </c>
      <c r="C661" t="s">
        <v>72</v>
      </c>
      <c r="D661" t="s">
        <v>102</v>
      </c>
      <c r="E661" t="s">
        <v>12948</v>
      </c>
      <c r="F661">
        <v>53</v>
      </c>
    </row>
    <row r="662" spans="1:6" x14ac:dyDescent="0.25">
      <c r="A662" t="s">
        <v>46</v>
      </c>
      <c r="B662">
        <v>2013</v>
      </c>
      <c r="C662" t="s">
        <v>72</v>
      </c>
      <c r="D662" t="s">
        <v>107</v>
      </c>
      <c r="E662" t="s">
        <v>12949</v>
      </c>
      <c r="F662">
        <v>35</v>
      </c>
    </row>
    <row r="663" spans="1:6" x14ac:dyDescent="0.25">
      <c r="A663" t="s">
        <v>46</v>
      </c>
      <c r="B663">
        <v>2013</v>
      </c>
      <c r="C663" t="s">
        <v>72</v>
      </c>
      <c r="D663" t="s">
        <v>39</v>
      </c>
      <c r="E663" t="s">
        <v>12950</v>
      </c>
      <c r="F663">
        <v>24</v>
      </c>
    </row>
    <row r="664" spans="1:6" x14ac:dyDescent="0.25">
      <c r="A664" t="s">
        <v>46</v>
      </c>
      <c r="B664">
        <v>2013</v>
      </c>
      <c r="C664" t="s">
        <v>72</v>
      </c>
      <c r="D664" t="s">
        <v>103</v>
      </c>
      <c r="E664" t="s">
        <v>12951</v>
      </c>
      <c r="F664">
        <v>476</v>
      </c>
    </row>
    <row r="665" spans="1:6" x14ac:dyDescent="0.25">
      <c r="A665" t="s">
        <v>46</v>
      </c>
      <c r="B665">
        <v>2013</v>
      </c>
      <c r="C665" t="s">
        <v>73</v>
      </c>
      <c r="D665" t="s">
        <v>38</v>
      </c>
      <c r="E665" t="s">
        <v>12952</v>
      </c>
      <c r="F665">
        <v>4</v>
      </c>
    </row>
    <row r="666" spans="1:6" x14ac:dyDescent="0.25">
      <c r="A666" t="s">
        <v>46</v>
      </c>
      <c r="B666">
        <v>2013</v>
      </c>
      <c r="C666" t="s">
        <v>73</v>
      </c>
      <c r="D666" t="s">
        <v>40</v>
      </c>
      <c r="E666" t="s">
        <v>12953</v>
      </c>
      <c r="F666">
        <v>22</v>
      </c>
    </row>
    <row r="667" spans="1:6" x14ac:dyDescent="0.25">
      <c r="A667" t="s">
        <v>46</v>
      </c>
      <c r="B667">
        <v>2013</v>
      </c>
      <c r="C667" t="s">
        <v>73</v>
      </c>
      <c r="D667" t="s">
        <v>102</v>
      </c>
      <c r="E667" t="s">
        <v>12954</v>
      </c>
      <c r="F667">
        <v>43</v>
      </c>
    </row>
    <row r="668" spans="1:6" x14ac:dyDescent="0.25">
      <c r="A668" t="s">
        <v>46</v>
      </c>
      <c r="B668">
        <v>2013</v>
      </c>
      <c r="C668" t="s">
        <v>73</v>
      </c>
      <c r="D668" t="s">
        <v>107</v>
      </c>
      <c r="E668" t="s">
        <v>12955</v>
      </c>
      <c r="F668">
        <v>21</v>
      </c>
    </row>
    <row r="669" spans="1:6" x14ac:dyDescent="0.25">
      <c r="A669" t="s">
        <v>46</v>
      </c>
      <c r="B669">
        <v>2013</v>
      </c>
      <c r="C669" t="s">
        <v>73</v>
      </c>
      <c r="D669" t="s">
        <v>39</v>
      </c>
      <c r="E669" t="s">
        <v>12956</v>
      </c>
      <c r="F669">
        <v>23</v>
      </c>
    </row>
    <row r="670" spans="1:6" x14ac:dyDescent="0.25">
      <c r="A670" t="s">
        <v>46</v>
      </c>
      <c r="B670">
        <v>2013</v>
      </c>
      <c r="C670" t="s">
        <v>73</v>
      </c>
      <c r="D670" t="s">
        <v>103</v>
      </c>
      <c r="E670" t="s">
        <v>12957</v>
      </c>
      <c r="F670">
        <v>323</v>
      </c>
    </row>
    <row r="671" spans="1:6" x14ac:dyDescent="0.25">
      <c r="A671" t="s">
        <v>46</v>
      </c>
      <c r="B671">
        <v>2013</v>
      </c>
      <c r="C671" t="s">
        <v>74</v>
      </c>
      <c r="D671" t="s">
        <v>38</v>
      </c>
      <c r="E671" t="s">
        <v>12958</v>
      </c>
      <c r="F671">
        <v>1</v>
      </c>
    </row>
    <row r="672" spans="1:6" x14ac:dyDescent="0.25">
      <c r="A672" t="s">
        <v>46</v>
      </c>
      <c r="B672">
        <v>2013</v>
      </c>
      <c r="C672" t="s">
        <v>74</v>
      </c>
      <c r="D672" t="s">
        <v>40</v>
      </c>
      <c r="E672" t="s">
        <v>12959</v>
      </c>
      <c r="F672">
        <v>17</v>
      </c>
    </row>
    <row r="673" spans="1:6" x14ac:dyDescent="0.25">
      <c r="A673" t="s">
        <v>46</v>
      </c>
      <c r="B673">
        <v>2013</v>
      </c>
      <c r="C673" t="s">
        <v>74</v>
      </c>
      <c r="D673" t="s">
        <v>102</v>
      </c>
      <c r="E673" t="s">
        <v>12960</v>
      </c>
      <c r="F673">
        <v>35</v>
      </c>
    </row>
    <row r="674" spans="1:6" x14ac:dyDescent="0.25">
      <c r="A674" t="s">
        <v>46</v>
      </c>
      <c r="B674">
        <v>2013</v>
      </c>
      <c r="C674" t="s">
        <v>74</v>
      </c>
      <c r="D674" t="s">
        <v>107</v>
      </c>
      <c r="E674" t="s">
        <v>12961</v>
      </c>
      <c r="F674">
        <v>16</v>
      </c>
    </row>
    <row r="675" spans="1:6" x14ac:dyDescent="0.25">
      <c r="A675" t="s">
        <v>46</v>
      </c>
      <c r="B675">
        <v>2013</v>
      </c>
      <c r="C675" t="s">
        <v>74</v>
      </c>
      <c r="D675" t="s">
        <v>39</v>
      </c>
      <c r="E675" t="s">
        <v>12962</v>
      </c>
      <c r="F675">
        <v>13</v>
      </c>
    </row>
    <row r="676" spans="1:6" x14ac:dyDescent="0.25">
      <c r="A676" t="s">
        <v>46</v>
      </c>
      <c r="B676">
        <v>2013</v>
      </c>
      <c r="C676" t="s">
        <v>74</v>
      </c>
      <c r="D676" t="s">
        <v>103</v>
      </c>
      <c r="E676" t="s">
        <v>12963</v>
      </c>
      <c r="F676">
        <v>261</v>
      </c>
    </row>
    <row r="677" spans="1:6" x14ac:dyDescent="0.25">
      <c r="A677" t="s">
        <v>46</v>
      </c>
      <c r="B677">
        <v>2013</v>
      </c>
      <c r="C677" t="s">
        <v>75</v>
      </c>
      <c r="D677" t="s">
        <v>38</v>
      </c>
      <c r="E677" t="s">
        <v>12964</v>
      </c>
      <c r="F677">
        <v>5</v>
      </c>
    </row>
    <row r="678" spans="1:6" x14ac:dyDescent="0.25">
      <c r="A678" t="s">
        <v>46</v>
      </c>
      <c r="B678">
        <v>2013</v>
      </c>
      <c r="C678" t="s">
        <v>75</v>
      </c>
      <c r="D678" t="s">
        <v>40</v>
      </c>
      <c r="E678" t="s">
        <v>12965</v>
      </c>
      <c r="F678">
        <v>16</v>
      </c>
    </row>
    <row r="679" spans="1:6" x14ac:dyDescent="0.25">
      <c r="A679" t="s">
        <v>46</v>
      </c>
      <c r="B679">
        <v>2013</v>
      </c>
      <c r="C679" t="s">
        <v>75</v>
      </c>
      <c r="D679" t="s">
        <v>102</v>
      </c>
      <c r="E679" t="s">
        <v>12966</v>
      </c>
      <c r="F679">
        <v>30</v>
      </c>
    </row>
    <row r="680" spans="1:6" x14ac:dyDescent="0.25">
      <c r="A680" t="s">
        <v>46</v>
      </c>
      <c r="B680">
        <v>2013</v>
      </c>
      <c r="C680" t="s">
        <v>75</v>
      </c>
      <c r="D680" t="s">
        <v>107</v>
      </c>
      <c r="E680" t="s">
        <v>12967</v>
      </c>
      <c r="F680">
        <v>46</v>
      </c>
    </row>
    <row r="681" spans="1:6" x14ac:dyDescent="0.25">
      <c r="A681" t="s">
        <v>46</v>
      </c>
      <c r="B681">
        <v>2013</v>
      </c>
      <c r="C681" t="s">
        <v>75</v>
      </c>
      <c r="D681" t="s">
        <v>39</v>
      </c>
      <c r="E681" t="s">
        <v>12968</v>
      </c>
      <c r="F681">
        <v>22</v>
      </c>
    </row>
    <row r="682" spans="1:6" x14ac:dyDescent="0.25">
      <c r="A682" t="s">
        <v>46</v>
      </c>
      <c r="B682">
        <v>2013</v>
      </c>
      <c r="C682" t="s">
        <v>75</v>
      </c>
      <c r="D682" t="s">
        <v>103</v>
      </c>
      <c r="E682" t="s">
        <v>12969</v>
      </c>
      <c r="F682">
        <v>259</v>
      </c>
    </row>
    <row r="683" spans="1:6" x14ac:dyDescent="0.25">
      <c r="A683" t="s">
        <v>46</v>
      </c>
      <c r="B683">
        <v>2014</v>
      </c>
      <c r="C683" t="s">
        <v>72</v>
      </c>
      <c r="D683" t="s">
        <v>38</v>
      </c>
      <c r="E683" t="s">
        <v>12970</v>
      </c>
      <c r="F683">
        <v>5</v>
      </c>
    </row>
    <row r="684" spans="1:6" x14ac:dyDescent="0.25">
      <c r="A684" t="s">
        <v>46</v>
      </c>
      <c r="B684">
        <v>2014</v>
      </c>
      <c r="C684" t="s">
        <v>72</v>
      </c>
      <c r="D684" t="s">
        <v>40</v>
      </c>
      <c r="E684" t="s">
        <v>12971</v>
      </c>
      <c r="F684">
        <v>24</v>
      </c>
    </row>
    <row r="685" spans="1:6" x14ac:dyDescent="0.25">
      <c r="A685" t="s">
        <v>46</v>
      </c>
      <c r="B685">
        <v>2014</v>
      </c>
      <c r="C685" t="s">
        <v>72</v>
      </c>
      <c r="D685" t="s">
        <v>102</v>
      </c>
      <c r="E685" t="s">
        <v>12972</v>
      </c>
      <c r="F685">
        <v>56</v>
      </c>
    </row>
    <row r="686" spans="1:6" x14ac:dyDescent="0.25">
      <c r="A686" t="s">
        <v>46</v>
      </c>
      <c r="B686">
        <v>2014</v>
      </c>
      <c r="C686" t="s">
        <v>72</v>
      </c>
      <c r="D686" t="s">
        <v>107</v>
      </c>
      <c r="E686" t="s">
        <v>12973</v>
      </c>
      <c r="F686">
        <v>37</v>
      </c>
    </row>
    <row r="687" spans="1:6" x14ac:dyDescent="0.25">
      <c r="A687" t="s">
        <v>46</v>
      </c>
      <c r="B687">
        <v>2014</v>
      </c>
      <c r="C687" t="s">
        <v>72</v>
      </c>
      <c r="D687" t="s">
        <v>39</v>
      </c>
      <c r="E687" t="s">
        <v>12974</v>
      </c>
      <c r="F687">
        <v>13</v>
      </c>
    </row>
    <row r="688" spans="1:6" x14ac:dyDescent="0.25">
      <c r="A688" t="s">
        <v>46</v>
      </c>
      <c r="B688">
        <v>2014</v>
      </c>
      <c r="C688" t="s">
        <v>72</v>
      </c>
      <c r="D688" t="s">
        <v>103</v>
      </c>
      <c r="E688" t="s">
        <v>12975</v>
      </c>
      <c r="F688">
        <v>469</v>
      </c>
    </row>
    <row r="689" spans="1:6" x14ac:dyDescent="0.25">
      <c r="A689" t="s">
        <v>46</v>
      </c>
      <c r="B689">
        <v>2014</v>
      </c>
      <c r="C689" t="s">
        <v>73</v>
      </c>
      <c r="D689" t="s">
        <v>38</v>
      </c>
      <c r="E689" t="s">
        <v>12976</v>
      </c>
      <c r="F689">
        <v>3</v>
      </c>
    </row>
    <row r="690" spans="1:6" x14ac:dyDescent="0.25">
      <c r="A690" t="s">
        <v>46</v>
      </c>
      <c r="B690">
        <v>2014</v>
      </c>
      <c r="C690" t="s">
        <v>73</v>
      </c>
      <c r="D690" t="s">
        <v>40</v>
      </c>
      <c r="E690" t="s">
        <v>12977</v>
      </c>
      <c r="F690">
        <v>17</v>
      </c>
    </row>
    <row r="691" spans="1:6" x14ac:dyDescent="0.25">
      <c r="A691" t="s">
        <v>46</v>
      </c>
      <c r="B691">
        <v>2014</v>
      </c>
      <c r="C691" t="s">
        <v>73</v>
      </c>
      <c r="D691" t="s">
        <v>102</v>
      </c>
      <c r="E691" t="s">
        <v>12978</v>
      </c>
      <c r="F691">
        <v>32</v>
      </c>
    </row>
    <row r="692" spans="1:6" x14ac:dyDescent="0.25">
      <c r="A692" t="s">
        <v>46</v>
      </c>
      <c r="B692">
        <v>2014</v>
      </c>
      <c r="C692" t="s">
        <v>73</v>
      </c>
      <c r="D692" t="s">
        <v>107</v>
      </c>
      <c r="E692" t="s">
        <v>12979</v>
      </c>
      <c r="F692">
        <v>23</v>
      </c>
    </row>
    <row r="693" spans="1:6" x14ac:dyDescent="0.25">
      <c r="A693" t="s">
        <v>46</v>
      </c>
      <c r="B693">
        <v>2014</v>
      </c>
      <c r="C693" t="s">
        <v>73</v>
      </c>
      <c r="D693" t="s">
        <v>39</v>
      </c>
      <c r="E693" t="s">
        <v>12980</v>
      </c>
      <c r="F693">
        <v>12</v>
      </c>
    </row>
    <row r="694" spans="1:6" x14ac:dyDescent="0.25">
      <c r="A694" t="s">
        <v>46</v>
      </c>
      <c r="B694">
        <v>2014</v>
      </c>
      <c r="C694" t="s">
        <v>73</v>
      </c>
      <c r="D694" t="s">
        <v>103</v>
      </c>
      <c r="E694" t="s">
        <v>12981</v>
      </c>
      <c r="F694">
        <v>326</v>
      </c>
    </row>
    <row r="695" spans="1:6" x14ac:dyDescent="0.25">
      <c r="A695" t="s">
        <v>46</v>
      </c>
      <c r="B695">
        <v>2014</v>
      </c>
      <c r="C695" t="s">
        <v>74</v>
      </c>
      <c r="D695" t="s">
        <v>38</v>
      </c>
      <c r="E695" t="s">
        <v>12982</v>
      </c>
      <c r="F695">
        <v>11</v>
      </c>
    </row>
    <row r="696" spans="1:6" x14ac:dyDescent="0.25">
      <c r="A696" t="s">
        <v>46</v>
      </c>
      <c r="B696">
        <v>2014</v>
      </c>
      <c r="C696" t="s">
        <v>74</v>
      </c>
      <c r="D696" t="s">
        <v>40</v>
      </c>
      <c r="E696" t="s">
        <v>12983</v>
      </c>
      <c r="F696">
        <v>14</v>
      </c>
    </row>
    <row r="697" spans="1:6" x14ac:dyDescent="0.25">
      <c r="A697" t="s">
        <v>46</v>
      </c>
      <c r="B697">
        <v>2014</v>
      </c>
      <c r="C697" t="s">
        <v>74</v>
      </c>
      <c r="D697" t="s">
        <v>102</v>
      </c>
      <c r="E697" t="s">
        <v>12984</v>
      </c>
      <c r="F697">
        <v>34</v>
      </c>
    </row>
    <row r="698" spans="1:6" x14ac:dyDescent="0.25">
      <c r="A698" t="s">
        <v>46</v>
      </c>
      <c r="B698">
        <v>2014</v>
      </c>
      <c r="C698" t="s">
        <v>74</v>
      </c>
      <c r="D698" t="s">
        <v>107</v>
      </c>
      <c r="E698" t="s">
        <v>12985</v>
      </c>
      <c r="F698">
        <v>22</v>
      </c>
    </row>
    <row r="699" spans="1:6" x14ac:dyDescent="0.25">
      <c r="A699" t="s">
        <v>46</v>
      </c>
      <c r="B699">
        <v>2014</v>
      </c>
      <c r="C699" t="s">
        <v>74</v>
      </c>
      <c r="D699" t="s">
        <v>39</v>
      </c>
      <c r="E699" t="s">
        <v>12986</v>
      </c>
      <c r="F699">
        <v>13</v>
      </c>
    </row>
    <row r="700" spans="1:6" x14ac:dyDescent="0.25">
      <c r="A700" t="s">
        <v>46</v>
      </c>
      <c r="B700">
        <v>2014</v>
      </c>
      <c r="C700" t="s">
        <v>74</v>
      </c>
      <c r="D700" t="s">
        <v>103</v>
      </c>
      <c r="E700" t="s">
        <v>12987</v>
      </c>
      <c r="F700">
        <v>251</v>
      </c>
    </row>
    <row r="701" spans="1:6" x14ac:dyDescent="0.25">
      <c r="A701" t="s">
        <v>46</v>
      </c>
      <c r="B701">
        <v>2014</v>
      </c>
      <c r="C701" t="s">
        <v>75</v>
      </c>
      <c r="D701" t="s">
        <v>38</v>
      </c>
      <c r="E701" t="s">
        <v>12988</v>
      </c>
      <c r="F701">
        <v>6</v>
      </c>
    </row>
    <row r="702" spans="1:6" x14ac:dyDescent="0.25">
      <c r="A702" t="s">
        <v>46</v>
      </c>
      <c r="B702">
        <v>2014</v>
      </c>
      <c r="C702" t="s">
        <v>75</v>
      </c>
      <c r="D702" t="s">
        <v>40</v>
      </c>
      <c r="E702" t="s">
        <v>12989</v>
      </c>
      <c r="F702">
        <v>18</v>
      </c>
    </row>
    <row r="703" spans="1:6" x14ac:dyDescent="0.25">
      <c r="A703" t="s">
        <v>46</v>
      </c>
      <c r="B703">
        <v>2014</v>
      </c>
      <c r="C703" t="s">
        <v>75</v>
      </c>
      <c r="D703" t="s">
        <v>102</v>
      </c>
      <c r="E703" t="s">
        <v>12990</v>
      </c>
      <c r="F703">
        <v>49</v>
      </c>
    </row>
    <row r="704" spans="1:6" x14ac:dyDescent="0.25">
      <c r="A704" t="s">
        <v>46</v>
      </c>
      <c r="B704">
        <v>2014</v>
      </c>
      <c r="C704" t="s">
        <v>75</v>
      </c>
      <c r="D704" t="s">
        <v>107</v>
      </c>
      <c r="E704" t="s">
        <v>12991</v>
      </c>
      <c r="F704">
        <v>35</v>
      </c>
    </row>
    <row r="705" spans="1:6" x14ac:dyDescent="0.25">
      <c r="A705" t="s">
        <v>46</v>
      </c>
      <c r="B705">
        <v>2014</v>
      </c>
      <c r="C705" t="s">
        <v>75</v>
      </c>
      <c r="D705" t="s">
        <v>39</v>
      </c>
      <c r="E705" t="s">
        <v>12992</v>
      </c>
      <c r="F705">
        <v>12</v>
      </c>
    </row>
    <row r="706" spans="1:6" x14ac:dyDescent="0.25">
      <c r="A706" t="s">
        <v>46</v>
      </c>
      <c r="B706">
        <v>2014</v>
      </c>
      <c r="C706" t="s">
        <v>75</v>
      </c>
      <c r="D706" t="s">
        <v>103</v>
      </c>
      <c r="E706" t="s">
        <v>12993</v>
      </c>
      <c r="F706">
        <v>285</v>
      </c>
    </row>
    <row r="707" spans="1:6" x14ac:dyDescent="0.25">
      <c r="A707" t="s">
        <v>51</v>
      </c>
      <c r="B707">
        <v>2010</v>
      </c>
      <c r="C707" t="s">
        <v>72</v>
      </c>
      <c r="D707" t="s">
        <v>38</v>
      </c>
      <c r="E707" t="s">
        <v>12994</v>
      </c>
      <c r="F707">
        <v>5</v>
      </c>
    </row>
    <row r="708" spans="1:6" x14ac:dyDescent="0.25">
      <c r="A708" t="s">
        <v>51</v>
      </c>
      <c r="B708">
        <v>2010</v>
      </c>
      <c r="C708" t="s">
        <v>72</v>
      </c>
      <c r="D708" t="s">
        <v>40</v>
      </c>
      <c r="E708" t="s">
        <v>12995</v>
      </c>
      <c r="F708">
        <v>3</v>
      </c>
    </row>
    <row r="709" spans="1:6" x14ac:dyDescent="0.25">
      <c r="A709" t="s">
        <v>51</v>
      </c>
      <c r="B709">
        <v>2010</v>
      </c>
      <c r="C709" t="s">
        <v>72</v>
      </c>
      <c r="D709" t="s">
        <v>102</v>
      </c>
      <c r="E709" t="s">
        <v>12996</v>
      </c>
      <c r="F709">
        <v>24</v>
      </c>
    </row>
    <row r="710" spans="1:6" x14ac:dyDescent="0.25">
      <c r="A710" t="s">
        <v>51</v>
      </c>
      <c r="B710">
        <v>2010</v>
      </c>
      <c r="C710" t="s">
        <v>72</v>
      </c>
      <c r="D710" t="s">
        <v>107</v>
      </c>
      <c r="E710" t="s">
        <v>12997</v>
      </c>
      <c r="F710">
        <v>21</v>
      </c>
    </row>
    <row r="711" spans="1:6" x14ac:dyDescent="0.25">
      <c r="A711" t="s">
        <v>51</v>
      </c>
      <c r="B711">
        <v>2010</v>
      </c>
      <c r="C711" t="s">
        <v>72</v>
      </c>
      <c r="D711" t="s">
        <v>39</v>
      </c>
      <c r="E711" t="s">
        <v>12998</v>
      </c>
      <c r="F711">
        <v>32</v>
      </c>
    </row>
    <row r="712" spans="1:6" x14ac:dyDescent="0.25">
      <c r="A712" t="s">
        <v>51</v>
      </c>
      <c r="B712">
        <v>2010</v>
      </c>
      <c r="C712" t="s">
        <v>72</v>
      </c>
      <c r="D712" t="s">
        <v>103</v>
      </c>
      <c r="E712" t="s">
        <v>12999</v>
      </c>
      <c r="F712">
        <v>311</v>
      </c>
    </row>
    <row r="713" spans="1:6" x14ac:dyDescent="0.25">
      <c r="A713" t="s">
        <v>51</v>
      </c>
      <c r="B713">
        <v>2010</v>
      </c>
      <c r="C713" t="s">
        <v>73</v>
      </c>
      <c r="D713" t="s">
        <v>38</v>
      </c>
      <c r="E713" t="s">
        <v>13000</v>
      </c>
      <c r="F713">
        <v>6</v>
      </c>
    </row>
    <row r="714" spans="1:6" x14ac:dyDescent="0.25">
      <c r="A714" t="s">
        <v>51</v>
      </c>
      <c r="B714">
        <v>2010</v>
      </c>
      <c r="C714" t="s">
        <v>73</v>
      </c>
      <c r="D714" t="s">
        <v>40</v>
      </c>
      <c r="E714" t="s">
        <v>13001</v>
      </c>
      <c r="F714">
        <v>3</v>
      </c>
    </row>
    <row r="715" spans="1:6" x14ac:dyDescent="0.25">
      <c r="A715" t="s">
        <v>51</v>
      </c>
      <c r="B715">
        <v>2010</v>
      </c>
      <c r="C715" t="s">
        <v>73</v>
      </c>
      <c r="D715" t="s">
        <v>102</v>
      </c>
      <c r="E715" t="s">
        <v>13002</v>
      </c>
      <c r="F715">
        <v>13</v>
      </c>
    </row>
    <row r="716" spans="1:6" x14ac:dyDescent="0.25">
      <c r="A716" t="s">
        <v>51</v>
      </c>
      <c r="B716">
        <v>2010</v>
      </c>
      <c r="C716" t="s">
        <v>73</v>
      </c>
      <c r="D716" t="s">
        <v>107</v>
      </c>
      <c r="E716" t="s">
        <v>13003</v>
      </c>
      <c r="F716">
        <v>10</v>
      </c>
    </row>
    <row r="717" spans="1:6" x14ac:dyDescent="0.25">
      <c r="A717" t="s">
        <v>51</v>
      </c>
      <c r="B717">
        <v>2010</v>
      </c>
      <c r="C717" t="s">
        <v>73</v>
      </c>
      <c r="D717" t="s">
        <v>39</v>
      </c>
      <c r="E717" t="s">
        <v>13004</v>
      </c>
      <c r="F717">
        <v>22</v>
      </c>
    </row>
    <row r="718" spans="1:6" x14ac:dyDescent="0.25">
      <c r="A718" t="s">
        <v>51</v>
      </c>
      <c r="B718">
        <v>2010</v>
      </c>
      <c r="C718" t="s">
        <v>73</v>
      </c>
      <c r="D718" t="s">
        <v>103</v>
      </c>
      <c r="E718" t="s">
        <v>13005</v>
      </c>
      <c r="F718">
        <v>166</v>
      </c>
    </row>
    <row r="719" spans="1:6" x14ac:dyDescent="0.25">
      <c r="A719" t="s">
        <v>51</v>
      </c>
      <c r="B719">
        <v>2010</v>
      </c>
      <c r="C719" t="s">
        <v>74</v>
      </c>
      <c r="D719" t="s">
        <v>38</v>
      </c>
      <c r="E719" t="s">
        <v>13006</v>
      </c>
      <c r="F719">
        <v>2</v>
      </c>
    </row>
    <row r="720" spans="1:6" x14ac:dyDescent="0.25">
      <c r="A720" t="s">
        <v>51</v>
      </c>
      <c r="B720">
        <v>2010</v>
      </c>
      <c r="C720" t="s">
        <v>74</v>
      </c>
      <c r="D720" t="s">
        <v>40</v>
      </c>
      <c r="E720" t="s">
        <v>13007</v>
      </c>
      <c r="F720">
        <v>4</v>
      </c>
    </row>
    <row r="721" spans="1:6" x14ac:dyDescent="0.25">
      <c r="A721" t="s">
        <v>51</v>
      </c>
      <c r="B721">
        <v>2010</v>
      </c>
      <c r="C721" t="s">
        <v>74</v>
      </c>
      <c r="D721" t="s">
        <v>102</v>
      </c>
      <c r="E721" t="s">
        <v>13008</v>
      </c>
      <c r="F721">
        <v>12</v>
      </c>
    </row>
    <row r="722" spans="1:6" x14ac:dyDescent="0.25">
      <c r="A722" t="s">
        <v>51</v>
      </c>
      <c r="B722">
        <v>2010</v>
      </c>
      <c r="C722" t="s">
        <v>74</v>
      </c>
      <c r="D722" t="s">
        <v>107</v>
      </c>
      <c r="E722" t="s">
        <v>13009</v>
      </c>
      <c r="F722">
        <v>18</v>
      </c>
    </row>
    <row r="723" spans="1:6" x14ac:dyDescent="0.25">
      <c r="A723" t="s">
        <v>51</v>
      </c>
      <c r="B723">
        <v>2010</v>
      </c>
      <c r="C723" t="s">
        <v>74</v>
      </c>
      <c r="D723" t="s">
        <v>39</v>
      </c>
      <c r="E723" t="s">
        <v>13010</v>
      </c>
      <c r="F723">
        <v>17</v>
      </c>
    </row>
    <row r="724" spans="1:6" x14ac:dyDescent="0.25">
      <c r="A724" t="s">
        <v>51</v>
      </c>
      <c r="B724">
        <v>2010</v>
      </c>
      <c r="C724" t="s">
        <v>74</v>
      </c>
      <c r="D724" t="s">
        <v>103</v>
      </c>
      <c r="E724" t="s">
        <v>13011</v>
      </c>
      <c r="F724">
        <v>90</v>
      </c>
    </row>
    <row r="725" spans="1:6" x14ac:dyDescent="0.25">
      <c r="A725" t="s">
        <v>51</v>
      </c>
      <c r="B725">
        <v>2010</v>
      </c>
      <c r="C725" t="s">
        <v>75</v>
      </c>
      <c r="D725" t="s">
        <v>38</v>
      </c>
      <c r="E725" t="s">
        <v>13012</v>
      </c>
      <c r="F725">
        <v>2</v>
      </c>
    </row>
    <row r="726" spans="1:6" x14ac:dyDescent="0.25">
      <c r="A726" t="s">
        <v>51</v>
      </c>
      <c r="B726">
        <v>2010</v>
      </c>
      <c r="C726" t="s">
        <v>75</v>
      </c>
      <c r="D726" t="s">
        <v>40</v>
      </c>
      <c r="E726" t="s">
        <v>13013</v>
      </c>
      <c r="F726">
        <v>3</v>
      </c>
    </row>
    <row r="727" spans="1:6" x14ac:dyDescent="0.25">
      <c r="A727" t="s">
        <v>51</v>
      </c>
      <c r="B727">
        <v>2010</v>
      </c>
      <c r="C727" t="s">
        <v>75</v>
      </c>
      <c r="D727" t="s">
        <v>102</v>
      </c>
      <c r="E727" t="s">
        <v>13014</v>
      </c>
      <c r="F727">
        <v>7</v>
      </c>
    </row>
    <row r="728" spans="1:6" x14ac:dyDescent="0.25">
      <c r="A728" t="s">
        <v>51</v>
      </c>
      <c r="B728">
        <v>2010</v>
      </c>
      <c r="C728" t="s">
        <v>75</v>
      </c>
      <c r="D728" t="s">
        <v>107</v>
      </c>
      <c r="E728" t="s">
        <v>13015</v>
      </c>
      <c r="F728">
        <v>11</v>
      </c>
    </row>
    <row r="729" spans="1:6" x14ac:dyDescent="0.25">
      <c r="A729" t="s">
        <v>51</v>
      </c>
      <c r="B729">
        <v>2010</v>
      </c>
      <c r="C729" t="s">
        <v>75</v>
      </c>
      <c r="D729" t="s">
        <v>39</v>
      </c>
      <c r="E729" t="s">
        <v>13016</v>
      </c>
      <c r="F729">
        <v>4</v>
      </c>
    </row>
    <row r="730" spans="1:6" x14ac:dyDescent="0.25">
      <c r="A730" t="s">
        <v>51</v>
      </c>
      <c r="B730">
        <v>2010</v>
      </c>
      <c r="C730" t="s">
        <v>75</v>
      </c>
      <c r="D730" t="s">
        <v>103</v>
      </c>
      <c r="E730" t="s">
        <v>13017</v>
      </c>
      <c r="F730">
        <v>68</v>
      </c>
    </row>
    <row r="731" spans="1:6" x14ac:dyDescent="0.25">
      <c r="A731" t="s">
        <v>51</v>
      </c>
      <c r="B731">
        <v>2011</v>
      </c>
      <c r="C731" t="s">
        <v>72</v>
      </c>
      <c r="D731" t="s">
        <v>38</v>
      </c>
      <c r="E731" t="s">
        <v>13018</v>
      </c>
      <c r="F731">
        <v>4</v>
      </c>
    </row>
    <row r="732" spans="1:6" x14ac:dyDescent="0.25">
      <c r="A732" t="s">
        <v>51</v>
      </c>
      <c r="B732">
        <v>2011</v>
      </c>
      <c r="C732" t="s">
        <v>72</v>
      </c>
      <c r="D732" t="s">
        <v>40</v>
      </c>
      <c r="E732" t="s">
        <v>13019</v>
      </c>
      <c r="F732">
        <v>3</v>
      </c>
    </row>
    <row r="733" spans="1:6" x14ac:dyDescent="0.25">
      <c r="A733" t="s">
        <v>51</v>
      </c>
      <c r="B733">
        <v>2011</v>
      </c>
      <c r="C733" t="s">
        <v>72</v>
      </c>
      <c r="D733" t="s">
        <v>102</v>
      </c>
      <c r="E733" t="s">
        <v>13020</v>
      </c>
      <c r="F733">
        <v>28</v>
      </c>
    </row>
    <row r="734" spans="1:6" x14ac:dyDescent="0.25">
      <c r="A734" t="s">
        <v>51</v>
      </c>
      <c r="B734">
        <v>2011</v>
      </c>
      <c r="C734" t="s">
        <v>72</v>
      </c>
      <c r="D734" t="s">
        <v>107</v>
      </c>
      <c r="E734" t="s">
        <v>13021</v>
      </c>
      <c r="F734">
        <v>23</v>
      </c>
    </row>
    <row r="735" spans="1:6" x14ac:dyDescent="0.25">
      <c r="A735" t="s">
        <v>51</v>
      </c>
      <c r="B735">
        <v>2011</v>
      </c>
      <c r="C735" t="s">
        <v>72</v>
      </c>
      <c r="D735" t="s">
        <v>39</v>
      </c>
      <c r="E735" t="s">
        <v>13022</v>
      </c>
      <c r="F735">
        <v>49</v>
      </c>
    </row>
    <row r="736" spans="1:6" x14ac:dyDescent="0.25">
      <c r="A736" t="s">
        <v>51</v>
      </c>
      <c r="B736">
        <v>2011</v>
      </c>
      <c r="C736" t="s">
        <v>72</v>
      </c>
      <c r="D736" t="s">
        <v>103</v>
      </c>
      <c r="E736" t="s">
        <v>13023</v>
      </c>
      <c r="F736">
        <v>307</v>
      </c>
    </row>
    <row r="737" spans="1:6" x14ac:dyDescent="0.25">
      <c r="A737" t="s">
        <v>51</v>
      </c>
      <c r="B737">
        <v>2011</v>
      </c>
      <c r="C737" t="s">
        <v>73</v>
      </c>
      <c r="D737" t="s">
        <v>38</v>
      </c>
      <c r="E737" t="s">
        <v>13024</v>
      </c>
      <c r="F737">
        <v>2</v>
      </c>
    </row>
    <row r="738" spans="1:6" x14ac:dyDescent="0.25">
      <c r="A738" t="s">
        <v>51</v>
      </c>
      <c r="B738">
        <v>2011</v>
      </c>
      <c r="C738" t="s">
        <v>73</v>
      </c>
      <c r="D738" t="s">
        <v>40</v>
      </c>
      <c r="E738" t="s">
        <v>13025</v>
      </c>
      <c r="F738">
        <v>3</v>
      </c>
    </row>
    <row r="739" spans="1:6" x14ac:dyDescent="0.25">
      <c r="A739" t="s">
        <v>51</v>
      </c>
      <c r="B739">
        <v>2011</v>
      </c>
      <c r="C739" t="s">
        <v>73</v>
      </c>
      <c r="D739" t="s">
        <v>102</v>
      </c>
      <c r="E739" t="s">
        <v>13026</v>
      </c>
      <c r="F739">
        <v>20</v>
      </c>
    </row>
    <row r="740" spans="1:6" x14ac:dyDescent="0.25">
      <c r="A740" t="s">
        <v>51</v>
      </c>
      <c r="B740">
        <v>2011</v>
      </c>
      <c r="C740" t="s">
        <v>73</v>
      </c>
      <c r="D740" t="s">
        <v>107</v>
      </c>
      <c r="E740" t="s">
        <v>13027</v>
      </c>
      <c r="F740">
        <v>9</v>
      </c>
    </row>
    <row r="741" spans="1:6" x14ac:dyDescent="0.25">
      <c r="A741" t="s">
        <v>51</v>
      </c>
      <c r="B741">
        <v>2011</v>
      </c>
      <c r="C741" t="s">
        <v>73</v>
      </c>
      <c r="D741" t="s">
        <v>39</v>
      </c>
      <c r="E741" t="s">
        <v>13028</v>
      </c>
      <c r="F741">
        <v>23</v>
      </c>
    </row>
    <row r="742" spans="1:6" x14ac:dyDescent="0.25">
      <c r="A742" t="s">
        <v>51</v>
      </c>
      <c r="B742">
        <v>2011</v>
      </c>
      <c r="C742" t="s">
        <v>73</v>
      </c>
      <c r="D742" t="s">
        <v>103</v>
      </c>
      <c r="E742" t="s">
        <v>13029</v>
      </c>
      <c r="F742">
        <v>164</v>
      </c>
    </row>
    <row r="743" spans="1:6" x14ac:dyDescent="0.25">
      <c r="A743" t="s">
        <v>51</v>
      </c>
      <c r="B743">
        <v>2011</v>
      </c>
      <c r="C743" t="s">
        <v>74</v>
      </c>
      <c r="D743" t="s">
        <v>38</v>
      </c>
      <c r="E743" t="s">
        <v>13030</v>
      </c>
      <c r="F743">
        <v>2</v>
      </c>
    </row>
    <row r="744" spans="1:6" x14ac:dyDescent="0.25">
      <c r="A744" t="s">
        <v>51</v>
      </c>
      <c r="B744">
        <v>2011</v>
      </c>
      <c r="C744" t="s">
        <v>74</v>
      </c>
      <c r="D744" t="s">
        <v>40</v>
      </c>
      <c r="E744" t="s">
        <v>13031</v>
      </c>
      <c r="F744">
        <v>2</v>
      </c>
    </row>
    <row r="745" spans="1:6" x14ac:dyDescent="0.25">
      <c r="A745" t="s">
        <v>51</v>
      </c>
      <c r="B745">
        <v>2011</v>
      </c>
      <c r="C745" t="s">
        <v>74</v>
      </c>
      <c r="D745" t="s">
        <v>102</v>
      </c>
      <c r="E745" t="s">
        <v>13032</v>
      </c>
      <c r="F745">
        <v>18</v>
      </c>
    </row>
    <row r="746" spans="1:6" x14ac:dyDescent="0.25">
      <c r="A746" t="s">
        <v>51</v>
      </c>
      <c r="B746">
        <v>2011</v>
      </c>
      <c r="C746" t="s">
        <v>74</v>
      </c>
      <c r="D746" t="s">
        <v>107</v>
      </c>
      <c r="E746" t="s">
        <v>13033</v>
      </c>
      <c r="F746">
        <v>12</v>
      </c>
    </row>
    <row r="747" spans="1:6" x14ac:dyDescent="0.25">
      <c r="A747" t="s">
        <v>51</v>
      </c>
      <c r="B747">
        <v>2011</v>
      </c>
      <c r="C747" t="s">
        <v>74</v>
      </c>
      <c r="D747" t="s">
        <v>39</v>
      </c>
      <c r="E747" t="s">
        <v>13034</v>
      </c>
      <c r="F747">
        <v>14</v>
      </c>
    </row>
    <row r="748" spans="1:6" x14ac:dyDescent="0.25">
      <c r="A748" t="s">
        <v>51</v>
      </c>
      <c r="B748">
        <v>2011</v>
      </c>
      <c r="C748" t="s">
        <v>74</v>
      </c>
      <c r="D748" t="s">
        <v>103</v>
      </c>
      <c r="E748" t="s">
        <v>13035</v>
      </c>
      <c r="F748">
        <v>101</v>
      </c>
    </row>
    <row r="749" spans="1:6" x14ac:dyDescent="0.25">
      <c r="A749" t="s">
        <v>51</v>
      </c>
      <c r="B749">
        <v>2011</v>
      </c>
      <c r="C749" t="s">
        <v>75</v>
      </c>
      <c r="D749" t="s">
        <v>38</v>
      </c>
      <c r="E749" t="s">
        <v>13036</v>
      </c>
      <c r="F749">
        <v>2</v>
      </c>
    </row>
    <row r="750" spans="1:6" x14ac:dyDescent="0.25">
      <c r="A750" t="s">
        <v>51</v>
      </c>
      <c r="B750">
        <v>2011</v>
      </c>
      <c r="C750" t="s">
        <v>75</v>
      </c>
      <c r="D750" t="s">
        <v>40</v>
      </c>
      <c r="E750" t="s">
        <v>13037</v>
      </c>
      <c r="F750">
        <v>1</v>
      </c>
    </row>
    <row r="751" spans="1:6" x14ac:dyDescent="0.25">
      <c r="A751" t="s">
        <v>51</v>
      </c>
      <c r="B751">
        <v>2011</v>
      </c>
      <c r="C751" t="s">
        <v>75</v>
      </c>
      <c r="D751" t="s">
        <v>102</v>
      </c>
      <c r="E751" t="s">
        <v>13038</v>
      </c>
      <c r="F751">
        <v>12</v>
      </c>
    </row>
    <row r="752" spans="1:6" x14ac:dyDescent="0.25">
      <c r="A752" t="s">
        <v>51</v>
      </c>
      <c r="B752">
        <v>2011</v>
      </c>
      <c r="C752" t="s">
        <v>75</v>
      </c>
      <c r="D752" t="s">
        <v>107</v>
      </c>
      <c r="E752" t="s">
        <v>13039</v>
      </c>
      <c r="F752">
        <v>14</v>
      </c>
    </row>
    <row r="753" spans="1:6" x14ac:dyDescent="0.25">
      <c r="A753" t="s">
        <v>51</v>
      </c>
      <c r="B753">
        <v>2011</v>
      </c>
      <c r="C753" t="s">
        <v>75</v>
      </c>
      <c r="D753" t="s">
        <v>39</v>
      </c>
      <c r="E753" t="s">
        <v>13040</v>
      </c>
      <c r="F753">
        <v>13</v>
      </c>
    </row>
    <row r="754" spans="1:6" x14ac:dyDescent="0.25">
      <c r="A754" t="s">
        <v>51</v>
      </c>
      <c r="B754">
        <v>2011</v>
      </c>
      <c r="C754" t="s">
        <v>75</v>
      </c>
      <c r="D754" t="s">
        <v>103</v>
      </c>
      <c r="E754" t="s">
        <v>13041</v>
      </c>
      <c r="F754">
        <v>62</v>
      </c>
    </row>
    <row r="755" spans="1:6" x14ac:dyDescent="0.25">
      <c r="A755" t="s">
        <v>51</v>
      </c>
      <c r="B755">
        <v>2012</v>
      </c>
      <c r="C755" t="s">
        <v>72</v>
      </c>
      <c r="D755" t="s">
        <v>38</v>
      </c>
      <c r="E755" t="s">
        <v>13042</v>
      </c>
      <c r="F755">
        <v>11</v>
      </c>
    </row>
    <row r="756" spans="1:6" x14ac:dyDescent="0.25">
      <c r="A756" t="s">
        <v>51</v>
      </c>
      <c r="B756">
        <v>2012</v>
      </c>
      <c r="C756" t="s">
        <v>72</v>
      </c>
      <c r="D756" t="s">
        <v>40</v>
      </c>
      <c r="E756" t="s">
        <v>13043</v>
      </c>
      <c r="F756">
        <v>6</v>
      </c>
    </row>
    <row r="757" spans="1:6" x14ac:dyDescent="0.25">
      <c r="A757" t="s">
        <v>51</v>
      </c>
      <c r="B757">
        <v>2012</v>
      </c>
      <c r="C757" t="s">
        <v>72</v>
      </c>
      <c r="D757" t="s">
        <v>102</v>
      </c>
      <c r="E757" t="s">
        <v>13044</v>
      </c>
      <c r="F757">
        <v>34</v>
      </c>
    </row>
    <row r="758" spans="1:6" x14ac:dyDescent="0.25">
      <c r="A758" t="s">
        <v>51</v>
      </c>
      <c r="B758">
        <v>2012</v>
      </c>
      <c r="C758" t="s">
        <v>72</v>
      </c>
      <c r="D758" t="s">
        <v>107</v>
      </c>
      <c r="E758" t="s">
        <v>13045</v>
      </c>
      <c r="F758">
        <v>27</v>
      </c>
    </row>
    <row r="759" spans="1:6" x14ac:dyDescent="0.25">
      <c r="A759" t="s">
        <v>51</v>
      </c>
      <c r="B759">
        <v>2012</v>
      </c>
      <c r="C759" t="s">
        <v>72</v>
      </c>
      <c r="D759" t="s">
        <v>39</v>
      </c>
      <c r="E759" t="s">
        <v>13046</v>
      </c>
      <c r="F759">
        <v>35</v>
      </c>
    </row>
    <row r="760" spans="1:6" x14ac:dyDescent="0.25">
      <c r="A760" t="s">
        <v>51</v>
      </c>
      <c r="B760">
        <v>2012</v>
      </c>
      <c r="C760" t="s">
        <v>72</v>
      </c>
      <c r="D760" t="s">
        <v>103</v>
      </c>
      <c r="E760" t="s">
        <v>13047</v>
      </c>
      <c r="F760">
        <v>273</v>
      </c>
    </row>
    <row r="761" spans="1:6" x14ac:dyDescent="0.25">
      <c r="A761" t="s">
        <v>51</v>
      </c>
      <c r="B761">
        <v>2012</v>
      </c>
      <c r="C761" t="s">
        <v>73</v>
      </c>
      <c r="D761" t="s">
        <v>38</v>
      </c>
      <c r="E761" t="s">
        <v>13048</v>
      </c>
      <c r="F761">
        <v>6</v>
      </c>
    </row>
    <row r="762" spans="1:6" x14ac:dyDescent="0.25">
      <c r="A762" t="s">
        <v>51</v>
      </c>
      <c r="B762">
        <v>2012</v>
      </c>
      <c r="C762" t="s">
        <v>73</v>
      </c>
      <c r="D762" t="s">
        <v>40</v>
      </c>
      <c r="E762" t="s">
        <v>13049</v>
      </c>
      <c r="F762">
        <v>5</v>
      </c>
    </row>
    <row r="763" spans="1:6" x14ac:dyDescent="0.25">
      <c r="A763" t="s">
        <v>51</v>
      </c>
      <c r="B763">
        <v>2012</v>
      </c>
      <c r="C763" t="s">
        <v>73</v>
      </c>
      <c r="D763" t="s">
        <v>102</v>
      </c>
      <c r="E763" t="s">
        <v>13050</v>
      </c>
      <c r="F763">
        <v>19</v>
      </c>
    </row>
    <row r="764" spans="1:6" x14ac:dyDescent="0.25">
      <c r="A764" t="s">
        <v>51</v>
      </c>
      <c r="B764">
        <v>2012</v>
      </c>
      <c r="C764" t="s">
        <v>73</v>
      </c>
      <c r="D764" t="s">
        <v>107</v>
      </c>
      <c r="E764" t="s">
        <v>13051</v>
      </c>
      <c r="F764">
        <v>17</v>
      </c>
    </row>
    <row r="765" spans="1:6" x14ac:dyDescent="0.25">
      <c r="A765" t="s">
        <v>51</v>
      </c>
      <c r="B765">
        <v>2012</v>
      </c>
      <c r="C765" t="s">
        <v>73</v>
      </c>
      <c r="D765" t="s">
        <v>39</v>
      </c>
      <c r="E765" t="s">
        <v>13052</v>
      </c>
      <c r="F765">
        <v>26</v>
      </c>
    </row>
    <row r="766" spans="1:6" x14ac:dyDescent="0.25">
      <c r="A766" t="s">
        <v>51</v>
      </c>
      <c r="B766">
        <v>2012</v>
      </c>
      <c r="C766" t="s">
        <v>73</v>
      </c>
      <c r="D766" t="s">
        <v>103</v>
      </c>
      <c r="E766" t="s">
        <v>13053</v>
      </c>
      <c r="F766">
        <v>159</v>
      </c>
    </row>
    <row r="767" spans="1:6" x14ac:dyDescent="0.25">
      <c r="A767" t="s">
        <v>51</v>
      </c>
      <c r="B767">
        <v>2012</v>
      </c>
      <c r="C767" t="s">
        <v>74</v>
      </c>
      <c r="D767" t="s">
        <v>38</v>
      </c>
      <c r="E767" t="s">
        <v>13054</v>
      </c>
      <c r="F767">
        <v>6</v>
      </c>
    </row>
    <row r="768" spans="1:6" x14ac:dyDescent="0.25">
      <c r="A768" t="s">
        <v>51</v>
      </c>
      <c r="B768">
        <v>2012</v>
      </c>
      <c r="C768" t="s">
        <v>74</v>
      </c>
      <c r="D768" t="s">
        <v>102</v>
      </c>
      <c r="E768" t="s">
        <v>13055</v>
      </c>
      <c r="F768">
        <v>9</v>
      </c>
    </row>
    <row r="769" spans="1:6" x14ac:dyDescent="0.25">
      <c r="A769" t="s">
        <v>51</v>
      </c>
      <c r="B769">
        <v>2012</v>
      </c>
      <c r="C769" t="s">
        <v>74</v>
      </c>
      <c r="D769" t="s">
        <v>107</v>
      </c>
      <c r="E769" t="s">
        <v>13056</v>
      </c>
      <c r="F769">
        <v>13</v>
      </c>
    </row>
    <row r="770" spans="1:6" x14ac:dyDescent="0.25">
      <c r="A770" t="s">
        <v>51</v>
      </c>
      <c r="B770">
        <v>2012</v>
      </c>
      <c r="C770" t="s">
        <v>74</v>
      </c>
      <c r="D770" t="s">
        <v>39</v>
      </c>
      <c r="E770" t="s">
        <v>13057</v>
      </c>
      <c r="F770">
        <v>10</v>
      </c>
    </row>
    <row r="771" spans="1:6" x14ac:dyDescent="0.25">
      <c r="A771" t="s">
        <v>51</v>
      </c>
      <c r="B771">
        <v>2012</v>
      </c>
      <c r="C771" t="s">
        <v>74</v>
      </c>
      <c r="D771" t="s">
        <v>103</v>
      </c>
      <c r="E771" t="s">
        <v>13058</v>
      </c>
      <c r="F771">
        <v>93</v>
      </c>
    </row>
    <row r="772" spans="1:6" x14ac:dyDescent="0.25">
      <c r="A772" t="s">
        <v>51</v>
      </c>
      <c r="B772">
        <v>2012</v>
      </c>
      <c r="C772" t="s">
        <v>75</v>
      </c>
      <c r="D772" t="s">
        <v>38</v>
      </c>
      <c r="E772" t="s">
        <v>13059</v>
      </c>
      <c r="F772">
        <v>2</v>
      </c>
    </row>
    <row r="773" spans="1:6" x14ac:dyDescent="0.25">
      <c r="A773" t="s">
        <v>51</v>
      </c>
      <c r="B773">
        <v>2012</v>
      </c>
      <c r="C773" t="s">
        <v>75</v>
      </c>
      <c r="D773" t="s">
        <v>102</v>
      </c>
      <c r="E773" t="s">
        <v>13060</v>
      </c>
      <c r="F773">
        <v>10</v>
      </c>
    </row>
    <row r="774" spans="1:6" x14ac:dyDescent="0.25">
      <c r="A774" t="s">
        <v>51</v>
      </c>
      <c r="B774">
        <v>2012</v>
      </c>
      <c r="C774" t="s">
        <v>75</v>
      </c>
      <c r="D774" t="s">
        <v>107</v>
      </c>
      <c r="E774" t="s">
        <v>13061</v>
      </c>
      <c r="F774">
        <v>15</v>
      </c>
    </row>
    <row r="775" spans="1:6" x14ac:dyDescent="0.25">
      <c r="A775" t="s">
        <v>51</v>
      </c>
      <c r="B775">
        <v>2012</v>
      </c>
      <c r="C775" t="s">
        <v>75</v>
      </c>
      <c r="D775" t="s">
        <v>39</v>
      </c>
      <c r="E775" t="s">
        <v>13062</v>
      </c>
      <c r="F775">
        <v>20</v>
      </c>
    </row>
    <row r="776" spans="1:6" x14ac:dyDescent="0.25">
      <c r="A776" t="s">
        <v>51</v>
      </c>
      <c r="B776">
        <v>2012</v>
      </c>
      <c r="C776" t="s">
        <v>75</v>
      </c>
      <c r="D776" t="s">
        <v>103</v>
      </c>
      <c r="E776" t="s">
        <v>13063</v>
      </c>
      <c r="F776">
        <v>68</v>
      </c>
    </row>
    <row r="777" spans="1:6" x14ac:dyDescent="0.25">
      <c r="A777" t="s">
        <v>51</v>
      </c>
      <c r="B777">
        <v>2013</v>
      </c>
      <c r="C777" t="s">
        <v>72</v>
      </c>
      <c r="D777" t="s">
        <v>38</v>
      </c>
      <c r="E777" t="s">
        <v>13064</v>
      </c>
      <c r="F777">
        <v>5</v>
      </c>
    </row>
    <row r="778" spans="1:6" x14ac:dyDescent="0.25">
      <c r="A778" t="s">
        <v>51</v>
      </c>
      <c r="B778">
        <v>2013</v>
      </c>
      <c r="C778" t="s">
        <v>72</v>
      </c>
      <c r="D778" t="s">
        <v>40</v>
      </c>
      <c r="E778" t="s">
        <v>13065</v>
      </c>
      <c r="F778">
        <v>6</v>
      </c>
    </row>
    <row r="779" spans="1:6" x14ac:dyDescent="0.25">
      <c r="A779" t="s">
        <v>51</v>
      </c>
      <c r="B779">
        <v>2013</v>
      </c>
      <c r="C779" t="s">
        <v>72</v>
      </c>
      <c r="D779" t="s">
        <v>102</v>
      </c>
      <c r="E779" t="s">
        <v>13066</v>
      </c>
      <c r="F779">
        <v>34</v>
      </c>
    </row>
    <row r="780" spans="1:6" x14ac:dyDescent="0.25">
      <c r="A780" t="s">
        <v>51</v>
      </c>
      <c r="B780">
        <v>2013</v>
      </c>
      <c r="C780" t="s">
        <v>72</v>
      </c>
      <c r="D780" t="s">
        <v>107</v>
      </c>
      <c r="E780" t="s">
        <v>13067</v>
      </c>
      <c r="F780">
        <v>24</v>
      </c>
    </row>
    <row r="781" spans="1:6" x14ac:dyDescent="0.25">
      <c r="A781" t="s">
        <v>51</v>
      </c>
      <c r="B781">
        <v>2013</v>
      </c>
      <c r="C781" t="s">
        <v>72</v>
      </c>
      <c r="D781" t="s">
        <v>39</v>
      </c>
      <c r="E781" t="s">
        <v>13068</v>
      </c>
      <c r="F781">
        <v>39</v>
      </c>
    </row>
    <row r="782" spans="1:6" x14ac:dyDescent="0.25">
      <c r="A782" t="s">
        <v>51</v>
      </c>
      <c r="B782">
        <v>2013</v>
      </c>
      <c r="C782" t="s">
        <v>72</v>
      </c>
      <c r="D782" t="s">
        <v>103</v>
      </c>
      <c r="E782" t="s">
        <v>13069</v>
      </c>
      <c r="F782">
        <v>273</v>
      </c>
    </row>
    <row r="783" spans="1:6" x14ac:dyDescent="0.25">
      <c r="A783" t="s">
        <v>51</v>
      </c>
      <c r="B783">
        <v>2013</v>
      </c>
      <c r="C783" t="s">
        <v>73</v>
      </c>
      <c r="D783" t="s">
        <v>38</v>
      </c>
      <c r="E783" t="s">
        <v>13070</v>
      </c>
      <c r="F783">
        <v>10</v>
      </c>
    </row>
    <row r="784" spans="1:6" x14ac:dyDescent="0.25">
      <c r="A784" t="s">
        <v>51</v>
      </c>
      <c r="B784">
        <v>2013</v>
      </c>
      <c r="C784" t="s">
        <v>73</v>
      </c>
      <c r="D784" t="s">
        <v>40</v>
      </c>
      <c r="E784" t="s">
        <v>13071</v>
      </c>
      <c r="F784">
        <v>4</v>
      </c>
    </row>
    <row r="785" spans="1:6" x14ac:dyDescent="0.25">
      <c r="A785" t="s">
        <v>51</v>
      </c>
      <c r="B785">
        <v>2013</v>
      </c>
      <c r="C785" t="s">
        <v>73</v>
      </c>
      <c r="D785" t="s">
        <v>102</v>
      </c>
      <c r="E785" t="s">
        <v>13072</v>
      </c>
      <c r="F785">
        <v>13</v>
      </c>
    </row>
    <row r="786" spans="1:6" x14ac:dyDescent="0.25">
      <c r="A786" t="s">
        <v>51</v>
      </c>
      <c r="B786">
        <v>2013</v>
      </c>
      <c r="C786" t="s">
        <v>73</v>
      </c>
      <c r="D786" t="s">
        <v>107</v>
      </c>
      <c r="E786" t="s">
        <v>13073</v>
      </c>
      <c r="F786">
        <v>18</v>
      </c>
    </row>
    <row r="787" spans="1:6" x14ac:dyDescent="0.25">
      <c r="A787" t="s">
        <v>51</v>
      </c>
      <c r="B787">
        <v>2013</v>
      </c>
      <c r="C787" t="s">
        <v>73</v>
      </c>
      <c r="D787" t="s">
        <v>39</v>
      </c>
      <c r="E787" t="s">
        <v>13074</v>
      </c>
      <c r="F787">
        <v>30</v>
      </c>
    </row>
    <row r="788" spans="1:6" x14ac:dyDescent="0.25">
      <c r="A788" t="s">
        <v>51</v>
      </c>
      <c r="B788">
        <v>2013</v>
      </c>
      <c r="C788" t="s">
        <v>73</v>
      </c>
      <c r="D788" t="s">
        <v>103</v>
      </c>
      <c r="E788" t="s">
        <v>13075</v>
      </c>
      <c r="F788">
        <v>156</v>
      </c>
    </row>
    <row r="789" spans="1:6" x14ac:dyDescent="0.25">
      <c r="A789" t="s">
        <v>51</v>
      </c>
      <c r="B789">
        <v>2013</v>
      </c>
      <c r="C789" t="s">
        <v>74</v>
      </c>
      <c r="D789" t="s">
        <v>38</v>
      </c>
      <c r="E789" t="s">
        <v>13076</v>
      </c>
      <c r="F789">
        <v>4</v>
      </c>
    </row>
    <row r="790" spans="1:6" x14ac:dyDescent="0.25">
      <c r="A790" t="s">
        <v>51</v>
      </c>
      <c r="B790">
        <v>2013</v>
      </c>
      <c r="C790" t="s">
        <v>74</v>
      </c>
      <c r="D790" t="s">
        <v>40</v>
      </c>
      <c r="E790" t="s">
        <v>13077</v>
      </c>
      <c r="F790">
        <v>2</v>
      </c>
    </row>
    <row r="791" spans="1:6" x14ac:dyDescent="0.25">
      <c r="A791" t="s">
        <v>51</v>
      </c>
      <c r="B791">
        <v>2013</v>
      </c>
      <c r="C791" t="s">
        <v>74</v>
      </c>
      <c r="D791" t="s">
        <v>102</v>
      </c>
      <c r="E791" t="s">
        <v>13078</v>
      </c>
      <c r="F791">
        <v>20</v>
      </c>
    </row>
    <row r="792" spans="1:6" x14ac:dyDescent="0.25">
      <c r="A792" t="s">
        <v>51</v>
      </c>
      <c r="B792">
        <v>2013</v>
      </c>
      <c r="C792" t="s">
        <v>74</v>
      </c>
      <c r="D792" t="s">
        <v>107</v>
      </c>
      <c r="E792" t="s">
        <v>13079</v>
      </c>
      <c r="F792">
        <v>21</v>
      </c>
    </row>
    <row r="793" spans="1:6" x14ac:dyDescent="0.25">
      <c r="A793" t="s">
        <v>51</v>
      </c>
      <c r="B793">
        <v>2013</v>
      </c>
      <c r="C793" t="s">
        <v>74</v>
      </c>
      <c r="D793" t="s">
        <v>39</v>
      </c>
      <c r="E793" t="s">
        <v>13080</v>
      </c>
      <c r="F793">
        <v>9</v>
      </c>
    </row>
    <row r="794" spans="1:6" x14ac:dyDescent="0.25">
      <c r="A794" t="s">
        <v>51</v>
      </c>
      <c r="B794">
        <v>2013</v>
      </c>
      <c r="C794" t="s">
        <v>74</v>
      </c>
      <c r="D794" t="s">
        <v>103</v>
      </c>
      <c r="E794" t="s">
        <v>13081</v>
      </c>
      <c r="F794">
        <v>68</v>
      </c>
    </row>
    <row r="795" spans="1:6" x14ac:dyDescent="0.25">
      <c r="A795" t="s">
        <v>51</v>
      </c>
      <c r="B795">
        <v>2013</v>
      </c>
      <c r="C795" t="s">
        <v>75</v>
      </c>
      <c r="D795" t="s">
        <v>38</v>
      </c>
      <c r="E795" t="s">
        <v>13082</v>
      </c>
      <c r="F795">
        <v>2</v>
      </c>
    </row>
    <row r="796" spans="1:6" x14ac:dyDescent="0.25">
      <c r="A796" t="s">
        <v>51</v>
      </c>
      <c r="B796">
        <v>2013</v>
      </c>
      <c r="C796" t="s">
        <v>75</v>
      </c>
      <c r="D796" t="s">
        <v>40</v>
      </c>
      <c r="E796" t="s">
        <v>13083</v>
      </c>
      <c r="F796">
        <v>2</v>
      </c>
    </row>
    <row r="797" spans="1:6" x14ac:dyDescent="0.25">
      <c r="A797" t="s">
        <v>51</v>
      </c>
      <c r="B797">
        <v>2013</v>
      </c>
      <c r="C797" t="s">
        <v>75</v>
      </c>
      <c r="D797" t="s">
        <v>102</v>
      </c>
      <c r="E797" t="s">
        <v>13084</v>
      </c>
      <c r="F797">
        <v>11</v>
      </c>
    </row>
    <row r="798" spans="1:6" x14ac:dyDescent="0.25">
      <c r="A798" t="s">
        <v>51</v>
      </c>
      <c r="B798">
        <v>2013</v>
      </c>
      <c r="C798" t="s">
        <v>75</v>
      </c>
      <c r="D798" t="s">
        <v>107</v>
      </c>
      <c r="E798" t="s">
        <v>13085</v>
      </c>
      <c r="F798">
        <v>16</v>
      </c>
    </row>
    <row r="799" spans="1:6" x14ac:dyDescent="0.25">
      <c r="A799" t="s">
        <v>51</v>
      </c>
      <c r="B799">
        <v>2013</v>
      </c>
      <c r="C799" t="s">
        <v>75</v>
      </c>
      <c r="D799" t="s">
        <v>39</v>
      </c>
      <c r="E799" t="s">
        <v>13086</v>
      </c>
      <c r="F799">
        <v>11</v>
      </c>
    </row>
    <row r="800" spans="1:6" x14ac:dyDescent="0.25">
      <c r="A800" t="s">
        <v>51</v>
      </c>
      <c r="B800">
        <v>2013</v>
      </c>
      <c r="C800" t="s">
        <v>75</v>
      </c>
      <c r="D800" t="s">
        <v>103</v>
      </c>
      <c r="E800" t="s">
        <v>13087</v>
      </c>
      <c r="F800">
        <v>68</v>
      </c>
    </row>
    <row r="801" spans="1:6" x14ac:dyDescent="0.25">
      <c r="A801" t="s">
        <v>51</v>
      </c>
      <c r="B801">
        <v>2014</v>
      </c>
      <c r="C801" t="s">
        <v>72</v>
      </c>
      <c r="D801" t="s">
        <v>38</v>
      </c>
      <c r="E801" t="s">
        <v>13088</v>
      </c>
      <c r="F801">
        <v>7</v>
      </c>
    </row>
    <row r="802" spans="1:6" x14ac:dyDescent="0.25">
      <c r="A802" t="s">
        <v>51</v>
      </c>
      <c r="B802">
        <v>2014</v>
      </c>
      <c r="C802" t="s">
        <v>72</v>
      </c>
      <c r="D802" t="s">
        <v>40</v>
      </c>
      <c r="E802" t="s">
        <v>13089</v>
      </c>
      <c r="F802">
        <v>5</v>
      </c>
    </row>
    <row r="803" spans="1:6" x14ac:dyDescent="0.25">
      <c r="A803" t="s">
        <v>51</v>
      </c>
      <c r="B803">
        <v>2014</v>
      </c>
      <c r="C803" t="s">
        <v>72</v>
      </c>
      <c r="D803" t="s">
        <v>102</v>
      </c>
      <c r="E803" t="s">
        <v>13090</v>
      </c>
      <c r="F803">
        <v>34</v>
      </c>
    </row>
    <row r="804" spans="1:6" x14ac:dyDescent="0.25">
      <c r="A804" t="s">
        <v>51</v>
      </c>
      <c r="B804">
        <v>2014</v>
      </c>
      <c r="C804" t="s">
        <v>72</v>
      </c>
      <c r="D804" t="s">
        <v>107</v>
      </c>
      <c r="E804" t="s">
        <v>13091</v>
      </c>
      <c r="F804">
        <v>26</v>
      </c>
    </row>
    <row r="805" spans="1:6" x14ac:dyDescent="0.25">
      <c r="A805" t="s">
        <v>51</v>
      </c>
      <c r="B805">
        <v>2014</v>
      </c>
      <c r="C805" t="s">
        <v>72</v>
      </c>
      <c r="D805" t="s">
        <v>39</v>
      </c>
      <c r="E805" t="s">
        <v>13092</v>
      </c>
      <c r="F805">
        <v>33</v>
      </c>
    </row>
    <row r="806" spans="1:6" x14ac:dyDescent="0.25">
      <c r="A806" t="s">
        <v>51</v>
      </c>
      <c r="B806">
        <v>2014</v>
      </c>
      <c r="C806" t="s">
        <v>72</v>
      </c>
      <c r="D806" t="s">
        <v>103</v>
      </c>
      <c r="E806" t="s">
        <v>13093</v>
      </c>
      <c r="F806">
        <v>272</v>
      </c>
    </row>
    <row r="807" spans="1:6" x14ac:dyDescent="0.25">
      <c r="A807" t="s">
        <v>51</v>
      </c>
      <c r="B807">
        <v>2014</v>
      </c>
      <c r="C807" t="s">
        <v>73</v>
      </c>
      <c r="D807" t="s">
        <v>38</v>
      </c>
      <c r="E807" t="s">
        <v>13094</v>
      </c>
      <c r="F807">
        <v>3</v>
      </c>
    </row>
    <row r="808" spans="1:6" x14ac:dyDescent="0.25">
      <c r="A808" t="s">
        <v>51</v>
      </c>
      <c r="B808">
        <v>2014</v>
      </c>
      <c r="C808" t="s">
        <v>73</v>
      </c>
      <c r="D808" t="s">
        <v>40</v>
      </c>
      <c r="E808" t="s">
        <v>13095</v>
      </c>
      <c r="F808">
        <v>3</v>
      </c>
    </row>
    <row r="809" spans="1:6" x14ac:dyDescent="0.25">
      <c r="A809" t="s">
        <v>51</v>
      </c>
      <c r="B809">
        <v>2014</v>
      </c>
      <c r="C809" t="s">
        <v>73</v>
      </c>
      <c r="D809" t="s">
        <v>102</v>
      </c>
      <c r="E809" t="s">
        <v>13096</v>
      </c>
      <c r="F809">
        <v>18</v>
      </c>
    </row>
    <row r="810" spans="1:6" x14ac:dyDescent="0.25">
      <c r="A810" t="s">
        <v>51</v>
      </c>
      <c r="B810">
        <v>2014</v>
      </c>
      <c r="C810" t="s">
        <v>73</v>
      </c>
      <c r="D810" t="s">
        <v>107</v>
      </c>
      <c r="E810" t="s">
        <v>13097</v>
      </c>
      <c r="F810">
        <v>15</v>
      </c>
    </row>
    <row r="811" spans="1:6" x14ac:dyDescent="0.25">
      <c r="A811" t="s">
        <v>51</v>
      </c>
      <c r="B811">
        <v>2014</v>
      </c>
      <c r="C811" t="s">
        <v>73</v>
      </c>
      <c r="D811" t="s">
        <v>39</v>
      </c>
      <c r="E811" t="s">
        <v>13098</v>
      </c>
      <c r="F811">
        <v>16</v>
      </c>
    </row>
    <row r="812" spans="1:6" x14ac:dyDescent="0.25">
      <c r="A812" t="s">
        <v>51</v>
      </c>
      <c r="B812">
        <v>2014</v>
      </c>
      <c r="C812" t="s">
        <v>73</v>
      </c>
      <c r="D812" t="s">
        <v>103</v>
      </c>
      <c r="E812" t="s">
        <v>13099</v>
      </c>
      <c r="F812">
        <v>142</v>
      </c>
    </row>
    <row r="813" spans="1:6" x14ac:dyDescent="0.25">
      <c r="A813" t="s">
        <v>51</v>
      </c>
      <c r="B813">
        <v>2014</v>
      </c>
      <c r="C813" t="s">
        <v>74</v>
      </c>
      <c r="D813" t="s">
        <v>38</v>
      </c>
      <c r="E813" t="s">
        <v>13100</v>
      </c>
      <c r="F813">
        <v>7</v>
      </c>
    </row>
    <row r="814" spans="1:6" x14ac:dyDescent="0.25">
      <c r="A814" t="s">
        <v>51</v>
      </c>
      <c r="B814">
        <v>2014</v>
      </c>
      <c r="C814" t="s">
        <v>74</v>
      </c>
      <c r="D814" t="s">
        <v>40</v>
      </c>
      <c r="E814" t="s">
        <v>13101</v>
      </c>
      <c r="F814">
        <v>1</v>
      </c>
    </row>
    <row r="815" spans="1:6" x14ac:dyDescent="0.25">
      <c r="A815" t="s">
        <v>51</v>
      </c>
      <c r="B815">
        <v>2014</v>
      </c>
      <c r="C815" t="s">
        <v>74</v>
      </c>
      <c r="D815" t="s">
        <v>102</v>
      </c>
      <c r="E815" t="s">
        <v>13102</v>
      </c>
      <c r="F815">
        <v>21</v>
      </c>
    </row>
    <row r="816" spans="1:6" x14ac:dyDescent="0.25">
      <c r="A816" t="s">
        <v>51</v>
      </c>
      <c r="B816">
        <v>2014</v>
      </c>
      <c r="C816" t="s">
        <v>74</v>
      </c>
      <c r="D816" t="s">
        <v>107</v>
      </c>
      <c r="E816" t="s">
        <v>13103</v>
      </c>
      <c r="F816">
        <v>23</v>
      </c>
    </row>
    <row r="817" spans="1:6" x14ac:dyDescent="0.25">
      <c r="A817" t="s">
        <v>51</v>
      </c>
      <c r="B817">
        <v>2014</v>
      </c>
      <c r="C817" t="s">
        <v>74</v>
      </c>
      <c r="D817" t="s">
        <v>39</v>
      </c>
      <c r="E817" t="s">
        <v>13104</v>
      </c>
      <c r="F817">
        <v>15</v>
      </c>
    </row>
    <row r="818" spans="1:6" x14ac:dyDescent="0.25">
      <c r="A818" t="s">
        <v>51</v>
      </c>
      <c r="B818">
        <v>2014</v>
      </c>
      <c r="C818" t="s">
        <v>74</v>
      </c>
      <c r="D818" t="s">
        <v>103</v>
      </c>
      <c r="E818" t="s">
        <v>13105</v>
      </c>
      <c r="F818">
        <v>93</v>
      </c>
    </row>
    <row r="819" spans="1:6" x14ac:dyDescent="0.25">
      <c r="A819" t="s">
        <v>51</v>
      </c>
      <c r="B819">
        <v>2014</v>
      </c>
      <c r="C819" t="s">
        <v>75</v>
      </c>
      <c r="D819" t="s">
        <v>38</v>
      </c>
      <c r="E819" t="s">
        <v>13106</v>
      </c>
      <c r="F819">
        <v>1</v>
      </c>
    </row>
    <row r="820" spans="1:6" x14ac:dyDescent="0.25">
      <c r="A820" t="s">
        <v>51</v>
      </c>
      <c r="B820">
        <v>2014</v>
      </c>
      <c r="C820" t="s">
        <v>75</v>
      </c>
      <c r="D820" t="s">
        <v>40</v>
      </c>
      <c r="E820" t="s">
        <v>13107</v>
      </c>
      <c r="F820">
        <v>4</v>
      </c>
    </row>
    <row r="821" spans="1:6" x14ac:dyDescent="0.25">
      <c r="A821" t="s">
        <v>51</v>
      </c>
      <c r="B821">
        <v>2014</v>
      </c>
      <c r="C821" t="s">
        <v>75</v>
      </c>
      <c r="D821" t="s">
        <v>102</v>
      </c>
      <c r="E821" t="s">
        <v>13108</v>
      </c>
      <c r="F821">
        <v>14</v>
      </c>
    </row>
    <row r="822" spans="1:6" x14ac:dyDescent="0.25">
      <c r="A822" t="s">
        <v>51</v>
      </c>
      <c r="B822">
        <v>2014</v>
      </c>
      <c r="C822" t="s">
        <v>75</v>
      </c>
      <c r="D822" t="s">
        <v>107</v>
      </c>
      <c r="E822" t="s">
        <v>13109</v>
      </c>
      <c r="F822">
        <v>19</v>
      </c>
    </row>
    <row r="823" spans="1:6" x14ac:dyDescent="0.25">
      <c r="A823" t="s">
        <v>51</v>
      </c>
      <c r="B823">
        <v>2014</v>
      </c>
      <c r="C823" t="s">
        <v>75</v>
      </c>
      <c r="D823" t="s">
        <v>39</v>
      </c>
      <c r="E823" t="s">
        <v>13110</v>
      </c>
      <c r="F823">
        <v>16</v>
      </c>
    </row>
    <row r="824" spans="1:6" x14ac:dyDescent="0.25">
      <c r="A824" t="s">
        <v>51</v>
      </c>
      <c r="B824">
        <v>2014</v>
      </c>
      <c r="C824" t="s">
        <v>75</v>
      </c>
      <c r="D824" t="s">
        <v>103</v>
      </c>
      <c r="E824" t="s">
        <v>13111</v>
      </c>
      <c r="F824">
        <v>71</v>
      </c>
    </row>
    <row r="825" spans="1:6" x14ac:dyDescent="0.25">
      <c r="A825" t="s">
        <v>53</v>
      </c>
      <c r="B825">
        <v>2010</v>
      </c>
      <c r="C825" t="s">
        <v>72</v>
      </c>
      <c r="D825" t="s">
        <v>38</v>
      </c>
      <c r="E825" t="s">
        <v>13112</v>
      </c>
      <c r="F825">
        <v>4</v>
      </c>
    </row>
    <row r="826" spans="1:6" x14ac:dyDescent="0.25">
      <c r="A826" t="s">
        <v>53</v>
      </c>
      <c r="B826">
        <v>2010</v>
      </c>
      <c r="C826" t="s">
        <v>72</v>
      </c>
      <c r="D826" t="s">
        <v>40</v>
      </c>
      <c r="E826" t="s">
        <v>13113</v>
      </c>
      <c r="F826">
        <v>4</v>
      </c>
    </row>
    <row r="827" spans="1:6" x14ac:dyDescent="0.25">
      <c r="A827" t="s">
        <v>53</v>
      </c>
      <c r="B827">
        <v>2010</v>
      </c>
      <c r="C827" t="s">
        <v>72</v>
      </c>
      <c r="D827" t="s">
        <v>102</v>
      </c>
      <c r="E827" t="s">
        <v>13114</v>
      </c>
      <c r="F827">
        <v>19</v>
      </c>
    </row>
    <row r="828" spans="1:6" x14ac:dyDescent="0.25">
      <c r="A828" t="s">
        <v>53</v>
      </c>
      <c r="B828">
        <v>2010</v>
      </c>
      <c r="C828" t="s">
        <v>72</v>
      </c>
      <c r="D828" t="s">
        <v>107</v>
      </c>
      <c r="E828" t="s">
        <v>13115</v>
      </c>
      <c r="F828">
        <v>23</v>
      </c>
    </row>
    <row r="829" spans="1:6" x14ac:dyDescent="0.25">
      <c r="A829" t="s">
        <v>53</v>
      </c>
      <c r="B829">
        <v>2010</v>
      </c>
      <c r="C829" t="s">
        <v>72</v>
      </c>
      <c r="D829" t="s">
        <v>39</v>
      </c>
      <c r="E829" t="s">
        <v>13116</v>
      </c>
      <c r="F829">
        <v>16</v>
      </c>
    </row>
    <row r="830" spans="1:6" x14ac:dyDescent="0.25">
      <c r="A830" t="s">
        <v>53</v>
      </c>
      <c r="B830">
        <v>2010</v>
      </c>
      <c r="C830" t="s">
        <v>72</v>
      </c>
      <c r="D830" t="s">
        <v>103</v>
      </c>
      <c r="E830" t="s">
        <v>13117</v>
      </c>
      <c r="F830">
        <v>260</v>
      </c>
    </row>
    <row r="831" spans="1:6" x14ac:dyDescent="0.25">
      <c r="A831" t="s">
        <v>53</v>
      </c>
      <c r="B831">
        <v>2010</v>
      </c>
      <c r="C831" t="s">
        <v>73</v>
      </c>
      <c r="D831" t="s">
        <v>38</v>
      </c>
      <c r="E831" t="s">
        <v>13118</v>
      </c>
      <c r="F831">
        <v>4</v>
      </c>
    </row>
    <row r="832" spans="1:6" x14ac:dyDescent="0.25">
      <c r="A832" t="s">
        <v>53</v>
      </c>
      <c r="B832">
        <v>2010</v>
      </c>
      <c r="C832" t="s">
        <v>73</v>
      </c>
      <c r="D832" t="s">
        <v>40</v>
      </c>
      <c r="E832" t="s">
        <v>13119</v>
      </c>
      <c r="F832">
        <v>4</v>
      </c>
    </row>
    <row r="833" spans="1:6" x14ac:dyDescent="0.25">
      <c r="A833" t="s">
        <v>53</v>
      </c>
      <c r="B833">
        <v>2010</v>
      </c>
      <c r="C833" t="s">
        <v>73</v>
      </c>
      <c r="D833" t="s">
        <v>102</v>
      </c>
      <c r="E833" t="s">
        <v>13120</v>
      </c>
      <c r="F833">
        <v>10</v>
      </c>
    </row>
    <row r="834" spans="1:6" x14ac:dyDescent="0.25">
      <c r="A834" t="s">
        <v>53</v>
      </c>
      <c r="B834">
        <v>2010</v>
      </c>
      <c r="C834" t="s">
        <v>73</v>
      </c>
      <c r="D834" t="s">
        <v>107</v>
      </c>
      <c r="E834" t="s">
        <v>13121</v>
      </c>
      <c r="F834">
        <v>13</v>
      </c>
    </row>
    <row r="835" spans="1:6" x14ac:dyDescent="0.25">
      <c r="A835" t="s">
        <v>53</v>
      </c>
      <c r="B835">
        <v>2010</v>
      </c>
      <c r="C835" t="s">
        <v>73</v>
      </c>
      <c r="D835" t="s">
        <v>39</v>
      </c>
      <c r="E835" t="s">
        <v>13122</v>
      </c>
      <c r="F835">
        <v>7</v>
      </c>
    </row>
    <row r="836" spans="1:6" x14ac:dyDescent="0.25">
      <c r="A836" t="s">
        <v>53</v>
      </c>
      <c r="B836">
        <v>2010</v>
      </c>
      <c r="C836" t="s">
        <v>73</v>
      </c>
      <c r="D836" t="s">
        <v>103</v>
      </c>
      <c r="E836" t="s">
        <v>13123</v>
      </c>
      <c r="F836">
        <v>107</v>
      </c>
    </row>
    <row r="837" spans="1:6" x14ac:dyDescent="0.25">
      <c r="A837" t="s">
        <v>53</v>
      </c>
      <c r="B837">
        <v>2010</v>
      </c>
      <c r="C837" t="s">
        <v>74</v>
      </c>
      <c r="D837" t="s">
        <v>40</v>
      </c>
      <c r="E837" t="s">
        <v>13124</v>
      </c>
      <c r="F837">
        <v>1</v>
      </c>
    </row>
    <row r="838" spans="1:6" x14ac:dyDescent="0.25">
      <c r="A838" t="s">
        <v>53</v>
      </c>
      <c r="B838">
        <v>2010</v>
      </c>
      <c r="C838" t="s">
        <v>74</v>
      </c>
      <c r="D838" t="s">
        <v>102</v>
      </c>
      <c r="E838" t="s">
        <v>13125</v>
      </c>
      <c r="F838">
        <v>4</v>
      </c>
    </row>
    <row r="839" spans="1:6" x14ac:dyDescent="0.25">
      <c r="A839" t="s">
        <v>53</v>
      </c>
      <c r="B839">
        <v>2010</v>
      </c>
      <c r="C839" t="s">
        <v>74</v>
      </c>
      <c r="D839" t="s">
        <v>107</v>
      </c>
      <c r="E839" t="s">
        <v>13126</v>
      </c>
      <c r="F839">
        <v>5</v>
      </c>
    </row>
    <row r="840" spans="1:6" x14ac:dyDescent="0.25">
      <c r="A840" t="s">
        <v>53</v>
      </c>
      <c r="B840">
        <v>2010</v>
      </c>
      <c r="C840" t="s">
        <v>74</v>
      </c>
      <c r="D840" t="s">
        <v>39</v>
      </c>
      <c r="E840" t="s">
        <v>13127</v>
      </c>
      <c r="F840">
        <v>5</v>
      </c>
    </row>
    <row r="841" spans="1:6" x14ac:dyDescent="0.25">
      <c r="A841" t="s">
        <v>53</v>
      </c>
      <c r="B841">
        <v>2010</v>
      </c>
      <c r="C841" t="s">
        <v>74</v>
      </c>
      <c r="D841" t="s">
        <v>103</v>
      </c>
      <c r="E841" t="s">
        <v>13128</v>
      </c>
      <c r="F841">
        <v>37</v>
      </c>
    </row>
    <row r="842" spans="1:6" x14ac:dyDescent="0.25">
      <c r="A842" t="s">
        <v>53</v>
      </c>
      <c r="B842">
        <v>2010</v>
      </c>
      <c r="C842" t="s">
        <v>75</v>
      </c>
      <c r="D842" t="s">
        <v>102</v>
      </c>
      <c r="E842" t="s">
        <v>13129</v>
      </c>
      <c r="F842">
        <v>4</v>
      </c>
    </row>
    <row r="843" spans="1:6" x14ac:dyDescent="0.25">
      <c r="A843" t="s">
        <v>53</v>
      </c>
      <c r="B843">
        <v>2010</v>
      </c>
      <c r="C843" t="s">
        <v>75</v>
      </c>
      <c r="D843" t="s">
        <v>107</v>
      </c>
      <c r="E843" t="s">
        <v>13130</v>
      </c>
      <c r="F843">
        <v>4</v>
      </c>
    </row>
    <row r="844" spans="1:6" x14ac:dyDescent="0.25">
      <c r="A844" t="s">
        <v>53</v>
      </c>
      <c r="B844">
        <v>2010</v>
      </c>
      <c r="C844" t="s">
        <v>75</v>
      </c>
      <c r="D844" t="s">
        <v>39</v>
      </c>
      <c r="E844" t="s">
        <v>13131</v>
      </c>
      <c r="F844">
        <v>4</v>
      </c>
    </row>
    <row r="845" spans="1:6" x14ac:dyDescent="0.25">
      <c r="A845" t="s">
        <v>53</v>
      </c>
      <c r="B845">
        <v>2010</v>
      </c>
      <c r="C845" t="s">
        <v>75</v>
      </c>
      <c r="D845" t="s">
        <v>103</v>
      </c>
      <c r="E845" t="s">
        <v>13132</v>
      </c>
      <c r="F845">
        <v>27</v>
      </c>
    </row>
    <row r="846" spans="1:6" x14ac:dyDescent="0.25">
      <c r="A846" t="s">
        <v>53</v>
      </c>
      <c r="B846">
        <v>2011</v>
      </c>
      <c r="C846" t="s">
        <v>72</v>
      </c>
      <c r="D846" t="s">
        <v>38</v>
      </c>
      <c r="E846" t="s">
        <v>13133</v>
      </c>
      <c r="F846">
        <v>3</v>
      </c>
    </row>
    <row r="847" spans="1:6" x14ac:dyDescent="0.25">
      <c r="A847" t="s">
        <v>53</v>
      </c>
      <c r="B847">
        <v>2011</v>
      </c>
      <c r="C847" t="s">
        <v>72</v>
      </c>
      <c r="D847" t="s">
        <v>40</v>
      </c>
      <c r="E847" t="s">
        <v>13134</v>
      </c>
      <c r="F847">
        <v>3</v>
      </c>
    </row>
    <row r="848" spans="1:6" x14ac:dyDescent="0.25">
      <c r="A848" t="s">
        <v>53</v>
      </c>
      <c r="B848">
        <v>2011</v>
      </c>
      <c r="C848" t="s">
        <v>72</v>
      </c>
      <c r="D848" t="s">
        <v>102</v>
      </c>
      <c r="E848" t="s">
        <v>13135</v>
      </c>
      <c r="F848">
        <v>30</v>
      </c>
    </row>
    <row r="849" spans="1:6" x14ac:dyDescent="0.25">
      <c r="A849" t="s">
        <v>53</v>
      </c>
      <c r="B849">
        <v>2011</v>
      </c>
      <c r="C849" t="s">
        <v>72</v>
      </c>
      <c r="D849" t="s">
        <v>107</v>
      </c>
      <c r="E849" t="s">
        <v>13136</v>
      </c>
      <c r="F849">
        <v>9</v>
      </c>
    </row>
    <row r="850" spans="1:6" x14ac:dyDescent="0.25">
      <c r="A850" t="s">
        <v>53</v>
      </c>
      <c r="B850">
        <v>2011</v>
      </c>
      <c r="C850" t="s">
        <v>72</v>
      </c>
      <c r="D850" t="s">
        <v>39</v>
      </c>
      <c r="E850" t="s">
        <v>13137</v>
      </c>
      <c r="F850">
        <v>15</v>
      </c>
    </row>
    <row r="851" spans="1:6" x14ac:dyDescent="0.25">
      <c r="A851" t="s">
        <v>53</v>
      </c>
      <c r="B851">
        <v>2011</v>
      </c>
      <c r="C851" t="s">
        <v>72</v>
      </c>
      <c r="D851" t="s">
        <v>103</v>
      </c>
      <c r="E851" t="s">
        <v>13138</v>
      </c>
      <c r="F851">
        <v>241</v>
      </c>
    </row>
    <row r="852" spans="1:6" x14ac:dyDescent="0.25">
      <c r="A852" t="s">
        <v>53</v>
      </c>
      <c r="B852">
        <v>2011</v>
      </c>
      <c r="C852" t="s">
        <v>73</v>
      </c>
      <c r="D852" t="s">
        <v>38</v>
      </c>
      <c r="E852" t="s">
        <v>13139</v>
      </c>
      <c r="F852">
        <v>1</v>
      </c>
    </row>
    <row r="853" spans="1:6" x14ac:dyDescent="0.25">
      <c r="A853" t="s">
        <v>53</v>
      </c>
      <c r="B853">
        <v>2011</v>
      </c>
      <c r="C853" t="s">
        <v>73</v>
      </c>
      <c r="D853" t="s">
        <v>40</v>
      </c>
      <c r="E853" t="s">
        <v>13140</v>
      </c>
      <c r="F853">
        <v>5</v>
      </c>
    </row>
    <row r="854" spans="1:6" x14ac:dyDescent="0.25">
      <c r="A854" t="s">
        <v>53</v>
      </c>
      <c r="B854">
        <v>2011</v>
      </c>
      <c r="C854" t="s">
        <v>73</v>
      </c>
      <c r="D854" t="s">
        <v>102</v>
      </c>
      <c r="E854" t="s">
        <v>13141</v>
      </c>
      <c r="F854">
        <v>20</v>
      </c>
    </row>
    <row r="855" spans="1:6" x14ac:dyDescent="0.25">
      <c r="A855" t="s">
        <v>53</v>
      </c>
      <c r="B855">
        <v>2011</v>
      </c>
      <c r="C855" t="s">
        <v>73</v>
      </c>
      <c r="D855" t="s">
        <v>107</v>
      </c>
      <c r="E855" t="s">
        <v>13142</v>
      </c>
      <c r="F855">
        <v>7</v>
      </c>
    </row>
    <row r="856" spans="1:6" x14ac:dyDescent="0.25">
      <c r="A856" t="s">
        <v>53</v>
      </c>
      <c r="B856">
        <v>2011</v>
      </c>
      <c r="C856" t="s">
        <v>73</v>
      </c>
      <c r="D856" t="s">
        <v>39</v>
      </c>
      <c r="E856" t="s">
        <v>13143</v>
      </c>
      <c r="F856">
        <v>8</v>
      </c>
    </row>
    <row r="857" spans="1:6" x14ac:dyDescent="0.25">
      <c r="A857" t="s">
        <v>53</v>
      </c>
      <c r="B857">
        <v>2011</v>
      </c>
      <c r="C857" t="s">
        <v>73</v>
      </c>
      <c r="D857" t="s">
        <v>103</v>
      </c>
      <c r="E857" t="s">
        <v>13144</v>
      </c>
      <c r="F857">
        <v>96</v>
      </c>
    </row>
    <row r="858" spans="1:6" x14ac:dyDescent="0.25">
      <c r="A858" t="s">
        <v>53</v>
      </c>
      <c r="B858">
        <v>2011</v>
      </c>
      <c r="C858" t="s">
        <v>74</v>
      </c>
      <c r="D858" t="s">
        <v>40</v>
      </c>
      <c r="E858" t="s">
        <v>13145</v>
      </c>
      <c r="F858">
        <v>1</v>
      </c>
    </row>
    <row r="859" spans="1:6" x14ac:dyDescent="0.25">
      <c r="A859" t="s">
        <v>53</v>
      </c>
      <c r="B859">
        <v>2011</v>
      </c>
      <c r="C859" t="s">
        <v>74</v>
      </c>
      <c r="D859" t="s">
        <v>102</v>
      </c>
      <c r="E859" t="s">
        <v>13146</v>
      </c>
      <c r="F859">
        <v>12</v>
      </c>
    </row>
    <row r="860" spans="1:6" x14ac:dyDescent="0.25">
      <c r="A860" t="s">
        <v>53</v>
      </c>
      <c r="B860">
        <v>2011</v>
      </c>
      <c r="C860" t="s">
        <v>74</v>
      </c>
      <c r="D860" t="s">
        <v>107</v>
      </c>
      <c r="E860" t="s">
        <v>13147</v>
      </c>
      <c r="F860">
        <v>6</v>
      </c>
    </row>
    <row r="861" spans="1:6" x14ac:dyDescent="0.25">
      <c r="A861" t="s">
        <v>53</v>
      </c>
      <c r="B861">
        <v>2011</v>
      </c>
      <c r="C861" t="s">
        <v>74</v>
      </c>
      <c r="D861" t="s">
        <v>39</v>
      </c>
      <c r="E861" t="s">
        <v>13148</v>
      </c>
      <c r="F861">
        <v>9</v>
      </c>
    </row>
    <row r="862" spans="1:6" x14ac:dyDescent="0.25">
      <c r="A862" t="s">
        <v>53</v>
      </c>
      <c r="B862">
        <v>2011</v>
      </c>
      <c r="C862" t="s">
        <v>74</v>
      </c>
      <c r="D862" t="s">
        <v>103</v>
      </c>
      <c r="E862" t="s">
        <v>13149</v>
      </c>
      <c r="F862">
        <v>42</v>
      </c>
    </row>
    <row r="863" spans="1:6" x14ac:dyDescent="0.25">
      <c r="A863" t="s">
        <v>53</v>
      </c>
      <c r="B863">
        <v>2011</v>
      </c>
      <c r="C863" t="s">
        <v>75</v>
      </c>
      <c r="D863" t="s">
        <v>102</v>
      </c>
      <c r="E863" t="s">
        <v>13150</v>
      </c>
      <c r="F863">
        <v>5</v>
      </c>
    </row>
    <row r="864" spans="1:6" x14ac:dyDescent="0.25">
      <c r="A864" t="s">
        <v>53</v>
      </c>
      <c r="B864">
        <v>2011</v>
      </c>
      <c r="C864" t="s">
        <v>75</v>
      </c>
      <c r="D864" t="s">
        <v>107</v>
      </c>
      <c r="E864" t="s">
        <v>13151</v>
      </c>
      <c r="F864">
        <v>5</v>
      </c>
    </row>
    <row r="865" spans="1:6" x14ac:dyDescent="0.25">
      <c r="A865" t="s">
        <v>53</v>
      </c>
      <c r="B865">
        <v>2011</v>
      </c>
      <c r="C865" t="s">
        <v>75</v>
      </c>
      <c r="D865" t="s">
        <v>39</v>
      </c>
      <c r="E865" t="s">
        <v>13152</v>
      </c>
      <c r="F865">
        <v>4</v>
      </c>
    </row>
    <row r="866" spans="1:6" x14ac:dyDescent="0.25">
      <c r="A866" t="s">
        <v>53</v>
      </c>
      <c r="B866">
        <v>2011</v>
      </c>
      <c r="C866" t="s">
        <v>75</v>
      </c>
      <c r="D866" t="s">
        <v>103</v>
      </c>
      <c r="E866" t="s">
        <v>13153</v>
      </c>
      <c r="F866">
        <v>24</v>
      </c>
    </row>
    <row r="867" spans="1:6" x14ac:dyDescent="0.25">
      <c r="A867" t="s">
        <v>53</v>
      </c>
      <c r="B867">
        <v>2012</v>
      </c>
      <c r="C867" t="s">
        <v>72</v>
      </c>
      <c r="D867" t="s">
        <v>38</v>
      </c>
      <c r="E867" t="s">
        <v>13154</v>
      </c>
      <c r="F867">
        <v>2</v>
      </c>
    </row>
    <row r="868" spans="1:6" x14ac:dyDescent="0.25">
      <c r="A868" t="s">
        <v>53</v>
      </c>
      <c r="B868">
        <v>2012</v>
      </c>
      <c r="C868" t="s">
        <v>72</v>
      </c>
      <c r="D868" t="s">
        <v>40</v>
      </c>
      <c r="E868" t="s">
        <v>13155</v>
      </c>
      <c r="F868">
        <v>2</v>
      </c>
    </row>
    <row r="869" spans="1:6" x14ac:dyDescent="0.25">
      <c r="A869" t="s">
        <v>53</v>
      </c>
      <c r="B869">
        <v>2012</v>
      </c>
      <c r="C869" t="s">
        <v>72</v>
      </c>
      <c r="D869" t="s">
        <v>102</v>
      </c>
      <c r="E869" t="s">
        <v>13156</v>
      </c>
      <c r="F869">
        <v>20</v>
      </c>
    </row>
    <row r="870" spans="1:6" x14ac:dyDescent="0.25">
      <c r="A870" t="s">
        <v>53</v>
      </c>
      <c r="B870">
        <v>2012</v>
      </c>
      <c r="C870" t="s">
        <v>72</v>
      </c>
      <c r="D870" t="s">
        <v>107</v>
      </c>
      <c r="E870" t="s">
        <v>13157</v>
      </c>
      <c r="F870">
        <v>23</v>
      </c>
    </row>
    <row r="871" spans="1:6" x14ac:dyDescent="0.25">
      <c r="A871" t="s">
        <v>53</v>
      </c>
      <c r="B871">
        <v>2012</v>
      </c>
      <c r="C871" t="s">
        <v>72</v>
      </c>
      <c r="D871" t="s">
        <v>39</v>
      </c>
      <c r="E871" t="s">
        <v>13158</v>
      </c>
      <c r="F871">
        <v>14</v>
      </c>
    </row>
    <row r="872" spans="1:6" x14ac:dyDescent="0.25">
      <c r="A872" t="s">
        <v>53</v>
      </c>
      <c r="B872">
        <v>2012</v>
      </c>
      <c r="C872" t="s">
        <v>72</v>
      </c>
      <c r="D872" t="s">
        <v>103</v>
      </c>
      <c r="E872" t="s">
        <v>13159</v>
      </c>
      <c r="F872">
        <v>231</v>
      </c>
    </row>
    <row r="873" spans="1:6" x14ac:dyDescent="0.25">
      <c r="A873" t="s">
        <v>53</v>
      </c>
      <c r="B873">
        <v>2012</v>
      </c>
      <c r="C873" t="s">
        <v>73</v>
      </c>
      <c r="D873" t="s">
        <v>38</v>
      </c>
      <c r="E873" t="s">
        <v>13160</v>
      </c>
      <c r="F873">
        <v>6</v>
      </c>
    </row>
    <row r="874" spans="1:6" x14ac:dyDescent="0.25">
      <c r="A874" t="s">
        <v>53</v>
      </c>
      <c r="B874">
        <v>2012</v>
      </c>
      <c r="C874" t="s">
        <v>73</v>
      </c>
      <c r="D874" t="s">
        <v>40</v>
      </c>
      <c r="E874" t="s">
        <v>13161</v>
      </c>
      <c r="F874">
        <v>3</v>
      </c>
    </row>
    <row r="875" spans="1:6" x14ac:dyDescent="0.25">
      <c r="A875" t="s">
        <v>53</v>
      </c>
      <c r="B875">
        <v>2012</v>
      </c>
      <c r="C875" t="s">
        <v>73</v>
      </c>
      <c r="D875" t="s">
        <v>102</v>
      </c>
      <c r="E875" t="s">
        <v>13162</v>
      </c>
      <c r="F875">
        <v>15</v>
      </c>
    </row>
    <row r="876" spans="1:6" x14ac:dyDescent="0.25">
      <c r="A876" t="s">
        <v>53</v>
      </c>
      <c r="B876">
        <v>2012</v>
      </c>
      <c r="C876" t="s">
        <v>73</v>
      </c>
      <c r="D876" t="s">
        <v>107</v>
      </c>
      <c r="E876" t="s">
        <v>13163</v>
      </c>
      <c r="F876">
        <v>19</v>
      </c>
    </row>
    <row r="877" spans="1:6" x14ac:dyDescent="0.25">
      <c r="A877" t="s">
        <v>53</v>
      </c>
      <c r="B877">
        <v>2012</v>
      </c>
      <c r="C877" t="s">
        <v>73</v>
      </c>
      <c r="D877" t="s">
        <v>39</v>
      </c>
      <c r="E877" t="s">
        <v>13164</v>
      </c>
      <c r="F877">
        <v>11</v>
      </c>
    </row>
    <row r="878" spans="1:6" x14ac:dyDescent="0.25">
      <c r="A878" t="s">
        <v>53</v>
      </c>
      <c r="B878">
        <v>2012</v>
      </c>
      <c r="C878" t="s">
        <v>73</v>
      </c>
      <c r="D878" t="s">
        <v>103</v>
      </c>
      <c r="E878" t="s">
        <v>13165</v>
      </c>
      <c r="F878">
        <v>88</v>
      </c>
    </row>
    <row r="879" spans="1:6" x14ac:dyDescent="0.25">
      <c r="A879" t="s">
        <v>53</v>
      </c>
      <c r="B879">
        <v>2012</v>
      </c>
      <c r="C879" t="s">
        <v>74</v>
      </c>
      <c r="D879" t="s">
        <v>38</v>
      </c>
      <c r="E879" t="s">
        <v>13166</v>
      </c>
      <c r="F879">
        <v>2</v>
      </c>
    </row>
    <row r="880" spans="1:6" x14ac:dyDescent="0.25">
      <c r="A880" t="s">
        <v>53</v>
      </c>
      <c r="B880">
        <v>2012</v>
      </c>
      <c r="C880" t="s">
        <v>74</v>
      </c>
      <c r="D880" t="s">
        <v>40</v>
      </c>
      <c r="E880" t="s">
        <v>13167</v>
      </c>
      <c r="F880">
        <v>2</v>
      </c>
    </row>
    <row r="881" spans="1:6" x14ac:dyDescent="0.25">
      <c r="A881" t="s">
        <v>53</v>
      </c>
      <c r="B881">
        <v>2012</v>
      </c>
      <c r="C881" t="s">
        <v>74</v>
      </c>
      <c r="D881" t="s">
        <v>102</v>
      </c>
      <c r="E881" t="s">
        <v>13168</v>
      </c>
      <c r="F881">
        <v>5</v>
      </c>
    </row>
    <row r="882" spans="1:6" x14ac:dyDescent="0.25">
      <c r="A882" t="s">
        <v>53</v>
      </c>
      <c r="B882">
        <v>2012</v>
      </c>
      <c r="C882" t="s">
        <v>74</v>
      </c>
      <c r="D882" t="s">
        <v>107</v>
      </c>
      <c r="E882" t="s">
        <v>13169</v>
      </c>
      <c r="F882">
        <v>2</v>
      </c>
    </row>
    <row r="883" spans="1:6" x14ac:dyDescent="0.25">
      <c r="A883" t="s">
        <v>53</v>
      </c>
      <c r="B883">
        <v>2012</v>
      </c>
      <c r="C883" t="s">
        <v>74</v>
      </c>
      <c r="D883" t="s">
        <v>39</v>
      </c>
      <c r="E883" t="s">
        <v>13170</v>
      </c>
      <c r="F883">
        <v>2</v>
      </c>
    </row>
    <row r="884" spans="1:6" x14ac:dyDescent="0.25">
      <c r="A884" t="s">
        <v>53</v>
      </c>
      <c r="B884">
        <v>2012</v>
      </c>
      <c r="C884" t="s">
        <v>74</v>
      </c>
      <c r="D884" t="s">
        <v>103</v>
      </c>
      <c r="E884" t="s">
        <v>13171</v>
      </c>
      <c r="F884">
        <v>45</v>
      </c>
    </row>
    <row r="885" spans="1:6" x14ac:dyDescent="0.25">
      <c r="A885" t="s">
        <v>53</v>
      </c>
      <c r="B885">
        <v>2012</v>
      </c>
      <c r="C885" t="s">
        <v>75</v>
      </c>
      <c r="D885" t="s">
        <v>38</v>
      </c>
      <c r="E885" t="s">
        <v>13172</v>
      </c>
      <c r="F885">
        <v>1</v>
      </c>
    </row>
    <row r="886" spans="1:6" x14ac:dyDescent="0.25">
      <c r="A886" t="s">
        <v>53</v>
      </c>
      <c r="B886">
        <v>2012</v>
      </c>
      <c r="C886" t="s">
        <v>75</v>
      </c>
      <c r="D886" t="s">
        <v>40</v>
      </c>
      <c r="E886" t="s">
        <v>13173</v>
      </c>
      <c r="F886">
        <v>1</v>
      </c>
    </row>
    <row r="887" spans="1:6" x14ac:dyDescent="0.25">
      <c r="A887" t="s">
        <v>53</v>
      </c>
      <c r="B887">
        <v>2012</v>
      </c>
      <c r="C887" t="s">
        <v>75</v>
      </c>
      <c r="D887" t="s">
        <v>102</v>
      </c>
      <c r="E887" t="s">
        <v>13174</v>
      </c>
      <c r="F887">
        <v>5</v>
      </c>
    </row>
    <row r="888" spans="1:6" x14ac:dyDescent="0.25">
      <c r="A888" t="s">
        <v>53</v>
      </c>
      <c r="B888">
        <v>2012</v>
      </c>
      <c r="C888" t="s">
        <v>75</v>
      </c>
      <c r="D888" t="s">
        <v>107</v>
      </c>
      <c r="E888" t="s">
        <v>13175</v>
      </c>
      <c r="F888">
        <v>4</v>
      </c>
    </row>
    <row r="889" spans="1:6" x14ac:dyDescent="0.25">
      <c r="A889" t="s">
        <v>53</v>
      </c>
      <c r="B889">
        <v>2012</v>
      </c>
      <c r="C889" t="s">
        <v>75</v>
      </c>
      <c r="D889" t="s">
        <v>39</v>
      </c>
      <c r="E889" t="s">
        <v>13176</v>
      </c>
      <c r="F889">
        <v>2</v>
      </c>
    </row>
    <row r="890" spans="1:6" x14ac:dyDescent="0.25">
      <c r="A890" t="s">
        <v>53</v>
      </c>
      <c r="B890">
        <v>2012</v>
      </c>
      <c r="C890" t="s">
        <v>75</v>
      </c>
      <c r="D890" t="s">
        <v>103</v>
      </c>
      <c r="E890" t="s">
        <v>13177</v>
      </c>
      <c r="F890">
        <v>32</v>
      </c>
    </row>
    <row r="891" spans="1:6" x14ac:dyDescent="0.25">
      <c r="A891" t="s">
        <v>53</v>
      </c>
      <c r="B891">
        <v>2013</v>
      </c>
      <c r="C891" t="s">
        <v>72</v>
      </c>
      <c r="D891" t="s">
        <v>38</v>
      </c>
      <c r="E891" t="s">
        <v>13178</v>
      </c>
      <c r="F891">
        <v>5</v>
      </c>
    </row>
    <row r="892" spans="1:6" x14ac:dyDescent="0.25">
      <c r="A892" t="s">
        <v>53</v>
      </c>
      <c r="B892">
        <v>2013</v>
      </c>
      <c r="C892" t="s">
        <v>72</v>
      </c>
      <c r="D892" t="s">
        <v>40</v>
      </c>
      <c r="E892" t="s">
        <v>13179</v>
      </c>
      <c r="F892">
        <v>6</v>
      </c>
    </row>
    <row r="893" spans="1:6" x14ac:dyDescent="0.25">
      <c r="A893" t="s">
        <v>53</v>
      </c>
      <c r="B893">
        <v>2013</v>
      </c>
      <c r="C893" t="s">
        <v>72</v>
      </c>
      <c r="D893" t="s">
        <v>102</v>
      </c>
      <c r="E893" t="s">
        <v>13180</v>
      </c>
      <c r="F893">
        <v>20</v>
      </c>
    </row>
    <row r="894" spans="1:6" x14ac:dyDescent="0.25">
      <c r="A894" t="s">
        <v>53</v>
      </c>
      <c r="B894">
        <v>2013</v>
      </c>
      <c r="C894" t="s">
        <v>72</v>
      </c>
      <c r="D894" t="s">
        <v>107</v>
      </c>
      <c r="E894" t="s">
        <v>13181</v>
      </c>
      <c r="F894">
        <v>27</v>
      </c>
    </row>
    <row r="895" spans="1:6" x14ac:dyDescent="0.25">
      <c r="A895" t="s">
        <v>53</v>
      </c>
      <c r="B895">
        <v>2013</v>
      </c>
      <c r="C895" t="s">
        <v>72</v>
      </c>
      <c r="D895" t="s">
        <v>39</v>
      </c>
      <c r="E895" t="s">
        <v>13182</v>
      </c>
      <c r="F895">
        <v>15</v>
      </c>
    </row>
    <row r="896" spans="1:6" x14ac:dyDescent="0.25">
      <c r="A896" t="s">
        <v>53</v>
      </c>
      <c r="B896">
        <v>2013</v>
      </c>
      <c r="C896" t="s">
        <v>72</v>
      </c>
      <c r="D896" t="s">
        <v>103</v>
      </c>
      <c r="E896" t="s">
        <v>13183</v>
      </c>
      <c r="F896">
        <v>229</v>
      </c>
    </row>
    <row r="897" spans="1:6" x14ac:dyDescent="0.25">
      <c r="A897" t="s">
        <v>53</v>
      </c>
      <c r="B897">
        <v>2013</v>
      </c>
      <c r="C897" t="s">
        <v>73</v>
      </c>
      <c r="D897" t="s">
        <v>38</v>
      </c>
      <c r="E897" t="s">
        <v>13184</v>
      </c>
      <c r="F897">
        <v>2</v>
      </c>
    </row>
    <row r="898" spans="1:6" x14ac:dyDescent="0.25">
      <c r="A898" t="s">
        <v>53</v>
      </c>
      <c r="B898">
        <v>2013</v>
      </c>
      <c r="C898" t="s">
        <v>73</v>
      </c>
      <c r="D898" t="s">
        <v>102</v>
      </c>
      <c r="E898" t="s">
        <v>13185</v>
      </c>
      <c r="F898">
        <v>12</v>
      </c>
    </row>
    <row r="899" spans="1:6" x14ac:dyDescent="0.25">
      <c r="A899" t="s">
        <v>53</v>
      </c>
      <c r="B899">
        <v>2013</v>
      </c>
      <c r="C899" t="s">
        <v>73</v>
      </c>
      <c r="D899" t="s">
        <v>107</v>
      </c>
      <c r="E899" t="s">
        <v>13186</v>
      </c>
      <c r="F899">
        <v>7</v>
      </c>
    </row>
    <row r="900" spans="1:6" x14ac:dyDescent="0.25">
      <c r="A900" t="s">
        <v>53</v>
      </c>
      <c r="B900">
        <v>2013</v>
      </c>
      <c r="C900" t="s">
        <v>73</v>
      </c>
      <c r="D900" t="s">
        <v>39</v>
      </c>
      <c r="E900" t="s">
        <v>13187</v>
      </c>
      <c r="F900">
        <v>14</v>
      </c>
    </row>
    <row r="901" spans="1:6" x14ac:dyDescent="0.25">
      <c r="A901" t="s">
        <v>53</v>
      </c>
      <c r="B901">
        <v>2013</v>
      </c>
      <c r="C901" t="s">
        <v>73</v>
      </c>
      <c r="D901" t="s">
        <v>103</v>
      </c>
      <c r="E901" t="s">
        <v>13188</v>
      </c>
      <c r="F901">
        <v>97</v>
      </c>
    </row>
    <row r="902" spans="1:6" x14ac:dyDescent="0.25">
      <c r="A902" t="s">
        <v>53</v>
      </c>
      <c r="B902">
        <v>2013</v>
      </c>
      <c r="C902" t="s">
        <v>74</v>
      </c>
      <c r="D902" t="s">
        <v>38</v>
      </c>
      <c r="E902" t="s">
        <v>13189</v>
      </c>
      <c r="F902">
        <v>2</v>
      </c>
    </row>
    <row r="903" spans="1:6" x14ac:dyDescent="0.25">
      <c r="A903" t="s">
        <v>53</v>
      </c>
      <c r="B903">
        <v>2013</v>
      </c>
      <c r="C903" t="s">
        <v>74</v>
      </c>
      <c r="D903" t="s">
        <v>40</v>
      </c>
      <c r="E903" t="s">
        <v>13190</v>
      </c>
      <c r="F903">
        <v>2</v>
      </c>
    </row>
    <row r="904" spans="1:6" x14ac:dyDescent="0.25">
      <c r="A904" t="s">
        <v>53</v>
      </c>
      <c r="B904">
        <v>2013</v>
      </c>
      <c r="C904" t="s">
        <v>74</v>
      </c>
      <c r="D904" t="s">
        <v>102</v>
      </c>
      <c r="E904" t="s">
        <v>13191</v>
      </c>
      <c r="F904">
        <v>12</v>
      </c>
    </row>
    <row r="905" spans="1:6" x14ac:dyDescent="0.25">
      <c r="A905" t="s">
        <v>53</v>
      </c>
      <c r="B905">
        <v>2013</v>
      </c>
      <c r="C905" t="s">
        <v>74</v>
      </c>
      <c r="D905" t="s">
        <v>107</v>
      </c>
      <c r="E905" t="s">
        <v>13192</v>
      </c>
      <c r="F905">
        <v>8</v>
      </c>
    </row>
    <row r="906" spans="1:6" x14ac:dyDescent="0.25">
      <c r="A906" t="s">
        <v>53</v>
      </c>
      <c r="B906">
        <v>2013</v>
      </c>
      <c r="C906" t="s">
        <v>74</v>
      </c>
      <c r="D906" t="s">
        <v>39</v>
      </c>
      <c r="E906" t="s">
        <v>13193</v>
      </c>
      <c r="F906">
        <v>5</v>
      </c>
    </row>
    <row r="907" spans="1:6" x14ac:dyDescent="0.25">
      <c r="A907" t="s">
        <v>53</v>
      </c>
      <c r="B907">
        <v>2013</v>
      </c>
      <c r="C907" t="s">
        <v>74</v>
      </c>
      <c r="D907" t="s">
        <v>103</v>
      </c>
      <c r="E907" t="s">
        <v>13194</v>
      </c>
      <c r="F907">
        <v>30</v>
      </c>
    </row>
    <row r="908" spans="1:6" x14ac:dyDescent="0.25">
      <c r="A908" t="s">
        <v>53</v>
      </c>
      <c r="B908">
        <v>2013</v>
      </c>
      <c r="C908" t="s">
        <v>75</v>
      </c>
      <c r="D908" t="s">
        <v>40</v>
      </c>
      <c r="E908" t="s">
        <v>13195</v>
      </c>
      <c r="F908">
        <v>2</v>
      </c>
    </row>
    <row r="909" spans="1:6" x14ac:dyDescent="0.25">
      <c r="A909" t="s">
        <v>53</v>
      </c>
      <c r="B909">
        <v>2013</v>
      </c>
      <c r="C909" t="s">
        <v>75</v>
      </c>
      <c r="D909" t="s">
        <v>102</v>
      </c>
      <c r="E909" t="s">
        <v>13196</v>
      </c>
      <c r="F909">
        <v>1</v>
      </c>
    </row>
    <row r="910" spans="1:6" x14ac:dyDescent="0.25">
      <c r="A910" t="s">
        <v>53</v>
      </c>
      <c r="B910">
        <v>2013</v>
      </c>
      <c r="C910" t="s">
        <v>75</v>
      </c>
      <c r="D910" t="s">
        <v>107</v>
      </c>
      <c r="E910" t="s">
        <v>13197</v>
      </c>
      <c r="F910">
        <v>6</v>
      </c>
    </row>
    <row r="911" spans="1:6" x14ac:dyDescent="0.25">
      <c r="A911" t="s">
        <v>53</v>
      </c>
      <c r="B911">
        <v>2013</v>
      </c>
      <c r="C911" t="s">
        <v>75</v>
      </c>
      <c r="D911" t="s">
        <v>39</v>
      </c>
      <c r="E911" t="s">
        <v>13198</v>
      </c>
      <c r="F911">
        <v>7</v>
      </c>
    </row>
    <row r="912" spans="1:6" x14ac:dyDescent="0.25">
      <c r="A912" t="s">
        <v>53</v>
      </c>
      <c r="B912">
        <v>2013</v>
      </c>
      <c r="C912" t="s">
        <v>75</v>
      </c>
      <c r="D912" t="s">
        <v>103</v>
      </c>
      <c r="E912" t="s">
        <v>13199</v>
      </c>
      <c r="F912">
        <v>27</v>
      </c>
    </row>
    <row r="913" spans="1:6" x14ac:dyDescent="0.25">
      <c r="A913" t="s">
        <v>53</v>
      </c>
      <c r="B913">
        <v>2014</v>
      </c>
      <c r="C913" t="s">
        <v>72</v>
      </c>
      <c r="D913" t="s">
        <v>38</v>
      </c>
      <c r="E913" t="s">
        <v>13200</v>
      </c>
      <c r="F913">
        <v>5</v>
      </c>
    </row>
    <row r="914" spans="1:6" x14ac:dyDescent="0.25">
      <c r="A914" t="s">
        <v>53</v>
      </c>
      <c r="B914">
        <v>2014</v>
      </c>
      <c r="C914" t="s">
        <v>72</v>
      </c>
      <c r="D914" t="s">
        <v>40</v>
      </c>
      <c r="E914" t="s">
        <v>13201</v>
      </c>
      <c r="F914">
        <v>3</v>
      </c>
    </row>
    <row r="915" spans="1:6" x14ac:dyDescent="0.25">
      <c r="A915" t="s">
        <v>53</v>
      </c>
      <c r="B915">
        <v>2014</v>
      </c>
      <c r="C915" t="s">
        <v>72</v>
      </c>
      <c r="D915" t="s">
        <v>102</v>
      </c>
      <c r="E915" t="s">
        <v>13202</v>
      </c>
      <c r="F915">
        <v>45</v>
      </c>
    </row>
    <row r="916" spans="1:6" x14ac:dyDescent="0.25">
      <c r="A916" t="s">
        <v>53</v>
      </c>
      <c r="B916">
        <v>2014</v>
      </c>
      <c r="C916" t="s">
        <v>72</v>
      </c>
      <c r="D916" t="s">
        <v>107</v>
      </c>
      <c r="E916" t="s">
        <v>13203</v>
      </c>
      <c r="F916">
        <v>27</v>
      </c>
    </row>
    <row r="917" spans="1:6" x14ac:dyDescent="0.25">
      <c r="A917" t="s">
        <v>53</v>
      </c>
      <c r="B917">
        <v>2014</v>
      </c>
      <c r="C917" t="s">
        <v>72</v>
      </c>
      <c r="D917" t="s">
        <v>39</v>
      </c>
      <c r="E917" t="s">
        <v>13204</v>
      </c>
      <c r="F917">
        <v>8</v>
      </c>
    </row>
    <row r="918" spans="1:6" x14ac:dyDescent="0.25">
      <c r="A918" t="s">
        <v>53</v>
      </c>
      <c r="B918">
        <v>2014</v>
      </c>
      <c r="C918" t="s">
        <v>72</v>
      </c>
      <c r="D918" t="s">
        <v>103</v>
      </c>
      <c r="E918" t="s">
        <v>13205</v>
      </c>
      <c r="F918">
        <v>212</v>
      </c>
    </row>
    <row r="919" spans="1:6" x14ac:dyDescent="0.25">
      <c r="A919" t="s">
        <v>53</v>
      </c>
      <c r="B919">
        <v>2014</v>
      </c>
      <c r="C919" t="s">
        <v>73</v>
      </c>
      <c r="D919" t="s">
        <v>38</v>
      </c>
      <c r="E919" t="s">
        <v>13206</v>
      </c>
      <c r="F919">
        <v>3</v>
      </c>
    </row>
    <row r="920" spans="1:6" x14ac:dyDescent="0.25">
      <c r="A920" t="s">
        <v>53</v>
      </c>
      <c r="B920">
        <v>2014</v>
      </c>
      <c r="C920" t="s">
        <v>73</v>
      </c>
      <c r="D920" t="s">
        <v>40</v>
      </c>
      <c r="E920" t="s">
        <v>13207</v>
      </c>
      <c r="F920">
        <v>1</v>
      </c>
    </row>
    <row r="921" spans="1:6" x14ac:dyDescent="0.25">
      <c r="A921" t="s">
        <v>53</v>
      </c>
      <c r="B921">
        <v>2014</v>
      </c>
      <c r="C921" t="s">
        <v>73</v>
      </c>
      <c r="D921" t="s">
        <v>102</v>
      </c>
      <c r="E921" t="s">
        <v>13208</v>
      </c>
      <c r="F921">
        <v>10</v>
      </c>
    </row>
    <row r="922" spans="1:6" x14ac:dyDescent="0.25">
      <c r="A922" t="s">
        <v>53</v>
      </c>
      <c r="B922">
        <v>2014</v>
      </c>
      <c r="C922" t="s">
        <v>73</v>
      </c>
      <c r="D922" t="s">
        <v>107</v>
      </c>
      <c r="E922" t="s">
        <v>13209</v>
      </c>
      <c r="F922">
        <v>10</v>
      </c>
    </row>
    <row r="923" spans="1:6" x14ac:dyDescent="0.25">
      <c r="A923" t="s">
        <v>53</v>
      </c>
      <c r="B923">
        <v>2014</v>
      </c>
      <c r="C923" t="s">
        <v>73</v>
      </c>
      <c r="D923" t="s">
        <v>39</v>
      </c>
      <c r="E923" t="s">
        <v>13210</v>
      </c>
      <c r="F923">
        <v>5</v>
      </c>
    </row>
    <row r="924" spans="1:6" x14ac:dyDescent="0.25">
      <c r="A924" t="s">
        <v>53</v>
      </c>
      <c r="B924">
        <v>2014</v>
      </c>
      <c r="C924" t="s">
        <v>73</v>
      </c>
      <c r="D924" t="s">
        <v>103</v>
      </c>
      <c r="E924" t="s">
        <v>13211</v>
      </c>
      <c r="F924">
        <v>87</v>
      </c>
    </row>
    <row r="925" spans="1:6" x14ac:dyDescent="0.25">
      <c r="A925" t="s">
        <v>53</v>
      </c>
      <c r="B925">
        <v>2014</v>
      </c>
      <c r="C925" t="s">
        <v>74</v>
      </c>
      <c r="D925" t="s">
        <v>38</v>
      </c>
      <c r="E925" t="s">
        <v>13212</v>
      </c>
      <c r="F925">
        <v>2</v>
      </c>
    </row>
    <row r="926" spans="1:6" x14ac:dyDescent="0.25">
      <c r="A926" t="s">
        <v>53</v>
      </c>
      <c r="B926">
        <v>2014</v>
      </c>
      <c r="C926" t="s">
        <v>74</v>
      </c>
      <c r="D926" t="s">
        <v>40</v>
      </c>
      <c r="E926" t="s">
        <v>13213</v>
      </c>
      <c r="F926">
        <v>6</v>
      </c>
    </row>
    <row r="927" spans="1:6" x14ac:dyDescent="0.25">
      <c r="A927" t="s">
        <v>53</v>
      </c>
      <c r="B927">
        <v>2014</v>
      </c>
      <c r="C927" t="s">
        <v>74</v>
      </c>
      <c r="D927" t="s">
        <v>102</v>
      </c>
      <c r="E927" t="s">
        <v>13214</v>
      </c>
      <c r="F927">
        <v>9</v>
      </c>
    </row>
    <row r="928" spans="1:6" x14ac:dyDescent="0.25">
      <c r="A928" t="s">
        <v>53</v>
      </c>
      <c r="B928">
        <v>2014</v>
      </c>
      <c r="C928" t="s">
        <v>74</v>
      </c>
      <c r="D928" t="s">
        <v>107</v>
      </c>
      <c r="E928" t="s">
        <v>13215</v>
      </c>
      <c r="F928">
        <v>12</v>
      </c>
    </row>
    <row r="929" spans="1:6" x14ac:dyDescent="0.25">
      <c r="A929" t="s">
        <v>53</v>
      </c>
      <c r="B929">
        <v>2014</v>
      </c>
      <c r="C929" t="s">
        <v>74</v>
      </c>
      <c r="D929" t="s">
        <v>39</v>
      </c>
      <c r="E929" t="s">
        <v>13216</v>
      </c>
      <c r="F929">
        <v>1</v>
      </c>
    </row>
    <row r="930" spans="1:6" x14ac:dyDescent="0.25">
      <c r="A930" t="s">
        <v>53</v>
      </c>
      <c r="B930">
        <v>2014</v>
      </c>
      <c r="C930" t="s">
        <v>74</v>
      </c>
      <c r="D930" t="s">
        <v>103</v>
      </c>
      <c r="E930" t="s">
        <v>13217</v>
      </c>
      <c r="F930">
        <v>43</v>
      </c>
    </row>
    <row r="931" spans="1:6" x14ac:dyDescent="0.25">
      <c r="A931" t="s">
        <v>53</v>
      </c>
      <c r="B931">
        <v>2014</v>
      </c>
      <c r="C931" t="s">
        <v>75</v>
      </c>
      <c r="D931" t="s">
        <v>38</v>
      </c>
      <c r="E931" t="s">
        <v>13218</v>
      </c>
      <c r="F931">
        <v>2</v>
      </c>
    </row>
    <row r="932" spans="1:6" x14ac:dyDescent="0.25">
      <c r="A932" t="s">
        <v>53</v>
      </c>
      <c r="B932">
        <v>2014</v>
      </c>
      <c r="C932" t="s">
        <v>75</v>
      </c>
      <c r="D932" t="s">
        <v>40</v>
      </c>
      <c r="E932" t="s">
        <v>13219</v>
      </c>
      <c r="F932">
        <v>2</v>
      </c>
    </row>
    <row r="933" spans="1:6" x14ac:dyDescent="0.25">
      <c r="A933" t="s">
        <v>53</v>
      </c>
      <c r="B933">
        <v>2014</v>
      </c>
      <c r="C933" t="s">
        <v>75</v>
      </c>
      <c r="D933" t="s">
        <v>102</v>
      </c>
      <c r="E933" t="s">
        <v>13220</v>
      </c>
      <c r="F933">
        <v>1</v>
      </c>
    </row>
    <row r="934" spans="1:6" x14ac:dyDescent="0.25">
      <c r="A934" t="s">
        <v>53</v>
      </c>
      <c r="B934">
        <v>2014</v>
      </c>
      <c r="C934" t="s">
        <v>75</v>
      </c>
      <c r="D934" t="s">
        <v>107</v>
      </c>
      <c r="E934" t="s">
        <v>13221</v>
      </c>
      <c r="F934">
        <v>7</v>
      </c>
    </row>
    <row r="935" spans="1:6" x14ac:dyDescent="0.25">
      <c r="A935" t="s">
        <v>53</v>
      </c>
      <c r="B935">
        <v>2014</v>
      </c>
      <c r="C935" t="s">
        <v>75</v>
      </c>
      <c r="D935" t="s">
        <v>39</v>
      </c>
      <c r="E935" t="s">
        <v>13222</v>
      </c>
      <c r="F935">
        <v>5</v>
      </c>
    </row>
    <row r="936" spans="1:6" x14ac:dyDescent="0.25">
      <c r="A936" t="s">
        <v>53</v>
      </c>
      <c r="B936">
        <v>2014</v>
      </c>
      <c r="C936" t="s">
        <v>75</v>
      </c>
      <c r="D936" t="s">
        <v>103</v>
      </c>
      <c r="E936" t="s">
        <v>13223</v>
      </c>
      <c r="F936">
        <v>33</v>
      </c>
    </row>
    <row r="937" spans="1:6" x14ac:dyDescent="0.25">
      <c r="A937" t="s">
        <v>93</v>
      </c>
      <c r="B937">
        <v>2010</v>
      </c>
      <c r="C937" t="s">
        <v>72</v>
      </c>
      <c r="D937" t="s">
        <v>38</v>
      </c>
      <c r="E937" t="s">
        <v>13224</v>
      </c>
      <c r="F937">
        <v>19</v>
      </c>
    </row>
    <row r="938" spans="1:6" x14ac:dyDescent="0.25">
      <c r="A938" t="s">
        <v>93</v>
      </c>
      <c r="B938">
        <v>2010</v>
      </c>
      <c r="C938" t="s">
        <v>72</v>
      </c>
      <c r="D938" t="s">
        <v>40</v>
      </c>
      <c r="E938" t="s">
        <v>13225</v>
      </c>
      <c r="F938">
        <v>23</v>
      </c>
    </row>
    <row r="939" spans="1:6" x14ac:dyDescent="0.25">
      <c r="A939" t="s">
        <v>93</v>
      </c>
      <c r="B939">
        <v>2010</v>
      </c>
      <c r="C939" t="s">
        <v>72</v>
      </c>
      <c r="D939" t="s">
        <v>102</v>
      </c>
      <c r="E939" t="s">
        <v>13226</v>
      </c>
      <c r="F939">
        <v>89</v>
      </c>
    </row>
    <row r="940" spans="1:6" x14ac:dyDescent="0.25">
      <c r="A940" t="s">
        <v>93</v>
      </c>
      <c r="B940">
        <v>2010</v>
      </c>
      <c r="C940" t="s">
        <v>72</v>
      </c>
      <c r="D940" t="s">
        <v>107</v>
      </c>
      <c r="E940" t="s">
        <v>13227</v>
      </c>
      <c r="F940">
        <v>78</v>
      </c>
    </row>
    <row r="941" spans="1:6" x14ac:dyDescent="0.25">
      <c r="A941" t="s">
        <v>93</v>
      </c>
      <c r="B941">
        <v>2010</v>
      </c>
      <c r="C941" t="s">
        <v>72</v>
      </c>
      <c r="D941" t="s">
        <v>39</v>
      </c>
      <c r="E941" t="s">
        <v>13228</v>
      </c>
      <c r="F941">
        <v>75</v>
      </c>
    </row>
    <row r="942" spans="1:6" x14ac:dyDescent="0.25">
      <c r="A942" t="s">
        <v>93</v>
      </c>
      <c r="B942">
        <v>2010</v>
      </c>
      <c r="C942" t="s">
        <v>72</v>
      </c>
      <c r="D942" t="s">
        <v>103</v>
      </c>
      <c r="E942" t="s">
        <v>13229</v>
      </c>
      <c r="F942">
        <v>911</v>
      </c>
    </row>
    <row r="943" spans="1:6" x14ac:dyDescent="0.25">
      <c r="A943" t="s">
        <v>93</v>
      </c>
      <c r="B943">
        <v>2010</v>
      </c>
      <c r="C943" t="s">
        <v>73</v>
      </c>
      <c r="D943" t="s">
        <v>38</v>
      </c>
      <c r="E943" t="s">
        <v>13230</v>
      </c>
      <c r="F943">
        <v>11</v>
      </c>
    </row>
    <row r="944" spans="1:6" x14ac:dyDescent="0.25">
      <c r="A944" t="s">
        <v>93</v>
      </c>
      <c r="B944">
        <v>2010</v>
      </c>
      <c r="C944" t="s">
        <v>73</v>
      </c>
      <c r="D944" t="s">
        <v>40</v>
      </c>
      <c r="E944" t="s">
        <v>13231</v>
      </c>
      <c r="F944">
        <v>13</v>
      </c>
    </row>
    <row r="945" spans="1:6" x14ac:dyDescent="0.25">
      <c r="A945" t="s">
        <v>93</v>
      </c>
      <c r="B945">
        <v>2010</v>
      </c>
      <c r="C945" t="s">
        <v>73</v>
      </c>
      <c r="D945" t="s">
        <v>102</v>
      </c>
      <c r="E945" t="s">
        <v>13232</v>
      </c>
      <c r="F945">
        <v>44</v>
      </c>
    </row>
    <row r="946" spans="1:6" x14ac:dyDescent="0.25">
      <c r="A946" t="s">
        <v>93</v>
      </c>
      <c r="B946">
        <v>2010</v>
      </c>
      <c r="C946" t="s">
        <v>73</v>
      </c>
      <c r="D946" t="s">
        <v>107</v>
      </c>
      <c r="E946" t="s">
        <v>13233</v>
      </c>
      <c r="F946">
        <v>47</v>
      </c>
    </row>
    <row r="947" spans="1:6" x14ac:dyDescent="0.25">
      <c r="A947" t="s">
        <v>93</v>
      </c>
      <c r="B947">
        <v>2010</v>
      </c>
      <c r="C947" t="s">
        <v>73</v>
      </c>
      <c r="D947" t="s">
        <v>39</v>
      </c>
      <c r="E947" t="s">
        <v>13234</v>
      </c>
      <c r="F947">
        <v>46</v>
      </c>
    </row>
    <row r="948" spans="1:6" x14ac:dyDescent="0.25">
      <c r="A948" t="s">
        <v>93</v>
      </c>
      <c r="B948">
        <v>2010</v>
      </c>
      <c r="C948" t="s">
        <v>73</v>
      </c>
      <c r="D948" t="s">
        <v>103</v>
      </c>
      <c r="E948" t="s">
        <v>13235</v>
      </c>
      <c r="F948">
        <v>453</v>
      </c>
    </row>
    <row r="949" spans="1:6" x14ac:dyDescent="0.25">
      <c r="A949" t="s">
        <v>93</v>
      </c>
      <c r="B949">
        <v>2010</v>
      </c>
      <c r="C949" t="s">
        <v>74</v>
      </c>
      <c r="D949" t="s">
        <v>38</v>
      </c>
      <c r="E949" t="s">
        <v>13236</v>
      </c>
      <c r="F949">
        <v>7</v>
      </c>
    </row>
    <row r="950" spans="1:6" x14ac:dyDescent="0.25">
      <c r="A950" t="s">
        <v>93</v>
      </c>
      <c r="B950">
        <v>2010</v>
      </c>
      <c r="C950" t="s">
        <v>74</v>
      </c>
      <c r="D950" t="s">
        <v>40</v>
      </c>
      <c r="E950" t="s">
        <v>13237</v>
      </c>
      <c r="F950">
        <v>6</v>
      </c>
    </row>
    <row r="951" spans="1:6" x14ac:dyDescent="0.25">
      <c r="A951" t="s">
        <v>93</v>
      </c>
      <c r="B951">
        <v>2010</v>
      </c>
      <c r="C951" t="s">
        <v>74</v>
      </c>
      <c r="D951" t="s">
        <v>102</v>
      </c>
      <c r="E951" t="s">
        <v>13238</v>
      </c>
      <c r="F951">
        <v>26</v>
      </c>
    </row>
    <row r="952" spans="1:6" x14ac:dyDescent="0.25">
      <c r="A952" t="s">
        <v>93</v>
      </c>
      <c r="B952">
        <v>2010</v>
      </c>
      <c r="C952" t="s">
        <v>74</v>
      </c>
      <c r="D952" t="s">
        <v>107</v>
      </c>
      <c r="E952" t="s">
        <v>13239</v>
      </c>
      <c r="F952">
        <v>31</v>
      </c>
    </row>
    <row r="953" spans="1:6" x14ac:dyDescent="0.25">
      <c r="A953" t="s">
        <v>93</v>
      </c>
      <c r="B953">
        <v>2010</v>
      </c>
      <c r="C953" t="s">
        <v>74</v>
      </c>
      <c r="D953" t="s">
        <v>39</v>
      </c>
      <c r="E953" t="s">
        <v>13240</v>
      </c>
      <c r="F953">
        <v>15</v>
      </c>
    </row>
    <row r="954" spans="1:6" x14ac:dyDescent="0.25">
      <c r="A954" t="s">
        <v>93</v>
      </c>
      <c r="B954">
        <v>2010</v>
      </c>
      <c r="C954" t="s">
        <v>74</v>
      </c>
      <c r="D954" t="s">
        <v>103</v>
      </c>
      <c r="E954" t="s">
        <v>13241</v>
      </c>
      <c r="F954">
        <v>248</v>
      </c>
    </row>
    <row r="955" spans="1:6" x14ac:dyDescent="0.25">
      <c r="A955" t="s">
        <v>93</v>
      </c>
      <c r="B955">
        <v>2010</v>
      </c>
      <c r="C955" t="s">
        <v>75</v>
      </c>
      <c r="D955" t="s">
        <v>38</v>
      </c>
      <c r="E955" t="s">
        <v>13242</v>
      </c>
      <c r="F955">
        <v>6</v>
      </c>
    </row>
    <row r="956" spans="1:6" x14ac:dyDescent="0.25">
      <c r="A956" t="s">
        <v>93</v>
      </c>
      <c r="B956">
        <v>2010</v>
      </c>
      <c r="C956" t="s">
        <v>75</v>
      </c>
      <c r="D956" t="s">
        <v>40</v>
      </c>
      <c r="E956" t="s">
        <v>13243</v>
      </c>
      <c r="F956">
        <v>4</v>
      </c>
    </row>
    <row r="957" spans="1:6" x14ac:dyDescent="0.25">
      <c r="A957" t="s">
        <v>93</v>
      </c>
      <c r="B957">
        <v>2010</v>
      </c>
      <c r="C957" t="s">
        <v>75</v>
      </c>
      <c r="D957" t="s">
        <v>102</v>
      </c>
      <c r="E957" t="s">
        <v>13244</v>
      </c>
      <c r="F957">
        <v>20</v>
      </c>
    </row>
    <row r="958" spans="1:6" x14ac:dyDescent="0.25">
      <c r="A958" t="s">
        <v>93</v>
      </c>
      <c r="B958">
        <v>2010</v>
      </c>
      <c r="C958" t="s">
        <v>75</v>
      </c>
      <c r="D958" t="s">
        <v>107</v>
      </c>
      <c r="E958" t="s">
        <v>13245</v>
      </c>
      <c r="F958">
        <v>21</v>
      </c>
    </row>
    <row r="959" spans="1:6" x14ac:dyDescent="0.25">
      <c r="A959" t="s">
        <v>93</v>
      </c>
      <c r="B959">
        <v>2010</v>
      </c>
      <c r="C959" t="s">
        <v>75</v>
      </c>
      <c r="D959" t="s">
        <v>39</v>
      </c>
      <c r="E959" t="s">
        <v>13246</v>
      </c>
      <c r="F959">
        <v>16</v>
      </c>
    </row>
    <row r="960" spans="1:6" x14ac:dyDescent="0.25">
      <c r="A960" t="s">
        <v>93</v>
      </c>
      <c r="B960">
        <v>2010</v>
      </c>
      <c r="C960" t="s">
        <v>75</v>
      </c>
      <c r="D960" t="s">
        <v>103</v>
      </c>
      <c r="E960" t="s">
        <v>13247</v>
      </c>
      <c r="F960">
        <v>192</v>
      </c>
    </row>
    <row r="961" spans="1:6" x14ac:dyDescent="0.25">
      <c r="A961" t="s">
        <v>93</v>
      </c>
      <c r="B961">
        <v>2011</v>
      </c>
      <c r="C961" t="s">
        <v>72</v>
      </c>
      <c r="D961" t="s">
        <v>38</v>
      </c>
      <c r="E961" t="s">
        <v>13248</v>
      </c>
      <c r="F961">
        <v>12</v>
      </c>
    </row>
    <row r="962" spans="1:6" x14ac:dyDescent="0.25">
      <c r="A962" t="s">
        <v>93</v>
      </c>
      <c r="B962">
        <v>2011</v>
      </c>
      <c r="C962" t="s">
        <v>72</v>
      </c>
      <c r="D962" t="s">
        <v>40</v>
      </c>
      <c r="E962" t="s">
        <v>13249</v>
      </c>
      <c r="F962">
        <v>9</v>
      </c>
    </row>
    <row r="963" spans="1:6" x14ac:dyDescent="0.25">
      <c r="A963" t="s">
        <v>93</v>
      </c>
      <c r="B963">
        <v>2011</v>
      </c>
      <c r="C963" t="s">
        <v>72</v>
      </c>
      <c r="D963" t="s">
        <v>102</v>
      </c>
      <c r="E963" t="s">
        <v>13250</v>
      </c>
      <c r="F963">
        <v>101</v>
      </c>
    </row>
    <row r="964" spans="1:6" x14ac:dyDescent="0.25">
      <c r="A964" t="s">
        <v>93</v>
      </c>
      <c r="B964">
        <v>2011</v>
      </c>
      <c r="C964" t="s">
        <v>72</v>
      </c>
      <c r="D964" t="s">
        <v>107</v>
      </c>
      <c r="E964" t="s">
        <v>13251</v>
      </c>
      <c r="F964">
        <v>59</v>
      </c>
    </row>
    <row r="965" spans="1:6" x14ac:dyDescent="0.25">
      <c r="A965" t="s">
        <v>93</v>
      </c>
      <c r="B965">
        <v>2011</v>
      </c>
      <c r="C965" t="s">
        <v>72</v>
      </c>
      <c r="D965" t="s">
        <v>39</v>
      </c>
      <c r="E965" t="s">
        <v>13252</v>
      </c>
      <c r="F965">
        <v>80</v>
      </c>
    </row>
    <row r="966" spans="1:6" x14ac:dyDescent="0.25">
      <c r="A966" t="s">
        <v>93</v>
      </c>
      <c r="B966">
        <v>2011</v>
      </c>
      <c r="C966" t="s">
        <v>72</v>
      </c>
      <c r="D966" t="s">
        <v>103</v>
      </c>
      <c r="E966" t="s">
        <v>13253</v>
      </c>
      <c r="F966">
        <v>894</v>
      </c>
    </row>
    <row r="967" spans="1:6" x14ac:dyDescent="0.25">
      <c r="A967" t="s">
        <v>93</v>
      </c>
      <c r="B967">
        <v>2011</v>
      </c>
      <c r="C967" t="s">
        <v>73</v>
      </c>
      <c r="D967" t="s">
        <v>38</v>
      </c>
      <c r="E967" t="s">
        <v>13254</v>
      </c>
      <c r="F967">
        <v>13</v>
      </c>
    </row>
    <row r="968" spans="1:6" x14ac:dyDescent="0.25">
      <c r="A968" t="s">
        <v>93</v>
      </c>
      <c r="B968">
        <v>2011</v>
      </c>
      <c r="C968" t="s">
        <v>73</v>
      </c>
      <c r="D968" t="s">
        <v>40</v>
      </c>
      <c r="E968" t="s">
        <v>13255</v>
      </c>
      <c r="F968">
        <v>8</v>
      </c>
    </row>
    <row r="969" spans="1:6" x14ac:dyDescent="0.25">
      <c r="A969" t="s">
        <v>93</v>
      </c>
      <c r="B969">
        <v>2011</v>
      </c>
      <c r="C969" t="s">
        <v>73</v>
      </c>
      <c r="D969" t="s">
        <v>102</v>
      </c>
      <c r="E969" t="s">
        <v>13256</v>
      </c>
      <c r="F969">
        <v>42</v>
      </c>
    </row>
    <row r="970" spans="1:6" x14ac:dyDescent="0.25">
      <c r="A970" t="s">
        <v>93</v>
      </c>
      <c r="B970">
        <v>2011</v>
      </c>
      <c r="C970" t="s">
        <v>73</v>
      </c>
      <c r="D970" t="s">
        <v>107</v>
      </c>
      <c r="E970" t="s">
        <v>13257</v>
      </c>
      <c r="F970">
        <v>27</v>
      </c>
    </row>
    <row r="971" spans="1:6" x14ac:dyDescent="0.25">
      <c r="A971" t="s">
        <v>93</v>
      </c>
      <c r="B971">
        <v>2011</v>
      </c>
      <c r="C971" t="s">
        <v>73</v>
      </c>
      <c r="D971" t="s">
        <v>39</v>
      </c>
      <c r="E971" t="s">
        <v>13258</v>
      </c>
      <c r="F971">
        <v>65</v>
      </c>
    </row>
    <row r="972" spans="1:6" x14ac:dyDescent="0.25">
      <c r="A972" t="s">
        <v>93</v>
      </c>
      <c r="B972">
        <v>2011</v>
      </c>
      <c r="C972" t="s">
        <v>73</v>
      </c>
      <c r="D972" t="s">
        <v>103</v>
      </c>
      <c r="E972" t="s">
        <v>13259</v>
      </c>
      <c r="F972">
        <v>463</v>
      </c>
    </row>
    <row r="973" spans="1:6" x14ac:dyDescent="0.25">
      <c r="A973" t="s">
        <v>93</v>
      </c>
      <c r="B973">
        <v>2011</v>
      </c>
      <c r="C973" t="s">
        <v>74</v>
      </c>
      <c r="D973" t="s">
        <v>38</v>
      </c>
      <c r="E973" t="s">
        <v>13260</v>
      </c>
      <c r="F973">
        <v>4</v>
      </c>
    </row>
    <row r="974" spans="1:6" x14ac:dyDescent="0.25">
      <c r="A974" t="s">
        <v>93</v>
      </c>
      <c r="B974">
        <v>2011</v>
      </c>
      <c r="C974" t="s">
        <v>74</v>
      </c>
      <c r="D974" t="s">
        <v>40</v>
      </c>
      <c r="E974" t="s">
        <v>13261</v>
      </c>
      <c r="F974">
        <v>11</v>
      </c>
    </row>
    <row r="975" spans="1:6" x14ac:dyDescent="0.25">
      <c r="A975" t="s">
        <v>93</v>
      </c>
      <c r="B975">
        <v>2011</v>
      </c>
      <c r="C975" t="s">
        <v>74</v>
      </c>
      <c r="D975" t="s">
        <v>102</v>
      </c>
      <c r="E975" t="s">
        <v>13262</v>
      </c>
      <c r="F975">
        <v>31</v>
      </c>
    </row>
    <row r="976" spans="1:6" x14ac:dyDescent="0.25">
      <c r="A976" t="s">
        <v>93</v>
      </c>
      <c r="B976">
        <v>2011</v>
      </c>
      <c r="C976" t="s">
        <v>74</v>
      </c>
      <c r="D976" t="s">
        <v>107</v>
      </c>
      <c r="E976" t="s">
        <v>13263</v>
      </c>
      <c r="F976">
        <v>21</v>
      </c>
    </row>
    <row r="977" spans="1:6" x14ac:dyDescent="0.25">
      <c r="A977" t="s">
        <v>93</v>
      </c>
      <c r="B977">
        <v>2011</v>
      </c>
      <c r="C977" t="s">
        <v>74</v>
      </c>
      <c r="D977" t="s">
        <v>39</v>
      </c>
      <c r="E977" t="s">
        <v>13264</v>
      </c>
      <c r="F977">
        <v>37</v>
      </c>
    </row>
    <row r="978" spans="1:6" x14ac:dyDescent="0.25">
      <c r="A978" t="s">
        <v>93</v>
      </c>
      <c r="B978">
        <v>2011</v>
      </c>
      <c r="C978" t="s">
        <v>74</v>
      </c>
      <c r="D978" t="s">
        <v>103</v>
      </c>
      <c r="E978" t="s">
        <v>13265</v>
      </c>
      <c r="F978">
        <v>276</v>
      </c>
    </row>
    <row r="979" spans="1:6" x14ac:dyDescent="0.25">
      <c r="A979" t="s">
        <v>93</v>
      </c>
      <c r="B979">
        <v>2011</v>
      </c>
      <c r="C979" t="s">
        <v>75</v>
      </c>
      <c r="D979" t="s">
        <v>38</v>
      </c>
      <c r="E979" t="s">
        <v>13266</v>
      </c>
      <c r="F979">
        <v>7</v>
      </c>
    </row>
    <row r="980" spans="1:6" x14ac:dyDescent="0.25">
      <c r="A980" t="s">
        <v>93</v>
      </c>
      <c r="B980">
        <v>2011</v>
      </c>
      <c r="C980" t="s">
        <v>75</v>
      </c>
      <c r="D980" t="s">
        <v>40</v>
      </c>
      <c r="E980" t="s">
        <v>13267</v>
      </c>
      <c r="F980">
        <v>4</v>
      </c>
    </row>
    <row r="981" spans="1:6" x14ac:dyDescent="0.25">
      <c r="A981" t="s">
        <v>93</v>
      </c>
      <c r="B981">
        <v>2011</v>
      </c>
      <c r="C981" t="s">
        <v>75</v>
      </c>
      <c r="D981" t="s">
        <v>102</v>
      </c>
      <c r="E981" t="s">
        <v>13268</v>
      </c>
      <c r="F981">
        <v>28</v>
      </c>
    </row>
    <row r="982" spans="1:6" x14ac:dyDescent="0.25">
      <c r="A982" t="s">
        <v>93</v>
      </c>
      <c r="B982">
        <v>2011</v>
      </c>
      <c r="C982" t="s">
        <v>75</v>
      </c>
      <c r="D982" t="s">
        <v>107</v>
      </c>
      <c r="E982" t="s">
        <v>13269</v>
      </c>
      <c r="F982">
        <v>42</v>
      </c>
    </row>
    <row r="983" spans="1:6" x14ac:dyDescent="0.25">
      <c r="A983" t="s">
        <v>93</v>
      </c>
      <c r="B983">
        <v>2011</v>
      </c>
      <c r="C983" t="s">
        <v>75</v>
      </c>
      <c r="D983" t="s">
        <v>39</v>
      </c>
      <c r="E983" t="s">
        <v>13270</v>
      </c>
      <c r="F983">
        <v>36</v>
      </c>
    </row>
    <row r="984" spans="1:6" x14ac:dyDescent="0.25">
      <c r="A984" t="s">
        <v>93</v>
      </c>
      <c r="B984">
        <v>2011</v>
      </c>
      <c r="C984" t="s">
        <v>75</v>
      </c>
      <c r="D984" t="s">
        <v>103</v>
      </c>
      <c r="E984" t="s">
        <v>13271</v>
      </c>
      <c r="F984">
        <v>149</v>
      </c>
    </row>
    <row r="985" spans="1:6" x14ac:dyDescent="0.25">
      <c r="A985" t="s">
        <v>93</v>
      </c>
      <c r="B985">
        <v>2012</v>
      </c>
      <c r="C985" t="s">
        <v>72</v>
      </c>
      <c r="D985" t="s">
        <v>38</v>
      </c>
      <c r="E985" t="s">
        <v>13272</v>
      </c>
      <c r="F985">
        <v>19</v>
      </c>
    </row>
    <row r="986" spans="1:6" x14ac:dyDescent="0.25">
      <c r="A986" t="s">
        <v>93</v>
      </c>
      <c r="B986">
        <v>2012</v>
      </c>
      <c r="C986" t="s">
        <v>72</v>
      </c>
      <c r="D986" t="s">
        <v>40</v>
      </c>
      <c r="E986" t="s">
        <v>13273</v>
      </c>
      <c r="F986">
        <v>17</v>
      </c>
    </row>
    <row r="987" spans="1:6" x14ac:dyDescent="0.25">
      <c r="A987" t="s">
        <v>93</v>
      </c>
      <c r="B987">
        <v>2012</v>
      </c>
      <c r="C987" t="s">
        <v>72</v>
      </c>
      <c r="D987" t="s">
        <v>102</v>
      </c>
      <c r="E987" t="s">
        <v>13274</v>
      </c>
      <c r="F987">
        <v>97</v>
      </c>
    </row>
    <row r="988" spans="1:6" x14ac:dyDescent="0.25">
      <c r="A988" t="s">
        <v>93</v>
      </c>
      <c r="B988">
        <v>2012</v>
      </c>
      <c r="C988" t="s">
        <v>72</v>
      </c>
      <c r="D988" t="s">
        <v>107</v>
      </c>
      <c r="E988" t="s">
        <v>13275</v>
      </c>
      <c r="F988">
        <v>72</v>
      </c>
    </row>
    <row r="989" spans="1:6" x14ac:dyDescent="0.25">
      <c r="A989" t="s">
        <v>93</v>
      </c>
      <c r="B989">
        <v>2012</v>
      </c>
      <c r="C989" t="s">
        <v>72</v>
      </c>
      <c r="D989" t="s">
        <v>39</v>
      </c>
      <c r="E989" t="s">
        <v>13276</v>
      </c>
      <c r="F989">
        <v>61</v>
      </c>
    </row>
    <row r="990" spans="1:6" x14ac:dyDescent="0.25">
      <c r="A990" t="s">
        <v>93</v>
      </c>
      <c r="B990">
        <v>2012</v>
      </c>
      <c r="C990" t="s">
        <v>72</v>
      </c>
      <c r="D990" t="s">
        <v>103</v>
      </c>
      <c r="E990" t="s">
        <v>13277</v>
      </c>
      <c r="F990">
        <v>846</v>
      </c>
    </row>
    <row r="991" spans="1:6" x14ac:dyDescent="0.25">
      <c r="A991" t="s">
        <v>93</v>
      </c>
      <c r="B991">
        <v>2012</v>
      </c>
      <c r="C991" t="s">
        <v>73</v>
      </c>
      <c r="D991" t="s">
        <v>38</v>
      </c>
      <c r="E991" t="s">
        <v>13278</v>
      </c>
      <c r="F991">
        <v>9</v>
      </c>
    </row>
    <row r="992" spans="1:6" x14ac:dyDescent="0.25">
      <c r="A992" t="s">
        <v>93</v>
      </c>
      <c r="B992">
        <v>2012</v>
      </c>
      <c r="C992" t="s">
        <v>73</v>
      </c>
      <c r="D992" t="s">
        <v>40</v>
      </c>
      <c r="E992" t="s">
        <v>13279</v>
      </c>
      <c r="F992">
        <v>20</v>
      </c>
    </row>
    <row r="993" spans="1:6" x14ac:dyDescent="0.25">
      <c r="A993" t="s">
        <v>93</v>
      </c>
      <c r="B993">
        <v>2012</v>
      </c>
      <c r="C993" t="s">
        <v>73</v>
      </c>
      <c r="D993" t="s">
        <v>102</v>
      </c>
      <c r="E993" t="s">
        <v>13280</v>
      </c>
      <c r="F993">
        <v>52</v>
      </c>
    </row>
    <row r="994" spans="1:6" x14ac:dyDescent="0.25">
      <c r="A994" t="s">
        <v>93</v>
      </c>
      <c r="B994">
        <v>2012</v>
      </c>
      <c r="C994" t="s">
        <v>73</v>
      </c>
      <c r="D994" t="s">
        <v>107</v>
      </c>
      <c r="E994" t="s">
        <v>13281</v>
      </c>
      <c r="F994">
        <v>48</v>
      </c>
    </row>
    <row r="995" spans="1:6" x14ac:dyDescent="0.25">
      <c r="A995" t="s">
        <v>93</v>
      </c>
      <c r="B995">
        <v>2012</v>
      </c>
      <c r="C995" t="s">
        <v>73</v>
      </c>
      <c r="D995" t="s">
        <v>39</v>
      </c>
      <c r="E995" t="s">
        <v>13282</v>
      </c>
      <c r="F995">
        <v>36</v>
      </c>
    </row>
    <row r="996" spans="1:6" x14ac:dyDescent="0.25">
      <c r="A996" t="s">
        <v>93</v>
      </c>
      <c r="B996">
        <v>2012</v>
      </c>
      <c r="C996" t="s">
        <v>73</v>
      </c>
      <c r="D996" t="s">
        <v>103</v>
      </c>
      <c r="E996" t="s">
        <v>13283</v>
      </c>
      <c r="F996">
        <v>437</v>
      </c>
    </row>
    <row r="997" spans="1:6" x14ac:dyDescent="0.25">
      <c r="A997" t="s">
        <v>93</v>
      </c>
      <c r="B997">
        <v>2012</v>
      </c>
      <c r="C997" t="s">
        <v>74</v>
      </c>
      <c r="D997" t="s">
        <v>38</v>
      </c>
      <c r="E997" t="s">
        <v>13284</v>
      </c>
      <c r="F997">
        <v>11</v>
      </c>
    </row>
    <row r="998" spans="1:6" x14ac:dyDescent="0.25">
      <c r="A998" t="s">
        <v>93</v>
      </c>
      <c r="B998">
        <v>2012</v>
      </c>
      <c r="C998" t="s">
        <v>74</v>
      </c>
      <c r="D998" t="s">
        <v>40</v>
      </c>
      <c r="E998" t="s">
        <v>13285</v>
      </c>
      <c r="F998">
        <v>6</v>
      </c>
    </row>
    <row r="999" spans="1:6" x14ac:dyDescent="0.25">
      <c r="A999" t="s">
        <v>93</v>
      </c>
      <c r="B999">
        <v>2012</v>
      </c>
      <c r="C999" t="s">
        <v>74</v>
      </c>
      <c r="D999" t="s">
        <v>102</v>
      </c>
      <c r="E999" t="s">
        <v>13286</v>
      </c>
      <c r="F999">
        <v>36</v>
      </c>
    </row>
    <row r="1000" spans="1:6" x14ac:dyDescent="0.25">
      <c r="A1000" t="s">
        <v>93</v>
      </c>
      <c r="B1000">
        <v>2012</v>
      </c>
      <c r="C1000" t="s">
        <v>74</v>
      </c>
      <c r="D1000" t="s">
        <v>107</v>
      </c>
      <c r="E1000" t="s">
        <v>13287</v>
      </c>
      <c r="F1000">
        <v>27</v>
      </c>
    </row>
    <row r="1001" spans="1:6" x14ac:dyDescent="0.25">
      <c r="A1001" t="s">
        <v>93</v>
      </c>
      <c r="B1001">
        <v>2012</v>
      </c>
      <c r="C1001" t="s">
        <v>74</v>
      </c>
      <c r="D1001" t="s">
        <v>39</v>
      </c>
      <c r="E1001" t="s">
        <v>13288</v>
      </c>
      <c r="F1001">
        <v>24</v>
      </c>
    </row>
    <row r="1002" spans="1:6" x14ac:dyDescent="0.25">
      <c r="A1002" t="s">
        <v>93</v>
      </c>
      <c r="B1002">
        <v>2012</v>
      </c>
      <c r="C1002" t="s">
        <v>74</v>
      </c>
      <c r="D1002" t="s">
        <v>103</v>
      </c>
      <c r="E1002" t="s">
        <v>13289</v>
      </c>
      <c r="F1002">
        <v>247</v>
      </c>
    </row>
    <row r="1003" spans="1:6" x14ac:dyDescent="0.25">
      <c r="A1003" t="s">
        <v>93</v>
      </c>
      <c r="B1003">
        <v>2012</v>
      </c>
      <c r="C1003" t="s">
        <v>75</v>
      </c>
      <c r="D1003" t="s">
        <v>38</v>
      </c>
      <c r="E1003" t="s">
        <v>13290</v>
      </c>
      <c r="F1003">
        <v>13</v>
      </c>
    </row>
    <row r="1004" spans="1:6" x14ac:dyDescent="0.25">
      <c r="A1004" t="s">
        <v>93</v>
      </c>
      <c r="B1004">
        <v>2012</v>
      </c>
      <c r="C1004" t="s">
        <v>75</v>
      </c>
      <c r="D1004" t="s">
        <v>40</v>
      </c>
      <c r="E1004" t="s">
        <v>13291</v>
      </c>
      <c r="F1004">
        <v>12</v>
      </c>
    </row>
    <row r="1005" spans="1:6" x14ac:dyDescent="0.25">
      <c r="A1005" t="s">
        <v>93</v>
      </c>
      <c r="B1005">
        <v>2012</v>
      </c>
      <c r="C1005" t="s">
        <v>75</v>
      </c>
      <c r="D1005" t="s">
        <v>102</v>
      </c>
      <c r="E1005" t="s">
        <v>13292</v>
      </c>
      <c r="F1005">
        <v>37</v>
      </c>
    </row>
    <row r="1006" spans="1:6" x14ac:dyDescent="0.25">
      <c r="A1006" t="s">
        <v>93</v>
      </c>
      <c r="B1006">
        <v>2012</v>
      </c>
      <c r="C1006" t="s">
        <v>75</v>
      </c>
      <c r="D1006" t="s">
        <v>107</v>
      </c>
      <c r="E1006" t="s">
        <v>13293</v>
      </c>
      <c r="F1006">
        <v>47</v>
      </c>
    </row>
    <row r="1007" spans="1:6" x14ac:dyDescent="0.25">
      <c r="A1007" t="s">
        <v>93</v>
      </c>
      <c r="B1007">
        <v>2012</v>
      </c>
      <c r="C1007" t="s">
        <v>75</v>
      </c>
      <c r="D1007" t="s">
        <v>39</v>
      </c>
      <c r="E1007" t="s">
        <v>13294</v>
      </c>
      <c r="F1007">
        <v>43</v>
      </c>
    </row>
    <row r="1008" spans="1:6" x14ac:dyDescent="0.25">
      <c r="A1008" t="s">
        <v>93</v>
      </c>
      <c r="B1008">
        <v>2012</v>
      </c>
      <c r="C1008" t="s">
        <v>75</v>
      </c>
      <c r="D1008" t="s">
        <v>103</v>
      </c>
      <c r="E1008" t="s">
        <v>13295</v>
      </c>
      <c r="F1008">
        <v>150</v>
      </c>
    </row>
    <row r="1009" spans="1:6" x14ac:dyDescent="0.25">
      <c r="A1009" t="s">
        <v>93</v>
      </c>
      <c r="B1009">
        <v>2013</v>
      </c>
      <c r="C1009" t="s">
        <v>72</v>
      </c>
      <c r="D1009" t="s">
        <v>38</v>
      </c>
      <c r="E1009" t="s">
        <v>13296</v>
      </c>
      <c r="F1009">
        <v>41</v>
      </c>
    </row>
    <row r="1010" spans="1:6" x14ac:dyDescent="0.25">
      <c r="A1010" t="s">
        <v>93</v>
      </c>
      <c r="B1010">
        <v>2013</v>
      </c>
      <c r="C1010" t="s">
        <v>72</v>
      </c>
      <c r="D1010" t="s">
        <v>40</v>
      </c>
      <c r="E1010" t="s">
        <v>13297</v>
      </c>
      <c r="F1010">
        <v>25</v>
      </c>
    </row>
    <row r="1011" spans="1:6" x14ac:dyDescent="0.25">
      <c r="A1011" t="s">
        <v>93</v>
      </c>
      <c r="B1011">
        <v>2013</v>
      </c>
      <c r="C1011" t="s">
        <v>72</v>
      </c>
      <c r="D1011" t="s">
        <v>102</v>
      </c>
      <c r="E1011" t="s">
        <v>13298</v>
      </c>
      <c r="F1011">
        <v>93</v>
      </c>
    </row>
    <row r="1012" spans="1:6" x14ac:dyDescent="0.25">
      <c r="A1012" t="s">
        <v>93</v>
      </c>
      <c r="B1012">
        <v>2013</v>
      </c>
      <c r="C1012" t="s">
        <v>72</v>
      </c>
      <c r="D1012" t="s">
        <v>107</v>
      </c>
      <c r="E1012" t="s">
        <v>13299</v>
      </c>
      <c r="F1012">
        <v>98</v>
      </c>
    </row>
    <row r="1013" spans="1:6" x14ac:dyDescent="0.25">
      <c r="A1013" t="s">
        <v>93</v>
      </c>
      <c r="B1013">
        <v>2013</v>
      </c>
      <c r="C1013" t="s">
        <v>72</v>
      </c>
      <c r="D1013" t="s">
        <v>39</v>
      </c>
      <c r="E1013" t="s">
        <v>13300</v>
      </c>
      <c r="F1013">
        <v>70</v>
      </c>
    </row>
    <row r="1014" spans="1:6" x14ac:dyDescent="0.25">
      <c r="A1014" t="s">
        <v>93</v>
      </c>
      <c r="B1014">
        <v>2013</v>
      </c>
      <c r="C1014" t="s">
        <v>72</v>
      </c>
      <c r="D1014" t="s">
        <v>103</v>
      </c>
      <c r="E1014" t="s">
        <v>13301</v>
      </c>
      <c r="F1014">
        <v>805</v>
      </c>
    </row>
    <row r="1015" spans="1:6" x14ac:dyDescent="0.25">
      <c r="A1015" t="s">
        <v>93</v>
      </c>
      <c r="B1015">
        <v>2013</v>
      </c>
      <c r="C1015" t="s">
        <v>73</v>
      </c>
      <c r="D1015" t="s">
        <v>38</v>
      </c>
      <c r="E1015" t="s">
        <v>13302</v>
      </c>
      <c r="F1015">
        <v>20</v>
      </c>
    </row>
    <row r="1016" spans="1:6" x14ac:dyDescent="0.25">
      <c r="A1016" t="s">
        <v>93</v>
      </c>
      <c r="B1016">
        <v>2013</v>
      </c>
      <c r="C1016" t="s">
        <v>73</v>
      </c>
      <c r="D1016" t="s">
        <v>40</v>
      </c>
      <c r="E1016" t="s">
        <v>13303</v>
      </c>
      <c r="F1016">
        <v>18</v>
      </c>
    </row>
    <row r="1017" spans="1:6" x14ac:dyDescent="0.25">
      <c r="A1017" t="s">
        <v>93</v>
      </c>
      <c r="B1017">
        <v>2013</v>
      </c>
      <c r="C1017" t="s">
        <v>73</v>
      </c>
      <c r="D1017" t="s">
        <v>102</v>
      </c>
      <c r="E1017" t="s">
        <v>13304</v>
      </c>
      <c r="F1017">
        <v>69</v>
      </c>
    </row>
    <row r="1018" spans="1:6" x14ac:dyDescent="0.25">
      <c r="A1018" t="s">
        <v>93</v>
      </c>
      <c r="B1018">
        <v>2013</v>
      </c>
      <c r="C1018" t="s">
        <v>73</v>
      </c>
      <c r="D1018" t="s">
        <v>107</v>
      </c>
      <c r="E1018" t="s">
        <v>13305</v>
      </c>
      <c r="F1018">
        <v>50</v>
      </c>
    </row>
    <row r="1019" spans="1:6" x14ac:dyDescent="0.25">
      <c r="A1019" t="s">
        <v>93</v>
      </c>
      <c r="B1019">
        <v>2013</v>
      </c>
      <c r="C1019" t="s">
        <v>73</v>
      </c>
      <c r="D1019" t="s">
        <v>39</v>
      </c>
      <c r="E1019" t="s">
        <v>13306</v>
      </c>
      <c r="F1019">
        <v>39</v>
      </c>
    </row>
    <row r="1020" spans="1:6" x14ac:dyDescent="0.25">
      <c r="A1020" t="s">
        <v>93</v>
      </c>
      <c r="B1020">
        <v>2013</v>
      </c>
      <c r="C1020" t="s">
        <v>73</v>
      </c>
      <c r="D1020" t="s">
        <v>103</v>
      </c>
      <c r="E1020" t="s">
        <v>13307</v>
      </c>
      <c r="F1020">
        <v>436</v>
      </c>
    </row>
    <row r="1021" spans="1:6" x14ac:dyDescent="0.25">
      <c r="A1021" t="s">
        <v>93</v>
      </c>
      <c r="B1021">
        <v>2013</v>
      </c>
      <c r="C1021" t="s">
        <v>74</v>
      </c>
      <c r="D1021" t="s">
        <v>38</v>
      </c>
      <c r="E1021" t="s">
        <v>13308</v>
      </c>
      <c r="F1021">
        <v>17</v>
      </c>
    </row>
    <row r="1022" spans="1:6" x14ac:dyDescent="0.25">
      <c r="A1022" t="s">
        <v>93</v>
      </c>
      <c r="B1022">
        <v>2013</v>
      </c>
      <c r="C1022" t="s">
        <v>74</v>
      </c>
      <c r="D1022" t="s">
        <v>40</v>
      </c>
      <c r="E1022" t="s">
        <v>13309</v>
      </c>
      <c r="F1022">
        <v>14</v>
      </c>
    </row>
    <row r="1023" spans="1:6" x14ac:dyDescent="0.25">
      <c r="A1023" t="s">
        <v>93</v>
      </c>
      <c r="B1023">
        <v>2013</v>
      </c>
      <c r="C1023" t="s">
        <v>74</v>
      </c>
      <c r="D1023" t="s">
        <v>102</v>
      </c>
      <c r="E1023" t="s">
        <v>13310</v>
      </c>
      <c r="F1023">
        <v>24</v>
      </c>
    </row>
    <row r="1024" spans="1:6" x14ac:dyDescent="0.25">
      <c r="A1024" t="s">
        <v>93</v>
      </c>
      <c r="B1024">
        <v>2013</v>
      </c>
      <c r="C1024" t="s">
        <v>74</v>
      </c>
      <c r="D1024" t="s">
        <v>107</v>
      </c>
      <c r="E1024" t="s">
        <v>13311</v>
      </c>
      <c r="F1024">
        <v>39</v>
      </c>
    </row>
    <row r="1025" spans="1:6" x14ac:dyDescent="0.25">
      <c r="A1025" t="s">
        <v>93</v>
      </c>
      <c r="B1025">
        <v>2013</v>
      </c>
      <c r="C1025" t="s">
        <v>74</v>
      </c>
      <c r="D1025" t="s">
        <v>39</v>
      </c>
      <c r="E1025" t="s">
        <v>13312</v>
      </c>
      <c r="F1025">
        <v>26</v>
      </c>
    </row>
    <row r="1026" spans="1:6" x14ac:dyDescent="0.25">
      <c r="A1026" t="s">
        <v>93</v>
      </c>
      <c r="B1026">
        <v>2013</v>
      </c>
      <c r="C1026" t="s">
        <v>74</v>
      </c>
      <c r="D1026" t="s">
        <v>103</v>
      </c>
      <c r="E1026" t="s">
        <v>13313</v>
      </c>
      <c r="F1026">
        <v>208</v>
      </c>
    </row>
    <row r="1027" spans="1:6" x14ac:dyDescent="0.25">
      <c r="A1027" t="s">
        <v>93</v>
      </c>
      <c r="B1027">
        <v>2013</v>
      </c>
      <c r="C1027" t="s">
        <v>75</v>
      </c>
      <c r="D1027" t="s">
        <v>38</v>
      </c>
      <c r="E1027" t="s">
        <v>13314</v>
      </c>
      <c r="F1027">
        <v>18</v>
      </c>
    </row>
    <row r="1028" spans="1:6" x14ac:dyDescent="0.25">
      <c r="A1028" t="s">
        <v>93</v>
      </c>
      <c r="B1028">
        <v>2013</v>
      </c>
      <c r="C1028" t="s">
        <v>75</v>
      </c>
      <c r="D1028" t="s">
        <v>40</v>
      </c>
      <c r="E1028" t="s">
        <v>13315</v>
      </c>
      <c r="F1028">
        <v>8</v>
      </c>
    </row>
    <row r="1029" spans="1:6" x14ac:dyDescent="0.25">
      <c r="A1029" t="s">
        <v>93</v>
      </c>
      <c r="B1029">
        <v>2013</v>
      </c>
      <c r="C1029" t="s">
        <v>75</v>
      </c>
      <c r="D1029" t="s">
        <v>102</v>
      </c>
      <c r="E1029" t="s">
        <v>13316</v>
      </c>
      <c r="F1029">
        <v>31</v>
      </c>
    </row>
    <row r="1030" spans="1:6" x14ac:dyDescent="0.25">
      <c r="A1030" t="s">
        <v>93</v>
      </c>
      <c r="B1030">
        <v>2013</v>
      </c>
      <c r="C1030" t="s">
        <v>75</v>
      </c>
      <c r="D1030" t="s">
        <v>107</v>
      </c>
      <c r="E1030" t="s">
        <v>13317</v>
      </c>
      <c r="F1030">
        <v>41</v>
      </c>
    </row>
    <row r="1031" spans="1:6" x14ac:dyDescent="0.25">
      <c r="A1031" t="s">
        <v>93</v>
      </c>
      <c r="B1031">
        <v>2013</v>
      </c>
      <c r="C1031" t="s">
        <v>75</v>
      </c>
      <c r="D1031" t="s">
        <v>39</v>
      </c>
      <c r="E1031" t="s">
        <v>13318</v>
      </c>
      <c r="F1031">
        <v>32</v>
      </c>
    </row>
    <row r="1032" spans="1:6" x14ac:dyDescent="0.25">
      <c r="A1032" t="s">
        <v>93</v>
      </c>
      <c r="B1032">
        <v>2013</v>
      </c>
      <c r="C1032" t="s">
        <v>75</v>
      </c>
      <c r="D1032" t="s">
        <v>103</v>
      </c>
      <c r="E1032" t="s">
        <v>13319</v>
      </c>
      <c r="F1032">
        <v>157</v>
      </c>
    </row>
    <row r="1033" spans="1:6" x14ac:dyDescent="0.25">
      <c r="A1033" t="s">
        <v>93</v>
      </c>
      <c r="B1033">
        <v>2014</v>
      </c>
      <c r="C1033" t="s">
        <v>72</v>
      </c>
      <c r="D1033" t="s">
        <v>38</v>
      </c>
      <c r="E1033" t="s">
        <v>13320</v>
      </c>
      <c r="F1033">
        <v>38</v>
      </c>
    </row>
    <row r="1034" spans="1:6" x14ac:dyDescent="0.25">
      <c r="A1034" t="s">
        <v>93</v>
      </c>
      <c r="B1034">
        <v>2014</v>
      </c>
      <c r="C1034" t="s">
        <v>72</v>
      </c>
      <c r="D1034" t="s">
        <v>40</v>
      </c>
      <c r="E1034" t="s">
        <v>13321</v>
      </c>
      <c r="F1034">
        <v>29</v>
      </c>
    </row>
    <row r="1035" spans="1:6" x14ac:dyDescent="0.25">
      <c r="A1035" t="s">
        <v>93</v>
      </c>
      <c r="B1035">
        <v>2014</v>
      </c>
      <c r="C1035" t="s">
        <v>72</v>
      </c>
      <c r="D1035" t="s">
        <v>102</v>
      </c>
      <c r="E1035" t="s">
        <v>13322</v>
      </c>
      <c r="F1035">
        <v>94</v>
      </c>
    </row>
    <row r="1036" spans="1:6" x14ac:dyDescent="0.25">
      <c r="A1036" t="s">
        <v>93</v>
      </c>
      <c r="B1036">
        <v>2014</v>
      </c>
      <c r="C1036" t="s">
        <v>72</v>
      </c>
      <c r="D1036" t="s">
        <v>107</v>
      </c>
      <c r="E1036" t="s">
        <v>13323</v>
      </c>
      <c r="F1036">
        <v>92</v>
      </c>
    </row>
    <row r="1037" spans="1:6" x14ac:dyDescent="0.25">
      <c r="A1037" t="s">
        <v>93</v>
      </c>
      <c r="B1037">
        <v>2014</v>
      </c>
      <c r="C1037" t="s">
        <v>72</v>
      </c>
      <c r="D1037" t="s">
        <v>39</v>
      </c>
      <c r="E1037" t="s">
        <v>13324</v>
      </c>
      <c r="F1037">
        <v>61</v>
      </c>
    </row>
    <row r="1038" spans="1:6" x14ac:dyDescent="0.25">
      <c r="A1038" t="s">
        <v>93</v>
      </c>
      <c r="B1038">
        <v>2014</v>
      </c>
      <c r="C1038" t="s">
        <v>72</v>
      </c>
      <c r="D1038" t="s">
        <v>103</v>
      </c>
      <c r="E1038" t="s">
        <v>13325</v>
      </c>
      <c r="F1038">
        <v>792</v>
      </c>
    </row>
    <row r="1039" spans="1:6" x14ac:dyDescent="0.25">
      <c r="A1039" t="s">
        <v>93</v>
      </c>
      <c r="B1039">
        <v>2014</v>
      </c>
      <c r="C1039" t="s">
        <v>73</v>
      </c>
      <c r="D1039" t="s">
        <v>38</v>
      </c>
      <c r="E1039" t="s">
        <v>13326</v>
      </c>
      <c r="F1039">
        <v>16</v>
      </c>
    </row>
    <row r="1040" spans="1:6" x14ac:dyDescent="0.25">
      <c r="A1040" t="s">
        <v>93</v>
      </c>
      <c r="B1040">
        <v>2014</v>
      </c>
      <c r="C1040" t="s">
        <v>73</v>
      </c>
      <c r="D1040" t="s">
        <v>40</v>
      </c>
      <c r="E1040" t="s">
        <v>13327</v>
      </c>
      <c r="F1040">
        <v>15</v>
      </c>
    </row>
    <row r="1041" spans="1:6" x14ac:dyDescent="0.25">
      <c r="A1041" t="s">
        <v>93</v>
      </c>
      <c r="B1041">
        <v>2014</v>
      </c>
      <c r="C1041" t="s">
        <v>73</v>
      </c>
      <c r="D1041" t="s">
        <v>102</v>
      </c>
      <c r="E1041" t="s">
        <v>13328</v>
      </c>
      <c r="F1041">
        <v>54</v>
      </c>
    </row>
    <row r="1042" spans="1:6" x14ac:dyDescent="0.25">
      <c r="A1042" t="s">
        <v>93</v>
      </c>
      <c r="B1042">
        <v>2014</v>
      </c>
      <c r="C1042" t="s">
        <v>73</v>
      </c>
      <c r="D1042" t="s">
        <v>107</v>
      </c>
      <c r="E1042" t="s">
        <v>13329</v>
      </c>
      <c r="F1042">
        <v>53</v>
      </c>
    </row>
    <row r="1043" spans="1:6" x14ac:dyDescent="0.25">
      <c r="A1043" t="s">
        <v>93</v>
      </c>
      <c r="B1043">
        <v>2014</v>
      </c>
      <c r="C1043" t="s">
        <v>73</v>
      </c>
      <c r="D1043" t="s">
        <v>39</v>
      </c>
      <c r="E1043" t="s">
        <v>13330</v>
      </c>
      <c r="F1043">
        <v>36</v>
      </c>
    </row>
    <row r="1044" spans="1:6" x14ac:dyDescent="0.25">
      <c r="A1044" t="s">
        <v>93</v>
      </c>
      <c r="B1044">
        <v>2014</v>
      </c>
      <c r="C1044" t="s">
        <v>73</v>
      </c>
      <c r="D1044" t="s">
        <v>103</v>
      </c>
      <c r="E1044" t="s">
        <v>13331</v>
      </c>
      <c r="F1044">
        <v>393</v>
      </c>
    </row>
    <row r="1045" spans="1:6" x14ac:dyDescent="0.25">
      <c r="A1045" t="s">
        <v>93</v>
      </c>
      <c r="B1045">
        <v>2014</v>
      </c>
      <c r="C1045" t="s">
        <v>74</v>
      </c>
      <c r="D1045" t="s">
        <v>38</v>
      </c>
      <c r="E1045" t="s">
        <v>13332</v>
      </c>
      <c r="F1045">
        <v>12</v>
      </c>
    </row>
    <row r="1046" spans="1:6" x14ac:dyDescent="0.25">
      <c r="A1046" t="s">
        <v>93</v>
      </c>
      <c r="B1046">
        <v>2014</v>
      </c>
      <c r="C1046" t="s">
        <v>74</v>
      </c>
      <c r="D1046" t="s">
        <v>40</v>
      </c>
      <c r="E1046" t="s">
        <v>13333</v>
      </c>
      <c r="F1046">
        <v>14</v>
      </c>
    </row>
    <row r="1047" spans="1:6" x14ac:dyDescent="0.25">
      <c r="A1047" t="s">
        <v>93</v>
      </c>
      <c r="B1047">
        <v>2014</v>
      </c>
      <c r="C1047" t="s">
        <v>74</v>
      </c>
      <c r="D1047" t="s">
        <v>102</v>
      </c>
      <c r="E1047" t="s">
        <v>13334</v>
      </c>
      <c r="F1047">
        <v>21</v>
      </c>
    </row>
    <row r="1048" spans="1:6" x14ac:dyDescent="0.25">
      <c r="A1048" t="s">
        <v>93</v>
      </c>
      <c r="B1048">
        <v>2014</v>
      </c>
      <c r="C1048" t="s">
        <v>74</v>
      </c>
      <c r="D1048" t="s">
        <v>107</v>
      </c>
      <c r="E1048" t="s">
        <v>13335</v>
      </c>
      <c r="F1048">
        <v>26</v>
      </c>
    </row>
    <row r="1049" spans="1:6" x14ac:dyDescent="0.25">
      <c r="A1049" t="s">
        <v>93</v>
      </c>
      <c r="B1049">
        <v>2014</v>
      </c>
      <c r="C1049" t="s">
        <v>74</v>
      </c>
      <c r="D1049" t="s">
        <v>39</v>
      </c>
      <c r="E1049" t="s">
        <v>13336</v>
      </c>
      <c r="F1049">
        <v>31</v>
      </c>
    </row>
    <row r="1050" spans="1:6" x14ac:dyDescent="0.25">
      <c r="A1050" t="s">
        <v>93</v>
      </c>
      <c r="B1050">
        <v>2014</v>
      </c>
      <c r="C1050" t="s">
        <v>74</v>
      </c>
      <c r="D1050" t="s">
        <v>103</v>
      </c>
      <c r="E1050" t="s">
        <v>13337</v>
      </c>
      <c r="F1050">
        <v>253</v>
      </c>
    </row>
    <row r="1051" spans="1:6" x14ac:dyDescent="0.25">
      <c r="A1051" t="s">
        <v>93</v>
      </c>
      <c r="B1051">
        <v>2014</v>
      </c>
      <c r="C1051" t="s">
        <v>75</v>
      </c>
      <c r="D1051" t="s">
        <v>38</v>
      </c>
      <c r="E1051" t="s">
        <v>13338</v>
      </c>
      <c r="F1051">
        <v>12</v>
      </c>
    </row>
    <row r="1052" spans="1:6" x14ac:dyDescent="0.25">
      <c r="A1052" t="s">
        <v>93</v>
      </c>
      <c r="B1052">
        <v>2014</v>
      </c>
      <c r="C1052" t="s">
        <v>75</v>
      </c>
      <c r="D1052" t="s">
        <v>40</v>
      </c>
      <c r="E1052" t="s">
        <v>13339</v>
      </c>
      <c r="F1052">
        <v>13</v>
      </c>
    </row>
    <row r="1053" spans="1:6" x14ac:dyDescent="0.25">
      <c r="A1053" t="s">
        <v>93</v>
      </c>
      <c r="B1053">
        <v>2014</v>
      </c>
      <c r="C1053" t="s">
        <v>75</v>
      </c>
      <c r="D1053" t="s">
        <v>102</v>
      </c>
      <c r="E1053" t="s">
        <v>13340</v>
      </c>
      <c r="F1053">
        <v>39</v>
      </c>
    </row>
    <row r="1054" spans="1:6" x14ac:dyDescent="0.25">
      <c r="A1054" t="s">
        <v>93</v>
      </c>
      <c r="B1054">
        <v>2014</v>
      </c>
      <c r="C1054" t="s">
        <v>75</v>
      </c>
      <c r="D1054" t="s">
        <v>107</v>
      </c>
      <c r="E1054" t="s">
        <v>13341</v>
      </c>
      <c r="F1054">
        <v>53</v>
      </c>
    </row>
    <row r="1055" spans="1:6" x14ac:dyDescent="0.25">
      <c r="A1055" t="s">
        <v>93</v>
      </c>
      <c r="B1055">
        <v>2014</v>
      </c>
      <c r="C1055" t="s">
        <v>75</v>
      </c>
      <c r="D1055" t="s">
        <v>39</v>
      </c>
      <c r="E1055" t="s">
        <v>13342</v>
      </c>
      <c r="F1055">
        <v>36</v>
      </c>
    </row>
    <row r="1056" spans="1:6" x14ac:dyDescent="0.25">
      <c r="A1056" t="s">
        <v>93</v>
      </c>
      <c r="B1056">
        <v>2014</v>
      </c>
      <c r="C1056" t="s">
        <v>75</v>
      </c>
      <c r="D1056" t="s">
        <v>103</v>
      </c>
      <c r="E1056" t="s">
        <v>13343</v>
      </c>
      <c r="F1056">
        <v>176</v>
      </c>
    </row>
    <row r="1057" spans="1:6" x14ac:dyDescent="0.25">
      <c r="A1057" t="s">
        <v>54</v>
      </c>
      <c r="B1057">
        <v>2010</v>
      </c>
      <c r="C1057" t="s">
        <v>72</v>
      </c>
      <c r="D1057" t="s">
        <v>38</v>
      </c>
      <c r="E1057" t="s">
        <v>13344</v>
      </c>
      <c r="F1057">
        <v>23</v>
      </c>
    </row>
    <row r="1058" spans="1:6" x14ac:dyDescent="0.25">
      <c r="A1058" t="s">
        <v>54</v>
      </c>
      <c r="B1058">
        <v>2010</v>
      </c>
      <c r="C1058" t="s">
        <v>72</v>
      </c>
      <c r="D1058" t="s">
        <v>40</v>
      </c>
      <c r="E1058" t="s">
        <v>13345</v>
      </c>
      <c r="F1058">
        <v>21</v>
      </c>
    </row>
    <row r="1059" spans="1:6" x14ac:dyDescent="0.25">
      <c r="A1059" t="s">
        <v>54</v>
      </c>
      <c r="B1059">
        <v>2010</v>
      </c>
      <c r="C1059" t="s">
        <v>72</v>
      </c>
      <c r="D1059" t="s">
        <v>102</v>
      </c>
      <c r="E1059" t="s">
        <v>13346</v>
      </c>
      <c r="F1059">
        <v>81</v>
      </c>
    </row>
    <row r="1060" spans="1:6" x14ac:dyDescent="0.25">
      <c r="A1060" t="s">
        <v>54</v>
      </c>
      <c r="B1060">
        <v>2010</v>
      </c>
      <c r="C1060" t="s">
        <v>72</v>
      </c>
      <c r="D1060" t="s">
        <v>107</v>
      </c>
      <c r="E1060" t="s">
        <v>13347</v>
      </c>
      <c r="F1060">
        <v>72</v>
      </c>
    </row>
    <row r="1061" spans="1:6" x14ac:dyDescent="0.25">
      <c r="A1061" t="s">
        <v>54</v>
      </c>
      <c r="B1061">
        <v>2010</v>
      </c>
      <c r="C1061" t="s">
        <v>72</v>
      </c>
      <c r="D1061" t="s">
        <v>39</v>
      </c>
      <c r="E1061" t="s">
        <v>13348</v>
      </c>
      <c r="F1061">
        <v>70</v>
      </c>
    </row>
    <row r="1062" spans="1:6" x14ac:dyDescent="0.25">
      <c r="A1062" t="s">
        <v>54</v>
      </c>
      <c r="B1062">
        <v>2010</v>
      </c>
      <c r="C1062" t="s">
        <v>72</v>
      </c>
      <c r="D1062" t="s">
        <v>103</v>
      </c>
      <c r="E1062" t="s">
        <v>13349</v>
      </c>
      <c r="F1062">
        <v>755</v>
      </c>
    </row>
    <row r="1063" spans="1:6" x14ac:dyDescent="0.25">
      <c r="A1063" t="s">
        <v>54</v>
      </c>
      <c r="B1063">
        <v>2010</v>
      </c>
      <c r="C1063" t="s">
        <v>73</v>
      </c>
      <c r="D1063" t="s">
        <v>38</v>
      </c>
      <c r="E1063" t="s">
        <v>13350</v>
      </c>
      <c r="F1063">
        <v>16</v>
      </c>
    </row>
    <row r="1064" spans="1:6" x14ac:dyDescent="0.25">
      <c r="A1064" t="s">
        <v>54</v>
      </c>
      <c r="B1064">
        <v>2010</v>
      </c>
      <c r="C1064" t="s">
        <v>73</v>
      </c>
      <c r="D1064" t="s">
        <v>40</v>
      </c>
      <c r="E1064" t="s">
        <v>13351</v>
      </c>
      <c r="F1064">
        <v>11</v>
      </c>
    </row>
    <row r="1065" spans="1:6" x14ac:dyDescent="0.25">
      <c r="A1065" t="s">
        <v>54</v>
      </c>
      <c r="B1065">
        <v>2010</v>
      </c>
      <c r="C1065" t="s">
        <v>73</v>
      </c>
      <c r="D1065" t="s">
        <v>102</v>
      </c>
      <c r="E1065" t="s">
        <v>13352</v>
      </c>
      <c r="F1065">
        <v>21</v>
      </c>
    </row>
    <row r="1066" spans="1:6" x14ac:dyDescent="0.25">
      <c r="A1066" t="s">
        <v>54</v>
      </c>
      <c r="B1066">
        <v>2010</v>
      </c>
      <c r="C1066" t="s">
        <v>73</v>
      </c>
      <c r="D1066" t="s">
        <v>107</v>
      </c>
      <c r="E1066" t="s">
        <v>13353</v>
      </c>
      <c r="F1066">
        <v>35</v>
      </c>
    </row>
    <row r="1067" spans="1:6" x14ac:dyDescent="0.25">
      <c r="A1067" t="s">
        <v>54</v>
      </c>
      <c r="B1067">
        <v>2010</v>
      </c>
      <c r="C1067" t="s">
        <v>73</v>
      </c>
      <c r="D1067" t="s">
        <v>39</v>
      </c>
      <c r="E1067" t="s">
        <v>13354</v>
      </c>
      <c r="F1067">
        <v>50</v>
      </c>
    </row>
    <row r="1068" spans="1:6" x14ac:dyDescent="0.25">
      <c r="A1068" t="s">
        <v>54</v>
      </c>
      <c r="B1068">
        <v>2010</v>
      </c>
      <c r="C1068" t="s">
        <v>73</v>
      </c>
      <c r="D1068" t="s">
        <v>103</v>
      </c>
      <c r="E1068" t="s">
        <v>13355</v>
      </c>
      <c r="F1068">
        <v>373</v>
      </c>
    </row>
    <row r="1069" spans="1:6" x14ac:dyDescent="0.25">
      <c r="A1069" t="s">
        <v>54</v>
      </c>
      <c r="B1069">
        <v>2010</v>
      </c>
      <c r="C1069" t="s">
        <v>74</v>
      </c>
      <c r="D1069" t="s">
        <v>38</v>
      </c>
      <c r="E1069" t="s">
        <v>13356</v>
      </c>
      <c r="F1069">
        <v>5</v>
      </c>
    </row>
    <row r="1070" spans="1:6" x14ac:dyDescent="0.25">
      <c r="A1070" t="s">
        <v>54</v>
      </c>
      <c r="B1070">
        <v>2010</v>
      </c>
      <c r="C1070" t="s">
        <v>74</v>
      </c>
      <c r="D1070" t="s">
        <v>40</v>
      </c>
      <c r="E1070" t="s">
        <v>13357</v>
      </c>
      <c r="F1070">
        <v>4</v>
      </c>
    </row>
    <row r="1071" spans="1:6" x14ac:dyDescent="0.25">
      <c r="A1071" t="s">
        <v>54</v>
      </c>
      <c r="B1071">
        <v>2010</v>
      </c>
      <c r="C1071" t="s">
        <v>74</v>
      </c>
      <c r="D1071" t="s">
        <v>102</v>
      </c>
      <c r="E1071" t="s">
        <v>13358</v>
      </c>
      <c r="F1071">
        <v>12</v>
      </c>
    </row>
    <row r="1072" spans="1:6" x14ac:dyDescent="0.25">
      <c r="A1072" t="s">
        <v>54</v>
      </c>
      <c r="B1072">
        <v>2010</v>
      </c>
      <c r="C1072" t="s">
        <v>74</v>
      </c>
      <c r="D1072" t="s">
        <v>107</v>
      </c>
      <c r="E1072" t="s">
        <v>13359</v>
      </c>
      <c r="F1072">
        <v>25</v>
      </c>
    </row>
    <row r="1073" spans="1:6" x14ac:dyDescent="0.25">
      <c r="A1073" t="s">
        <v>54</v>
      </c>
      <c r="B1073">
        <v>2010</v>
      </c>
      <c r="C1073" t="s">
        <v>74</v>
      </c>
      <c r="D1073" t="s">
        <v>39</v>
      </c>
      <c r="E1073" t="s">
        <v>13360</v>
      </c>
      <c r="F1073">
        <v>27</v>
      </c>
    </row>
    <row r="1074" spans="1:6" x14ac:dyDescent="0.25">
      <c r="A1074" t="s">
        <v>54</v>
      </c>
      <c r="B1074">
        <v>2010</v>
      </c>
      <c r="C1074" t="s">
        <v>74</v>
      </c>
      <c r="D1074" t="s">
        <v>103</v>
      </c>
      <c r="E1074" t="s">
        <v>13361</v>
      </c>
      <c r="F1074">
        <v>208</v>
      </c>
    </row>
    <row r="1075" spans="1:6" x14ac:dyDescent="0.25">
      <c r="A1075" t="s">
        <v>54</v>
      </c>
      <c r="B1075">
        <v>2010</v>
      </c>
      <c r="C1075" t="s">
        <v>75</v>
      </c>
      <c r="D1075" t="s">
        <v>38</v>
      </c>
      <c r="E1075" t="s">
        <v>13362</v>
      </c>
      <c r="F1075">
        <v>8</v>
      </c>
    </row>
    <row r="1076" spans="1:6" x14ac:dyDescent="0.25">
      <c r="A1076" t="s">
        <v>54</v>
      </c>
      <c r="B1076">
        <v>2010</v>
      </c>
      <c r="C1076" t="s">
        <v>75</v>
      </c>
      <c r="D1076" t="s">
        <v>40</v>
      </c>
      <c r="E1076" t="s">
        <v>13363</v>
      </c>
      <c r="F1076">
        <v>5</v>
      </c>
    </row>
    <row r="1077" spans="1:6" x14ac:dyDescent="0.25">
      <c r="A1077" t="s">
        <v>54</v>
      </c>
      <c r="B1077">
        <v>2010</v>
      </c>
      <c r="C1077" t="s">
        <v>75</v>
      </c>
      <c r="D1077" t="s">
        <v>102</v>
      </c>
      <c r="E1077" t="s">
        <v>13364</v>
      </c>
      <c r="F1077">
        <v>15</v>
      </c>
    </row>
    <row r="1078" spans="1:6" x14ac:dyDescent="0.25">
      <c r="A1078" t="s">
        <v>54</v>
      </c>
      <c r="B1078">
        <v>2010</v>
      </c>
      <c r="C1078" t="s">
        <v>75</v>
      </c>
      <c r="D1078" t="s">
        <v>107</v>
      </c>
      <c r="E1078" t="s">
        <v>13365</v>
      </c>
      <c r="F1078">
        <v>26</v>
      </c>
    </row>
    <row r="1079" spans="1:6" x14ac:dyDescent="0.25">
      <c r="A1079" t="s">
        <v>54</v>
      </c>
      <c r="B1079">
        <v>2010</v>
      </c>
      <c r="C1079" t="s">
        <v>75</v>
      </c>
      <c r="D1079" t="s">
        <v>39</v>
      </c>
      <c r="E1079" t="s">
        <v>13366</v>
      </c>
      <c r="F1079">
        <v>14</v>
      </c>
    </row>
    <row r="1080" spans="1:6" x14ac:dyDescent="0.25">
      <c r="A1080" t="s">
        <v>54</v>
      </c>
      <c r="B1080">
        <v>2010</v>
      </c>
      <c r="C1080" t="s">
        <v>75</v>
      </c>
      <c r="D1080" t="s">
        <v>103</v>
      </c>
      <c r="E1080" t="s">
        <v>13367</v>
      </c>
      <c r="F1080">
        <v>138</v>
      </c>
    </row>
    <row r="1081" spans="1:6" x14ac:dyDescent="0.25">
      <c r="A1081" t="s">
        <v>54</v>
      </c>
      <c r="B1081">
        <v>2011</v>
      </c>
      <c r="C1081" t="s">
        <v>72</v>
      </c>
      <c r="D1081" t="s">
        <v>38</v>
      </c>
      <c r="E1081" t="s">
        <v>13368</v>
      </c>
      <c r="F1081">
        <v>14</v>
      </c>
    </row>
    <row r="1082" spans="1:6" x14ac:dyDescent="0.25">
      <c r="A1082" t="s">
        <v>54</v>
      </c>
      <c r="B1082">
        <v>2011</v>
      </c>
      <c r="C1082" t="s">
        <v>72</v>
      </c>
      <c r="D1082" t="s">
        <v>40</v>
      </c>
      <c r="E1082" t="s">
        <v>13369</v>
      </c>
      <c r="F1082">
        <v>14</v>
      </c>
    </row>
    <row r="1083" spans="1:6" x14ac:dyDescent="0.25">
      <c r="A1083" t="s">
        <v>54</v>
      </c>
      <c r="B1083">
        <v>2011</v>
      </c>
      <c r="C1083" t="s">
        <v>72</v>
      </c>
      <c r="D1083" t="s">
        <v>102</v>
      </c>
      <c r="E1083" t="s">
        <v>13370</v>
      </c>
      <c r="F1083">
        <v>90</v>
      </c>
    </row>
    <row r="1084" spans="1:6" x14ac:dyDescent="0.25">
      <c r="A1084" t="s">
        <v>54</v>
      </c>
      <c r="B1084">
        <v>2011</v>
      </c>
      <c r="C1084" t="s">
        <v>72</v>
      </c>
      <c r="D1084" t="s">
        <v>107</v>
      </c>
      <c r="E1084" t="s">
        <v>13371</v>
      </c>
      <c r="F1084">
        <v>51</v>
      </c>
    </row>
    <row r="1085" spans="1:6" x14ac:dyDescent="0.25">
      <c r="A1085" t="s">
        <v>54</v>
      </c>
      <c r="B1085">
        <v>2011</v>
      </c>
      <c r="C1085" t="s">
        <v>72</v>
      </c>
      <c r="D1085" t="s">
        <v>39</v>
      </c>
      <c r="E1085" t="s">
        <v>13372</v>
      </c>
      <c r="F1085">
        <v>68</v>
      </c>
    </row>
    <row r="1086" spans="1:6" x14ac:dyDescent="0.25">
      <c r="A1086" t="s">
        <v>54</v>
      </c>
      <c r="B1086">
        <v>2011</v>
      </c>
      <c r="C1086" t="s">
        <v>72</v>
      </c>
      <c r="D1086" t="s">
        <v>103</v>
      </c>
      <c r="E1086" t="s">
        <v>13373</v>
      </c>
      <c r="F1086">
        <v>737</v>
      </c>
    </row>
    <row r="1087" spans="1:6" x14ac:dyDescent="0.25">
      <c r="A1087" t="s">
        <v>54</v>
      </c>
      <c r="B1087">
        <v>2011</v>
      </c>
      <c r="C1087" t="s">
        <v>73</v>
      </c>
      <c r="D1087" t="s">
        <v>38</v>
      </c>
      <c r="E1087" t="s">
        <v>13374</v>
      </c>
      <c r="F1087">
        <v>14</v>
      </c>
    </row>
    <row r="1088" spans="1:6" x14ac:dyDescent="0.25">
      <c r="A1088" t="s">
        <v>54</v>
      </c>
      <c r="B1088">
        <v>2011</v>
      </c>
      <c r="C1088" t="s">
        <v>73</v>
      </c>
      <c r="D1088" t="s">
        <v>40</v>
      </c>
      <c r="E1088" t="s">
        <v>13375</v>
      </c>
      <c r="F1088">
        <v>8</v>
      </c>
    </row>
    <row r="1089" spans="1:6" x14ac:dyDescent="0.25">
      <c r="A1089" t="s">
        <v>54</v>
      </c>
      <c r="B1089">
        <v>2011</v>
      </c>
      <c r="C1089" t="s">
        <v>73</v>
      </c>
      <c r="D1089" t="s">
        <v>102</v>
      </c>
      <c r="E1089" t="s">
        <v>13376</v>
      </c>
      <c r="F1089">
        <v>36</v>
      </c>
    </row>
    <row r="1090" spans="1:6" x14ac:dyDescent="0.25">
      <c r="A1090" t="s">
        <v>54</v>
      </c>
      <c r="B1090">
        <v>2011</v>
      </c>
      <c r="C1090" t="s">
        <v>73</v>
      </c>
      <c r="D1090" t="s">
        <v>107</v>
      </c>
      <c r="E1090" t="s">
        <v>13377</v>
      </c>
      <c r="F1090">
        <v>20</v>
      </c>
    </row>
    <row r="1091" spans="1:6" x14ac:dyDescent="0.25">
      <c r="A1091" t="s">
        <v>54</v>
      </c>
      <c r="B1091">
        <v>2011</v>
      </c>
      <c r="C1091" t="s">
        <v>73</v>
      </c>
      <c r="D1091" t="s">
        <v>39</v>
      </c>
      <c r="E1091" t="s">
        <v>13378</v>
      </c>
      <c r="F1091">
        <v>42</v>
      </c>
    </row>
    <row r="1092" spans="1:6" x14ac:dyDescent="0.25">
      <c r="A1092" t="s">
        <v>54</v>
      </c>
      <c r="B1092">
        <v>2011</v>
      </c>
      <c r="C1092" t="s">
        <v>73</v>
      </c>
      <c r="D1092" t="s">
        <v>103</v>
      </c>
      <c r="E1092" t="s">
        <v>13379</v>
      </c>
      <c r="F1092">
        <v>394</v>
      </c>
    </row>
    <row r="1093" spans="1:6" x14ac:dyDescent="0.25">
      <c r="A1093" t="s">
        <v>54</v>
      </c>
      <c r="B1093">
        <v>2011</v>
      </c>
      <c r="C1093" t="s">
        <v>74</v>
      </c>
      <c r="D1093" t="s">
        <v>38</v>
      </c>
      <c r="E1093" t="s">
        <v>13380</v>
      </c>
      <c r="F1093">
        <v>3</v>
      </c>
    </row>
    <row r="1094" spans="1:6" x14ac:dyDescent="0.25">
      <c r="A1094" t="s">
        <v>54</v>
      </c>
      <c r="B1094">
        <v>2011</v>
      </c>
      <c r="C1094" t="s">
        <v>74</v>
      </c>
      <c r="D1094" t="s">
        <v>40</v>
      </c>
      <c r="E1094" t="s">
        <v>13381</v>
      </c>
      <c r="F1094">
        <v>8</v>
      </c>
    </row>
    <row r="1095" spans="1:6" x14ac:dyDescent="0.25">
      <c r="A1095" t="s">
        <v>54</v>
      </c>
      <c r="B1095">
        <v>2011</v>
      </c>
      <c r="C1095" t="s">
        <v>74</v>
      </c>
      <c r="D1095" t="s">
        <v>102</v>
      </c>
      <c r="E1095" t="s">
        <v>13382</v>
      </c>
      <c r="F1095">
        <v>35</v>
      </c>
    </row>
    <row r="1096" spans="1:6" x14ac:dyDescent="0.25">
      <c r="A1096" t="s">
        <v>54</v>
      </c>
      <c r="B1096">
        <v>2011</v>
      </c>
      <c r="C1096" t="s">
        <v>74</v>
      </c>
      <c r="D1096" t="s">
        <v>107</v>
      </c>
      <c r="E1096" t="s">
        <v>13383</v>
      </c>
      <c r="F1096">
        <v>17</v>
      </c>
    </row>
    <row r="1097" spans="1:6" x14ac:dyDescent="0.25">
      <c r="A1097" t="s">
        <v>54</v>
      </c>
      <c r="B1097">
        <v>2011</v>
      </c>
      <c r="C1097" t="s">
        <v>74</v>
      </c>
      <c r="D1097" t="s">
        <v>39</v>
      </c>
      <c r="E1097" t="s">
        <v>13384</v>
      </c>
      <c r="F1097">
        <v>30</v>
      </c>
    </row>
    <row r="1098" spans="1:6" x14ac:dyDescent="0.25">
      <c r="A1098" t="s">
        <v>54</v>
      </c>
      <c r="B1098">
        <v>2011</v>
      </c>
      <c r="C1098" t="s">
        <v>74</v>
      </c>
      <c r="D1098" t="s">
        <v>103</v>
      </c>
      <c r="E1098" t="s">
        <v>13385</v>
      </c>
      <c r="F1098">
        <v>221</v>
      </c>
    </row>
    <row r="1099" spans="1:6" x14ac:dyDescent="0.25">
      <c r="A1099" t="s">
        <v>54</v>
      </c>
      <c r="B1099">
        <v>2011</v>
      </c>
      <c r="C1099" t="s">
        <v>75</v>
      </c>
      <c r="D1099" t="s">
        <v>38</v>
      </c>
      <c r="E1099" t="s">
        <v>13386</v>
      </c>
      <c r="F1099">
        <v>1</v>
      </c>
    </row>
    <row r="1100" spans="1:6" x14ac:dyDescent="0.25">
      <c r="A1100" t="s">
        <v>54</v>
      </c>
      <c r="B1100">
        <v>2011</v>
      </c>
      <c r="C1100" t="s">
        <v>75</v>
      </c>
      <c r="D1100" t="s">
        <v>40</v>
      </c>
      <c r="E1100" t="s">
        <v>13387</v>
      </c>
      <c r="F1100">
        <v>7</v>
      </c>
    </row>
    <row r="1101" spans="1:6" x14ac:dyDescent="0.25">
      <c r="A1101" t="s">
        <v>54</v>
      </c>
      <c r="B1101">
        <v>2011</v>
      </c>
      <c r="C1101" t="s">
        <v>75</v>
      </c>
      <c r="D1101" t="s">
        <v>102</v>
      </c>
      <c r="E1101" t="s">
        <v>13388</v>
      </c>
      <c r="F1101">
        <v>27</v>
      </c>
    </row>
    <row r="1102" spans="1:6" x14ac:dyDescent="0.25">
      <c r="A1102" t="s">
        <v>54</v>
      </c>
      <c r="B1102">
        <v>2011</v>
      </c>
      <c r="C1102" t="s">
        <v>75</v>
      </c>
      <c r="D1102" t="s">
        <v>107</v>
      </c>
      <c r="E1102" t="s">
        <v>13389</v>
      </c>
      <c r="F1102">
        <v>21</v>
      </c>
    </row>
    <row r="1103" spans="1:6" x14ac:dyDescent="0.25">
      <c r="A1103" t="s">
        <v>54</v>
      </c>
      <c r="B1103">
        <v>2011</v>
      </c>
      <c r="C1103" t="s">
        <v>75</v>
      </c>
      <c r="D1103" t="s">
        <v>39</v>
      </c>
      <c r="E1103" t="s">
        <v>13390</v>
      </c>
      <c r="F1103">
        <v>26</v>
      </c>
    </row>
    <row r="1104" spans="1:6" x14ac:dyDescent="0.25">
      <c r="A1104" t="s">
        <v>54</v>
      </c>
      <c r="B1104">
        <v>2011</v>
      </c>
      <c r="C1104" t="s">
        <v>75</v>
      </c>
      <c r="D1104" t="s">
        <v>103</v>
      </c>
      <c r="E1104" t="s">
        <v>13391</v>
      </c>
      <c r="F1104">
        <v>99</v>
      </c>
    </row>
    <row r="1105" spans="1:6" x14ac:dyDescent="0.25">
      <c r="A1105" t="s">
        <v>54</v>
      </c>
      <c r="B1105">
        <v>2012</v>
      </c>
      <c r="C1105" t="s">
        <v>72</v>
      </c>
      <c r="D1105" t="s">
        <v>38</v>
      </c>
      <c r="E1105" t="s">
        <v>13392</v>
      </c>
      <c r="F1105">
        <v>27</v>
      </c>
    </row>
    <row r="1106" spans="1:6" x14ac:dyDescent="0.25">
      <c r="A1106" t="s">
        <v>54</v>
      </c>
      <c r="B1106">
        <v>2012</v>
      </c>
      <c r="C1106" t="s">
        <v>72</v>
      </c>
      <c r="D1106" t="s">
        <v>40</v>
      </c>
      <c r="E1106" t="s">
        <v>13393</v>
      </c>
      <c r="F1106">
        <v>26</v>
      </c>
    </row>
    <row r="1107" spans="1:6" x14ac:dyDescent="0.25">
      <c r="A1107" t="s">
        <v>54</v>
      </c>
      <c r="B1107">
        <v>2012</v>
      </c>
      <c r="C1107" t="s">
        <v>72</v>
      </c>
      <c r="D1107" t="s">
        <v>102</v>
      </c>
      <c r="E1107" t="s">
        <v>13394</v>
      </c>
      <c r="F1107">
        <v>57</v>
      </c>
    </row>
    <row r="1108" spans="1:6" x14ac:dyDescent="0.25">
      <c r="A1108" t="s">
        <v>54</v>
      </c>
      <c r="B1108">
        <v>2012</v>
      </c>
      <c r="C1108" t="s">
        <v>72</v>
      </c>
      <c r="D1108" t="s">
        <v>107</v>
      </c>
      <c r="E1108" t="s">
        <v>13395</v>
      </c>
      <c r="F1108">
        <v>65</v>
      </c>
    </row>
    <row r="1109" spans="1:6" x14ac:dyDescent="0.25">
      <c r="A1109" t="s">
        <v>54</v>
      </c>
      <c r="B1109">
        <v>2012</v>
      </c>
      <c r="C1109" t="s">
        <v>72</v>
      </c>
      <c r="D1109" t="s">
        <v>39</v>
      </c>
      <c r="E1109" t="s">
        <v>13396</v>
      </c>
      <c r="F1109">
        <v>48</v>
      </c>
    </row>
    <row r="1110" spans="1:6" x14ac:dyDescent="0.25">
      <c r="A1110" t="s">
        <v>54</v>
      </c>
      <c r="B1110">
        <v>2012</v>
      </c>
      <c r="C1110" t="s">
        <v>72</v>
      </c>
      <c r="D1110" t="s">
        <v>103</v>
      </c>
      <c r="E1110" t="s">
        <v>13397</v>
      </c>
      <c r="F1110">
        <v>728</v>
      </c>
    </row>
    <row r="1111" spans="1:6" x14ac:dyDescent="0.25">
      <c r="A1111" t="s">
        <v>54</v>
      </c>
      <c r="B1111">
        <v>2012</v>
      </c>
      <c r="C1111" t="s">
        <v>73</v>
      </c>
      <c r="D1111" t="s">
        <v>38</v>
      </c>
      <c r="E1111" t="s">
        <v>13398</v>
      </c>
      <c r="F1111">
        <v>18</v>
      </c>
    </row>
    <row r="1112" spans="1:6" x14ac:dyDescent="0.25">
      <c r="A1112" t="s">
        <v>54</v>
      </c>
      <c r="B1112">
        <v>2012</v>
      </c>
      <c r="C1112" t="s">
        <v>73</v>
      </c>
      <c r="D1112" t="s">
        <v>40</v>
      </c>
      <c r="E1112" t="s">
        <v>13399</v>
      </c>
      <c r="F1112">
        <v>19</v>
      </c>
    </row>
    <row r="1113" spans="1:6" x14ac:dyDescent="0.25">
      <c r="A1113" t="s">
        <v>54</v>
      </c>
      <c r="B1113">
        <v>2012</v>
      </c>
      <c r="C1113" t="s">
        <v>73</v>
      </c>
      <c r="D1113" t="s">
        <v>102</v>
      </c>
      <c r="E1113" t="s">
        <v>13400</v>
      </c>
      <c r="F1113">
        <v>40</v>
      </c>
    </row>
    <row r="1114" spans="1:6" x14ac:dyDescent="0.25">
      <c r="A1114" t="s">
        <v>54</v>
      </c>
      <c r="B1114">
        <v>2012</v>
      </c>
      <c r="C1114" t="s">
        <v>73</v>
      </c>
      <c r="D1114" t="s">
        <v>107</v>
      </c>
      <c r="E1114" t="s">
        <v>13401</v>
      </c>
      <c r="F1114">
        <v>40</v>
      </c>
    </row>
    <row r="1115" spans="1:6" x14ac:dyDescent="0.25">
      <c r="A1115" t="s">
        <v>54</v>
      </c>
      <c r="B1115">
        <v>2012</v>
      </c>
      <c r="C1115" t="s">
        <v>73</v>
      </c>
      <c r="D1115" t="s">
        <v>39</v>
      </c>
      <c r="E1115" t="s">
        <v>13402</v>
      </c>
      <c r="F1115">
        <v>46</v>
      </c>
    </row>
    <row r="1116" spans="1:6" x14ac:dyDescent="0.25">
      <c r="A1116" t="s">
        <v>54</v>
      </c>
      <c r="B1116">
        <v>2012</v>
      </c>
      <c r="C1116" t="s">
        <v>73</v>
      </c>
      <c r="D1116" t="s">
        <v>103</v>
      </c>
      <c r="E1116" t="s">
        <v>13403</v>
      </c>
      <c r="F1116">
        <v>382</v>
      </c>
    </row>
    <row r="1117" spans="1:6" x14ac:dyDescent="0.25">
      <c r="A1117" t="s">
        <v>54</v>
      </c>
      <c r="B1117">
        <v>2012</v>
      </c>
      <c r="C1117" t="s">
        <v>74</v>
      </c>
      <c r="D1117" t="s">
        <v>38</v>
      </c>
      <c r="E1117" t="s">
        <v>13404</v>
      </c>
      <c r="F1117">
        <v>10</v>
      </c>
    </row>
    <row r="1118" spans="1:6" x14ac:dyDescent="0.25">
      <c r="A1118" t="s">
        <v>54</v>
      </c>
      <c r="B1118">
        <v>2012</v>
      </c>
      <c r="C1118" t="s">
        <v>74</v>
      </c>
      <c r="D1118" t="s">
        <v>40</v>
      </c>
      <c r="E1118" t="s">
        <v>13405</v>
      </c>
      <c r="F1118">
        <v>14</v>
      </c>
    </row>
    <row r="1119" spans="1:6" x14ac:dyDescent="0.25">
      <c r="A1119" t="s">
        <v>54</v>
      </c>
      <c r="B1119">
        <v>2012</v>
      </c>
      <c r="C1119" t="s">
        <v>74</v>
      </c>
      <c r="D1119" t="s">
        <v>102</v>
      </c>
      <c r="E1119" t="s">
        <v>13406</v>
      </c>
      <c r="F1119">
        <v>16</v>
      </c>
    </row>
    <row r="1120" spans="1:6" x14ac:dyDescent="0.25">
      <c r="A1120" t="s">
        <v>54</v>
      </c>
      <c r="B1120">
        <v>2012</v>
      </c>
      <c r="C1120" t="s">
        <v>74</v>
      </c>
      <c r="D1120" t="s">
        <v>107</v>
      </c>
      <c r="E1120" t="s">
        <v>13407</v>
      </c>
      <c r="F1120">
        <v>23</v>
      </c>
    </row>
    <row r="1121" spans="1:6" x14ac:dyDescent="0.25">
      <c r="A1121" t="s">
        <v>54</v>
      </c>
      <c r="B1121">
        <v>2012</v>
      </c>
      <c r="C1121" t="s">
        <v>74</v>
      </c>
      <c r="D1121" t="s">
        <v>39</v>
      </c>
      <c r="E1121" t="s">
        <v>13408</v>
      </c>
      <c r="F1121">
        <v>27</v>
      </c>
    </row>
    <row r="1122" spans="1:6" x14ac:dyDescent="0.25">
      <c r="A1122" t="s">
        <v>54</v>
      </c>
      <c r="B1122">
        <v>2012</v>
      </c>
      <c r="C1122" t="s">
        <v>74</v>
      </c>
      <c r="D1122" t="s">
        <v>103</v>
      </c>
      <c r="E1122" t="s">
        <v>13409</v>
      </c>
      <c r="F1122">
        <v>198</v>
      </c>
    </row>
    <row r="1123" spans="1:6" x14ac:dyDescent="0.25">
      <c r="A1123" t="s">
        <v>54</v>
      </c>
      <c r="B1123">
        <v>2012</v>
      </c>
      <c r="C1123" t="s">
        <v>75</v>
      </c>
      <c r="D1123" t="s">
        <v>38</v>
      </c>
      <c r="E1123" t="s">
        <v>13410</v>
      </c>
      <c r="F1123">
        <v>8</v>
      </c>
    </row>
    <row r="1124" spans="1:6" x14ac:dyDescent="0.25">
      <c r="A1124" t="s">
        <v>54</v>
      </c>
      <c r="B1124">
        <v>2012</v>
      </c>
      <c r="C1124" t="s">
        <v>75</v>
      </c>
      <c r="D1124" t="s">
        <v>40</v>
      </c>
      <c r="E1124" t="s">
        <v>13411</v>
      </c>
      <c r="F1124">
        <v>8</v>
      </c>
    </row>
    <row r="1125" spans="1:6" x14ac:dyDescent="0.25">
      <c r="A1125" t="s">
        <v>54</v>
      </c>
      <c r="B1125">
        <v>2012</v>
      </c>
      <c r="C1125" t="s">
        <v>75</v>
      </c>
      <c r="D1125" t="s">
        <v>102</v>
      </c>
      <c r="E1125" t="s">
        <v>13412</v>
      </c>
      <c r="F1125">
        <v>20</v>
      </c>
    </row>
    <row r="1126" spans="1:6" x14ac:dyDescent="0.25">
      <c r="A1126" t="s">
        <v>54</v>
      </c>
      <c r="B1126">
        <v>2012</v>
      </c>
      <c r="C1126" t="s">
        <v>75</v>
      </c>
      <c r="D1126" t="s">
        <v>107</v>
      </c>
      <c r="E1126" t="s">
        <v>13413</v>
      </c>
      <c r="F1126">
        <v>32</v>
      </c>
    </row>
    <row r="1127" spans="1:6" x14ac:dyDescent="0.25">
      <c r="A1127" t="s">
        <v>54</v>
      </c>
      <c r="B1127">
        <v>2012</v>
      </c>
      <c r="C1127" t="s">
        <v>75</v>
      </c>
      <c r="D1127" t="s">
        <v>39</v>
      </c>
      <c r="E1127" t="s">
        <v>13414</v>
      </c>
      <c r="F1127">
        <v>27</v>
      </c>
    </row>
    <row r="1128" spans="1:6" x14ac:dyDescent="0.25">
      <c r="A1128" t="s">
        <v>54</v>
      </c>
      <c r="B1128">
        <v>2012</v>
      </c>
      <c r="C1128" t="s">
        <v>75</v>
      </c>
      <c r="D1128" t="s">
        <v>103</v>
      </c>
      <c r="E1128" t="s">
        <v>13415</v>
      </c>
      <c r="F1128">
        <v>112</v>
      </c>
    </row>
    <row r="1129" spans="1:6" x14ac:dyDescent="0.25">
      <c r="A1129" t="s">
        <v>54</v>
      </c>
      <c r="B1129">
        <v>2013</v>
      </c>
      <c r="C1129" t="s">
        <v>72</v>
      </c>
      <c r="D1129" t="s">
        <v>38</v>
      </c>
      <c r="E1129" t="s">
        <v>13416</v>
      </c>
      <c r="F1129">
        <v>30</v>
      </c>
    </row>
    <row r="1130" spans="1:6" x14ac:dyDescent="0.25">
      <c r="A1130" t="s">
        <v>54</v>
      </c>
      <c r="B1130">
        <v>2013</v>
      </c>
      <c r="C1130" t="s">
        <v>72</v>
      </c>
      <c r="D1130" t="s">
        <v>40</v>
      </c>
      <c r="E1130" t="s">
        <v>13417</v>
      </c>
      <c r="F1130">
        <v>36</v>
      </c>
    </row>
    <row r="1131" spans="1:6" x14ac:dyDescent="0.25">
      <c r="A1131" t="s">
        <v>54</v>
      </c>
      <c r="B1131">
        <v>2013</v>
      </c>
      <c r="C1131" t="s">
        <v>72</v>
      </c>
      <c r="D1131" t="s">
        <v>102</v>
      </c>
      <c r="E1131" t="s">
        <v>13418</v>
      </c>
      <c r="F1131">
        <v>80</v>
      </c>
    </row>
    <row r="1132" spans="1:6" x14ac:dyDescent="0.25">
      <c r="A1132" t="s">
        <v>54</v>
      </c>
      <c r="B1132">
        <v>2013</v>
      </c>
      <c r="C1132" t="s">
        <v>72</v>
      </c>
      <c r="D1132" t="s">
        <v>107</v>
      </c>
      <c r="E1132" t="s">
        <v>13419</v>
      </c>
      <c r="F1132">
        <v>58</v>
      </c>
    </row>
    <row r="1133" spans="1:6" x14ac:dyDescent="0.25">
      <c r="A1133" t="s">
        <v>54</v>
      </c>
      <c r="B1133">
        <v>2013</v>
      </c>
      <c r="C1133" t="s">
        <v>72</v>
      </c>
      <c r="D1133" t="s">
        <v>39</v>
      </c>
      <c r="E1133" t="s">
        <v>13420</v>
      </c>
      <c r="F1133">
        <v>71</v>
      </c>
    </row>
    <row r="1134" spans="1:6" x14ac:dyDescent="0.25">
      <c r="A1134" t="s">
        <v>54</v>
      </c>
      <c r="B1134">
        <v>2013</v>
      </c>
      <c r="C1134" t="s">
        <v>72</v>
      </c>
      <c r="D1134" t="s">
        <v>103</v>
      </c>
      <c r="E1134" t="s">
        <v>13421</v>
      </c>
      <c r="F1134">
        <v>716</v>
      </c>
    </row>
    <row r="1135" spans="1:6" x14ac:dyDescent="0.25">
      <c r="A1135" t="s">
        <v>54</v>
      </c>
      <c r="B1135">
        <v>2013</v>
      </c>
      <c r="C1135" t="s">
        <v>73</v>
      </c>
      <c r="D1135" t="s">
        <v>38</v>
      </c>
      <c r="E1135" t="s">
        <v>13422</v>
      </c>
      <c r="F1135">
        <v>22</v>
      </c>
    </row>
    <row r="1136" spans="1:6" x14ac:dyDescent="0.25">
      <c r="A1136" t="s">
        <v>54</v>
      </c>
      <c r="B1136">
        <v>2013</v>
      </c>
      <c r="C1136" t="s">
        <v>73</v>
      </c>
      <c r="D1136" t="s">
        <v>40</v>
      </c>
      <c r="E1136" t="s">
        <v>13423</v>
      </c>
      <c r="F1136">
        <v>19</v>
      </c>
    </row>
    <row r="1137" spans="1:6" x14ac:dyDescent="0.25">
      <c r="A1137" t="s">
        <v>54</v>
      </c>
      <c r="B1137">
        <v>2013</v>
      </c>
      <c r="C1137" t="s">
        <v>73</v>
      </c>
      <c r="D1137" t="s">
        <v>102</v>
      </c>
      <c r="E1137" t="s">
        <v>13424</v>
      </c>
      <c r="F1137">
        <v>43</v>
      </c>
    </row>
    <row r="1138" spans="1:6" x14ac:dyDescent="0.25">
      <c r="A1138" t="s">
        <v>54</v>
      </c>
      <c r="B1138">
        <v>2013</v>
      </c>
      <c r="C1138" t="s">
        <v>73</v>
      </c>
      <c r="D1138" t="s">
        <v>107</v>
      </c>
      <c r="E1138" t="s">
        <v>13425</v>
      </c>
      <c r="F1138">
        <v>43</v>
      </c>
    </row>
    <row r="1139" spans="1:6" x14ac:dyDescent="0.25">
      <c r="A1139" t="s">
        <v>54</v>
      </c>
      <c r="B1139">
        <v>2013</v>
      </c>
      <c r="C1139" t="s">
        <v>73</v>
      </c>
      <c r="D1139" t="s">
        <v>39</v>
      </c>
      <c r="E1139" t="s">
        <v>13426</v>
      </c>
      <c r="F1139">
        <v>54</v>
      </c>
    </row>
    <row r="1140" spans="1:6" x14ac:dyDescent="0.25">
      <c r="A1140" t="s">
        <v>54</v>
      </c>
      <c r="B1140">
        <v>2013</v>
      </c>
      <c r="C1140" t="s">
        <v>73</v>
      </c>
      <c r="D1140" t="s">
        <v>103</v>
      </c>
      <c r="E1140" t="s">
        <v>13427</v>
      </c>
      <c r="F1140">
        <v>364</v>
      </c>
    </row>
    <row r="1141" spans="1:6" x14ac:dyDescent="0.25">
      <c r="A1141" t="s">
        <v>54</v>
      </c>
      <c r="B1141">
        <v>2013</v>
      </c>
      <c r="C1141" t="s">
        <v>74</v>
      </c>
      <c r="D1141" t="s">
        <v>38</v>
      </c>
      <c r="E1141" t="s">
        <v>13428</v>
      </c>
      <c r="F1141">
        <v>14</v>
      </c>
    </row>
    <row r="1142" spans="1:6" x14ac:dyDescent="0.25">
      <c r="A1142" t="s">
        <v>54</v>
      </c>
      <c r="B1142">
        <v>2013</v>
      </c>
      <c r="C1142" t="s">
        <v>74</v>
      </c>
      <c r="D1142" t="s">
        <v>40</v>
      </c>
      <c r="E1142" t="s">
        <v>13429</v>
      </c>
      <c r="F1142">
        <v>12</v>
      </c>
    </row>
    <row r="1143" spans="1:6" x14ac:dyDescent="0.25">
      <c r="A1143" t="s">
        <v>54</v>
      </c>
      <c r="B1143">
        <v>2013</v>
      </c>
      <c r="C1143" t="s">
        <v>74</v>
      </c>
      <c r="D1143" t="s">
        <v>102</v>
      </c>
      <c r="E1143" t="s">
        <v>13430</v>
      </c>
      <c r="F1143">
        <v>22</v>
      </c>
    </row>
    <row r="1144" spans="1:6" x14ac:dyDescent="0.25">
      <c r="A1144" t="s">
        <v>54</v>
      </c>
      <c r="B1144">
        <v>2013</v>
      </c>
      <c r="C1144" t="s">
        <v>74</v>
      </c>
      <c r="D1144" t="s">
        <v>107</v>
      </c>
      <c r="E1144" t="s">
        <v>13431</v>
      </c>
      <c r="F1144">
        <v>26</v>
      </c>
    </row>
    <row r="1145" spans="1:6" x14ac:dyDescent="0.25">
      <c r="A1145" t="s">
        <v>54</v>
      </c>
      <c r="B1145">
        <v>2013</v>
      </c>
      <c r="C1145" t="s">
        <v>74</v>
      </c>
      <c r="D1145" t="s">
        <v>39</v>
      </c>
      <c r="E1145" t="s">
        <v>13432</v>
      </c>
      <c r="F1145">
        <v>25</v>
      </c>
    </row>
    <row r="1146" spans="1:6" x14ac:dyDescent="0.25">
      <c r="A1146" t="s">
        <v>54</v>
      </c>
      <c r="B1146">
        <v>2013</v>
      </c>
      <c r="C1146" t="s">
        <v>74</v>
      </c>
      <c r="D1146" t="s">
        <v>103</v>
      </c>
      <c r="E1146" t="s">
        <v>13433</v>
      </c>
      <c r="F1146">
        <v>174</v>
      </c>
    </row>
    <row r="1147" spans="1:6" x14ac:dyDescent="0.25">
      <c r="A1147" t="s">
        <v>54</v>
      </c>
      <c r="B1147">
        <v>2013</v>
      </c>
      <c r="C1147" t="s">
        <v>75</v>
      </c>
      <c r="D1147" t="s">
        <v>38</v>
      </c>
      <c r="E1147" t="s">
        <v>13434</v>
      </c>
      <c r="F1147">
        <v>10</v>
      </c>
    </row>
    <row r="1148" spans="1:6" x14ac:dyDescent="0.25">
      <c r="A1148" t="s">
        <v>54</v>
      </c>
      <c r="B1148">
        <v>2013</v>
      </c>
      <c r="C1148" t="s">
        <v>75</v>
      </c>
      <c r="D1148" t="s">
        <v>40</v>
      </c>
      <c r="E1148" t="s">
        <v>13435</v>
      </c>
      <c r="F1148">
        <v>11</v>
      </c>
    </row>
    <row r="1149" spans="1:6" x14ac:dyDescent="0.25">
      <c r="A1149" t="s">
        <v>54</v>
      </c>
      <c r="B1149">
        <v>2013</v>
      </c>
      <c r="C1149" t="s">
        <v>75</v>
      </c>
      <c r="D1149" t="s">
        <v>102</v>
      </c>
      <c r="E1149" t="s">
        <v>13436</v>
      </c>
      <c r="F1149">
        <v>23</v>
      </c>
    </row>
    <row r="1150" spans="1:6" x14ac:dyDescent="0.25">
      <c r="A1150" t="s">
        <v>54</v>
      </c>
      <c r="B1150">
        <v>2013</v>
      </c>
      <c r="C1150" t="s">
        <v>75</v>
      </c>
      <c r="D1150" t="s">
        <v>107</v>
      </c>
      <c r="E1150" t="s">
        <v>13437</v>
      </c>
      <c r="F1150">
        <v>29</v>
      </c>
    </row>
    <row r="1151" spans="1:6" x14ac:dyDescent="0.25">
      <c r="A1151" t="s">
        <v>54</v>
      </c>
      <c r="B1151">
        <v>2013</v>
      </c>
      <c r="C1151" t="s">
        <v>75</v>
      </c>
      <c r="D1151" t="s">
        <v>39</v>
      </c>
      <c r="E1151" t="s">
        <v>13438</v>
      </c>
      <c r="F1151">
        <v>22</v>
      </c>
    </row>
    <row r="1152" spans="1:6" x14ac:dyDescent="0.25">
      <c r="A1152" t="s">
        <v>54</v>
      </c>
      <c r="B1152">
        <v>2013</v>
      </c>
      <c r="C1152" t="s">
        <v>75</v>
      </c>
      <c r="D1152" t="s">
        <v>103</v>
      </c>
      <c r="E1152" t="s">
        <v>13439</v>
      </c>
      <c r="F1152">
        <v>107</v>
      </c>
    </row>
    <row r="1153" spans="1:6" x14ac:dyDescent="0.25">
      <c r="A1153" t="s">
        <v>54</v>
      </c>
      <c r="B1153">
        <v>2014</v>
      </c>
      <c r="C1153" t="s">
        <v>72</v>
      </c>
      <c r="D1153" t="s">
        <v>38</v>
      </c>
      <c r="E1153" t="s">
        <v>13440</v>
      </c>
      <c r="F1153">
        <v>34</v>
      </c>
    </row>
    <row r="1154" spans="1:6" x14ac:dyDescent="0.25">
      <c r="A1154" t="s">
        <v>54</v>
      </c>
      <c r="B1154">
        <v>2014</v>
      </c>
      <c r="C1154" t="s">
        <v>72</v>
      </c>
      <c r="D1154" t="s">
        <v>40</v>
      </c>
      <c r="E1154" t="s">
        <v>13441</v>
      </c>
      <c r="F1154">
        <v>36</v>
      </c>
    </row>
    <row r="1155" spans="1:6" x14ac:dyDescent="0.25">
      <c r="A1155" t="s">
        <v>54</v>
      </c>
      <c r="B1155">
        <v>2014</v>
      </c>
      <c r="C1155" t="s">
        <v>72</v>
      </c>
      <c r="D1155" t="s">
        <v>102</v>
      </c>
      <c r="E1155" t="s">
        <v>13442</v>
      </c>
      <c r="F1155">
        <v>81</v>
      </c>
    </row>
    <row r="1156" spans="1:6" x14ac:dyDescent="0.25">
      <c r="A1156" t="s">
        <v>54</v>
      </c>
      <c r="B1156">
        <v>2014</v>
      </c>
      <c r="C1156" t="s">
        <v>72</v>
      </c>
      <c r="D1156" t="s">
        <v>107</v>
      </c>
      <c r="E1156" t="s">
        <v>13443</v>
      </c>
      <c r="F1156">
        <v>71</v>
      </c>
    </row>
    <row r="1157" spans="1:6" x14ac:dyDescent="0.25">
      <c r="A1157" t="s">
        <v>54</v>
      </c>
      <c r="B1157">
        <v>2014</v>
      </c>
      <c r="C1157" t="s">
        <v>72</v>
      </c>
      <c r="D1157" t="s">
        <v>39</v>
      </c>
      <c r="E1157" t="s">
        <v>13444</v>
      </c>
      <c r="F1157">
        <v>55</v>
      </c>
    </row>
    <row r="1158" spans="1:6" x14ac:dyDescent="0.25">
      <c r="A1158" t="s">
        <v>54</v>
      </c>
      <c r="B1158">
        <v>2014</v>
      </c>
      <c r="C1158" t="s">
        <v>72</v>
      </c>
      <c r="D1158" t="s">
        <v>103</v>
      </c>
      <c r="E1158" t="s">
        <v>13445</v>
      </c>
      <c r="F1158">
        <v>679</v>
      </c>
    </row>
    <row r="1159" spans="1:6" x14ac:dyDescent="0.25">
      <c r="A1159" t="s">
        <v>54</v>
      </c>
      <c r="B1159">
        <v>2014</v>
      </c>
      <c r="C1159" t="s">
        <v>73</v>
      </c>
      <c r="D1159" t="s">
        <v>38</v>
      </c>
      <c r="E1159" t="s">
        <v>13446</v>
      </c>
      <c r="F1159">
        <v>24</v>
      </c>
    </row>
    <row r="1160" spans="1:6" x14ac:dyDescent="0.25">
      <c r="A1160" t="s">
        <v>54</v>
      </c>
      <c r="B1160">
        <v>2014</v>
      </c>
      <c r="C1160" t="s">
        <v>73</v>
      </c>
      <c r="D1160" t="s">
        <v>40</v>
      </c>
      <c r="E1160" t="s">
        <v>13447</v>
      </c>
      <c r="F1160">
        <v>18</v>
      </c>
    </row>
    <row r="1161" spans="1:6" x14ac:dyDescent="0.25">
      <c r="A1161" t="s">
        <v>54</v>
      </c>
      <c r="B1161">
        <v>2014</v>
      </c>
      <c r="C1161" t="s">
        <v>73</v>
      </c>
      <c r="D1161" t="s">
        <v>102</v>
      </c>
      <c r="E1161" t="s">
        <v>13448</v>
      </c>
      <c r="F1161">
        <v>38</v>
      </c>
    </row>
    <row r="1162" spans="1:6" x14ac:dyDescent="0.25">
      <c r="A1162" t="s">
        <v>54</v>
      </c>
      <c r="B1162">
        <v>2014</v>
      </c>
      <c r="C1162" t="s">
        <v>73</v>
      </c>
      <c r="D1162" t="s">
        <v>107</v>
      </c>
      <c r="E1162" t="s">
        <v>13449</v>
      </c>
      <c r="F1162">
        <v>43</v>
      </c>
    </row>
    <row r="1163" spans="1:6" x14ac:dyDescent="0.25">
      <c r="A1163" t="s">
        <v>54</v>
      </c>
      <c r="B1163">
        <v>2014</v>
      </c>
      <c r="C1163" t="s">
        <v>73</v>
      </c>
      <c r="D1163" t="s">
        <v>39</v>
      </c>
      <c r="E1163" t="s">
        <v>13450</v>
      </c>
      <c r="F1163">
        <v>33</v>
      </c>
    </row>
    <row r="1164" spans="1:6" x14ac:dyDescent="0.25">
      <c r="A1164" t="s">
        <v>54</v>
      </c>
      <c r="B1164">
        <v>2014</v>
      </c>
      <c r="C1164" t="s">
        <v>73</v>
      </c>
      <c r="D1164" t="s">
        <v>103</v>
      </c>
      <c r="E1164" t="s">
        <v>13451</v>
      </c>
      <c r="F1164">
        <v>327</v>
      </c>
    </row>
    <row r="1165" spans="1:6" x14ac:dyDescent="0.25">
      <c r="A1165" t="s">
        <v>54</v>
      </c>
      <c r="B1165">
        <v>2014</v>
      </c>
      <c r="C1165" t="s">
        <v>74</v>
      </c>
      <c r="D1165" t="s">
        <v>38</v>
      </c>
      <c r="E1165" t="s">
        <v>13452</v>
      </c>
      <c r="F1165">
        <v>11</v>
      </c>
    </row>
    <row r="1166" spans="1:6" x14ac:dyDescent="0.25">
      <c r="A1166" t="s">
        <v>54</v>
      </c>
      <c r="B1166">
        <v>2014</v>
      </c>
      <c r="C1166" t="s">
        <v>74</v>
      </c>
      <c r="D1166" t="s">
        <v>40</v>
      </c>
      <c r="E1166" t="s">
        <v>13453</v>
      </c>
      <c r="F1166">
        <v>12</v>
      </c>
    </row>
    <row r="1167" spans="1:6" x14ac:dyDescent="0.25">
      <c r="A1167" t="s">
        <v>54</v>
      </c>
      <c r="B1167">
        <v>2014</v>
      </c>
      <c r="C1167" t="s">
        <v>74</v>
      </c>
      <c r="D1167" t="s">
        <v>102</v>
      </c>
      <c r="E1167" t="s">
        <v>13454</v>
      </c>
      <c r="F1167">
        <v>30</v>
      </c>
    </row>
    <row r="1168" spans="1:6" x14ac:dyDescent="0.25">
      <c r="A1168" t="s">
        <v>54</v>
      </c>
      <c r="B1168">
        <v>2014</v>
      </c>
      <c r="C1168" t="s">
        <v>74</v>
      </c>
      <c r="D1168" t="s">
        <v>107</v>
      </c>
      <c r="E1168" t="s">
        <v>13455</v>
      </c>
      <c r="F1168">
        <v>24</v>
      </c>
    </row>
    <row r="1169" spans="1:6" x14ac:dyDescent="0.25">
      <c r="A1169" t="s">
        <v>54</v>
      </c>
      <c r="B1169">
        <v>2014</v>
      </c>
      <c r="C1169" t="s">
        <v>74</v>
      </c>
      <c r="D1169" t="s">
        <v>39</v>
      </c>
      <c r="E1169" t="s">
        <v>13456</v>
      </c>
      <c r="F1169">
        <v>26</v>
      </c>
    </row>
    <row r="1170" spans="1:6" x14ac:dyDescent="0.25">
      <c r="A1170" t="s">
        <v>54</v>
      </c>
      <c r="B1170">
        <v>2014</v>
      </c>
      <c r="C1170" t="s">
        <v>74</v>
      </c>
      <c r="D1170" t="s">
        <v>103</v>
      </c>
      <c r="E1170" t="s">
        <v>13457</v>
      </c>
      <c r="F1170">
        <v>206</v>
      </c>
    </row>
    <row r="1171" spans="1:6" x14ac:dyDescent="0.25">
      <c r="A1171" t="s">
        <v>54</v>
      </c>
      <c r="B1171">
        <v>2014</v>
      </c>
      <c r="C1171" t="s">
        <v>75</v>
      </c>
      <c r="D1171" t="s">
        <v>38</v>
      </c>
      <c r="E1171" t="s">
        <v>13458</v>
      </c>
      <c r="F1171">
        <v>6</v>
      </c>
    </row>
    <row r="1172" spans="1:6" x14ac:dyDescent="0.25">
      <c r="A1172" t="s">
        <v>54</v>
      </c>
      <c r="B1172">
        <v>2014</v>
      </c>
      <c r="C1172" t="s">
        <v>75</v>
      </c>
      <c r="D1172" t="s">
        <v>40</v>
      </c>
      <c r="E1172" t="s">
        <v>13459</v>
      </c>
      <c r="F1172">
        <v>10</v>
      </c>
    </row>
    <row r="1173" spans="1:6" x14ac:dyDescent="0.25">
      <c r="A1173" t="s">
        <v>54</v>
      </c>
      <c r="B1173">
        <v>2014</v>
      </c>
      <c r="C1173" t="s">
        <v>75</v>
      </c>
      <c r="D1173" t="s">
        <v>102</v>
      </c>
      <c r="E1173" t="s">
        <v>13460</v>
      </c>
      <c r="F1173">
        <v>29</v>
      </c>
    </row>
    <row r="1174" spans="1:6" x14ac:dyDescent="0.25">
      <c r="A1174" t="s">
        <v>54</v>
      </c>
      <c r="B1174">
        <v>2014</v>
      </c>
      <c r="C1174" t="s">
        <v>75</v>
      </c>
      <c r="D1174" t="s">
        <v>107</v>
      </c>
      <c r="E1174" t="s">
        <v>13461</v>
      </c>
      <c r="F1174">
        <v>38</v>
      </c>
    </row>
    <row r="1175" spans="1:6" x14ac:dyDescent="0.25">
      <c r="A1175" t="s">
        <v>54</v>
      </c>
      <c r="B1175">
        <v>2014</v>
      </c>
      <c r="C1175" t="s">
        <v>75</v>
      </c>
      <c r="D1175" t="s">
        <v>39</v>
      </c>
      <c r="E1175" t="s">
        <v>13462</v>
      </c>
      <c r="F1175">
        <v>24</v>
      </c>
    </row>
    <row r="1176" spans="1:6" x14ac:dyDescent="0.25">
      <c r="A1176" t="s">
        <v>54</v>
      </c>
      <c r="B1176">
        <v>2014</v>
      </c>
      <c r="C1176" t="s">
        <v>75</v>
      </c>
      <c r="D1176" t="s">
        <v>103</v>
      </c>
      <c r="E1176" t="s">
        <v>13463</v>
      </c>
      <c r="F1176">
        <v>117</v>
      </c>
    </row>
    <row r="1177" spans="1:6" x14ac:dyDescent="0.25">
      <c r="A1177" t="s">
        <v>57</v>
      </c>
      <c r="B1177">
        <v>2010</v>
      </c>
      <c r="C1177" t="s">
        <v>72</v>
      </c>
      <c r="D1177" t="s">
        <v>38</v>
      </c>
      <c r="E1177" t="s">
        <v>13464</v>
      </c>
      <c r="F1177">
        <v>31</v>
      </c>
    </row>
    <row r="1178" spans="1:6" x14ac:dyDescent="0.25">
      <c r="A1178" t="s">
        <v>57</v>
      </c>
      <c r="B1178">
        <v>2010</v>
      </c>
      <c r="C1178" t="s">
        <v>72</v>
      </c>
      <c r="D1178" t="s">
        <v>40</v>
      </c>
      <c r="E1178" t="s">
        <v>13465</v>
      </c>
      <c r="F1178">
        <v>12</v>
      </c>
    </row>
    <row r="1179" spans="1:6" x14ac:dyDescent="0.25">
      <c r="A1179" t="s">
        <v>57</v>
      </c>
      <c r="B1179">
        <v>2010</v>
      </c>
      <c r="C1179" t="s">
        <v>72</v>
      </c>
      <c r="D1179" t="s">
        <v>102</v>
      </c>
      <c r="E1179" t="s">
        <v>13466</v>
      </c>
      <c r="F1179">
        <v>55</v>
      </c>
    </row>
    <row r="1180" spans="1:6" x14ac:dyDescent="0.25">
      <c r="A1180" t="s">
        <v>57</v>
      </c>
      <c r="B1180">
        <v>2010</v>
      </c>
      <c r="C1180" t="s">
        <v>72</v>
      </c>
      <c r="D1180" t="s">
        <v>107</v>
      </c>
      <c r="E1180" t="s">
        <v>13467</v>
      </c>
      <c r="F1180">
        <v>86</v>
      </c>
    </row>
    <row r="1181" spans="1:6" x14ac:dyDescent="0.25">
      <c r="A1181" t="s">
        <v>57</v>
      </c>
      <c r="B1181">
        <v>2010</v>
      </c>
      <c r="C1181" t="s">
        <v>72</v>
      </c>
      <c r="D1181" t="s">
        <v>39</v>
      </c>
      <c r="E1181" t="s">
        <v>13468</v>
      </c>
      <c r="F1181">
        <v>97</v>
      </c>
    </row>
    <row r="1182" spans="1:6" x14ac:dyDescent="0.25">
      <c r="A1182" t="s">
        <v>57</v>
      </c>
      <c r="B1182">
        <v>2010</v>
      </c>
      <c r="C1182" t="s">
        <v>72</v>
      </c>
      <c r="D1182" t="s">
        <v>103</v>
      </c>
      <c r="E1182" t="s">
        <v>13469</v>
      </c>
      <c r="F1182">
        <v>678</v>
      </c>
    </row>
    <row r="1183" spans="1:6" x14ac:dyDescent="0.25">
      <c r="A1183" t="s">
        <v>57</v>
      </c>
      <c r="B1183">
        <v>2010</v>
      </c>
      <c r="C1183" t="s">
        <v>73</v>
      </c>
      <c r="D1183" t="s">
        <v>38</v>
      </c>
      <c r="E1183" t="s">
        <v>13470</v>
      </c>
      <c r="F1183">
        <v>22</v>
      </c>
    </row>
    <row r="1184" spans="1:6" x14ac:dyDescent="0.25">
      <c r="A1184" t="s">
        <v>57</v>
      </c>
      <c r="B1184">
        <v>2010</v>
      </c>
      <c r="C1184" t="s">
        <v>73</v>
      </c>
      <c r="D1184" t="s">
        <v>40</v>
      </c>
      <c r="E1184" t="s">
        <v>13471</v>
      </c>
      <c r="F1184">
        <v>8</v>
      </c>
    </row>
    <row r="1185" spans="1:6" x14ac:dyDescent="0.25">
      <c r="A1185" t="s">
        <v>57</v>
      </c>
      <c r="B1185">
        <v>2010</v>
      </c>
      <c r="C1185" t="s">
        <v>73</v>
      </c>
      <c r="D1185" t="s">
        <v>102</v>
      </c>
      <c r="E1185" t="s">
        <v>13472</v>
      </c>
      <c r="F1185">
        <v>37</v>
      </c>
    </row>
    <row r="1186" spans="1:6" x14ac:dyDescent="0.25">
      <c r="A1186" t="s">
        <v>57</v>
      </c>
      <c r="B1186">
        <v>2010</v>
      </c>
      <c r="C1186" t="s">
        <v>73</v>
      </c>
      <c r="D1186" t="s">
        <v>107</v>
      </c>
      <c r="E1186" t="s">
        <v>13473</v>
      </c>
      <c r="F1186">
        <v>42</v>
      </c>
    </row>
    <row r="1187" spans="1:6" x14ac:dyDescent="0.25">
      <c r="A1187" t="s">
        <v>57</v>
      </c>
      <c r="B1187">
        <v>2010</v>
      </c>
      <c r="C1187" t="s">
        <v>73</v>
      </c>
      <c r="D1187" t="s">
        <v>39</v>
      </c>
      <c r="E1187" t="s">
        <v>13474</v>
      </c>
      <c r="F1187">
        <v>81</v>
      </c>
    </row>
    <row r="1188" spans="1:6" x14ac:dyDescent="0.25">
      <c r="A1188" t="s">
        <v>57</v>
      </c>
      <c r="B1188">
        <v>2010</v>
      </c>
      <c r="C1188" t="s">
        <v>73</v>
      </c>
      <c r="D1188" t="s">
        <v>103</v>
      </c>
      <c r="E1188" t="s">
        <v>13475</v>
      </c>
      <c r="F1188">
        <v>389</v>
      </c>
    </row>
    <row r="1189" spans="1:6" x14ac:dyDescent="0.25">
      <c r="A1189" t="s">
        <v>57</v>
      </c>
      <c r="B1189">
        <v>2010</v>
      </c>
      <c r="C1189" t="s">
        <v>74</v>
      </c>
      <c r="D1189" t="s">
        <v>38</v>
      </c>
      <c r="E1189" t="s">
        <v>13476</v>
      </c>
      <c r="F1189">
        <v>14</v>
      </c>
    </row>
    <row r="1190" spans="1:6" x14ac:dyDescent="0.25">
      <c r="A1190" t="s">
        <v>57</v>
      </c>
      <c r="B1190">
        <v>2010</v>
      </c>
      <c r="C1190" t="s">
        <v>74</v>
      </c>
      <c r="D1190" t="s">
        <v>40</v>
      </c>
      <c r="E1190" t="s">
        <v>13477</v>
      </c>
      <c r="F1190">
        <v>3</v>
      </c>
    </row>
    <row r="1191" spans="1:6" x14ac:dyDescent="0.25">
      <c r="A1191" t="s">
        <v>57</v>
      </c>
      <c r="B1191">
        <v>2010</v>
      </c>
      <c r="C1191" t="s">
        <v>74</v>
      </c>
      <c r="D1191" t="s">
        <v>102</v>
      </c>
      <c r="E1191" t="s">
        <v>13478</v>
      </c>
      <c r="F1191">
        <v>28</v>
      </c>
    </row>
    <row r="1192" spans="1:6" x14ac:dyDescent="0.25">
      <c r="A1192" t="s">
        <v>57</v>
      </c>
      <c r="B1192">
        <v>2010</v>
      </c>
      <c r="C1192" t="s">
        <v>74</v>
      </c>
      <c r="D1192" t="s">
        <v>107</v>
      </c>
      <c r="E1192" t="s">
        <v>13479</v>
      </c>
      <c r="F1192">
        <v>24</v>
      </c>
    </row>
    <row r="1193" spans="1:6" x14ac:dyDescent="0.25">
      <c r="A1193" t="s">
        <v>57</v>
      </c>
      <c r="B1193">
        <v>2010</v>
      </c>
      <c r="C1193" t="s">
        <v>74</v>
      </c>
      <c r="D1193" t="s">
        <v>39</v>
      </c>
      <c r="E1193" t="s">
        <v>13480</v>
      </c>
      <c r="F1193">
        <v>50</v>
      </c>
    </row>
    <row r="1194" spans="1:6" x14ac:dyDescent="0.25">
      <c r="A1194" t="s">
        <v>57</v>
      </c>
      <c r="B1194">
        <v>2010</v>
      </c>
      <c r="C1194" t="s">
        <v>74</v>
      </c>
      <c r="D1194" t="s">
        <v>103</v>
      </c>
      <c r="E1194" t="s">
        <v>13481</v>
      </c>
      <c r="F1194">
        <v>211</v>
      </c>
    </row>
    <row r="1195" spans="1:6" x14ac:dyDescent="0.25">
      <c r="A1195" t="s">
        <v>57</v>
      </c>
      <c r="B1195">
        <v>2010</v>
      </c>
      <c r="C1195" t="s">
        <v>75</v>
      </c>
      <c r="D1195" t="s">
        <v>38</v>
      </c>
      <c r="E1195" t="s">
        <v>13482</v>
      </c>
      <c r="F1195">
        <v>13</v>
      </c>
    </row>
    <row r="1196" spans="1:6" x14ac:dyDescent="0.25">
      <c r="A1196" t="s">
        <v>57</v>
      </c>
      <c r="B1196">
        <v>2010</v>
      </c>
      <c r="C1196" t="s">
        <v>75</v>
      </c>
      <c r="D1196" t="s">
        <v>40</v>
      </c>
      <c r="E1196" t="s">
        <v>13483</v>
      </c>
      <c r="F1196">
        <v>6</v>
      </c>
    </row>
    <row r="1197" spans="1:6" x14ac:dyDescent="0.25">
      <c r="A1197" t="s">
        <v>57</v>
      </c>
      <c r="B1197">
        <v>2010</v>
      </c>
      <c r="C1197" t="s">
        <v>75</v>
      </c>
      <c r="D1197" t="s">
        <v>102</v>
      </c>
      <c r="E1197" t="s">
        <v>13484</v>
      </c>
      <c r="F1197">
        <v>30</v>
      </c>
    </row>
    <row r="1198" spans="1:6" x14ac:dyDescent="0.25">
      <c r="A1198" t="s">
        <v>57</v>
      </c>
      <c r="B1198">
        <v>2010</v>
      </c>
      <c r="C1198" t="s">
        <v>75</v>
      </c>
      <c r="D1198" t="s">
        <v>107</v>
      </c>
      <c r="E1198" t="s">
        <v>13485</v>
      </c>
      <c r="F1198">
        <v>22</v>
      </c>
    </row>
    <row r="1199" spans="1:6" x14ac:dyDescent="0.25">
      <c r="A1199" t="s">
        <v>57</v>
      </c>
      <c r="B1199">
        <v>2010</v>
      </c>
      <c r="C1199" t="s">
        <v>75</v>
      </c>
      <c r="D1199" t="s">
        <v>39</v>
      </c>
      <c r="E1199" t="s">
        <v>13486</v>
      </c>
      <c r="F1199">
        <v>31</v>
      </c>
    </row>
    <row r="1200" spans="1:6" x14ac:dyDescent="0.25">
      <c r="A1200" t="s">
        <v>57</v>
      </c>
      <c r="B1200">
        <v>2010</v>
      </c>
      <c r="C1200" t="s">
        <v>75</v>
      </c>
      <c r="D1200" t="s">
        <v>103</v>
      </c>
      <c r="E1200" t="s">
        <v>13487</v>
      </c>
      <c r="F1200">
        <v>248</v>
      </c>
    </row>
    <row r="1201" spans="1:6" x14ac:dyDescent="0.25">
      <c r="A1201" t="s">
        <v>57</v>
      </c>
      <c r="B1201">
        <v>2011</v>
      </c>
      <c r="C1201" t="s">
        <v>72</v>
      </c>
      <c r="D1201" t="s">
        <v>38</v>
      </c>
      <c r="E1201" t="s">
        <v>13488</v>
      </c>
      <c r="F1201">
        <v>20</v>
      </c>
    </row>
    <row r="1202" spans="1:6" x14ac:dyDescent="0.25">
      <c r="A1202" t="s">
        <v>57</v>
      </c>
      <c r="B1202">
        <v>2011</v>
      </c>
      <c r="C1202" t="s">
        <v>72</v>
      </c>
      <c r="D1202" t="s">
        <v>40</v>
      </c>
      <c r="E1202" t="s">
        <v>13489</v>
      </c>
      <c r="F1202">
        <v>6</v>
      </c>
    </row>
    <row r="1203" spans="1:6" x14ac:dyDescent="0.25">
      <c r="A1203" t="s">
        <v>57</v>
      </c>
      <c r="B1203">
        <v>2011</v>
      </c>
      <c r="C1203" t="s">
        <v>72</v>
      </c>
      <c r="D1203" t="s">
        <v>102</v>
      </c>
      <c r="E1203" t="s">
        <v>13490</v>
      </c>
      <c r="F1203">
        <v>71</v>
      </c>
    </row>
    <row r="1204" spans="1:6" x14ac:dyDescent="0.25">
      <c r="A1204" t="s">
        <v>57</v>
      </c>
      <c r="B1204">
        <v>2011</v>
      </c>
      <c r="C1204" t="s">
        <v>72</v>
      </c>
      <c r="D1204" t="s">
        <v>107</v>
      </c>
      <c r="E1204" t="s">
        <v>13491</v>
      </c>
      <c r="F1204">
        <v>43</v>
      </c>
    </row>
    <row r="1205" spans="1:6" x14ac:dyDescent="0.25">
      <c r="A1205" t="s">
        <v>57</v>
      </c>
      <c r="B1205">
        <v>2011</v>
      </c>
      <c r="C1205" t="s">
        <v>72</v>
      </c>
      <c r="D1205" t="s">
        <v>39</v>
      </c>
      <c r="E1205" t="s">
        <v>13492</v>
      </c>
      <c r="F1205">
        <v>138</v>
      </c>
    </row>
    <row r="1206" spans="1:6" x14ac:dyDescent="0.25">
      <c r="A1206" t="s">
        <v>57</v>
      </c>
      <c r="B1206">
        <v>2011</v>
      </c>
      <c r="C1206" t="s">
        <v>72</v>
      </c>
      <c r="D1206" t="s">
        <v>103</v>
      </c>
      <c r="E1206" t="s">
        <v>13493</v>
      </c>
      <c r="F1206">
        <v>707</v>
      </c>
    </row>
    <row r="1207" spans="1:6" x14ac:dyDescent="0.25">
      <c r="A1207" t="s">
        <v>57</v>
      </c>
      <c r="B1207">
        <v>2011</v>
      </c>
      <c r="C1207" t="s">
        <v>73</v>
      </c>
      <c r="D1207" t="s">
        <v>38</v>
      </c>
      <c r="E1207" t="s">
        <v>13494</v>
      </c>
      <c r="F1207">
        <v>16</v>
      </c>
    </row>
    <row r="1208" spans="1:6" x14ac:dyDescent="0.25">
      <c r="A1208" t="s">
        <v>57</v>
      </c>
      <c r="B1208">
        <v>2011</v>
      </c>
      <c r="C1208" t="s">
        <v>73</v>
      </c>
      <c r="D1208" t="s">
        <v>40</v>
      </c>
      <c r="E1208" t="s">
        <v>13495</v>
      </c>
      <c r="F1208">
        <v>2</v>
      </c>
    </row>
    <row r="1209" spans="1:6" x14ac:dyDescent="0.25">
      <c r="A1209" t="s">
        <v>57</v>
      </c>
      <c r="B1209">
        <v>2011</v>
      </c>
      <c r="C1209" t="s">
        <v>73</v>
      </c>
      <c r="D1209" t="s">
        <v>102</v>
      </c>
      <c r="E1209" t="s">
        <v>13496</v>
      </c>
      <c r="F1209">
        <v>43</v>
      </c>
    </row>
    <row r="1210" spans="1:6" x14ac:dyDescent="0.25">
      <c r="A1210" t="s">
        <v>57</v>
      </c>
      <c r="B1210">
        <v>2011</v>
      </c>
      <c r="C1210" t="s">
        <v>73</v>
      </c>
      <c r="D1210" t="s">
        <v>107</v>
      </c>
      <c r="E1210" t="s">
        <v>13497</v>
      </c>
      <c r="F1210">
        <v>24</v>
      </c>
    </row>
    <row r="1211" spans="1:6" x14ac:dyDescent="0.25">
      <c r="A1211" t="s">
        <v>57</v>
      </c>
      <c r="B1211">
        <v>2011</v>
      </c>
      <c r="C1211" t="s">
        <v>73</v>
      </c>
      <c r="D1211" t="s">
        <v>39</v>
      </c>
      <c r="E1211" t="s">
        <v>13498</v>
      </c>
      <c r="F1211">
        <v>99</v>
      </c>
    </row>
    <row r="1212" spans="1:6" x14ac:dyDescent="0.25">
      <c r="A1212" t="s">
        <v>57</v>
      </c>
      <c r="B1212">
        <v>2011</v>
      </c>
      <c r="C1212" t="s">
        <v>73</v>
      </c>
      <c r="D1212" t="s">
        <v>103</v>
      </c>
      <c r="E1212" t="s">
        <v>13499</v>
      </c>
      <c r="F1212">
        <v>409</v>
      </c>
    </row>
    <row r="1213" spans="1:6" x14ac:dyDescent="0.25">
      <c r="A1213" t="s">
        <v>57</v>
      </c>
      <c r="B1213">
        <v>2011</v>
      </c>
      <c r="C1213" t="s">
        <v>74</v>
      </c>
      <c r="D1213" t="s">
        <v>38</v>
      </c>
      <c r="E1213" t="s">
        <v>13500</v>
      </c>
      <c r="F1213">
        <v>8</v>
      </c>
    </row>
    <row r="1214" spans="1:6" x14ac:dyDescent="0.25">
      <c r="A1214" t="s">
        <v>57</v>
      </c>
      <c r="B1214">
        <v>2011</v>
      </c>
      <c r="C1214" t="s">
        <v>74</v>
      </c>
      <c r="D1214" t="s">
        <v>40</v>
      </c>
      <c r="E1214" t="s">
        <v>13501</v>
      </c>
      <c r="F1214">
        <v>2</v>
      </c>
    </row>
    <row r="1215" spans="1:6" x14ac:dyDescent="0.25">
      <c r="A1215" t="s">
        <v>57</v>
      </c>
      <c r="B1215">
        <v>2011</v>
      </c>
      <c r="C1215" t="s">
        <v>74</v>
      </c>
      <c r="D1215" t="s">
        <v>102</v>
      </c>
      <c r="E1215" t="s">
        <v>13502</v>
      </c>
      <c r="F1215">
        <v>38</v>
      </c>
    </row>
    <row r="1216" spans="1:6" x14ac:dyDescent="0.25">
      <c r="A1216" t="s">
        <v>57</v>
      </c>
      <c r="B1216">
        <v>2011</v>
      </c>
      <c r="C1216" t="s">
        <v>74</v>
      </c>
      <c r="D1216" t="s">
        <v>107</v>
      </c>
      <c r="E1216" t="s">
        <v>13503</v>
      </c>
      <c r="F1216">
        <v>6</v>
      </c>
    </row>
    <row r="1217" spans="1:6" x14ac:dyDescent="0.25">
      <c r="A1217" t="s">
        <v>57</v>
      </c>
      <c r="B1217">
        <v>2011</v>
      </c>
      <c r="C1217" t="s">
        <v>74</v>
      </c>
      <c r="D1217" t="s">
        <v>39</v>
      </c>
      <c r="E1217" t="s">
        <v>13504</v>
      </c>
      <c r="F1217">
        <v>79</v>
      </c>
    </row>
    <row r="1218" spans="1:6" x14ac:dyDescent="0.25">
      <c r="A1218" t="s">
        <v>57</v>
      </c>
      <c r="B1218">
        <v>2011</v>
      </c>
      <c r="C1218" t="s">
        <v>74</v>
      </c>
      <c r="D1218" t="s">
        <v>103</v>
      </c>
      <c r="E1218" t="s">
        <v>13505</v>
      </c>
      <c r="F1218">
        <v>266</v>
      </c>
    </row>
    <row r="1219" spans="1:6" x14ac:dyDescent="0.25">
      <c r="A1219" t="s">
        <v>57</v>
      </c>
      <c r="B1219">
        <v>2011</v>
      </c>
      <c r="C1219" t="s">
        <v>75</v>
      </c>
      <c r="D1219" t="s">
        <v>38</v>
      </c>
      <c r="E1219" t="s">
        <v>13506</v>
      </c>
      <c r="F1219">
        <v>5</v>
      </c>
    </row>
    <row r="1220" spans="1:6" x14ac:dyDescent="0.25">
      <c r="A1220" t="s">
        <v>57</v>
      </c>
      <c r="B1220">
        <v>2011</v>
      </c>
      <c r="C1220" t="s">
        <v>75</v>
      </c>
      <c r="D1220" t="s">
        <v>40</v>
      </c>
      <c r="E1220" t="s">
        <v>13507</v>
      </c>
      <c r="F1220">
        <v>3</v>
      </c>
    </row>
    <row r="1221" spans="1:6" x14ac:dyDescent="0.25">
      <c r="A1221" t="s">
        <v>57</v>
      </c>
      <c r="B1221">
        <v>2011</v>
      </c>
      <c r="C1221" t="s">
        <v>75</v>
      </c>
      <c r="D1221" t="s">
        <v>102</v>
      </c>
      <c r="E1221" t="s">
        <v>13508</v>
      </c>
      <c r="F1221">
        <v>31</v>
      </c>
    </row>
    <row r="1222" spans="1:6" x14ac:dyDescent="0.25">
      <c r="A1222" t="s">
        <v>57</v>
      </c>
      <c r="B1222">
        <v>2011</v>
      </c>
      <c r="C1222" t="s">
        <v>75</v>
      </c>
      <c r="D1222" t="s">
        <v>107</v>
      </c>
      <c r="E1222" t="s">
        <v>13509</v>
      </c>
      <c r="F1222">
        <v>26</v>
      </c>
    </row>
    <row r="1223" spans="1:6" x14ac:dyDescent="0.25">
      <c r="A1223" t="s">
        <v>57</v>
      </c>
      <c r="B1223">
        <v>2011</v>
      </c>
      <c r="C1223" t="s">
        <v>75</v>
      </c>
      <c r="D1223" t="s">
        <v>39</v>
      </c>
      <c r="E1223" t="s">
        <v>13510</v>
      </c>
      <c r="F1223">
        <v>56</v>
      </c>
    </row>
    <row r="1224" spans="1:6" x14ac:dyDescent="0.25">
      <c r="A1224" t="s">
        <v>57</v>
      </c>
      <c r="B1224">
        <v>2011</v>
      </c>
      <c r="C1224" t="s">
        <v>75</v>
      </c>
      <c r="D1224" t="s">
        <v>103</v>
      </c>
      <c r="E1224" t="s">
        <v>13511</v>
      </c>
      <c r="F1224">
        <v>202</v>
      </c>
    </row>
    <row r="1225" spans="1:6" x14ac:dyDescent="0.25">
      <c r="A1225" t="s">
        <v>57</v>
      </c>
      <c r="B1225">
        <v>2012</v>
      </c>
      <c r="C1225" t="s">
        <v>72</v>
      </c>
      <c r="D1225" t="s">
        <v>38</v>
      </c>
      <c r="E1225" t="s">
        <v>13512</v>
      </c>
      <c r="F1225">
        <v>34</v>
      </c>
    </row>
    <row r="1226" spans="1:6" x14ac:dyDescent="0.25">
      <c r="A1226" t="s">
        <v>57</v>
      </c>
      <c r="B1226">
        <v>2012</v>
      </c>
      <c r="C1226" t="s">
        <v>72</v>
      </c>
      <c r="D1226" t="s">
        <v>40</v>
      </c>
      <c r="E1226" t="s">
        <v>13513</v>
      </c>
      <c r="F1226">
        <v>10</v>
      </c>
    </row>
    <row r="1227" spans="1:6" x14ac:dyDescent="0.25">
      <c r="A1227" t="s">
        <v>57</v>
      </c>
      <c r="B1227">
        <v>2012</v>
      </c>
      <c r="C1227" t="s">
        <v>72</v>
      </c>
      <c r="D1227" t="s">
        <v>102</v>
      </c>
      <c r="E1227" t="s">
        <v>13514</v>
      </c>
      <c r="F1227">
        <v>74</v>
      </c>
    </row>
    <row r="1228" spans="1:6" x14ac:dyDescent="0.25">
      <c r="A1228" t="s">
        <v>57</v>
      </c>
      <c r="B1228">
        <v>2012</v>
      </c>
      <c r="C1228" t="s">
        <v>72</v>
      </c>
      <c r="D1228" t="s">
        <v>107</v>
      </c>
      <c r="E1228" t="s">
        <v>13515</v>
      </c>
      <c r="F1228">
        <v>75</v>
      </c>
    </row>
    <row r="1229" spans="1:6" x14ac:dyDescent="0.25">
      <c r="A1229" t="s">
        <v>57</v>
      </c>
      <c r="B1229">
        <v>2012</v>
      </c>
      <c r="C1229" t="s">
        <v>72</v>
      </c>
      <c r="D1229" t="s">
        <v>39</v>
      </c>
      <c r="E1229" t="s">
        <v>13516</v>
      </c>
      <c r="F1229">
        <v>114</v>
      </c>
    </row>
    <row r="1230" spans="1:6" x14ac:dyDescent="0.25">
      <c r="A1230" t="s">
        <v>57</v>
      </c>
      <c r="B1230">
        <v>2012</v>
      </c>
      <c r="C1230" t="s">
        <v>72</v>
      </c>
      <c r="D1230" t="s">
        <v>103</v>
      </c>
      <c r="E1230" t="s">
        <v>13517</v>
      </c>
      <c r="F1230">
        <v>665</v>
      </c>
    </row>
    <row r="1231" spans="1:6" x14ac:dyDescent="0.25">
      <c r="A1231" t="s">
        <v>57</v>
      </c>
      <c r="B1231">
        <v>2012</v>
      </c>
      <c r="C1231" t="s">
        <v>73</v>
      </c>
      <c r="D1231" t="s">
        <v>38</v>
      </c>
      <c r="E1231" t="s">
        <v>13518</v>
      </c>
      <c r="F1231">
        <v>24</v>
      </c>
    </row>
    <row r="1232" spans="1:6" x14ac:dyDescent="0.25">
      <c r="A1232" t="s">
        <v>57</v>
      </c>
      <c r="B1232">
        <v>2012</v>
      </c>
      <c r="C1232" t="s">
        <v>73</v>
      </c>
      <c r="D1232" t="s">
        <v>40</v>
      </c>
      <c r="E1232" t="s">
        <v>13519</v>
      </c>
      <c r="F1232">
        <v>9</v>
      </c>
    </row>
    <row r="1233" spans="1:6" x14ac:dyDescent="0.25">
      <c r="A1233" t="s">
        <v>57</v>
      </c>
      <c r="B1233">
        <v>2012</v>
      </c>
      <c r="C1233" t="s">
        <v>73</v>
      </c>
      <c r="D1233" t="s">
        <v>102</v>
      </c>
      <c r="E1233" t="s">
        <v>13520</v>
      </c>
      <c r="F1233">
        <v>44</v>
      </c>
    </row>
    <row r="1234" spans="1:6" x14ac:dyDescent="0.25">
      <c r="A1234" t="s">
        <v>57</v>
      </c>
      <c r="B1234">
        <v>2012</v>
      </c>
      <c r="C1234" t="s">
        <v>73</v>
      </c>
      <c r="D1234" t="s">
        <v>107</v>
      </c>
      <c r="E1234" t="s">
        <v>13521</v>
      </c>
      <c r="F1234">
        <v>37</v>
      </c>
    </row>
    <row r="1235" spans="1:6" x14ac:dyDescent="0.25">
      <c r="A1235" t="s">
        <v>57</v>
      </c>
      <c r="B1235">
        <v>2012</v>
      </c>
      <c r="C1235" t="s">
        <v>73</v>
      </c>
      <c r="D1235" t="s">
        <v>39</v>
      </c>
      <c r="E1235" t="s">
        <v>13522</v>
      </c>
      <c r="F1235">
        <v>76</v>
      </c>
    </row>
    <row r="1236" spans="1:6" x14ac:dyDescent="0.25">
      <c r="A1236" t="s">
        <v>57</v>
      </c>
      <c r="B1236">
        <v>2012</v>
      </c>
      <c r="C1236" t="s">
        <v>73</v>
      </c>
      <c r="D1236" t="s">
        <v>103</v>
      </c>
      <c r="E1236" t="s">
        <v>13523</v>
      </c>
      <c r="F1236">
        <v>414</v>
      </c>
    </row>
    <row r="1237" spans="1:6" x14ac:dyDescent="0.25">
      <c r="A1237" t="s">
        <v>57</v>
      </c>
      <c r="B1237">
        <v>2012</v>
      </c>
      <c r="C1237" t="s">
        <v>74</v>
      </c>
      <c r="D1237" t="s">
        <v>38</v>
      </c>
      <c r="E1237" t="s">
        <v>13524</v>
      </c>
      <c r="F1237">
        <v>11</v>
      </c>
    </row>
    <row r="1238" spans="1:6" x14ac:dyDescent="0.25">
      <c r="A1238" t="s">
        <v>57</v>
      </c>
      <c r="B1238">
        <v>2012</v>
      </c>
      <c r="C1238" t="s">
        <v>74</v>
      </c>
      <c r="D1238" t="s">
        <v>40</v>
      </c>
      <c r="E1238" t="s">
        <v>13525</v>
      </c>
      <c r="F1238">
        <v>4</v>
      </c>
    </row>
    <row r="1239" spans="1:6" x14ac:dyDescent="0.25">
      <c r="A1239" t="s">
        <v>57</v>
      </c>
      <c r="B1239">
        <v>2012</v>
      </c>
      <c r="C1239" t="s">
        <v>74</v>
      </c>
      <c r="D1239" t="s">
        <v>102</v>
      </c>
      <c r="E1239" t="s">
        <v>13526</v>
      </c>
      <c r="F1239">
        <v>28</v>
      </c>
    </row>
    <row r="1240" spans="1:6" x14ac:dyDescent="0.25">
      <c r="A1240" t="s">
        <v>57</v>
      </c>
      <c r="B1240">
        <v>2012</v>
      </c>
      <c r="C1240" t="s">
        <v>74</v>
      </c>
      <c r="D1240" t="s">
        <v>107</v>
      </c>
      <c r="E1240" t="s">
        <v>13527</v>
      </c>
      <c r="F1240">
        <v>26</v>
      </c>
    </row>
    <row r="1241" spans="1:6" x14ac:dyDescent="0.25">
      <c r="A1241" t="s">
        <v>57</v>
      </c>
      <c r="B1241">
        <v>2012</v>
      </c>
      <c r="C1241" t="s">
        <v>74</v>
      </c>
      <c r="D1241" t="s">
        <v>39</v>
      </c>
      <c r="E1241" t="s">
        <v>13528</v>
      </c>
      <c r="F1241">
        <v>57</v>
      </c>
    </row>
    <row r="1242" spans="1:6" x14ac:dyDescent="0.25">
      <c r="A1242" t="s">
        <v>57</v>
      </c>
      <c r="B1242">
        <v>2012</v>
      </c>
      <c r="C1242" t="s">
        <v>74</v>
      </c>
      <c r="D1242" t="s">
        <v>103</v>
      </c>
      <c r="E1242" t="s">
        <v>13529</v>
      </c>
      <c r="F1242">
        <v>239</v>
      </c>
    </row>
    <row r="1243" spans="1:6" x14ac:dyDescent="0.25">
      <c r="A1243" t="s">
        <v>57</v>
      </c>
      <c r="B1243">
        <v>2012</v>
      </c>
      <c r="C1243" t="s">
        <v>75</v>
      </c>
      <c r="D1243" t="s">
        <v>38</v>
      </c>
      <c r="E1243" t="s">
        <v>13530</v>
      </c>
      <c r="F1243">
        <v>22</v>
      </c>
    </row>
    <row r="1244" spans="1:6" x14ac:dyDescent="0.25">
      <c r="A1244" t="s">
        <v>57</v>
      </c>
      <c r="B1244">
        <v>2012</v>
      </c>
      <c r="C1244" t="s">
        <v>75</v>
      </c>
      <c r="D1244" t="s">
        <v>40</v>
      </c>
      <c r="E1244" t="s">
        <v>13531</v>
      </c>
      <c r="F1244">
        <v>3</v>
      </c>
    </row>
    <row r="1245" spans="1:6" x14ac:dyDescent="0.25">
      <c r="A1245" t="s">
        <v>57</v>
      </c>
      <c r="B1245">
        <v>2012</v>
      </c>
      <c r="C1245" t="s">
        <v>75</v>
      </c>
      <c r="D1245" t="s">
        <v>102</v>
      </c>
      <c r="E1245" t="s">
        <v>13532</v>
      </c>
      <c r="F1245">
        <v>24</v>
      </c>
    </row>
    <row r="1246" spans="1:6" x14ac:dyDescent="0.25">
      <c r="A1246" t="s">
        <v>57</v>
      </c>
      <c r="B1246">
        <v>2012</v>
      </c>
      <c r="C1246" t="s">
        <v>75</v>
      </c>
      <c r="D1246" t="s">
        <v>107</v>
      </c>
      <c r="E1246" t="s">
        <v>13533</v>
      </c>
      <c r="F1246">
        <v>27</v>
      </c>
    </row>
    <row r="1247" spans="1:6" x14ac:dyDescent="0.25">
      <c r="A1247" t="s">
        <v>57</v>
      </c>
      <c r="B1247">
        <v>2012</v>
      </c>
      <c r="C1247" t="s">
        <v>75</v>
      </c>
      <c r="D1247" t="s">
        <v>39</v>
      </c>
      <c r="E1247" t="s">
        <v>13534</v>
      </c>
      <c r="F1247">
        <v>48</v>
      </c>
    </row>
    <row r="1248" spans="1:6" x14ac:dyDescent="0.25">
      <c r="A1248" t="s">
        <v>57</v>
      </c>
      <c r="B1248">
        <v>2012</v>
      </c>
      <c r="C1248" t="s">
        <v>75</v>
      </c>
      <c r="D1248" t="s">
        <v>103</v>
      </c>
      <c r="E1248" t="s">
        <v>13535</v>
      </c>
      <c r="F1248">
        <v>216</v>
      </c>
    </row>
    <row r="1249" spans="1:6" x14ac:dyDescent="0.25">
      <c r="A1249" t="s">
        <v>57</v>
      </c>
      <c r="B1249">
        <v>2013</v>
      </c>
      <c r="C1249" t="s">
        <v>72</v>
      </c>
      <c r="D1249" t="s">
        <v>38</v>
      </c>
      <c r="E1249" t="s">
        <v>13536</v>
      </c>
      <c r="F1249">
        <v>29</v>
      </c>
    </row>
    <row r="1250" spans="1:6" x14ac:dyDescent="0.25">
      <c r="A1250" t="s">
        <v>57</v>
      </c>
      <c r="B1250">
        <v>2013</v>
      </c>
      <c r="C1250" t="s">
        <v>72</v>
      </c>
      <c r="D1250" t="s">
        <v>40</v>
      </c>
      <c r="E1250" t="s">
        <v>13537</v>
      </c>
      <c r="F1250">
        <v>21</v>
      </c>
    </row>
    <row r="1251" spans="1:6" x14ac:dyDescent="0.25">
      <c r="A1251" t="s">
        <v>57</v>
      </c>
      <c r="B1251">
        <v>2013</v>
      </c>
      <c r="C1251" t="s">
        <v>72</v>
      </c>
      <c r="D1251" t="s">
        <v>102</v>
      </c>
      <c r="E1251" t="s">
        <v>13538</v>
      </c>
      <c r="F1251">
        <v>86</v>
      </c>
    </row>
    <row r="1252" spans="1:6" x14ac:dyDescent="0.25">
      <c r="A1252" t="s">
        <v>57</v>
      </c>
      <c r="B1252">
        <v>2013</v>
      </c>
      <c r="C1252" t="s">
        <v>72</v>
      </c>
      <c r="D1252" t="s">
        <v>107</v>
      </c>
      <c r="E1252" t="s">
        <v>13539</v>
      </c>
      <c r="F1252">
        <v>80</v>
      </c>
    </row>
    <row r="1253" spans="1:6" x14ac:dyDescent="0.25">
      <c r="A1253" t="s">
        <v>57</v>
      </c>
      <c r="B1253">
        <v>2013</v>
      </c>
      <c r="C1253" t="s">
        <v>72</v>
      </c>
      <c r="D1253" t="s">
        <v>39</v>
      </c>
      <c r="E1253" t="s">
        <v>13540</v>
      </c>
      <c r="F1253">
        <v>96</v>
      </c>
    </row>
    <row r="1254" spans="1:6" x14ac:dyDescent="0.25">
      <c r="A1254" t="s">
        <v>57</v>
      </c>
      <c r="B1254">
        <v>2013</v>
      </c>
      <c r="C1254" t="s">
        <v>72</v>
      </c>
      <c r="D1254" t="s">
        <v>103</v>
      </c>
      <c r="E1254" t="s">
        <v>13541</v>
      </c>
      <c r="F1254">
        <v>651</v>
      </c>
    </row>
    <row r="1255" spans="1:6" x14ac:dyDescent="0.25">
      <c r="A1255" t="s">
        <v>57</v>
      </c>
      <c r="B1255">
        <v>2013</v>
      </c>
      <c r="C1255" t="s">
        <v>73</v>
      </c>
      <c r="D1255" t="s">
        <v>38</v>
      </c>
      <c r="E1255" t="s">
        <v>13542</v>
      </c>
      <c r="F1255">
        <v>26</v>
      </c>
    </row>
    <row r="1256" spans="1:6" x14ac:dyDescent="0.25">
      <c r="A1256" t="s">
        <v>57</v>
      </c>
      <c r="B1256">
        <v>2013</v>
      </c>
      <c r="C1256" t="s">
        <v>73</v>
      </c>
      <c r="D1256" t="s">
        <v>40</v>
      </c>
      <c r="E1256" t="s">
        <v>13543</v>
      </c>
      <c r="F1256">
        <v>6</v>
      </c>
    </row>
    <row r="1257" spans="1:6" x14ac:dyDescent="0.25">
      <c r="A1257" t="s">
        <v>57</v>
      </c>
      <c r="B1257">
        <v>2013</v>
      </c>
      <c r="C1257" t="s">
        <v>73</v>
      </c>
      <c r="D1257" t="s">
        <v>102</v>
      </c>
      <c r="E1257" t="s">
        <v>13544</v>
      </c>
      <c r="F1257">
        <v>43</v>
      </c>
    </row>
    <row r="1258" spans="1:6" x14ac:dyDescent="0.25">
      <c r="A1258" t="s">
        <v>57</v>
      </c>
      <c r="B1258">
        <v>2013</v>
      </c>
      <c r="C1258" t="s">
        <v>73</v>
      </c>
      <c r="D1258" t="s">
        <v>107</v>
      </c>
      <c r="E1258" t="s">
        <v>13545</v>
      </c>
      <c r="F1258">
        <v>36</v>
      </c>
    </row>
    <row r="1259" spans="1:6" x14ac:dyDescent="0.25">
      <c r="A1259" t="s">
        <v>57</v>
      </c>
      <c r="B1259">
        <v>2013</v>
      </c>
      <c r="C1259" t="s">
        <v>73</v>
      </c>
      <c r="D1259" t="s">
        <v>39</v>
      </c>
      <c r="E1259" t="s">
        <v>13546</v>
      </c>
      <c r="F1259">
        <v>98</v>
      </c>
    </row>
    <row r="1260" spans="1:6" x14ac:dyDescent="0.25">
      <c r="A1260" t="s">
        <v>57</v>
      </c>
      <c r="B1260">
        <v>2013</v>
      </c>
      <c r="C1260" t="s">
        <v>73</v>
      </c>
      <c r="D1260" t="s">
        <v>103</v>
      </c>
      <c r="E1260" t="s">
        <v>13547</v>
      </c>
      <c r="F1260">
        <v>431</v>
      </c>
    </row>
    <row r="1261" spans="1:6" x14ac:dyDescent="0.25">
      <c r="A1261" t="s">
        <v>57</v>
      </c>
      <c r="B1261">
        <v>2013</v>
      </c>
      <c r="C1261" t="s">
        <v>74</v>
      </c>
      <c r="D1261" t="s">
        <v>38</v>
      </c>
      <c r="E1261" t="s">
        <v>13548</v>
      </c>
      <c r="F1261">
        <v>18</v>
      </c>
    </row>
    <row r="1262" spans="1:6" x14ac:dyDescent="0.25">
      <c r="A1262" t="s">
        <v>57</v>
      </c>
      <c r="B1262">
        <v>2013</v>
      </c>
      <c r="C1262" t="s">
        <v>74</v>
      </c>
      <c r="D1262" t="s">
        <v>40</v>
      </c>
      <c r="E1262" t="s">
        <v>13549</v>
      </c>
      <c r="F1262">
        <v>5</v>
      </c>
    </row>
    <row r="1263" spans="1:6" x14ac:dyDescent="0.25">
      <c r="A1263" t="s">
        <v>57</v>
      </c>
      <c r="B1263">
        <v>2013</v>
      </c>
      <c r="C1263" t="s">
        <v>74</v>
      </c>
      <c r="D1263" t="s">
        <v>102</v>
      </c>
      <c r="E1263" t="s">
        <v>13550</v>
      </c>
      <c r="F1263">
        <v>28</v>
      </c>
    </row>
    <row r="1264" spans="1:6" x14ac:dyDescent="0.25">
      <c r="A1264" t="s">
        <v>57</v>
      </c>
      <c r="B1264">
        <v>2013</v>
      </c>
      <c r="C1264" t="s">
        <v>74</v>
      </c>
      <c r="D1264" t="s">
        <v>107</v>
      </c>
      <c r="E1264" t="s">
        <v>13551</v>
      </c>
      <c r="F1264">
        <v>35</v>
      </c>
    </row>
    <row r="1265" spans="1:6" x14ac:dyDescent="0.25">
      <c r="A1265" t="s">
        <v>57</v>
      </c>
      <c r="B1265">
        <v>2013</v>
      </c>
      <c r="C1265" t="s">
        <v>74</v>
      </c>
      <c r="D1265" t="s">
        <v>39</v>
      </c>
      <c r="E1265" t="s">
        <v>13552</v>
      </c>
      <c r="F1265">
        <v>53</v>
      </c>
    </row>
    <row r="1266" spans="1:6" x14ac:dyDescent="0.25">
      <c r="A1266" t="s">
        <v>57</v>
      </c>
      <c r="B1266">
        <v>2013</v>
      </c>
      <c r="C1266" t="s">
        <v>74</v>
      </c>
      <c r="D1266" t="s">
        <v>103</v>
      </c>
      <c r="E1266" t="s">
        <v>13553</v>
      </c>
      <c r="F1266">
        <v>194</v>
      </c>
    </row>
    <row r="1267" spans="1:6" x14ac:dyDescent="0.25">
      <c r="A1267" t="s">
        <v>57</v>
      </c>
      <c r="B1267">
        <v>2013</v>
      </c>
      <c r="C1267" t="s">
        <v>75</v>
      </c>
      <c r="D1267" t="s">
        <v>38</v>
      </c>
      <c r="E1267" t="s">
        <v>13554</v>
      </c>
      <c r="F1267">
        <v>14</v>
      </c>
    </row>
    <row r="1268" spans="1:6" x14ac:dyDescent="0.25">
      <c r="A1268" t="s">
        <v>57</v>
      </c>
      <c r="B1268">
        <v>2013</v>
      </c>
      <c r="C1268" t="s">
        <v>75</v>
      </c>
      <c r="D1268" t="s">
        <v>40</v>
      </c>
      <c r="E1268" t="s">
        <v>13555</v>
      </c>
      <c r="F1268">
        <v>3</v>
      </c>
    </row>
    <row r="1269" spans="1:6" x14ac:dyDescent="0.25">
      <c r="A1269" t="s">
        <v>57</v>
      </c>
      <c r="B1269">
        <v>2013</v>
      </c>
      <c r="C1269" t="s">
        <v>75</v>
      </c>
      <c r="D1269" t="s">
        <v>102</v>
      </c>
      <c r="E1269" t="s">
        <v>13556</v>
      </c>
      <c r="F1269">
        <v>38</v>
      </c>
    </row>
    <row r="1270" spans="1:6" x14ac:dyDescent="0.25">
      <c r="A1270" t="s">
        <v>57</v>
      </c>
      <c r="B1270">
        <v>2013</v>
      </c>
      <c r="C1270" t="s">
        <v>75</v>
      </c>
      <c r="D1270" t="s">
        <v>107</v>
      </c>
      <c r="E1270" t="s">
        <v>13557</v>
      </c>
      <c r="F1270">
        <v>33</v>
      </c>
    </row>
    <row r="1271" spans="1:6" x14ac:dyDescent="0.25">
      <c r="A1271" t="s">
        <v>57</v>
      </c>
      <c r="B1271">
        <v>2013</v>
      </c>
      <c r="C1271" t="s">
        <v>75</v>
      </c>
      <c r="D1271" t="s">
        <v>39</v>
      </c>
      <c r="E1271" t="s">
        <v>13558</v>
      </c>
      <c r="F1271">
        <v>51</v>
      </c>
    </row>
    <row r="1272" spans="1:6" x14ac:dyDescent="0.25">
      <c r="A1272" t="s">
        <v>57</v>
      </c>
      <c r="B1272">
        <v>2013</v>
      </c>
      <c r="C1272" t="s">
        <v>75</v>
      </c>
      <c r="D1272" t="s">
        <v>103</v>
      </c>
      <c r="E1272" t="s">
        <v>13559</v>
      </c>
      <c r="F1272">
        <v>221</v>
      </c>
    </row>
    <row r="1273" spans="1:6" x14ac:dyDescent="0.25">
      <c r="A1273" t="s">
        <v>57</v>
      </c>
      <c r="B1273">
        <v>2014</v>
      </c>
      <c r="C1273" t="s">
        <v>72</v>
      </c>
      <c r="D1273" t="s">
        <v>38</v>
      </c>
      <c r="E1273" t="s">
        <v>13560</v>
      </c>
      <c r="F1273">
        <v>43</v>
      </c>
    </row>
    <row r="1274" spans="1:6" x14ac:dyDescent="0.25">
      <c r="A1274" t="s">
        <v>57</v>
      </c>
      <c r="B1274">
        <v>2014</v>
      </c>
      <c r="C1274" t="s">
        <v>72</v>
      </c>
      <c r="D1274" t="s">
        <v>40</v>
      </c>
      <c r="E1274" t="s">
        <v>13561</v>
      </c>
      <c r="F1274">
        <v>12</v>
      </c>
    </row>
    <row r="1275" spans="1:6" x14ac:dyDescent="0.25">
      <c r="A1275" t="s">
        <v>57</v>
      </c>
      <c r="B1275">
        <v>2014</v>
      </c>
      <c r="C1275" t="s">
        <v>72</v>
      </c>
      <c r="D1275" t="s">
        <v>102</v>
      </c>
      <c r="E1275" t="s">
        <v>13562</v>
      </c>
      <c r="F1275">
        <v>88</v>
      </c>
    </row>
    <row r="1276" spans="1:6" x14ac:dyDescent="0.25">
      <c r="A1276" t="s">
        <v>57</v>
      </c>
      <c r="B1276">
        <v>2014</v>
      </c>
      <c r="C1276" t="s">
        <v>72</v>
      </c>
      <c r="D1276" t="s">
        <v>107</v>
      </c>
      <c r="E1276" t="s">
        <v>13563</v>
      </c>
      <c r="F1276">
        <v>74</v>
      </c>
    </row>
    <row r="1277" spans="1:6" x14ac:dyDescent="0.25">
      <c r="A1277" t="s">
        <v>57</v>
      </c>
      <c r="B1277">
        <v>2014</v>
      </c>
      <c r="C1277" t="s">
        <v>72</v>
      </c>
      <c r="D1277" t="s">
        <v>39</v>
      </c>
      <c r="E1277" t="s">
        <v>13564</v>
      </c>
      <c r="F1277">
        <v>111</v>
      </c>
    </row>
    <row r="1278" spans="1:6" x14ac:dyDescent="0.25">
      <c r="A1278" t="s">
        <v>57</v>
      </c>
      <c r="B1278">
        <v>2014</v>
      </c>
      <c r="C1278" t="s">
        <v>72</v>
      </c>
      <c r="D1278" t="s">
        <v>103</v>
      </c>
      <c r="E1278" t="s">
        <v>13565</v>
      </c>
      <c r="F1278">
        <v>670</v>
      </c>
    </row>
    <row r="1279" spans="1:6" x14ac:dyDescent="0.25">
      <c r="A1279" t="s">
        <v>57</v>
      </c>
      <c r="B1279">
        <v>2014</v>
      </c>
      <c r="C1279" t="s">
        <v>73</v>
      </c>
      <c r="D1279" t="s">
        <v>38</v>
      </c>
      <c r="E1279" t="s">
        <v>13566</v>
      </c>
      <c r="F1279">
        <v>21</v>
      </c>
    </row>
    <row r="1280" spans="1:6" x14ac:dyDescent="0.25">
      <c r="A1280" t="s">
        <v>57</v>
      </c>
      <c r="B1280">
        <v>2014</v>
      </c>
      <c r="C1280" t="s">
        <v>73</v>
      </c>
      <c r="D1280" t="s">
        <v>40</v>
      </c>
      <c r="E1280" t="s">
        <v>13567</v>
      </c>
      <c r="F1280">
        <v>9</v>
      </c>
    </row>
    <row r="1281" spans="1:6" x14ac:dyDescent="0.25">
      <c r="A1281" t="s">
        <v>57</v>
      </c>
      <c r="B1281">
        <v>2014</v>
      </c>
      <c r="C1281" t="s">
        <v>73</v>
      </c>
      <c r="D1281" t="s">
        <v>102</v>
      </c>
      <c r="E1281" t="s">
        <v>13568</v>
      </c>
      <c r="F1281">
        <v>51</v>
      </c>
    </row>
    <row r="1282" spans="1:6" x14ac:dyDescent="0.25">
      <c r="A1282" t="s">
        <v>57</v>
      </c>
      <c r="B1282">
        <v>2014</v>
      </c>
      <c r="C1282" t="s">
        <v>73</v>
      </c>
      <c r="D1282" t="s">
        <v>107</v>
      </c>
      <c r="E1282" t="s">
        <v>13569</v>
      </c>
      <c r="F1282">
        <v>52</v>
      </c>
    </row>
    <row r="1283" spans="1:6" x14ac:dyDescent="0.25">
      <c r="A1283" t="s">
        <v>57</v>
      </c>
      <c r="B1283">
        <v>2014</v>
      </c>
      <c r="C1283" t="s">
        <v>73</v>
      </c>
      <c r="D1283" t="s">
        <v>39</v>
      </c>
      <c r="E1283" t="s">
        <v>13570</v>
      </c>
      <c r="F1283">
        <v>64</v>
      </c>
    </row>
    <row r="1284" spans="1:6" x14ac:dyDescent="0.25">
      <c r="A1284" t="s">
        <v>57</v>
      </c>
      <c r="B1284">
        <v>2014</v>
      </c>
      <c r="C1284" t="s">
        <v>73</v>
      </c>
      <c r="D1284" t="s">
        <v>103</v>
      </c>
      <c r="E1284" t="s">
        <v>13571</v>
      </c>
      <c r="F1284">
        <v>356</v>
      </c>
    </row>
    <row r="1285" spans="1:6" x14ac:dyDescent="0.25">
      <c r="A1285" t="s">
        <v>57</v>
      </c>
      <c r="B1285">
        <v>2014</v>
      </c>
      <c r="C1285" t="s">
        <v>74</v>
      </c>
      <c r="D1285" t="s">
        <v>38</v>
      </c>
      <c r="E1285" t="s">
        <v>13572</v>
      </c>
      <c r="F1285">
        <v>17</v>
      </c>
    </row>
    <row r="1286" spans="1:6" x14ac:dyDescent="0.25">
      <c r="A1286" t="s">
        <v>57</v>
      </c>
      <c r="B1286">
        <v>2014</v>
      </c>
      <c r="C1286" t="s">
        <v>74</v>
      </c>
      <c r="D1286" t="s">
        <v>40</v>
      </c>
      <c r="E1286" t="s">
        <v>13573</v>
      </c>
      <c r="F1286">
        <v>9</v>
      </c>
    </row>
    <row r="1287" spans="1:6" x14ac:dyDescent="0.25">
      <c r="A1287" t="s">
        <v>57</v>
      </c>
      <c r="B1287">
        <v>2014</v>
      </c>
      <c r="C1287" t="s">
        <v>74</v>
      </c>
      <c r="D1287" t="s">
        <v>102</v>
      </c>
      <c r="E1287" t="s">
        <v>13574</v>
      </c>
      <c r="F1287">
        <v>30</v>
      </c>
    </row>
    <row r="1288" spans="1:6" x14ac:dyDescent="0.25">
      <c r="A1288" t="s">
        <v>57</v>
      </c>
      <c r="B1288">
        <v>2014</v>
      </c>
      <c r="C1288" t="s">
        <v>74</v>
      </c>
      <c r="D1288" t="s">
        <v>107</v>
      </c>
      <c r="E1288" t="s">
        <v>13575</v>
      </c>
      <c r="F1288">
        <v>37</v>
      </c>
    </row>
    <row r="1289" spans="1:6" x14ac:dyDescent="0.25">
      <c r="A1289" t="s">
        <v>57</v>
      </c>
      <c r="B1289">
        <v>2014</v>
      </c>
      <c r="C1289" t="s">
        <v>74</v>
      </c>
      <c r="D1289" t="s">
        <v>39</v>
      </c>
      <c r="E1289" t="s">
        <v>13576</v>
      </c>
      <c r="F1289">
        <v>63</v>
      </c>
    </row>
    <row r="1290" spans="1:6" x14ac:dyDescent="0.25">
      <c r="A1290" t="s">
        <v>57</v>
      </c>
      <c r="B1290">
        <v>2014</v>
      </c>
      <c r="C1290" t="s">
        <v>74</v>
      </c>
      <c r="D1290" t="s">
        <v>103</v>
      </c>
      <c r="E1290" t="s">
        <v>13577</v>
      </c>
      <c r="F1290">
        <v>247</v>
      </c>
    </row>
    <row r="1291" spans="1:6" x14ac:dyDescent="0.25">
      <c r="A1291" t="s">
        <v>57</v>
      </c>
      <c r="B1291">
        <v>2014</v>
      </c>
      <c r="C1291" t="s">
        <v>75</v>
      </c>
      <c r="D1291" t="s">
        <v>38</v>
      </c>
      <c r="E1291" t="s">
        <v>13578</v>
      </c>
      <c r="F1291">
        <v>10</v>
      </c>
    </row>
    <row r="1292" spans="1:6" x14ac:dyDescent="0.25">
      <c r="A1292" t="s">
        <v>57</v>
      </c>
      <c r="B1292">
        <v>2014</v>
      </c>
      <c r="C1292" t="s">
        <v>75</v>
      </c>
      <c r="D1292" t="s">
        <v>40</v>
      </c>
      <c r="E1292" t="s">
        <v>13579</v>
      </c>
      <c r="F1292">
        <v>8</v>
      </c>
    </row>
    <row r="1293" spans="1:6" x14ac:dyDescent="0.25">
      <c r="A1293" t="s">
        <v>57</v>
      </c>
      <c r="B1293">
        <v>2014</v>
      </c>
      <c r="C1293" t="s">
        <v>75</v>
      </c>
      <c r="D1293" t="s">
        <v>102</v>
      </c>
      <c r="E1293" t="s">
        <v>13580</v>
      </c>
      <c r="F1293">
        <v>29</v>
      </c>
    </row>
    <row r="1294" spans="1:6" x14ac:dyDescent="0.25">
      <c r="A1294" t="s">
        <v>57</v>
      </c>
      <c r="B1294">
        <v>2014</v>
      </c>
      <c r="C1294" t="s">
        <v>75</v>
      </c>
      <c r="D1294" t="s">
        <v>107</v>
      </c>
      <c r="E1294" t="s">
        <v>13581</v>
      </c>
      <c r="F1294">
        <v>32</v>
      </c>
    </row>
    <row r="1295" spans="1:6" x14ac:dyDescent="0.25">
      <c r="A1295" t="s">
        <v>57</v>
      </c>
      <c r="B1295">
        <v>2014</v>
      </c>
      <c r="C1295" t="s">
        <v>75</v>
      </c>
      <c r="D1295" t="s">
        <v>39</v>
      </c>
      <c r="E1295" t="s">
        <v>13582</v>
      </c>
      <c r="F1295">
        <v>45</v>
      </c>
    </row>
    <row r="1296" spans="1:6" x14ac:dyDescent="0.25">
      <c r="A1296" t="s">
        <v>57</v>
      </c>
      <c r="B1296">
        <v>2014</v>
      </c>
      <c r="C1296" t="s">
        <v>75</v>
      </c>
      <c r="D1296" t="s">
        <v>103</v>
      </c>
      <c r="E1296" t="s">
        <v>13583</v>
      </c>
      <c r="F1296">
        <v>248</v>
      </c>
    </row>
    <row r="1297" spans="1:6" x14ac:dyDescent="0.25">
      <c r="A1297" t="s">
        <v>55</v>
      </c>
      <c r="B1297">
        <v>2010</v>
      </c>
      <c r="C1297" t="s">
        <v>72</v>
      </c>
      <c r="D1297" t="s">
        <v>38</v>
      </c>
      <c r="E1297" t="s">
        <v>13584</v>
      </c>
      <c r="F1297">
        <v>14</v>
      </c>
    </row>
    <row r="1298" spans="1:6" x14ac:dyDescent="0.25">
      <c r="A1298" t="s">
        <v>55</v>
      </c>
      <c r="B1298">
        <v>2010</v>
      </c>
      <c r="C1298" t="s">
        <v>72</v>
      </c>
      <c r="D1298" t="s">
        <v>40</v>
      </c>
      <c r="E1298" t="s">
        <v>13585</v>
      </c>
      <c r="F1298">
        <v>23</v>
      </c>
    </row>
    <row r="1299" spans="1:6" x14ac:dyDescent="0.25">
      <c r="A1299" t="s">
        <v>55</v>
      </c>
      <c r="B1299">
        <v>2010</v>
      </c>
      <c r="C1299" t="s">
        <v>72</v>
      </c>
      <c r="D1299" t="s">
        <v>102</v>
      </c>
      <c r="E1299" t="s">
        <v>13586</v>
      </c>
      <c r="F1299">
        <v>63</v>
      </c>
    </row>
    <row r="1300" spans="1:6" x14ac:dyDescent="0.25">
      <c r="A1300" t="s">
        <v>55</v>
      </c>
      <c r="B1300">
        <v>2010</v>
      </c>
      <c r="C1300" t="s">
        <v>72</v>
      </c>
      <c r="D1300" t="s">
        <v>107</v>
      </c>
      <c r="E1300" t="s">
        <v>13587</v>
      </c>
      <c r="F1300">
        <v>59</v>
      </c>
    </row>
    <row r="1301" spans="1:6" x14ac:dyDescent="0.25">
      <c r="A1301" t="s">
        <v>55</v>
      </c>
      <c r="B1301">
        <v>2010</v>
      </c>
      <c r="C1301" t="s">
        <v>72</v>
      </c>
      <c r="D1301" t="s">
        <v>39</v>
      </c>
      <c r="E1301" t="s">
        <v>13588</v>
      </c>
      <c r="F1301">
        <v>44</v>
      </c>
    </row>
    <row r="1302" spans="1:6" x14ac:dyDescent="0.25">
      <c r="A1302" t="s">
        <v>55</v>
      </c>
      <c r="B1302">
        <v>2010</v>
      </c>
      <c r="C1302" t="s">
        <v>72</v>
      </c>
      <c r="D1302" t="s">
        <v>103</v>
      </c>
      <c r="E1302" t="s">
        <v>13589</v>
      </c>
      <c r="F1302">
        <v>677</v>
      </c>
    </row>
    <row r="1303" spans="1:6" x14ac:dyDescent="0.25">
      <c r="A1303" t="s">
        <v>55</v>
      </c>
      <c r="B1303">
        <v>2010</v>
      </c>
      <c r="C1303" t="s">
        <v>73</v>
      </c>
      <c r="D1303" t="s">
        <v>38</v>
      </c>
      <c r="E1303" t="s">
        <v>13590</v>
      </c>
      <c r="F1303">
        <v>14</v>
      </c>
    </row>
    <row r="1304" spans="1:6" x14ac:dyDescent="0.25">
      <c r="A1304" t="s">
        <v>55</v>
      </c>
      <c r="B1304">
        <v>2010</v>
      </c>
      <c r="C1304" t="s">
        <v>73</v>
      </c>
      <c r="D1304" t="s">
        <v>40</v>
      </c>
      <c r="E1304" t="s">
        <v>13591</v>
      </c>
      <c r="F1304">
        <v>13</v>
      </c>
    </row>
    <row r="1305" spans="1:6" x14ac:dyDescent="0.25">
      <c r="A1305" t="s">
        <v>55</v>
      </c>
      <c r="B1305">
        <v>2010</v>
      </c>
      <c r="C1305" t="s">
        <v>73</v>
      </c>
      <c r="D1305" t="s">
        <v>102</v>
      </c>
      <c r="E1305" t="s">
        <v>13592</v>
      </c>
      <c r="F1305">
        <v>32</v>
      </c>
    </row>
    <row r="1306" spans="1:6" x14ac:dyDescent="0.25">
      <c r="A1306" t="s">
        <v>55</v>
      </c>
      <c r="B1306">
        <v>2010</v>
      </c>
      <c r="C1306" t="s">
        <v>73</v>
      </c>
      <c r="D1306" t="s">
        <v>107</v>
      </c>
      <c r="E1306" t="s">
        <v>13593</v>
      </c>
      <c r="F1306">
        <v>43</v>
      </c>
    </row>
    <row r="1307" spans="1:6" x14ac:dyDescent="0.25">
      <c r="A1307" t="s">
        <v>55</v>
      </c>
      <c r="B1307">
        <v>2010</v>
      </c>
      <c r="C1307" t="s">
        <v>73</v>
      </c>
      <c r="D1307" t="s">
        <v>39</v>
      </c>
      <c r="E1307" t="s">
        <v>13594</v>
      </c>
      <c r="F1307">
        <v>33</v>
      </c>
    </row>
    <row r="1308" spans="1:6" x14ac:dyDescent="0.25">
      <c r="A1308" t="s">
        <v>55</v>
      </c>
      <c r="B1308">
        <v>2010</v>
      </c>
      <c r="C1308" t="s">
        <v>73</v>
      </c>
      <c r="D1308" t="s">
        <v>103</v>
      </c>
      <c r="E1308" t="s">
        <v>13595</v>
      </c>
      <c r="F1308">
        <v>325</v>
      </c>
    </row>
    <row r="1309" spans="1:6" x14ac:dyDescent="0.25">
      <c r="A1309" t="s">
        <v>55</v>
      </c>
      <c r="B1309">
        <v>2010</v>
      </c>
      <c r="C1309" t="s">
        <v>74</v>
      </c>
      <c r="D1309" t="s">
        <v>38</v>
      </c>
      <c r="E1309" t="s">
        <v>13596</v>
      </c>
      <c r="F1309">
        <v>3</v>
      </c>
    </row>
    <row r="1310" spans="1:6" x14ac:dyDescent="0.25">
      <c r="A1310" t="s">
        <v>55</v>
      </c>
      <c r="B1310">
        <v>2010</v>
      </c>
      <c r="C1310" t="s">
        <v>74</v>
      </c>
      <c r="D1310" t="s">
        <v>40</v>
      </c>
      <c r="E1310" t="s">
        <v>13597</v>
      </c>
      <c r="F1310">
        <v>10</v>
      </c>
    </row>
    <row r="1311" spans="1:6" x14ac:dyDescent="0.25">
      <c r="A1311" t="s">
        <v>55</v>
      </c>
      <c r="B1311">
        <v>2010</v>
      </c>
      <c r="C1311" t="s">
        <v>74</v>
      </c>
      <c r="D1311" t="s">
        <v>102</v>
      </c>
      <c r="E1311" t="s">
        <v>13598</v>
      </c>
      <c r="F1311">
        <v>22</v>
      </c>
    </row>
    <row r="1312" spans="1:6" x14ac:dyDescent="0.25">
      <c r="A1312" t="s">
        <v>55</v>
      </c>
      <c r="B1312">
        <v>2010</v>
      </c>
      <c r="C1312" t="s">
        <v>74</v>
      </c>
      <c r="D1312" t="s">
        <v>107</v>
      </c>
      <c r="E1312" t="s">
        <v>13599</v>
      </c>
      <c r="F1312">
        <v>22</v>
      </c>
    </row>
    <row r="1313" spans="1:6" x14ac:dyDescent="0.25">
      <c r="A1313" t="s">
        <v>55</v>
      </c>
      <c r="B1313">
        <v>2010</v>
      </c>
      <c r="C1313" t="s">
        <v>74</v>
      </c>
      <c r="D1313" t="s">
        <v>39</v>
      </c>
      <c r="E1313" t="s">
        <v>13600</v>
      </c>
      <c r="F1313">
        <v>17</v>
      </c>
    </row>
    <row r="1314" spans="1:6" x14ac:dyDescent="0.25">
      <c r="A1314" t="s">
        <v>55</v>
      </c>
      <c r="B1314">
        <v>2010</v>
      </c>
      <c r="C1314" t="s">
        <v>74</v>
      </c>
      <c r="D1314" t="s">
        <v>103</v>
      </c>
      <c r="E1314" t="s">
        <v>13601</v>
      </c>
      <c r="F1314">
        <v>169</v>
      </c>
    </row>
    <row r="1315" spans="1:6" x14ac:dyDescent="0.25">
      <c r="A1315" t="s">
        <v>55</v>
      </c>
      <c r="B1315">
        <v>2010</v>
      </c>
      <c r="C1315" t="s">
        <v>75</v>
      </c>
      <c r="D1315" t="s">
        <v>38</v>
      </c>
      <c r="E1315" t="s">
        <v>13602</v>
      </c>
      <c r="F1315">
        <v>6</v>
      </c>
    </row>
    <row r="1316" spans="1:6" x14ac:dyDescent="0.25">
      <c r="A1316" t="s">
        <v>55</v>
      </c>
      <c r="B1316">
        <v>2010</v>
      </c>
      <c r="C1316" t="s">
        <v>75</v>
      </c>
      <c r="D1316" t="s">
        <v>40</v>
      </c>
      <c r="E1316" t="s">
        <v>13603</v>
      </c>
      <c r="F1316">
        <v>5</v>
      </c>
    </row>
    <row r="1317" spans="1:6" x14ac:dyDescent="0.25">
      <c r="A1317" t="s">
        <v>55</v>
      </c>
      <c r="B1317">
        <v>2010</v>
      </c>
      <c r="C1317" t="s">
        <v>75</v>
      </c>
      <c r="D1317" t="s">
        <v>102</v>
      </c>
      <c r="E1317" t="s">
        <v>13604</v>
      </c>
      <c r="F1317">
        <v>15</v>
      </c>
    </row>
    <row r="1318" spans="1:6" x14ac:dyDescent="0.25">
      <c r="A1318" t="s">
        <v>55</v>
      </c>
      <c r="B1318">
        <v>2010</v>
      </c>
      <c r="C1318" t="s">
        <v>75</v>
      </c>
      <c r="D1318" t="s">
        <v>107</v>
      </c>
      <c r="E1318" t="s">
        <v>13605</v>
      </c>
      <c r="F1318">
        <v>30</v>
      </c>
    </row>
    <row r="1319" spans="1:6" x14ac:dyDescent="0.25">
      <c r="A1319" t="s">
        <v>55</v>
      </c>
      <c r="B1319">
        <v>2010</v>
      </c>
      <c r="C1319" t="s">
        <v>75</v>
      </c>
      <c r="D1319" t="s">
        <v>39</v>
      </c>
      <c r="E1319" t="s">
        <v>13606</v>
      </c>
      <c r="F1319">
        <v>14</v>
      </c>
    </row>
    <row r="1320" spans="1:6" x14ac:dyDescent="0.25">
      <c r="A1320" t="s">
        <v>55</v>
      </c>
      <c r="B1320">
        <v>2010</v>
      </c>
      <c r="C1320" t="s">
        <v>75</v>
      </c>
      <c r="D1320" t="s">
        <v>103</v>
      </c>
      <c r="E1320" t="s">
        <v>13607</v>
      </c>
      <c r="F1320">
        <v>118</v>
      </c>
    </row>
    <row r="1321" spans="1:6" x14ac:dyDescent="0.25">
      <c r="A1321" t="s">
        <v>55</v>
      </c>
      <c r="B1321">
        <v>2011</v>
      </c>
      <c r="C1321" t="s">
        <v>72</v>
      </c>
      <c r="D1321" t="s">
        <v>38</v>
      </c>
      <c r="E1321" t="s">
        <v>13608</v>
      </c>
      <c r="F1321">
        <v>9</v>
      </c>
    </row>
    <row r="1322" spans="1:6" x14ac:dyDescent="0.25">
      <c r="A1322" t="s">
        <v>55</v>
      </c>
      <c r="B1322">
        <v>2011</v>
      </c>
      <c r="C1322" t="s">
        <v>72</v>
      </c>
      <c r="D1322" t="s">
        <v>40</v>
      </c>
      <c r="E1322" t="s">
        <v>13609</v>
      </c>
      <c r="F1322">
        <v>13</v>
      </c>
    </row>
    <row r="1323" spans="1:6" x14ac:dyDescent="0.25">
      <c r="A1323" t="s">
        <v>55</v>
      </c>
      <c r="B1323">
        <v>2011</v>
      </c>
      <c r="C1323" t="s">
        <v>72</v>
      </c>
      <c r="D1323" t="s">
        <v>102</v>
      </c>
      <c r="E1323" t="s">
        <v>13610</v>
      </c>
      <c r="F1323">
        <v>71</v>
      </c>
    </row>
    <row r="1324" spans="1:6" x14ac:dyDescent="0.25">
      <c r="A1324" t="s">
        <v>55</v>
      </c>
      <c r="B1324">
        <v>2011</v>
      </c>
      <c r="C1324" t="s">
        <v>72</v>
      </c>
      <c r="D1324" t="s">
        <v>107</v>
      </c>
      <c r="E1324" t="s">
        <v>13611</v>
      </c>
      <c r="F1324">
        <v>42</v>
      </c>
    </row>
    <row r="1325" spans="1:6" x14ac:dyDescent="0.25">
      <c r="A1325" t="s">
        <v>55</v>
      </c>
      <c r="B1325">
        <v>2011</v>
      </c>
      <c r="C1325" t="s">
        <v>72</v>
      </c>
      <c r="D1325" t="s">
        <v>39</v>
      </c>
      <c r="E1325" t="s">
        <v>13612</v>
      </c>
      <c r="F1325">
        <v>51</v>
      </c>
    </row>
    <row r="1326" spans="1:6" x14ac:dyDescent="0.25">
      <c r="A1326" t="s">
        <v>55</v>
      </c>
      <c r="B1326">
        <v>2011</v>
      </c>
      <c r="C1326" t="s">
        <v>72</v>
      </c>
      <c r="D1326" t="s">
        <v>103</v>
      </c>
      <c r="E1326" t="s">
        <v>13613</v>
      </c>
      <c r="F1326">
        <v>667</v>
      </c>
    </row>
    <row r="1327" spans="1:6" x14ac:dyDescent="0.25">
      <c r="A1327" t="s">
        <v>55</v>
      </c>
      <c r="B1327">
        <v>2011</v>
      </c>
      <c r="C1327" t="s">
        <v>73</v>
      </c>
      <c r="D1327" t="s">
        <v>38</v>
      </c>
      <c r="E1327" t="s">
        <v>13614</v>
      </c>
      <c r="F1327">
        <v>5</v>
      </c>
    </row>
    <row r="1328" spans="1:6" x14ac:dyDescent="0.25">
      <c r="A1328" t="s">
        <v>55</v>
      </c>
      <c r="B1328">
        <v>2011</v>
      </c>
      <c r="C1328" t="s">
        <v>73</v>
      </c>
      <c r="D1328" t="s">
        <v>40</v>
      </c>
      <c r="E1328" t="s">
        <v>13615</v>
      </c>
      <c r="F1328">
        <v>12</v>
      </c>
    </row>
    <row r="1329" spans="1:6" x14ac:dyDescent="0.25">
      <c r="A1329" t="s">
        <v>55</v>
      </c>
      <c r="B1329">
        <v>2011</v>
      </c>
      <c r="C1329" t="s">
        <v>73</v>
      </c>
      <c r="D1329" t="s">
        <v>102</v>
      </c>
      <c r="E1329" t="s">
        <v>13616</v>
      </c>
      <c r="F1329">
        <v>43</v>
      </c>
    </row>
    <row r="1330" spans="1:6" x14ac:dyDescent="0.25">
      <c r="A1330" t="s">
        <v>55</v>
      </c>
      <c r="B1330">
        <v>2011</v>
      </c>
      <c r="C1330" t="s">
        <v>73</v>
      </c>
      <c r="D1330" t="s">
        <v>107</v>
      </c>
      <c r="E1330" t="s">
        <v>13617</v>
      </c>
      <c r="F1330">
        <v>25</v>
      </c>
    </row>
    <row r="1331" spans="1:6" x14ac:dyDescent="0.25">
      <c r="A1331" t="s">
        <v>55</v>
      </c>
      <c r="B1331">
        <v>2011</v>
      </c>
      <c r="C1331" t="s">
        <v>73</v>
      </c>
      <c r="D1331" t="s">
        <v>39</v>
      </c>
      <c r="E1331" t="s">
        <v>13618</v>
      </c>
      <c r="F1331">
        <v>36</v>
      </c>
    </row>
    <row r="1332" spans="1:6" x14ac:dyDescent="0.25">
      <c r="A1332" t="s">
        <v>55</v>
      </c>
      <c r="B1332">
        <v>2011</v>
      </c>
      <c r="C1332" t="s">
        <v>73</v>
      </c>
      <c r="D1332" t="s">
        <v>103</v>
      </c>
      <c r="E1332" t="s">
        <v>13619</v>
      </c>
      <c r="F1332">
        <v>341</v>
      </c>
    </row>
    <row r="1333" spans="1:6" x14ac:dyDescent="0.25">
      <c r="A1333" t="s">
        <v>55</v>
      </c>
      <c r="B1333">
        <v>2011</v>
      </c>
      <c r="C1333" t="s">
        <v>74</v>
      </c>
      <c r="D1333" t="s">
        <v>40</v>
      </c>
      <c r="E1333" t="s">
        <v>13620</v>
      </c>
      <c r="F1333">
        <v>6</v>
      </c>
    </row>
    <row r="1334" spans="1:6" x14ac:dyDescent="0.25">
      <c r="A1334" t="s">
        <v>55</v>
      </c>
      <c r="B1334">
        <v>2011</v>
      </c>
      <c r="C1334" t="s">
        <v>74</v>
      </c>
      <c r="D1334" t="s">
        <v>102</v>
      </c>
      <c r="E1334" t="s">
        <v>13621</v>
      </c>
      <c r="F1334">
        <v>27</v>
      </c>
    </row>
    <row r="1335" spans="1:6" x14ac:dyDescent="0.25">
      <c r="A1335" t="s">
        <v>55</v>
      </c>
      <c r="B1335">
        <v>2011</v>
      </c>
      <c r="C1335" t="s">
        <v>74</v>
      </c>
      <c r="D1335" t="s">
        <v>107</v>
      </c>
      <c r="E1335" t="s">
        <v>13622</v>
      </c>
      <c r="F1335">
        <v>11</v>
      </c>
    </row>
    <row r="1336" spans="1:6" x14ac:dyDescent="0.25">
      <c r="A1336" t="s">
        <v>55</v>
      </c>
      <c r="B1336">
        <v>2011</v>
      </c>
      <c r="C1336" t="s">
        <v>74</v>
      </c>
      <c r="D1336" t="s">
        <v>39</v>
      </c>
      <c r="E1336" t="s">
        <v>13623</v>
      </c>
      <c r="F1336">
        <v>22</v>
      </c>
    </row>
    <row r="1337" spans="1:6" x14ac:dyDescent="0.25">
      <c r="A1337" t="s">
        <v>55</v>
      </c>
      <c r="B1337">
        <v>2011</v>
      </c>
      <c r="C1337" t="s">
        <v>74</v>
      </c>
      <c r="D1337" t="s">
        <v>103</v>
      </c>
      <c r="E1337" t="s">
        <v>13624</v>
      </c>
      <c r="F1337">
        <v>189</v>
      </c>
    </row>
    <row r="1338" spans="1:6" x14ac:dyDescent="0.25">
      <c r="A1338" t="s">
        <v>55</v>
      </c>
      <c r="B1338">
        <v>2011</v>
      </c>
      <c r="C1338" t="s">
        <v>75</v>
      </c>
      <c r="D1338" t="s">
        <v>38</v>
      </c>
      <c r="E1338" t="s">
        <v>13625</v>
      </c>
      <c r="F1338">
        <v>1</v>
      </c>
    </row>
    <row r="1339" spans="1:6" x14ac:dyDescent="0.25">
      <c r="A1339" t="s">
        <v>55</v>
      </c>
      <c r="B1339">
        <v>2011</v>
      </c>
      <c r="C1339" t="s">
        <v>75</v>
      </c>
      <c r="D1339" t="s">
        <v>40</v>
      </c>
      <c r="E1339" t="s">
        <v>13626</v>
      </c>
      <c r="F1339">
        <v>6</v>
      </c>
    </row>
    <row r="1340" spans="1:6" x14ac:dyDescent="0.25">
      <c r="A1340" t="s">
        <v>55</v>
      </c>
      <c r="B1340">
        <v>2011</v>
      </c>
      <c r="C1340" t="s">
        <v>75</v>
      </c>
      <c r="D1340" t="s">
        <v>102</v>
      </c>
      <c r="E1340" t="s">
        <v>13627</v>
      </c>
      <c r="F1340">
        <v>19</v>
      </c>
    </row>
    <row r="1341" spans="1:6" x14ac:dyDescent="0.25">
      <c r="A1341" t="s">
        <v>55</v>
      </c>
      <c r="B1341">
        <v>2011</v>
      </c>
      <c r="C1341" t="s">
        <v>75</v>
      </c>
      <c r="D1341" t="s">
        <v>107</v>
      </c>
      <c r="E1341" t="s">
        <v>13628</v>
      </c>
      <c r="F1341">
        <v>25</v>
      </c>
    </row>
    <row r="1342" spans="1:6" x14ac:dyDescent="0.25">
      <c r="A1342" t="s">
        <v>55</v>
      </c>
      <c r="B1342">
        <v>2011</v>
      </c>
      <c r="C1342" t="s">
        <v>75</v>
      </c>
      <c r="D1342" t="s">
        <v>39</v>
      </c>
      <c r="E1342" t="s">
        <v>13629</v>
      </c>
      <c r="F1342">
        <v>21</v>
      </c>
    </row>
    <row r="1343" spans="1:6" x14ac:dyDescent="0.25">
      <c r="A1343" t="s">
        <v>55</v>
      </c>
      <c r="B1343">
        <v>2011</v>
      </c>
      <c r="C1343" t="s">
        <v>75</v>
      </c>
      <c r="D1343" t="s">
        <v>103</v>
      </c>
      <c r="E1343" t="s">
        <v>13630</v>
      </c>
      <c r="F1343">
        <v>94</v>
      </c>
    </row>
    <row r="1344" spans="1:6" x14ac:dyDescent="0.25">
      <c r="A1344" t="s">
        <v>55</v>
      </c>
      <c r="B1344">
        <v>2012</v>
      </c>
      <c r="C1344" t="s">
        <v>72</v>
      </c>
      <c r="D1344" t="s">
        <v>38</v>
      </c>
      <c r="E1344" t="s">
        <v>13631</v>
      </c>
      <c r="F1344">
        <v>14</v>
      </c>
    </row>
    <row r="1345" spans="1:6" x14ac:dyDescent="0.25">
      <c r="A1345" t="s">
        <v>55</v>
      </c>
      <c r="B1345">
        <v>2012</v>
      </c>
      <c r="C1345" t="s">
        <v>72</v>
      </c>
      <c r="D1345" t="s">
        <v>40</v>
      </c>
      <c r="E1345" t="s">
        <v>13632</v>
      </c>
      <c r="F1345">
        <v>23</v>
      </c>
    </row>
    <row r="1346" spans="1:6" x14ac:dyDescent="0.25">
      <c r="A1346" t="s">
        <v>55</v>
      </c>
      <c r="B1346">
        <v>2012</v>
      </c>
      <c r="C1346" t="s">
        <v>72</v>
      </c>
      <c r="D1346" t="s">
        <v>102</v>
      </c>
      <c r="E1346" t="s">
        <v>13633</v>
      </c>
      <c r="F1346">
        <v>61</v>
      </c>
    </row>
    <row r="1347" spans="1:6" x14ac:dyDescent="0.25">
      <c r="A1347" t="s">
        <v>55</v>
      </c>
      <c r="B1347">
        <v>2012</v>
      </c>
      <c r="C1347" t="s">
        <v>72</v>
      </c>
      <c r="D1347" t="s">
        <v>107</v>
      </c>
      <c r="E1347" t="s">
        <v>13634</v>
      </c>
      <c r="F1347">
        <v>41</v>
      </c>
    </row>
    <row r="1348" spans="1:6" x14ac:dyDescent="0.25">
      <c r="A1348" t="s">
        <v>55</v>
      </c>
      <c r="B1348">
        <v>2012</v>
      </c>
      <c r="C1348" t="s">
        <v>72</v>
      </c>
      <c r="D1348" t="s">
        <v>39</v>
      </c>
      <c r="E1348" t="s">
        <v>13635</v>
      </c>
      <c r="F1348">
        <v>50</v>
      </c>
    </row>
    <row r="1349" spans="1:6" x14ac:dyDescent="0.25">
      <c r="A1349" t="s">
        <v>55</v>
      </c>
      <c r="B1349">
        <v>2012</v>
      </c>
      <c r="C1349" t="s">
        <v>72</v>
      </c>
      <c r="D1349" t="s">
        <v>103</v>
      </c>
      <c r="E1349" t="s">
        <v>13636</v>
      </c>
      <c r="F1349">
        <v>629</v>
      </c>
    </row>
    <row r="1350" spans="1:6" x14ac:dyDescent="0.25">
      <c r="A1350" t="s">
        <v>55</v>
      </c>
      <c r="B1350">
        <v>2012</v>
      </c>
      <c r="C1350" t="s">
        <v>73</v>
      </c>
      <c r="D1350" t="s">
        <v>38</v>
      </c>
      <c r="E1350" t="s">
        <v>13637</v>
      </c>
      <c r="F1350">
        <v>14</v>
      </c>
    </row>
    <row r="1351" spans="1:6" x14ac:dyDescent="0.25">
      <c r="A1351" t="s">
        <v>55</v>
      </c>
      <c r="B1351">
        <v>2012</v>
      </c>
      <c r="C1351" t="s">
        <v>73</v>
      </c>
      <c r="D1351" t="s">
        <v>40</v>
      </c>
      <c r="E1351" t="s">
        <v>13638</v>
      </c>
      <c r="F1351">
        <v>14</v>
      </c>
    </row>
    <row r="1352" spans="1:6" x14ac:dyDescent="0.25">
      <c r="A1352" t="s">
        <v>55</v>
      </c>
      <c r="B1352">
        <v>2012</v>
      </c>
      <c r="C1352" t="s">
        <v>73</v>
      </c>
      <c r="D1352" t="s">
        <v>102</v>
      </c>
      <c r="E1352" t="s">
        <v>13639</v>
      </c>
      <c r="F1352">
        <v>32</v>
      </c>
    </row>
    <row r="1353" spans="1:6" x14ac:dyDescent="0.25">
      <c r="A1353" t="s">
        <v>55</v>
      </c>
      <c r="B1353">
        <v>2012</v>
      </c>
      <c r="C1353" t="s">
        <v>73</v>
      </c>
      <c r="D1353" t="s">
        <v>107</v>
      </c>
      <c r="E1353" t="s">
        <v>13640</v>
      </c>
      <c r="F1353">
        <v>30</v>
      </c>
    </row>
    <row r="1354" spans="1:6" x14ac:dyDescent="0.25">
      <c r="A1354" t="s">
        <v>55</v>
      </c>
      <c r="B1354">
        <v>2012</v>
      </c>
      <c r="C1354" t="s">
        <v>73</v>
      </c>
      <c r="D1354" t="s">
        <v>39</v>
      </c>
      <c r="E1354" t="s">
        <v>13641</v>
      </c>
      <c r="F1354">
        <v>27</v>
      </c>
    </row>
    <row r="1355" spans="1:6" x14ac:dyDescent="0.25">
      <c r="A1355" t="s">
        <v>55</v>
      </c>
      <c r="B1355">
        <v>2012</v>
      </c>
      <c r="C1355" t="s">
        <v>73</v>
      </c>
      <c r="D1355" t="s">
        <v>103</v>
      </c>
      <c r="E1355" t="s">
        <v>13642</v>
      </c>
      <c r="F1355">
        <v>340</v>
      </c>
    </row>
    <row r="1356" spans="1:6" x14ac:dyDescent="0.25">
      <c r="A1356" t="s">
        <v>55</v>
      </c>
      <c r="B1356">
        <v>2012</v>
      </c>
      <c r="C1356" t="s">
        <v>74</v>
      </c>
      <c r="D1356" t="s">
        <v>38</v>
      </c>
      <c r="E1356" t="s">
        <v>13643</v>
      </c>
      <c r="F1356">
        <v>10</v>
      </c>
    </row>
    <row r="1357" spans="1:6" x14ac:dyDescent="0.25">
      <c r="A1357" t="s">
        <v>55</v>
      </c>
      <c r="B1357">
        <v>2012</v>
      </c>
      <c r="C1357" t="s">
        <v>74</v>
      </c>
      <c r="D1357" t="s">
        <v>40</v>
      </c>
      <c r="E1357" t="s">
        <v>13644</v>
      </c>
      <c r="F1357">
        <v>15</v>
      </c>
    </row>
    <row r="1358" spans="1:6" x14ac:dyDescent="0.25">
      <c r="A1358" t="s">
        <v>55</v>
      </c>
      <c r="B1358">
        <v>2012</v>
      </c>
      <c r="C1358" t="s">
        <v>74</v>
      </c>
      <c r="D1358" t="s">
        <v>102</v>
      </c>
      <c r="E1358" t="s">
        <v>13645</v>
      </c>
      <c r="F1358">
        <v>21</v>
      </c>
    </row>
    <row r="1359" spans="1:6" x14ac:dyDescent="0.25">
      <c r="A1359" t="s">
        <v>55</v>
      </c>
      <c r="B1359">
        <v>2012</v>
      </c>
      <c r="C1359" t="s">
        <v>74</v>
      </c>
      <c r="D1359" t="s">
        <v>107</v>
      </c>
      <c r="E1359" t="s">
        <v>13646</v>
      </c>
      <c r="F1359">
        <v>23</v>
      </c>
    </row>
    <row r="1360" spans="1:6" x14ac:dyDescent="0.25">
      <c r="A1360" t="s">
        <v>55</v>
      </c>
      <c r="B1360">
        <v>2012</v>
      </c>
      <c r="C1360" t="s">
        <v>74</v>
      </c>
      <c r="D1360" t="s">
        <v>39</v>
      </c>
      <c r="E1360" t="s">
        <v>13647</v>
      </c>
      <c r="F1360">
        <v>10</v>
      </c>
    </row>
    <row r="1361" spans="1:6" x14ac:dyDescent="0.25">
      <c r="A1361" t="s">
        <v>55</v>
      </c>
      <c r="B1361">
        <v>2012</v>
      </c>
      <c r="C1361" t="s">
        <v>74</v>
      </c>
      <c r="D1361" t="s">
        <v>103</v>
      </c>
      <c r="E1361" t="s">
        <v>13648</v>
      </c>
      <c r="F1361">
        <v>149</v>
      </c>
    </row>
    <row r="1362" spans="1:6" x14ac:dyDescent="0.25">
      <c r="A1362" t="s">
        <v>55</v>
      </c>
      <c r="B1362">
        <v>2012</v>
      </c>
      <c r="C1362" t="s">
        <v>75</v>
      </c>
      <c r="D1362" t="s">
        <v>38</v>
      </c>
      <c r="E1362" t="s">
        <v>13649</v>
      </c>
      <c r="F1362">
        <v>6</v>
      </c>
    </row>
    <row r="1363" spans="1:6" x14ac:dyDescent="0.25">
      <c r="A1363" t="s">
        <v>55</v>
      </c>
      <c r="B1363">
        <v>2012</v>
      </c>
      <c r="C1363" t="s">
        <v>75</v>
      </c>
      <c r="D1363" t="s">
        <v>40</v>
      </c>
      <c r="E1363" t="s">
        <v>13650</v>
      </c>
      <c r="F1363">
        <v>10</v>
      </c>
    </row>
    <row r="1364" spans="1:6" x14ac:dyDescent="0.25">
      <c r="A1364" t="s">
        <v>55</v>
      </c>
      <c r="B1364">
        <v>2012</v>
      </c>
      <c r="C1364" t="s">
        <v>75</v>
      </c>
      <c r="D1364" t="s">
        <v>102</v>
      </c>
      <c r="E1364" t="s">
        <v>13651</v>
      </c>
      <c r="F1364">
        <v>15</v>
      </c>
    </row>
    <row r="1365" spans="1:6" x14ac:dyDescent="0.25">
      <c r="A1365" t="s">
        <v>55</v>
      </c>
      <c r="B1365">
        <v>2012</v>
      </c>
      <c r="C1365" t="s">
        <v>75</v>
      </c>
      <c r="D1365" t="s">
        <v>107</v>
      </c>
      <c r="E1365" t="s">
        <v>13652</v>
      </c>
      <c r="F1365">
        <v>19</v>
      </c>
    </row>
    <row r="1366" spans="1:6" x14ac:dyDescent="0.25">
      <c r="A1366" t="s">
        <v>55</v>
      </c>
      <c r="B1366">
        <v>2012</v>
      </c>
      <c r="C1366" t="s">
        <v>75</v>
      </c>
      <c r="D1366" t="s">
        <v>39</v>
      </c>
      <c r="E1366" t="s">
        <v>13653</v>
      </c>
      <c r="F1366">
        <v>12</v>
      </c>
    </row>
    <row r="1367" spans="1:6" x14ac:dyDescent="0.25">
      <c r="A1367" t="s">
        <v>55</v>
      </c>
      <c r="B1367">
        <v>2012</v>
      </c>
      <c r="C1367" t="s">
        <v>75</v>
      </c>
      <c r="D1367" t="s">
        <v>103</v>
      </c>
      <c r="E1367" t="s">
        <v>13654</v>
      </c>
      <c r="F1367">
        <v>98</v>
      </c>
    </row>
    <row r="1368" spans="1:6" x14ac:dyDescent="0.25">
      <c r="A1368" t="s">
        <v>55</v>
      </c>
      <c r="B1368">
        <v>2013</v>
      </c>
      <c r="C1368" t="s">
        <v>72</v>
      </c>
      <c r="D1368" t="s">
        <v>38</v>
      </c>
      <c r="E1368" t="s">
        <v>13655</v>
      </c>
      <c r="F1368">
        <v>24</v>
      </c>
    </row>
    <row r="1369" spans="1:6" x14ac:dyDescent="0.25">
      <c r="A1369" t="s">
        <v>55</v>
      </c>
      <c r="B1369">
        <v>2013</v>
      </c>
      <c r="C1369" t="s">
        <v>72</v>
      </c>
      <c r="D1369" t="s">
        <v>40</v>
      </c>
      <c r="E1369" t="s">
        <v>13656</v>
      </c>
      <c r="F1369">
        <v>36</v>
      </c>
    </row>
    <row r="1370" spans="1:6" x14ac:dyDescent="0.25">
      <c r="A1370" t="s">
        <v>55</v>
      </c>
      <c r="B1370">
        <v>2013</v>
      </c>
      <c r="C1370" t="s">
        <v>72</v>
      </c>
      <c r="D1370" t="s">
        <v>102</v>
      </c>
      <c r="E1370" t="s">
        <v>13657</v>
      </c>
      <c r="F1370">
        <v>68</v>
      </c>
    </row>
    <row r="1371" spans="1:6" x14ac:dyDescent="0.25">
      <c r="A1371" t="s">
        <v>55</v>
      </c>
      <c r="B1371">
        <v>2013</v>
      </c>
      <c r="C1371" t="s">
        <v>72</v>
      </c>
      <c r="D1371" t="s">
        <v>107</v>
      </c>
      <c r="E1371" t="s">
        <v>13658</v>
      </c>
      <c r="F1371">
        <v>58</v>
      </c>
    </row>
    <row r="1372" spans="1:6" x14ac:dyDescent="0.25">
      <c r="A1372" t="s">
        <v>55</v>
      </c>
      <c r="B1372">
        <v>2013</v>
      </c>
      <c r="C1372" t="s">
        <v>72</v>
      </c>
      <c r="D1372" t="s">
        <v>39</v>
      </c>
      <c r="E1372" t="s">
        <v>13659</v>
      </c>
      <c r="F1372">
        <v>39</v>
      </c>
    </row>
    <row r="1373" spans="1:6" x14ac:dyDescent="0.25">
      <c r="A1373" t="s">
        <v>55</v>
      </c>
      <c r="B1373">
        <v>2013</v>
      </c>
      <c r="C1373" t="s">
        <v>72</v>
      </c>
      <c r="D1373" t="s">
        <v>103</v>
      </c>
      <c r="E1373" t="s">
        <v>13660</v>
      </c>
      <c r="F1373">
        <v>601</v>
      </c>
    </row>
    <row r="1374" spans="1:6" x14ac:dyDescent="0.25">
      <c r="A1374" t="s">
        <v>55</v>
      </c>
      <c r="B1374">
        <v>2013</v>
      </c>
      <c r="C1374" t="s">
        <v>73</v>
      </c>
      <c r="D1374" t="s">
        <v>38</v>
      </c>
      <c r="E1374" t="s">
        <v>13661</v>
      </c>
      <c r="F1374">
        <v>17</v>
      </c>
    </row>
    <row r="1375" spans="1:6" x14ac:dyDescent="0.25">
      <c r="A1375" t="s">
        <v>55</v>
      </c>
      <c r="B1375">
        <v>2013</v>
      </c>
      <c r="C1375" t="s">
        <v>73</v>
      </c>
      <c r="D1375" t="s">
        <v>40</v>
      </c>
      <c r="E1375" t="s">
        <v>13662</v>
      </c>
      <c r="F1375">
        <v>21</v>
      </c>
    </row>
    <row r="1376" spans="1:6" x14ac:dyDescent="0.25">
      <c r="A1376" t="s">
        <v>55</v>
      </c>
      <c r="B1376">
        <v>2013</v>
      </c>
      <c r="C1376" t="s">
        <v>73</v>
      </c>
      <c r="D1376" t="s">
        <v>102</v>
      </c>
      <c r="E1376" t="s">
        <v>13663</v>
      </c>
      <c r="F1376">
        <v>34</v>
      </c>
    </row>
    <row r="1377" spans="1:6" x14ac:dyDescent="0.25">
      <c r="A1377" t="s">
        <v>55</v>
      </c>
      <c r="B1377">
        <v>2013</v>
      </c>
      <c r="C1377" t="s">
        <v>73</v>
      </c>
      <c r="D1377" t="s">
        <v>107</v>
      </c>
      <c r="E1377" t="s">
        <v>13664</v>
      </c>
      <c r="F1377">
        <v>41</v>
      </c>
    </row>
    <row r="1378" spans="1:6" x14ac:dyDescent="0.25">
      <c r="A1378" t="s">
        <v>55</v>
      </c>
      <c r="B1378">
        <v>2013</v>
      </c>
      <c r="C1378" t="s">
        <v>73</v>
      </c>
      <c r="D1378" t="s">
        <v>39</v>
      </c>
      <c r="E1378" t="s">
        <v>13665</v>
      </c>
      <c r="F1378">
        <v>31</v>
      </c>
    </row>
    <row r="1379" spans="1:6" x14ac:dyDescent="0.25">
      <c r="A1379" t="s">
        <v>55</v>
      </c>
      <c r="B1379">
        <v>2013</v>
      </c>
      <c r="C1379" t="s">
        <v>73</v>
      </c>
      <c r="D1379" t="s">
        <v>103</v>
      </c>
      <c r="E1379" t="s">
        <v>13666</v>
      </c>
      <c r="F1379">
        <v>317</v>
      </c>
    </row>
    <row r="1380" spans="1:6" x14ac:dyDescent="0.25">
      <c r="A1380" t="s">
        <v>55</v>
      </c>
      <c r="B1380">
        <v>2013</v>
      </c>
      <c r="C1380" t="s">
        <v>74</v>
      </c>
      <c r="D1380" t="s">
        <v>38</v>
      </c>
      <c r="E1380" t="s">
        <v>13667</v>
      </c>
      <c r="F1380">
        <v>15</v>
      </c>
    </row>
    <row r="1381" spans="1:6" x14ac:dyDescent="0.25">
      <c r="A1381" t="s">
        <v>55</v>
      </c>
      <c r="B1381">
        <v>2013</v>
      </c>
      <c r="C1381" t="s">
        <v>74</v>
      </c>
      <c r="D1381" t="s">
        <v>40</v>
      </c>
      <c r="E1381" t="s">
        <v>13668</v>
      </c>
      <c r="F1381">
        <v>16</v>
      </c>
    </row>
    <row r="1382" spans="1:6" x14ac:dyDescent="0.25">
      <c r="A1382" t="s">
        <v>55</v>
      </c>
      <c r="B1382">
        <v>2013</v>
      </c>
      <c r="C1382" t="s">
        <v>74</v>
      </c>
      <c r="D1382" t="s">
        <v>102</v>
      </c>
      <c r="E1382" t="s">
        <v>13669</v>
      </c>
      <c r="F1382">
        <v>28</v>
      </c>
    </row>
    <row r="1383" spans="1:6" x14ac:dyDescent="0.25">
      <c r="A1383" t="s">
        <v>55</v>
      </c>
      <c r="B1383">
        <v>2013</v>
      </c>
      <c r="C1383" t="s">
        <v>74</v>
      </c>
      <c r="D1383" t="s">
        <v>107</v>
      </c>
      <c r="E1383" t="s">
        <v>13670</v>
      </c>
      <c r="F1383">
        <v>28</v>
      </c>
    </row>
    <row r="1384" spans="1:6" x14ac:dyDescent="0.25">
      <c r="A1384" t="s">
        <v>55</v>
      </c>
      <c r="B1384">
        <v>2013</v>
      </c>
      <c r="C1384" t="s">
        <v>74</v>
      </c>
      <c r="D1384" t="s">
        <v>39</v>
      </c>
      <c r="E1384" t="s">
        <v>13671</v>
      </c>
      <c r="F1384">
        <v>13</v>
      </c>
    </row>
    <row r="1385" spans="1:6" x14ac:dyDescent="0.25">
      <c r="A1385" t="s">
        <v>55</v>
      </c>
      <c r="B1385">
        <v>2013</v>
      </c>
      <c r="C1385" t="s">
        <v>74</v>
      </c>
      <c r="D1385" t="s">
        <v>103</v>
      </c>
      <c r="E1385" t="s">
        <v>13672</v>
      </c>
      <c r="F1385">
        <v>130</v>
      </c>
    </row>
    <row r="1386" spans="1:6" x14ac:dyDescent="0.25">
      <c r="A1386" t="s">
        <v>55</v>
      </c>
      <c r="B1386">
        <v>2013</v>
      </c>
      <c r="C1386" t="s">
        <v>75</v>
      </c>
      <c r="D1386" t="s">
        <v>38</v>
      </c>
      <c r="E1386" t="s">
        <v>13673</v>
      </c>
      <c r="F1386">
        <v>8</v>
      </c>
    </row>
    <row r="1387" spans="1:6" x14ac:dyDescent="0.25">
      <c r="A1387" t="s">
        <v>55</v>
      </c>
      <c r="B1387">
        <v>2013</v>
      </c>
      <c r="C1387" t="s">
        <v>75</v>
      </c>
      <c r="D1387" t="s">
        <v>40</v>
      </c>
      <c r="E1387" t="s">
        <v>13674</v>
      </c>
      <c r="F1387">
        <v>9</v>
      </c>
    </row>
    <row r="1388" spans="1:6" x14ac:dyDescent="0.25">
      <c r="A1388" t="s">
        <v>55</v>
      </c>
      <c r="B1388">
        <v>2013</v>
      </c>
      <c r="C1388" t="s">
        <v>75</v>
      </c>
      <c r="D1388" t="s">
        <v>102</v>
      </c>
      <c r="E1388" t="s">
        <v>13675</v>
      </c>
      <c r="F1388">
        <v>21</v>
      </c>
    </row>
    <row r="1389" spans="1:6" x14ac:dyDescent="0.25">
      <c r="A1389" t="s">
        <v>55</v>
      </c>
      <c r="B1389">
        <v>2013</v>
      </c>
      <c r="C1389" t="s">
        <v>75</v>
      </c>
      <c r="D1389" t="s">
        <v>107</v>
      </c>
      <c r="E1389" t="s">
        <v>13676</v>
      </c>
      <c r="F1389">
        <v>25</v>
      </c>
    </row>
    <row r="1390" spans="1:6" x14ac:dyDescent="0.25">
      <c r="A1390" t="s">
        <v>55</v>
      </c>
      <c r="B1390">
        <v>2013</v>
      </c>
      <c r="C1390" t="s">
        <v>75</v>
      </c>
      <c r="D1390" t="s">
        <v>39</v>
      </c>
      <c r="E1390" t="s">
        <v>13677</v>
      </c>
      <c r="F1390">
        <v>19</v>
      </c>
    </row>
    <row r="1391" spans="1:6" x14ac:dyDescent="0.25">
      <c r="A1391" t="s">
        <v>55</v>
      </c>
      <c r="B1391">
        <v>2013</v>
      </c>
      <c r="C1391" t="s">
        <v>75</v>
      </c>
      <c r="D1391" t="s">
        <v>103</v>
      </c>
      <c r="E1391" t="s">
        <v>13678</v>
      </c>
      <c r="F1391">
        <v>89</v>
      </c>
    </row>
    <row r="1392" spans="1:6" x14ac:dyDescent="0.25">
      <c r="A1392" t="s">
        <v>55</v>
      </c>
      <c r="B1392">
        <v>2014</v>
      </c>
      <c r="C1392" t="s">
        <v>72</v>
      </c>
      <c r="D1392" t="s">
        <v>38</v>
      </c>
      <c r="E1392" t="s">
        <v>13679</v>
      </c>
      <c r="F1392">
        <v>14</v>
      </c>
    </row>
    <row r="1393" spans="1:6" x14ac:dyDescent="0.25">
      <c r="A1393" t="s">
        <v>55</v>
      </c>
      <c r="B1393">
        <v>2014</v>
      </c>
      <c r="C1393" t="s">
        <v>72</v>
      </c>
      <c r="D1393" t="s">
        <v>40</v>
      </c>
      <c r="E1393" t="s">
        <v>13680</v>
      </c>
      <c r="F1393">
        <v>24</v>
      </c>
    </row>
    <row r="1394" spans="1:6" x14ac:dyDescent="0.25">
      <c r="A1394" t="s">
        <v>55</v>
      </c>
      <c r="B1394">
        <v>2014</v>
      </c>
      <c r="C1394" t="s">
        <v>72</v>
      </c>
      <c r="D1394" t="s">
        <v>102</v>
      </c>
      <c r="E1394" t="s">
        <v>13681</v>
      </c>
      <c r="F1394">
        <v>72</v>
      </c>
    </row>
    <row r="1395" spans="1:6" x14ac:dyDescent="0.25">
      <c r="A1395" t="s">
        <v>55</v>
      </c>
      <c r="B1395">
        <v>2014</v>
      </c>
      <c r="C1395" t="s">
        <v>72</v>
      </c>
      <c r="D1395" t="s">
        <v>107</v>
      </c>
      <c r="E1395" t="s">
        <v>13682</v>
      </c>
      <c r="F1395">
        <v>56</v>
      </c>
    </row>
    <row r="1396" spans="1:6" x14ac:dyDescent="0.25">
      <c r="A1396" t="s">
        <v>55</v>
      </c>
      <c r="B1396">
        <v>2014</v>
      </c>
      <c r="C1396" t="s">
        <v>72</v>
      </c>
      <c r="D1396" t="s">
        <v>39</v>
      </c>
      <c r="E1396" t="s">
        <v>13683</v>
      </c>
      <c r="F1396">
        <v>36</v>
      </c>
    </row>
    <row r="1397" spans="1:6" x14ac:dyDescent="0.25">
      <c r="A1397" t="s">
        <v>55</v>
      </c>
      <c r="B1397">
        <v>2014</v>
      </c>
      <c r="C1397" t="s">
        <v>72</v>
      </c>
      <c r="D1397" t="s">
        <v>103</v>
      </c>
      <c r="E1397" t="s">
        <v>13684</v>
      </c>
      <c r="F1397">
        <v>580</v>
      </c>
    </row>
    <row r="1398" spans="1:6" x14ac:dyDescent="0.25">
      <c r="A1398" t="s">
        <v>55</v>
      </c>
      <c r="B1398">
        <v>2014</v>
      </c>
      <c r="C1398" t="s">
        <v>73</v>
      </c>
      <c r="D1398" t="s">
        <v>38</v>
      </c>
      <c r="E1398" t="s">
        <v>13685</v>
      </c>
      <c r="F1398">
        <v>18</v>
      </c>
    </row>
    <row r="1399" spans="1:6" x14ac:dyDescent="0.25">
      <c r="A1399" t="s">
        <v>55</v>
      </c>
      <c r="B1399">
        <v>2014</v>
      </c>
      <c r="C1399" t="s">
        <v>73</v>
      </c>
      <c r="D1399" t="s">
        <v>40</v>
      </c>
      <c r="E1399" t="s">
        <v>13686</v>
      </c>
      <c r="F1399">
        <v>27</v>
      </c>
    </row>
    <row r="1400" spans="1:6" x14ac:dyDescent="0.25">
      <c r="A1400" t="s">
        <v>55</v>
      </c>
      <c r="B1400">
        <v>2014</v>
      </c>
      <c r="C1400" t="s">
        <v>73</v>
      </c>
      <c r="D1400" t="s">
        <v>102</v>
      </c>
      <c r="E1400" t="s">
        <v>13687</v>
      </c>
      <c r="F1400">
        <v>40</v>
      </c>
    </row>
    <row r="1401" spans="1:6" x14ac:dyDescent="0.25">
      <c r="A1401" t="s">
        <v>55</v>
      </c>
      <c r="B1401">
        <v>2014</v>
      </c>
      <c r="C1401" t="s">
        <v>73</v>
      </c>
      <c r="D1401" t="s">
        <v>107</v>
      </c>
      <c r="E1401" t="s">
        <v>13688</v>
      </c>
      <c r="F1401">
        <v>38</v>
      </c>
    </row>
    <row r="1402" spans="1:6" x14ac:dyDescent="0.25">
      <c r="A1402" t="s">
        <v>55</v>
      </c>
      <c r="B1402">
        <v>2014</v>
      </c>
      <c r="C1402" t="s">
        <v>73</v>
      </c>
      <c r="D1402" t="s">
        <v>39</v>
      </c>
      <c r="E1402" t="s">
        <v>13689</v>
      </c>
      <c r="F1402">
        <v>33</v>
      </c>
    </row>
    <row r="1403" spans="1:6" x14ac:dyDescent="0.25">
      <c r="A1403" t="s">
        <v>55</v>
      </c>
      <c r="B1403">
        <v>2014</v>
      </c>
      <c r="C1403" t="s">
        <v>73</v>
      </c>
      <c r="D1403" t="s">
        <v>103</v>
      </c>
      <c r="E1403" t="s">
        <v>13690</v>
      </c>
      <c r="F1403">
        <v>271</v>
      </c>
    </row>
    <row r="1404" spans="1:6" x14ac:dyDescent="0.25">
      <c r="A1404" t="s">
        <v>55</v>
      </c>
      <c r="B1404">
        <v>2014</v>
      </c>
      <c r="C1404" t="s">
        <v>74</v>
      </c>
      <c r="D1404" t="s">
        <v>38</v>
      </c>
      <c r="E1404" t="s">
        <v>13691</v>
      </c>
      <c r="F1404">
        <v>10</v>
      </c>
    </row>
    <row r="1405" spans="1:6" x14ac:dyDescent="0.25">
      <c r="A1405" t="s">
        <v>55</v>
      </c>
      <c r="B1405">
        <v>2014</v>
      </c>
      <c r="C1405" t="s">
        <v>74</v>
      </c>
      <c r="D1405" t="s">
        <v>40</v>
      </c>
      <c r="E1405" t="s">
        <v>13692</v>
      </c>
      <c r="F1405">
        <v>22</v>
      </c>
    </row>
    <row r="1406" spans="1:6" x14ac:dyDescent="0.25">
      <c r="A1406" t="s">
        <v>55</v>
      </c>
      <c r="B1406">
        <v>2014</v>
      </c>
      <c r="C1406" t="s">
        <v>74</v>
      </c>
      <c r="D1406" t="s">
        <v>102</v>
      </c>
      <c r="E1406" t="s">
        <v>13693</v>
      </c>
      <c r="F1406">
        <v>19</v>
      </c>
    </row>
    <row r="1407" spans="1:6" x14ac:dyDescent="0.25">
      <c r="A1407" t="s">
        <v>55</v>
      </c>
      <c r="B1407">
        <v>2014</v>
      </c>
      <c r="C1407" t="s">
        <v>74</v>
      </c>
      <c r="D1407" t="s">
        <v>107</v>
      </c>
      <c r="E1407" t="s">
        <v>13694</v>
      </c>
      <c r="F1407">
        <v>29</v>
      </c>
    </row>
    <row r="1408" spans="1:6" x14ac:dyDescent="0.25">
      <c r="A1408" t="s">
        <v>55</v>
      </c>
      <c r="B1408">
        <v>2014</v>
      </c>
      <c r="C1408" t="s">
        <v>74</v>
      </c>
      <c r="D1408" t="s">
        <v>39</v>
      </c>
      <c r="E1408" t="s">
        <v>13695</v>
      </c>
      <c r="F1408">
        <v>15</v>
      </c>
    </row>
    <row r="1409" spans="1:6" x14ac:dyDescent="0.25">
      <c r="A1409" t="s">
        <v>55</v>
      </c>
      <c r="B1409">
        <v>2014</v>
      </c>
      <c r="C1409" t="s">
        <v>74</v>
      </c>
      <c r="D1409" t="s">
        <v>103</v>
      </c>
      <c r="E1409" t="s">
        <v>13696</v>
      </c>
      <c r="F1409">
        <v>176</v>
      </c>
    </row>
    <row r="1410" spans="1:6" x14ac:dyDescent="0.25">
      <c r="A1410" t="s">
        <v>55</v>
      </c>
      <c r="B1410">
        <v>2014</v>
      </c>
      <c r="C1410" t="s">
        <v>75</v>
      </c>
      <c r="D1410" t="s">
        <v>38</v>
      </c>
      <c r="E1410" t="s">
        <v>13697</v>
      </c>
      <c r="F1410">
        <v>5</v>
      </c>
    </row>
    <row r="1411" spans="1:6" x14ac:dyDescent="0.25">
      <c r="A1411" t="s">
        <v>55</v>
      </c>
      <c r="B1411">
        <v>2014</v>
      </c>
      <c r="C1411" t="s">
        <v>75</v>
      </c>
      <c r="D1411" t="s">
        <v>40</v>
      </c>
      <c r="E1411" t="s">
        <v>13698</v>
      </c>
      <c r="F1411">
        <v>11</v>
      </c>
    </row>
    <row r="1412" spans="1:6" x14ac:dyDescent="0.25">
      <c r="A1412" t="s">
        <v>55</v>
      </c>
      <c r="B1412">
        <v>2014</v>
      </c>
      <c r="C1412" t="s">
        <v>75</v>
      </c>
      <c r="D1412" t="s">
        <v>102</v>
      </c>
      <c r="E1412" t="s">
        <v>13699</v>
      </c>
      <c r="F1412">
        <v>30</v>
      </c>
    </row>
    <row r="1413" spans="1:6" x14ac:dyDescent="0.25">
      <c r="A1413" t="s">
        <v>55</v>
      </c>
      <c r="B1413">
        <v>2014</v>
      </c>
      <c r="C1413" t="s">
        <v>75</v>
      </c>
      <c r="D1413" t="s">
        <v>107</v>
      </c>
      <c r="E1413" t="s">
        <v>13700</v>
      </c>
      <c r="F1413">
        <v>29</v>
      </c>
    </row>
    <row r="1414" spans="1:6" x14ac:dyDescent="0.25">
      <c r="A1414" t="s">
        <v>55</v>
      </c>
      <c r="B1414">
        <v>2014</v>
      </c>
      <c r="C1414" t="s">
        <v>75</v>
      </c>
      <c r="D1414" t="s">
        <v>39</v>
      </c>
      <c r="E1414" t="s">
        <v>13701</v>
      </c>
      <c r="F1414">
        <v>16</v>
      </c>
    </row>
    <row r="1415" spans="1:6" x14ac:dyDescent="0.25">
      <c r="A1415" t="s">
        <v>55</v>
      </c>
      <c r="B1415">
        <v>2014</v>
      </c>
      <c r="C1415" t="s">
        <v>75</v>
      </c>
      <c r="D1415" t="s">
        <v>103</v>
      </c>
      <c r="E1415" t="s">
        <v>13702</v>
      </c>
      <c r="F1415">
        <v>93</v>
      </c>
    </row>
    <row r="1416" spans="1:6" x14ac:dyDescent="0.25">
      <c r="A1416" t="s">
        <v>52</v>
      </c>
      <c r="B1416">
        <v>2010</v>
      </c>
      <c r="C1416" t="s">
        <v>72</v>
      </c>
      <c r="D1416" t="s">
        <v>38</v>
      </c>
      <c r="E1416" t="s">
        <v>13703</v>
      </c>
      <c r="F1416">
        <v>24</v>
      </c>
    </row>
    <row r="1417" spans="1:6" x14ac:dyDescent="0.25">
      <c r="A1417" t="s">
        <v>52</v>
      </c>
      <c r="B1417">
        <v>2010</v>
      </c>
      <c r="C1417" t="s">
        <v>72</v>
      </c>
      <c r="D1417" t="s">
        <v>40</v>
      </c>
      <c r="E1417" t="s">
        <v>13704</v>
      </c>
      <c r="F1417">
        <v>24</v>
      </c>
    </row>
    <row r="1418" spans="1:6" x14ac:dyDescent="0.25">
      <c r="A1418" t="s">
        <v>52</v>
      </c>
      <c r="B1418">
        <v>2010</v>
      </c>
      <c r="C1418" t="s">
        <v>72</v>
      </c>
      <c r="D1418" t="s">
        <v>102</v>
      </c>
      <c r="E1418" t="s">
        <v>13705</v>
      </c>
      <c r="F1418">
        <v>54</v>
      </c>
    </row>
    <row r="1419" spans="1:6" x14ac:dyDescent="0.25">
      <c r="A1419" t="s">
        <v>52</v>
      </c>
      <c r="B1419">
        <v>2010</v>
      </c>
      <c r="C1419" t="s">
        <v>72</v>
      </c>
      <c r="D1419" t="s">
        <v>107</v>
      </c>
      <c r="E1419" t="s">
        <v>13706</v>
      </c>
      <c r="F1419">
        <v>57</v>
      </c>
    </row>
    <row r="1420" spans="1:6" x14ac:dyDescent="0.25">
      <c r="A1420" t="s">
        <v>52</v>
      </c>
      <c r="B1420">
        <v>2010</v>
      </c>
      <c r="C1420" t="s">
        <v>72</v>
      </c>
      <c r="D1420" t="s">
        <v>39</v>
      </c>
      <c r="E1420" t="s">
        <v>13707</v>
      </c>
      <c r="F1420">
        <v>81</v>
      </c>
    </row>
    <row r="1421" spans="1:6" x14ac:dyDescent="0.25">
      <c r="A1421" t="s">
        <v>52</v>
      </c>
      <c r="B1421">
        <v>2010</v>
      </c>
      <c r="C1421" t="s">
        <v>72</v>
      </c>
      <c r="D1421" t="s">
        <v>103</v>
      </c>
      <c r="E1421" t="s">
        <v>13708</v>
      </c>
      <c r="F1421">
        <v>756</v>
      </c>
    </row>
    <row r="1422" spans="1:6" x14ac:dyDescent="0.25">
      <c r="A1422" t="s">
        <v>52</v>
      </c>
      <c r="B1422">
        <v>2010</v>
      </c>
      <c r="C1422" t="s">
        <v>73</v>
      </c>
      <c r="D1422" t="s">
        <v>38</v>
      </c>
      <c r="E1422" t="s">
        <v>13709</v>
      </c>
      <c r="F1422">
        <v>16</v>
      </c>
    </row>
    <row r="1423" spans="1:6" x14ac:dyDescent="0.25">
      <c r="A1423" t="s">
        <v>52</v>
      </c>
      <c r="B1423">
        <v>2010</v>
      </c>
      <c r="C1423" t="s">
        <v>73</v>
      </c>
      <c r="D1423" t="s">
        <v>40</v>
      </c>
      <c r="E1423" t="s">
        <v>13710</v>
      </c>
      <c r="F1423">
        <v>25</v>
      </c>
    </row>
    <row r="1424" spans="1:6" x14ac:dyDescent="0.25">
      <c r="A1424" t="s">
        <v>52</v>
      </c>
      <c r="B1424">
        <v>2010</v>
      </c>
      <c r="C1424" t="s">
        <v>73</v>
      </c>
      <c r="D1424" t="s">
        <v>102</v>
      </c>
      <c r="E1424" t="s">
        <v>13711</v>
      </c>
      <c r="F1424">
        <v>32</v>
      </c>
    </row>
    <row r="1425" spans="1:6" x14ac:dyDescent="0.25">
      <c r="A1425" t="s">
        <v>52</v>
      </c>
      <c r="B1425">
        <v>2010</v>
      </c>
      <c r="C1425" t="s">
        <v>73</v>
      </c>
      <c r="D1425" t="s">
        <v>107</v>
      </c>
      <c r="E1425" t="s">
        <v>13712</v>
      </c>
      <c r="F1425">
        <v>36</v>
      </c>
    </row>
    <row r="1426" spans="1:6" x14ac:dyDescent="0.25">
      <c r="A1426" t="s">
        <v>52</v>
      </c>
      <c r="B1426">
        <v>2010</v>
      </c>
      <c r="C1426" t="s">
        <v>73</v>
      </c>
      <c r="D1426" t="s">
        <v>39</v>
      </c>
      <c r="E1426" t="s">
        <v>13713</v>
      </c>
      <c r="F1426">
        <v>43</v>
      </c>
    </row>
    <row r="1427" spans="1:6" x14ac:dyDescent="0.25">
      <c r="A1427" t="s">
        <v>52</v>
      </c>
      <c r="B1427">
        <v>2010</v>
      </c>
      <c r="C1427" t="s">
        <v>73</v>
      </c>
      <c r="D1427" t="s">
        <v>103</v>
      </c>
      <c r="E1427" t="s">
        <v>13714</v>
      </c>
      <c r="F1427">
        <v>371</v>
      </c>
    </row>
    <row r="1428" spans="1:6" x14ac:dyDescent="0.25">
      <c r="A1428" t="s">
        <v>52</v>
      </c>
      <c r="B1428">
        <v>2010</v>
      </c>
      <c r="C1428" t="s">
        <v>74</v>
      </c>
      <c r="D1428" t="s">
        <v>38</v>
      </c>
      <c r="E1428" t="s">
        <v>13715</v>
      </c>
      <c r="F1428">
        <v>8</v>
      </c>
    </row>
    <row r="1429" spans="1:6" x14ac:dyDescent="0.25">
      <c r="A1429" t="s">
        <v>52</v>
      </c>
      <c r="B1429">
        <v>2010</v>
      </c>
      <c r="C1429" t="s">
        <v>74</v>
      </c>
      <c r="D1429" t="s">
        <v>40</v>
      </c>
      <c r="E1429" t="s">
        <v>13716</v>
      </c>
      <c r="F1429">
        <v>9</v>
      </c>
    </row>
    <row r="1430" spans="1:6" x14ac:dyDescent="0.25">
      <c r="A1430" t="s">
        <v>52</v>
      </c>
      <c r="B1430">
        <v>2010</v>
      </c>
      <c r="C1430" t="s">
        <v>74</v>
      </c>
      <c r="D1430" t="s">
        <v>102</v>
      </c>
      <c r="E1430" t="s">
        <v>13717</v>
      </c>
      <c r="F1430">
        <v>15</v>
      </c>
    </row>
    <row r="1431" spans="1:6" x14ac:dyDescent="0.25">
      <c r="A1431" t="s">
        <v>52</v>
      </c>
      <c r="B1431">
        <v>2010</v>
      </c>
      <c r="C1431" t="s">
        <v>74</v>
      </c>
      <c r="D1431" t="s">
        <v>107</v>
      </c>
      <c r="E1431" t="s">
        <v>13718</v>
      </c>
      <c r="F1431">
        <v>22</v>
      </c>
    </row>
    <row r="1432" spans="1:6" x14ac:dyDescent="0.25">
      <c r="A1432" t="s">
        <v>52</v>
      </c>
      <c r="B1432">
        <v>2010</v>
      </c>
      <c r="C1432" t="s">
        <v>74</v>
      </c>
      <c r="D1432" t="s">
        <v>39</v>
      </c>
      <c r="E1432" t="s">
        <v>13719</v>
      </c>
      <c r="F1432">
        <v>23</v>
      </c>
    </row>
    <row r="1433" spans="1:6" x14ac:dyDescent="0.25">
      <c r="A1433" t="s">
        <v>52</v>
      </c>
      <c r="B1433">
        <v>2010</v>
      </c>
      <c r="C1433" t="s">
        <v>74</v>
      </c>
      <c r="D1433" t="s">
        <v>103</v>
      </c>
      <c r="E1433" t="s">
        <v>13720</v>
      </c>
      <c r="F1433">
        <v>202</v>
      </c>
    </row>
    <row r="1434" spans="1:6" x14ac:dyDescent="0.25">
      <c r="A1434" t="s">
        <v>52</v>
      </c>
      <c r="B1434">
        <v>2010</v>
      </c>
      <c r="C1434" t="s">
        <v>75</v>
      </c>
      <c r="D1434" t="s">
        <v>38</v>
      </c>
      <c r="E1434" t="s">
        <v>13721</v>
      </c>
      <c r="F1434">
        <v>8</v>
      </c>
    </row>
    <row r="1435" spans="1:6" x14ac:dyDescent="0.25">
      <c r="A1435" t="s">
        <v>52</v>
      </c>
      <c r="B1435">
        <v>2010</v>
      </c>
      <c r="C1435" t="s">
        <v>75</v>
      </c>
      <c r="D1435" t="s">
        <v>40</v>
      </c>
      <c r="E1435" t="s">
        <v>13722</v>
      </c>
      <c r="F1435">
        <v>2</v>
      </c>
    </row>
    <row r="1436" spans="1:6" x14ac:dyDescent="0.25">
      <c r="A1436" t="s">
        <v>52</v>
      </c>
      <c r="B1436">
        <v>2010</v>
      </c>
      <c r="C1436" t="s">
        <v>75</v>
      </c>
      <c r="D1436" t="s">
        <v>102</v>
      </c>
      <c r="E1436" t="s">
        <v>13723</v>
      </c>
      <c r="F1436">
        <v>16</v>
      </c>
    </row>
    <row r="1437" spans="1:6" x14ac:dyDescent="0.25">
      <c r="A1437" t="s">
        <v>52</v>
      </c>
      <c r="B1437">
        <v>2010</v>
      </c>
      <c r="C1437" t="s">
        <v>75</v>
      </c>
      <c r="D1437" t="s">
        <v>107</v>
      </c>
      <c r="E1437" t="s">
        <v>13724</v>
      </c>
      <c r="F1437">
        <v>17</v>
      </c>
    </row>
    <row r="1438" spans="1:6" x14ac:dyDescent="0.25">
      <c r="A1438" t="s">
        <v>52</v>
      </c>
      <c r="B1438">
        <v>2010</v>
      </c>
      <c r="C1438" t="s">
        <v>75</v>
      </c>
      <c r="D1438" t="s">
        <v>39</v>
      </c>
      <c r="E1438" t="s">
        <v>13725</v>
      </c>
      <c r="F1438">
        <v>17</v>
      </c>
    </row>
    <row r="1439" spans="1:6" x14ac:dyDescent="0.25">
      <c r="A1439" t="s">
        <v>52</v>
      </c>
      <c r="B1439">
        <v>2010</v>
      </c>
      <c r="C1439" t="s">
        <v>75</v>
      </c>
      <c r="D1439" t="s">
        <v>103</v>
      </c>
      <c r="E1439" t="s">
        <v>13726</v>
      </c>
      <c r="F1439">
        <v>134</v>
      </c>
    </row>
    <row r="1440" spans="1:6" x14ac:dyDescent="0.25">
      <c r="A1440" t="s">
        <v>52</v>
      </c>
      <c r="B1440">
        <v>2011</v>
      </c>
      <c r="C1440" t="s">
        <v>72</v>
      </c>
      <c r="D1440" t="s">
        <v>38</v>
      </c>
      <c r="E1440" t="s">
        <v>13727</v>
      </c>
      <c r="F1440">
        <v>19</v>
      </c>
    </row>
    <row r="1441" spans="1:6" x14ac:dyDescent="0.25">
      <c r="A1441" t="s">
        <v>52</v>
      </c>
      <c r="B1441">
        <v>2011</v>
      </c>
      <c r="C1441" t="s">
        <v>72</v>
      </c>
      <c r="D1441" t="s">
        <v>40</v>
      </c>
      <c r="E1441" t="s">
        <v>13728</v>
      </c>
      <c r="F1441">
        <v>8</v>
      </c>
    </row>
    <row r="1442" spans="1:6" x14ac:dyDescent="0.25">
      <c r="A1442" t="s">
        <v>52</v>
      </c>
      <c r="B1442">
        <v>2011</v>
      </c>
      <c r="C1442" t="s">
        <v>72</v>
      </c>
      <c r="D1442" t="s">
        <v>102</v>
      </c>
      <c r="E1442" t="s">
        <v>13729</v>
      </c>
      <c r="F1442">
        <v>51</v>
      </c>
    </row>
    <row r="1443" spans="1:6" x14ac:dyDescent="0.25">
      <c r="A1443" t="s">
        <v>52</v>
      </c>
      <c r="B1443">
        <v>2011</v>
      </c>
      <c r="C1443" t="s">
        <v>72</v>
      </c>
      <c r="D1443" t="s">
        <v>107</v>
      </c>
      <c r="E1443" t="s">
        <v>13730</v>
      </c>
      <c r="F1443">
        <v>25</v>
      </c>
    </row>
    <row r="1444" spans="1:6" x14ac:dyDescent="0.25">
      <c r="A1444" t="s">
        <v>52</v>
      </c>
      <c r="B1444">
        <v>2011</v>
      </c>
      <c r="C1444" t="s">
        <v>72</v>
      </c>
      <c r="D1444" t="s">
        <v>39</v>
      </c>
      <c r="E1444" t="s">
        <v>13731</v>
      </c>
      <c r="F1444">
        <v>64</v>
      </c>
    </row>
    <row r="1445" spans="1:6" x14ac:dyDescent="0.25">
      <c r="A1445" t="s">
        <v>52</v>
      </c>
      <c r="B1445">
        <v>2011</v>
      </c>
      <c r="C1445" t="s">
        <v>72</v>
      </c>
      <c r="D1445" t="s">
        <v>103</v>
      </c>
      <c r="E1445" t="s">
        <v>13732</v>
      </c>
      <c r="F1445">
        <v>765</v>
      </c>
    </row>
    <row r="1446" spans="1:6" x14ac:dyDescent="0.25">
      <c r="A1446" t="s">
        <v>52</v>
      </c>
      <c r="B1446">
        <v>2011</v>
      </c>
      <c r="C1446" t="s">
        <v>73</v>
      </c>
      <c r="D1446" t="s">
        <v>38</v>
      </c>
      <c r="E1446" t="s">
        <v>13733</v>
      </c>
      <c r="F1446">
        <v>15</v>
      </c>
    </row>
    <row r="1447" spans="1:6" x14ac:dyDescent="0.25">
      <c r="A1447" t="s">
        <v>52</v>
      </c>
      <c r="B1447">
        <v>2011</v>
      </c>
      <c r="C1447" t="s">
        <v>73</v>
      </c>
      <c r="D1447" t="s">
        <v>40</v>
      </c>
      <c r="E1447" t="s">
        <v>13734</v>
      </c>
      <c r="F1447">
        <v>10</v>
      </c>
    </row>
    <row r="1448" spans="1:6" x14ac:dyDescent="0.25">
      <c r="A1448" t="s">
        <v>52</v>
      </c>
      <c r="B1448">
        <v>2011</v>
      </c>
      <c r="C1448" t="s">
        <v>73</v>
      </c>
      <c r="D1448" t="s">
        <v>102</v>
      </c>
      <c r="E1448" t="s">
        <v>13735</v>
      </c>
      <c r="F1448">
        <v>44</v>
      </c>
    </row>
    <row r="1449" spans="1:6" x14ac:dyDescent="0.25">
      <c r="A1449" t="s">
        <v>52</v>
      </c>
      <c r="B1449">
        <v>2011</v>
      </c>
      <c r="C1449" t="s">
        <v>73</v>
      </c>
      <c r="D1449" t="s">
        <v>107</v>
      </c>
      <c r="E1449" t="s">
        <v>13736</v>
      </c>
      <c r="F1449">
        <v>14</v>
      </c>
    </row>
    <row r="1450" spans="1:6" x14ac:dyDescent="0.25">
      <c r="A1450" t="s">
        <v>52</v>
      </c>
      <c r="B1450">
        <v>2011</v>
      </c>
      <c r="C1450" t="s">
        <v>73</v>
      </c>
      <c r="D1450" t="s">
        <v>39</v>
      </c>
      <c r="E1450" t="s">
        <v>13737</v>
      </c>
      <c r="F1450">
        <v>54</v>
      </c>
    </row>
    <row r="1451" spans="1:6" x14ac:dyDescent="0.25">
      <c r="A1451" t="s">
        <v>52</v>
      </c>
      <c r="B1451">
        <v>2011</v>
      </c>
      <c r="C1451" t="s">
        <v>73</v>
      </c>
      <c r="D1451" t="s">
        <v>103</v>
      </c>
      <c r="E1451" t="s">
        <v>13738</v>
      </c>
      <c r="F1451">
        <v>388</v>
      </c>
    </row>
    <row r="1452" spans="1:6" x14ac:dyDescent="0.25">
      <c r="A1452" t="s">
        <v>52</v>
      </c>
      <c r="B1452">
        <v>2011</v>
      </c>
      <c r="C1452" t="s">
        <v>74</v>
      </c>
      <c r="D1452" t="s">
        <v>38</v>
      </c>
      <c r="E1452" t="s">
        <v>13739</v>
      </c>
      <c r="F1452">
        <v>4</v>
      </c>
    </row>
    <row r="1453" spans="1:6" x14ac:dyDescent="0.25">
      <c r="A1453" t="s">
        <v>52</v>
      </c>
      <c r="B1453">
        <v>2011</v>
      </c>
      <c r="C1453" t="s">
        <v>74</v>
      </c>
      <c r="D1453" t="s">
        <v>40</v>
      </c>
      <c r="E1453" t="s">
        <v>13740</v>
      </c>
      <c r="F1453">
        <v>5</v>
      </c>
    </row>
    <row r="1454" spans="1:6" x14ac:dyDescent="0.25">
      <c r="A1454" t="s">
        <v>52</v>
      </c>
      <c r="B1454">
        <v>2011</v>
      </c>
      <c r="C1454" t="s">
        <v>74</v>
      </c>
      <c r="D1454" t="s">
        <v>102</v>
      </c>
      <c r="E1454" t="s">
        <v>13741</v>
      </c>
      <c r="F1454">
        <v>31</v>
      </c>
    </row>
    <row r="1455" spans="1:6" x14ac:dyDescent="0.25">
      <c r="A1455" t="s">
        <v>52</v>
      </c>
      <c r="B1455">
        <v>2011</v>
      </c>
      <c r="C1455" t="s">
        <v>74</v>
      </c>
      <c r="D1455" t="s">
        <v>107</v>
      </c>
      <c r="E1455" t="s">
        <v>13742</v>
      </c>
      <c r="F1455">
        <v>12</v>
      </c>
    </row>
    <row r="1456" spans="1:6" x14ac:dyDescent="0.25">
      <c r="A1456" t="s">
        <v>52</v>
      </c>
      <c r="B1456">
        <v>2011</v>
      </c>
      <c r="C1456" t="s">
        <v>74</v>
      </c>
      <c r="D1456" t="s">
        <v>39</v>
      </c>
      <c r="E1456" t="s">
        <v>13743</v>
      </c>
      <c r="F1456">
        <v>28</v>
      </c>
    </row>
    <row r="1457" spans="1:6" x14ac:dyDescent="0.25">
      <c r="A1457" t="s">
        <v>52</v>
      </c>
      <c r="B1457">
        <v>2011</v>
      </c>
      <c r="C1457" t="s">
        <v>74</v>
      </c>
      <c r="D1457" t="s">
        <v>103</v>
      </c>
      <c r="E1457" t="s">
        <v>13744</v>
      </c>
      <c r="F1457">
        <v>214</v>
      </c>
    </row>
    <row r="1458" spans="1:6" x14ac:dyDescent="0.25">
      <c r="A1458" t="s">
        <v>52</v>
      </c>
      <c r="B1458">
        <v>2011</v>
      </c>
      <c r="C1458" t="s">
        <v>75</v>
      </c>
      <c r="D1458" t="s">
        <v>38</v>
      </c>
      <c r="E1458" t="s">
        <v>13745</v>
      </c>
      <c r="F1458">
        <v>5</v>
      </c>
    </row>
    <row r="1459" spans="1:6" x14ac:dyDescent="0.25">
      <c r="A1459" t="s">
        <v>52</v>
      </c>
      <c r="B1459">
        <v>2011</v>
      </c>
      <c r="C1459" t="s">
        <v>75</v>
      </c>
      <c r="D1459" t="s">
        <v>40</v>
      </c>
      <c r="E1459" t="s">
        <v>13746</v>
      </c>
      <c r="F1459">
        <v>3</v>
      </c>
    </row>
    <row r="1460" spans="1:6" x14ac:dyDescent="0.25">
      <c r="A1460" t="s">
        <v>52</v>
      </c>
      <c r="B1460">
        <v>2011</v>
      </c>
      <c r="C1460" t="s">
        <v>75</v>
      </c>
      <c r="D1460" t="s">
        <v>102</v>
      </c>
      <c r="E1460" t="s">
        <v>13747</v>
      </c>
      <c r="F1460">
        <v>19</v>
      </c>
    </row>
    <row r="1461" spans="1:6" x14ac:dyDescent="0.25">
      <c r="A1461" t="s">
        <v>52</v>
      </c>
      <c r="B1461">
        <v>2011</v>
      </c>
      <c r="C1461" t="s">
        <v>75</v>
      </c>
      <c r="D1461" t="s">
        <v>107</v>
      </c>
      <c r="E1461" t="s">
        <v>13748</v>
      </c>
      <c r="F1461">
        <v>15</v>
      </c>
    </row>
    <row r="1462" spans="1:6" x14ac:dyDescent="0.25">
      <c r="A1462" t="s">
        <v>52</v>
      </c>
      <c r="B1462">
        <v>2011</v>
      </c>
      <c r="C1462" t="s">
        <v>75</v>
      </c>
      <c r="D1462" t="s">
        <v>39</v>
      </c>
      <c r="E1462" t="s">
        <v>13749</v>
      </c>
      <c r="F1462">
        <v>25</v>
      </c>
    </row>
    <row r="1463" spans="1:6" x14ac:dyDescent="0.25">
      <c r="A1463" t="s">
        <v>52</v>
      </c>
      <c r="B1463">
        <v>2011</v>
      </c>
      <c r="C1463" t="s">
        <v>75</v>
      </c>
      <c r="D1463" t="s">
        <v>103</v>
      </c>
      <c r="E1463" t="s">
        <v>13750</v>
      </c>
      <c r="F1463">
        <v>114</v>
      </c>
    </row>
    <row r="1464" spans="1:6" x14ac:dyDescent="0.25">
      <c r="A1464" t="s">
        <v>52</v>
      </c>
      <c r="B1464">
        <v>2012</v>
      </c>
      <c r="C1464" t="s">
        <v>72</v>
      </c>
      <c r="D1464" t="s">
        <v>38</v>
      </c>
      <c r="E1464" t="s">
        <v>13751</v>
      </c>
      <c r="F1464">
        <v>22</v>
      </c>
    </row>
    <row r="1465" spans="1:6" x14ac:dyDescent="0.25">
      <c r="A1465" t="s">
        <v>52</v>
      </c>
      <c r="B1465">
        <v>2012</v>
      </c>
      <c r="C1465" t="s">
        <v>72</v>
      </c>
      <c r="D1465" t="s">
        <v>40</v>
      </c>
      <c r="E1465" t="s">
        <v>13752</v>
      </c>
      <c r="F1465">
        <v>20</v>
      </c>
    </row>
    <row r="1466" spans="1:6" x14ac:dyDescent="0.25">
      <c r="A1466" t="s">
        <v>52</v>
      </c>
      <c r="B1466">
        <v>2012</v>
      </c>
      <c r="C1466" t="s">
        <v>72</v>
      </c>
      <c r="D1466" t="s">
        <v>102</v>
      </c>
      <c r="E1466" t="s">
        <v>13753</v>
      </c>
      <c r="F1466">
        <v>65</v>
      </c>
    </row>
    <row r="1467" spans="1:6" x14ac:dyDescent="0.25">
      <c r="A1467" t="s">
        <v>52</v>
      </c>
      <c r="B1467">
        <v>2012</v>
      </c>
      <c r="C1467" t="s">
        <v>72</v>
      </c>
      <c r="D1467" t="s">
        <v>107</v>
      </c>
      <c r="E1467" t="s">
        <v>13754</v>
      </c>
      <c r="F1467">
        <v>54</v>
      </c>
    </row>
    <row r="1468" spans="1:6" x14ac:dyDescent="0.25">
      <c r="A1468" t="s">
        <v>52</v>
      </c>
      <c r="B1468">
        <v>2012</v>
      </c>
      <c r="C1468" t="s">
        <v>72</v>
      </c>
      <c r="D1468" t="s">
        <v>39</v>
      </c>
      <c r="E1468" t="s">
        <v>13755</v>
      </c>
      <c r="F1468">
        <v>60</v>
      </c>
    </row>
    <row r="1469" spans="1:6" x14ac:dyDescent="0.25">
      <c r="A1469" t="s">
        <v>52</v>
      </c>
      <c r="B1469">
        <v>2012</v>
      </c>
      <c r="C1469" t="s">
        <v>72</v>
      </c>
      <c r="D1469" t="s">
        <v>103</v>
      </c>
      <c r="E1469" t="s">
        <v>13756</v>
      </c>
      <c r="F1469">
        <v>694</v>
      </c>
    </row>
    <row r="1470" spans="1:6" x14ac:dyDescent="0.25">
      <c r="A1470" t="s">
        <v>52</v>
      </c>
      <c r="B1470">
        <v>2012</v>
      </c>
      <c r="C1470" t="s">
        <v>73</v>
      </c>
      <c r="D1470" t="s">
        <v>38</v>
      </c>
      <c r="E1470" t="s">
        <v>13757</v>
      </c>
      <c r="F1470">
        <v>22</v>
      </c>
    </row>
    <row r="1471" spans="1:6" x14ac:dyDescent="0.25">
      <c r="A1471" t="s">
        <v>52</v>
      </c>
      <c r="B1471">
        <v>2012</v>
      </c>
      <c r="C1471" t="s">
        <v>73</v>
      </c>
      <c r="D1471" t="s">
        <v>40</v>
      </c>
      <c r="E1471" t="s">
        <v>13758</v>
      </c>
      <c r="F1471">
        <v>18</v>
      </c>
    </row>
    <row r="1472" spans="1:6" x14ac:dyDescent="0.25">
      <c r="A1472" t="s">
        <v>52</v>
      </c>
      <c r="B1472">
        <v>2012</v>
      </c>
      <c r="C1472" t="s">
        <v>73</v>
      </c>
      <c r="D1472" t="s">
        <v>102</v>
      </c>
      <c r="E1472" t="s">
        <v>13759</v>
      </c>
      <c r="F1472">
        <v>26</v>
      </c>
    </row>
    <row r="1473" spans="1:6" x14ac:dyDescent="0.25">
      <c r="A1473" t="s">
        <v>52</v>
      </c>
      <c r="B1473">
        <v>2012</v>
      </c>
      <c r="C1473" t="s">
        <v>73</v>
      </c>
      <c r="D1473" t="s">
        <v>107</v>
      </c>
      <c r="E1473" t="s">
        <v>13760</v>
      </c>
      <c r="F1473">
        <v>29</v>
      </c>
    </row>
    <row r="1474" spans="1:6" x14ac:dyDescent="0.25">
      <c r="A1474" t="s">
        <v>52</v>
      </c>
      <c r="B1474">
        <v>2012</v>
      </c>
      <c r="C1474" t="s">
        <v>73</v>
      </c>
      <c r="D1474" t="s">
        <v>39</v>
      </c>
      <c r="E1474" t="s">
        <v>13761</v>
      </c>
      <c r="F1474">
        <v>44</v>
      </c>
    </row>
    <row r="1475" spans="1:6" x14ac:dyDescent="0.25">
      <c r="A1475" t="s">
        <v>52</v>
      </c>
      <c r="B1475">
        <v>2012</v>
      </c>
      <c r="C1475" t="s">
        <v>73</v>
      </c>
      <c r="D1475" t="s">
        <v>103</v>
      </c>
      <c r="E1475" t="s">
        <v>13762</v>
      </c>
      <c r="F1475">
        <v>383</v>
      </c>
    </row>
    <row r="1476" spans="1:6" x14ac:dyDescent="0.25">
      <c r="A1476" t="s">
        <v>52</v>
      </c>
      <c r="B1476">
        <v>2012</v>
      </c>
      <c r="C1476" t="s">
        <v>74</v>
      </c>
      <c r="D1476" t="s">
        <v>38</v>
      </c>
      <c r="E1476" t="s">
        <v>13763</v>
      </c>
      <c r="F1476">
        <v>6</v>
      </c>
    </row>
    <row r="1477" spans="1:6" x14ac:dyDescent="0.25">
      <c r="A1477" t="s">
        <v>52</v>
      </c>
      <c r="B1477">
        <v>2012</v>
      </c>
      <c r="C1477" t="s">
        <v>74</v>
      </c>
      <c r="D1477" t="s">
        <v>40</v>
      </c>
      <c r="E1477" t="s">
        <v>13764</v>
      </c>
      <c r="F1477">
        <v>12</v>
      </c>
    </row>
    <row r="1478" spans="1:6" x14ac:dyDescent="0.25">
      <c r="A1478" t="s">
        <v>52</v>
      </c>
      <c r="B1478">
        <v>2012</v>
      </c>
      <c r="C1478" t="s">
        <v>74</v>
      </c>
      <c r="D1478" t="s">
        <v>102</v>
      </c>
      <c r="E1478" t="s">
        <v>13765</v>
      </c>
      <c r="F1478">
        <v>22</v>
      </c>
    </row>
    <row r="1479" spans="1:6" x14ac:dyDescent="0.25">
      <c r="A1479" t="s">
        <v>52</v>
      </c>
      <c r="B1479">
        <v>2012</v>
      </c>
      <c r="C1479" t="s">
        <v>74</v>
      </c>
      <c r="D1479" t="s">
        <v>107</v>
      </c>
      <c r="E1479" t="s">
        <v>13766</v>
      </c>
      <c r="F1479">
        <v>13</v>
      </c>
    </row>
    <row r="1480" spans="1:6" x14ac:dyDescent="0.25">
      <c r="A1480" t="s">
        <v>52</v>
      </c>
      <c r="B1480">
        <v>2012</v>
      </c>
      <c r="C1480" t="s">
        <v>74</v>
      </c>
      <c r="D1480" t="s">
        <v>39</v>
      </c>
      <c r="E1480" t="s">
        <v>13767</v>
      </c>
      <c r="F1480">
        <v>17</v>
      </c>
    </row>
    <row r="1481" spans="1:6" x14ac:dyDescent="0.25">
      <c r="A1481" t="s">
        <v>52</v>
      </c>
      <c r="B1481">
        <v>2012</v>
      </c>
      <c r="C1481" t="s">
        <v>74</v>
      </c>
      <c r="D1481" t="s">
        <v>103</v>
      </c>
      <c r="E1481" t="s">
        <v>13768</v>
      </c>
      <c r="F1481">
        <v>189</v>
      </c>
    </row>
    <row r="1482" spans="1:6" x14ac:dyDescent="0.25">
      <c r="A1482" t="s">
        <v>52</v>
      </c>
      <c r="B1482">
        <v>2012</v>
      </c>
      <c r="C1482" t="s">
        <v>75</v>
      </c>
      <c r="D1482" t="s">
        <v>38</v>
      </c>
      <c r="E1482" t="s">
        <v>13769</v>
      </c>
      <c r="F1482">
        <v>7</v>
      </c>
    </row>
    <row r="1483" spans="1:6" x14ac:dyDescent="0.25">
      <c r="A1483" t="s">
        <v>52</v>
      </c>
      <c r="B1483">
        <v>2012</v>
      </c>
      <c r="C1483" t="s">
        <v>75</v>
      </c>
      <c r="D1483" t="s">
        <v>40</v>
      </c>
      <c r="E1483" t="s">
        <v>13770</v>
      </c>
      <c r="F1483">
        <v>5</v>
      </c>
    </row>
    <row r="1484" spans="1:6" x14ac:dyDescent="0.25">
      <c r="A1484" t="s">
        <v>52</v>
      </c>
      <c r="B1484">
        <v>2012</v>
      </c>
      <c r="C1484" t="s">
        <v>75</v>
      </c>
      <c r="D1484" t="s">
        <v>102</v>
      </c>
      <c r="E1484" t="s">
        <v>13771</v>
      </c>
      <c r="F1484">
        <v>14</v>
      </c>
    </row>
    <row r="1485" spans="1:6" x14ac:dyDescent="0.25">
      <c r="A1485" t="s">
        <v>52</v>
      </c>
      <c r="B1485">
        <v>2012</v>
      </c>
      <c r="C1485" t="s">
        <v>75</v>
      </c>
      <c r="D1485" t="s">
        <v>107</v>
      </c>
      <c r="E1485" t="s">
        <v>13772</v>
      </c>
      <c r="F1485">
        <v>23</v>
      </c>
    </row>
    <row r="1486" spans="1:6" x14ac:dyDescent="0.25">
      <c r="A1486" t="s">
        <v>52</v>
      </c>
      <c r="B1486">
        <v>2012</v>
      </c>
      <c r="C1486" t="s">
        <v>75</v>
      </c>
      <c r="D1486" t="s">
        <v>39</v>
      </c>
      <c r="E1486" t="s">
        <v>13773</v>
      </c>
      <c r="F1486">
        <v>21</v>
      </c>
    </row>
    <row r="1487" spans="1:6" x14ac:dyDescent="0.25">
      <c r="A1487" t="s">
        <v>52</v>
      </c>
      <c r="B1487">
        <v>2012</v>
      </c>
      <c r="C1487" t="s">
        <v>75</v>
      </c>
      <c r="D1487" t="s">
        <v>103</v>
      </c>
      <c r="E1487" t="s">
        <v>13774</v>
      </c>
      <c r="F1487">
        <v>119</v>
      </c>
    </row>
    <row r="1488" spans="1:6" x14ac:dyDescent="0.25">
      <c r="A1488" t="s">
        <v>52</v>
      </c>
      <c r="B1488">
        <v>2013</v>
      </c>
      <c r="C1488" t="s">
        <v>72</v>
      </c>
      <c r="D1488" t="s">
        <v>38</v>
      </c>
      <c r="E1488" t="s">
        <v>13775</v>
      </c>
      <c r="F1488">
        <v>31</v>
      </c>
    </row>
    <row r="1489" spans="1:6" x14ac:dyDescent="0.25">
      <c r="A1489" t="s">
        <v>52</v>
      </c>
      <c r="B1489">
        <v>2013</v>
      </c>
      <c r="C1489" t="s">
        <v>72</v>
      </c>
      <c r="D1489" t="s">
        <v>40</v>
      </c>
      <c r="E1489" t="s">
        <v>13776</v>
      </c>
      <c r="F1489">
        <v>31</v>
      </c>
    </row>
    <row r="1490" spans="1:6" x14ac:dyDescent="0.25">
      <c r="A1490" t="s">
        <v>52</v>
      </c>
      <c r="B1490">
        <v>2013</v>
      </c>
      <c r="C1490" t="s">
        <v>72</v>
      </c>
      <c r="D1490" t="s">
        <v>102</v>
      </c>
      <c r="E1490" t="s">
        <v>13777</v>
      </c>
      <c r="F1490">
        <v>59</v>
      </c>
    </row>
    <row r="1491" spans="1:6" x14ac:dyDescent="0.25">
      <c r="A1491" t="s">
        <v>52</v>
      </c>
      <c r="B1491">
        <v>2013</v>
      </c>
      <c r="C1491" t="s">
        <v>72</v>
      </c>
      <c r="D1491" t="s">
        <v>107</v>
      </c>
      <c r="E1491" t="s">
        <v>13778</v>
      </c>
      <c r="F1491">
        <v>67</v>
      </c>
    </row>
    <row r="1492" spans="1:6" x14ac:dyDescent="0.25">
      <c r="A1492" t="s">
        <v>52</v>
      </c>
      <c r="B1492">
        <v>2013</v>
      </c>
      <c r="C1492" t="s">
        <v>72</v>
      </c>
      <c r="D1492" t="s">
        <v>39</v>
      </c>
      <c r="E1492" t="s">
        <v>13779</v>
      </c>
      <c r="F1492">
        <v>84</v>
      </c>
    </row>
    <row r="1493" spans="1:6" x14ac:dyDescent="0.25">
      <c r="A1493" t="s">
        <v>52</v>
      </c>
      <c r="B1493">
        <v>2013</v>
      </c>
      <c r="C1493" t="s">
        <v>72</v>
      </c>
      <c r="D1493" t="s">
        <v>103</v>
      </c>
      <c r="E1493" t="s">
        <v>13780</v>
      </c>
      <c r="F1493">
        <v>637</v>
      </c>
    </row>
    <row r="1494" spans="1:6" x14ac:dyDescent="0.25">
      <c r="A1494" t="s">
        <v>52</v>
      </c>
      <c r="B1494">
        <v>2013</v>
      </c>
      <c r="C1494" t="s">
        <v>73</v>
      </c>
      <c r="D1494" t="s">
        <v>38</v>
      </c>
      <c r="E1494" t="s">
        <v>13781</v>
      </c>
      <c r="F1494">
        <v>32</v>
      </c>
    </row>
    <row r="1495" spans="1:6" x14ac:dyDescent="0.25">
      <c r="A1495" t="s">
        <v>52</v>
      </c>
      <c r="B1495">
        <v>2013</v>
      </c>
      <c r="C1495" t="s">
        <v>73</v>
      </c>
      <c r="D1495" t="s">
        <v>40</v>
      </c>
      <c r="E1495" t="s">
        <v>13782</v>
      </c>
      <c r="F1495">
        <v>16</v>
      </c>
    </row>
    <row r="1496" spans="1:6" x14ac:dyDescent="0.25">
      <c r="A1496" t="s">
        <v>52</v>
      </c>
      <c r="B1496">
        <v>2013</v>
      </c>
      <c r="C1496" t="s">
        <v>73</v>
      </c>
      <c r="D1496" t="s">
        <v>102</v>
      </c>
      <c r="E1496" t="s">
        <v>13783</v>
      </c>
      <c r="F1496">
        <v>33</v>
      </c>
    </row>
    <row r="1497" spans="1:6" x14ac:dyDescent="0.25">
      <c r="A1497" t="s">
        <v>52</v>
      </c>
      <c r="B1497">
        <v>2013</v>
      </c>
      <c r="C1497" t="s">
        <v>73</v>
      </c>
      <c r="D1497" t="s">
        <v>107</v>
      </c>
      <c r="E1497" t="s">
        <v>13784</v>
      </c>
      <c r="F1497">
        <v>41</v>
      </c>
    </row>
    <row r="1498" spans="1:6" x14ac:dyDescent="0.25">
      <c r="A1498" t="s">
        <v>52</v>
      </c>
      <c r="B1498">
        <v>2013</v>
      </c>
      <c r="C1498" t="s">
        <v>73</v>
      </c>
      <c r="D1498" t="s">
        <v>39</v>
      </c>
      <c r="E1498" t="s">
        <v>13785</v>
      </c>
      <c r="F1498">
        <v>44</v>
      </c>
    </row>
    <row r="1499" spans="1:6" x14ac:dyDescent="0.25">
      <c r="A1499" t="s">
        <v>52</v>
      </c>
      <c r="B1499">
        <v>2013</v>
      </c>
      <c r="C1499" t="s">
        <v>73</v>
      </c>
      <c r="D1499" t="s">
        <v>103</v>
      </c>
      <c r="E1499" t="s">
        <v>13786</v>
      </c>
      <c r="F1499">
        <v>366</v>
      </c>
    </row>
    <row r="1500" spans="1:6" x14ac:dyDescent="0.25">
      <c r="A1500" t="s">
        <v>52</v>
      </c>
      <c r="B1500">
        <v>2013</v>
      </c>
      <c r="C1500" t="s">
        <v>74</v>
      </c>
      <c r="D1500" t="s">
        <v>38</v>
      </c>
      <c r="E1500" t="s">
        <v>13787</v>
      </c>
      <c r="F1500">
        <v>17</v>
      </c>
    </row>
    <row r="1501" spans="1:6" x14ac:dyDescent="0.25">
      <c r="A1501" t="s">
        <v>52</v>
      </c>
      <c r="B1501">
        <v>2013</v>
      </c>
      <c r="C1501" t="s">
        <v>74</v>
      </c>
      <c r="D1501" t="s">
        <v>40</v>
      </c>
      <c r="E1501" t="s">
        <v>13788</v>
      </c>
      <c r="F1501">
        <v>20</v>
      </c>
    </row>
    <row r="1502" spans="1:6" x14ac:dyDescent="0.25">
      <c r="A1502" t="s">
        <v>52</v>
      </c>
      <c r="B1502">
        <v>2013</v>
      </c>
      <c r="C1502" t="s">
        <v>74</v>
      </c>
      <c r="D1502" t="s">
        <v>102</v>
      </c>
      <c r="E1502" t="s">
        <v>13789</v>
      </c>
      <c r="F1502">
        <v>15</v>
      </c>
    </row>
    <row r="1503" spans="1:6" x14ac:dyDescent="0.25">
      <c r="A1503" t="s">
        <v>52</v>
      </c>
      <c r="B1503">
        <v>2013</v>
      </c>
      <c r="C1503" t="s">
        <v>74</v>
      </c>
      <c r="D1503" t="s">
        <v>107</v>
      </c>
      <c r="E1503" t="s">
        <v>13790</v>
      </c>
      <c r="F1503">
        <v>24</v>
      </c>
    </row>
    <row r="1504" spans="1:6" x14ac:dyDescent="0.25">
      <c r="A1504" t="s">
        <v>52</v>
      </c>
      <c r="B1504">
        <v>2013</v>
      </c>
      <c r="C1504" t="s">
        <v>74</v>
      </c>
      <c r="D1504" t="s">
        <v>39</v>
      </c>
      <c r="E1504" t="s">
        <v>13791</v>
      </c>
      <c r="F1504">
        <v>26</v>
      </c>
    </row>
    <row r="1505" spans="1:6" x14ac:dyDescent="0.25">
      <c r="A1505" t="s">
        <v>52</v>
      </c>
      <c r="B1505">
        <v>2013</v>
      </c>
      <c r="C1505" t="s">
        <v>74</v>
      </c>
      <c r="D1505" t="s">
        <v>103</v>
      </c>
      <c r="E1505" t="s">
        <v>13792</v>
      </c>
      <c r="F1505">
        <v>161</v>
      </c>
    </row>
    <row r="1506" spans="1:6" x14ac:dyDescent="0.25">
      <c r="A1506" t="s">
        <v>52</v>
      </c>
      <c r="B1506">
        <v>2013</v>
      </c>
      <c r="C1506" t="s">
        <v>75</v>
      </c>
      <c r="D1506" t="s">
        <v>38</v>
      </c>
      <c r="E1506" t="s">
        <v>13793</v>
      </c>
      <c r="F1506">
        <v>11</v>
      </c>
    </row>
    <row r="1507" spans="1:6" x14ac:dyDescent="0.25">
      <c r="A1507" t="s">
        <v>52</v>
      </c>
      <c r="B1507">
        <v>2013</v>
      </c>
      <c r="C1507" t="s">
        <v>75</v>
      </c>
      <c r="D1507" t="s">
        <v>40</v>
      </c>
      <c r="E1507" t="s">
        <v>13794</v>
      </c>
      <c r="F1507">
        <v>9</v>
      </c>
    </row>
    <row r="1508" spans="1:6" x14ac:dyDescent="0.25">
      <c r="A1508" t="s">
        <v>52</v>
      </c>
      <c r="B1508">
        <v>2013</v>
      </c>
      <c r="C1508" t="s">
        <v>75</v>
      </c>
      <c r="D1508" t="s">
        <v>102</v>
      </c>
      <c r="E1508" t="s">
        <v>13795</v>
      </c>
      <c r="F1508">
        <v>24</v>
      </c>
    </row>
    <row r="1509" spans="1:6" x14ac:dyDescent="0.25">
      <c r="A1509" t="s">
        <v>52</v>
      </c>
      <c r="B1509">
        <v>2013</v>
      </c>
      <c r="C1509" t="s">
        <v>75</v>
      </c>
      <c r="D1509" t="s">
        <v>107</v>
      </c>
      <c r="E1509" t="s">
        <v>13796</v>
      </c>
      <c r="F1509">
        <v>26</v>
      </c>
    </row>
    <row r="1510" spans="1:6" x14ac:dyDescent="0.25">
      <c r="A1510" t="s">
        <v>52</v>
      </c>
      <c r="B1510">
        <v>2013</v>
      </c>
      <c r="C1510" t="s">
        <v>75</v>
      </c>
      <c r="D1510" t="s">
        <v>39</v>
      </c>
      <c r="E1510" t="s">
        <v>13797</v>
      </c>
      <c r="F1510">
        <v>16</v>
      </c>
    </row>
    <row r="1511" spans="1:6" x14ac:dyDescent="0.25">
      <c r="A1511" t="s">
        <v>52</v>
      </c>
      <c r="B1511">
        <v>2013</v>
      </c>
      <c r="C1511" t="s">
        <v>75</v>
      </c>
      <c r="D1511" t="s">
        <v>103</v>
      </c>
      <c r="E1511" t="s">
        <v>13798</v>
      </c>
      <c r="F1511">
        <v>104</v>
      </c>
    </row>
    <row r="1512" spans="1:6" x14ac:dyDescent="0.25">
      <c r="A1512" t="s">
        <v>52</v>
      </c>
      <c r="B1512">
        <v>2014</v>
      </c>
      <c r="C1512" t="s">
        <v>72</v>
      </c>
      <c r="D1512" t="s">
        <v>38</v>
      </c>
      <c r="E1512" t="s">
        <v>13799</v>
      </c>
      <c r="F1512">
        <v>30</v>
      </c>
    </row>
    <row r="1513" spans="1:6" x14ac:dyDescent="0.25">
      <c r="A1513" t="s">
        <v>52</v>
      </c>
      <c r="B1513">
        <v>2014</v>
      </c>
      <c r="C1513" t="s">
        <v>72</v>
      </c>
      <c r="D1513" t="s">
        <v>40</v>
      </c>
      <c r="E1513" t="s">
        <v>13800</v>
      </c>
      <c r="F1513">
        <v>28</v>
      </c>
    </row>
    <row r="1514" spans="1:6" x14ac:dyDescent="0.25">
      <c r="A1514" t="s">
        <v>52</v>
      </c>
      <c r="B1514">
        <v>2014</v>
      </c>
      <c r="C1514" t="s">
        <v>72</v>
      </c>
      <c r="D1514" t="s">
        <v>102</v>
      </c>
      <c r="E1514" t="s">
        <v>13801</v>
      </c>
      <c r="F1514">
        <v>65</v>
      </c>
    </row>
    <row r="1515" spans="1:6" x14ac:dyDescent="0.25">
      <c r="A1515" t="s">
        <v>52</v>
      </c>
      <c r="B1515">
        <v>2014</v>
      </c>
      <c r="C1515" t="s">
        <v>72</v>
      </c>
      <c r="D1515" t="s">
        <v>107</v>
      </c>
      <c r="E1515" t="s">
        <v>13802</v>
      </c>
      <c r="F1515">
        <v>52</v>
      </c>
    </row>
    <row r="1516" spans="1:6" x14ac:dyDescent="0.25">
      <c r="A1516" t="s">
        <v>52</v>
      </c>
      <c r="B1516">
        <v>2014</v>
      </c>
      <c r="C1516" t="s">
        <v>72</v>
      </c>
      <c r="D1516" t="s">
        <v>39</v>
      </c>
      <c r="E1516" t="s">
        <v>13803</v>
      </c>
      <c r="F1516">
        <v>67</v>
      </c>
    </row>
    <row r="1517" spans="1:6" x14ac:dyDescent="0.25">
      <c r="A1517" t="s">
        <v>52</v>
      </c>
      <c r="B1517">
        <v>2014</v>
      </c>
      <c r="C1517" t="s">
        <v>72</v>
      </c>
      <c r="D1517" t="s">
        <v>103</v>
      </c>
      <c r="E1517" t="s">
        <v>13804</v>
      </c>
      <c r="F1517">
        <v>634</v>
      </c>
    </row>
    <row r="1518" spans="1:6" x14ac:dyDescent="0.25">
      <c r="A1518" t="s">
        <v>52</v>
      </c>
      <c r="B1518">
        <v>2014</v>
      </c>
      <c r="C1518" t="s">
        <v>73</v>
      </c>
      <c r="D1518" t="s">
        <v>38</v>
      </c>
      <c r="E1518" t="s">
        <v>13805</v>
      </c>
      <c r="F1518">
        <v>28</v>
      </c>
    </row>
    <row r="1519" spans="1:6" x14ac:dyDescent="0.25">
      <c r="A1519" t="s">
        <v>52</v>
      </c>
      <c r="B1519">
        <v>2014</v>
      </c>
      <c r="C1519" t="s">
        <v>73</v>
      </c>
      <c r="D1519" t="s">
        <v>40</v>
      </c>
      <c r="E1519" t="s">
        <v>13806</v>
      </c>
      <c r="F1519">
        <v>20</v>
      </c>
    </row>
    <row r="1520" spans="1:6" x14ac:dyDescent="0.25">
      <c r="A1520" t="s">
        <v>52</v>
      </c>
      <c r="B1520">
        <v>2014</v>
      </c>
      <c r="C1520" t="s">
        <v>73</v>
      </c>
      <c r="D1520" t="s">
        <v>102</v>
      </c>
      <c r="E1520" t="s">
        <v>13807</v>
      </c>
      <c r="F1520">
        <v>44</v>
      </c>
    </row>
    <row r="1521" spans="1:6" x14ac:dyDescent="0.25">
      <c r="A1521" t="s">
        <v>52</v>
      </c>
      <c r="B1521">
        <v>2014</v>
      </c>
      <c r="C1521" t="s">
        <v>73</v>
      </c>
      <c r="D1521" t="s">
        <v>107</v>
      </c>
      <c r="E1521" t="s">
        <v>13808</v>
      </c>
      <c r="F1521">
        <v>43</v>
      </c>
    </row>
    <row r="1522" spans="1:6" x14ac:dyDescent="0.25">
      <c r="A1522" t="s">
        <v>52</v>
      </c>
      <c r="B1522">
        <v>2014</v>
      </c>
      <c r="C1522" t="s">
        <v>73</v>
      </c>
      <c r="D1522" t="s">
        <v>39</v>
      </c>
      <c r="E1522" t="s">
        <v>13809</v>
      </c>
      <c r="F1522">
        <v>39</v>
      </c>
    </row>
    <row r="1523" spans="1:6" x14ac:dyDescent="0.25">
      <c r="A1523" t="s">
        <v>52</v>
      </c>
      <c r="B1523">
        <v>2014</v>
      </c>
      <c r="C1523" t="s">
        <v>73</v>
      </c>
      <c r="D1523" t="s">
        <v>103</v>
      </c>
      <c r="E1523" t="s">
        <v>13810</v>
      </c>
      <c r="F1523">
        <v>296</v>
      </c>
    </row>
    <row r="1524" spans="1:6" x14ac:dyDescent="0.25">
      <c r="A1524" t="s">
        <v>52</v>
      </c>
      <c r="B1524">
        <v>2014</v>
      </c>
      <c r="C1524" t="s">
        <v>74</v>
      </c>
      <c r="D1524" t="s">
        <v>38</v>
      </c>
      <c r="E1524" t="s">
        <v>13811</v>
      </c>
      <c r="F1524">
        <v>27</v>
      </c>
    </row>
    <row r="1525" spans="1:6" x14ac:dyDescent="0.25">
      <c r="A1525" t="s">
        <v>52</v>
      </c>
      <c r="B1525">
        <v>2014</v>
      </c>
      <c r="C1525" t="s">
        <v>74</v>
      </c>
      <c r="D1525" t="s">
        <v>40</v>
      </c>
      <c r="E1525" t="s">
        <v>13812</v>
      </c>
      <c r="F1525">
        <v>15</v>
      </c>
    </row>
    <row r="1526" spans="1:6" x14ac:dyDescent="0.25">
      <c r="A1526" t="s">
        <v>52</v>
      </c>
      <c r="B1526">
        <v>2014</v>
      </c>
      <c r="C1526" t="s">
        <v>74</v>
      </c>
      <c r="D1526" t="s">
        <v>102</v>
      </c>
      <c r="E1526" t="s">
        <v>13813</v>
      </c>
      <c r="F1526">
        <v>22</v>
      </c>
    </row>
    <row r="1527" spans="1:6" x14ac:dyDescent="0.25">
      <c r="A1527" t="s">
        <v>52</v>
      </c>
      <c r="B1527">
        <v>2014</v>
      </c>
      <c r="C1527" t="s">
        <v>74</v>
      </c>
      <c r="D1527" t="s">
        <v>107</v>
      </c>
      <c r="E1527" t="s">
        <v>13814</v>
      </c>
      <c r="F1527">
        <v>31</v>
      </c>
    </row>
    <row r="1528" spans="1:6" x14ac:dyDescent="0.25">
      <c r="A1528" t="s">
        <v>52</v>
      </c>
      <c r="B1528">
        <v>2014</v>
      </c>
      <c r="C1528" t="s">
        <v>74</v>
      </c>
      <c r="D1528" t="s">
        <v>39</v>
      </c>
      <c r="E1528" t="s">
        <v>13815</v>
      </c>
      <c r="F1528">
        <v>27</v>
      </c>
    </row>
    <row r="1529" spans="1:6" x14ac:dyDescent="0.25">
      <c r="A1529" t="s">
        <v>52</v>
      </c>
      <c r="B1529">
        <v>2014</v>
      </c>
      <c r="C1529" t="s">
        <v>74</v>
      </c>
      <c r="D1529" t="s">
        <v>103</v>
      </c>
      <c r="E1529" t="s">
        <v>13816</v>
      </c>
      <c r="F1529">
        <v>193</v>
      </c>
    </row>
    <row r="1530" spans="1:6" x14ac:dyDescent="0.25">
      <c r="A1530" t="s">
        <v>52</v>
      </c>
      <c r="B1530">
        <v>2014</v>
      </c>
      <c r="C1530" t="s">
        <v>75</v>
      </c>
      <c r="D1530" t="s">
        <v>38</v>
      </c>
      <c r="E1530" t="s">
        <v>13817</v>
      </c>
      <c r="F1530">
        <v>10</v>
      </c>
    </row>
    <row r="1531" spans="1:6" x14ac:dyDescent="0.25">
      <c r="A1531" t="s">
        <v>52</v>
      </c>
      <c r="B1531">
        <v>2014</v>
      </c>
      <c r="C1531" t="s">
        <v>75</v>
      </c>
      <c r="D1531" t="s">
        <v>40</v>
      </c>
      <c r="E1531" t="s">
        <v>13818</v>
      </c>
      <c r="F1531">
        <v>7</v>
      </c>
    </row>
    <row r="1532" spans="1:6" x14ac:dyDescent="0.25">
      <c r="A1532" t="s">
        <v>52</v>
      </c>
      <c r="B1532">
        <v>2014</v>
      </c>
      <c r="C1532" t="s">
        <v>75</v>
      </c>
      <c r="D1532" t="s">
        <v>102</v>
      </c>
      <c r="E1532" t="s">
        <v>13819</v>
      </c>
      <c r="F1532">
        <v>24</v>
      </c>
    </row>
    <row r="1533" spans="1:6" x14ac:dyDescent="0.25">
      <c r="A1533" t="s">
        <v>52</v>
      </c>
      <c r="B1533">
        <v>2014</v>
      </c>
      <c r="C1533" t="s">
        <v>75</v>
      </c>
      <c r="D1533" t="s">
        <v>107</v>
      </c>
      <c r="E1533" t="s">
        <v>13820</v>
      </c>
      <c r="F1533">
        <v>19</v>
      </c>
    </row>
    <row r="1534" spans="1:6" x14ac:dyDescent="0.25">
      <c r="A1534" t="s">
        <v>52</v>
      </c>
      <c r="B1534">
        <v>2014</v>
      </c>
      <c r="C1534" t="s">
        <v>75</v>
      </c>
      <c r="D1534" t="s">
        <v>39</v>
      </c>
      <c r="E1534" t="s">
        <v>13821</v>
      </c>
      <c r="F1534">
        <v>22</v>
      </c>
    </row>
    <row r="1535" spans="1:6" x14ac:dyDescent="0.25">
      <c r="A1535" t="s">
        <v>52</v>
      </c>
      <c r="B1535">
        <v>2014</v>
      </c>
      <c r="C1535" t="s">
        <v>75</v>
      </c>
      <c r="D1535" t="s">
        <v>103</v>
      </c>
      <c r="E1535" t="s">
        <v>13822</v>
      </c>
      <c r="F1535">
        <v>119</v>
      </c>
    </row>
    <row r="1536" spans="1:6" x14ac:dyDescent="0.25">
      <c r="A1536" t="s">
        <v>56</v>
      </c>
      <c r="B1536">
        <v>2010</v>
      </c>
      <c r="C1536" t="s">
        <v>72</v>
      </c>
      <c r="D1536" t="s">
        <v>38</v>
      </c>
      <c r="E1536" t="s">
        <v>13823</v>
      </c>
      <c r="F1536">
        <v>1</v>
      </c>
    </row>
    <row r="1537" spans="1:6" x14ac:dyDescent="0.25">
      <c r="A1537" t="s">
        <v>56</v>
      </c>
      <c r="B1537">
        <v>2010</v>
      </c>
      <c r="C1537" t="s">
        <v>72</v>
      </c>
      <c r="D1537" t="s">
        <v>40</v>
      </c>
      <c r="E1537" t="s">
        <v>13824</v>
      </c>
      <c r="F1537">
        <v>5</v>
      </c>
    </row>
    <row r="1538" spans="1:6" x14ac:dyDescent="0.25">
      <c r="A1538" t="s">
        <v>56</v>
      </c>
      <c r="B1538">
        <v>2010</v>
      </c>
      <c r="C1538" t="s">
        <v>72</v>
      </c>
      <c r="D1538" t="s">
        <v>102</v>
      </c>
      <c r="E1538" t="s">
        <v>13825</v>
      </c>
      <c r="F1538">
        <v>31</v>
      </c>
    </row>
    <row r="1539" spans="1:6" x14ac:dyDescent="0.25">
      <c r="A1539" t="s">
        <v>56</v>
      </c>
      <c r="B1539">
        <v>2010</v>
      </c>
      <c r="C1539" t="s">
        <v>72</v>
      </c>
      <c r="D1539" t="s">
        <v>107</v>
      </c>
      <c r="E1539" t="s">
        <v>13826</v>
      </c>
      <c r="F1539">
        <v>26</v>
      </c>
    </row>
    <row r="1540" spans="1:6" x14ac:dyDescent="0.25">
      <c r="A1540" t="s">
        <v>56</v>
      </c>
      <c r="B1540">
        <v>2010</v>
      </c>
      <c r="C1540" t="s">
        <v>72</v>
      </c>
      <c r="D1540" t="s">
        <v>39</v>
      </c>
      <c r="E1540" t="s">
        <v>13827</v>
      </c>
      <c r="F1540">
        <v>21</v>
      </c>
    </row>
    <row r="1541" spans="1:6" x14ac:dyDescent="0.25">
      <c r="A1541" t="s">
        <v>56</v>
      </c>
      <c r="B1541">
        <v>2010</v>
      </c>
      <c r="C1541" t="s">
        <v>72</v>
      </c>
      <c r="D1541" t="s">
        <v>103</v>
      </c>
      <c r="E1541" t="s">
        <v>13828</v>
      </c>
      <c r="F1541">
        <v>327</v>
      </c>
    </row>
    <row r="1542" spans="1:6" x14ac:dyDescent="0.25">
      <c r="A1542" t="s">
        <v>56</v>
      </c>
      <c r="B1542">
        <v>2010</v>
      </c>
      <c r="C1542" t="s">
        <v>73</v>
      </c>
      <c r="D1542" t="s">
        <v>38</v>
      </c>
      <c r="E1542" t="s">
        <v>13829</v>
      </c>
      <c r="F1542">
        <v>8</v>
      </c>
    </row>
    <row r="1543" spans="1:6" x14ac:dyDescent="0.25">
      <c r="A1543" t="s">
        <v>56</v>
      </c>
      <c r="B1543">
        <v>2010</v>
      </c>
      <c r="C1543" t="s">
        <v>73</v>
      </c>
      <c r="D1543" t="s">
        <v>40</v>
      </c>
      <c r="E1543" t="s">
        <v>13830</v>
      </c>
      <c r="F1543">
        <v>4</v>
      </c>
    </row>
    <row r="1544" spans="1:6" x14ac:dyDescent="0.25">
      <c r="A1544" t="s">
        <v>56</v>
      </c>
      <c r="B1544">
        <v>2010</v>
      </c>
      <c r="C1544" t="s">
        <v>73</v>
      </c>
      <c r="D1544" t="s">
        <v>102</v>
      </c>
      <c r="E1544" t="s">
        <v>13831</v>
      </c>
      <c r="F1544">
        <v>17</v>
      </c>
    </row>
    <row r="1545" spans="1:6" x14ac:dyDescent="0.25">
      <c r="A1545" t="s">
        <v>56</v>
      </c>
      <c r="B1545">
        <v>2010</v>
      </c>
      <c r="C1545" t="s">
        <v>73</v>
      </c>
      <c r="D1545" t="s">
        <v>107</v>
      </c>
      <c r="E1545" t="s">
        <v>13832</v>
      </c>
      <c r="F1545">
        <v>21</v>
      </c>
    </row>
    <row r="1546" spans="1:6" x14ac:dyDescent="0.25">
      <c r="A1546" t="s">
        <v>56</v>
      </c>
      <c r="B1546">
        <v>2010</v>
      </c>
      <c r="C1546" t="s">
        <v>73</v>
      </c>
      <c r="D1546" t="s">
        <v>39</v>
      </c>
      <c r="E1546" t="s">
        <v>13833</v>
      </c>
      <c r="F1546">
        <v>33</v>
      </c>
    </row>
    <row r="1547" spans="1:6" x14ac:dyDescent="0.25">
      <c r="A1547" t="s">
        <v>56</v>
      </c>
      <c r="B1547">
        <v>2010</v>
      </c>
      <c r="C1547" t="s">
        <v>73</v>
      </c>
      <c r="D1547" t="s">
        <v>103</v>
      </c>
      <c r="E1547" t="s">
        <v>13834</v>
      </c>
      <c r="F1547">
        <v>212</v>
      </c>
    </row>
    <row r="1548" spans="1:6" x14ac:dyDescent="0.25">
      <c r="A1548" t="s">
        <v>56</v>
      </c>
      <c r="B1548">
        <v>2010</v>
      </c>
      <c r="C1548" t="s">
        <v>74</v>
      </c>
      <c r="D1548" t="s">
        <v>40</v>
      </c>
      <c r="E1548" t="s">
        <v>13835</v>
      </c>
      <c r="F1548">
        <v>7</v>
      </c>
    </row>
    <row r="1549" spans="1:6" x14ac:dyDescent="0.25">
      <c r="A1549" t="s">
        <v>56</v>
      </c>
      <c r="B1549">
        <v>2010</v>
      </c>
      <c r="C1549" t="s">
        <v>74</v>
      </c>
      <c r="D1549" t="s">
        <v>102</v>
      </c>
      <c r="E1549" t="s">
        <v>13836</v>
      </c>
      <c r="F1549">
        <v>19</v>
      </c>
    </row>
    <row r="1550" spans="1:6" x14ac:dyDescent="0.25">
      <c r="A1550" t="s">
        <v>56</v>
      </c>
      <c r="B1550">
        <v>2010</v>
      </c>
      <c r="C1550" t="s">
        <v>74</v>
      </c>
      <c r="D1550" t="s">
        <v>107</v>
      </c>
      <c r="E1550" t="s">
        <v>13837</v>
      </c>
      <c r="F1550">
        <v>9</v>
      </c>
    </row>
    <row r="1551" spans="1:6" x14ac:dyDescent="0.25">
      <c r="A1551" t="s">
        <v>56</v>
      </c>
      <c r="B1551">
        <v>2010</v>
      </c>
      <c r="C1551" t="s">
        <v>74</v>
      </c>
      <c r="D1551" t="s">
        <v>39</v>
      </c>
      <c r="E1551" t="s">
        <v>13838</v>
      </c>
      <c r="F1551">
        <v>20</v>
      </c>
    </row>
    <row r="1552" spans="1:6" x14ac:dyDescent="0.25">
      <c r="A1552" t="s">
        <v>56</v>
      </c>
      <c r="B1552">
        <v>2010</v>
      </c>
      <c r="C1552" t="s">
        <v>74</v>
      </c>
      <c r="D1552" t="s">
        <v>103</v>
      </c>
      <c r="E1552" t="s">
        <v>13839</v>
      </c>
      <c r="F1552">
        <v>151</v>
      </c>
    </row>
    <row r="1553" spans="1:6" x14ac:dyDescent="0.25">
      <c r="A1553" t="s">
        <v>56</v>
      </c>
      <c r="B1553">
        <v>2010</v>
      </c>
      <c r="C1553" t="s">
        <v>75</v>
      </c>
      <c r="D1553" t="s">
        <v>38</v>
      </c>
      <c r="E1553" t="s">
        <v>13840</v>
      </c>
      <c r="F1553">
        <v>3</v>
      </c>
    </row>
    <row r="1554" spans="1:6" x14ac:dyDescent="0.25">
      <c r="A1554" t="s">
        <v>56</v>
      </c>
      <c r="B1554">
        <v>2010</v>
      </c>
      <c r="C1554" t="s">
        <v>75</v>
      </c>
      <c r="D1554" t="s">
        <v>40</v>
      </c>
      <c r="E1554" t="s">
        <v>13841</v>
      </c>
      <c r="F1554">
        <v>3</v>
      </c>
    </row>
    <row r="1555" spans="1:6" x14ac:dyDescent="0.25">
      <c r="A1555" t="s">
        <v>56</v>
      </c>
      <c r="B1555">
        <v>2010</v>
      </c>
      <c r="C1555" t="s">
        <v>75</v>
      </c>
      <c r="D1555" t="s">
        <v>102</v>
      </c>
      <c r="E1555" t="s">
        <v>13842</v>
      </c>
      <c r="F1555">
        <v>10</v>
      </c>
    </row>
    <row r="1556" spans="1:6" x14ac:dyDescent="0.25">
      <c r="A1556" t="s">
        <v>56</v>
      </c>
      <c r="B1556">
        <v>2010</v>
      </c>
      <c r="C1556" t="s">
        <v>75</v>
      </c>
      <c r="D1556" t="s">
        <v>107</v>
      </c>
      <c r="E1556" t="s">
        <v>13843</v>
      </c>
      <c r="F1556">
        <v>9</v>
      </c>
    </row>
    <row r="1557" spans="1:6" x14ac:dyDescent="0.25">
      <c r="A1557" t="s">
        <v>56</v>
      </c>
      <c r="B1557">
        <v>2010</v>
      </c>
      <c r="C1557" t="s">
        <v>75</v>
      </c>
      <c r="D1557" t="s">
        <v>39</v>
      </c>
      <c r="E1557" t="s">
        <v>13844</v>
      </c>
      <c r="F1557">
        <v>8</v>
      </c>
    </row>
    <row r="1558" spans="1:6" x14ac:dyDescent="0.25">
      <c r="A1558" t="s">
        <v>56</v>
      </c>
      <c r="B1558">
        <v>2010</v>
      </c>
      <c r="C1558" t="s">
        <v>75</v>
      </c>
      <c r="D1558" t="s">
        <v>103</v>
      </c>
      <c r="E1558" t="s">
        <v>13845</v>
      </c>
      <c r="F1558">
        <v>97</v>
      </c>
    </row>
    <row r="1559" spans="1:6" x14ac:dyDescent="0.25">
      <c r="A1559" t="s">
        <v>56</v>
      </c>
      <c r="B1559">
        <v>2011</v>
      </c>
      <c r="C1559" t="s">
        <v>72</v>
      </c>
      <c r="D1559" t="s">
        <v>40</v>
      </c>
      <c r="E1559" t="s">
        <v>13846</v>
      </c>
      <c r="F1559">
        <v>3</v>
      </c>
    </row>
    <row r="1560" spans="1:6" x14ac:dyDescent="0.25">
      <c r="A1560" t="s">
        <v>56</v>
      </c>
      <c r="B1560">
        <v>2011</v>
      </c>
      <c r="C1560" t="s">
        <v>72</v>
      </c>
      <c r="D1560" t="s">
        <v>102</v>
      </c>
      <c r="E1560" t="s">
        <v>13847</v>
      </c>
      <c r="F1560">
        <v>45</v>
      </c>
    </row>
    <row r="1561" spans="1:6" x14ac:dyDescent="0.25">
      <c r="A1561" t="s">
        <v>56</v>
      </c>
      <c r="B1561">
        <v>2011</v>
      </c>
      <c r="C1561" t="s">
        <v>72</v>
      </c>
      <c r="D1561" t="s">
        <v>107</v>
      </c>
      <c r="E1561" t="s">
        <v>13848</v>
      </c>
      <c r="F1561">
        <v>17</v>
      </c>
    </row>
    <row r="1562" spans="1:6" x14ac:dyDescent="0.25">
      <c r="A1562" t="s">
        <v>56</v>
      </c>
      <c r="B1562">
        <v>2011</v>
      </c>
      <c r="C1562" t="s">
        <v>72</v>
      </c>
      <c r="D1562" t="s">
        <v>39</v>
      </c>
      <c r="E1562" t="s">
        <v>13849</v>
      </c>
      <c r="F1562">
        <v>16</v>
      </c>
    </row>
    <row r="1563" spans="1:6" x14ac:dyDescent="0.25">
      <c r="A1563" t="s">
        <v>56</v>
      </c>
      <c r="B1563">
        <v>2011</v>
      </c>
      <c r="C1563" t="s">
        <v>72</v>
      </c>
      <c r="D1563" t="s">
        <v>103</v>
      </c>
      <c r="E1563" t="s">
        <v>13850</v>
      </c>
      <c r="F1563">
        <v>335</v>
      </c>
    </row>
    <row r="1564" spans="1:6" x14ac:dyDescent="0.25">
      <c r="A1564" t="s">
        <v>56</v>
      </c>
      <c r="B1564">
        <v>2011</v>
      </c>
      <c r="C1564" t="s">
        <v>73</v>
      </c>
      <c r="D1564" t="s">
        <v>38</v>
      </c>
      <c r="E1564" t="s">
        <v>13851</v>
      </c>
      <c r="F1564">
        <v>1</v>
      </c>
    </row>
    <row r="1565" spans="1:6" x14ac:dyDescent="0.25">
      <c r="A1565" t="s">
        <v>56</v>
      </c>
      <c r="B1565">
        <v>2011</v>
      </c>
      <c r="C1565" t="s">
        <v>73</v>
      </c>
      <c r="D1565" t="s">
        <v>40</v>
      </c>
      <c r="E1565" t="s">
        <v>13852</v>
      </c>
      <c r="F1565">
        <v>5</v>
      </c>
    </row>
    <row r="1566" spans="1:6" x14ac:dyDescent="0.25">
      <c r="A1566" t="s">
        <v>56</v>
      </c>
      <c r="B1566">
        <v>2011</v>
      </c>
      <c r="C1566" t="s">
        <v>73</v>
      </c>
      <c r="D1566" t="s">
        <v>102</v>
      </c>
      <c r="E1566" t="s">
        <v>13853</v>
      </c>
      <c r="F1566">
        <v>29</v>
      </c>
    </row>
    <row r="1567" spans="1:6" x14ac:dyDescent="0.25">
      <c r="A1567" t="s">
        <v>56</v>
      </c>
      <c r="B1567">
        <v>2011</v>
      </c>
      <c r="C1567" t="s">
        <v>73</v>
      </c>
      <c r="D1567" t="s">
        <v>107</v>
      </c>
      <c r="E1567" t="s">
        <v>13854</v>
      </c>
      <c r="F1567">
        <v>19</v>
      </c>
    </row>
    <row r="1568" spans="1:6" x14ac:dyDescent="0.25">
      <c r="A1568" t="s">
        <v>56</v>
      </c>
      <c r="B1568">
        <v>2011</v>
      </c>
      <c r="C1568" t="s">
        <v>73</v>
      </c>
      <c r="D1568" t="s">
        <v>39</v>
      </c>
      <c r="E1568" t="s">
        <v>13855</v>
      </c>
      <c r="F1568">
        <v>15</v>
      </c>
    </row>
    <row r="1569" spans="1:6" x14ac:dyDescent="0.25">
      <c r="A1569" t="s">
        <v>56</v>
      </c>
      <c r="B1569">
        <v>2011</v>
      </c>
      <c r="C1569" t="s">
        <v>73</v>
      </c>
      <c r="D1569" t="s">
        <v>103</v>
      </c>
      <c r="E1569" t="s">
        <v>13856</v>
      </c>
      <c r="F1569">
        <v>257</v>
      </c>
    </row>
    <row r="1570" spans="1:6" x14ac:dyDescent="0.25">
      <c r="A1570" t="s">
        <v>56</v>
      </c>
      <c r="B1570">
        <v>2011</v>
      </c>
      <c r="C1570" t="s">
        <v>74</v>
      </c>
      <c r="D1570" t="s">
        <v>38</v>
      </c>
      <c r="E1570" t="s">
        <v>13857</v>
      </c>
      <c r="F1570">
        <v>2</v>
      </c>
    </row>
    <row r="1571" spans="1:6" x14ac:dyDescent="0.25">
      <c r="A1571" t="s">
        <v>56</v>
      </c>
      <c r="B1571">
        <v>2011</v>
      </c>
      <c r="C1571" t="s">
        <v>74</v>
      </c>
      <c r="D1571" t="s">
        <v>40</v>
      </c>
      <c r="E1571" t="s">
        <v>13858</v>
      </c>
      <c r="F1571">
        <v>2</v>
      </c>
    </row>
    <row r="1572" spans="1:6" x14ac:dyDescent="0.25">
      <c r="A1572" t="s">
        <v>56</v>
      </c>
      <c r="B1572">
        <v>2011</v>
      </c>
      <c r="C1572" t="s">
        <v>74</v>
      </c>
      <c r="D1572" t="s">
        <v>102</v>
      </c>
      <c r="E1572" t="s">
        <v>13859</v>
      </c>
      <c r="F1572">
        <v>20</v>
      </c>
    </row>
    <row r="1573" spans="1:6" x14ac:dyDescent="0.25">
      <c r="A1573" t="s">
        <v>56</v>
      </c>
      <c r="B1573">
        <v>2011</v>
      </c>
      <c r="C1573" t="s">
        <v>74</v>
      </c>
      <c r="D1573" t="s">
        <v>107</v>
      </c>
      <c r="E1573" t="s">
        <v>13860</v>
      </c>
      <c r="F1573">
        <v>13</v>
      </c>
    </row>
    <row r="1574" spans="1:6" x14ac:dyDescent="0.25">
      <c r="A1574" t="s">
        <v>56</v>
      </c>
      <c r="B1574">
        <v>2011</v>
      </c>
      <c r="C1574" t="s">
        <v>74</v>
      </c>
      <c r="D1574" t="s">
        <v>39</v>
      </c>
      <c r="E1574" t="s">
        <v>13861</v>
      </c>
      <c r="F1574">
        <v>10</v>
      </c>
    </row>
    <row r="1575" spans="1:6" x14ac:dyDescent="0.25">
      <c r="A1575" t="s">
        <v>56</v>
      </c>
      <c r="B1575">
        <v>2011</v>
      </c>
      <c r="C1575" t="s">
        <v>74</v>
      </c>
      <c r="D1575" t="s">
        <v>103</v>
      </c>
      <c r="E1575" t="s">
        <v>13862</v>
      </c>
      <c r="F1575">
        <v>153</v>
      </c>
    </row>
    <row r="1576" spans="1:6" x14ac:dyDescent="0.25">
      <c r="A1576" t="s">
        <v>56</v>
      </c>
      <c r="B1576">
        <v>2011</v>
      </c>
      <c r="C1576" t="s">
        <v>75</v>
      </c>
      <c r="D1576" t="s">
        <v>40</v>
      </c>
      <c r="E1576" t="s">
        <v>13863</v>
      </c>
      <c r="F1576">
        <v>2</v>
      </c>
    </row>
    <row r="1577" spans="1:6" x14ac:dyDescent="0.25">
      <c r="A1577" t="s">
        <v>56</v>
      </c>
      <c r="B1577">
        <v>2011</v>
      </c>
      <c r="C1577" t="s">
        <v>75</v>
      </c>
      <c r="D1577" t="s">
        <v>102</v>
      </c>
      <c r="E1577" t="s">
        <v>13864</v>
      </c>
      <c r="F1577">
        <v>11</v>
      </c>
    </row>
    <row r="1578" spans="1:6" x14ac:dyDescent="0.25">
      <c r="A1578" t="s">
        <v>56</v>
      </c>
      <c r="B1578">
        <v>2011</v>
      </c>
      <c r="C1578" t="s">
        <v>75</v>
      </c>
      <c r="D1578" t="s">
        <v>107</v>
      </c>
      <c r="E1578" t="s">
        <v>13865</v>
      </c>
      <c r="F1578">
        <v>10</v>
      </c>
    </row>
    <row r="1579" spans="1:6" x14ac:dyDescent="0.25">
      <c r="A1579" t="s">
        <v>56</v>
      </c>
      <c r="B1579">
        <v>2011</v>
      </c>
      <c r="C1579" t="s">
        <v>75</v>
      </c>
      <c r="D1579" t="s">
        <v>39</v>
      </c>
      <c r="E1579" t="s">
        <v>13866</v>
      </c>
      <c r="F1579">
        <v>8</v>
      </c>
    </row>
    <row r="1580" spans="1:6" x14ac:dyDescent="0.25">
      <c r="A1580" t="s">
        <v>56</v>
      </c>
      <c r="B1580">
        <v>2011</v>
      </c>
      <c r="C1580" t="s">
        <v>75</v>
      </c>
      <c r="D1580" t="s">
        <v>103</v>
      </c>
      <c r="E1580" t="s">
        <v>13867</v>
      </c>
      <c r="F1580">
        <v>84</v>
      </c>
    </row>
    <row r="1581" spans="1:6" x14ac:dyDescent="0.25">
      <c r="A1581" t="s">
        <v>56</v>
      </c>
      <c r="B1581">
        <v>2012</v>
      </c>
      <c r="C1581" t="s">
        <v>72</v>
      </c>
      <c r="D1581" t="s">
        <v>38</v>
      </c>
      <c r="E1581" t="s">
        <v>13868</v>
      </c>
      <c r="F1581">
        <v>7</v>
      </c>
    </row>
    <row r="1582" spans="1:6" x14ac:dyDescent="0.25">
      <c r="A1582" t="s">
        <v>56</v>
      </c>
      <c r="B1582">
        <v>2012</v>
      </c>
      <c r="C1582" t="s">
        <v>72</v>
      </c>
      <c r="D1582" t="s">
        <v>40</v>
      </c>
      <c r="E1582" t="s">
        <v>13869</v>
      </c>
      <c r="F1582">
        <v>16</v>
      </c>
    </row>
    <row r="1583" spans="1:6" x14ac:dyDescent="0.25">
      <c r="A1583" t="s">
        <v>56</v>
      </c>
      <c r="B1583">
        <v>2012</v>
      </c>
      <c r="C1583" t="s">
        <v>72</v>
      </c>
      <c r="D1583" t="s">
        <v>102</v>
      </c>
      <c r="E1583" t="s">
        <v>13870</v>
      </c>
      <c r="F1583">
        <v>27</v>
      </c>
    </row>
    <row r="1584" spans="1:6" x14ac:dyDescent="0.25">
      <c r="A1584" t="s">
        <v>56</v>
      </c>
      <c r="B1584">
        <v>2012</v>
      </c>
      <c r="C1584" t="s">
        <v>72</v>
      </c>
      <c r="D1584" t="s">
        <v>107</v>
      </c>
      <c r="E1584" t="s">
        <v>13871</v>
      </c>
      <c r="F1584">
        <v>21</v>
      </c>
    </row>
    <row r="1585" spans="1:6" x14ac:dyDescent="0.25">
      <c r="A1585" t="s">
        <v>56</v>
      </c>
      <c r="B1585">
        <v>2012</v>
      </c>
      <c r="C1585" t="s">
        <v>72</v>
      </c>
      <c r="D1585" t="s">
        <v>39</v>
      </c>
      <c r="E1585" t="s">
        <v>13872</v>
      </c>
      <c r="F1585">
        <v>10</v>
      </c>
    </row>
    <row r="1586" spans="1:6" x14ac:dyDescent="0.25">
      <c r="A1586" t="s">
        <v>56</v>
      </c>
      <c r="B1586">
        <v>2012</v>
      </c>
      <c r="C1586" t="s">
        <v>72</v>
      </c>
      <c r="D1586" t="s">
        <v>103</v>
      </c>
      <c r="E1586" t="s">
        <v>13873</v>
      </c>
      <c r="F1586">
        <v>314</v>
      </c>
    </row>
    <row r="1587" spans="1:6" x14ac:dyDescent="0.25">
      <c r="A1587" t="s">
        <v>56</v>
      </c>
      <c r="B1587">
        <v>2012</v>
      </c>
      <c r="C1587" t="s">
        <v>73</v>
      </c>
      <c r="D1587" t="s">
        <v>38</v>
      </c>
      <c r="E1587" t="s">
        <v>13874</v>
      </c>
      <c r="F1587">
        <v>2</v>
      </c>
    </row>
    <row r="1588" spans="1:6" x14ac:dyDescent="0.25">
      <c r="A1588" t="s">
        <v>56</v>
      </c>
      <c r="B1588">
        <v>2012</v>
      </c>
      <c r="C1588" t="s">
        <v>73</v>
      </c>
      <c r="D1588" t="s">
        <v>40</v>
      </c>
      <c r="E1588" t="s">
        <v>13875</v>
      </c>
      <c r="F1588">
        <v>15</v>
      </c>
    </row>
    <row r="1589" spans="1:6" x14ac:dyDescent="0.25">
      <c r="A1589" t="s">
        <v>56</v>
      </c>
      <c r="B1589">
        <v>2012</v>
      </c>
      <c r="C1589" t="s">
        <v>73</v>
      </c>
      <c r="D1589" t="s">
        <v>102</v>
      </c>
      <c r="E1589" t="s">
        <v>13876</v>
      </c>
      <c r="F1589">
        <v>25</v>
      </c>
    </row>
    <row r="1590" spans="1:6" x14ac:dyDescent="0.25">
      <c r="A1590" t="s">
        <v>56</v>
      </c>
      <c r="B1590">
        <v>2012</v>
      </c>
      <c r="C1590" t="s">
        <v>73</v>
      </c>
      <c r="D1590" t="s">
        <v>107</v>
      </c>
      <c r="E1590" t="s">
        <v>13877</v>
      </c>
      <c r="F1590">
        <v>24</v>
      </c>
    </row>
    <row r="1591" spans="1:6" x14ac:dyDescent="0.25">
      <c r="A1591" t="s">
        <v>56</v>
      </c>
      <c r="B1591">
        <v>2012</v>
      </c>
      <c r="C1591" t="s">
        <v>73</v>
      </c>
      <c r="D1591" t="s">
        <v>39</v>
      </c>
      <c r="E1591" t="s">
        <v>13878</v>
      </c>
      <c r="F1591">
        <v>11</v>
      </c>
    </row>
    <row r="1592" spans="1:6" x14ac:dyDescent="0.25">
      <c r="A1592" t="s">
        <v>56</v>
      </c>
      <c r="B1592">
        <v>2012</v>
      </c>
      <c r="C1592" t="s">
        <v>73</v>
      </c>
      <c r="D1592" t="s">
        <v>103</v>
      </c>
      <c r="E1592" t="s">
        <v>13879</v>
      </c>
      <c r="F1592">
        <v>271</v>
      </c>
    </row>
    <row r="1593" spans="1:6" x14ac:dyDescent="0.25">
      <c r="A1593" t="s">
        <v>56</v>
      </c>
      <c r="B1593">
        <v>2012</v>
      </c>
      <c r="C1593" t="s">
        <v>74</v>
      </c>
      <c r="D1593" t="s">
        <v>38</v>
      </c>
      <c r="E1593" t="s">
        <v>13880</v>
      </c>
      <c r="F1593">
        <v>6</v>
      </c>
    </row>
    <row r="1594" spans="1:6" x14ac:dyDescent="0.25">
      <c r="A1594" t="s">
        <v>56</v>
      </c>
      <c r="B1594">
        <v>2012</v>
      </c>
      <c r="C1594" t="s">
        <v>74</v>
      </c>
      <c r="D1594" t="s">
        <v>40</v>
      </c>
      <c r="E1594" t="s">
        <v>13881</v>
      </c>
      <c r="F1594">
        <v>2</v>
      </c>
    </row>
    <row r="1595" spans="1:6" x14ac:dyDescent="0.25">
      <c r="A1595" t="s">
        <v>56</v>
      </c>
      <c r="B1595">
        <v>2012</v>
      </c>
      <c r="C1595" t="s">
        <v>74</v>
      </c>
      <c r="D1595" t="s">
        <v>102</v>
      </c>
      <c r="E1595" t="s">
        <v>13882</v>
      </c>
      <c r="F1595">
        <v>17</v>
      </c>
    </row>
    <row r="1596" spans="1:6" x14ac:dyDescent="0.25">
      <c r="A1596" t="s">
        <v>56</v>
      </c>
      <c r="B1596">
        <v>2012</v>
      </c>
      <c r="C1596" t="s">
        <v>74</v>
      </c>
      <c r="D1596" t="s">
        <v>107</v>
      </c>
      <c r="E1596" t="s">
        <v>13883</v>
      </c>
      <c r="F1596">
        <v>16</v>
      </c>
    </row>
    <row r="1597" spans="1:6" x14ac:dyDescent="0.25">
      <c r="A1597" t="s">
        <v>56</v>
      </c>
      <c r="B1597">
        <v>2012</v>
      </c>
      <c r="C1597" t="s">
        <v>74</v>
      </c>
      <c r="D1597" t="s">
        <v>39</v>
      </c>
      <c r="E1597" t="s">
        <v>13884</v>
      </c>
      <c r="F1597">
        <v>19</v>
      </c>
    </row>
    <row r="1598" spans="1:6" x14ac:dyDescent="0.25">
      <c r="A1598" t="s">
        <v>56</v>
      </c>
      <c r="B1598">
        <v>2012</v>
      </c>
      <c r="C1598" t="s">
        <v>74</v>
      </c>
      <c r="D1598" t="s">
        <v>103</v>
      </c>
      <c r="E1598" t="s">
        <v>13885</v>
      </c>
      <c r="F1598">
        <v>128</v>
      </c>
    </row>
    <row r="1599" spans="1:6" x14ac:dyDescent="0.25">
      <c r="A1599" t="s">
        <v>56</v>
      </c>
      <c r="B1599">
        <v>2012</v>
      </c>
      <c r="C1599" t="s">
        <v>75</v>
      </c>
      <c r="D1599" t="s">
        <v>38</v>
      </c>
      <c r="E1599" t="s">
        <v>13886</v>
      </c>
      <c r="F1599">
        <v>4</v>
      </c>
    </row>
    <row r="1600" spans="1:6" x14ac:dyDescent="0.25">
      <c r="A1600" t="s">
        <v>56</v>
      </c>
      <c r="B1600">
        <v>2012</v>
      </c>
      <c r="C1600" t="s">
        <v>75</v>
      </c>
      <c r="D1600" t="s">
        <v>40</v>
      </c>
      <c r="E1600" t="s">
        <v>13887</v>
      </c>
      <c r="F1600">
        <v>4</v>
      </c>
    </row>
    <row r="1601" spans="1:6" x14ac:dyDescent="0.25">
      <c r="A1601" t="s">
        <v>56</v>
      </c>
      <c r="B1601">
        <v>2012</v>
      </c>
      <c r="C1601" t="s">
        <v>75</v>
      </c>
      <c r="D1601" t="s">
        <v>102</v>
      </c>
      <c r="E1601" t="s">
        <v>13888</v>
      </c>
      <c r="F1601">
        <v>10</v>
      </c>
    </row>
    <row r="1602" spans="1:6" x14ac:dyDescent="0.25">
      <c r="A1602" t="s">
        <v>56</v>
      </c>
      <c r="B1602">
        <v>2012</v>
      </c>
      <c r="C1602" t="s">
        <v>75</v>
      </c>
      <c r="D1602" t="s">
        <v>107</v>
      </c>
      <c r="E1602" t="s">
        <v>13889</v>
      </c>
      <c r="F1602">
        <v>10</v>
      </c>
    </row>
    <row r="1603" spans="1:6" x14ac:dyDescent="0.25">
      <c r="A1603" t="s">
        <v>56</v>
      </c>
      <c r="B1603">
        <v>2012</v>
      </c>
      <c r="C1603" t="s">
        <v>75</v>
      </c>
      <c r="D1603" t="s">
        <v>39</v>
      </c>
      <c r="E1603" t="s">
        <v>13890</v>
      </c>
      <c r="F1603">
        <v>43</v>
      </c>
    </row>
    <row r="1604" spans="1:6" x14ac:dyDescent="0.25">
      <c r="A1604" t="s">
        <v>56</v>
      </c>
      <c r="B1604">
        <v>2012</v>
      </c>
      <c r="C1604" t="s">
        <v>75</v>
      </c>
      <c r="D1604" t="s">
        <v>103</v>
      </c>
      <c r="E1604" t="s">
        <v>13891</v>
      </c>
      <c r="F1604">
        <v>51</v>
      </c>
    </row>
    <row r="1605" spans="1:6" x14ac:dyDescent="0.25">
      <c r="A1605" t="s">
        <v>56</v>
      </c>
      <c r="B1605">
        <v>2013</v>
      </c>
      <c r="C1605" t="s">
        <v>72</v>
      </c>
      <c r="D1605" t="s">
        <v>38</v>
      </c>
      <c r="E1605" t="s">
        <v>13892</v>
      </c>
      <c r="F1605">
        <v>6</v>
      </c>
    </row>
    <row r="1606" spans="1:6" x14ac:dyDescent="0.25">
      <c r="A1606" t="s">
        <v>56</v>
      </c>
      <c r="B1606">
        <v>2013</v>
      </c>
      <c r="C1606" t="s">
        <v>72</v>
      </c>
      <c r="D1606" t="s">
        <v>40</v>
      </c>
      <c r="E1606" t="s">
        <v>13893</v>
      </c>
      <c r="F1606">
        <v>10</v>
      </c>
    </row>
    <row r="1607" spans="1:6" x14ac:dyDescent="0.25">
      <c r="A1607" t="s">
        <v>56</v>
      </c>
      <c r="B1607">
        <v>2013</v>
      </c>
      <c r="C1607" t="s">
        <v>72</v>
      </c>
      <c r="D1607" t="s">
        <v>102</v>
      </c>
      <c r="E1607" t="s">
        <v>13894</v>
      </c>
      <c r="F1607">
        <v>40</v>
      </c>
    </row>
    <row r="1608" spans="1:6" x14ac:dyDescent="0.25">
      <c r="A1608" t="s">
        <v>56</v>
      </c>
      <c r="B1608">
        <v>2013</v>
      </c>
      <c r="C1608" t="s">
        <v>72</v>
      </c>
      <c r="D1608" t="s">
        <v>107</v>
      </c>
      <c r="E1608" t="s">
        <v>13895</v>
      </c>
      <c r="F1608">
        <v>34</v>
      </c>
    </row>
    <row r="1609" spans="1:6" x14ac:dyDescent="0.25">
      <c r="A1609" t="s">
        <v>56</v>
      </c>
      <c r="B1609">
        <v>2013</v>
      </c>
      <c r="C1609" t="s">
        <v>72</v>
      </c>
      <c r="D1609" t="s">
        <v>39</v>
      </c>
      <c r="E1609" t="s">
        <v>13896</v>
      </c>
      <c r="F1609">
        <v>18</v>
      </c>
    </row>
    <row r="1610" spans="1:6" x14ac:dyDescent="0.25">
      <c r="A1610" t="s">
        <v>56</v>
      </c>
      <c r="B1610">
        <v>2013</v>
      </c>
      <c r="C1610" t="s">
        <v>72</v>
      </c>
      <c r="D1610" t="s">
        <v>103</v>
      </c>
      <c r="E1610" t="s">
        <v>13897</v>
      </c>
      <c r="F1610">
        <v>304</v>
      </c>
    </row>
    <row r="1611" spans="1:6" x14ac:dyDescent="0.25">
      <c r="A1611" t="s">
        <v>56</v>
      </c>
      <c r="B1611">
        <v>2013</v>
      </c>
      <c r="C1611" t="s">
        <v>73</v>
      </c>
      <c r="D1611" t="s">
        <v>38</v>
      </c>
      <c r="E1611" t="s">
        <v>13898</v>
      </c>
      <c r="F1611">
        <v>15</v>
      </c>
    </row>
    <row r="1612" spans="1:6" x14ac:dyDescent="0.25">
      <c r="A1612" t="s">
        <v>56</v>
      </c>
      <c r="B1612">
        <v>2013</v>
      </c>
      <c r="C1612" t="s">
        <v>73</v>
      </c>
      <c r="D1612" t="s">
        <v>40</v>
      </c>
      <c r="E1612" t="s">
        <v>13899</v>
      </c>
      <c r="F1612">
        <v>8</v>
      </c>
    </row>
    <row r="1613" spans="1:6" x14ac:dyDescent="0.25">
      <c r="A1613" t="s">
        <v>56</v>
      </c>
      <c r="B1613">
        <v>2013</v>
      </c>
      <c r="C1613" t="s">
        <v>73</v>
      </c>
      <c r="D1613" t="s">
        <v>102</v>
      </c>
      <c r="E1613" t="s">
        <v>13900</v>
      </c>
      <c r="F1613">
        <v>26</v>
      </c>
    </row>
    <row r="1614" spans="1:6" x14ac:dyDescent="0.25">
      <c r="A1614" t="s">
        <v>56</v>
      </c>
      <c r="B1614">
        <v>2013</v>
      </c>
      <c r="C1614" t="s">
        <v>73</v>
      </c>
      <c r="D1614" t="s">
        <v>107</v>
      </c>
      <c r="E1614" t="s">
        <v>13901</v>
      </c>
      <c r="F1614">
        <v>25</v>
      </c>
    </row>
    <row r="1615" spans="1:6" x14ac:dyDescent="0.25">
      <c r="A1615" t="s">
        <v>56</v>
      </c>
      <c r="B1615">
        <v>2013</v>
      </c>
      <c r="C1615" t="s">
        <v>73</v>
      </c>
      <c r="D1615" t="s">
        <v>39</v>
      </c>
      <c r="E1615" t="s">
        <v>13902</v>
      </c>
      <c r="F1615">
        <v>15</v>
      </c>
    </row>
    <row r="1616" spans="1:6" x14ac:dyDescent="0.25">
      <c r="A1616" t="s">
        <v>56</v>
      </c>
      <c r="B1616">
        <v>2013</v>
      </c>
      <c r="C1616" t="s">
        <v>73</v>
      </c>
      <c r="D1616" t="s">
        <v>103</v>
      </c>
      <c r="E1616" t="s">
        <v>13903</v>
      </c>
      <c r="F1616">
        <v>243</v>
      </c>
    </row>
    <row r="1617" spans="1:6" x14ac:dyDescent="0.25">
      <c r="A1617" t="s">
        <v>56</v>
      </c>
      <c r="B1617">
        <v>2013</v>
      </c>
      <c r="C1617" t="s">
        <v>74</v>
      </c>
      <c r="D1617" t="s">
        <v>38</v>
      </c>
      <c r="E1617" t="s">
        <v>13904</v>
      </c>
      <c r="F1617">
        <v>7</v>
      </c>
    </row>
    <row r="1618" spans="1:6" x14ac:dyDescent="0.25">
      <c r="A1618" t="s">
        <v>56</v>
      </c>
      <c r="B1618">
        <v>2013</v>
      </c>
      <c r="C1618" t="s">
        <v>74</v>
      </c>
      <c r="D1618" t="s">
        <v>40</v>
      </c>
      <c r="E1618" t="s">
        <v>13905</v>
      </c>
      <c r="F1618">
        <v>7</v>
      </c>
    </row>
    <row r="1619" spans="1:6" x14ac:dyDescent="0.25">
      <c r="A1619" t="s">
        <v>56</v>
      </c>
      <c r="B1619">
        <v>2013</v>
      </c>
      <c r="C1619" t="s">
        <v>74</v>
      </c>
      <c r="D1619" t="s">
        <v>102</v>
      </c>
      <c r="E1619" t="s">
        <v>13906</v>
      </c>
      <c r="F1619">
        <v>12</v>
      </c>
    </row>
    <row r="1620" spans="1:6" x14ac:dyDescent="0.25">
      <c r="A1620" t="s">
        <v>56</v>
      </c>
      <c r="B1620">
        <v>2013</v>
      </c>
      <c r="C1620" t="s">
        <v>74</v>
      </c>
      <c r="D1620" t="s">
        <v>107</v>
      </c>
      <c r="E1620" t="s">
        <v>13907</v>
      </c>
      <c r="F1620">
        <v>18</v>
      </c>
    </row>
    <row r="1621" spans="1:6" x14ac:dyDescent="0.25">
      <c r="A1621" t="s">
        <v>56</v>
      </c>
      <c r="B1621">
        <v>2013</v>
      </c>
      <c r="C1621" t="s">
        <v>74</v>
      </c>
      <c r="D1621" t="s">
        <v>39</v>
      </c>
      <c r="E1621" t="s">
        <v>13908</v>
      </c>
      <c r="F1621">
        <v>10</v>
      </c>
    </row>
    <row r="1622" spans="1:6" x14ac:dyDescent="0.25">
      <c r="A1622" t="s">
        <v>56</v>
      </c>
      <c r="B1622">
        <v>2013</v>
      </c>
      <c r="C1622" t="s">
        <v>74</v>
      </c>
      <c r="D1622" t="s">
        <v>103</v>
      </c>
      <c r="E1622" t="s">
        <v>13909</v>
      </c>
      <c r="F1622">
        <v>133</v>
      </c>
    </row>
    <row r="1623" spans="1:6" x14ac:dyDescent="0.25">
      <c r="A1623" t="s">
        <v>56</v>
      </c>
      <c r="B1623">
        <v>2013</v>
      </c>
      <c r="C1623" t="s">
        <v>75</v>
      </c>
      <c r="D1623" t="s">
        <v>38</v>
      </c>
      <c r="E1623" t="s">
        <v>13910</v>
      </c>
      <c r="F1623">
        <v>2</v>
      </c>
    </row>
    <row r="1624" spans="1:6" x14ac:dyDescent="0.25">
      <c r="A1624" t="s">
        <v>56</v>
      </c>
      <c r="B1624">
        <v>2013</v>
      </c>
      <c r="C1624" t="s">
        <v>75</v>
      </c>
      <c r="D1624" t="s">
        <v>40</v>
      </c>
      <c r="E1624" t="s">
        <v>13911</v>
      </c>
      <c r="F1624">
        <v>5</v>
      </c>
    </row>
    <row r="1625" spans="1:6" x14ac:dyDescent="0.25">
      <c r="A1625" t="s">
        <v>56</v>
      </c>
      <c r="B1625">
        <v>2013</v>
      </c>
      <c r="C1625" t="s">
        <v>75</v>
      </c>
      <c r="D1625" t="s">
        <v>102</v>
      </c>
      <c r="E1625" t="s">
        <v>13912</v>
      </c>
      <c r="F1625">
        <v>11</v>
      </c>
    </row>
    <row r="1626" spans="1:6" x14ac:dyDescent="0.25">
      <c r="A1626" t="s">
        <v>56</v>
      </c>
      <c r="B1626">
        <v>2013</v>
      </c>
      <c r="C1626" t="s">
        <v>75</v>
      </c>
      <c r="D1626" t="s">
        <v>107</v>
      </c>
      <c r="E1626" t="s">
        <v>13913</v>
      </c>
      <c r="F1626">
        <v>10</v>
      </c>
    </row>
    <row r="1627" spans="1:6" x14ac:dyDescent="0.25">
      <c r="A1627" t="s">
        <v>56</v>
      </c>
      <c r="B1627">
        <v>2013</v>
      </c>
      <c r="C1627" t="s">
        <v>75</v>
      </c>
      <c r="D1627" t="s">
        <v>39</v>
      </c>
      <c r="E1627" t="s">
        <v>13914</v>
      </c>
      <c r="F1627">
        <v>2</v>
      </c>
    </row>
    <row r="1628" spans="1:6" x14ac:dyDescent="0.25">
      <c r="A1628" t="s">
        <v>56</v>
      </c>
      <c r="B1628">
        <v>2013</v>
      </c>
      <c r="C1628" t="s">
        <v>75</v>
      </c>
      <c r="D1628" t="s">
        <v>103</v>
      </c>
      <c r="E1628" t="s">
        <v>13915</v>
      </c>
      <c r="F1628">
        <v>62</v>
      </c>
    </row>
    <row r="1629" spans="1:6" x14ac:dyDescent="0.25">
      <c r="A1629" t="s">
        <v>56</v>
      </c>
      <c r="B1629">
        <v>2014</v>
      </c>
      <c r="C1629" t="s">
        <v>72</v>
      </c>
      <c r="D1629" t="s">
        <v>38</v>
      </c>
      <c r="E1629" t="s">
        <v>13916</v>
      </c>
      <c r="F1629">
        <v>10</v>
      </c>
    </row>
    <row r="1630" spans="1:6" x14ac:dyDescent="0.25">
      <c r="A1630" t="s">
        <v>56</v>
      </c>
      <c r="B1630">
        <v>2014</v>
      </c>
      <c r="C1630" t="s">
        <v>72</v>
      </c>
      <c r="D1630" t="s">
        <v>40</v>
      </c>
      <c r="E1630" t="s">
        <v>13917</v>
      </c>
      <c r="F1630">
        <v>16</v>
      </c>
    </row>
    <row r="1631" spans="1:6" x14ac:dyDescent="0.25">
      <c r="A1631" t="s">
        <v>56</v>
      </c>
      <c r="B1631">
        <v>2014</v>
      </c>
      <c r="C1631" t="s">
        <v>72</v>
      </c>
      <c r="D1631" t="s">
        <v>102</v>
      </c>
      <c r="E1631" t="s">
        <v>13918</v>
      </c>
      <c r="F1631">
        <v>39</v>
      </c>
    </row>
    <row r="1632" spans="1:6" x14ac:dyDescent="0.25">
      <c r="A1632" t="s">
        <v>56</v>
      </c>
      <c r="B1632">
        <v>2014</v>
      </c>
      <c r="C1632" t="s">
        <v>72</v>
      </c>
      <c r="D1632" t="s">
        <v>107</v>
      </c>
      <c r="E1632" t="s">
        <v>13919</v>
      </c>
      <c r="F1632">
        <v>36</v>
      </c>
    </row>
    <row r="1633" spans="1:6" x14ac:dyDescent="0.25">
      <c r="A1633" t="s">
        <v>56</v>
      </c>
      <c r="B1633">
        <v>2014</v>
      </c>
      <c r="C1633" t="s">
        <v>72</v>
      </c>
      <c r="D1633" t="s">
        <v>39</v>
      </c>
      <c r="E1633" t="s">
        <v>13920</v>
      </c>
      <c r="F1633">
        <v>6</v>
      </c>
    </row>
    <row r="1634" spans="1:6" x14ac:dyDescent="0.25">
      <c r="A1634" t="s">
        <v>56</v>
      </c>
      <c r="B1634">
        <v>2014</v>
      </c>
      <c r="C1634" t="s">
        <v>72</v>
      </c>
      <c r="D1634" t="s">
        <v>103</v>
      </c>
      <c r="E1634" t="s">
        <v>13921</v>
      </c>
      <c r="F1634">
        <v>306</v>
      </c>
    </row>
    <row r="1635" spans="1:6" x14ac:dyDescent="0.25">
      <c r="A1635" t="s">
        <v>56</v>
      </c>
      <c r="B1635">
        <v>2014</v>
      </c>
      <c r="C1635" t="s">
        <v>73</v>
      </c>
      <c r="D1635" t="s">
        <v>38</v>
      </c>
      <c r="E1635" t="s">
        <v>13922</v>
      </c>
      <c r="F1635">
        <v>10</v>
      </c>
    </row>
    <row r="1636" spans="1:6" x14ac:dyDescent="0.25">
      <c r="A1636" t="s">
        <v>56</v>
      </c>
      <c r="B1636">
        <v>2014</v>
      </c>
      <c r="C1636" t="s">
        <v>73</v>
      </c>
      <c r="D1636" t="s">
        <v>40</v>
      </c>
      <c r="E1636" t="s">
        <v>13923</v>
      </c>
      <c r="F1636">
        <v>9</v>
      </c>
    </row>
    <row r="1637" spans="1:6" x14ac:dyDescent="0.25">
      <c r="A1637" t="s">
        <v>56</v>
      </c>
      <c r="B1637">
        <v>2014</v>
      </c>
      <c r="C1637" t="s">
        <v>73</v>
      </c>
      <c r="D1637" t="s">
        <v>102</v>
      </c>
      <c r="E1637" t="s">
        <v>13924</v>
      </c>
      <c r="F1637">
        <v>30</v>
      </c>
    </row>
    <row r="1638" spans="1:6" x14ac:dyDescent="0.25">
      <c r="A1638" t="s">
        <v>56</v>
      </c>
      <c r="B1638">
        <v>2014</v>
      </c>
      <c r="C1638" t="s">
        <v>73</v>
      </c>
      <c r="D1638" t="s">
        <v>107</v>
      </c>
      <c r="E1638" t="s">
        <v>13925</v>
      </c>
      <c r="F1638">
        <v>22</v>
      </c>
    </row>
    <row r="1639" spans="1:6" x14ac:dyDescent="0.25">
      <c r="A1639" t="s">
        <v>56</v>
      </c>
      <c r="B1639">
        <v>2014</v>
      </c>
      <c r="C1639" t="s">
        <v>73</v>
      </c>
      <c r="D1639" t="s">
        <v>39</v>
      </c>
      <c r="E1639" t="s">
        <v>13926</v>
      </c>
      <c r="F1639">
        <v>8</v>
      </c>
    </row>
    <row r="1640" spans="1:6" x14ac:dyDescent="0.25">
      <c r="A1640" t="s">
        <v>56</v>
      </c>
      <c r="B1640">
        <v>2014</v>
      </c>
      <c r="C1640" t="s">
        <v>73</v>
      </c>
      <c r="D1640" t="s">
        <v>103</v>
      </c>
      <c r="E1640" t="s">
        <v>13927</v>
      </c>
      <c r="F1640">
        <v>201</v>
      </c>
    </row>
    <row r="1641" spans="1:6" x14ac:dyDescent="0.25">
      <c r="A1641" t="s">
        <v>56</v>
      </c>
      <c r="B1641">
        <v>2014</v>
      </c>
      <c r="C1641" t="s">
        <v>74</v>
      </c>
      <c r="D1641" t="s">
        <v>38</v>
      </c>
      <c r="E1641" t="s">
        <v>13928</v>
      </c>
      <c r="F1641">
        <v>5</v>
      </c>
    </row>
    <row r="1642" spans="1:6" x14ac:dyDescent="0.25">
      <c r="A1642" t="s">
        <v>56</v>
      </c>
      <c r="B1642">
        <v>2014</v>
      </c>
      <c r="C1642" t="s">
        <v>74</v>
      </c>
      <c r="D1642" t="s">
        <v>40</v>
      </c>
      <c r="E1642" t="s">
        <v>13929</v>
      </c>
      <c r="F1642">
        <v>10</v>
      </c>
    </row>
    <row r="1643" spans="1:6" x14ac:dyDescent="0.25">
      <c r="A1643" t="s">
        <v>56</v>
      </c>
      <c r="B1643">
        <v>2014</v>
      </c>
      <c r="C1643" t="s">
        <v>74</v>
      </c>
      <c r="D1643" t="s">
        <v>102</v>
      </c>
      <c r="E1643" t="s">
        <v>13930</v>
      </c>
      <c r="F1643">
        <v>24</v>
      </c>
    </row>
    <row r="1644" spans="1:6" x14ac:dyDescent="0.25">
      <c r="A1644" t="s">
        <v>56</v>
      </c>
      <c r="B1644">
        <v>2014</v>
      </c>
      <c r="C1644" t="s">
        <v>74</v>
      </c>
      <c r="D1644" t="s">
        <v>107</v>
      </c>
      <c r="E1644" t="s">
        <v>13931</v>
      </c>
      <c r="F1644">
        <v>19</v>
      </c>
    </row>
    <row r="1645" spans="1:6" x14ac:dyDescent="0.25">
      <c r="A1645" t="s">
        <v>56</v>
      </c>
      <c r="B1645">
        <v>2014</v>
      </c>
      <c r="C1645" t="s">
        <v>74</v>
      </c>
      <c r="D1645" t="s">
        <v>39</v>
      </c>
      <c r="E1645" t="s">
        <v>13932</v>
      </c>
      <c r="F1645">
        <v>7</v>
      </c>
    </row>
    <row r="1646" spans="1:6" x14ac:dyDescent="0.25">
      <c r="A1646" t="s">
        <v>56</v>
      </c>
      <c r="B1646">
        <v>2014</v>
      </c>
      <c r="C1646" t="s">
        <v>74</v>
      </c>
      <c r="D1646" t="s">
        <v>103</v>
      </c>
      <c r="E1646" t="s">
        <v>13933</v>
      </c>
      <c r="F1646">
        <v>169</v>
      </c>
    </row>
    <row r="1647" spans="1:6" x14ac:dyDescent="0.25">
      <c r="A1647" t="s">
        <v>56</v>
      </c>
      <c r="B1647">
        <v>2014</v>
      </c>
      <c r="C1647" t="s">
        <v>75</v>
      </c>
      <c r="D1647" t="s">
        <v>38</v>
      </c>
      <c r="E1647" t="s">
        <v>13934</v>
      </c>
      <c r="F1647">
        <v>4</v>
      </c>
    </row>
    <row r="1648" spans="1:6" x14ac:dyDescent="0.25">
      <c r="A1648" t="s">
        <v>56</v>
      </c>
      <c r="B1648">
        <v>2014</v>
      </c>
      <c r="C1648" t="s">
        <v>75</v>
      </c>
      <c r="D1648" t="s">
        <v>102</v>
      </c>
      <c r="E1648" t="s">
        <v>13935</v>
      </c>
      <c r="F1648">
        <v>9</v>
      </c>
    </row>
    <row r="1649" spans="1:6" x14ac:dyDescent="0.25">
      <c r="A1649" t="s">
        <v>56</v>
      </c>
      <c r="B1649">
        <v>2014</v>
      </c>
      <c r="C1649" t="s">
        <v>75</v>
      </c>
      <c r="D1649" t="s">
        <v>107</v>
      </c>
      <c r="E1649" t="s">
        <v>13936</v>
      </c>
      <c r="F1649">
        <v>11</v>
      </c>
    </row>
    <row r="1650" spans="1:6" x14ac:dyDescent="0.25">
      <c r="A1650" t="s">
        <v>56</v>
      </c>
      <c r="B1650">
        <v>2014</v>
      </c>
      <c r="C1650" t="s">
        <v>75</v>
      </c>
      <c r="D1650" t="s">
        <v>39</v>
      </c>
      <c r="E1650" t="s">
        <v>13937</v>
      </c>
      <c r="F1650">
        <v>10</v>
      </c>
    </row>
    <row r="1651" spans="1:6" x14ac:dyDescent="0.25">
      <c r="A1651" t="s">
        <v>56</v>
      </c>
      <c r="B1651">
        <v>2014</v>
      </c>
      <c r="C1651" t="s">
        <v>75</v>
      </c>
      <c r="D1651" t="s">
        <v>103</v>
      </c>
      <c r="E1651" t="s">
        <v>13938</v>
      </c>
      <c r="F1651">
        <v>64</v>
      </c>
    </row>
    <row r="1652" spans="1:6" x14ac:dyDescent="0.25">
      <c r="A1652" t="s">
        <v>47</v>
      </c>
      <c r="B1652">
        <v>2010</v>
      </c>
      <c r="C1652" t="s">
        <v>72</v>
      </c>
      <c r="D1652" t="s">
        <v>40</v>
      </c>
      <c r="E1652" t="s">
        <v>13939</v>
      </c>
      <c r="F1652">
        <v>4</v>
      </c>
    </row>
    <row r="1653" spans="1:6" x14ac:dyDescent="0.25">
      <c r="A1653" t="s">
        <v>47</v>
      </c>
      <c r="B1653">
        <v>2010</v>
      </c>
      <c r="C1653" t="s">
        <v>72</v>
      </c>
      <c r="D1653" t="s">
        <v>102</v>
      </c>
      <c r="E1653" t="s">
        <v>13940</v>
      </c>
      <c r="F1653">
        <v>19</v>
      </c>
    </row>
    <row r="1654" spans="1:6" x14ac:dyDescent="0.25">
      <c r="A1654" t="s">
        <v>47</v>
      </c>
      <c r="B1654">
        <v>2010</v>
      </c>
      <c r="C1654" t="s">
        <v>72</v>
      </c>
      <c r="D1654" t="s">
        <v>107</v>
      </c>
      <c r="E1654" t="s">
        <v>13941</v>
      </c>
      <c r="F1654">
        <v>9</v>
      </c>
    </row>
    <row r="1655" spans="1:6" x14ac:dyDescent="0.25">
      <c r="A1655" t="s">
        <v>47</v>
      </c>
      <c r="B1655">
        <v>2010</v>
      </c>
      <c r="C1655" t="s">
        <v>72</v>
      </c>
      <c r="D1655" t="s">
        <v>39</v>
      </c>
      <c r="E1655" t="s">
        <v>13942</v>
      </c>
      <c r="F1655">
        <v>4</v>
      </c>
    </row>
    <row r="1656" spans="1:6" x14ac:dyDescent="0.25">
      <c r="A1656" t="s">
        <v>47</v>
      </c>
      <c r="B1656">
        <v>2010</v>
      </c>
      <c r="C1656" t="s">
        <v>72</v>
      </c>
      <c r="D1656" t="s">
        <v>103</v>
      </c>
      <c r="E1656" t="s">
        <v>13943</v>
      </c>
      <c r="F1656">
        <v>295</v>
      </c>
    </row>
    <row r="1657" spans="1:6" x14ac:dyDescent="0.25">
      <c r="A1657" t="s">
        <v>47</v>
      </c>
      <c r="B1657">
        <v>2010</v>
      </c>
      <c r="C1657" t="s">
        <v>73</v>
      </c>
      <c r="D1657" t="s">
        <v>40</v>
      </c>
      <c r="E1657" t="s">
        <v>13944</v>
      </c>
      <c r="F1657">
        <v>2</v>
      </c>
    </row>
    <row r="1658" spans="1:6" x14ac:dyDescent="0.25">
      <c r="A1658" t="s">
        <v>47</v>
      </c>
      <c r="B1658">
        <v>2010</v>
      </c>
      <c r="C1658" t="s">
        <v>73</v>
      </c>
      <c r="D1658" t="s">
        <v>102</v>
      </c>
      <c r="E1658" t="s">
        <v>13945</v>
      </c>
      <c r="F1658">
        <v>13</v>
      </c>
    </row>
    <row r="1659" spans="1:6" x14ac:dyDescent="0.25">
      <c r="A1659" t="s">
        <v>47</v>
      </c>
      <c r="B1659">
        <v>2010</v>
      </c>
      <c r="C1659" t="s">
        <v>73</v>
      </c>
      <c r="D1659" t="s">
        <v>107</v>
      </c>
      <c r="E1659" t="s">
        <v>13946</v>
      </c>
      <c r="F1659">
        <v>8</v>
      </c>
    </row>
    <row r="1660" spans="1:6" x14ac:dyDescent="0.25">
      <c r="A1660" t="s">
        <v>47</v>
      </c>
      <c r="B1660">
        <v>2010</v>
      </c>
      <c r="C1660" t="s">
        <v>73</v>
      </c>
      <c r="D1660" t="s">
        <v>39</v>
      </c>
      <c r="E1660" t="s">
        <v>13947</v>
      </c>
      <c r="F1660">
        <v>6</v>
      </c>
    </row>
    <row r="1661" spans="1:6" x14ac:dyDescent="0.25">
      <c r="A1661" t="s">
        <v>47</v>
      </c>
      <c r="B1661">
        <v>2010</v>
      </c>
      <c r="C1661" t="s">
        <v>73</v>
      </c>
      <c r="D1661" t="s">
        <v>103</v>
      </c>
      <c r="E1661" t="s">
        <v>13948</v>
      </c>
      <c r="F1661">
        <v>229</v>
      </c>
    </row>
    <row r="1662" spans="1:6" x14ac:dyDescent="0.25">
      <c r="A1662" t="s">
        <v>47</v>
      </c>
      <c r="B1662">
        <v>2010</v>
      </c>
      <c r="C1662" t="s">
        <v>74</v>
      </c>
      <c r="D1662" t="s">
        <v>40</v>
      </c>
      <c r="E1662" t="s">
        <v>13949</v>
      </c>
      <c r="F1662">
        <v>2</v>
      </c>
    </row>
    <row r="1663" spans="1:6" x14ac:dyDescent="0.25">
      <c r="A1663" t="s">
        <v>47</v>
      </c>
      <c r="B1663">
        <v>2010</v>
      </c>
      <c r="C1663" t="s">
        <v>74</v>
      </c>
      <c r="D1663" t="s">
        <v>102</v>
      </c>
      <c r="E1663" t="s">
        <v>13950</v>
      </c>
      <c r="F1663">
        <v>10</v>
      </c>
    </row>
    <row r="1664" spans="1:6" x14ac:dyDescent="0.25">
      <c r="A1664" t="s">
        <v>47</v>
      </c>
      <c r="B1664">
        <v>2010</v>
      </c>
      <c r="C1664" t="s">
        <v>74</v>
      </c>
      <c r="D1664" t="s">
        <v>107</v>
      </c>
      <c r="E1664" t="s">
        <v>13951</v>
      </c>
      <c r="F1664">
        <v>9</v>
      </c>
    </row>
    <row r="1665" spans="1:6" x14ac:dyDescent="0.25">
      <c r="A1665" t="s">
        <v>47</v>
      </c>
      <c r="B1665">
        <v>2010</v>
      </c>
      <c r="C1665" t="s">
        <v>74</v>
      </c>
      <c r="D1665" t="s">
        <v>39</v>
      </c>
      <c r="E1665" t="s">
        <v>13952</v>
      </c>
      <c r="F1665">
        <v>2</v>
      </c>
    </row>
    <row r="1666" spans="1:6" x14ac:dyDescent="0.25">
      <c r="A1666" t="s">
        <v>47</v>
      </c>
      <c r="B1666">
        <v>2010</v>
      </c>
      <c r="C1666" t="s">
        <v>74</v>
      </c>
      <c r="D1666" t="s">
        <v>103</v>
      </c>
      <c r="E1666" t="s">
        <v>13953</v>
      </c>
      <c r="F1666">
        <v>199</v>
      </c>
    </row>
    <row r="1667" spans="1:6" x14ac:dyDescent="0.25">
      <c r="A1667" t="s">
        <v>47</v>
      </c>
      <c r="B1667">
        <v>2010</v>
      </c>
      <c r="C1667" t="s">
        <v>75</v>
      </c>
      <c r="D1667" t="s">
        <v>38</v>
      </c>
      <c r="E1667" t="s">
        <v>13954</v>
      </c>
      <c r="F1667">
        <v>1</v>
      </c>
    </row>
    <row r="1668" spans="1:6" x14ac:dyDescent="0.25">
      <c r="A1668" t="s">
        <v>47</v>
      </c>
      <c r="B1668">
        <v>2010</v>
      </c>
      <c r="C1668" t="s">
        <v>75</v>
      </c>
      <c r="D1668" t="s">
        <v>40</v>
      </c>
      <c r="E1668" t="s">
        <v>13955</v>
      </c>
      <c r="F1668">
        <v>4</v>
      </c>
    </row>
    <row r="1669" spans="1:6" x14ac:dyDescent="0.25">
      <c r="A1669" t="s">
        <v>47</v>
      </c>
      <c r="B1669">
        <v>2010</v>
      </c>
      <c r="C1669" t="s">
        <v>75</v>
      </c>
      <c r="D1669" t="s">
        <v>102</v>
      </c>
      <c r="E1669" t="s">
        <v>13956</v>
      </c>
      <c r="F1669">
        <v>14</v>
      </c>
    </row>
    <row r="1670" spans="1:6" x14ac:dyDescent="0.25">
      <c r="A1670" t="s">
        <v>47</v>
      </c>
      <c r="B1670">
        <v>2010</v>
      </c>
      <c r="C1670" t="s">
        <v>75</v>
      </c>
      <c r="D1670" t="s">
        <v>107</v>
      </c>
      <c r="E1670" t="s">
        <v>13957</v>
      </c>
      <c r="F1670">
        <v>9</v>
      </c>
    </row>
    <row r="1671" spans="1:6" x14ac:dyDescent="0.25">
      <c r="A1671" t="s">
        <v>47</v>
      </c>
      <c r="B1671">
        <v>2010</v>
      </c>
      <c r="C1671" t="s">
        <v>75</v>
      </c>
      <c r="D1671" t="s">
        <v>39</v>
      </c>
      <c r="E1671" t="s">
        <v>13958</v>
      </c>
      <c r="F1671">
        <v>4</v>
      </c>
    </row>
    <row r="1672" spans="1:6" x14ac:dyDescent="0.25">
      <c r="A1672" t="s">
        <v>47</v>
      </c>
      <c r="B1672">
        <v>2010</v>
      </c>
      <c r="C1672" t="s">
        <v>75</v>
      </c>
      <c r="D1672" t="s">
        <v>103</v>
      </c>
      <c r="E1672" t="s">
        <v>13959</v>
      </c>
      <c r="F1672">
        <v>230</v>
      </c>
    </row>
    <row r="1673" spans="1:6" x14ac:dyDescent="0.25">
      <c r="A1673" t="s">
        <v>47</v>
      </c>
      <c r="B1673">
        <v>2011</v>
      </c>
      <c r="C1673" t="s">
        <v>72</v>
      </c>
      <c r="D1673" t="s">
        <v>38</v>
      </c>
      <c r="E1673" t="s">
        <v>13960</v>
      </c>
      <c r="F1673">
        <v>1</v>
      </c>
    </row>
    <row r="1674" spans="1:6" x14ac:dyDescent="0.25">
      <c r="A1674" t="s">
        <v>47</v>
      </c>
      <c r="B1674">
        <v>2011</v>
      </c>
      <c r="C1674" t="s">
        <v>72</v>
      </c>
      <c r="D1674" t="s">
        <v>40</v>
      </c>
      <c r="E1674" t="s">
        <v>13961</v>
      </c>
      <c r="F1674">
        <v>3</v>
      </c>
    </row>
    <row r="1675" spans="1:6" x14ac:dyDescent="0.25">
      <c r="A1675" t="s">
        <v>47</v>
      </c>
      <c r="B1675">
        <v>2011</v>
      </c>
      <c r="C1675" t="s">
        <v>72</v>
      </c>
      <c r="D1675" t="s">
        <v>102</v>
      </c>
      <c r="E1675" t="s">
        <v>13962</v>
      </c>
      <c r="F1675">
        <v>25</v>
      </c>
    </row>
    <row r="1676" spans="1:6" x14ac:dyDescent="0.25">
      <c r="A1676" t="s">
        <v>47</v>
      </c>
      <c r="B1676">
        <v>2011</v>
      </c>
      <c r="C1676" t="s">
        <v>72</v>
      </c>
      <c r="D1676" t="s">
        <v>107</v>
      </c>
      <c r="E1676" t="s">
        <v>13963</v>
      </c>
      <c r="F1676">
        <v>11</v>
      </c>
    </row>
    <row r="1677" spans="1:6" x14ac:dyDescent="0.25">
      <c r="A1677" t="s">
        <v>47</v>
      </c>
      <c r="B1677">
        <v>2011</v>
      </c>
      <c r="C1677" t="s">
        <v>72</v>
      </c>
      <c r="D1677" t="s">
        <v>39</v>
      </c>
      <c r="E1677" t="s">
        <v>13964</v>
      </c>
      <c r="F1677">
        <v>10</v>
      </c>
    </row>
    <row r="1678" spans="1:6" x14ac:dyDescent="0.25">
      <c r="A1678" t="s">
        <v>47</v>
      </c>
      <c r="B1678">
        <v>2011</v>
      </c>
      <c r="C1678" t="s">
        <v>72</v>
      </c>
      <c r="D1678" t="s">
        <v>103</v>
      </c>
      <c r="E1678" t="s">
        <v>13965</v>
      </c>
      <c r="F1678">
        <v>291</v>
      </c>
    </row>
    <row r="1679" spans="1:6" x14ac:dyDescent="0.25">
      <c r="A1679" t="s">
        <v>47</v>
      </c>
      <c r="B1679">
        <v>2011</v>
      </c>
      <c r="C1679" t="s">
        <v>73</v>
      </c>
      <c r="D1679" t="s">
        <v>38</v>
      </c>
      <c r="E1679" t="s">
        <v>13966</v>
      </c>
      <c r="F1679">
        <v>3</v>
      </c>
    </row>
    <row r="1680" spans="1:6" x14ac:dyDescent="0.25">
      <c r="A1680" t="s">
        <v>47</v>
      </c>
      <c r="B1680">
        <v>2011</v>
      </c>
      <c r="C1680" t="s">
        <v>73</v>
      </c>
      <c r="D1680" t="s">
        <v>40</v>
      </c>
      <c r="E1680" t="s">
        <v>13967</v>
      </c>
      <c r="F1680">
        <v>4</v>
      </c>
    </row>
    <row r="1681" spans="1:6" x14ac:dyDescent="0.25">
      <c r="A1681" t="s">
        <v>47</v>
      </c>
      <c r="B1681">
        <v>2011</v>
      </c>
      <c r="C1681" t="s">
        <v>73</v>
      </c>
      <c r="D1681" t="s">
        <v>102</v>
      </c>
      <c r="E1681" t="s">
        <v>13968</v>
      </c>
      <c r="F1681">
        <v>25</v>
      </c>
    </row>
    <row r="1682" spans="1:6" x14ac:dyDescent="0.25">
      <c r="A1682" t="s">
        <v>47</v>
      </c>
      <c r="B1682">
        <v>2011</v>
      </c>
      <c r="C1682" t="s">
        <v>73</v>
      </c>
      <c r="D1682" t="s">
        <v>107</v>
      </c>
      <c r="E1682" t="s">
        <v>13969</v>
      </c>
      <c r="F1682">
        <v>8</v>
      </c>
    </row>
    <row r="1683" spans="1:6" x14ac:dyDescent="0.25">
      <c r="A1683" t="s">
        <v>47</v>
      </c>
      <c r="B1683">
        <v>2011</v>
      </c>
      <c r="C1683" t="s">
        <v>73</v>
      </c>
      <c r="D1683" t="s">
        <v>39</v>
      </c>
      <c r="E1683" t="s">
        <v>13970</v>
      </c>
      <c r="F1683">
        <v>14</v>
      </c>
    </row>
    <row r="1684" spans="1:6" x14ac:dyDescent="0.25">
      <c r="A1684" t="s">
        <v>47</v>
      </c>
      <c r="B1684">
        <v>2011</v>
      </c>
      <c r="C1684" t="s">
        <v>73</v>
      </c>
      <c r="D1684" t="s">
        <v>103</v>
      </c>
      <c r="E1684" t="s">
        <v>13971</v>
      </c>
      <c r="F1684">
        <v>245</v>
      </c>
    </row>
    <row r="1685" spans="1:6" x14ac:dyDescent="0.25">
      <c r="A1685" t="s">
        <v>47</v>
      </c>
      <c r="B1685">
        <v>2011</v>
      </c>
      <c r="C1685" t="s">
        <v>74</v>
      </c>
      <c r="D1685" t="s">
        <v>38</v>
      </c>
      <c r="E1685" t="s">
        <v>13972</v>
      </c>
      <c r="F1685">
        <v>2</v>
      </c>
    </row>
    <row r="1686" spans="1:6" x14ac:dyDescent="0.25">
      <c r="A1686" t="s">
        <v>47</v>
      </c>
      <c r="B1686">
        <v>2011</v>
      </c>
      <c r="C1686" t="s">
        <v>74</v>
      </c>
      <c r="D1686" t="s">
        <v>40</v>
      </c>
      <c r="E1686" t="s">
        <v>13973</v>
      </c>
      <c r="F1686">
        <v>2</v>
      </c>
    </row>
    <row r="1687" spans="1:6" x14ac:dyDescent="0.25">
      <c r="A1687" t="s">
        <v>47</v>
      </c>
      <c r="B1687">
        <v>2011</v>
      </c>
      <c r="C1687" t="s">
        <v>74</v>
      </c>
      <c r="D1687" t="s">
        <v>102</v>
      </c>
      <c r="E1687" t="s">
        <v>13974</v>
      </c>
      <c r="F1687">
        <v>19</v>
      </c>
    </row>
    <row r="1688" spans="1:6" x14ac:dyDescent="0.25">
      <c r="A1688" t="s">
        <v>47</v>
      </c>
      <c r="B1688">
        <v>2011</v>
      </c>
      <c r="C1688" t="s">
        <v>74</v>
      </c>
      <c r="D1688" t="s">
        <v>107</v>
      </c>
      <c r="E1688" t="s">
        <v>13975</v>
      </c>
      <c r="F1688">
        <v>6</v>
      </c>
    </row>
    <row r="1689" spans="1:6" x14ac:dyDescent="0.25">
      <c r="A1689" t="s">
        <v>47</v>
      </c>
      <c r="B1689">
        <v>2011</v>
      </c>
      <c r="C1689" t="s">
        <v>74</v>
      </c>
      <c r="D1689" t="s">
        <v>39</v>
      </c>
      <c r="E1689" t="s">
        <v>13976</v>
      </c>
      <c r="F1689">
        <v>17</v>
      </c>
    </row>
    <row r="1690" spans="1:6" x14ac:dyDescent="0.25">
      <c r="A1690" t="s">
        <v>47</v>
      </c>
      <c r="B1690">
        <v>2011</v>
      </c>
      <c r="C1690" t="s">
        <v>74</v>
      </c>
      <c r="D1690" t="s">
        <v>103</v>
      </c>
      <c r="E1690" t="s">
        <v>13977</v>
      </c>
      <c r="F1690">
        <v>226</v>
      </c>
    </row>
    <row r="1691" spans="1:6" x14ac:dyDescent="0.25">
      <c r="A1691" t="s">
        <v>47</v>
      </c>
      <c r="B1691">
        <v>2011</v>
      </c>
      <c r="C1691" t="s">
        <v>75</v>
      </c>
      <c r="D1691" t="s">
        <v>38</v>
      </c>
      <c r="E1691" t="s">
        <v>13978</v>
      </c>
      <c r="F1691">
        <v>3</v>
      </c>
    </row>
    <row r="1692" spans="1:6" x14ac:dyDescent="0.25">
      <c r="A1692" t="s">
        <v>47</v>
      </c>
      <c r="B1692">
        <v>2011</v>
      </c>
      <c r="C1692" t="s">
        <v>75</v>
      </c>
      <c r="D1692" t="s">
        <v>40</v>
      </c>
      <c r="E1692" t="s">
        <v>13979</v>
      </c>
      <c r="F1692">
        <v>4</v>
      </c>
    </row>
    <row r="1693" spans="1:6" x14ac:dyDescent="0.25">
      <c r="A1693" t="s">
        <v>47</v>
      </c>
      <c r="B1693">
        <v>2011</v>
      </c>
      <c r="C1693" t="s">
        <v>75</v>
      </c>
      <c r="D1693" t="s">
        <v>102</v>
      </c>
      <c r="E1693" t="s">
        <v>13980</v>
      </c>
      <c r="F1693">
        <v>21</v>
      </c>
    </row>
    <row r="1694" spans="1:6" x14ac:dyDescent="0.25">
      <c r="A1694" t="s">
        <v>47</v>
      </c>
      <c r="B1694">
        <v>2011</v>
      </c>
      <c r="C1694" t="s">
        <v>75</v>
      </c>
      <c r="D1694" t="s">
        <v>107</v>
      </c>
      <c r="E1694" t="s">
        <v>13981</v>
      </c>
      <c r="F1694">
        <v>3</v>
      </c>
    </row>
    <row r="1695" spans="1:6" x14ac:dyDescent="0.25">
      <c r="A1695" t="s">
        <v>47</v>
      </c>
      <c r="B1695">
        <v>2011</v>
      </c>
      <c r="C1695" t="s">
        <v>75</v>
      </c>
      <c r="D1695" t="s">
        <v>39</v>
      </c>
      <c r="E1695" t="s">
        <v>13982</v>
      </c>
      <c r="F1695">
        <v>12</v>
      </c>
    </row>
    <row r="1696" spans="1:6" x14ac:dyDescent="0.25">
      <c r="A1696" t="s">
        <v>47</v>
      </c>
      <c r="B1696">
        <v>2011</v>
      </c>
      <c r="C1696" t="s">
        <v>75</v>
      </c>
      <c r="D1696" t="s">
        <v>103</v>
      </c>
      <c r="E1696" t="s">
        <v>13983</v>
      </c>
      <c r="F1696">
        <v>257</v>
      </c>
    </row>
    <row r="1697" spans="1:6" x14ac:dyDescent="0.25">
      <c r="A1697" t="s">
        <v>47</v>
      </c>
      <c r="B1697">
        <v>2012</v>
      </c>
      <c r="C1697" t="s">
        <v>72</v>
      </c>
      <c r="D1697" t="s">
        <v>38</v>
      </c>
      <c r="E1697" t="s">
        <v>13984</v>
      </c>
      <c r="F1697">
        <v>3</v>
      </c>
    </row>
    <row r="1698" spans="1:6" x14ac:dyDescent="0.25">
      <c r="A1698" t="s">
        <v>47</v>
      </c>
      <c r="B1698">
        <v>2012</v>
      </c>
      <c r="C1698" t="s">
        <v>72</v>
      </c>
      <c r="D1698" t="s">
        <v>40</v>
      </c>
      <c r="E1698" t="s">
        <v>13985</v>
      </c>
      <c r="F1698">
        <v>4</v>
      </c>
    </row>
    <row r="1699" spans="1:6" x14ac:dyDescent="0.25">
      <c r="A1699" t="s">
        <v>47</v>
      </c>
      <c r="B1699">
        <v>2012</v>
      </c>
      <c r="C1699" t="s">
        <v>72</v>
      </c>
      <c r="D1699" t="s">
        <v>102</v>
      </c>
      <c r="E1699" t="s">
        <v>13986</v>
      </c>
      <c r="F1699">
        <v>29</v>
      </c>
    </row>
    <row r="1700" spans="1:6" x14ac:dyDescent="0.25">
      <c r="A1700" t="s">
        <v>47</v>
      </c>
      <c r="B1700">
        <v>2012</v>
      </c>
      <c r="C1700" t="s">
        <v>72</v>
      </c>
      <c r="D1700" t="s">
        <v>107</v>
      </c>
      <c r="E1700" t="s">
        <v>13987</v>
      </c>
      <c r="F1700">
        <v>7</v>
      </c>
    </row>
    <row r="1701" spans="1:6" x14ac:dyDescent="0.25">
      <c r="A1701" t="s">
        <v>47</v>
      </c>
      <c r="B1701">
        <v>2012</v>
      </c>
      <c r="C1701" t="s">
        <v>72</v>
      </c>
      <c r="D1701" t="s">
        <v>39</v>
      </c>
      <c r="E1701" t="s">
        <v>13988</v>
      </c>
      <c r="F1701">
        <v>6</v>
      </c>
    </row>
    <row r="1702" spans="1:6" x14ac:dyDescent="0.25">
      <c r="A1702" t="s">
        <v>47</v>
      </c>
      <c r="B1702">
        <v>2012</v>
      </c>
      <c r="C1702" t="s">
        <v>72</v>
      </c>
      <c r="D1702" t="s">
        <v>103</v>
      </c>
      <c r="E1702" t="s">
        <v>13989</v>
      </c>
      <c r="F1702">
        <v>277</v>
      </c>
    </row>
    <row r="1703" spans="1:6" x14ac:dyDescent="0.25">
      <c r="A1703" t="s">
        <v>47</v>
      </c>
      <c r="B1703">
        <v>2012</v>
      </c>
      <c r="C1703" t="s">
        <v>73</v>
      </c>
      <c r="D1703" t="s">
        <v>38</v>
      </c>
      <c r="E1703" t="s">
        <v>13990</v>
      </c>
      <c r="F1703">
        <v>2</v>
      </c>
    </row>
    <row r="1704" spans="1:6" x14ac:dyDescent="0.25">
      <c r="A1704" t="s">
        <v>47</v>
      </c>
      <c r="B1704">
        <v>2012</v>
      </c>
      <c r="C1704" t="s">
        <v>73</v>
      </c>
      <c r="D1704" t="s">
        <v>40</v>
      </c>
      <c r="E1704" t="s">
        <v>13991</v>
      </c>
      <c r="F1704">
        <v>4</v>
      </c>
    </row>
    <row r="1705" spans="1:6" x14ac:dyDescent="0.25">
      <c r="A1705" t="s">
        <v>47</v>
      </c>
      <c r="B1705">
        <v>2012</v>
      </c>
      <c r="C1705" t="s">
        <v>73</v>
      </c>
      <c r="D1705" t="s">
        <v>102</v>
      </c>
      <c r="E1705" t="s">
        <v>13992</v>
      </c>
      <c r="F1705">
        <v>19</v>
      </c>
    </row>
    <row r="1706" spans="1:6" x14ac:dyDescent="0.25">
      <c r="A1706" t="s">
        <v>47</v>
      </c>
      <c r="B1706">
        <v>2012</v>
      </c>
      <c r="C1706" t="s">
        <v>73</v>
      </c>
      <c r="D1706" t="s">
        <v>107</v>
      </c>
      <c r="E1706" t="s">
        <v>13993</v>
      </c>
      <c r="F1706">
        <v>7</v>
      </c>
    </row>
    <row r="1707" spans="1:6" x14ac:dyDescent="0.25">
      <c r="A1707" t="s">
        <v>47</v>
      </c>
      <c r="B1707">
        <v>2012</v>
      </c>
      <c r="C1707" t="s">
        <v>73</v>
      </c>
      <c r="D1707" t="s">
        <v>39</v>
      </c>
      <c r="E1707" t="s">
        <v>13994</v>
      </c>
      <c r="F1707">
        <v>8</v>
      </c>
    </row>
    <row r="1708" spans="1:6" x14ac:dyDescent="0.25">
      <c r="A1708" t="s">
        <v>47</v>
      </c>
      <c r="B1708">
        <v>2012</v>
      </c>
      <c r="C1708" t="s">
        <v>73</v>
      </c>
      <c r="D1708" t="s">
        <v>103</v>
      </c>
      <c r="E1708" t="s">
        <v>13995</v>
      </c>
      <c r="F1708">
        <v>240</v>
      </c>
    </row>
    <row r="1709" spans="1:6" x14ac:dyDescent="0.25">
      <c r="A1709" t="s">
        <v>47</v>
      </c>
      <c r="B1709">
        <v>2012</v>
      </c>
      <c r="C1709" t="s">
        <v>74</v>
      </c>
      <c r="D1709" t="s">
        <v>40</v>
      </c>
      <c r="E1709" t="s">
        <v>13996</v>
      </c>
      <c r="F1709">
        <v>5</v>
      </c>
    </row>
    <row r="1710" spans="1:6" x14ac:dyDescent="0.25">
      <c r="A1710" t="s">
        <v>47</v>
      </c>
      <c r="B1710">
        <v>2012</v>
      </c>
      <c r="C1710" t="s">
        <v>74</v>
      </c>
      <c r="D1710" t="s">
        <v>102</v>
      </c>
      <c r="E1710" t="s">
        <v>13997</v>
      </c>
      <c r="F1710">
        <v>23</v>
      </c>
    </row>
    <row r="1711" spans="1:6" x14ac:dyDescent="0.25">
      <c r="A1711" t="s">
        <v>47</v>
      </c>
      <c r="B1711">
        <v>2012</v>
      </c>
      <c r="C1711" t="s">
        <v>74</v>
      </c>
      <c r="D1711" t="s">
        <v>107</v>
      </c>
      <c r="E1711" t="s">
        <v>13998</v>
      </c>
      <c r="F1711">
        <v>14</v>
      </c>
    </row>
    <row r="1712" spans="1:6" x14ac:dyDescent="0.25">
      <c r="A1712" t="s">
        <v>47</v>
      </c>
      <c r="B1712">
        <v>2012</v>
      </c>
      <c r="C1712" t="s">
        <v>74</v>
      </c>
      <c r="D1712" t="s">
        <v>39</v>
      </c>
      <c r="E1712" t="s">
        <v>13999</v>
      </c>
      <c r="F1712">
        <v>16</v>
      </c>
    </row>
    <row r="1713" spans="1:6" x14ac:dyDescent="0.25">
      <c r="A1713" t="s">
        <v>47</v>
      </c>
      <c r="B1713">
        <v>2012</v>
      </c>
      <c r="C1713" t="s">
        <v>74</v>
      </c>
      <c r="D1713" t="s">
        <v>103</v>
      </c>
      <c r="E1713" t="s">
        <v>14000</v>
      </c>
      <c r="F1713">
        <v>203</v>
      </c>
    </row>
    <row r="1714" spans="1:6" x14ac:dyDescent="0.25">
      <c r="A1714" t="s">
        <v>47</v>
      </c>
      <c r="B1714">
        <v>2012</v>
      </c>
      <c r="C1714" t="s">
        <v>75</v>
      </c>
      <c r="D1714" t="s">
        <v>38</v>
      </c>
      <c r="E1714" t="s">
        <v>14001</v>
      </c>
      <c r="F1714">
        <v>3</v>
      </c>
    </row>
    <row r="1715" spans="1:6" x14ac:dyDescent="0.25">
      <c r="A1715" t="s">
        <v>47</v>
      </c>
      <c r="B1715">
        <v>2012</v>
      </c>
      <c r="C1715" t="s">
        <v>75</v>
      </c>
      <c r="D1715" t="s">
        <v>40</v>
      </c>
      <c r="E1715" t="s">
        <v>14002</v>
      </c>
      <c r="F1715">
        <v>9</v>
      </c>
    </row>
    <row r="1716" spans="1:6" x14ac:dyDescent="0.25">
      <c r="A1716" t="s">
        <v>47</v>
      </c>
      <c r="B1716">
        <v>2012</v>
      </c>
      <c r="C1716" t="s">
        <v>75</v>
      </c>
      <c r="D1716" t="s">
        <v>102</v>
      </c>
      <c r="E1716" t="s">
        <v>14003</v>
      </c>
      <c r="F1716">
        <v>28</v>
      </c>
    </row>
    <row r="1717" spans="1:6" x14ac:dyDescent="0.25">
      <c r="A1717" t="s">
        <v>47</v>
      </c>
      <c r="B1717">
        <v>2012</v>
      </c>
      <c r="C1717" t="s">
        <v>75</v>
      </c>
      <c r="D1717" t="s">
        <v>107</v>
      </c>
      <c r="E1717" t="s">
        <v>14004</v>
      </c>
      <c r="F1717">
        <v>14</v>
      </c>
    </row>
    <row r="1718" spans="1:6" x14ac:dyDescent="0.25">
      <c r="A1718" t="s">
        <v>47</v>
      </c>
      <c r="B1718">
        <v>2012</v>
      </c>
      <c r="C1718" t="s">
        <v>75</v>
      </c>
      <c r="D1718" t="s">
        <v>39</v>
      </c>
      <c r="E1718" t="s">
        <v>14005</v>
      </c>
      <c r="F1718">
        <v>13</v>
      </c>
    </row>
    <row r="1719" spans="1:6" x14ac:dyDescent="0.25">
      <c r="A1719" t="s">
        <v>47</v>
      </c>
      <c r="B1719">
        <v>2012</v>
      </c>
      <c r="C1719" t="s">
        <v>75</v>
      </c>
      <c r="D1719" t="s">
        <v>103</v>
      </c>
      <c r="E1719" t="s">
        <v>14006</v>
      </c>
      <c r="F1719">
        <v>218</v>
      </c>
    </row>
    <row r="1720" spans="1:6" x14ac:dyDescent="0.25">
      <c r="A1720" t="s">
        <v>47</v>
      </c>
      <c r="B1720">
        <v>2013</v>
      </c>
      <c r="C1720" t="s">
        <v>72</v>
      </c>
      <c r="D1720" t="s">
        <v>38</v>
      </c>
      <c r="E1720" t="s">
        <v>14007</v>
      </c>
      <c r="F1720">
        <v>1</v>
      </c>
    </row>
    <row r="1721" spans="1:6" x14ac:dyDescent="0.25">
      <c r="A1721" t="s">
        <v>47</v>
      </c>
      <c r="B1721">
        <v>2013</v>
      </c>
      <c r="C1721" t="s">
        <v>72</v>
      </c>
      <c r="D1721" t="s">
        <v>40</v>
      </c>
      <c r="E1721" t="s">
        <v>14008</v>
      </c>
      <c r="F1721">
        <v>13</v>
      </c>
    </row>
    <row r="1722" spans="1:6" x14ac:dyDescent="0.25">
      <c r="A1722" t="s">
        <v>47</v>
      </c>
      <c r="B1722">
        <v>2013</v>
      </c>
      <c r="C1722" t="s">
        <v>72</v>
      </c>
      <c r="D1722" t="s">
        <v>102</v>
      </c>
      <c r="E1722" t="s">
        <v>14009</v>
      </c>
      <c r="F1722">
        <v>23</v>
      </c>
    </row>
    <row r="1723" spans="1:6" x14ac:dyDescent="0.25">
      <c r="A1723" t="s">
        <v>47</v>
      </c>
      <c r="B1723">
        <v>2013</v>
      </c>
      <c r="C1723" t="s">
        <v>72</v>
      </c>
      <c r="D1723" t="s">
        <v>107</v>
      </c>
      <c r="E1723" t="s">
        <v>14010</v>
      </c>
      <c r="F1723">
        <v>12</v>
      </c>
    </row>
    <row r="1724" spans="1:6" x14ac:dyDescent="0.25">
      <c r="A1724" t="s">
        <v>47</v>
      </c>
      <c r="B1724">
        <v>2013</v>
      </c>
      <c r="C1724" t="s">
        <v>72</v>
      </c>
      <c r="D1724" t="s">
        <v>39</v>
      </c>
      <c r="E1724" t="s">
        <v>14011</v>
      </c>
      <c r="F1724">
        <v>10</v>
      </c>
    </row>
    <row r="1725" spans="1:6" x14ac:dyDescent="0.25">
      <c r="A1725" t="s">
        <v>47</v>
      </c>
      <c r="B1725">
        <v>2013</v>
      </c>
      <c r="C1725" t="s">
        <v>72</v>
      </c>
      <c r="D1725" t="s">
        <v>103</v>
      </c>
      <c r="E1725" t="s">
        <v>14012</v>
      </c>
      <c r="F1725">
        <v>280</v>
      </c>
    </row>
    <row r="1726" spans="1:6" x14ac:dyDescent="0.25">
      <c r="A1726" t="s">
        <v>47</v>
      </c>
      <c r="B1726">
        <v>2013</v>
      </c>
      <c r="C1726" t="s">
        <v>73</v>
      </c>
      <c r="D1726" t="s">
        <v>38</v>
      </c>
      <c r="E1726" t="s">
        <v>14013</v>
      </c>
      <c r="F1726">
        <v>4</v>
      </c>
    </row>
    <row r="1727" spans="1:6" x14ac:dyDescent="0.25">
      <c r="A1727" t="s">
        <v>47</v>
      </c>
      <c r="B1727">
        <v>2013</v>
      </c>
      <c r="C1727" t="s">
        <v>73</v>
      </c>
      <c r="D1727" t="s">
        <v>40</v>
      </c>
      <c r="E1727" t="s">
        <v>14014</v>
      </c>
      <c r="F1727">
        <v>5</v>
      </c>
    </row>
    <row r="1728" spans="1:6" x14ac:dyDescent="0.25">
      <c r="A1728" t="s">
        <v>47</v>
      </c>
      <c r="B1728">
        <v>2013</v>
      </c>
      <c r="C1728" t="s">
        <v>73</v>
      </c>
      <c r="D1728" t="s">
        <v>102</v>
      </c>
      <c r="E1728" t="s">
        <v>14015</v>
      </c>
      <c r="F1728">
        <v>20</v>
      </c>
    </row>
    <row r="1729" spans="1:6" x14ac:dyDescent="0.25">
      <c r="A1729" t="s">
        <v>47</v>
      </c>
      <c r="B1729">
        <v>2013</v>
      </c>
      <c r="C1729" t="s">
        <v>73</v>
      </c>
      <c r="D1729" t="s">
        <v>107</v>
      </c>
      <c r="E1729" t="s">
        <v>14016</v>
      </c>
      <c r="F1729">
        <v>6</v>
      </c>
    </row>
    <row r="1730" spans="1:6" x14ac:dyDescent="0.25">
      <c r="A1730" t="s">
        <v>47</v>
      </c>
      <c r="B1730">
        <v>2013</v>
      </c>
      <c r="C1730" t="s">
        <v>73</v>
      </c>
      <c r="D1730" t="s">
        <v>39</v>
      </c>
      <c r="E1730" t="s">
        <v>14017</v>
      </c>
      <c r="F1730">
        <v>9</v>
      </c>
    </row>
    <row r="1731" spans="1:6" x14ac:dyDescent="0.25">
      <c r="A1731" t="s">
        <v>47</v>
      </c>
      <c r="B1731">
        <v>2013</v>
      </c>
      <c r="C1731" t="s">
        <v>73</v>
      </c>
      <c r="D1731" t="s">
        <v>103</v>
      </c>
      <c r="E1731" t="s">
        <v>14018</v>
      </c>
      <c r="F1731">
        <v>223</v>
      </c>
    </row>
    <row r="1732" spans="1:6" x14ac:dyDescent="0.25">
      <c r="A1732" t="s">
        <v>47</v>
      </c>
      <c r="B1732">
        <v>2013</v>
      </c>
      <c r="C1732" t="s">
        <v>74</v>
      </c>
      <c r="D1732" t="s">
        <v>38</v>
      </c>
      <c r="E1732" t="s">
        <v>14019</v>
      </c>
      <c r="F1732">
        <v>1</v>
      </c>
    </row>
    <row r="1733" spans="1:6" x14ac:dyDescent="0.25">
      <c r="A1733" t="s">
        <v>47</v>
      </c>
      <c r="B1733">
        <v>2013</v>
      </c>
      <c r="C1733" t="s">
        <v>74</v>
      </c>
      <c r="D1733" t="s">
        <v>40</v>
      </c>
      <c r="E1733" t="s">
        <v>14020</v>
      </c>
      <c r="F1733">
        <v>1</v>
      </c>
    </row>
    <row r="1734" spans="1:6" x14ac:dyDescent="0.25">
      <c r="A1734" t="s">
        <v>47</v>
      </c>
      <c r="B1734">
        <v>2013</v>
      </c>
      <c r="C1734" t="s">
        <v>74</v>
      </c>
      <c r="D1734" t="s">
        <v>102</v>
      </c>
      <c r="E1734" t="s">
        <v>14021</v>
      </c>
      <c r="F1734">
        <v>25</v>
      </c>
    </row>
    <row r="1735" spans="1:6" x14ac:dyDescent="0.25">
      <c r="A1735" t="s">
        <v>47</v>
      </c>
      <c r="B1735">
        <v>2013</v>
      </c>
      <c r="C1735" t="s">
        <v>74</v>
      </c>
      <c r="D1735" t="s">
        <v>107</v>
      </c>
      <c r="E1735" t="s">
        <v>14022</v>
      </c>
      <c r="F1735">
        <v>9</v>
      </c>
    </row>
    <row r="1736" spans="1:6" x14ac:dyDescent="0.25">
      <c r="A1736" t="s">
        <v>47</v>
      </c>
      <c r="B1736">
        <v>2013</v>
      </c>
      <c r="C1736" t="s">
        <v>74</v>
      </c>
      <c r="D1736" t="s">
        <v>39</v>
      </c>
      <c r="E1736" t="s">
        <v>14023</v>
      </c>
      <c r="F1736">
        <v>13</v>
      </c>
    </row>
    <row r="1737" spans="1:6" x14ac:dyDescent="0.25">
      <c r="A1737" t="s">
        <v>47</v>
      </c>
      <c r="B1737">
        <v>2013</v>
      </c>
      <c r="C1737" t="s">
        <v>74</v>
      </c>
      <c r="D1737" t="s">
        <v>103</v>
      </c>
      <c r="E1737" t="s">
        <v>14024</v>
      </c>
      <c r="F1737">
        <v>211</v>
      </c>
    </row>
    <row r="1738" spans="1:6" x14ac:dyDescent="0.25">
      <c r="A1738" t="s">
        <v>47</v>
      </c>
      <c r="B1738">
        <v>2013</v>
      </c>
      <c r="C1738" t="s">
        <v>75</v>
      </c>
      <c r="D1738" t="s">
        <v>40</v>
      </c>
      <c r="E1738" t="s">
        <v>14025</v>
      </c>
      <c r="F1738">
        <v>9</v>
      </c>
    </row>
    <row r="1739" spans="1:6" x14ac:dyDescent="0.25">
      <c r="A1739" t="s">
        <v>47</v>
      </c>
      <c r="B1739">
        <v>2013</v>
      </c>
      <c r="C1739" t="s">
        <v>75</v>
      </c>
      <c r="D1739" t="s">
        <v>102</v>
      </c>
      <c r="E1739" t="s">
        <v>14026</v>
      </c>
      <c r="F1739">
        <v>22</v>
      </c>
    </row>
    <row r="1740" spans="1:6" x14ac:dyDescent="0.25">
      <c r="A1740" t="s">
        <v>47</v>
      </c>
      <c r="B1740">
        <v>2013</v>
      </c>
      <c r="C1740" t="s">
        <v>75</v>
      </c>
      <c r="D1740" t="s">
        <v>107</v>
      </c>
      <c r="E1740" t="s">
        <v>14027</v>
      </c>
      <c r="F1740">
        <v>13</v>
      </c>
    </row>
    <row r="1741" spans="1:6" x14ac:dyDescent="0.25">
      <c r="A1741" t="s">
        <v>47</v>
      </c>
      <c r="B1741">
        <v>2013</v>
      </c>
      <c r="C1741" t="s">
        <v>75</v>
      </c>
      <c r="D1741" t="s">
        <v>39</v>
      </c>
      <c r="E1741" t="s">
        <v>14028</v>
      </c>
      <c r="F1741">
        <v>5</v>
      </c>
    </row>
    <row r="1742" spans="1:6" x14ac:dyDescent="0.25">
      <c r="A1742" t="s">
        <v>47</v>
      </c>
      <c r="B1742">
        <v>2013</v>
      </c>
      <c r="C1742" t="s">
        <v>75</v>
      </c>
      <c r="D1742" t="s">
        <v>103</v>
      </c>
      <c r="E1742" t="s">
        <v>14029</v>
      </c>
      <c r="F1742">
        <v>208</v>
      </c>
    </row>
    <row r="1743" spans="1:6" x14ac:dyDescent="0.25">
      <c r="A1743" t="s">
        <v>47</v>
      </c>
      <c r="B1743">
        <v>2014</v>
      </c>
      <c r="C1743" t="s">
        <v>72</v>
      </c>
      <c r="D1743" t="s">
        <v>38</v>
      </c>
      <c r="E1743" t="s">
        <v>14030</v>
      </c>
      <c r="F1743">
        <v>2</v>
      </c>
    </row>
    <row r="1744" spans="1:6" x14ac:dyDescent="0.25">
      <c r="A1744" t="s">
        <v>47</v>
      </c>
      <c r="B1744">
        <v>2014</v>
      </c>
      <c r="C1744" t="s">
        <v>72</v>
      </c>
      <c r="D1744" t="s">
        <v>40</v>
      </c>
      <c r="E1744" t="s">
        <v>14031</v>
      </c>
      <c r="F1744">
        <v>12</v>
      </c>
    </row>
    <row r="1745" spans="1:6" x14ac:dyDescent="0.25">
      <c r="A1745" t="s">
        <v>47</v>
      </c>
      <c r="B1745">
        <v>2014</v>
      </c>
      <c r="C1745" t="s">
        <v>72</v>
      </c>
      <c r="D1745" t="s">
        <v>102</v>
      </c>
      <c r="E1745" t="s">
        <v>14032</v>
      </c>
      <c r="F1745">
        <v>21</v>
      </c>
    </row>
    <row r="1746" spans="1:6" x14ac:dyDescent="0.25">
      <c r="A1746" t="s">
        <v>47</v>
      </c>
      <c r="B1746">
        <v>2014</v>
      </c>
      <c r="C1746" t="s">
        <v>72</v>
      </c>
      <c r="D1746" t="s">
        <v>107</v>
      </c>
      <c r="E1746" t="s">
        <v>14033</v>
      </c>
      <c r="F1746">
        <v>12</v>
      </c>
    </row>
    <row r="1747" spans="1:6" x14ac:dyDescent="0.25">
      <c r="A1747" t="s">
        <v>47</v>
      </c>
      <c r="B1747">
        <v>2014</v>
      </c>
      <c r="C1747" t="s">
        <v>72</v>
      </c>
      <c r="D1747" t="s">
        <v>39</v>
      </c>
      <c r="E1747" t="s">
        <v>14034</v>
      </c>
      <c r="F1747">
        <v>6</v>
      </c>
    </row>
    <row r="1748" spans="1:6" x14ac:dyDescent="0.25">
      <c r="A1748" t="s">
        <v>47</v>
      </c>
      <c r="B1748">
        <v>2014</v>
      </c>
      <c r="C1748" t="s">
        <v>72</v>
      </c>
      <c r="D1748" t="s">
        <v>103</v>
      </c>
      <c r="E1748" t="s">
        <v>14035</v>
      </c>
      <c r="F1748">
        <v>298</v>
      </c>
    </row>
    <row r="1749" spans="1:6" x14ac:dyDescent="0.25">
      <c r="A1749" t="s">
        <v>47</v>
      </c>
      <c r="B1749">
        <v>2014</v>
      </c>
      <c r="C1749" t="s">
        <v>73</v>
      </c>
      <c r="D1749" t="s">
        <v>38</v>
      </c>
      <c r="E1749" t="s">
        <v>14036</v>
      </c>
      <c r="F1749">
        <v>5</v>
      </c>
    </row>
    <row r="1750" spans="1:6" x14ac:dyDescent="0.25">
      <c r="A1750" t="s">
        <v>47</v>
      </c>
      <c r="B1750">
        <v>2014</v>
      </c>
      <c r="C1750" t="s">
        <v>73</v>
      </c>
      <c r="D1750" t="s">
        <v>40</v>
      </c>
      <c r="E1750" t="s">
        <v>14037</v>
      </c>
      <c r="F1750">
        <v>3</v>
      </c>
    </row>
    <row r="1751" spans="1:6" x14ac:dyDescent="0.25">
      <c r="A1751" t="s">
        <v>47</v>
      </c>
      <c r="B1751">
        <v>2014</v>
      </c>
      <c r="C1751" t="s">
        <v>73</v>
      </c>
      <c r="D1751" t="s">
        <v>102</v>
      </c>
      <c r="E1751" t="s">
        <v>14038</v>
      </c>
      <c r="F1751">
        <v>14</v>
      </c>
    </row>
    <row r="1752" spans="1:6" x14ac:dyDescent="0.25">
      <c r="A1752" t="s">
        <v>47</v>
      </c>
      <c r="B1752">
        <v>2014</v>
      </c>
      <c r="C1752" t="s">
        <v>73</v>
      </c>
      <c r="D1752" t="s">
        <v>107</v>
      </c>
      <c r="E1752" t="s">
        <v>14039</v>
      </c>
      <c r="F1752">
        <v>3</v>
      </c>
    </row>
    <row r="1753" spans="1:6" x14ac:dyDescent="0.25">
      <c r="A1753" t="s">
        <v>47</v>
      </c>
      <c r="B1753">
        <v>2014</v>
      </c>
      <c r="C1753" t="s">
        <v>73</v>
      </c>
      <c r="D1753" t="s">
        <v>39</v>
      </c>
      <c r="E1753" t="s">
        <v>14040</v>
      </c>
      <c r="F1753">
        <v>6</v>
      </c>
    </row>
    <row r="1754" spans="1:6" x14ac:dyDescent="0.25">
      <c r="A1754" t="s">
        <v>47</v>
      </c>
      <c r="B1754">
        <v>2014</v>
      </c>
      <c r="C1754" t="s">
        <v>73</v>
      </c>
      <c r="D1754" t="s">
        <v>103</v>
      </c>
      <c r="E1754" t="s">
        <v>14041</v>
      </c>
      <c r="F1754">
        <v>221</v>
      </c>
    </row>
    <row r="1755" spans="1:6" x14ac:dyDescent="0.25">
      <c r="A1755" t="s">
        <v>47</v>
      </c>
      <c r="B1755">
        <v>2014</v>
      </c>
      <c r="C1755" t="s">
        <v>74</v>
      </c>
      <c r="D1755" t="s">
        <v>38</v>
      </c>
      <c r="E1755" t="s">
        <v>14042</v>
      </c>
      <c r="F1755">
        <v>4</v>
      </c>
    </row>
    <row r="1756" spans="1:6" x14ac:dyDescent="0.25">
      <c r="A1756" t="s">
        <v>47</v>
      </c>
      <c r="B1756">
        <v>2014</v>
      </c>
      <c r="C1756" t="s">
        <v>74</v>
      </c>
      <c r="D1756" t="s">
        <v>40</v>
      </c>
      <c r="E1756" t="s">
        <v>14043</v>
      </c>
      <c r="F1756">
        <v>5</v>
      </c>
    </row>
    <row r="1757" spans="1:6" x14ac:dyDescent="0.25">
      <c r="A1757" t="s">
        <v>47</v>
      </c>
      <c r="B1757">
        <v>2014</v>
      </c>
      <c r="C1757" t="s">
        <v>74</v>
      </c>
      <c r="D1757" t="s">
        <v>102</v>
      </c>
      <c r="E1757" t="s">
        <v>14044</v>
      </c>
      <c r="F1757">
        <v>16</v>
      </c>
    </row>
    <row r="1758" spans="1:6" x14ac:dyDescent="0.25">
      <c r="A1758" t="s">
        <v>47</v>
      </c>
      <c r="B1758">
        <v>2014</v>
      </c>
      <c r="C1758" t="s">
        <v>74</v>
      </c>
      <c r="D1758" t="s">
        <v>107</v>
      </c>
      <c r="E1758" t="s">
        <v>14045</v>
      </c>
      <c r="F1758">
        <v>9</v>
      </c>
    </row>
    <row r="1759" spans="1:6" x14ac:dyDescent="0.25">
      <c r="A1759" t="s">
        <v>47</v>
      </c>
      <c r="B1759">
        <v>2014</v>
      </c>
      <c r="C1759" t="s">
        <v>74</v>
      </c>
      <c r="D1759" t="s">
        <v>39</v>
      </c>
      <c r="E1759" t="s">
        <v>14046</v>
      </c>
      <c r="F1759">
        <v>9</v>
      </c>
    </row>
    <row r="1760" spans="1:6" x14ac:dyDescent="0.25">
      <c r="A1760" t="s">
        <v>47</v>
      </c>
      <c r="B1760">
        <v>2014</v>
      </c>
      <c r="C1760" t="s">
        <v>74</v>
      </c>
      <c r="D1760" t="s">
        <v>103</v>
      </c>
      <c r="E1760" t="s">
        <v>14047</v>
      </c>
      <c r="F1760">
        <v>194</v>
      </c>
    </row>
    <row r="1761" spans="1:6" x14ac:dyDescent="0.25">
      <c r="A1761" t="s">
        <v>47</v>
      </c>
      <c r="B1761">
        <v>2014</v>
      </c>
      <c r="C1761" t="s">
        <v>75</v>
      </c>
      <c r="D1761" t="s">
        <v>38</v>
      </c>
      <c r="E1761" t="s">
        <v>14048</v>
      </c>
      <c r="F1761">
        <v>7</v>
      </c>
    </row>
    <row r="1762" spans="1:6" x14ac:dyDescent="0.25">
      <c r="A1762" t="s">
        <v>47</v>
      </c>
      <c r="B1762">
        <v>2014</v>
      </c>
      <c r="C1762" t="s">
        <v>75</v>
      </c>
      <c r="D1762" t="s">
        <v>40</v>
      </c>
      <c r="E1762" t="s">
        <v>14049</v>
      </c>
      <c r="F1762">
        <v>10</v>
      </c>
    </row>
    <row r="1763" spans="1:6" x14ac:dyDescent="0.25">
      <c r="A1763" t="s">
        <v>47</v>
      </c>
      <c r="B1763">
        <v>2014</v>
      </c>
      <c r="C1763" t="s">
        <v>75</v>
      </c>
      <c r="D1763" t="s">
        <v>102</v>
      </c>
      <c r="E1763" t="s">
        <v>14050</v>
      </c>
      <c r="F1763">
        <v>18</v>
      </c>
    </row>
    <row r="1764" spans="1:6" x14ac:dyDescent="0.25">
      <c r="A1764" t="s">
        <v>47</v>
      </c>
      <c r="B1764">
        <v>2014</v>
      </c>
      <c r="C1764" t="s">
        <v>75</v>
      </c>
      <c r="D1764" t="s">
        <v>107</v>
      </c>
      <c r="E1764" t="s">
        <v>14051</v>
      </c>
      <c r="F1764">
        <v>15</v>
      </c>
    </row>
    <row r="1765" spans="1:6" x14ac:dyDescent="0.25">
      <c r="A1765" t="s">
        <v>47</v>
      </c>
      <c r="B1765">
        <v>2014</v>
      </c>
      <c r="C1765" t="s">
        <v>75</v>
      </c>
      <c r="D1765" t="s">
        <v>39</v>
      </c>
      <c r="E1765" t="s">
        <v>14052</v>
      </c>
      <c r="F1765">
        <v>7</v>
      </c>
    </row>
    <row r="1766" spans="1:6" x14ac:dyDescent="0.25">
      <c r="A1766" t="s">
        <v>47</v>
      </c>
      <c r="B1766">
        <v>2014</v>
      </c>
      <c r="C1766" t="s">
        <v>75</v>
      </c>
      <c r="D1766" t="s">
        <v>103</v>
      </c>
      <c r="E1766" t="s">
        <v>14053</v>
      </c>
      <c r="F1766">
        <v>233</v>
      </c>
    </row>
    <row r="1767" spans="1:6" x14ac:dyDescent="0.25">
      <c r="A1767" t="s">
        <v>94</v>
      </c>
      <c r="B1767">
        <v>2010</v>
      </c>
      <c r="C1767" t="s">
        <v>72</v>
      </c>
      <c r="D1767" t="s">
        <v>38</v>
      </c>
      <c r="E1767" t="s">
        <v>14054</v>
      </c>
      <c r="F1767">
        <v>5</v>
      </c>
    </row>
    <row r="1768" spans="1:6" x14ac:dyDescent="0.25">
      <c r="A1768" t="s">
        <v>94</v>
      </c>
      <c r="B1768">
        <v>2010</v>
      </c>
      <c r="C1768" t="s">
        <v>72</v>
      </c>
      <c r="D1768" t="s">
        <v>40</v>
      </c>
      <c r="E1768" t="s">
        <v>14055</v>
      </c>
      <c r="F1768">
        <v>5</v>
      </c>
    </row>
    <row r="1769" spans="1:6" x14ac:dyDescent="0.25">
      <c r="A1769" t="s">
        <v>94</v>
      </c>
      <c r="B1769">
        <v>2010</v>
      </c>
      <c r="C1769" t="s">
        <v>72</v>
      </c>
      <c r="D1769" t="s">
        <v>102</v>
      </c>
      <c r="E1769" t="s">
        <v>14056</v>
      </c>
      <c r="F1769">
        <v>18</v>
      </c>
    </row>
    <row r="1770" spans="1:6" x14ac:dyDescent="0.25">
      <c r="A1770" t="s">
        <v>94</v>
      </c>
      <c r="B1770">
        <v>2010</v>
      </c>
      <c r="C1770" t="s">
        <v>72</v>
      </c>
      <c r="D1770" t="s">
        <v>107</v>
      </c>
      <c r="E1770" t="s">
        <v>14057</v>
      </c>
      <c r="F1770">
        <v>19</v>
      </c>
    </row>
    <row r="1771" spans="1:6" x14ac:dyDescent="0.25">
      <c r="A1771" t="s">
        <v>94</v>
      </c>
      <c r="B1771">
        <v>2010</v>
      </c>
      <c r="C1771" t="s">
        <v>72</v>
      </c>
      <c r="D1771" t="s">
        <v>39</v>
      </c>
      <c r="E1771" t="s">
        <v>14058</v>
      </c>
      <c r="F1771">
        <v>22</v>
      </c>
    </row>
    <row r="1772" spans="1:6" x14ac:dyDescent="0.25">
      <c r="A1772" t="s">
        <v>94</v>
      </c>
      <c r="B1772">
        <v>2010</v>
      </c>
      <c r="C1772" t="s">
        <v>72</v>
      </c>
      <c r="D1772" t="s">
        <v>103</v>
      </c>
      <c r="E1772" t="s">
        <v>14059</v>
      </c>
      <c r="F1772">
        <v>165</v>
      </c>
    </row>
    <row r="1773" spans="1:6" x14ac:dyDescent="0.25">
      <c r="A1773" t="s">
        <v>94</v>
      </c>
      <c r="B1773">
        <v>2010</v>
      </c>
      <c r="C1773" t="s">
        <v>73</v>
      </c>
      <c r="D1773" t="s">
        <v>38</v>
      </c>
      <c r="E1773" t="s">
        <v>14060</v>
      </c>
      <c r="F1773">
        <v>3</v>
      </c>
    </row>
    <row r="1774" spans="1:6" x14ac:dyDescent="0.25">
      <c r="A1774" t="s">
        <v>94</v>
      </c>
      <c r="B1774">
        <v>2010</v>
      </c>
      <c r="C1774" t="s">
        <v>73</v>
      </c>
      <c r="D1774" t="s">
        <v>40</v>
      </c>
      <c r="E1774" t="s">
        <v>14061</v>
      </c>
      <c r="F1774">
        <v>2</v>
      </c>
    </row>
    <row r="1775" spans="1:6" x14ac:dyDescent="0.25">
      <c r="A1775" t="s">
        <v>94</v>
      </c>
      <c r="B1775">
        <v>2010</v>
      </c>
      <c r="C1775" t="s">
        <v>73</v>
      </c>
      <c r="D1775" t="s">
        <v>102</v>
      </c>
      <c r="E1775" t="s">
        <v>14062</v>
      </c>
      <c r="F1775">
        <v>15</v>
      </c>
    </row>
    <row r="1776" spans="1:6" x14ac:dyDescent="0.25">
      <c r="A1776" t="s">
        <v>94</v>
      </c>
      <c r="B1776">
        <v>2010</v>
      </c>
      <c r="C1776" t="s">
        <v>73</v>
      </c>
      <c r="D1776" t="s">
        <v>107</v>
      </c>
      <c r="E1776" t="s">
        <v>14063</v>
      </c>
      <c r="F1776">
        <v>18</v>
      </c>
    </row>
    <row r="1777" spans="1:6" x14ac:dyDescent="0.25">
      <c r="A1777" t="s">
        <v>94</v>
      </c>
      <c r="B1777">
        <v>2010</v>
      </c>
      <c r="C1777" t="s">
        <v>73</v>
      </c>
      <c r="D1777" t="s">
        <v>39</v>
      </c>
      <c r="E1777" t="s">
        <v>14064</v>
      </c>
      <c r="F1777">
        <v>20</v>
      </c>
    </row>
    <row r="1778" spans="1:6" x14ac:dyDescent="0.25">
      <c r="A1778" t="s">
        <v>94</v>
      </c>
      <c r="B1778">
        <v>2010</v>
      </c>
      <c r="C1778" t="s">
        <v>73</v>
      </c>
      <c r="D1778" t="s">
        <v>103</v>
      </c>
      <c r="E1778" t="s">
        <v>14065</v>
      </c>
      <c r="F1778">
        <v>101</v>
      </c>
    </row>
    <row r="1779" spans="1:6" x14ac:dyDescent="0.25">
      <c r="A1779" t="s">
        <v>94</v>
      </c>
      <c r="B1779">
        <v>2010</v>
      </c>
      <c r="C1779" t="s">
        <v>74</v>
      </c>
      <c r="D1779" t="s">
        <v>38</v>
      </c>
      <c r="E1779" t="s">
        <v>14066</v>
      </c>
      <c r="F1779">
        <v>3</v>
      </c>
    </row>
    <row r="1780" spans="1:6" x14ac:dyDescent="0.25">
      <c r="A1780" t="s">
        <v>94</v>
      </c>
      <c r="B1780">
        <v>2010</v>
      </c>
      <c r="C1780" t="s">
        <v>74</v>
      </c>
      <c r="D1780" t="s">
        <v>40</v>
      </c>
      <c r="E1780" t="s">
        <v>14067</v>
      </c>
      <c r="F1780">
        <v>1</v>
      </c>
    </row>
    <row r="1781" spans="1:6" x14ac:dyDescent="0.25">
      <c r="A1781" t="s">
        <v>94</v>
      </c>
      <c r="B1781">
        <v>2010</v>
      </c>
      <c r="C1781" t="s">
        <v>74</v>
      </c>
      <c r="D1781" t="s">
        <v>102</v>
      </c>
      <c r="E1781" t="s">
        <v>14068</v>
      </c>
      <c r="F1781">
        <v>11</v>
      </c>
    </row>
    <row r="1782" spans="1:6" x14ac:dyDescent="0.25">
      <c r="A1782" t="s">
        <v>94</v>
      </c>
      <c r="B1782">
        <v>2010</v>
      </c>
      <c r="C1782" t="s">
        <v>74</v>
      </c>
      <c r="D1782" t="s">
        <v>107</v>
      </c>
      <c r="E1782" t="s">
        <v>14069</v>
      </c>
      <c r="F1782">
        <v>11</v>
      </c>
    </row>
    <row r="1783" spans="1:6" x14ac:dyDescent="0.25">
      <c r="A1783" t="s">
        <v>94</v>
      </c>
      <c r="B1783">
        <v>2010</v>
      </c>
      <c r="C1783" t="s">
        <v>74</v>
      </c>
      <c r="D1783" t="s">
        <v>39</v>
      </c>
      <c r="E1783" t="s">
        <v>14070</v>
      </c>
      <c r="F1783">
        <v>7</v>
      </c>
    </row>
    <row r="1784" spans="1:6" x14ac:dyDescent="0.25">
      <c r="A1784" t="s">
        <v>94</v>
      </c>
      <c r="B1784">
        <v>2010</v>
      </c>
      <c r="C1784" t="s">
        <v>74</v>
      </c>
      <c r="D1784" t="s">
        <v>103</v>
      </c>
      <c r="E1784" t="s">
        <v>14071</v>
      </c>
      <c r="F1784">
        <v>85</v>
      </c>
    </row>
    <row r="1785" spans="1:6" x14ac:dyDescent="0.25">
      <c r="A1785" t="s">
        <v>94</v>
      </c>
      <c r="B1785">
        <v>2010</v>
      </c>
      <c r="C1785" t="s">
        <v>75</v>
      </c>
      <c r="D1785" t="s">
        <v>40</v>
      </c>
      <c r="E1785" t="s">
        <v>14072</v>
      </c>
      <c r="F1785">
        <v>1</v>
      </c>
    </row>
    <row r="1786" spans="1:6" x14ac:dyDescent="0.25">
      <c r="A1786" t="s">
        <v>94</v>
      </c>
      <c r="B1786">
        <v>2010</v>
      </c>
      <c r="C1786" t="s">
        <v>75</v>
      </c>
      <c r="D1786" t="s">
        <v>102</v>
      </c>
      <c r="E1786" t="s">
        <v>14073</v>
      </c>
      <c r="F1786">
        <v>7</v>
      </c>
    </row>
    <row r="1787" spans="1:6" x14ac:dyDescent="0.25">
      <c r="A1787" t="s">
        <v>94</v>
      </c>
      <c r="B1787">
        <v>2010</v>
      </c>
      <c r="C1787" t="s">
        <v>75</v>
      </c>
      <c r="D1787" t="s">
        <v>107</v>
      </c>
      <c r="E1787" t="s">
        <v>14074</v>
      </c>
      <c r="F1787">
        <v>9</v>
      </c>
    </row>
    <row r="1788" spans="1:6" x14ac:dyDescent="0.25">
      <c r="A1788" t="s">
        <v>94</v>
      </c>
      <c r="B1788">
        <v>2010</v>
      </c>
      <c r="C1788" t="s">
        <v>75</v>
      </c>
      <c r="D1788" t="s">
        <v>39</v>
      </c>
      <c r="E1788" t="s">
        <v>14075</v>
      </c>
      <c r="F1788">
        <v>12</v>
      </c>
    </row>
    <row r="1789" spans="1:6" x14ac:dyDescent="0.25">
      <c r="A1789" t="s">
        <v>94</v>
      </c>
      <c r="B1789">
        <v>2010</v>
      </c>
      <c r="C1789" t="s">
        <v>75</v>
      </c>
      <c r="D1789" t="s">
        <v>103</v>
      </c>
      <c r="E1789" t="s">
        <v>14076</v>
      </c>
      <c r="F1789">
        <v>63</v>
      </c>
    </row>
    <row r="1790" spans="1:6" x14ac:dyDescent="0.25">
      <c r="A1790" t="s">
        <v>94</v>
      </c>
      <c r="B1790">
        <v>2011</v>
      </c>
      <c r="C1790" t="s">
        <v>72</v>
      </c>
      <c r="D1790" t="s">
        <v>38</v>
      </c>
      <c r="E1790" t="s">
        <v>14077</v>
      </c>
      <c r="F1790">
        <v>1</v>
      </c>
    </row>
    <row r="1791" spans="1:6" x14ac:dyDescent="0.25">
      <c r="A1791" t="s">
        <v>94</v>
      </c>
      <c r="B1791">
        <v>2011</v>
      </c>
      <c r="C1791" t="s">
        <v>72</v>
      </c>
      <c r="D1791" t="s">
        <v>40</v>
      </c>
      <c r="E1791" t="s">
        <v>14078</v>
      </c>
      <c r="F1791">
        <v>1</v>
      </c>
    </row>
    <row r="1792" spans="1:6" x14ac:dyDescent="0.25">
      <c r="A1792" t="s">
        <v>94</v>
      </c>
      <c r="B1792">
        <v>2011</v>
      </c>
      <c r="C1792" t="s">
        <v>72</v>
      </c>
      <c r="D1792" t="s">
        <v>102</v>
      </c>
      <c r="E1792" t="s">
        <v>14079</v>
      </c>
      <c r="F1792">
        <v>15</v>
      </c>
    </row>
    <row r="1793" spans="1:6" x14ac:dyDescent="0.25">
      <c r="A1793" t="s">
        <v>94</v>
      </c>
      <c r="B1793">
        <v>2011</v>
      </c>
      <c r="C1793" t="s">
        <v>72</v>
      </c>
      <c r="D1793" t="s">
        <v>107</v>
      </c>
      <c r="E1793" t="s">
        <v>14080</v>
      </c>
      <c r="F1793">
        <v>6</v>
      </c>
    </row>
    <row r="1794" spans="1:6" x14ac:dyDescent="0.25">
      <c r="A1794" t="s">
        <v>94</v>
      </c>
      <c r="B1794">
        <v>2011</v>
      </c>
      <c r="C1794" t="s">
        <v>72</v>
      </c>
      <c r="D1794" t="s">
        <v>39</v>
      </c>
      <c r="E1794" t="s">
        <v>14081</v>
      </c>
      <c r="F1794">
        <v>21</v>
      </c>
    </row>
    <row r="1795" spans="1:6" x14ac:dyDescent="0.25">
      <c r="A1795" t="s">
        <v>94</v>
      </c>
      <c r="B1795">
        <v>2011</v>
      </c>
      <c r="C1795" t="s">
        <v>72</v>
      </c>
      <c r="D1795" t="s">
        <v>103</v>
      </c>
      <c r="E1795" t="s">
        <v>14082</v>
      </c>
      <c r="F1795">
        <v>176</v>
      </c>
    </row>
    <row r="1796" spans="1:6" x14ac:dyDescent="0.25">
      <c r="A1796" t="s">
        <v>94</v>
      </c>
      <c r="B1796">
        <v>2011</v>
      </c>
      <c r="C1796" t="s">
        <v>73</v>
      </c>
      <c r="D1796" t="s">
        <v>38</v>
      </c>
      <c r="E1796" t="s">
        <v>14083</v>
      </c>
      <c r="F1796">
        <v>1</v>
      </c>
    </row>
    <row r="1797" spans="1:6" x14ac:dyDescent="0.25">
      <c r="A1797" t="s">
        <v>94</v>
      </c>
      <c r="B1797">
        <v>2011</v>
      </c>
      <c r="C1797" t="s">
        <v>73</v>
      </c>
      <c r="D1797" t="s">
        <v>40</v>
      </c>
      <c r="E1797" t="s">
        <v>14084</v>
      </c>
      <c r="F1797">
        <v>1</v>
      </c>
    </row>
    <row r="1798" spans="1:6" x14ac:dyDescent="0.25">
      <c r="A1798" t="s">
        <v>94</v>
      </c>
      <c r="B1798">
        <v>2011</v>
      </c>
      <c r="C1798" t="s">
        <v>73</v>
      </c>
      <c r="D1798" t="s">
        <v>102</v>
      </c>
      <c r="E1798" t="s">
        <v>14085</v>
      </c>
      <c r="F1798">
        <v>18</v>
      </c>
    </row>
    <row r="1799" spans="1:6" x14ac:dyDescent="0.25">
      <c r="A1799" t="s">
        <v>94</v>
      </c>
      <c r="B1799">
        <v>2011</v>
      </c>
      <c r="C1799" t="s">
        <v>73</v>
      </c>
      <c r="D1799" t="s">
        <v>107</v>
      </c>
      <c r="E1799" t="s">
        <v>14086</v>
      </c>
      <c r="F1799">
        <v>6</v>
      </c>
    </row>
    <row r="1800" spans="1:6" x14ac:dyDescent="0.25">
      <c r="A1800" t="s">
        <v>94</v>
      </c>
      <c r="B1800">
        <v>2011</v>
      </c>
      <c r="C1800" t="s">
        <v>73</v>
      </c>
      <c r="D1800" t="s">
        <v>39</v>
      </c>
      <c r="E1800" t="s">
        <v>14087</v>
      </c>
      <c r="F1800">
        <v>16</v>
      </c>
    </row>
    <row r="1801" spans="1:6" x14ac:dyDescent="0.25">
      <c r="A1801" t="s">
        <v>94</v>
      </c>
      <c r="B1801">
        <v>2011</v>
      </c>
      <c r="C1801" t="s">
        <v>73</v>
      </c>
      <c r="D1801" t="s">
        <v>103</v>
      </c>
      <c r="E1801" t="s">
        <v>14088</v>
      </c>
      <c r="F1801">
        <v>108</v>
      </c>
    </row>
    <row r="1802" spans="1:6" x14ac:dyDescent="0.25">
      <c r="A1802" t="s">
        <v>94</v>
      </c>
      <c r="B1802">
        <v>2011</v>
      </c>
      <c r="C1802" t="s">
        <v>74</v>
      </c>
      <c r="D1802" t="s">
        <v>38</v>
      </c>
      <c r="E1802" t="s">
        <v>14089</v>
      </c>
      <c r="F1802">
        <v>2</v>
      </c>
    </row>
    <row r="1803" spans="1:6" x14ac:dyDescent="0.25">
      <c r="A1803" t="s">
        <v>94</v>
      </c>
      <c r="B1803">
        <v>2011</v>
      </c>
      <c r="C1803" t="s">
        <v>74</v>
      </c>
      <c r="D1803" t="s">
        <v>102</v>
      </c>
      <c r="E1803" t="s">
        <v>14090</v>
      </c>
      <c r="F1803">
        <v>10</v>
      </c>
    </row>
    <row r="1804" spans="1:6" x14ac:dyDescent="0.25">
      <c r="A1804" t="s">
        <v>94</v>
      </c>
      <c r="B1804">
        <v>2011</v>
      </c>
      <c r="C1804" t="s">
        <v>74</v>
      </c>
      <c r="D1804" t="s">
        <v>107</v>
      </c>
      <c r="E1804" t="s">
        <v>14091</v>
      </c>
      <c r="F1804">
        <v>6</v>
      </c>
    </row>
    <row r="1805" spans="1:6" x14ac:dyDescent="0.25">
      <c r="A1805" t="s">
        <v>94</v>
      </c>
      <c r="B1805">
        <v>2011</v>
      </c>
      <c r="C1805" t="s">
        <v>74</v>
      </c>
      <c r="D1805" t="s">
        <v>39</v>
      </c>
      <c r="E1805" t="s">
        <v>14092</v>
      </c>
      <c r="F1805">
        <v>17</v>
      </c>
    </row>
    <row r="1806" spans="1:6" x14ac:dyDescent="0.25">
      <c r="A1806" t="s">
        <v>94</v>
      </c>
      <c r="B1806">
        <v>2011</v>
      </c>
      <c r="C1806" t="s">
        <v>74</v>
      </c>
      <c r="D1806" t="s">
        <v>103</v>
      </c>
      <c r="E1806" t="s">
        <v>14093</v>
      </c>
      <c r="F1806">
        <v>72</v>
      </c>
    </row>
    <row r="1807" spans="1:6" x14ac:dyDescent="0.25">
      <c r="A1807" t="s">
        <v>94</v>
      </c>
      <c r="B1807">
        <v>2011</v>
      </c>
      <c r="C1807" t="s">
        <v>75</v>
      </c>
      <c r="D1807" t="s">
        <v>38</v>
      </c>
      <c r="E1807" t="s">
        <v>14094</v>
      </c>
      <c r="F1807">
        <v>2</v>
      </c>
    </row>
    <row r="1808" spans="1:6" x14ac:dyDescent="0.25">
      <c r="A1808" t="s">
        <v>94</v>
      </c>
      <c r="B1808">
        <v>2011</v>
      </c>
      <c r="C1808" t="s">
        <v>75</v>
      </c>
      <c r="D1808" t="s">
        <v>102</v>
      </c>
      <c r="E1808" t="s">
        <v>14095</v>
      </c>
      <c r="F1808">
        <v>13</v>
      </c>
    </row>
    <row r="1809" spans="1:6" x14ac:dyDescent="0.25">
      <c r="A1809" t="s">
        <v>94</v>
      </c>
      <c r="B1809">
        <v>2011</v>
      </c>
      <c r="C1809" t="s">
        <v>75</v>
      </c>
      <c r="D1809" t="s">
        <v>107</v>
      </c>
      <c r="E1809" t="s">
        <v>14096</v>
      </c>
      <c r="F1809">
        <v>9</v>
      </c>
    </row>
    <row r="1810" spans="1:6" x14ac:dyDescent="0.25">
      <c r="A1810" t="s">
        <v>94</v>
      </c>
      <c r="B1810">
        <v>2011</v>
      </c>
      <c r="C1810" t="s">
        <v>75</v>
      </c>
      <c r="D1810" t="s">
        <v>39</v>
      </c>
      <c r="E1810" t="s">
        <v>14097</v>
      </c>
      <c r="F1810">
        <v>7</v>
      </c>
    </row>
    <row r="1811" spans="1:6" x14ac:dyDescent="0.25">
      <c r="A1811" t="s">
        <v>94</v>
      </c>
      <c r="B1811">
        <v>2011</v>
      </c>
      <c r="C1811" t="s">
        <v>75</v>
      </c>
      <c r="D1811" t="s">
        <v>103</v>
      </c>
      <c r="E1811" t="s">
        <v>14098</v>
      </c>
      <c r="F1811">
        <v>64</v>
      </c>
    </row>
    <row r="1812" spans="1:6" x14ac:dyDescent="0.25">
      <c r="A1812" t="s">
        <v>94</v>
      </c>
      <c r="B1812">
        <v>2012</v>
      </c>
      <c r="C1812" t="s">
        <v>72</v>
      </c>
      <c r="D1812" t="s">
        <v>38</v>
      </c>
      <c r="E1812" t="s">
        <v>14099</v>
      </c>
      <c r="F1812">
        <v>3</v>
      </c>
    </row>
    <row r="1813" spans="1:6" x14ac:dyDescent="0.25">
      <c r="A1813" t="s">
        <v>94</v>
      </c>
      <c r="B1813">
        <v>2012</v>
      </c>
      <c r="C1813" t="s">
        <v>72</v>
      </c>
      <c r="D1813" t="s">
        <v>40</v>
      </c>
      <c r="E1813" t="s">
        <v>14100</v>
      </c>
      <c r="F1813">
        <v>3</v>
      </c>
    </row>
    <row r="1814" spans="1:6" x14ac:dyDescent="0.25">
      <c r="A1814" t="s">
        <v>94</v>
      </c>
      <c r="B1814">
        <v>2012</v>
      </c>
      <c r="C1814" t="s">
        <v>72</v>
      </c>
      <c r="D1814" t="s">
        <v>102</v>
      </c>
      <c r="E1814" t="s">
        <v>14101</v>
      </c>
      <c r="F1814">
        <v>20</v>
      </c>
    </row>
    <row r="1815" spans="1:6" x14ac:dyDescent="0.25">
      <c r="A1815" t="s">
        <v>94</v>
      </c>
      <c r="B1815">
        <v>2012</v>
      </c>
      <c r="C1815" t="s">
        <v>72</v>
      </c>
      <c r="D1815" t="s">
        <v>107</v>
      </c>
      <c r="E1815" t="s">
        <v>14102</v>
      </c>
      <c r="F1815">
        <v>22</v>
      </c>
    </row>
    <row r="1816" spans="1:6" x14ac:dyDescent="0.25">
      <c r="A1816" t="s">
        <v>94</v>
      </c>
      <c r="B1816">
        <v>2012</v>
      </c>
      <c r="C1816" t="s">
        <v>72</v>
      </c>
      <c r="D1816" t="s">
        <v>39</v>
      </c>
      <c r="E1816" t="s">
        <v>14103</v>
      </c>
      <c r="F1816">
        <v>15</v>
      </c>
    </row>
    <row r="1817" spans="1:6" x14ac:dyDescent="0.25">
      <c r="A1817" t="s">
        <v>94</v>
      </c>
      <c r="B1817">
        <v>2012</v>
      </c>
      <c r="C1817" t="s">
        <v>72</v>
      </c>
      <c r="D1817" t="s">
        <v>103</v>
      </c>
      <c r="E1817" t="s">
        <v>14104</v>
      </c>
      <c r="F1817">
        <v>168</v>
      </c>
    </row>
    <row r="1818" spans="1:6" x14ac:dyDescent="0.25">
      <c r="A1818" t="s">
        <v>94</v>
      </c>
      <c r="B1818">
        <v>2012</v>
      </c>
      <c r="C1818" t="s">
        <v>73</v>
      </c>
      <c r="D1818" t="s">
        <v>38</v>
      </c>
      <c r="E1818" t="s">
        <v>14105</v>
      </c>
      <c r="F1818">
        <v>5</v>
      </c>
    </row>
    <row r="1819" spans="1:6" x14ac:dyDescent="0.25">
      <c r="A1819" t="s">
        <v>94</v>
      </c>
      <c r="B1819">
        <v>2012</v>
      </c>
      <c r="C1819" t="s">
        <v>73</v>
      </c>
      <c r="D1819" t="s">
        <v>40</v>
      </c>
      <c r="E1819" t="s">
        <v>14106</v>
      </c>
      <c r="F1819">
        <v>1</v>
      </c>
    </row>
    <row r="1820" spans="1:6" x14ac:dyDescent="0.25">
      <c r="A1820" t="s">
        <v>94</v>
      </c>
      <c r="B1820">
        <v>2012</v>
      </c>
      <c r="C1820" t="s">
        <v>73</v>
      </c>
      <c r="D1820" t="s">
        <v>102</v>
      </c>
      <c r="E1820" t="s">
        <v>14107</v>
      </c>
      <c r="F1820">
        <v>15</v>
      </c>
    </row>
    <row r="1821" spans="1:6" x14ac:dyDescent="0.25">
      <c r="A1821" t="s">
        <v>94</v>
      </c>
      <c r="B1821">
        <v>2012</v>
      </c>
      <c r="C1821" t="s">
        <v>73</v>
      </c>
      <c r="D1821" t="s">
        <v>107</v>
      </c>
      <c r="E1821" t="s">
        <v>14108</v>
      </c>
      <c r="F1821">
        <v>10</v>
      </c>
    </row>
    <row r="1822" spans="1:6" x14ac:dyDescent="0.25">
      <c r="A1822" t="s">
        <v>94</v>
      </c>
      <c r="B1822">
        <v>2012</v>
      </c>
      <c r="C1822" t="s">
        <v>73</v>
      </c>
      <c r="D1822" t="s">
        <v>39</v>
      </c>
      <c r="E1822" t="s">
        <v>14109</v>
      </c>
      <c r="F1822">
        <v>19</v>
      </c>
    </row>
    <row r="1823" spans="1:6" x14ac:dyDescent="0.25">
      <c r="A1823" t="s">
        <v>94</v>
      </c>
      <c r="B1823">
        <v>2012</v>
      </c>
      <c r="C1823" t="s">
        <v>73</v>
      </c>
      <c r="D1823" t="s">
        <v>103</v>
      </c>
      <c r="E1823" t="s">
        <v>14110</v>
      </c>
      <c r="F1823">
        <v>117</v>
      </c>
    </row>
    <row r="1824" spans="1:6" x14ac:dyDescent="0.25">
      <c r="A1824" t="s">
        <v>94</v>
      </c>
      <c r="B1824">
        <v>2012</v>
      </c>
      <c r="C1824" t="s">
        <v>74</v>
      </c>
      <c r="D1824" t="s">
        <v>38</v>
      </c>
      <c r="E1824" t="s">
        <v>14111</v>
      </c>
      <c r="F1824">
        <v>3</v>
      </c>
    </row>
    <row r="1825" spans="1:6" x14ac:dyDescent="0.25">
      <c r="A1825" t="s">
        <v>94</v>
      </c>
      <c r="B1825">
        <v>2012</v>
      </c>
      <c r="C1825" t="s">
        <v>74</v>
      </c>
      <c r="D1825" t="s">
        <v>102</v>
      </c>
      <c r="E1825" t="s">
        <v>14112</v>
      </c>
      <c r="F1825">
        <v>9</v>
      </c>
    </row>
    <row r="1826" spans="1:6" x14ac:dyDescent="0.25">
      <c r="A1826" t="s">
        <v>94</v>
      </c>
      <c r="B1826">
        <v>2012</v>
      </c>
      <c r="C1826" t="s">
        <v>74</v>
      </c>
      <c r="D1826" t="s">
        <v>107</v>
      </c>
      <c r="E1826" t="s">
        <v>14113</v>
      </c>
      <c r="F1826">
        <v>7</v>
      </c>
    </row>
    <row r="1827" spans="1:6" x14ac:dyDescent="0.25">
      <c r="A1827" t="s">
        <v>94</v>
      </c>
      <c r="B1827">
        <v>2012</v>
      </c>
      <c r="C1827" t="s">
        <v>74</v>
      </c>
      <c r="D1827" t="s">
        <v>39</v>
      </c>
      <c r="E1827" t="s">
        <v>14114</v>
      </c>
      <c r="F1827">
        <v>6</v>
      </c>
    </row>
    <row r="1828" spans="1:6" x14ac:dyDescent="0.25">
      <c r="A1828" t="s">
        <v>94</v>
      </c>
      <c r="B1828">
        <v>2012</v>
      </c>
      <c r="C1828" t="s">
        <v>74</v>
      </c>
      <c r="D1828" t="s">
        <v>103</v>
      </c>
      <c r="E1828" t="s">
        <v>14115</v>
      </c>
      <c r="F1828">
        <v>60</v>
      </c>
    </row>
    <row r="1829" spans="1:6" x14ac:dyDescent="0.25">
      <c r="A1829" t="s">
        <v>94</v>
      </c>
      <c r="B1829">
        <v>2012</v>
      </c>
      <c r="C1829" t="s">
        <v>75</v>
      </c>
      <c r="D1829" t="s">
        <v>38</v>
      </c>
      <c r="E1829" t="s">
        <v>14116</v>
      </c>
      <c r="F1829">
        <v>3</v>
      </c>
    </row>
    <row r="1830" spans="1:6" x14ac:dyDescent="0.25">
      <c r="A1830" t="s">
        <v>94</v>
      </c>
      <c r="B1830">
        <v>2012</v>
      </c>
      <c r="C1830" t="s">
        <v>75</v>
      </c>
      <c r="D1830" t="s">
        <v>40</v>
      </c>
      <c r="E1830" t="s">
        <v>14117</v>
      </c>
      <c r="F1830">
        <v>4</v>
      </c>
    </row>
    <row r="1831" spans="1:6" x14ac:dyDescent="0.25">
      <c r="A1831" t="s">
        <v>94</v>
      </c>
      <c r="B1831">
        <v>2012</v>
      </c>
      <c r="C1831" t="s">
        <v>75</v>
      </c>
      <c r="D1831" t="s">
        <v>102</v>
      </c>
      <c r="E1831" t="s">
        <v>14118</v>
      </c>
      <c r="F1831">
        <v>11</v>
      </c>
    </row>
    <row r="1832" spans="1:6" x14ac:dyDescent="0.25">
      <c r="A1832" t="s">
        <v>94</v>
      </c>
      <c r="B1832">
        <v>2012</v>
      </c>
      <c r="C1832" t="s">
        <v>75</v>
      </c>
      <c r="D1832" t="s">
        <v>107</v>
      </c>
      <c r="E1832" t="s">
        <v>14119</v>
      </c>
      <c r="F1832">
        <v>10</v>
      </c>
    </row>
    <row r="1833" spans="1:6" x14ac:dyDescent="0.25">
      <c r="A1833" t="s">
        <v>94</v>
      </c>
      <c r="B1833">
        <v>2012</v>
      </c>
      <c r="C1833" t="s">
        <v>75</v>
      </c>
      <c r="D1833" t="s">
        <v>39</v>
      </c>
      <c r="E1833" t="s">
        <v>14120</v>
      </c>
      <c r="F1833">
        <v>28</v>
      </c>
    </row>
    <row r="1834" spans="1:6" x14ac:dyDescent="0.25">
      <c r="A1834" t="s">
        <v>94</v>
      </c>
      <c r="B1834">
        <v>2012</v>
      </c>
      <c r="C1834" t="s">
        <v>75</v>
      </c>
      <c r="D1834" t="s">
        <v>103</v>
      </c>
      <c r="E1834" t="s">
        <v>14121</v>
      </c>
      <c r="F1834">
        <v>59</v>
      </c>
    </row>
    <row r="1835" spans="1:6" x14ac:dyDescent="0.25">
      <c r="A1835" t="s">
        <v>94</v>
      </c>
      <c r="B1835">
        <v>2013</v>
      </c>
      <c r="C1835" t="s">
        <v>72</v>
      </c>
      <c r="D1835" t="s">
        <v>38</v>
      </c>
      <c r="E1835" t="s">
        <v>14122</v>
      </c>
      <c r="F1835">
        <v>8</v>
      </c>
    </row>
    <row r="1836" spans="1:6" x14ac:dyDescent="0.25">
      <c r="A1836" t="s">
        <v>94</v>
      </c>
      <c r="B1836">
        <v>2013</v>
      </c>
      <c r="C1836" t="s">
        <v>72</v>
      </c>
      <c r="D1836" t="s">
        <v>40</v>
      </c>
      <c r="E1836" t="s">
        <v>14123</v>
      </c>
      <c r="F1836">
        <v>4</v>
      </c>
    </row>
    <row r="1837" spans="1:6" x14ac:dyDescent="0.25">
      <c r="A1837" t="s">
        <v>94</v>
      </c>
      <c r="B1837">
        <v>2013</v>
      </c>
      <c r="C1837" t="s">
        <v>72</v>
      </c>
      <c r="D1837" t="s">
        <v>102</v>
      </c>
      <c r="E1837" t="s">
        <v>14124</v>
      </c>
      <c r="F1837">
        <v>15</v>
      </c>
    </row>
    <row r="1838" spans="1:6" x14ac:dyDescent="0.25">
      <c r="A1838" t="s">
        <v>94</v>
      </c>
      <c r="B1838">
        <v>2013</v>
      </c>
      <c r="C1838" t="s">
        <v>72</v>
      </c>
      <c r="D1838" t="s">
        <v>107</v>
      </c>
      <c r="E1838" t="s">
        <v>14125</v>
      </c>
      <c r="F1838">
        <v>18</v>
      </c>
    </row>
    <row r="1839" spans="1:6" x14ac:dyDescent="0.25">
      <c r="A1839" t="s">
        <v>94</v>
      </c>
      <c r="B1839">
        <v>2013</v>
      </c>
      <c r="C1839" t="s">
        <v>72</v>
      </c>
      <c r="D1839" t="s">
        <v>39</v>
      </c>
      <c r="E1839" t="s">
        <v>14126</v>
      </c>
      <c r="F1839">
        <v>28</v>
      </c>
    </row>
    <row r="1840" spans="1:6" x14ac:dyDescent="0.25">
      <c r="A1840" t="s">
        <v>94</v>
      </c>
      <c r="B1840">
        <v>2013</v>
      </c>
      <c r="C1840" t="s">
        <v>72</v>
      </c>
      <c r="D1840" t="s">
        <v>103</v>
      </c>
      <c r="E1840" t="s">
        <v>14127</v>
      </c>
      <c r="F1840">
        <v>161</v>
      </c>
    </row>
    <row r="1841" spans="1:6" x14ac:dyDescent="0.25">
      <c r="A1841" t="s">
        <v>94</v>
      </c>
      <c r="B1841">
        <v>2013</v>
      </c>
      <c r="C1841" t="s">
        <v>73</v>
      </c>
      <c r="D1841" t="s">
        <v>38</v>
      </c>
      <c r="E1841" t="s">
        <v>14128</v>
      </c>
      <c r="F1841">
        <v>4</v>
      </c>
    </row>
    <row r="1842" spans="1:6" x14ac:dyDescent="0.25">
      <c r="A1842" t="s">
        <v>94</v>
      </c>
      <c r="B1842">
        <v>2013</v>
      </c>
      <c r="C1842" t="s">
        <v>73</v>
      </c>
      <c r="D1842" t="s">
        <v>40</v>
      </c>
      <c r="E1842" t="s">
        <v>14129</v>
      </c>
      <c r="F1842">
        <v>1</v>
      </c>
    </row>
    <row r="1843" spans="1:6" x14ac:dyDescent="0.25">
      <c r="A1843" t="s">
        <v>94</v>
      </c>
      <c r="B1843">
        <v>2013</v>
      </c>
      <c r="C1843" t="s">
        <v>73</v>
      </c>
      <c r="D1843" t="s">
        <v>102</v>
      </c>
      <c r="E1843" t="s">
        <v>14130</v>
      </c>
      <c r="F1843">
        <v>18</v>
      </c>
    </row>
    <row r="1844" spans="1:6" x14ac:dyDescent="0.25">
      <c r="A1844" t="s">
        <v>94</v>
      </c>
      <c r="B1844">
        <v>2013</v>
      </c>
      <c r="C1844" t="s">
        <v>73</v>
      </c>
      <c r="D1844" t="s">
        <v>107</v>
      </c>
      <c r="E1844" t="s">
        <v>14131</v>
      </c>
      <c r="F1844">
        <v>16</v>
      </c>
    </row>
    <row r="1845" spans="1:6" x14ac:dyDescent="0.25">
      <c r="A1845" t="s">
        <v>94</v>
      </c>
      <c r="B1845">
        <v>2013</v>
      </c>
      <c r="C1845" t="s">
        <v>73</v>
      </c>
      <c r="D1845" t="s">
        <v>39</v>
      </c>
      <c r="E1845" t="s">
        <v>14132</v>
      </c>
      <c r="F1845">
        <v>19</v>
      </c>
    </row>
    <row r="1846" spans="1:6" x14ac:dyDescent="0.25">
      <c r="A1846" t="s">
        <v>94</v>
      </c>
      <c r="B1846">
        <v>2013</v>
      </c>
      <c r="C1846" t="s">
        <v>73</v>
      </c>
      <c r="D1846" t="s">
        <v>103</v>
      </c>
      <c r="E1846" t="s">
        <v>14133</v>
      </c>
      <c r="F1846">
        <v>109</v>
      </c>
    </row>
    <row r="1847" spans="1:6" x14ac:dyDescent="0.25">
      <c r="A1847" t="s">
        <v>94</v>
      </c>
      <c r="B1847">
        <v>2013</v>
      </c>
      <c r="C1847" t="s">
        <v>74</v>
      </c>
      <c r="D1847" t="s">
        <v>38</v>
      </c>
      <c r="E1847" t="s">
        <v>14134</v>
      </c>
      <c r="F1847">
        <v>7</v>
      </c>
    </row>
    <row r="1848" spans="1:6" x14ac:dyDescent="0.25">
      <c r="A1848" t="s">
        <v>94</v>
      </c>
      <c r="B1848">
        <v>2013</v>
      </c>
      <c r="C1848" t="s">
        <v>74</v>
      </c>
      <c r="D1848" t="s">
        <v>40</v>
      </c>
      <c r="E1848" t="s">
        <v>14135</v>
      </c>
      <c r="F1848">
        <v>2</v>
      </c>
    </row>
    <row r="1849" spans="1:6" x14ac:dyDescent="0.25">
      <c r="A1849" t="s">
        <v>94</v>
      </c>
      <c r="B1849">
        <v>2013</v>
      </c>
      <c r="C1849" t="s">
        <v>74</v>
      </c>
      <c r="D1849" t="s">
        <v>102</v>
      </c>
      <c r="E1849" t="s">
        <v>14136</v>
      </c>
      <c r="F1849">
        <v>12</v>
      </c>
    </row>
    <row r="1850" spans="1:6" x14ac:dyDescent="0.25">
      <c r="A1850" t="s">
        <v>94</v>
      </c>
      <c r="B1850">
        <v>2013</v>
      </c>
      <c r="C1850" t="s">
        <v>74</v>
      </c>
      <c r="D1850" t="s">
        <v>107</v>
      </c>
      <c r="E1850" t="s">
        <v>14137</v>
      </c>
      <c r="F1850">
        <v>13</v>
      </c>
    </row>
    <row r="1851" spans="1:6" x14ac:dyDescent="0.25">
      <c r="A1851" t="s">
        <v>94</v>
      </c>
      <c r="B1851">
        <v>2013</v>
      </c>
      <c r="C1851" t="s">
        <v>74</v>
      </c>
      <c r="D1851" t="s">
        <v>39</v>
      </c>
      <c r="E1851" t="s">
        <v>14138</v>
      </c>
      <c r="F1851">
        <v>10</v>
      </c>
    </row>
    <row r="1852" spans="1:6" x14ac:dyDescent="0.25">
      <c r="A1852" t="s">
        <v>94</v>
      </c>
      <c r="B1852">
        <v>2013</v>
      </c>
      <c r="C1852" t="s">
        <v>74</v>
      </c>
      <c r="D1852" t="s">
        <v>103</v>
      </c>
      <c r="E1852" t="s">
        <v>14139</v>
      </c>
      <c r="F1852">
        <v>68</v>
      </c>
    </row>
    <row r="1853" spans="1:6" x14ac:dyDescent="0.25">
      <c r="A1853" t="s">
        <v>94</v>
      </c>
      <c r="B1853">
        <v>2013</v>
      </c>
      <c r="C1853" t="s">
        <v>75</v>
      </c>
      <c r="D1853" t="s">
        <v>38</v>
      </c>
      <c r="E1853" t="s">
        <v>14140</v>
      </c>
      <c r="F1853">
        <v>8</v>
      </c>
    </row>
    <row r="1854" spans="1:6" x14ac:dyDescent="0.25">
      <c r="A1854" t="s">
        <v>94</v>
      </c>
      <c r="B1854">
        <v>2013</v>
      </c>
      <c r="C1854" t="s">
        <v>75</v>
      </c>
      <c r="D1854" t="s">
        <v>40</v>
      </c>
      <c r="E1854" t="s">
        <v>14141</v>
      </c>
      <c r="F1854">
        <v>1</v>
      </c>
    </row>
    <row r="1855" spans="1:6" x14ac:dyDescent="0.25">
      <c r="A1855" t="s">
        <v>94</v>
      </c>
      <c r="B1855">
        <v>2013</v>
      </c>
      <c r="C1855" t="s">
        <v>75</v>
      </c>
      <c r="D1855" t="s">
        <v>102</v>
      </c>
      <c r="E1855" t="s">
        <v>14142</v>
      </c>
      <c r="F1855">
        <v>12</v>
      </c>
    </row>
    <row r="1856" spans="1:6" x14ac:dyDescent="0.25">
      <c r="A1856" t="s">
        <v>94</v>
      </c>
      <c r="B1856">
        <v>2013</v>
      </c>
      <c r="C1856" t="s">
        <v>75</v>
      </c>
      <c r="D1856" t="s">
        <v>107</v>
      </c>
      <c r="E1856" t="s">
        <v>14143</v>
      </c>
      <c r="F1856">
        <v>16</v>
      </c>
    </row>
    <row r="1857" spans="1:6" x14ac:dyDescent="0.25">
      <c r="A1857" t="s">
        <v>94</v>
      </c>
      <c r="B1857">
        <v>2013</v>
      </c>
      <c r="C1857" t="s">
        <v>75</v>
      </c>
      <c r="D1857" t="s">
        <v>39</v>
      </c>
      <c r="E1857" t="s">
        <v>14144</v>
      </c>
      <c r="F1857">
        <v>20</v>
      </c>
    </row>
    <row r="1858" spans="1:6" x14ac:dyDescent="0.25">
      <c r="A1858" t="s">
        <v>94</v>
      </c>
      <c r="B1858">
        <v>2013</v>
      </c>
      <c r="C1858" t="s">
        <v>75</v>
      </c>
      <c r="D1858" t="s">
        <v>103</v>
      </c>
      <c r="E1858" t="s">
        <v>14145</v>
      </c>
      <c r="F1858">
        <v>53</v>
      </c>
    </row>
    <row r="1859" spans="1:6" x14ac:dyDescent="0.25">
      <c r="A1859" t="s">
        <v>94</v>
      </c>
      <c r="B1859">
        <v>2014</v>
      </c>
      <c r="C1859" t="s">
        <v>72</v>
      </c>
      <c r="D1859" t="s">
        <v>38</v>
      </c>
      <c r="E1859" t="s">
        <v>14146</v>
      </c>
      <c r="F1859">
        <v>7</v>
      </c>
    </row>
    <row r="1860" spans="1:6" x14ac:dyDescent="0.25">
      <c r="A1860" t="s">
        <v>94</v>
      </c>
      <c r="B1860">
        <v>2014</v>
      </c>
      <c r="C1860" t="s">
        <v>72</v>
      </c>
      <c r="D1860" t="s">
        <v>40</v>
      </c>
      <c r="E1860" t="s">
        <v>14147</v>
      </c>
      <c r="F1860">
        <v>3</v>
      </c>
    </row>
    <row r="1861" spans="1:6" x14ac:dyDescent="0.25">
      <c r="A1861" t="s">
        <v>94</v>
      </c>
      <c r="B1861">
        <v>2014</v>
      </c>
      <c r="C1861" t="s">
        <v>72</v>
      </c>
      <c r="D1861" t="s">
        <v>102</v>
      </c>
      <c r="E1861" t="s">
        <v>14148</v>
      </c>
      <c r="F1861">
        <v>10</v>
      </c>
    </row>
    <row r="1862" spans="1:6" x14ac:dyDescent="0.25">
      <c r="A1862" t="s">
        <v>94</v>
      </c>
      <c r="B1862">
        <v>2014</v>
      </c>
      <c r="C1862" t="s">
        <v>72</v>
      </c>
      <c r="D1862" t="s">
        <v>107</v>
      </c>
      <c r="E1862" t="s">
        <v>14149</v>
      </c>
      <c r="F1862">
        <v>14</v>
      </c>
    </row>
    <row r="1863" spans="1:6" x14ac:dyDescent="0.25">
      <c r="A1863" t="s">
        <v>94</v>
      </c>
      <c r="B1863">
        <v>2014</v>
      </c>
      <c r="C1863" t="s">
        <v>72</v>
      </c>
      <c r="D1863" t="s">
        <v>39</v>
      </c>
      <c r="E1863" t="s">
        <v>14150</v>
      </c>
      <c r="F1863">
        <v>28</v>
      </c>
    </row>
    <row r="1864" spans="1:6" x14ac:dyDescent="0.25">
      <c r="A1864" t="s">
        <v>94</v>
      </c>
      <c r="B1864">
        <v>2014</v>
      </c>
      <c r="C1864" t="s">
        <v>72</v>
      </c>
      <c r="D1864" t="s">
        <v>103</v>
      </c>
      <c r="E1864" t="s">
        <v>14151</v>
      </c>
      <c r="F1864">
        <v>148</v>
      </c>
    </row>
    <row r="1865" spans="1:6" x14ac:dyDescent="0.25">
      <c r="A1865" t="s">
        <v>94</v>
      </c>
      <c r="B1865">
        <v>2014</v>
      </c>
      <c r="C1865" t="s">
        <v>73</v>
      </c>
      <c r="D1865" t="s">
        <v>38</v>
      </c>
      <c r="E1865" t="s">
        <v>14152</v>
      </c>
      <c r="F1865">
        <v>4</v>
      </c>
    </row>
    <row r="1866" spans="1:6" x14ac:dyDescent="0.25">
      <c r="A1866" t="s">
        <v>94</v>
      </c>
      <c r="B1866">
        <v>2014</v>
      </c>
      <c r="C1866" t="s">
        <v>73</v>
      </c>
      <c r="D1866" t="s">
        <v>40</v>
      </c>
      <c r="E1866" t="s">
        <v>14153</v>
      </c>
      <c r="F1866">
        <v>4</v>
      </c>
    </row>
    <row r="1867" spans="1:6" x14ac:dyDescent="0.25">
      <c r="A1867" t="s">
        <v>94</v>
      </c>
      <c r="B1867">
        <v>2014</v>
      </c>
      <c r="C1867" t="s">
        <v>73</v>
      </c>
      <c r="D1867" t="s">
        <v>102</v>
      </c>
      <c r="E1867" t="s">
        <v>14154</v>
      </c>
      <c r="F1867">
        <v>9</v>
      </c>
    </row>
    <row r="1868" spans="1:6" x14ac:dyDescent="0.25">
      <c r="A1868" t="s">
        <v>94</v>
      </c>
      <c r="B1868">
        <v>2014</v>
      </c>
      <c r="C1868" t="s">
        <v>73</v>
      </c>
      <c r="D1868" t="s">
        <v>107</v>
      </c>
      <c r="E1868" t="s">
        <v>14155</v>
      </c>
      <c r="F1868">
        <v>19</v>
      </c>
    </row>
    <row r="1869" spans="1:6" x14ac:dyDescent="0.25">
      <c r="A1869" t="s">
        <v>94</v>
      </c>
      <c r="B1869">
        <v>2014</v>
      </c>
      <c r="C1869" t="s">
        <v>73</v>
      </c>
      <c r="D1869" t="s">
        <v>39</v>
      </c>
      <c r="E1869" t="s">
        <v>14156</v>
      </c>
      <c r="F1869">
        <v>18</v>
      </c>
    </row>
    <row r="1870" spans="1:6" x14ac:dyDescent="0.25">
      <c r="A1870" t="s">
        <v>94</v>
      </c>
      <c r="B1870">
        <v>2014</v>
      </c>
      <c r="C1870" t="s">
        <v>73</v>
      </c>
      <c r="D1870" t="s">
        <v>103</v>
      </c>
      <c r="E1870" t="s">
        <v>14157</v>
      </c>
      <c r="F1870">
        <v>133</v>
      </c>
    </row>
    <row r="1871" spans="1:6" x14ac:dyDescent="0.25">
      <c r="A1871" t="s">
        <v>94</v>
      </c>
      <c r="B1871">
        <v>2014</v>
      </c>
      <c r="C1871" t="s">
        <v>74</v>
      </c>
      <c r="D1871" t="s">
        <v>38</v>
      </c>
      <c r="E1871" t="s">
        <v>14158</v>
      </c>
      <c r="F1871">
        <v>3</v>
      </c>
    </row>
    <row r="1872" spans="1:6" x14ac:dyDescent="0.25">
      <c r="A1872" t="s">
        <v>94</v>
      </c>
      <c r="B1872">
        <v>2014</v>
      </c>
      <c r="C1872" t="s">
        <v>74</v>
      </c>
      <c r="D1872" t="s">
        <v>40</v>
      </c>
      <c r="E1872" t="s">
        <v>14159</v>
      </c>
      <c r="F1872">
        <v>2</v>
      </c>
    </row>
    <row r="1873" spans="1:6" x14ac:dyDescent="0.25">
      <c r="A1873" t="s">
        <v>94</v>
      </c>
      <c r="B1873">
        <v>2014</v>
      </c>
      <c r="C1873" t="s">
        <v>74</v>
      </c>
      <c r="D1873" t="s">
        <v>102</v>
      </c>
      <c r="E1873" t="s">
        <v>14160</v>
      </c>
      <c r="F1873">
        <v>13</v>
      </c>
    </row>
    <row r="1874" spans="1:6" x14ac:dyDescent="0.25">
      <c r="A1874" t="s">
        <v>94</v>
      </c>
      <c r="B1874">
        <v>2014</v>
      </c>
      <c r="C1874" t="s">
        <v>74</v>
      </c>
      <c r="D1874" t="s">
        <v>107</v>
      </c>
      <c r="E1874" t="s">
        <v>14161</v>
      </c>
      <c r="F1874">
        <v>12</v>
      </c>
    </row>
    <row r="1875" spans="1:6" x14ac:dyDescent="0.25">
      <c r="A1875" t="s">
        <v>94</v>
      </c>
      <c r="B1875">
        <v>2014</v>
      </c>
      <c r="C1875" t="s">
        <v>74</v>
      </c>
      <c r="D1875" t="s">
        <v>39</v>
      </c>
      <c r="E1875" t="s">
        <v>14162</v>
      </c>
      <c r="F1875">
        <v>8</v>
      </c>
    </row>
    <row r="1876" spans="1:6" x14ac:dyDescent="0.25">
      <c r="A1876" t="s">
        <v>94</v>
      </c>
      <c r="B1876">
        <v>2014</v>
      </c>
      <c r="C1876" t="s">
        <v>74</v>
      </c>
      <c r="D1876" t="s">
        <v>103</v>
      </c>
      <c r="E1876" t="s">
        <v>14163</v>
      </c>
      <c r="F1876">
        <v>65</v>
      </c>
    </row>
    <row r="1877" spans="1:6" x14ac:dyDescent="0.25">
      <c r="A1877" t="s">
        <v>94</v>
      </c>
      <c r="B1877">
        <v>2014</v>
      </c>
      <c r="C1877" t="s">
        <v>75</v>
      </c>
      <c r="D1877" t="s">
        <v>38</v>
      </c>
      <c r="E1877" t="s">
        <v>14164</v>
      </c>
      <c r="F1877">
        <v>5</v>
      </c>
    </row>
    <row r="1878" spans="1:6" x14ac:dyDescent="0.25">
      <c r="A1878" t="s">
        <v>94</v>
      </c>
      <c r="B1878">
        <v>2014</v>
      </c>
      <c r="C1878" t="s">
        <v>75</v>
      </c>
      <c r="D1878" t="s">
        <v>40</v>
      </c>
      <c r="E1878" t="s">
        <v>14165</v>
      </c>
      <c r="F1878">
        <v>1</v>
      </c>
    </row>
    <row r="1879" spans="1:6" x14ac:dyDescent="0.25">
      <c r="A1879" t="s">
        <v>94</v>
      </c>
      <c r="B1879">
        <v>2014</v>
      </c>
      <c r="C1879" t="s">
        <v>75</v>
      </c>
      <c r="D1879" t="s">
        <v>102</v>
      </c>
      <c r="E1879" t="s">
        <v>14166</v>
      </c>
      <c r="F1879">
        <v>11</v>
      </c>
    </row>
    <row r="1880" spans="1:6" x14ac:dyDescent="0.25">
      <c r="A1880" t="s">
        <v>94</v>
      </c>
      <c r="B1880">
        <v>2014</v>
      </c>
      <c r="C1880" t="s">
        <v>75</v>
      </c>
      <c r="D1880" t="s">
        <v>107</v>
      </c>
      <c r="E1880" t="s">
        <v>14167</v>
      </c>
      <c r="F1880">
        <v>16</v>
      </c>
    </row>
    <row r="1881" spans="1:6" x14ac:dyDescent="0.25">
      <c r="A1881" t="s">
        <v>94</v>
      </c>
      <c r="B1881">
        <v>2014</v>
      </c>
      <c r="C1881" t="s">
        <v>75</v>
      </c>
      <c r="D1881" t="s">
        <v>39</v>
      </c>
      <c r="E1881" t="s">
        <v>14168</v>
      </c>
      <c r="F1881">
        <v>19</v>
      </c>
    </row>
    <row r="1882" spans="1:6" x14ac:dyDescent="0.25">
      <c r="A1882" t="s">
        <v>94</v>
      </c>
      <c r="B1882">
        <v>2014</v>
      </c>
      <c r="C1882" t="s">
        <v>75</v>
      </c>
      <c r="D1882" t="s">
        <v>103</v>
      </c>
      <c r="E1882" t="s">
        <v>14169</v>
      </c>
      <c r="F1882">
        <v>63</v>
      </c>
    </row>
    <row r="1883" spans="1:6" x14ac:dyDescent="0.25">
      <c r="A1883" t="s">
        <v>95</v>
      </c>
      <c r="B1883">
        <v>2010</v>
      </c>
      <c r="C1883" t="s">
        <v>72</v>
      </c>
      <c r="D1883" t="s">
        <v>38</v>
      </c>
      <c r="E1883" t="s">
        <v>14170</v>
      </c>
      <c r="F1883">
        <v>5</v>
      </c>
    </row>
    <row r="1884" spans="1:6" x14ac:dyDescent="0.25">
      <c r="A1884" t="s">
        <v>95</v>
      </c>
      <c r="B1884">
        <v>2010</v>
      </c>
      <c r="C1884" t="s">
        <v>72</v>
      </c>
      <c r="D1884" t="s">
        <v>102</v>
      </c>
      <c r="E1884" t="s">
        <v>14171</v>
      </c>
      <c r="F1884">
        <v>12</v>
      </c>
    </row>
    <row r="1885" spans="1:6" x14ac:dyDescent="0.25">
      <c r="A1885" t="s">
        <v>95</v>
      </c>
      <c r="B1885">
        <v>2010</v>
      </c>
      <c r="C1885" t="s">
        <v>72</v>
      </c>
      <c r="D1885" t="s">
        <v>107</v>
      </c>
      <c r="E1885" t="s">
        <v>14172</v>
      </c>
      <c r="F1885">
        <v>11</v>
      </c>
    </row>
    <row r="1886" spans="1:6" x14ac:dyDescent="0.25">
      <c r="A1886" t="s">
        <v>95</v>
      </c>
      <c r="B1886">
        <v>2010</v>
      </c>
      <c r="C1886" t="s">
        <v>72</v>
      </c>
      <c r="D1886" t="s">
        <v>39</v>
      </c>
      <c r="E1886" t="s">
        <v>14173</v>
      </c>
      <c r="F1886">
        <v>6</v>
      </c>
    </row>
    <row r="1887" spans="1:6" x14ac:dyDescent="0.25">
      <c r="A1887" t="s">
        <v>95</v>
      </c>
      <c r="B1887">
        <v>2010</v>
      </c>
      <c r="C1887" t="s">
        <v>72</v>
      </c>
      <c r="D1887" t="s">
        <v>103</v>
      </c>
      <c r="E1887" t="s">
        <v>14174</v>
      </c>
      <c r="F1887">
        <v>71</v>
      </c>
    </row>
    <row r="1888" spans="1:6" x14ac:dyDescent="0.25">
      <c r="A1888" t="s">
        <v>95</v>
      </c>
      <c r="B1888">
        <v>2010</v>
      </c>
      <c r="C1888" t="s">
        <v>73</v>
      </c>
      <c r="D1888" t="s">
        <v>38</v>
      </c>
      <c r="E1888" t="s">
        <v>14175</v>
      </c>
      <c r="F1888">
        <v>2</v>
      </c>
    </row>
    <row r="1889" spans="1:6" x14ac:dyDescent="0.25">
      <c r="A1889" t="s">
        <v>95</v>
      </c>
      <c r="B1889">
        <v>2010</v>
      </c>
      <c r="C1889" t="s">
        <v>73</v>
      </c>
      <c r="D1889" t="s">
        <v>102</v>
      </c>
      <c r="E1889" t="s">
        <v>14176</v>
      </c>
      <c r="F1889">
        <v>4</v>
      </c>
    </row>
    <row r="1890" spans="1:6" x14ac:dyDescent="0.25">
      <c r="A1890" t="s">
        <v>95</v>
      </c>
      <c r="B1890">
        <v>2010</v>
      </c>
      <c r="C1890" t="s">
        <v>73</v>
      </c>
      <c r="D1890" t="s">
        <v>107</v>
      </c>
      <c r="E1890" t="s">
        <v>14177</v>
      </c>
      <c r="F1890">
        <v>7</v>
      </c>
    </row>
    <row r="1891" spans="1:6" x14ac:dyDescent="0.25">
      <c r="A1891" t="s">
        <v>95</v>
      </c>
      <c r="B1891">
        <v>2010</v>
      </c>
      <c r="C1891" t="s">
        <v>73</v>
      </c>
      <c r="D1891" t="s">
        <v>39</v>
      </c>
      <c r="E1891" t="s">
        <v>14178</v>
      </c>
      <c r="F1891">
        <v>4</v>
      </c>
    </row>
    <row r="1892" spans="1:6" x14ac:dyDescent="0.25">
      <c r="A1892" t="s">
        <v>95</v>
      </c>
      <c r="B1892">
        <v>2010</v>
      </c>
      <c r="C1892" t="s">
        <v>73</v>
      </c>
      <c r="D1892" t="s">
        <v>103</v>
      </c>
      <c r="E1892" t="s">
        <v>14179</v>
      </c>
      <c r="F1892">
        <v>30</v>
      </c>
    </row>
    <row r="1893" spans="1:6" x14ac:dyDescent="0.25">
      <c r="A1893" t="s">
        <v>95</v>
      </c>
      <c r="B1893">
        <v>2010</v>
      </c>
      <c r="C1893" t="s">
        <v>74</v>
      </c>
      <c r="D1893" t="s">
        <v>38</v>
      </c>
      <c r="E1893" t="s">
        <v>14180</v>
      </c>
      <c r="F1893">
        <v>1</v>
      </c>
    </row>
    <row r="1894" spans="1:6" x14ac:dyDescent="0.25">
      <c r="A1894" t="s">
        <v>95</v>
      </c>
      <c r="B1894">
        <v>2010</v>
      </c>
      <c r="C1894" t="s">
        <v>74</v>
      </c>
      <c r="D1894" t="s">
        <v>102</v>
      </c>
      <c r="E1894" t="s">
        <v>14181</v>
      </c>
      <c r="F1894">
        <v>6</v>
      </c>
    </row>
    <row r="1895" spans="1:6" x14ac:dyDescent="0.25">
      <c r="A1895" t="s">
        <v>95</v>
      </c>
      <c r="B1895">
        <v>2010</v>
      </c>
      <c r="C1895" t="s">
        <v>74</v>
      </c>
      <c r="D1895" t="s">
        <v>107</v>
      </c>
      <c r="E1895" t="s">
        <v>14182</v>
      </c>
      <c r="F1895">
        <v>4</v>
      </c>
    </row>
    <row r="1896" spans="1:6" x14ac:dyDescent="0.25">
      <c r="A1896" t="s">
        <v>95</v>
      </c>
      <c r="B1896">
        <v>2010</v>
      </c>
      <c r="C1896" t="s">
        <v>74</v>
      </c>
      <c r="D1896" t="s">
        <v>39</v>
      </c>
      <c r="E1896" t="s">
        <v>14183</v>
      </c>
      <c r="F1896">
        <v>6</v>
      </c>
    </row>
    <row r="1897" spans="1:6" x14ac:dyDescent="0.25">
      <c r="A1897" t="s">
        <v>95</v>
      </c>
      <c r="B1897">
        <v>2010</v>
      </c>
      <c r="C1897" t="s">
        <v>74</v>
      </c>
      <c r="D1897" t="s">
        <v>103</v>
      </c>
      <c r="E1897" t="s">
        <v>14184</v>
      </c>
      <c r="F1897">
        <v>22</v>
      </c>
    </row>
    <row r="1898" spans="1:6" x14ac:dyDescent="0.25">
      <c r="A1898" t="s">
        <v>95</v>
      </c>
      <c r="B1898">
        <v>2010</v>
      </c>
      <c r="C1898" t="s">
        <v>75</v>
      </c>
      <c r="D1898" t="s">
        <v>38</v>
      </c>
      <c r="E1898" t="s">
        <v>14185</v>
      </c>
      <c r="F1898">
        <v>1</v>
      </c>
    </row>
    <row r="1899" spans="1:6" x14ac:dyDescent="0.25">
      <c r="A1899" t="s">
        <v>95</v>
      </c>
      <c r="B1899">
        <v>2010</v>
      </c>
      <c r="C1899" t="s">
        <v>75</v>
      </c>
      <c r="D1899" t="s">
        <v>102</v>
      </c>
      <c r="E1899" t="s">
        <v>14186</v>
      </c>
      <c r="F1899">
        <v>2</v>
      </c>
    </row>
    <row r="1900" spans="1:6" x14ac:dyDescent="0.25">
      <c r="A1900" t="s">
        <v>95</v>
      </c>
      <c r="B1900">
        <v>2010</v>
      </c>
      <c r="C1900" t="s">
        <v>75</v>
      </c>
      <c r="D1900" t="s">
        <v>107</v>
      </c>
      <c r="E1900" t="s">
        <v>14187</v>
      </c>
      <c r="F1900">
        <v>2</v>
      </c>
    </row>
    <row r="1901" spans="1:6" x14ac:dyDescent="0.25">
      <c r="A1901" t="s">
        <v>95</v>
      </c>
      <c r="B1901">
        <v>2010</v>
      </c>
      <c r="C1901" t="s">
        <v>75</v>
      </c>
      <c r="D1901" t="s">
        <v>39</v>
      </c>
      <c r="E1901" t="s">
        <v>14188</v>
      </c>
      <c r="F1901">
        <v>3</v>
      </c>
    </row>
    <row r="1902" spans="1:6" x14ac:dyDescent="0.25">
      <c r="A1902" t="s">
        <v>95</v>
      </c>
      <c r="B1902">
        <v>2010</v>
      </c>
      <c r="C1902" t="s">
        <v>75</v>
      </c>
      <c r="D1902" t="s">
        <v>103</v>
      </c>
      <c r="E1902" t="s">
        <v>14189</v>
      </c>
      <c r="F1902">
        <v>19</v>
      </c>
    </row>
    <row r="1903" spans="1:6" x14ac:dyDescent="0.25">
      <c r="A1903" t="s">
        <v>95</v>
      </c>
      <c r="B1903">
        <v>2011</v>
      </c>
      <c r="C1903" t="s">
        <v>72</v>
      </c>
      <c r="D1903" t="s">
        <v>40</v>
      </c>
      <c r="E1903" t="s">
        <v>14190</v>
      </c>
      <c r="F1903">
        <v>1</v>
      </c>
    </row>
    <row r="1904" spans="1:6" x14ac:dyDescent="0.25">
      <c r="A1904" t="s">
        <v>95</v>
      </c>
      <c r="B1904">
        <v>2011</v>
      </c>
      <c r="C1904" t="s">
        <v>72</v>
      </c>
      <c r="D1904" t="s">
        <v>102</v>
      </c>
      <c r="E1904" t="s">
        <v>14191</v>
      </c>
      <c r="F1904">
        <v>12</v>
      </c>
    </row>
    <row r="1905" spans="1:6" x14ac:dyDescent="0.25">
      <c r="A1905" t="s">
        <v>95</v>
      </c>
      <c r="B1905">
        <v>2011</v>
      </c>
      <c r="C1905" t="s">
        <v>72</v>
      </c>
      <c r="D1905" t="s">
        <v>107</v>
      </c>
      <c r="E1905" t="s">
        <v>14192</v>
      </c>
      <c r="F1905">
        <v>8</v>
      </c>
    </row>
    <row r="1906" spans="1:6" x14ac:dyDescent="0.25">
      <c r="A1906" t="s">
        <v>95</v>
      </c>
      <c r="B1906">
        <v>2011</v>
      </c>
      <c r="C1906" t="s">
        <v>72</v>
      </c>
      <c r="D1906" t="s">
        <v>39</v>
      </c>
      <c r="E1906" t="s">
        <v>14193</v>
      </c>
      <c r="F1906">
        <v>11</v>
      </c>
    </row>
    <row r="1907" spans="1:6" x14ac:dyDescent="0.25">
      <c r="A1907" t="s">
        <v>95</v>
      </c>
      <c r="B1907">
        <v>2011</v>
      </c>
      <c r="C1907" t="s">
        <v>72</v>
      </c>
      <c r="D1907" t="s">
        <v>103</v>
      </c>
      <c r="E1907" t="s">
        <v>14194</v>
      </c>
      <c r="F1907">
        <v>87</v>
      </c>
    </row>
    <row r="1908" spans="1:6" x14ac:dyDescent="0.25">
      <c r="A1908" t="s">
        <v>95</v>
      </c>
      <c r="B1908">
        <v>2011</v>
      </c>
      <c r="C1908" t="s">
        <v>73</v>
      </c>
      <c r="D1908" t="s">
        <v>38</v>
      </c>
      <c r="E1908" t="s">
        <v>14195</v>
      </c>
      <c r="F1908">
        <v>3</v>
      </c>
    </row>
    <row r="1909" spans="1:6" x14ac:dyDescent="0.25">
      <c r="A1909" t="s">
        <v>95</v>
      </c>
      <c r="B1909">
        <v>2011</v>
      </c>
      <c r="C1909" t="s">
        <v>73</v>
      </c>
      <c r="D1909" t="s">
        <v>102</v>
      </c>
      <c r="E1909" t="s">
        <v>14196</v>
      </c>
      <c r="F1909">
        <v>5</v>
      </c>
    </row>
    <row r="1910" spans="1:6" x14ac:dyDescent="0.25">
      <c r="A1910" t="s">
        <v>95</v>
      </c>
      <c r="B1910">
        <v>2011</v>
      </c>
      <c r="C1910" t="s">
        <v>73</v>
      </c>
      <c r="D1910" t="s">
        <v>107</v>
      </c>
      <c r="E1910" t="s">
        <v>14197</v>
      </c>
      <c r="F1910">
        <v>4</v>
      </c>
    </row>
    <row r="1911" spans="1:6" x14ac:dyDescent="0.25">
      <c r="A1911" t="s">
        <v>95</v>
      </c>
      <c r="B1911">
        <v>2011</v>
      </c>
      <c r="C1911" t="s">
        <v>73</v>
      </c>
      <c r="D1911" t="s">
        <v>39</v>
      </c>
      <c r="E1911" t="s">
        <v>14198</v>
      </c>
      <c r="F1911">
        <v>3</v>
      </c>
    </row>
    <row r="1912" spans="1:6" x14ac:dyDescent="0.25">
      <c r="A1912" t="s">
        <v>95</v>
      </c>
      <c r="B1912">
        <v>2011</v>
      </c>
      <c r="C1912" t="s">
        <v>73</v>
      </c>
      <c r="D1912" t="s">
        <v>103</v>
      </c>
      <c r="E1912" t="s">
        <v>14199</v>
      </c>
      <c r="F1912">
        <v>31</v>
      </c>
    </row>
    <row r="1913" spans="1:6" x14ac:dyDescent="0.25">
      <c r="A1913" t="s">
        <v>95</v>
      </c>
      <c r="B1913">
        <v>2011</v>
      </c>
      <c r="C1913" t="s">
        <v>74</v>
      </c>
      <c r="D1913" t="s">
        <v>38</v>
      </c>
      <c r="E1913" t="s">
        <v>14200</v>
      </c>
      <c r="F1913">
        <v>4</v>
      </c>
    </row>
    <row r="1914" spans="1:6" x14ac:dyDescent="0.25">
      <c r="A1914" t="s">
        <v>95</v>
      </c>
      <c r="B1914">
        <v>2011</v>
      </c>
      <c r="C1914" t="s">
        <v>74</v>
      </c>
      <c r="D1914" t="s">
        <v>40</v>
      </c>
      <c r="E1914" t="s">
        <v>14201</v>
      </c>
      <c r="F1914">
        <v>1</v>
      </c>
    </row>
    <row r="1915" spans="1:6" x14ac:dyDescent="0.25">
      <c r="A1915" t="s">
        <v>95</v>
      </c>
      <c r="B1915">
        <v>2011</v>
      </c>
      <c r="C1915" t="s">
        <v>74</v>
      </c>
      <c r="D1915" t="s">
        <v>102</v>
      </c>
      <c r="E1915" t="s">
        <v>14202</v>
      </c>
      <c r="F1915">
        <v>5</v>
      </c>
    </row>
    <row r="1916" spans="1:6" x14ac:dyDescent="0.25">
      <c r="A1916" t="s">
        <v>95</v>
      </c>
      <c r="B1916">
        <v>2011</v>
      </c>
      <c r="C1916" t="s">
        <v>74</v>
      </c>
      <c r="D1916" t="s">
        <v>39</v>
      </c>
      <c r="E1916" t="s">
        <v>14203</v>
      </c>
      <c r="F1916">
        <v>34</v>
      </c>
    </row>
    <row r="1917" spans="1:6" x14ac:dyDescent="0.25">
      <c r="A1917" t="s">
        <v>95</v>
      </c>
      <c r="B1917">
        <v>2011</v>
      </c>
      <c r="C1917" t="s">
        <v>74</v>
      </c>
      <c r="D1917" t="s">
        <v>103</v>
      </c>
      <c r="E1917" t="s">
        <v>14204</v>
      </c>
      <c r="F1917">
        <v>14</v>
      </c>
    </row>
    <row r="1918" spans="1:6" x14ac:dyDescent="0.25">
      <c r="A1918" t="s">
        <v>95</v>
      </c>
      <c r="B1918">
        <v>2011</v>
      </c>
      <c r="C1918" t="s">
        <v>75</v>
      </c>
      <c r="D1918" t="s">
        <v>38</v>
      </c>
      <c r="E1918" t="s">
        <v>14205</v>
      </c>
      <c r="F1918">
        <v>2</v>
      </c>
    </row>
    <row r="1919" spans="1:6" x14ac:dyDescent="0.25">
      <c r="A1919" t="s">
        <v>95</v>
      </c>
      <c r="B1919">
        <v>2011</v>
      </c>
      <c r="C1919" t="s">
        <v>75</v>
      </c>
      <c r="D1919" t="s">
        <v>102</v>
      </c>
      <c r="E1919" t="s">
        <v>14206</v>
      </c>
      <c r="F1919">
        <v>2</v>
      </c>
    </row>
    <row r="1920" spans="1:6" x14ac:dyDescent="0.25">
      <c r="A1920" t="s">
        <v>95</v>
      </c>
      <c r="B1920">
        <v>2011</v>
      </c>
      <c r="C1920" t="s">
        <v>75</v>
      </c>
      <c r="D1920" t="s">
        <v>107</v>
      </c>
      <c r="E1920" t="s">
        <v>14207</v>
      </c>
      <c r="F1920">
        <v>3</v>
      </c>
    </row>
    <row r="1921" spans="1:6" x14ac:dyDescent="0.25">
      <c r="A1921" t="s">
        <v>95</v>
      </c>
      <c r="B1921">
        <v>2011</v>
      </c>
      <c r="C1921" t="s">
        <v>75</v>
      </c>
      <c r="D1921" t="s">
        <v>39</v>
      </c>
      <c r="E1921" t="s">
        <v>14208</v>
      </c>
      <c r="F1921">
        <v>7</v>
      </c>
    </row>
    <row r="1922" spans="1:6" x14ac:dyDescent="0.25">
      <c r="A1922" t="s">
        <v>95</v>
      </c>
      <c r="B1922">
        <v>2011</v>
      </c>
      <c r="C1922" t="s">
        <v>75</v>
      </c>
      <c r="D1922" t="s">
        <v>103</v>
      </c>
      <c r="E1922" t="s">
        <v>14209</v>
      </c>
      <c r="F1922">
        <v>11</v>
      </c>
    </row>
    <row r="1923" spans="1:6" x14ac:dyDescent="0.25">
      <c r="A1923" t="s">
        <v>95</v>
      </c>
      <c r="B1923">
        <v>2012</v>
      </c>
      <c r="C1923" t="s">
        <v>72</v>
      </c>
      <c r="D1923" t="s">
        <v>38</v>
      </c>
      <c r="E1923" t="s">
        <v>14210</v>
      </c>
      <c r="F1923">
        <v>7</v>
      </c>
    </row>
    <row r="1924" spans="1:6" x14ac:dyDescent="0.25">
      <c r="A1924" t="s">
        <v>95</v>
      </c>
      <c r="B1924">
        <v>2012</v>
      </c>
      <c r="C1924" t="s">
        <v>72</v>
      </c>
      <c r="D1924" t="s">
        <v>40</v>
      </c>
      <c r="E1924" t="s">
        <v>14211</v>
      </c>
      <c r="F1924">
        <v>2</v>
      </c>
    </row>
    <row r="1925" spans="1:6" x14ac:dyDescent="0.25">
      <c r="A1925" t="s">
        <v>95</v>
      </c>
      <c r="B1925">
        <v>2012</v>
      </c>
      <c r="C1925" t="s">
        <v>72</v>
      </c>
      <c r="D1925" t="s">
        <v>102</v>
      </c>
      <c r="E1925" t="s">
        <v>14212</v>
      </c>
      <c r="F1925">
        <v>10</v>
      </c>
    </row>
    <row r="1926" spans="1:6" x14ac:dyDescent="0.25">
      <c r="A1926" t="s">
        <v>95</v>
      </c>
      <c r="B1926">
        <v>2012</v>
      </c>
      <c r="C1926" t="s">
        <v>72</v>
      </c>
      <c r="D1926" t="s">
        <v>107</v>
      </c>
      <c r="E1926" t="s">
        <v>14213</v>
      </c>
      <c r="F1926">
        <v>13</v>
      </c>
    </row>
    <row r="1927" spans="1:6" x14ac:dyDescent="0.25">
      <c r="A1927" t="s">
        <v>95</v>
      </c>
      <c r="B1927">
        <v>2012</v>
      </c>
      <c r="C1927" t="s">
        <v>72</v>
      </c>
      <c r="D1927" t="s">
        <v>39</v>
      </c>
      <c r="E1927" t="s">
        <v>14214</v>
      </c>
      <c r="F1927">
        <v>10</v>
      </c>
    </row>
    <row r="1928" spans="1:6" x14ac:dyDescent="0.25">
      <c r="A1928" t="s">
        <v>95</v>
      </c>
      <c r="B1928">
        <v>2012</v>
      </c>
      <c r="C1928" t="s">
        <v>72</v>
      </c>
      <c r="D1928" t="s">
        <v>103</v>
      </c>
      <c r="E1928" t="s">
        <v>14215</v>
      </c>
      <c r="F1928">
        <v>77</v>
      </c>
    </row>
    <row r="1929" spans="1:6" x14ac:dyDescent="0.25">
      <c r="A1929" t="s">
        <v>95</v>
      </c>
      <c r="B1929">
        <v>2012</v>
      </c>
      <c r="C1929" t="s">
        <v>73</v>
      </c>
      <c r="D1929" t="s">
        <v>38</v>
      </c>
      <c r="E1929" t="s">
        <v>14216</v>
      </c>
      <c r="F1929">
        <v>3</v>
      </c>
    </row>
    <row r="1930" spans="1:6" x14ac:dyDescent="0.25">
      <c r="A1930" t="s">
        <v>95</v>
      </c>
      <c r="B1930">
        <v>2012</v>
      </c>
      <c r="C1930" t="s">
        <v>73</v>
      </c>
      <c r="D1930" t="s">
        <v>40</v>
      </c>
      <c r="E1930" t="s">
        <v>14217</v>
      </c>
      <c r="F1930">
        <v>1</v>
      </c>
    </row>
    <row r="1931" spans="1:6" x14ac:dyDescent="0.25">
      <c r="A1931" t="s">
        <v>95</v>
      </c>
      <c r="B1931">
        <v>2012</v>
      </c>
      <c r="C1931" t="s">
        <v>73</v>
      </c>
      <c r="D1931" t="s">
        <v>102</v>
      </c>
      <c r="E1931" t="s">
        <v>14218</v>
      </c>
      <c r="F1931">
        <v>4</v>
      </c>
    </row>
    <row r="1932" spans="1:6" x14ac:dyDescent="0.25">
      <c r="A1932" t="s">
        <v>95</v>
      </c>
      <c r="B1932">
        <v>2012</v>
      </c>
      <c r="C1932" t="s">
        <v>73</v>
      </c>
      <c r="D1932" t="s">
        <v>107</v>
      </c>
      <c r="E1932" t="s">
        <v>14219</v>
      </c>
      <c r="F1932">
        <v>4</v>
      </c>
    </row>
    <row r="1933" spans="1:6" x14ac:dyDescent="0.25">
      <c r="A1933" t="s">
        <v>95</v>
      </c>
      <c r="B1933">
        <v>2012</v>
      </c>
      <c r="C1933" t="s">
        <v>73</v>
      </c>
      <c r="D1933" t="s">
        <v>39</v>
      </c>
      <c r="E1933" t="s">
        <v>14220</v>
      </c>
      <c r="F1933">
        <v>19</v>
      </c>
    </row>
    <row r="1934" spans="1:6" x14ac:dyDescent="0.25">
      <c r="A1934" t="s">
        <v>95</v>
      </c>
      <c r="B1934">
        <v>2012</v>
      </c>
      <c r="C1934" t="s">
        <v>73</v>
      </c>
      <c r="D1934" t="s">
        <v>103</v>
      </c>
      <c r="E1934" t="s">
        <v>14221</v>
      </c>
      <c r="F1934">
        <v>39</v>
      </c>
    </row>
    <row r="1935" spans="1:6" x14ac:dyDescent="0.25">
      <c r="A1935" t="s">
        <v>95</v>
      </c>
      <c r="B1935">
        <v>2012</v>
      </c>
      <c r="C1935" t="s">
        <v>74</v>
      </c>
      <c r="D1935" t="s">
        <v>107</v>
      </c>
      <c r="E1935" t="s">
        <v>14222</v>
      </c>
      <c r="F1935">
        <v>1</v>
      </c>
    </row>
    <row r="1936" spans="1:6" x14ac:dyDescent="0.25">
      <c r="A1936" t="s">
        <v>95</v>
      </c>
      <c r="B1936">
        <v>2012</v>
      </c>
      <c r="C1936" t="s">
        <v>74</v>
      </c>
      <c r="D1936" t="s">
        <v>39</v>
      </c>
      <c r="E1936" t="s">
        <v>14223</v>
      </c>
      <c r="F1936">
        <v>1</v>
      </c>
    </row>
    <row r="1937" spans="1:6" x14ac:dyDescent="0.25">
      <c r="A1937" t="s">
        <v>95</v>
      </c>
      <c r="B1937">
        <v>2012</v>
      </c>
      <c r="C1937" t="s">
        <v>74</v>
      </c>
      <c r="D1937" t="s">
        <v>103</v>
      </c>
      <c r="E1937" t="s">
        <v>14224</v>
      </c>
      <c r="F1937">
        <v>13</v>
      </c>
    </row>
    <row r="1938" spans="1:6" x14ac:dyDescent="0.25">
      <c r="A1938" t="s">
        <v>95</v>
      </c>
      <c r="B1938">
        <v>2012</v>
      </c>
      <c r="C1938" t="s">
        <v>75</v>
      </c>
      <c r="D1938" t="s">
        <v>38</v>
      </c>
      <c r="E1938" t="s">
        <v>14225</v>
      </c>
      <c r="F1938">
        <v>2</v>
      </c>
    </row>
    <row r="1939" spans="1:6" x14ac:dyDescent="0.25">
      <c r="A1939" t="s">
        <v>95</v>
      </c>
      <c r="B1939">
        <v>2012</v>
      </c>
      <c r="C1939" t="s">
        <v>75</v>
      </c>
      <c r="D1939" t="s">
        <v>40</v>
      </c>
      <c r="E1939" t="s">
        <v>14226</v>
      </c>
      <c r="F1939">
        <v>1</v>
      </c>
    </row>
    <row r="1940" spans="1:6" x14ac:dyDescent="0.25">
      <c r="A1940" t="s">
        <v>95</v>
      </c>
      <c r="B1940">
        <v>2012</v>
      </c>
      <c r="C1940" t="s">
        <v>75</v>
      </c>
      <c r="D1940" t="s">
        <v>102</v>
      </c>
      <c r="E1940" t="s">
        <v>14227</v>
      </c>
      <c r="F1940">
        <v>2</v>
      </c>
    </row>
    <row r="1941" spans="1:6" x14ac:dyDescent="0.25">
      <c r="A1941" t="s">
        <v>95</v>
      </c>
      <c r="B1941">
        <v>2012</v>
      </c>
      <c r="C1941" t="s">
        <v>75</v>
      </c>
      <c r="D1941" t="s">
        <v>107</v>
      </c>
      <c r="E1941" t="s">
        <v>14228</v>
      </c>
      <c r="F1941">
        <v>2</v>
      </c>
    </row>
    <row r="1942" spans="1:6" x14ac:dyDescent="0.25">
      <c r="A1942" t="s">
        <v>95</v>
      </c>
      <c r="B1942">
        <v>2012</v>
      </c>
      <c r="C1942" t="s">
        <v>75</v>
      </c>
      <c r="D1942" t="s">
        <v>39</v>
      </c>
      <c r="E1942" t="s">
        <v>14229</v>
      </c>
      <c r="F1942">
        <v>8</v>
      </c>
    </row>
    <row r="1943" spans="1:6" x14ac:dyDescent="0.25">
      <c r="A1943" t="s">
        <v>95</v>
      </c>
      <c r="B1943">
        <v>2012</v>
      </c>
      <c r="C1943" t="s">
        <v>75</v>
      </c>
      <c r="D1943" t="s">
        <v>103</v>
      </c>
      <c r="E1943" t="s">
        <v>14230</v>
      </c>
      <c r="F1943">
        <v>12</v>
      </c>
    </row>
    <row r="1944" spans="1:6" x14ac:dyDescent="0.25">
      <c r="A1944" t="s">
        <v>95</v>
      </c>
      <c r="B1944">
        <v>2013</v>
      </c>
      <c r="C1944" t="s">
        <v>72</v>
      </c>
      <c r="D1944" t="s">
        <v>38</v>
      </c>
      <c r="E1944" t="s">
        <v>14231</v>
      </c>
      <c r="F1944">
        <v>8</v>
      </c>
    </row>
    <row r="1945" spans="1:6" x14ac:dyDescent="0.25">
      <c r="A1945" t="s">
        <v>95</v>
      </c>
      <c r="B1945">
        <v>2013</v>
      </c>
      <c r="C1945" t="s">
        <v>72</v>
      </c>
      <c r="D1945" t="s">
        <v>40</v>
      </c>
      <c r="E1945" t="s">
        <v>14232</v>
      </c>
      <c r="F1945">
        <v>1</v>
      </c>
    </row>
    <row r="1946" spans="1:6" x14ac:dyDescent="0.25">
      <c r="A1946" t="s">
        <v>95</v>
      </c>
      <c r="B1946">
        <v>2013</v>
      </c>
      <c r="C1946" t="s">
        <v>72</v>
      </c>
      <c r="D1946" t="s">
        <v>102</v>
      </c>
      <c r="E1946" t="s">
        <v>14233</v>
      </c>
      <c r="F1946">
        <v>13</v>
      </c>
    </row>
    <row r="1947" spans="1:6" x14ac:dyDescent="0.25">
      <c r="A1947" t="s">
        <v>95</v>
      </c>
      <c r="B1947">
        <v>2013</v>
      </c>
      <c r="C1947" t="s">
        <v>72</v>
      </c>
      <c r="D1947" t="s">
        <v>107</v>
      </c>
      <c r="E1947" t="s">
        <v>14234</v>
      </c>
      <c r="F1947">
        <v>10</v>
      </c>
    </row>
    <row r="1948" spans="1:6" x14ac:dyDescent="0.25">
      <c r="A1948" t="s">
        <v>95</v>
      </c>
      <c r="B1948">
        <v>2013</v>
      </c>
      <c r="C1948" t="s">
        <v>72</v>
      </c>
      <c r="D1948" t="s">
        <v>39</v>
      </c>
      <c r="E1948" t="s">
        <v>14235</v>
      </c>
      <c r="F1948">
        <v>4</v>
      </c>
    </row>
    <row r="1949" spans="1:6" x14ac:dyDescent="0.25">
      <c r="A1949" t="s">
        <v>95</v>
      </c>
      <c r="B1949">
        <v>2013</v>
      </c>
      <c r="C1949" t="s">
        <v>72</v>
      </c>
      <c r="D1949" t="s">
        <v>103</v>
      </c>
      <c r="E1949" t="s">
        <v>14236</v>
      </c>
      <c r="F1949">
        <v>76</v>
      </c>
    </row>
    <row r="1950" spans="1:6" x14ac:dyDescent="0.25">
      <c r="A1950" t="s">
        <v>95</v>
      </c>
      <c r="B1950">
        <v>2013</v>
      </c>
      <c r="C1950" t="s">
        <v>73</v>
      </c>
      <c r="D1950" t="s">
        <v>38</v>
      </c>
      <c r="E1950" t="s">
        <v>14237</v>
      </c>
      <c r="F1950">
        <v>3</v>
      </c>
    </row>
    <row r="1951" spans="1:6" x14ac:dyDescent="0.25">
      <c r="A1951" t="s">
        <v>95</v>
      </c>
      <c r="B1951">
        <v>2013</v>
      </c>
      <c r="C1951" t="s">
        <v>73</v>
      </c>
      <c r="D1951" t="s">
        <v>40</v>
      </c>
      <c r="E1951" t="s">
        <v>14238</v>
      </c>
      <c r="F1951">
        <v>2</v>
      </c>
    </row>
    <row r="1952" spans="1:6" x14ac:dyDescent="0.25">
      <c r="A1952" t="s">
        <v>95</v>
      </c>
      <c r="B1952">
        <v>2013</v>
      </c>
      <c r="C1952" t="s">
        <v>73</v>
      </c>
      <c r="D1952" t="s">
        <v>102</v>
      </c>
      <c r="E1952" t="s">
        <v>14239</v>
      </c>
      <c r="F1952">
        <v>3</v>
      </c>
    </row>
    <row r="1953" spans="1:6" x14ac:dyDescent="0.25">
      <c r="A1953" t="s">
        <v>95</v>
      </c>
      <c r="B1953">
        <v>2013</v>
      </c>
      <c r="C1953" t="s">
        <v>73</v>
      </c>
      <c r="D1953" t="s">
        <v>107</v>
      </c>
      <c r="E1953" t="s">
        <v>14240</v>
      </c>
      <c r="F1953">
        <v>4</v>
      </c>
    </row>
    <row r="1954" spans="1:6" x14ac:dyDescent="0.25">
      <c r="A1954" t="s">
        <v>95</v>
      </c>
      <c r="B1954">
        <v>2013</v>
      </c>
      <c r="C1954" t="s">
        <v>73</v>
      </c>
      <c r="D1954" t="s">
        <v>39</v>
      </c>
      <c r="E1954" t="s">
        <v>14241</v>
      </c>
      <c r="F1954">
        <v>7</v>
      </c>
    </row>
    <row r="1955" spans="1:6" x14ac:dyDescent="0.25">
      <c r="A1955" t="s">
        <v>95</v>
      </c>
      <c r="B1955">
        <v>2013</v>
      </c>
      <c r="C1955" t="s">
        <v>73</v>
      </c>
      <c r="D1955" t="s">
        <v>103</v>
      </c>
      <c r="E1955" t="s">
        <v>14242</v>
      </c>
      <c r="F1955">
        <v>30</v>
      </c>
    </row>
    <row r="1956" spans="1:6" x14ac:dyDescent="0.25">
      <c r="A1956" t="s">
        <v>95</v>
      </c>
      <c r="B1956">
        <v>2013</v>
      </c>
      <c r="C1956" t="s">
        <v>74</v>
      </c>
      <c r="D1956" t="s">
        <v>38</v>
      </c>
      <c r="E1956" t="s">
        <v>14243</v>
      </c>
      <c r="F1956">
        <v>2</v>
      </c>
    </row>
    <row r="1957" spans="1:6" x14ac:dyDescent="0.25">
      <c r="A1957" t="s">
        <v>95</v>
      </c>
      <c r="B1957">
        <v>2013</v>
      </c>
      <c r="C1957" t="s">
        <v>74</v>
      </c>
      <c r="D1957" t="s">
        <v>102</v>
      </c>
      <c r="E1957" t="s">
        <v>14244</v>
      </c>
      <c r="F1957">
        <v>1</v>
      </c>
    </row>
    <row r="1958" spans="1:6" x14ac:dyDescent="0.25">
      <c r="A1958" t="s">
        <v>95</v>
      </c>
      <c r="B1958">
        <v>2013</v>
      </c>
      <c r="C1958" t="s">
        <v>74</v>
      </c>
      <c r="D1958" t="s">
        <v>107</v>
      </c>
      <c r="E1958" t="s">
        <v>14245</v>
      </c>
      <c r="F1958">
        <v>2</v>
      </c>
    </row>
    <row r="1959" spans="1:6" x14ac:dyDescent="0.25">
      <c r="A1959" t="s">
        <v>95</v>
      </c>
      <c r="B1959">
        <v>2013</v>
      </c>
      <c r="C1959" t="s">
        <v>74</v>
      </c>
      <c r="D1959" t="s">
        <v>39</v>
      </c>
      <c r="E1959" t="s">
        <v>14246</v>
      </c>
      <c r="F1959">
        <v>4</v>
      </c>
    </row>
    <row r="1960" spans="1:6" x14ac:dyDescent="0.25">
      <c r="A1960" t="s">
        <v>95</v>
      </c>
      <c r="B1960">
        <v>2013</v>
      </c>
      <c r="C1960" t="s">
        <v>74</v>
      </c>
      <c r="D1960" t="s">
        <v>103</v>
      </c>
      <c r="E1960" t="s">
        <v>14247</v>
      </c>
      <c r="F1960">
        <v>16</v>
      </c>
    </row>
    <row r="1961" spans="1:6" x14ac:dyDescent="0.25">
      <c r="A1961" t="s">
        <v>95</v>
      </c>
      <c r="B1961">
        <v>2013</v>
      </c>
      <c r="C1961" t="s">
        <v>75</v>
      </c>
      <c r="D1961" t="s">
        <v>40</v>
      </c>
      <c r="E1961" t="s">
        <v>14248</v>
      </c>
      <c r="F1961">
        <v>2</v>
      </c>
    </row>
    <row r="1962" spans="1:6" x14ac:dyDescent="0.25">
      <c r="A1962" t="s">
        <v>95</v>
      </c>
      <c r="B1962">
        <v>2013</v>
      </c>
      <c r="C1962" t="s">
        <v>75</v>
      </c>
      <c r="D1962" t="s">
        <v>102</v>
      </c>
      <c r="E1962" t="s">
        <v>14249</v>
      </c>
      <c r="F1962">
        <v>2</v>
      </c>
    </row>
    <row r="1963" spans="1:6" x14ac:dyDescent="0.25">
      <c r="A1963" t="s">
        <v>95</v>
      </c>
      <c r="B1963">
        <v>2013</v>
      </c>
      <c r="C1963" t="s">
        <v>75</v>
      </c>
      <c r="D1963" t="s">
        <v>107</v>
      </c>
      <c r="E1963" t="s">
        <v>14250</v>
      </c>
      <c r="F1963">
        <v>1</v>
      </c>
    </row>
    <row r="1964" spans="1:6" x14ac:dyDescent="0.25">
      <c r="A1964" t="s">
        <v>95</v>
      </c>
      <c r="B1964">
        <v>2013</v>
      </c>
      <c r="C1964" t="s">
        <v>75</v>
      </c>
      <c r="D1964" t="s">
        <v>39</v>
      </c>
      <c r="E1964" t="s">
        <v>14251</v>
      </c>
      <c r="F1964">
        <v>3</v>
      </c>
    </row>
    <row r="1965" spans="1:6" x14ac:dyDescent="0.25">
      <c r="A1965" t="s">
        <v>95</v>
      </c>
      <c r="B1965">
        <v>2013</v>
      </c>
      <c r="C1965" t="s">
        <v>75</v>
      </c>
      <c r="D1965" t="s">
        <v>103</v>
      </c>
      <c r="E1965" t="s">
        <v>14252</v>
      </c>
      <c r="F1965">
        <v>13</v>
      </c>
    </row>
    <row r="1966" spans="1:6" x14ac:dyDescent="0.25">
      <c r="A1966" t="s">
        <v>95</v>
      </c>
      <c r="B1966">
        <v>2014</v>
      </c>
      <c r="C1966" t="s">
        <v>72</v>
      </c>
      <c r="D1966" t="s">
        <v>38</v>
      </c>
      <c r="E1966" t="s">
        <v>14253</v>
      </c>
      <c r="F1966">
        <v>3</v>
      </c>
    </row>
    <row r="1967" spans="1:6" x14ac:dyDescent="0.25">
      <c r="A1967" t="s">
        <v>95</v>
      </c>
      <c r="B1967">
        <v>2014</v>
      </c>
      <c r="C1967" t="s">
        <v>72</v>
      </c>
      <c r="D1967" t="s">
        <v>102</v>
      </c>
      <c r="E1967" t="s">
        <v>14254</v>
      </c>
      <c r="F1967">
        <v>11</v>
      </c>
    </row>
    <row r="1968" spans="1:6" x14ac:dyDescent="0.25">
      <c r="A1968" t="s">
        <v>95</v>
      </c>
      <c r="B1968">
        <v>2014</v>
      </c>
      <c r="C1968" t="s">
        <v>72</v>
      </c>
      <c r="D1968" t="s">
        <v>107</v>
      </c>
      <c r="E1968" t="s">
        <v>14255</v>
      </c>
      <c r="F1968">
        <v>12</v>
      </c>
    </row>
    <row r="1969" spans="1:6" x14ac:dyDescent="0.25">
      <c r="A1969" t="s">
        <v>95</v>
      </c>
      <c r="B1969">
        <v>2014</v>
      </c>
      <c r="C1969" t="s">
        <v>72</v>
      </c>
      <c r="D1969" t="s">
        <v>39</v>
      </c>
      <c r="E1969" t="s">
        <v>14256</v>
      </c>
      <c r="F1969">
        <v>10</v>
      </c>
    </row>
    <row r="1970" spans="1:6" x14ac:dyDescent="0.25">
      <c r="A1970" t="s">
        <v>95</v>
      </c>
      <c r="B1970">
        <v>2014</v>
      </c>
      <c r="C1970" t="s">
        <v>72</v>
      </c>
      <c r="D1970" t="s">
        <v>103</v>
      </c>
      <c r="E1970" t="s">
        <v>14257</v>
      </c>
      <c r="F1970">
        <v>76</v>
      </c>
    </row>
    <row r="1971" spans="1:6" x14ac:dyDescent="0.25">
      <c r="A1971" t="s">
        <v>95</v>
      </c>
      <c r="B1971">
        <v>2014</v>
      </c>
      <c r="C1971" t="s">
        <v>73</v>
      </c>
      <c r="D1971" t="s">
        <v>38</v>
      </c>
      <c r="E1971" t="s">
        <v>14258</v>
      </c>
      <c r="F1971">
        <v>3</v>
      </c>
    </row>
    <row r="1972" spans="1:6" x14ac:dyDescent="0.25">
      <c r="A1972" t="s">
        <v>95</v>
      </c>
      <c r="B1972">
        <v>2014</v>
      </c>
      <c r="C1972" t="s">
        <v>73</v>
      </c>
      <c r="D1972" t="s">
        <v>102</v>
      </c>
      <c r="E1972" t="s">
        <v>14259</v>
      </c>
      <c r="F1972">
        <v>5</v>
      </c>
    </row>
    <row r="1973" spans="1:6" x14ac:dyDescent="0.25">
      <c r="A1973" t="s">
        <v>95</v>
      </c>
      <c r="B1973">
        <v>2014</v>
      </c>
      <c r="C1973" t="s">
        <v>73</v>
      </c>
      <c r="D1973" t="s">
        <v>107</v>
      </c>
      <c r="E1973" t="s">
        <v>14260</v>
      </c>
      <c r="F1973">
        <v>5</v>
      </c>
    </row>
    <row r="1974" spans="1:6" x14ac:dyDescent="0.25">
      <c r="A1974" t="s">
        <v>95</v>
      </c>
      <c r="B1974">
        <v>2014</v>
      </c>
      <c r="C1974" t="s">
        <v>73</v>
      </c>
      <c r="D1974" t="s">
        <v>39</v>
      </c>
      <c r="E1974" t="s">
        <v>14261</v>
      </c>
      <c r="F1974">
        <v>3</v>
      </c>
    </row>
    <row r="1975" spans="1:6" x14ac:dyDescent="0.25">
      <c r="A1975" t="s">
        <v>95</v>
      </c>
      <c r="B1975">
        <v>2014</v>
      </c>
      <c r="C1975" t="s">
        <v>73</v>
      </c>
      <c r="D1975" t="s">
        <v>103</v>
      </c>
      <c r="E1975" t="s">
        <v>14262</v>
      </c>
      <c r="F1975">
        <v>31</v>
      </c>
    </row>
    <row r="1976" spans="1:6" x14ac:dyDescent="0.25">
      <c r="A1976" t="s">
        <v>95</v>
      </c>
      <c r="B1976">
        <v>2014</v>
      </c>
      <c r="C1976" t="s">
        <v>74</v>
      </c>
      <c r="D1976" t="s">
        <v>38</v>
      </c>
      <c r="E1976" t="s">
        <v>14263</v>
      </c>
      <c r="F1976">
        <v>1</v>
      </c>
    </row>
    <row r="1977" spans="1:6" x14ac:dyDescent="0.25">
      <c r="A1977" t="s">
        <v>95</v>
      </c>
      <c r="B1977">
        <v>2014</v>
      </c>
      <c r="C1977" t="s">
        <v>74</v>
      </c>
      <c r="D1977" t="s">
        <v>107</v>
      </c>
      <c r="E1977" t="s">
        <v>14264</v>
      </c>
      <c r="F1977">
        <v>2</v>
      </c>
    </row>
    <row r="1978" spans="1:6" x14ac:dyDescent="0.25">
      <c r="A1978" t="s">
        <v>95</v>
      </c>
      <c r="B1978">
        <v>2014</v>
      </c>
      <c r="C1978" t="s">
        <v>74</v>
      </c>
      <c r="D1978" t="s">
        <v>39</v>
      </c>
      <c r="E1978" t="s">
        <v>14265</v>
      </c>
      <c r="F1978">
        <v>2</v>
      </c>
    </row>
    <row r="1979" spans="1:6" x14ac:dyDescent="0.25">
      <c r="A1979" t="s">
        <v>95</v>
      </c>
      <c r="B1979">
        <v>2014</v>
      </c>
      <c r="C1979" t="s">
        <v>74</v>
      </c>
      <c r="D1979" t="s">
        <v>103</v>
      </c>
      <c r="E1979" t="s">
        <v>14266</v>
      </c>
      <c r="F1979">
        <v>15</v>
      </c>
    </row>
    <row r="1980" spans="1:6" x14ac:dyDescent="0.25">
      <c r="A1980" t="s">
        <v>95</v>
      </c>
      <c r="B1980">
        <v>2014</v>
      </c>
      <c r="C1980" t="s">
        <v>75</v>
      </c>
      <c r="D1980" t="s">
        <v>102</v>
      </c>
      <c r="E1980" t="s">
        <v>14267</v>
      </c>
      <c r="F1980">
        <v>2</v>
      </c>
    </row>
    <row r="1981" spans="1:6" x14ac:dyDescent="0.25">
      <c r="A1981" t="s">
        <v>95</v>
      </c>
      <c r="B1981">
        <v>2014</v>
      </c>
      <c r="C1981" t="s">
        <v>75</v>
      </c>
      <c r="D1981" t="s">
        <v>39</v>
      </c>
      <c r="E1981" t="s">
        <v>14268</v>
      </c>
      <c r="F1981">
        <v>2</v>
      </c>
    </row>
    <row r="1982" spans="1:6" x14ac:dyDescent="0.25">
      <c r="A1982" t="s">
        <v>95</v>
      </c>
      <c r="B1982">
        <v>2014</v>
      </c>
      <c r="C1982" t="s">
        <v>75</v>
      </c>
      <c r="D1982" t="s">
        <v>103</v>
      </c>
      <c r="E1982" t="s">
        <v>14269</v>
      </c>
      <c r="F1982">
        <v>14</v>
      </c>
    </row>
    <row r="1983" spans="1:6" x14ac:dyDescent="0.25">
      <c r="A1983" t="s">
        <v>96</v>
      </c>
      <c r="B1983">
        <v>2010</v>
      </c>
      <c r="C1983" t="s">
        <v>72</v>
      </c>
      <c r="D1983" t="s">
        <v>38</v>
      </c>
      <c r="E1983" t="s">
        <v>14270</v>
      </c>
      <c r="F1983">
        <v>16</v>
      </c>
    </row>
    <row r="1984" spans="1:6" x14ac:dyDescent="0.25">
      <c r="A1984" t="s">
        <v>96</v>
      </c>
      <c r="B1984">
        <v>2010</v>
      </c>
      <c r="C1984" t="s">
        <v>72</v>
      </c>
      <c r="D1984" t="s">
        <v>40</v>
      </c>
      <c r="E1984" t="s">
        <v>14271</v>
      </c>
      <c r="F1984">
        <v>6</v>
      </c>
    </row>
    <row r="1985" spans="1:6" x14ac:dyDescent="0.25">
      <c r="A1985" t="s">
        <v>96</v>
      </c>
      <c r="B1985">
        <v>2010</v>
      </c>
      <c r="C1985" t="s">
        <v>72</v>
      </c>
      <c r="D1985" t="s">
        <v>102</v>
      </c>
      <c r="E1985" t="s">
        <v>14272</v>
      </c>
      <c r="F1985">
        <v>41</v>
      </c>
    </row>
    <row r="1986" spans="1:6" x14ac:dyDescent="0.25">
      <c r="A1986" t="s">
        <v>96</v>
      </c>
      <c r="B1986">
        <v>2010</v>
      </c>
      <c r="C1986" t="s">
        <v>72</v>
      </c>
      <c r="D1986" t="s">
        <v>107</v>
      </c>
      <c r="E1986" t="s">
        <v>14273</v>
      </c>
      <c r="F1986">
        <v>55</v>
      </c>
    </row>
    <row r="1987" spans="1:6" x14ac:dyDescent="0.25">
      <c r="A1987" t="s">
        <v>96</v>
      </c>
      <c r="B1987">
        <v>2010</v>
      </c>
      <c r="C1987" t="s">
        <v>72</v>
      </c>
      <c r="D1987" t="s">
        <v>39</v>
      </c>
      <c r="E1987" t="s">
        <v>14274</v>
      </c>
      <c r="F1987">
        <v>61</v>
      </c>
    </row>
    <row r="1988" spans="1:6" x14ac:dyDescent="0.25">
      <c r="A1988" t="s">
        <v>96</v>
      </c>
      <c r="B1988">
        <v>2010</v>
      </c>
      <c r="C1988" t="s">
        <v>72</v>
      </c>
      <c r="D1988" t="s">
        <v>103</v>
      </c>
      <c r="E1988" t="s">
        <v>14275</v>
      </c>
      <c r="F1988">
        <v>491</v>
      </c>
    </row>
    <row r="1989" spans="1:6" x14ac:dyDescent="0.25">
      <c r="A1989" t="s">
        <v>96</v>
      </c>
      <c r="B1989">
        <v>2010</v>
      </c>
      <c r="C1989" t="s">
        <v>73</v>
      </c>
      <c r="D1989" t="s">
        <v>38</v>
      </c>
      <c r="E1989" t="s">
        <v>14276</v>
      </c>
      <c r="F1989">
        <v>14</v>
      </c>
    </row>
    <row r="1990" spans="1:6" x14ac:dyDescent="0.25">
      <c r="A1990" t="s">
        <v>96</v>
      </c>
      <c r="B1990">
        <v>2010</v>
      </c>
      <c r="C1990" t="s">
        <v>73</v>
      </c>
      <c r="D1990" t="s">
        <v>40</v>
      </c>
      <c r="E1990" t="s">
        <v>14277</v>
      </c>
      <c r="F1990">
        <v>7</v>
      </c>
    </row>
    <row r="1991" spans="1:6" x14ac:dyDescent="0.25">
      <c r="A1991" t="s">
        <v>96</v>
      </c>
      <c r="B1991">
        <v>2010</v>
      </c>
      <c r="C1991" t="s">
        <v>73</v>
      </c>
      <c r="D1991" t="s">
        <v>102</v>
      </c>
      <c r="E1991" t="s">
        <v>14278</v>
      </c>
      <c r="F1991">
        <v>27</v>
      </c>
    </row>
    <row r="1992" spans="1:6" x14ac:dyDescent="0.25">
      <c r="A1992" t="s">
        <v>96</v>
      </c>
      <c r="B1992">
        <v>2010</v>
      </c>
      <c r="C1992" t="s">
        <v>73</v>
      </c>
      <c r="D1992" t="s">
        <v>107</v>
      </c>
      <c r="E1992" t="s">
        <v>14279</v>
      </c>
      <c r="F1992">
        <v>40</v>
      </c>
    </row>
    <row r="1993" spans="1:6" x14ac:dyDescent="0.25">
      <c r="A1993" t="s">
        <v>96</v>
      </c>
      <c r="B1993">
        <v>2010</v>
      </c>
      <c r="C1993" t="s">
        <v>73</v>
      </c>
      <c r="D1993" t="s">
        <v>39</v>
      </c>
      <c r="E1993" t="s">
        <v>14280</v>
      </c>
      <c r="F1993">
        <v>52</v>
      </c>
    </row>
    <row r="1994" spans="1:6" x14ac:dyDescent="0.25">
      <c r="A1994" t="s">
        <v>96</v>
      </c>
      <c r="B1994">
        <v>2010</v>
      </c>
      <c r="C1994" t="s">
        <v>73</v>
      </c>
      <c r="D1994" t="s">
        <v>103</v>
      </c>
      <c r="E1994" t="s">
        <v>14281</v>
      </c>
      <c r="F1994">
        <v>314</v>
      </c>
    </row>
    <row r="1995" spans="1:6" x14ac:dyDescent="0.25">
      <c r="A1995" t="s">
        <v>96</v>
      </c>
      <c r="B1995">
        <v>2010</v>
      </c>
      <c r="C1995" t="s">
        <v>74</v>
      </c>
      <c r="D1995" t="s">
        <v>38</v>
      </c>
      <c r="E1995" t="s">
        <v>14282</v>
      </c>
      <c r="F1995">
        <v>12</v>
      </c>
    </row>
    <row r="1996" spans="1:6" x14ac:dyDescent="0.25">
      <c r="A1996" t="s">
        <v>96</v>
      </c>
      <c r="B1996">
        <v>2010</v>
      </c>
      <c r="C1996" t="s">
        <v>74</v>
      </c>
      <c r="D1996" t="s">
        <v>40</v>
      </c>
      <c r="E1996" t="s">
        <v>14283</v>
      </c>
      <c r="F1996">
        <v>4</v>
      </c>
    </row>
    <row r="1997" spans="1:6" x14ac:dyDescent="0.25">
      <c r="A1997" t="s">
        <v>96</v>
      </c>
      <c r="B1997">
        <v>2010</v>
      </c>
      <c r="C1997" t="s">
        <v>74</v>
      </c>
      <c r="D1997" t="s">
        <v>102</v>
      </c>
      <c r="E1997" t="s">
        <v>14284</v>
      </c>
      <c r="F1997">
        <v>34</v>
      </c>
    </row>
    <row r="1998" spans="1:6" x14ac:dyDescent="0.25">
      <c r="A1998" t="s">
        <v>96</v>
      </c>
      <c r="B1998">
        <v>2010</v>
      </c>
      <c r="C1998" t="s">
        <v>74</v>
      </c>
      <c r="D1998" t="s">
        <v>107</v>
      </c>
      <c r="E1998" t="s">
        <v>14285</v>
      </c>
      <c r="F1998">
        <v>32</v>
      </c>
    </row>
    <row r="1999" spans="1:6" x14ac:dyDescent="0.25">
      <c r="A1999" t="s">
        <v>96</v>
      </c>
      <c r="B1999">
        <v>2010</v>
      </c>
      <c r="C1999" t="s">
        <v>74</v>
      </c>
      <c r="D1999" t="s">
        <v>39</v>
      </c>
      <c r="E1999" t="s">
        <v>14286</v>
      </c>
      <c r="F1999">
        <v>58</v>
      </c>
    </row>
    <row r="2000" spans="1:6" x14ac:dyDescent="0.25">
      <c r="A2000" t="s">
        <v>96</v>
      </c>
      <c r="B2000">
        <v>2010</v>
      </c>
      <c r="C2000" t="s">
        <v>74</v>
      </c>
      <c r="D2000" t="s">
        <v>103</v>
      </c>
      <c r="E2000" t="s">
        <v>14287</v>
      </c>
      <c r="F2000">
        <v>313</v>
      </c>
    </row>
    <row r="2001" spans="1:6" x14ac:dyDescent="0.25">
      <c r="A2001" t="s">
        <v>96</v>
      </c>
      <c r="B2001">
        <v>2010</v>
      </c>
      <c r="C2001" t="s">
        <v>75</v>
      </c>
      <c r="D2001" t="s">
        <v>38</v>
      </c>
      <c r="E2001" t="s">
        <v>14288</v>
      </c>
      <c r="F2001">
        <v>12</v>
      </c>
    </row>
    <row r="2002" spans="1:6" x14ac:dyDescent="0.25">
      <c r="A2002" t="s">
        <v>96</v>
      </c>
      <c r="B2002">
        <v>2010</v>
      </c>
      <c r="C2002" t="s">
        <v>75</v>
      </c>
      <c r="D2002" t="s">
        <v>40</v>
      </c>
      <c r="E2002" t="s">
        <v>14289</v>
      </c>
      <c r="F2002">
        <v>4</v>
      </c>
    </row>
    <row r="2003" spans="1:6" x14ac:dyDescent="0.25">
      <c r="A2003" t="s">
        <v>96</v>
      </c>
      <c r="B2003">
        <v>2010</v>
      </c>
      <c r="C2003" t="s">
        <v>75</v>
      </c>
      <c r="D2003" t="s">
        <v>102</v>
      </c>
      <c r="E2003" t="s">
        <v>14290</v>
      </c>
      <c r="F2003">
        <v>26</v>
      </c>
    </row>
    <row r="2004" spans="1:6" x14ac:dyDescent="0.25">
      <c r="A2004" t="s">
        <v>96</v>
      </c>
      <c r="B2004">
        <v>2010</v>
      </c>
      <c r="C2004" t="s">
        <v>75</v>
      </c>
      <c r="D2004" t="s">
        <v>107</v>
      </c>
      <c r="E2004" t="s">
        <v>14291</v>
      </c>
      <c r="F2004">
        <v>41</v>
      </c>
    </row>
    <row r="2005" spans="1:6" x14ac:dyDescent="0.25">
      <c r="A2005" t="s">
        <v>96</v>
      </c>
      <c r="B2005">
        <v>2010</v>
      </c>
      <c r="C2005" t="s">
        <v>75</v>
      </c>
      <c r="D2005" t="s">
        <v>39</v>
      </c>
      <c r="E2005" t="s">
        <v>14292</v>
      </c>
      <c r="F2005">
        <v>79</v>
      </c>
    </row>
    <row r="2006" spans="1:6" x14ac:dyDescent="0.25">
      <c r="A2006" t="s">
        <v>96</v>
      </c>
      <c r="B2006">
        <v>2010</v>
      </c>
      <c r="C2006" t="s">
        <v>75</v>
      </c>
      <c r="D2006" t="s">
        <v>103</v>
      </c>
      <c r="E2006" t="s">
        <v>14293</v>
      </c>
      <c r="F2006">
        <v>169</v>
      </c>
    </row>
    <row r="2007" spans="1:6" x14ac:dyDescent="0.25">
      <c r="A2007" t="s">
        <v>96</v>
      </c>
      <c r="B2007">
        <v>2011</v>
      </c>
      <c r="C2007" t="s">
        <v>72</v>
      </c>
      <c r="D2007" t="s">
        <v>38</v>
      </c>
      <c r="E2007" t="s">
        <v>14294</v>
      </c>
      <c r="F2007">
        <v>11</v>
      </c>
    </row>
    <row r="2008" spans="1:6" x14ac:dyDescent="0.25">
      <c r="A2008" t="s">
        <v>96</v>
      </c>
      <c r="B2008">
        <v>2011</v>
      </c>
      <c r="C2008" t="s">
        <v>72</v>
      </c>
      <c r="D2008" t="s">
        <v>40</v>
      </c>
      <c r="E2008" t="s">
        <v>14295</v>
      </c>
      <c r="F2008">
        <v>2</v>
      </c>
    </row>
    <row r="2009" spans="1:6" x14ac:dyDescent="0.25">
      <c r="A2009" t="s">
        <v>96</v>
      </c>
      <c r="B2009">
        <v>2011</v>
      </c>
      <c r="C2009" t="s">
        <v>72</v>
      </c>
      <c r="D2009" t="s">
        <v>102</v>
      </c>
      <c r="E2009" t="s">
        <v>14296</v>
      </c>
      <c r="F2009">
        <v>56</v>
      </c>
    </row>
    <row r="2010" spans="1:6" x14ac:dyDescent="0.25">
      <c r="A2010" t="s">
        <v>96</v>
      </c>
      <c r="B2010">
        <v>2011</v>
      </c>
      <c r="C2010" t="s">
        <v>72</v>
      </c>
      <c r="D2010" t="s">
        <v>107</v>
      </c>
      <c r="E2010" t="s">
        <v>14297</v>
      </c>
      <c r="F2010">
        <v>39</v>
      </c>
    </row>
    <row r="2011" spans="1:6" x14ac:dyDescent="0.25">
      <c r="A2011" t="s">
        <v>96</v>
      </c>
      <c r="B2011">
        <v>2011</v>
      </c>
      <c r="C2011" t="s">
        <v>72</v>
      </c>
      <c r="D2011" t="s">
        <v>39</v>
      </c>
      <c r="E2011" t="s">
        <v>14298</v>
      </c>
      <c r="F2011">
        <v>61</v>
      </c>
    </row>
    <row r="2012" spans="1:6" x14ac:dyDescent="0.25">
      <c r="A2012" t="s">
        <v>96</v>
      </c>
      <c r="B2012">
        <v>2011</v>
      </c>
      <c r="C2012" t="s">
        <v>72</v>
      </c>
      <c r="D2012" t="s">
        <v>103</v>
      </c>
      <c r="E2012" t="s">
        <v>14299</v>
      </c>
      <c r="F2012">
        <v>480</v>
      </c>
    </row>
    <row r="2013" spans="1:6" x14ac:dyDescent="0.25">
      <c r="A2013" t="s">
        <v>96</v>
      </c>
      <c r="B2013">
        <v>2011</v>
      </c>
      <c r="C2013" t="s">
        <v>73</v>
      </c>
      <c r="D2013" t="s">
        <v>38</v>
      </c>
      <c r="E2013" t="s">
        <v>14300</v>
      </c>
      <c r="F2013">
        <v>8</v>
      </c>
    </row>
    <row r="2014" spans="1:6" x14ac:dyDescent="0.25">
      <c r="A2014" t="s">
        <v>96</v>
      </c>
      <c r="B2014">
        <v>2011</v>
      </c>
      <c r="C2014" t="s">
        <v>73</v>
      </c>
      <c r="D2014" t="s">
        <v>40</v>
      </c>
      <c r="E2014" t="s">
        <v>14301</v>
      </c>
      <c r="F2014">
        <v>2</v>
      </c>
    </row>
    <row r="2015" spans="1:6" x14ac:dyDescent="0.25">
      <c r="A2015" t="s">
        <v>96</v>
      </c>
      <c r="B2015">
        <v>2011</v>
      </c>
      <c r="C2015" t="s">
        <v>73</v>
      </c>
      <c r="D2015" t="s">
        <v>102</v>
      </c>
      <c r="E2015" t="s">
        <v>14302</v>
      </c>
      <c r="F2015">
        <v>45</v>
      </c>
    </row>
    <row r="2016" spans="1:6" x14ac:dyDescent="0.25">
      <c r="A2016" t="s">
        <v>96</v>
      </c>
      <c r="B2016">
        <v>2011</v>
      </c>
      <c r="C2016" t="s">
        <v>73</v>
      </c>
      <c r="D2016" t="s">
        <v>107</v>
      </c>
      <c r="E2016" t="s">
        <v>14303</v>
      </c>
      <c r="F2016">
        <v>19</v>
      </c>
    </row>
    <row r="2017" spans="1:6" x14ac:dyDescent="0.25">
      <c r="A2017" t="s">
        <v>96</v>
      </c>
      <c r="B2017">
        <v>2011</v>
      </c>
      <c r="C2017" t="s">
        <v>73</v>
      </c>
      <c r="D2017" t="s">
        <v>39</v>
      </c>
      <c r="E2017" t="s">
        <v>14304</v>
      </c>
      <c r="F2017">
        <v>59</v>
      </c>
    </row>
    <row r="2018" spans="1:6" x14ac:dyDescent="0.25">
      <c r="A2018" t="s">
        <v>96</v>
      </c>
      <c r="B2018">
        <v>2011</v>
      </c>
      <c r="C2018" t="s">
        <v>73</v>
      </c>
      <c r="D2018" t="s">
        <v>103</v>
      </c>
      <c r="E2018" t="s">
        <v>14305</v>
      </c>
      <c r="F2018">
        <v>357</v>
      </c>
    </row>
    <row r="2019" spans="1:6" x14ac:dyDescent="0.25">
      <c r="A2019" t="s">
        <v>96</v>
      </c>
      <c r="B2019">
        <v>2011</v>
      </c>
      <c r="C2019" t="s">
        <v>74</v>
      </c>
      <c r="D2019" t="s">
        <v>38</v>
      </c>
      <c r="E2019" t="s">
        <v>14306</v>
      </c>
      <c r="F2019">
        <v>5</v>
      </c>
    </row>
    <row r="2020" spans="1:6" x14ac:dyDescent="0.25">
      <c r="A2020" t="s">
        <v>96</v>
      </c>
      <c r="B2020">
        <v>2011</v>
      </c>
      <c r="C2020" t="s">
        <v>74</v>
      </c>
      <c r="D2020" t="s">
        <v>40</v>
      </c>
      <c r="E2020" t="s">
        <v>14307</v>
      </c>
      <c r="F2020">
        <v>6</v>
      </c>
    </row>
    <row r="2021" spans="1:6" x14ac:dyDescent="0.25">
      <c r="A2021" t="s">
        <v>96</v>
      </c>
      <c r="B2021">
        <v>2011</v>
      </c>
      <c r="C2021" t="s">
        <v>74</v>
      </c>
      <c r="D2021" t="s">
        <v>102</v>
      </c>
      <c r="E2021" t="s">
        <v>14308</v>
      </c>
      <c r="F2021">
        <v>29</v>
      </c>
    </row>
    <row r="2022" spans="1:6" x14ac:dyDescent="0.25">
      <c r="A2022" t="s">
        <v>96</v>
      </c>
      <c r="B2022">
        <v>2011</v>
      </c>
      <c r="C2022" t="s">
        <v>74</v>
      </c>
      <c r="D2022" t="s">
        <v>107</v>
      </c>
      <c r="E2022" t="s">
        <v>14309</v>
      </c>
      <c r="F2022">
        <v>15</v>
      </c>
    </row>
    <row r="2023" spans="1:6" x14ac:dyDescent="0.25">
      <c r="A2023" t="s">
        <v>96</v>
      </c>
      <c r="B2023">
        <v>2011</v>
      </c>
      <c r="C2023" t="s">
        <v>74</v>
      </c>
      <c r="D2023" t="s">
        <v>39</v>
      </c>
      <c r="E2023" t="s">
        <v>14310</v>
      </c>
      <c r="F2023">
        <v>48</v>
      </c>
    </row>
    <row r="2024" spans="1:6" x14ac:dyDescent="0.25">
      <c r="A2024" t="s">
        <v>96</v>
      </c>
      <c r="B2024">
        <v>2011</v>
      </c>
      <c r="C2024" t="s">
        <v>74</v>
      </c>
      <c r="D2024" t="s">
        <v>103</v>
      </c>
      <c r="E2024" t="s">
        <v>14311</v>
      </c>
      <c r="F2024">
        <v>274</v>
      </c>
    </row>
    <row r="2025" spans="1:6" x14ac:dyDescent="0.25">
      <c r="A2025" t="s">
        <v>96</v>
      </c>
      <c r="B2025">
        <v>2011</v>
      </c>
      <c r="C2025" t="s">
        <v>75</v>
      </c>
      <c r="D2025" t="s">
        <v>38</v>
      </c>
      <c r="E2025" t="s">
        <v>14312</v>
      </c>
      <c r="F2025">
        <v>4</v>
      </c>
    </row>
    <row r="2026" spans="1:6" x14ac:dyDescent="0.25">
      <c r="A2026" t="s">
        <v>96</v>
      </c>
      <c r="B2026">
        <v>2011</v>
      </c>
      <c r="C2026" t="s">
        <v>75</v>
      </c>
      <c r="D2026" t="s">
        <v>40</v>
      </c>
      <c r="E2026" t="s">
        <v>14313</v>
      </c>
      <c r="F2026">
        <v>5</v>
      </c>
    </row>
    <row r="2027" spans="1:6" x14ac:dyDescent="0.25">
      <c r="A2027" t="s">
        <v>96</v>
      </c>
      <c r="B2027">
        <v>2011</v>
      </c>
      <c r="C2027" t="s">
        <v>75</v>
      </c>
      <c r="D2027" t="s">
        <v>102</v>
      </c>
      <c r="E2027" t="s">
        <v>14314</v>
      </c>
      <c r="F2027">
        <v>20</v>
      </c>
    </row>
    <row r="2028" spans="1:6" x14ac:dyDescent="0.25">
      <c r="A2028" t="s">
        <v>96</v>
      </c>
      <c r="B2028">
        <v>2011</v>
      </c>
      <c r="C2028" t="s">
        <v>75</v>
      </c>
      <c r="D2028" t="s">
        <v>107</v>
      </c>
      <c r="E2028" t="s">
        <v>14315</v>
      </c>
      <c r="F2028">
        <v>25</v>
      </c>
    </row>
    <row r="2029" spans="1:6" x14ac:dyDescent="0.25">
      <c r="A2029" t="s">
        <v>96</v>
      </c>
      <c r="B2029">
        <v>2011</v>
      </c>
      <c r="C2029" t="s">
        <v>75</v>
      </c>
      <c r="D2029" t="s">
        <v>39</v>
      </c>
      <c r="E2029" t="s">
        <v>14316</v>
      </c>
      <c r="F2029">
        <v>52</v>
      </c>
    </row>
    <row r="2030" spans="1:6" x14ac:dyDescent="0.25">
      <c r="A2030" t="s">
        <v>96</v>
      </c>
      <c r="B2030">
        <v>2011</v>
      </c>
      <c r="C2030" t="s">
        <v>75</v>
      </c>
      <c r="D2030" t="s">
        <v>103</v>
      </c>
      <c r="E2030" t="s">
        <v>14317</v>
      </c>
      <c r="F2030">
        <v>186</v>
      </c>
    </row>
    <row r="2031" spans="1:6" x14ac:dyDescent="0.25">
      <c r="A2031" t="s">
        <v>96</v>
      </c>
      <c r="B2031">
        <v>2012</v>
      </c>
      <c r="C2031" t="s">
        <v>72</v>
      </c>
      <c r="D2031" t="s">
        <v>38</v>
      </c>
      <c r="E2031" t="s">
        <v>14318</v>
      </c>
      <c r="F2031">
        <v>16</v>
      </c>
    </row>
    <row r="2032" spans="1:6" x14ac:dyDescent="0.25">
      <c r="A2032" t="s">
        <v>96</v>
      </c>
      <c r="B2032">
        <v>2012</v>
      </c>
      <c r="C2032" t="s">
        <v>72</v>
      </c>
      <c r="D2032" t="s">
        <v>40</v>
      </c>
      <c r="E2032" t="s">
        <v>14319</v>
      </c>
      <c r="F2032">
        <v>6</v>
      </c>
    </row>
    <row r="2033" spans="1:6" x14ac:dyDescent="0.25">
      <c r="A2033" t="s">
        <v>96</v>
      </c>
      <c r="B2033">
        <v>2012</v>
      </c>
      <c r="C2033" t="s">
        <v>72</v>
      </c>
      <c r="D2033" t="s">
        <v>102</v>
      </c>
      <c r="E2033" t="s">
        <v>14320</v>
      </c>
      <c r="F2033">
        <v>41</v>
      </c>
    </row>
    <row r="2034" spans="1:6" x14ac:dyDescent="0.25">
      <c r="A2034" t="s">
        <v>96</v>
      </c>
      <c r="B2034">
        <v>2012</v>
      </c>
      <c r="C2034" t="s">
        <v>72</v>
      </c>
      <c r="D2034" t="s">
        <v>107</v>
      </c>
      <c r="E2034" t="s">
        <v>14321</v>
      </c>
      <c r="F2034">
        <v>38</v>
      </c>
    </row>
    <row r="2035" spans="1:6" x14ac:dyDescent="0.25">
      <c r="A2035" t="s">
        <v>96</v>
      </c>
      <c r="B2035">
        <v>2012</v>
      </c>
      <c r="C2035" t="s">
        <v>72</v>
      </c>
      <c r="D2035" t="s">
        <v>39</v>
      </c>
      <c r="E2035" t="s">
        <v>14322</v>
      </c>
      <c r="F2035">
        <v>49</v>
      </c>
    </row>
    <row r="2036" spans="1:6" x14ac:dyDescent="0.25">
      <c r="A2036" t="s">
        <v>96</v>
      </c>
      <c r="B2036">
        <v>2012</v>
      </c>
      <c r="C2036" t="s">
        <v>72</v>
      </c>
      <c r="D2036" t="s">
        <v>103</v>
      </c>
      <c r="E2036" t="s">
        <v>14323</v>
      </c>
      <c r="F2036">
        <v>458</v>
      </c>
    </row>
    <row r="2037" spans="1:6" x14ac:dyDescent="0.25">
      <c r="A2037" t="s">
        <v>96</v>
      </c>
      <c r="B2037">
        <v>2012</v>
      </c>
      <c r="C2037" t="s">
        <v>73</v>
      </c>
      <c r="D2037" t="s">
        <v>38</v>
      </c>
      <c r="E2037" t="s">
        <v>14324</v>
      </c>
      <c r="F2037">
        <v>15</v>
      </c>
    </row>
    <row r="2038" spans="1:6" x14ac:dyDescent="0.25">
      <c r="A2038" t="s">
        <v>96</v>
      </c>
      <c r="B2038">
        <v>2012</v>
      </c>
      <c r="C2038" t="s">
        <v>73</v>
      </c>
      <c r="D2038" t="s">
        <v>40</v>
      </c>
      <c r="E2038" t="s">
        <v>14325</v>
      </c>
      <c r="F2038">
        <v>2</v>
      </c>
    </row>
    <row r="2039" spans="1:6" x14ac:dyDescent="0.25">
      <c r="A2039" t="s">
        <v>96</v>
      </c>
      <c r="B2039">
        <v>2012</v>
      </c>
      <c r="C2039" t="s">
        <v>73</v>
      </c>
      <c r="D2039" t="s">
        <v>102</v>
      </c>
      <c r="E2039" t="s">
        <v>14326</v>
      </c>
      <c r="F2039">
        <v>29</v>
      </c>
    </row>
    <row r="2040" spans="1:6" x14ac:dyDescent="0.25">
      <c r="A2040" t="s">
        <v>96</v>
      </c>
      <c r="B2040">
        <v>2012</v>
      </c>
      <c r="C2040" t="s">
        <v>73</v>
      </c>
      <c r="D2040" t="s">
        <v>107</v>
      </c>
      <c r="E2040" t="s">
        <v>14327</v>
      </c>
      <c r="F2040">
        <v>34</v>
      </c>
    </row>
    <row r="2041" spans="1:6" x14ac:dyDescent="0.25">
      <c r="A2041" t="s">
        <v>96</v>
      </c>
      <c r="B2041">
        <v>2012</v>
      </c>
      <c r="C2041" t="s">
        <v>73</v>
      </c>
      <c r="D2041" t="s">
        <v>39</v>
      </c>
      <c r="E2041" t="s">
        <v>14328</v>
      </c>
      <c r="F2041">
        <v>58</v>
      </c>
    </row>
    <row r="2042" spans="1:6" x14ac:dyDescent="0.25">
      <c r="A2042" t="s">
        <v>96</v>
      </c>
      <c r="B2042">
        <v>2012</v>
      </c>
      <c r="C2042" t="s">
        <v>73</v>
      </c>
      <c r="D2042" t="s">
        <v>103</v>
      </c>
      <c r="E2042" t="s">
        <v>14329</v>
      </c>
      <c r="F2042">
        <v>387</v>
      </c>
    </row>
    <row r="2043" spans="1:6" x14ac:dyDescent="0.25">
      <c r="A2043" t="s">
        <v>96</v>
      </c>
      <c r="B2043">
        <v>2012</v>
      </c>
      <c r="C2043" t="s">
        <v>74</v>
      </c>
      <c r="D2043" t="s">
        <v>38</v>
      </c>
      <c r="E2043" t="s">
        <v>14330</v>
      </c>
      <c r="F2043">
        <v>12</v>
      </c>
    </row>
    <row r="2044" spans="1:6" x14ac:dyDescent="0.25">
      <c r="A2044" t="s">
        <v>96</v>
      </c>
      <c r="B2044">
        <v>2012</v>
      </c>
      <c r="C2044" t="s">
        <v>74</v>
      </c>
      <c r="D2044" t="s">
        <v>102</v>
      </c>
      <c r="E2044" t="s">
        <v>14331</v>
      </c>
      <c r="F2044">
        <v>16</v>
      </c>
    </row>
    <row r="2045" spans="1:6" x14ac:dyDescent="0.25">
      <c r="A2045" t="s">
        <v>96</v>
      </c>
      <c r="B2045">
        <v>2012</v>
      </c>
      <c r="C2045" t="s">
        <v>74</v>
      </c>
      <c r="D2045" t="s">
        <v>107</v>
      </c>
      <c r="E2045" t="s">
        <v>14332</v>
      </c>
      <c r="F2045">
        <v>21</v>
      </c>
    </row>
    <row r="2046" spans="1:6" x14ac:dyDescent="0.25">
      <c r="A2046" t="s">
        <v>96</v>
      </c>
      <c r="B2046">
        <v>2012</v>
      </c>
      <c r="C2046" t="s">
        <v>74</v>
      </c>
      <c r="D2046" t="s">
        <v>39</v>
      </c>
      <c r="E2046" t="s">
        <v>14333</v>
      </c>
      <c r="F2046">
        <v>25</v>
      </c>
    </row>
    <row r="2047" spans="1:6" x14ac:dyDescent="0.25">
      <c r="A2047" t="s">
        <v>96</v>
      </c>
      <c r="B2047">
        <v>2012</v>
      </c>
      <c r="C2047" t="s">
        <v>74</v>
      </c>
      <c r="D2047" t="s">
        <v>103</v>
      </c>
      <c r="E2047" t="s">
        <v>14334</v>
      </c>
      <c r="F2047">
        <v>241</v>
      </c>
    </row>
    <row r="2048" spans="1:6" x14ac:dyDescent="0.25">
      <c r="A2048" t="s">
        <v>96</v>
      </c>
      <c r="B2048">
        <v>2012</v>
      </c>
      <c r="C2048" t="s">
        <v>75</v>
      </c>
      <c r="D2048" t="s">
        <v>38</v>
      </c>
      <c r="E2048" t="s">
        <v>14335</v>
      </c>
      <c r="F2048">
        <v>14</v>
      </c>
    </row>
    <row r="2049" spans="1:6" x14ac:dyDescent="0.25">
      <c r="A2049" t="s">
        <v>96</v>
      </c>
      <c r="B2049">
        <v>2012</v>
      </c>
      <c r="C2049" t="s">
        <v>75</v>
      </c>
      <c r="D2049" t="s">
        <v>40</v>
      </c>
      <c r="E2049" t="s">
        <v>14336</v>
      </c>
      <c r="F2049">
        <v>1</v>
      </c>
    </row>
    <row r="2050" spans="1:6" x14ac:dyDescent="0.25">
      <c r="A2050" t="s">
        <v>96</v>
      </c>
      <c r="B2050">
        <v>2012</v>
      </c>
      <c r="C2050" t="s">
        <v>75</v>
      </c>
      <c r="D2050" t="s">
        <v>102</v>
      </c>
      <c r="E2050" t="s">
        <v>14337</v>
      </c>
      <c r="F2050">
        <v>27</v>
      </c>
    </row>
    <row r="2051" spans="1:6" x14ac:dyDescent="0.25">
      <c r="A2051" t="s">
        <v>96</v>
      </c>
      <c r="B2051">
        <v>2012</v>
      </c>
      <c r="C2051" t="s">
        <v>75</v>
      </c>
      <c r="D2051" t="s">
        <v>107</v>
      </c>
      <c r="E2051" t="s">
        <v>14338</v>
      </c>
      <c r="F2051">
        <v>50</v>
      </c>
    </row>
    <row r="2052" spans="1:6" x14ac:dyDescent="0.25">
      <c r="A2052" t="s">
        <v>96</v>
      </c>
      <c r="B2052">
        <v>2012</v>
      </c>
      <c r="C2052" t="s">
        <v>75</v>
      </c>
      <c r="D2052" t="s">
        <v>39</v>
      </c>
      <c r="E2052" t="s">
        <v>14339</v>
      </c>
      <c r="F2052">
        <v>69</v>
      </c>
    </row>
    <row r="2053" spans="1:6" x14ac:dyDescent="0.25">
      <c r="A2053" t="s">
        <v>96</v>
      </c>
      <c r="B2053">
        <v>2012</v>
      </c>
      <c r="C2053" t="s">
        <v>75</v>
      </c>
      <c r="D2053" t="s">
        <v>103</v>
      </c>
      <c r="E2053" t="s">
        <v>14340</v>
      </c>
      <c r="F2053">
        <v>185</v>
      </c>
    </row>
    <row r="2054" spans="1:6" x14ac:dyDescent="0.25">
      <c r="A2054" t="s">
        <v>96</v>
      </c>
      <c r="B2054">
        <v>2013</v>
      </c>
      <c r="C2054" t="s">
        <v>72</v>
      </c>
      <c r="D2054" t="s">
        <v>38</v>
      </c>
      <c r="E2054" t="s">
        <v>14341</v>
      </c>
      <c r="F2054">
        <v>23</v>
      </c>
    </row>
    <row r="2055" spans="1:6" x14ac:dyDescent="0.25">
      <c r="A2055" t="s">
        <v>96</v>
      </c>
      <c r="B2055">
        <v>2013</v>
      </c>
      <c r="C2055" t="s">
        <v>72</v>
      </c>
      <c r="D2055" t="s">
        <v>40</v>
      </c>
      <c r="E2055" t="s">
        <v>14342</v>
      </c>
      <c r="F2055">
        <v>12</v>
      </c>
    </row>
    <row r="2056" spans="1:6" x14ac:dyDescent="0.25">
      <c r="A2056" t="s">
        <v>96</v>
      </c>
      <c r="B2056">
        <v>2013</v>
      </c>
      <c r="C2056" t="s">
        <v>72</v>
      </c>
      <c r="D2056" t="s">
        <v>102</v>
      </c>
      <c r="E2056" t="s">
        <v>14343</v>
      </c>
      <c r="F2056">
        <v>52</v>
      </c>
    </row>
    <row r="2057" spans="1:6" x14ac:dyDescent="0.25">
      <c r="A2057" t="s">
        <v>96</v>
      </c>
      <c r="B2057">
        <v>2013</v>
      </c>
      <c r="C2057" t="s">
        <v>72</v>
      </c>
      <c r="D2057" t="s">
        <v>107</v>
      </c>
      <c r="E2057" t="s">
        <v>14344</v>
      </c>
      <c r="F2057">
        <v>62</v>
      </c>
    </row>
    <row r="2058" spans="1:6" x14ac:dyDescent="0.25">
      <c r="A2058" t="s">
        <v>96</v>
      </c>
      <c r="B2058">
        <v>2013</v>
      </c>
      <c r="C2058" t="s">
        <v>72</v>
      </c>
      <c r="D2058" t="s">
        <v>39</v>
      </c>
      <c r="E2058" t="s">
        <v>14345</v>
      </c>
      <c r="F2058">
        <v>65</v>
      </c>
    </row>
    <row r="2059" spans="1:6" x14ac:dyDescent="0.25">
      <c r="A2059" t="s">
        <v>96</v>
      </c>
      <c r="B2059">
        <v>2013</v>
      </c>
      <c r="C2059" t="s">
        <v>72</v>
      </c>
      <c r="D2059" t="s">
        <v>103</v>
      </c>
      <c r="E2059" t="s">
        <v>14346</v>
      </c>
      <c r="F2059">
        <v>393</v>
      </c>
    </row>
    <row r="2060" spans="1:6" x14ac:dyDescent="0.25">
      <c r="A2060" t="s">
        <v>96</v>
      </c>
      <c r="B2060">
        <v>2013</v>
      </c>
      <c r="C2060" t="s">
        <v>73</v>
      </c>
      <c r="D2060" t="s">
        <v>38</v>
      </c>
      <c r="E2060" t="s">
        <v>14347</v>
      </c>
      <c r="F2060">
        <v>13</v>
      </c>
    </row>
    <row r="2061" spans="1:6" x14ac:dyDescent="0.25">
      <c r="A2061" t="s">
        <v>96</v>
      </c>
      <c r="B2061">
        <v>2013</v>
      </c>
      <c r="C2061" t="s">
        <v>73</v>
      </c>
      <c r="D2061" t="s">
        <v>40</v>
      </c>
      <c r="E2061" t="s">
        <v>14348</v>
      </c>
      <c r="F2061">
        <v>7</v>
      </c>
    </row>
    <row r="2062" spans="1:6" x14ac:dyDescent="0.25">
      <c r="A2062" t="s">
        <v>96</v>
      </c>
      <c r="B2062">
        <v>2013</v>
      </c>
      <c r="C2062" t="s">
        <v>73</v>
      </c>
      <c r="D2062" t="s">
        <v>102</v>
      </c>
      <c r="E2062" t="s">
        <v>14349</v>
      </c>
      <c r="F2062">
        <v>35</v>
      </c>
    </row>
    <row r="2063" spans="1:6" x14ac:dyDescent="0.25">
      <c r="A2063" t="s">
        <v>96</v>
      </c>
      <c r="B2063">
        <v>2013</v>
      </c>
      <c r="C2063" t="s">
        <v>73</v>
      </c>
      <c r="D2063" t="s">
        <v>107</v>
      </c>
      <c r="E2063" t="s">
        <v>14350</v>
      </c>
      <c r="F2063">
        <v>54</v>
      </c>
    </row>
    <row r="2064" spans="1:6" x14ac:dyDescent="0.25">
      <c r="A2064" t="s">
        <v>96</v>
      </c>
      <c r="B2064">
        <v>2013</v>
      </c>
      <c r="C2064" t="s">
        <v>73</v>
      </c>
      <c r="D2064" t="s">
        <v>39</v>
      </c>
      <c r="E2064" t="s">
        <v>14351</v>
      </c>
      <c r="F2064">
        <v>57</v>
      </c>
    </row>
    <row r="2065" spans="1:6" x14ac:dyDescent="0.25">
      <c r="A2065" t="s">
        <v>96</v>
      </c>
      <c r="B2065">
        <v>2013</v>
      </c>
      <c r="C2065" t="s">
        <v>73</v>
      </c>
      <c r="D2065" t="s">
        <v>103</v>
      </c>
      <c r="E2065" t="s">
        <v>14352</v>
      </c>
      <c r="F2065">
        <v>330</v>
      </c>
    </row>
    <row r="2066" spans="1:6" x14ac:dyDescent="0.25">
      <c r="A2066" t="s">
        <v>96</v>
      </c>
      <c r="B2066">
        <v>2013</v>
      </c>
      <c r="C2066" t="s">
        <v>74</v>
      </c>
      <c r="D2066" t="s">
        <v>38</v>
      </c>
      <c r="E2066" t="s">
        <v>14353</v>
      </c>
      <c r="F2066">
        <v>22</v>
      </c>
    </row>
    <row r="2067" spans="1:6" x14ac:dyDescent="0.25">
      <c r="A2067" t="s">
        <v>96</v>
      </c>
      <c r="B2067">
        <v>2013</v>
      </c>
      <c r="C2067" t="s">
        <v>74</v>
      </c>
      <c r="D2067" t="s">
        <v>40</v>
      </c>
      <c r="E2067" t="s">
        <v>14354</v>
      </c>
      <c r="F2067">
        <v>8</v>
      </c>
    </row>
    <row r="2068" spans="1:6" x14ac:dyDescent="0.25">
      <c r="A2068" t="s">
        <v>96</v>
      </c>
      <c r="B2068">
        <v>2013</v>
      </c>
      <c r="C2068" t="s">
        <v>74</v>
      </c>
      <c r="D2068" t="s">
        <v>102</v>
      </c>
      <c r="E2068" t="s">
        <v>14355</v>
      </c>
      <c r="F2068">
        <v>27</v>
      </c>
    </row>
    <row r="2069" spans="1:6" x14ac:dyDescent="0.25">
      <c r="A2069" t="s">
        <v>96</v>
      </c>
      <c r="B2069">
        <v>2013</v>
      </c>
      <c r="C2069" t="s">
        <v>74</v>
      </c>
      <c r="D2069" t="s">
        <v>107</v>
      </c>
      <c r="E2069" t="s">
        <v>14356</v>
      </c>
      <c r="F2069">
        <v>27</v>
      </c>
    </row>
    <row r="2070" spans="1:6" x14ac:dyDescent="0.25">
      <c r="A2070" t="s">
        <v>96</v>
      </c>
      <c r="B2070">
        <v>2013</v>
      </c>
      <c r="C2070" t="s">
        <v>74</v>
      </c>
      <c r="D2070" t="s">
        <v>39</v>
      </c>
      <c r="E2070" t="s">
        <v>14357</v>
      </c>
      <c r="F2070">
        <v>57</v>
      </c>
    </row>
    <row r="2071" spans="1:6" x14ac:dyDescent="0.25">
      <c r="A2071" t="s">
        <v>96</v>
      </c>
      <c r="B2071">
        <v>2013</v>
      </c>
      <c r="C2071" t="s">
        <v>74</v>
      </c>
      <c r="D2071" t="s">
        <v>103</v>
      </c>
      <c r="E2071" t="s">
        <v>14358</v>
      </c>
      <c r="F2071">
        <v>290</v>
      </c>
    </row>
    <row r="2072" spans="1:6" x14ac:dyDescent="0.25">
      <c r="A2072" t="s">
        <v>96</v>
      </c>
      <c r="B2072">
        <v>2013</v>
      </c>
      <c r="C2072" t="s">
        <v>75</v>
      </c>
      <c r="D2072" t="s">
        <v>38</v>
      </c>
      <c r="E2072" t="s">
        <v>14359</v>
      </c>
      <c r="F2072">
        <v>21</v>
      </c>
    </row>
    <row r="2073" spans="1:6" x14ac:dyDescent="0.25">
      <c r="A2073" t="s">
        <v>96</v>
      </c>
      <c r="B2073">
        <v>2013</v>
      </c>
      <c r="C2073" t="s">
        <v>75</v>
      </c>
      <c r="D2073" t="s">
        <v>40</v>
      </c>
      <c r="E2073" t="s">
        <v>14360</v>
      </c>
      <c r="F2073">
        <v>8</v>
      </c>
    </row>
    <row r="2074" spans="1:6" x14ac:dyDescent="0.25">
      <c r="A2074" t="s">
        <v>96</v>
      </c>
      <c r="B2074">
        <v>2013</v>
      </c>
      <c r="C2074" t="s">
        <v>75</v>
      </c>
      <c r="D2074" t="s">
        <v>102</v>
      </c>
      <c r="E2074" t="s">
        <v>14361</v>
      </c>
      <c r="F2074">
        <v>34</v>
      </c>
    </row>
    <row r="2075" spans="1:6" x14ac:dyDescent="0.25">
      <c r="A2075" t="s">
        <v>96</v>
      </c>
      <c r="B2075">
        <v>2013</v>
      </c>
      <c r="C2075" t="s">
        <v>75</v>
      </c>
      <c r="D2075" t="s">
        <v>107</v>
      </c>
      <c r="E2075" t="s">
        <v>14362</v>
      </c>
      <c r="F2075">
        <v>50</v>
      </c>
    </row>
    <row r="2076" spans="1:6" x14ac:dyDescent="0.25">
      <c r="A2076" t="s">
        <v>96</v>
      </c>
      <c r="B2076">
        <v>2013</v>
      </c>
      <c r="C2076" t="s">
        <v>75</v>
      </c>
      <c r="D2076" t="s">
        <v>39</v>
      </c>
      <c r="E2076" t="s">
        <v>14363</v>
      </c>
      <c r="F2076">
        <v>51</v>
      </c>
    </row>
    <row r="2077" spans="1:6" x14ac:dyDescent="0.25">
      <c r="A2077" t="s">
        <v>96</v>
      </c>
      <c r="B2077">
        <v>2013</v>
      </c>
      <c r="C2077" t="s">
        <v>75</v>
      </c>
      <c r="D2077" t="s">
        <v>103</v>
      </c>
      <c r="E2077" t="s">
        <v>14364</v>
      </c>
      <c r="F2077">
        <v>185</v>
      </c>
    </row>
    <row r="2078" spans="1:6" x14ac:dyDescent="0.25">
      <c r="A2078" t="s">
        <v>96</v>
      </c>
      <c r="B2078">
        <v>2014</v>
      </c>
      <c r="C2078" t="s">
        <v>72</v>
      </c>
      <c r="D2078" t="s">
        <v>38</v>
      </c>
      <c r="E2078" t="s">
        <v>14365</v>
      </c>
      <c r="F2078">
        <v>21</v>
      </c>
    </row>
    <row r="2079" spans="1:6" x14ac:dyDescent="0.25">
      <c r="A2079" t="s">
        <v>96</v>
      </c>
      <c r="B2079">
        <v>2014</v>
      </c>
      <c r="C2079" t="s">
        <v>72</v>
      </c>
      <c r="D2079" t="s">
        <v>40</v>
      </c>
      <c r="E2079" t="s">
        <v>14366</v>
      </c>
      <c r="F2079">
        <v>6</v>
      </c>
    </row>
    <row r="2080" spans="1:6" x14ac:dyDescent="0.25">
      <c r="A2080" t="s">
        <v>96</v>
      </c>
      <c r="B2080">
        <v>2014</v>
      </c>
      <c r="C2080" t="s">
        <v>72</v>
      </c>
      <c r="D2080" t="s">
        <v>102</v>
      </c>
      <c r="E2080" t="s">
        <v>14367</v>
      </c>
      <c r="F2080">
        <v>53</v>
      </c>
    </row>
    <row r="2081" spans="1:6" x14ac:dyDescent="0.25">
      <c r="A2081" t="s">
        <v>96</v>
      </c>
      <c r="B2081">
        <v>2014</v>
      </c>
      <c r="C2081" t="s">
        <v>72</v>
      </c>
      <c r="D2081" t="s">
        <v>107</v>
      </c>
      <c r="E2081" t="s">
        <v>14368</v>
      </c>
      <c r="F2081">
        <v>45</v>
      </c>
    </row>
    <row r="2082" spans="1:6" x14ac:dyDescent="0.25">
      <c r="A2082" t="s">
        <v>96</v>
      </c>
      <c r="B2082">
        <v>2014</v>
      </c>
      <c r="C2082" t="s">
        <v>72</v>
      </c>
      <c r="D2082" t="s">
        <v>39</v>
      </c>
      <c r="E2082" t="s">
        <v>14369</v>
      </c>
      <c r="F2082">
        <v>60</v>
      </c>
    </row>
    <row r="2083" spans="1:6" x14ac:dyDescent="0.25">
      <c r="A2083" t="s">
        <v>96</v>
      </c>
      <c r="B2083">
        <v>2014</v>
      </c>
      <c r="C2083" t="s">
        <v>72</v>
      </c>
      <c r="D2083" t="s">
        <v>103</v>
      </c>
      <c r="E2083" t="s">
        <v>14370</v>
      </c>
      <c r="F2083">
        <v>374</v>
      </c>
    </row>
    <row r="2084" spans="1:6" x14ac:dyDescent="0.25">
      <c r="A2084" t="s">
        <v>96</v>
      </c>
      <c r="B2084">
        <v>2014</v>
      </c>
      <c r="C2084" t="s">
        <v>73</v>
      </c>
      <c r="D2084" t="s">
        <v>38</v>
      </c>
      <c r="E2084" t="s">
        <v>14371</v>
      </c>
      <c r="F2084">
        <v>31</v>
      </c>
    </row>
    <row r="2085" spans="1:6" x14ac:dyDescent="0.25">
      <c r="A2085" t="s">
        <v>96</v>
      </c>
      <c r="B2085">
        <v>2014</v>
      </c>
      <c r="C2085" t="s">
        <v>73</v>
      </c>
      <c r="D2085" t="s">
        <v>40</v>
      </c>
      <c r="E2085" t="s">
        <v>14372</v>
      </c>
      <c r="F2085">
        <v>9</v>
      </c>
    </row>
    <row r="2086" spans="1:6" x14ac:dyDescent="0.25">
      <c r="A2086" t="s">
        <v>96</v>
      </c>
      <c r="B2086">
        <v>2014</v>
      </c>
      <c r="C2086" t="s">
        <v>73</v>
      </c>
      <c r="D2086" t="s">
        <v>102</v>
      </c>
      <c r="E2086" t="s">
        <v>14373</v>
      </c>
      <c r="F2086">
        <v>44</v>
      </c>
    </row>
    <row r="2087" spans="1:6" x14ac:dyDescent="0.25">
      <c r="A2087" t="s">
        <v>96</v>
      </c>
      <c r="B2087">
        <v>2014</v>
      </c>
      <c r="C2087" t="s">
        <v>73</v>
      </c>
      <c r="D2087" t="s">
        <v>107</v>
      </c>
      <c r="E2087" t="s">
        <v>14374</v>
      </c>
      <c r="F2087">
        <v>55</v>
      </c>
    </row>
    <row r="2088" spans="1:6" x14ac:dyDescent="0.25">
      <c r="A2088" t="s">
        <v>96</v>
      </c>
      <c r="B2088">
        <v>2014</v>
      </c>
      <c r="C2088" t="s">
        <v>73</v>
      </c>
      <c r="D2088" t="s">
        <v>39</v>
      </c>
      <c r="E2088" t="s">
        <v>14375</v>
      </c>
      <c r="F2088">
        <v>54</v>
      </c>
    </row>
    <row r="2089" spans="1:6" x14ac:dyDescent="0.25">
      <c r="A2089" t="s">
        <v>96</v>
      </c>
      <c r="B2089">
        <v>2014</v>
      </c>
      <c r="C2089" t="s">
        <v>73</v>
      </c>
      <c r="D2089" t="s">
        <v>103</v>
      </c>
      <c r="E2089" t="s">
        <v>14376</v>
      </c>
      <c r="F2089">
        <v>369</v>
      </c>
    </row>
    <row r="2090" spans="1:6" x14ac:dyDescent="0.25">
      <c r="A2090" t="s">
        <v>96</v>
      </c>
      <c r="B2090">
        <v>2014</v>
      </c>
      <c r="C2090" t="s">
        <v>74</v>
      </c>
      <c r="D2090" t="s">
        <v>38</v>
      </c>
      <c r="E2090" t="s">
        <v>14377</v>
      </c>
      <c r="F2090">
        <v>23</v>
      </c>
    </row>
    <row r="2091" spans="1:6" x14ac:dyDescent="0.25">
      <c r="A2091" t="s">
        <v>96</v>
      </c>
      <c r="B2091">
        <v>2014</v>
      </c>
      <c r="C2091" t="s">
        <v>74</v>
      </c>
      <c r="D2091" t="s">
        <v>40</v>
      </c>
      <c r="E2091" t="s">
        <v>14378</v>
      </c>
      <c r="F2091">
        <v>7</v>
      </c>
    </row>
    <row r="2092" spans="1:6" x14ac:dyDescent="0.25">
      <c r="A2092" t="s">
        <v>96</v>
      </c>
      <c r="B2092">
        <v>2014</v>
      </c>
      <c r="C2092" t="s">
        <v>74</v>
      </c>
      <c r="D2092" t="s">
        <v>102</v>
      </c>
      <c r="E2092" t="s">
        <v>14379</v>
      </c>
      <c r="F2092">
        <v>23</v>
      </c>
    </row>
    <row r="2093" spans="1:6" x14ac:dyDescent="0.25">
      <c r="A2093" t="s">
        <v>96</v>
      </c>
      <c r="B2093">
        <v>2014</v>
      </c>
      <c r="C2093" t="s">
        <v>74</v>
      </c>
      <c r="D2093" t="s">
        <v>107</v>
      </c>
      <c r="E2093" t="s">
        <v>14380</v>
      </c>
      <c r="F2093">
        <v>29</v>
      </c>
    </row>
    <row r="2094" spans="1:6" x14ac:dyDescent="0.25">
      <c r="A2094" t="s">
        <v>96</v>
      </c>
      <c r="B2094">
        <v>2014</v>
      </c>
      <c r="C2094" t="s">
        <v>74</v>
      </c>
      <c r="D2094" t="s">
        <v>39</v>
      </c>
      <c r="E2094" t="s">
        <v>14381</v>
      </c>
      <c r="F2094">
        <v>43</v>
      </c>
    </row>
    <row r="2095" spans="1:6" x14ac:dyDescent="0.25">
      <c r="A2095" t="s">
        <v>96</v>
      </c>
      <c r="B2095">
        <v>2014</v>
      </c>
      <c r="C2095" t="s">
        <v>74</v>
      </c>
      <c r="D2095" t="s">
        <v>103</v>
      </c>
      <c r="E2095" t="s">
        <v>14382</v>
      </c>
      <c r="F2095">
        <v>245</v>
      </c>
    </row>
    <row r="2096" spans="1:6" x14ac:dyDescent="0.25">
      <c r="A2096" t="s">
        <v>96</v>
      </c>
      <c r="B2096">
        <v>2014</v>
      </c>
      <c r="C2096" t="s">
        <v>75</v>
      </c>
      <c r="D2096" t="s">
        <v>38</v>
      </c>
      <c r="E2096" t="s">
        <v>14383</v>
      </c>
      <c r="F2096">
        <v>17</v>
      </c>
    </row>
    <row r="2097" spans="1:6" x14ac:dyDescent="0.25">
      <c r="A2097" t="s">
        <v>96</v>
      </c>
      <c r="B2097">
        <v>2014</v>
      </c>
      <c r="C2097" t="s">
        <v>75</v>
      </c>
      <c r="D2097" t="s">
        <v>40</v>
      </c>
      <c r="E2097" t="s">
        <v>14384</v>
      </c>
      <c r="F2097">
        <v>8</v>
      </c>
    </row>
    <row r="2098" spans="1:6" x14ac:dyDescent="0.25">
      <c r="A2098" t="s">
        <v>96</v>
      </c>
      <c r="B2098">
        <v>2014</v>
      </c>
      <c r="C2098" t="s">
        <v>75</v>
      </c>
      <c r="D2098" t="s">
        <v>102</v>
      </c>
      <c r="E2098" t="s">
        <v>14385</v>
      </c>
      <c r="F2098">
        <v>35</v>
      </c>
    </row>
    <row r="2099" spans="1:6" x14ac:dyDescent="0.25">
      <c r="A2099" t="s">
        <v>96</v>
      </c>
      <c r="B2099">
        <v>2014</v>
      </c>
      <c r="C2099" t="s">
        <v>75</v>
      </c>
      <c r="D2099" t="s">
        <v>107</v>
      </c>
      <c r="E2099" t="s">
        <v>14386</v>
      </c>
      <c r="F2099">
        <v>52</v>
      </c>
    </row>
    <row r="2100" spans="1:6" x14ac:dyDescent="0.25">
      <c r="A2100" t="s">
        <v>96</v>
      </c>
      <c r="B2100">
        <v>2014</v>
      </c>
      <c r="C2100" t="s">
        <v>75</v>
      </c>
      <c r="D2100" t="s">
        <v>39</v>
      </c>
      <c r="E2100" t="s">
        <v>14387</v>
      </c>
      <c r="F2100">
        <v>55</v>
      </c>
    </row>
    <row r="2101" spans="1:6" x14ac:dyDescent="0.25">
      <c r="A2101" t="s">
        <v>96</v>
      </c>
      <c r="B2101">
        <v>2014</v>
      </c>
      <c r="C2101" t="s">
        <v>75</v>
      </c>
      <c r="D2101" t="s">
        <v>103</v>
      </c>
      <c r="E2101" t="s">
        <v>14388</v>
      </c>
      <c r="F2101">
        <v>190</v>
      </c>
    </row>
    <row r="2102" spans="1:6" x14ac:dyDescent="0.25">
      <c r="A2102" t="s">
        <v>97</v>
      </c>
      <c r="B2102">
        <v>2010</v>
      </c>
      <c r="C2102" t="s">
        <v>72</v>
      </c>
      <c r="D2102" t="s">
        <v>38</v>
      </c>
      <c r="E2102" t="s">
        <v>14389</v>
      </c>
      <c r="F2102">
        <v>12</v>
      </c>
    </row>
    <row r="2103" spans="1:6" x14ac:dyDescent="0.25">
      <c r="A2103" t="s">
        <v>97</v>
      </c>
      <c r="B2103">
        <v>2010</v>
      </c>
      <c r="C2103" t="s">
        <v>72</v>
      </c>
      <c r="D2103" t="s">
        <v>40</v>
      </c>
      <c r="E2103" t="s">
        <v>14390</v>
      </c>
      <c r="F2103">
        <v>3</v>
      </c>
    </row>
    <row r="2104" spans="1:6" x14ac:dyDescent="0.25">
      <c r="A2104" t="s">
        <v>97</v>
      </c>
      <c r="B2104">
        <v>2010</v>
      </c>
      <c r="C2104" t="s">
        <v>72</v>
      </c>
      <c r="D2104" t="s">
        <v>102</v>
      </c>
      <c r="E2104" t="s">
        <v>14391</v>
      </c>
      <c r="F2104">
        <v>17</v>
      </c>
    </row>
    <row r="2105" spans="1:6" x14ac:dyDescent="0.25">
      <c r="A2105" t="s">
        <v>97</v>
      </c>
      <c r="B2105">
        <v>2010</v>
      </c>
      <c r="C2105" t="s">
        <v>72</v>
      </c>
      <c r="D2105" t="s">
        <v>107</v>
      </c>
      <c r="E2105" t="s">
        <v>14392</v>
      </c>
      <c r="F2105">
        <v>35</v>
      </c>
    </row>
    <row r="2106" spans="1:6" x14ac:dyDescent="0.25">
      <c r="A2106" t="s">
        <v>97</v>
      </c>
      <c r="B2106">
        <v>2010</v>
      </c>
      <c r="C2106" t="s">
        <v>72</v>
      </c>
      <c r="D2106" t="s">
        <v>39</v>
      </c>
      <c r="E2106" t="s">
        <v>14393</v>
      </c>
      <c r="F2106">
        <v>55</v>
      </c>
    </row>
    <row r="2107" spans="1:6" x14ac:dyDescent="0.25">
      <c r="A2107" t="s">
        <v>97</v>
      </c>
      <c r="B2107">
        <v>2010</v>
      </c>
      <c r="C2107" t="s">
        <v>72</v>
      </c>
      <c r="D2107" t="s">
        <v>103</v>
      </c>
      <c r="E2107" t="s">
        <v>14394</v>
      </c>
      <c r="F2107">
        <v>335</v>
      </c>
    </row>
    <row r="2108" spans="1:6" x14ac:dyDescent="0.25">
      <c r="A2108" t="s">
        <v>97</v>
      </c>
      <c r="B2108">
        <v>2010</v>
      </c>
      <c r="C2108" t="s">
        <v>73</v>
      </c>
      <c r="D2108" t="s">
        <v>38</v>
      </c>
      <c r="E2108" t="s">
        <v>14395</v>
      </c>
      <c r="F2108">
        <v>9</v>
      </c>
    </row>
    <row r="2109" spans="1:6" x14ac:dyDescent="0.25">
      <c r="A2109" t="s">
        <v>97</v>
      </c>
      <c r="B2109">
        <v>2010</v>
      </c>
      <c r="C2109" t="s">
        <v>73</v>
      </c>
      <c r="D2109" t="s">
        <v>40</v>
      </c>
      <c r="E2109" t="s">
        <v>14396</v>
      </c>
      <c r="F2109">
        <v>1</v>
      </c>
    </row>
    <row r="2110" spans="1:6" x14ac:dyDescent="0.25">
      <c r="A2110" t="s">
        <v>97</v>
      </c>
      <c r="B2110">
        <v>2010</v>
      </c>
      <c r="C2110" t="s">
        <v>73</v>
      </c>
      <c r="D2110" t="s">
        <v>102</v>
      </c>
      <c r="E2110" t="s">
        <v>14397</v>
      </c>
      <c r="F2110">
        <v>17</v>
      </c>
    </row>
    <row r="2111" spans="1:6" x14ac:dyDescent="0.25">
      <c r="A2111" t="s">
        <v>97</v>
      </c>
      <c r="B2111">
        <v>2010</v>
      </c>
      <c r="C2111" t="s">
        <v>73</v>
      </c>
      <c r="D2111" t="s">
        <v>107</v>
      </c>
      <c r="E2111" t="s">
        <v>14398</v>
      </c>
      <c r="F2111">
        <v>22</v>
      </c>
    </row>
    <row r="2112" spans="1:6" x14ac:dyDescent="0.25">
      <c r="A2112" t="s">
        <v>97</v>
      </c>
      <c r="B2112">
        <v>2010</v>
      </c>
      <c r="C2112" t="s">
        <v>73</v>
      </c>
      <c r="D2112" t="s">
        <v>39</v>
      </c>
      <c r="E2112" t="s">
        <v>14399</v>
      </c>
      <c r="F2112">
        <v>42</v>
      </c>
    </row>
    <row r="2113" spans="1:6" x14ac:dyDescent="0.25">
      <c r="A2113" t="s">
        <v>97</v>
      </c>
      <c r="B2113">
        <v>2010</v>
      </c>
      <c r="C2113" t="s">
        <v>73</v>
      </c>
      <c r="D2113" t="s">
        <v>103</v>
      </c>
      <c r="E2113" t="s">
        <v>14400</v>
      </c>
      <c r="F2113">
        <v>236</v>
      </c>
    </row>
    <row r="2114" spans="1:6" x14ac:dyDescent="0.25">
      <c r="A2114" t="s">
        <v>97</v>
      </c>
      <c r="B2114">
        <v>2010</v>
      </c>
      <c r="C2114" t="s">
        <v>74</v>
      </c>
      <c r="D2114" t="s">
        <v>38</v>
      </c>
      <c r="E2114" t="s">
        <v>14401</v>
      </c>
      <c r="F2114">
        <v>11</v>
      </c>
    </row>
    <row r="2115" spans="1:6" x14ac:dyDescent="0.25">
      <c r="A2115" t="s">
        <v>97</v>
      </c>
      <c r="B2115">
        <v>2010</v>
      </c>
      <c r="C2115" t="s">
        <v>74</v>
      </c>
      <c r="D2115" t="s">
        <v>40</v>
      </c>
      <c r="E2115" t="s">
        <v>14402</v>
      </c>
      <c r="F2115">
        <v>10</v>
      </c>
    </row>
    <row r="2116" spans="1:6" x14ac:dyDescent="0.25">
      <c r="A2116" t="s">
        <v>97</v>
      </c>
      <c r="B2116">
        <v>2010</v>
      </c>
      <c r="C2116" t="s">
        <v>74</v>
      </c>
      <c r="D2116" t="s">
        <v>102</v>
      </c>
      <c r="E2116" t="s">
        <v>14403</v>
      </c>
      <c r="F2116">
        <v>18</v>
      </c>
    </row>
    <row r="2117" spans="1:6" x14ac:dyDescent="0.25">
      <c r="A2117" t="s">
        <v>97</v>
      </c>
      <c r="B2117">
        <v>2010</v>
      </c>
      <c r="C2117" t="s">
        <v>74</v>
      </c>
      <c r="D2117" t="s">
        <v>107</v>
      </c>
      <c r="E2117" t="s">
        <v>14404</v>
      </c>
      <c r="F2117">
        <v>20</v>
      </c>
    </row>
    <row r="2118" spans="1:6" x14ac:dyDescent="0.25">
      <c r="A2118" t="s">
        <v>97</v>
      </c>
      <c r="B2118">
        <v>2010</v>
      </c>
      <c r="C2118" t="s">
        <v>74</v>
      </c>
      <c r="D2118" t="s">
        <v>39</v>
      </c>
      <c r="E2118" t="s">
        <v>14405</v>
      </c>
      <c r="F2118">
        <v>47</v>
      </c>
    </row>
    <row r="2119" spans="1:6" x14ac:dyDescent="0.25">
      <c r="A2119" t="s">
        <v>97</v>
      </c>
      <c r="B2119">
        <v>2010</v>
      </c>
      <c r="C2119" t="s">
        <v>74</v>
      </c>
      <c r="D2119" t="s">
        <v>103</v>
      </c>
      <c r="E2119" t="s">
        <v>14406</v>
      </c>
      <c r="F2119">
        <v>202</v>
      </c>
    </row>
    <row r="2120" spans="1:6" x14ac:dyDescent="0.25">
      <c r="A2120" t="s">
        <v>97</v>
      </c>
      <c r="B2120">
        <v>2010</v>
      </c>
      <c r="C2120" t="s">
        <v>75</v>
      </c>
      <c r="D2120" t="s">
        <v>38</v>
      </c>
      <c r="E2120" t="s">
        <v>14407</v>
      </c>
      <c r="F2120">
        <v>9</v>
      </c>
    </row>
    <row r="2121" spans="1:6" x14ac:dyDescent="0.25">
      <c r="A2121" t="s">
        <v>97</v>
      </c>
      <c r="B2121">
        <v>2010</v>
      </c>
      <c r="C2121" t="s">
        <v>75</v>
      </c>
      <c r="D2121" t="s">
        <v>40</v>
      </c>
      <c r="E2121" t="s">
        <v>14408</v>
      </c>
      <c r="F2121">
        <v>2</v>
      </c>
    </row>
    <row r="2122" spans="1:6" x14ac:dyDescent="0.25">
      <c r="A2122" t="s">
        <v>97</v>
      </c>
      <c r="B2122">
        <v>2010</v>
      </c>
      <c r="C2122" t="s">
        <v>75</v>
      </c>
      <c r="D2122" t="s">
        <v>102</v>
      </c>
      <c r="E2122" t="s">
        <v>14409</v>
      </c>
      <c r="F2122">
        <v>20</v>
      </c>
    </row>
    <row r="2123" spans="1:6" x14ac:dyDescent="0.25">
      <c r="A2123" t="s">
        <v>97</v>
      </c>
      <c r="B2123">
        <v>2010</v>
      </c>
      <c r="C2123" t="s">
        <v>75</v>
      </c>
      <c r="D2123" t="s">
        <v>107</v>
      </c>
      <c r="E2123" t="s">
        <v>14410</v>
      </c>
      <c r="F2123">
        <v>31</v>
      </c>
    </row>
    <row r="2124" spans="1:6" x14ac:dyDescent="0.25">
      <c r="A2124" t="s">
        <v>97</v>
      </c>
      <c r="B2124">
        <v>2010</v>
      </c>
      <c r="C2124" t="s">
        <v>75</v>
      </c>
      <c r="D2124" t="s">
        <v>39</v>
      </c>
      <c r="E2124" t="s">
        <v>14411</v>
      </c>
      <c r="F2124">
        <v>34</v>
      </c>
    </row>
    <row r="2125" spans="1:6" x14ac:dyDescent="0.25">
      <c r="A2125" t="s">
        <v>97</v>
      </c>
      <c r="B2125">
        <v>2010</v>
      </c>
      <c r="C2125" t="s">
        <v>75</v>
      </c>
      <c r="D2125" t="s">
        <v>103</v>
      </c>
      <c r="E2125" t="s">
        <v>14412</v>
      </c>
      <c r="F2125">
        <v>156</v>
      </c>
    </row>
    <row r="2126" spans="1:6" x14ac:dyDescent="0.25">
      <c r="A2126" t="s">
        <v>97</v>
      </c>
      <c r="B2126">
        <v>2011</v>
      </c>
      <c r="C2126" t="s">
        <v>72</v>
      </c>
      <c r="D2126" t="s">
        <v>38</v>
      </c>
      <c r="E2126" t="s">
        <v>14413</v>
      </c>
      <c r="F2126">
        <v>6</v>
      </c>
    </row>
    <row r="2127" spans="1:6" x14ac:dyDescent="0.25">
      <c r="A2127" t="s">
        <v>97</v>
      </c>
      <c r="B2127">
        <v>2011</v>
      </c>
      <c r="C2127" t="s">
        <v>72</v>
      </c>
      <c r="D2127" t="s">
        <v>40</v>
      </c>
      <c r="E2127" t="s">
        <v>14414</v>
      </c>
      <c r="F2127">
        <v>3</v>
      </c>
    </row>
    <row r="2128" spans="1:6" x14ac:dyDescent="0.25">
      <c r="A2128" t="s">
        <v>97</v>
      </c>
      <c r="B2128">
        <v>2011</v>
      </c>
      <c r="C2128" t="s">
        <v>72</v>
      </c>
      <c r="D2128" t="s">
        <v>102</v>
      </c>
      <c r="E2128" t="s">
        <v>14415</v>
      </c>
      <c r="F2128">
        <v>23</v>
      </c>
    </row>
    <row r="2129" spans="1:6" x14ac:dyDescent="0.25">
      <c r="A2129" t="s">
        <v>97</v>
      </c>
      <c r="B2129">
        <v>2011</v>
      </c>
      <c r="C2129" t="s">
        <v>72</v>
      </c>
      <c r="D2129" t="s">
        <v>107</v>
      </c>
      <c r="E2129" t="s">
        <v>14416</v>
      </c>
      <c r="F2129">
        <v>26</v>
      </c>
    </row>
    <row r="2130" spans="1:6" x14ac:dyDescent="0.25">
      <c r="A2130" t="s">
        <v>97</v>
      </c>
      <c r="B2130">
        <v>2011</v>
      </c>
      <c r="C2130" t="s">
        <v>72</v>
      </c>
      <c r="D2130" t="s">
        <v>39</v>
      </c>
      <c r="E2130" t="s">
        <v>14417</v>
      </c>
      <c r="F2130">
        <v>54</v>
      </c>
    </row>
    <row r="2131" spans="1:6" x14ac:dyDescent="0.25">
      <c r="A2131" t="s">
        <v>97</v>
      </c>
      <c r="B2131">
        <v>2011</v>
      </c>
      <c r="C2131" t="s">
        <v>72</v>
      </c>
      <c r="D2131" t="s">
        <v>103</v>
      </c>
      <c r="E2131" t="s">
        <v>14418</v>
      </c>
      <c r="F2131">
        <v>330</v>
      </c>
    </row>
    <row r="2132" spans="1:6" x14ac:dyDescent="0.25">
      <c r="A2132" t="s">
        <v>97</v>
      </c>
      <c r="B2132">
        <v>2011</v>
      </c>
      <c r="C2132" t="s">
        <v>73</v>
      </c>
      <c r="D2132" t="s">
        <v>38</v>
      </c>
      <c r="E2132" t="s">
        <v>14419</v>
      </c>
      <c r="F2132">
        <v>5</v>
      </c>
    </row>
    <row r="2133" spans="1:6" x14ac:dyDescent="0.25">
      <c r="A2133" t="s">
        <v>97</v>
      </c>
      <c r="B2133">
        <v>2011</v>
      </c>
      <c r="C2133" t="s">
        <v>73</v>
      </c>
      <c r="D2133" t="s">
        <v>40</v>
      </c>
      <c r="E2133" t="s">
        <v>14420</v>
      </c>
      <c r="F2133">
        <v>3</v>
      </c>
    </row>
    <row r="2134" spans="1:6" x14ac:dyDescent="0.25">
      <c r="A2134" t="s">
        <v>97</v>
      </c>
      <c r="B2134">
        <v>2011</v>
      </c>
      <c r="C2134" t="s">
        <v>73</v>
      </c>
      <c r="D2134" t="s">
        <v>102</v>
      </c>
      <c r="E2134" t="s">
        <v>14421</v>
      </c>
      <c r="F2134">
        <v>24</v>
      </c>
    </row>
    <row r="2135" spans="1:6" x14ac:dyDescent="0.25">
      <c r="A2135" t="s">
        <v>97</v>
      </c>
      <c r="B2135">
        <v>2011</v>
      </c>
      <c r="C2135" t="s">
        <v>73</v>
      </c>
      <c r="D2135" t="s">
        <v>107</v>
      </c>
      <c r="E2135" t="s">
        <v>14422</v>
      </c>
      <c r="F2135">
        <v>24</v>
      </c>
    </row>
    <row r="2136" spans="1:6" x14ac:dyDescent="0.25">
      <c r="A2136" t="s">
        <v>97</v>
      </c>
      <c r="B2136">
        <v>2011</v>
      </c>
      <c r="C2136" t="s">
        <v>73</v>
      </c>
      <c r="D2136" t="s">
        <v>39</v>
      </c>
      <c r="E2136" t="s">
        <v>14423</v>
      </c>
      <c r="F2136">
        <v>62</v>
      </c>
    </row>
    <row r="2137" spans="1:6" x14ac:dyDescent="0.25">
      <c r="A2137" t="s">
        <v>97</v>
      </c>
      <c r="B2137">
        <v>2011</v>
      </c>
      <c r="C2137" t="s">
        <v>73</v>
      </c>
      <c r="D2137" t="s">
        <v>103</v>
      </c>
      <c r="E2137" t="s">
        <v>14424</v>
      </c>
      <c r="F2137">
        <v>247</v>
      </c>
    </row>
    <row r="2138" spans="1:6" x14ac:dyDescent="0.25">
      <c r="A2138" t="s">
        <v>97</v>
      </c>
      <c r="B2138">
        <v>2011</v>
      </c>
      <c r="C2138" t="s">
        <v>74</v>
      </c>
      <c r="D2138" t="s">
        <v>38</v>
      </c>
      <c r="E2138" t="s">
        <v>14425</v>
      </c>
      <c r="F2138">
        <v>4</v>
      </c>
    </row>
    <row r="2139" spans="1:6" x14ac:dyDescent="0.25">
      <c r="A2139" t="s">
        <v>97</v>
      </c>
      <c r="B2139">
        <v>2011</v>
      </c>
      <c r="C2139" t="s">
        <v>74</v>
      </c>
      <c r="D2139" t="s">
        <v>40</v>
      </c>
      <c r="E2139" t="s">
        <v>14426</v>
      </c>
      <c r="F2139">
        <v>1</v>
      </c>
    </row>
    <row r="2140" spans="1:6" x14ac:dyDescent="0.25">
      <c r="A2140" t="s">
        <v>97</v>
      </c>
      <c r="B2140">
        <v>2011</v>
      </c>
      <c r="C2140" t="s">
        <v>74</v>
      </c>
      <c r="D2140" t="s">
        <v>102</v>
      </c>
      <c r="E2140" t="s">
        <v>14427</v>
      </c>
      <c r="F2140">
        <v>18</v>
      </c>
    </row>
    <row r="2141" spans="1:6" x14ac:dyDescent="0.25">
      <c r="A2141" t="s">
        <v>97</v>
      </c>
      <c r="B2141">
        <v>2011</v>
      </c>
      <c r="C2141" t="s">
        <v>74</v>
      </c>
      <c r="D2141" t="s">
        <v>107</v>
      </c>
      <c r="E2141" t="s">
        <v>14428</v>
      </c>
      <c r="F2141">
        <v>18</v>
      </c>
    </row>
    <row r="2142" spans="1:6" x14ac:dyDescent="0.25">
      <c r="A2142" t="s">
        <v>97</v>
      </c>
      <c r="B2142">
        <v>2011</v>
      </c>
      <c r="C2142" t="s">
        <v>74</v>
      </c>
      <c r="D2142" t="s">
        <v>39</v>
      </c>
      <c r="E2142" t="s">
        <v>14429</v>
      </c>
      <c r="F2142">
        <v>39</v>
      </c>
    </row>
    <row r="2143" spans="1:6" x14ac:dyDescent="0.25">
      <c r="A2143" t="s">
        <v>97</v>
      </c>
      <c r="B2143">
        <v>2011</v>
      </c>
      <c r="C2143" t="s">
        <v>74</v>
      </c>
      <c r="D2143" t="s">
        <v>103</v>
      </c>
      <c r="E2143" t="s">
        <v>14430</v>
      </c>
      <c r="F2143">
        <v>190</v>
      </c>
    </row>
    <row r="2144" spans="1:6" x14ac:dyDescent="0.25">
      <c r="A2144" t="s">
        <v>97</v>
      </c>
      <c r="B2144">
        <v>2011</v>
      </c>
      <c r="C2144" t="s">
        <v>75</v>
      </c>
      <c r="D2144" t="s">
        <v>38</v>
      </c>
      <c r="E2144" t="s">
        <v>14431</v>
      </c>
      <c r="F2144">
        <v>6</v>
      </c>
    </row>
    <row r="2145" spans="1:6" x14ac:dyDescent="0.25">
      <c r="A2145" t="s">
        <v>97</v>
      </c>
      <c r="B2145">
        <v>2011</v>
      </c>
      <c r="C2145" t="s">
        <v>75</v>
      </c>
      <c r="D2145" t="s">
        <v>40</v>
      </c>
      <c r="E2145" t="s">
        <v>14432</v>
      </c>
      <c r="F2145">
        <v>1</v>
      </c>
    </row>
    <row r="2146" spans="1:6" x14ac:dyDescent="0.25">
      <c r="A2146" t="s">
        <v>97</v>
      </c>
      <c r="B2146">
        <v>2011</v>
      </c>
      <c r="C2146" t="s">
        <v>75</v>
      </c>
      <c r="D2146" t="s">
        <v>102</v>
      </c>
      <c r="E2146" t="s">
        <v>14433</v>
      </c>
      <c r="F2146">
        <v>16</v>
      </c>
    </row>
    <row r="2147" spans="1:6" x14ac:dyDescent="0.25">
      <c r="A2147" t="s">
        <v>97</v>
      </c>
      <c r="B2147">
        <v>2011</v>
      </c>
      <c r="C2147" t="s">
        <v>75</v>
      </c>
      <c r="D2147" t="s">
        <v>107</v>
      </c>
      <c r="E2147" t="s">
        <v>14434</v>
      </c>
      <c r="F2147">
        <v>22</v>
      </c>
    </row>
    <row r="2148" spans="1:6" x14ac:dyDescent="0.25">
      <c r="A2148" t="s">
        <v>97</v>
      </c>
      <c r="B2148">
        <v>2011</v>
      </c>
      <c r="C2148" t="s">
        <v>75</v>
      </c>
      <c r="D2148" t="s">
        <v>39</v>
      </c>
      <c r="E2148" t="s">
        <v>14435</v>
      </c>
      <c r="F2148">
        <v>32</v>
      </c>
    </row>
    <row r="2149" spans="1:6" x14ac:dyDescent="0.25">
      <c r="A2149" t="s">
        <v>97</v>
      </c>
      <c r="B2149">
        <v>2011</v>
      </c>
      <c r="C2149" t="s">
        <v>75</v>
      </c>
      <c r="D2149" t="s">
        <v>103</v>
      </c>
      <c r="E2149" t="s">
        <v>14436</v>
      </c>
      <c r="F2149">
        <v>163</v>
      </c>
    </row>
    <row r="2150" spans="1:6" x14ac:dyDescent="0.25">
      <c r="A2150" t="s">
        <v>97</v>
      </c>
      <c r="B2150">
        <v>2012</v>
      </c>
      <c r="C2150" t="s">
        <v>72</v>
      </c>
      <c r="D2150" t="s">
        <v>38</v>
      </c>
      <c r="E2150" t="s">
        <v>14437</v>
      </c>
      <c r="F2150">
        <v>15</v>
      </c>
    </row>
    <row r="2151" spans="1:6" x14ac:dyDescent="0.25">
      <c r="A2151" t="s">
        <v>97</v>
      </c>
      <c r="B2151">
        <v>2012</v>
      </c>
      <c r="C2151" t="s">
        <v>72</v>
      </c>
      <c r="D2151" t="s">
        <v>40</v>
      </c>
      <c r="E2151" t="s">
        <v>14438</v>
      </c>
      <c r="F2151">
        <v>4</v>
      </c>
    </row>
    <row r="2152" spans="1:6" x14ac:dyDescent="0.25">
      <c r="A2152" t="s">
        <v>97</v>
      </c>
      <c r="B2152">
        <v>2012</v>
      </c>
      <c r="C2152" t="s">
        <v>72</v>
      </c>
      <c r="D2152" t="s">
        <v>102</v>
      </c>
      <c r="E2152" t="s">
        <v>14439</v>
      </c>
      <c r="F2152">
        <v>31</v>
      </c>
    </row>
    <row r="2153" spans="1:6" x14ac:dyDescent="0.25">
      <c r="A2153" t="s">
        <v>97</v>
      </c>
      <c r="B2153">
        <v>2012</v>
      </c>
      <c r="C2153" t="s">
        <v>72</v>
      </c>
      <c r="D2153" t="s">
        <v>107</v>
      </c>
      <c r="E2153" t="s">
        <v>14440</v>
      </c>
      <c r="F2153">
        <v>29</v>
      </c>
    </row>
    <row r="2154" spans="1:6" x14ac:dyDescent="0.25">
      <c r="A2154" t="s">
        <v>97</v>
      </c>
      <c r="B2154">
        <v>2012</v>
      </c>
      <c r="C2154" t="s">
        <v>72</v>
      </c>
      <c r="D2154" t="s">
        <v>39</v>
      </c>
      <c r="E2154" t="s">
        <v>14441</v>
      </c>
      <c r="F2154">
        <v>48</v>
      </c>
    </row>
    <row r="2155" spans="1:6" x14ac:dyDescent="0.25">
      <c r="A2155" t="s">
        <v>97</v>
      </c>
      <c r="B2155">
        <v>2012</v>
      </c>
      <c r="C2155" t="s">
        <v>72</v>
      </c>
      <c r="D2155" t="s">
        <v>103</v>
      </c>
      <c r="E2155" t="s">
        <v>14442</v>
      </c>
      <c r="F2155">
        <v>301</v>
      </c>
    </row>
    <row r="2156" spans="1:6" x14ac:dyDescent="0.25">
      <c r="A2156" t="s">
        <v>97</v>
      </c>
      <c r="B2156">
        <v>2012</v>
      </c>
      <c r="C2156" t="s">
        <v>73</v>
      </c>
      <c r="D2156" t="s">
        <v>38</v>
      </c>
      <c r="E2156" t="s">
        <v>14443</v>
      </c>
      <c r="F2156">
        <v>13</v>
      </c>
    </row>
    <row r="2157" spans="1:6" x14ac:dyDescent="0.25">
      <c r="A2157" t="s">
        <v>97</v>
      </c>
      <c r="B2157">
        <v>2012</v>
      </c>
      <c r="C2157" t="s">
        <v>73</v>
      </c>
      <c r="D2157" t="s">
        <v>40</v>
      </c>
      <c r="E2157" t="s">
        <v>14444</v>
      </c>
      <c r="F2157">
        <v>3</v>
      </c>
    </row>
    <row r="2158" spans="1:6" x14ac:dyDescent="0.25">
      <c r="A2158" t="s">
        <v>97</v>
      </c>
      <c r="B2158">
        <v>2012</v>
      </c>
      <c r="C2158" t="s">
        <v>73</v>
      </c>
      <c r="D2158" t="s">
        <v>102</v>
      </c>
      <c r="E2158" t="s">
        <v>14445</v>
      </c>
      <c r="F2158">
        <v>30</v>
      </c>
    </row>
    <row r="2159" spans="1:6" x14ac:dyDescent="0.25">
      <c r="A2159" t="s">
        <v>97</v>
      </c>
      <c r="B2159">
        <v>2012</v>
      </c>
      <c r="C2159" t="s">
        <v>73</v>
      </c>
      <c r="D2159" t="s">
        <v>107</v>
      </c>
      <c r="E2159" t="s">
        <v>14446</v>
      </c>
      <c r="F2159">
        <v>31</v>
      </c>
    </row>
    <row r="2160" spans="1:6" x14ac:dyDescent="0.25">
      <c r="A2160" t="s">
        <v>97</v>
      </c>
      <c r="B2160">
        <v>2012</v>
      </c>
      <c r="C2160" t="s">
        <v>73</v>
      </c>
      <c r="D2160" t="s">
        <v>39</v>
      </c>
      <c r="E2160" t="s">
        <v>14447</v>
      </c>
      <c r="F2160">
        <v>35</v>
      </c>
    </row>
    <row r="2161" spans="1:6" x14ac:dyDescent="0.25">
      <c r="A2161" t="s">
        <v>97</v>
      </c>
      <c r="B2161">
        <v>2012</v>
      </c>
      <c r="C2161" t="s">
        <v>73</v>
      </c>
      <c r="D2161" t="s">
        <v>103</v>
      </c>
      <c r="E2161" t="s">
        <v>14448</v>
      </c>
      <c r="F2161">
        <v>275</v>
      </c>
    </row>
    <row r="2162" spans="1:6" x14ac:dyDescent="0.25">
      <c r="A2162" t="s">
        <v>97</v>
      </c>
      <c r="B2162">
        <v>2012</v>
      </c>
      <c r="C2162" t="s">
        <v>74</v>
      </c>
      <c r="D2162" t="s">
        <v>38</v>
      </c>
      <c r="E2162" t="s">
        <v>14449</v>
      </c>
      <c r="F2162">
        <v>10</v>
      </c>
    </row>
    <row r="2163" spans="1:6" x14ac:dyDescent="0.25">
      <c r="A2163" t="s">
        <v>97</v>
      </c>
      <c r="B2163">
        <v>2012</v>
      </c>
      <c r="C2163" t="s">
        <v>74</v>
      </c>
      <c r="D2163" t="s">
        <v>40</v>
      </c>
      <c r="E2163" t="s">
        <v>14450</v>
      </c>
      <c r="F2163">
        <v>5</v>
      </c>
    </row>
    <row r="2164" spans="1:6" x14ac:dyDescent="0.25">
      <c r="A2164" t="s">
        <v>97</v>
      </c>
      <c r="B2164">
        <v>2012</v>
      </c>
      <c r="C2164" t="s">
        <v>74</v>
      </c>
      <c r="D2164" t="s">
        <v>102</v>
      </c>
      <c r="E2164" t="s">
        <v>14451</v>
      </c>
      <c r="F2164">
        <v>24</v>
      </c>
    </row>
    <row r="2165" spans="1:6" x14ac:dyDescent="0.25">
      <c r="A2165" t="s">
        <v>97</v>
      </c>
      <c r="B2165">
        <v>2012</v>
      </c>
      <c r="C2165" t="s">
        <v>74</v>
      </c>
      <c r="D2165" t="s">
        <v>107</v>
      </c>
      <c r="E2165" t="s">
        <v>14452</v>
      </c>
      <c r="F2165">
        <v>19</v>
      </c>
    </row>
    <row r="2166" spans="1:6" x14ac:dyDescent="0.25">
      <c r="A2166" t="s">
        <v>97</v>
      </c>
      <c r="B2166">
        <v>2012</v>
      </c>
      <c r="C2166" t="s">
        <v>74</v>
      </c>
      <c r="D2166" t="s">
        <v>39</v>
      </c>
      <c r="E2166" t="s">
        <v>14453</v>
      </c>
      <c r="F2166">
        <v>37</v>
      </c>
    </row>
    <row r="2167" spans="1:6" x14ac:dyDescent="0.25">
      <c r="A2167" t="s">
        <v>97</v>
      </c>
      <c r="B2167">
        <v>2012</v>
      </c>
      <c r="C2167" t="s">
        <v>74</v>
      </c>
      <c r="D2167" t="s">
        <v>103</v>
      </c>
      <c r="E2167" t="s">
        <v>14454</v>
      </c>
      <c r="F2167">
        <v>166</v>
      </c>
    </row>
    <row r="2168" spans="1:6" x14ac:dyDescent="0.25">
      <c r="A2168" t="s">
        <v>97</v>
      </c>
      <c r="B2168">
        <v>2012</v>
      </c>
      <c r="C2168" t="s">
        <v>75</v>
      </c>
      <c r="D2168" t="s">
        <v>38</v>
      </c>
      <c r="E2168" t="s">
        <v>14455</v>
      </c>
      <c r="F2168">
        <v>15</v>
      </c>
    </row>
    <row r="2169" spans="1:6" x14ac:dyDescent="0.25">
      <c r="A2169" t="s">
        <v>97</v>
      </c>
      <c r="B2169">
        <v>2012</v>
      </c>
      <c r="C2169" t="s">
        <v>75</v>
      </c>
      <c r="D2169" t="s">
        <v>40</v>
      </c>
      <c r="E2169" t="s">
        <v>14456</v>
      </c>
      <c r="F2169">
        <v>4</v>
      </c>
    </row>
    <row r="2170" spans="1:6" x14ac:dyDescent="0.25">
      <c r="A2170" t="s">
        <v>97</v>
      </c>
      <c r="B2170">
        <v>2012</v>
      </c>
      <c r="C2170" t="s">
        <v>75</v>
      </c>
      <c r="D2170" t="s">
        <v>102</v>
      </c>
      <c r="E2170" t="s">
        <v>14457</v>
      </c>
      <c r="F2170">
        <v>29</v>
      </c>
    </row>
    <row r="2171" spans="1:6" x14ac:dyDescent="0.25">
      <c r="A2171" t="s">
        <v>97</v>
      </c>
      <c r="B2171">
        <v>2012</v>
      </c>
      <c r="C2171" t="s">
        <v>75</v>
      </c>
      <c r="D2171" t="s">
        <v>107</v>
      </c>
      <c r="E2171" t="s">
        <v>14458</v>
      </c>
      <c r="F2171">
        <v>24</v>
      </c>
    </row>
    <row r="2172" spans="1:6" x14ac:dyDescent="0.25">
      <c r="A2172" t="s">
        <v>97</v>
      </c>
      <c r="B2172">
        <v>2012</v>
      </c>
      <c r="C2172" t="s">
        <v>75</v>
      </c>
      <c r="D2172" t="s">
        <v>39</v>
      </c>
      <c r="E2172" t="s">
        <v>14459</v>
      </c>
      <c r="F2172">
        <v>49</v>
      </c>
    </row>
    <row r="2173" spans="1:6" x14ac:dyDescent="0.25">
      <c r="A2173" t="s">
        <v>97</v>
      </c>
      <c r="B2173">
        <v>2012</v>
      </c>
      <c r="C2173" t="s">
        <v>75</v>
      </c>
      <c r="D2173" t="s">
        <v>103</v>
      </c>
      <c r="E2173" t="s">
        <v>14460</v>
      </c>
      <c r="F2173">
        <v>137</v>
      </c>
    </row>
    <row r="2174" spans="1:6" x14ac:dyDescent="0.25">
      <c r="A2174" t="s">
        <v>97</v>
      </c>
      <c r="B2174">
        <v>2013</v>
      </c>
      <c r="C2174" t="s">
        <v>72</v>
      </c>
      <c r="D2174" t="s">
        <v>38</v>
      </c>
      <c r="E2174" t="s">
        <v>14461</v>
      </c>
      <c r="F2174">
        <v>13</v>
      </c>
    </row>
    <row r="2175" spans="1:6" x14ac:dyDescent="0.25">
      <c r="A2175" t="s">
        <v>97</v>
      </c>
      <c r="B2175">
        <v>2013</v>
      </c>
      <c r="C2175" t="s">
        <v>72</v>
      </c>
      <c r="D2175" t="s">
        <v>40</v>
      </c>
      <c r="E2175" t="s">
        <v>14462</v>
      </c>
      <c r="F2175">
        <v>9</v>
      </c>
    </row>
    <row r="2176" spans="1:6" x14ac:dyDescent="0.25">
      <c r="A2176" t="s">
        <v>97</v>
      </c>
      <c r="B2176">
        <v>2013</v>
      </c>
      <c r="C2176" t="s">
        <v>72</v>
      </c>
      <c r="D2176" t="s">
        <v>102</v>
      </c>
      <c r="E2176" t="s">
        <v>14463</v>
      </c>
      <c r="F2176">
        <v>37</v>
      </c>
    </row>
    <row r="2177" spans="1:6" x14ac:dyDescent="0.25">
      <c r="A2177" t="s">
        <v>97</v>
      </c>
      <c r="B2177">
        <v>2013</v>
      </c>
      <c r="C2177" t="s">
        <v>72</v>
      </c>
      <c r="D2177" t="s">
        <v>107</v>
      </c>
      <c r="E2177" t="s">
        <v>14464</v>
      </c>
      <c r="F2177">
        <v>38</v>
      </c>
    </row>
    <row r="2178" spans="1:6" x14ac:dyDescent="0.25">
      <c r="A2178" t="s">
        <v>97</v>
      </c>
      <c r="B2178">
        <v>2013</v>
      </c>
      <c r="C2178" t="s">
        <v>72</v>
      </c>
      <c r="D2178" t="s">
        <v>39</v>
      </c>
      <c r="E2178" t="s">
        <v>14465</v>
      </c>
      <c r="F2178">
        <v>45</v>
      </c>
    </row>
    <row r="2179" spans="1:6" x14ac:dyDescent="0.25">
      <c r="A2179" t="s">
        <v>97</v>
      </c>
      <c r="B2179">
        <v>2013</v>
      </c>
      <c r="C2179" t="s">
        <v>72</v>
      </c>
      <c r="D2179" t="s">
        <v>103</v>
      </c>
      <c r="E2179" t="s">
        <v>14466</v>
      </c>
      <c r="F2179">
        <v>268</v>
      </c>
    </row>
    <row r="2180" spans="1:6" x14ac:dyDescent="0.25">
      <c r="A2180" t="s">
        <v>97</v>
      </c>
      <c r="B2180">
        <v>2013</v>
      </c>
      <c r="C2180" t="s">
        <v>73</v>
      </c>
      <c r="D2180" t="s">
        <v>38</v>
      </c>
      <c r="E2180" t="s">
        <v>14467</v>
      </c>
      <c r="F2180">
        <v>19</v>
      </c>
    </row>
    <row r="2181" spans="1:6" x14ac:dyDescent="0.25">
      <c r="A2181" t="s">
        <v>97</v>
      </c>
      <c r="B2181">
        <v>2013</v>
      </c>
      <c r="C2181" t="s">
        <v>73</v>
      </c>
      <c r="D2181" t="s">
        <v>40</v>
      </c>
      <c r="E2181" t="s">
        <v>14468</v>
      </c>
      <c r="F2181">
        <v>8</v>
      </c>
    </row>
    <row r="2182" spans="1:6" x14ac:dyDescent="0.25">
      <c r="A2182" t="s">
        <v>97</v>
      </c>
      <c r="B2182">
        <v>2013</v>
      </c>
      <c r="C2182" t="s">
        <v>73</v>
      </c>
      <c r="D2182" t="s">
        <v>102</v>
      </c>
      <c r="E2182" t="s">
        <v>14469</v>
      </c>
      <c r="F2182">
        <v>36</v>
      </c>
    </row>
    <row r="2183" spans="1:6" x14ac:dyDescent="0.25">
      <c r="A2183" t="s">
        <v>97</v>
      </c>
      <c r="B2183">
        <v>2013</v>
      </c>
      <c r="C2183" t="s">
        <v>73</v>
      </c>
      <c r="D2183" t="s">
        <v>107</v>
      </c>
      <c r="E2183" t="s">
        <v>14470</v>
      </c>
      <c r="F2183">
        <v>47</v>
      </c>
    </row>
    <row r="2184" spans="1:6" x14ac:dyDescent="0.25">
      <c r="A2184" t="s">
        <v>97</v>
      </c>
      <c r="B2184">
        <v>2013</v>
      </c>
      <c r="C2184" t="s">
        <v>73</v>
      </c>
      <c r="D2184" t="s">
        <v>39</v>
      </c>
      <c r="E2184" t="s">
        <v>14471</v>
      </c>
      <c r="F2184">
        <v>44</v>
      </c>
    </row>
    <row r="2185" spans="1:6" x14ac:dyDescent="0.25">
      <c r="A2185" t="s">
        <v>97</v>
      </c>
      <c r="B2185">
        <v>2013</v>
      </c>
      <c r="C2185" t="s">
        <v>73</v>
      </c>
      <c r="D2185" t="s">
        <v>103</v>
      </c>
      <c r="E2185" t="s">
        <v>14472</v>
      </c>
      <c r="F2185">
        <v>243</v>
      </c>
    </row>
    <row r="2186" spans="1:6" x14ac:dyDescent="0.25">
      <c r="A2186" t="s">
        <v>97</v>
      </c>
      <c r="B2186">
        <v>2013</v>
      </c>
      <c r="C2186" t="s">
        <v>74</v>
      </c>
      <c r="D2186" t="s">
        <v>38</v>
      </c>
      <c r="E2186" t="s">
        <v>14473</v>
      </c>
      <c r="F2186">
        <v>18</v>
      </c>
    </row>
    <row r="2187" spans="1:6" x14ac:dyDescent="0.25">
      <c r="A2187" t="s">
        <v>97</v>
      </c>
      <c r="B2187">
        <v>2013</v>
      </c>
      <c r="C2187" t="s">
        <v>74</v>
      </c>
      <c r="D2187" t="s">
        <v>40</v>
      </c>
      <c r="E2187" t="s">
        <v>14474</v>
      </c>
      <c r="F2187">
        <v>6</v>
      </c>
    </row>
    <row r="2188" spans="1:6" x14ac:dyDescent="0.25">
      <c r="A2188" t="s">
        <v>97</v>
      </c>
      <c r="B2188">
        <v>2013</v>
      </c>
      <c r="C2188" t="s">
        <v>74</v>
      </c>
      <c r="D2188" t="s">
        <v>102</v>
      </c>
      <c r="E2188" t="s">
        <v>14475</v>
      </c>
      <c r="F2188">
        <v>20</v>
      </c>
    </row>
    <row r="2189" spans="1:6" x14ac:dyDescent="0.25">
      <c r="A2189" t="s">
        <v>97</v>
      </c>
      <c r="B2189">
        <v>2013</v>
      </c>
      <c r="C2189" t="s">
        <v>74</v>
      </c>
      <c r="D2189" t="s">
        <v>107</v>
      </c>
      <c r="E2189" t="s">
        <v>14476</v>
      </c>
      <c r="F2189">
        <v>21</v>
      </c>
    </row>
    <row r="2190" spans="1:6" x14ac:dyDescent="0.25">
      <c r="A2190" t="s">
        <v>97</v>
      </c>
      <c r="B2190">
        <v>2013</v>
      </c>
      <c r="C2190" t="s">
        <v>74</v>
      </c>
      <c r="D2190" t="s">
        <v>39</v>
      </c>
      <c r="E2190" t="s">
        <v>14477</v>
      </c>
      <c r="F2190">
        <v>38</v>
      </c>
    </row>
    <row r="2191" spans="1:6" x14ac:dyDescent="0.25">
      <c r="A2191" t="s">
        <v>97</v>
      </c>
      <c r="B2191">
        <v>2013</v>
      </c>
      <c r="C2191" t="s">
        <v>74</v>
      </c>
      <c r="D2191" t="s">
        <v>103</v>
      </c>
      <c r="E2191" t="s">
        <v>14478</v>
      </c>
      <c r="F2191">
        <v>202</v>
      </c>
    </row>
    <row r="2192" spans="1:6" x14ac:dyDescent="0.25">
      <c r="A2192" t="s">
        <v>97</v>
      </c>
      <c r="B2192">
        <v>2013</v>
      </c>
      <c r="C2192" t="s">
        <v>75</v>
      </c>
      <c r="D2192" t="s">
        <v>38</v>
      </c>
      <c r="E2192" t="s">
        <v>14479</v>
      </c>
      <c r="F2192">
        <v>24</v>
      </c>
    </row>
    <row r="2193" spans="1:6" x14ac:dyDescent="0.25">
      <c r="A2193" t="s">
        <v>97</v>
      </c>
      <c r="B2193">
        <v>2013</v>
      </c>
      <c r="C2193" t="s">
        <v>75</v>
      </c>
      <c r="D2193" t="s">
        <v>40</v>
      </c>
      <c r="E2193" t="s">
        <v>14480</v>
      </c>
      <c r="F2193">
        <v>8</v>
      </c>
    </row>
    <row r="2194" spans="1:6" x14ac:dyDescent="0.25">
      <c r="A2194" t="s">
        <v>97</v>
      </c>
      <c r="B2194">
        <v>2013</v>
      </c>
      <c r="C2194" t="s">
        <v>75</v>
      </c>
      <c r="D2194" t="s">
        <v>102</v>
      </c>
      <c r="E2194" t="s">
        <v>14481</v>
      </c>
      <c r="F2194">
        <v>23</v>
      </c>
    </row>
    <row r="2195" spans="1:6" x14ac:dyDescent="0.25">
      <c r="A2195" t="s">
        <v>97</v>
      </c>
      <c r="B2195">
        <v>2013</v>
      </c>
      <c r="C2195" t="s">
        <v>75</v>
      </c>
      <c r="D2195" t="s">
        <v>107</v>
      </c>
      <c r="E2195" t="s">
        <v>14482</v>
      </c>
      <c r="F2195">
        <v>38</v>
      </c>
    </row>
    <row r="2196" spans="1:6" x14ac:dyDescent="0.25">
      <c r="A2196" t="s">
        <v>97</v>
      </c>
      <c r="B2196">
        <v>2013</v>
      </c>
      <c r="C2196" t="s">
        <v>75</v>
      </c>
      <c r="D2196" t="s">
        <v>39</v>
      </c>
      <c r="E2196" t="s">
        <v>14483</v>
      </c>
      <c r="F2196">
        <v>18</v>
      </c>
    </row>
    <row r="2197" spans="1:6" x14ac:dyDescent="0.25">
      <c r="A2197" t="s">
        <v>97</v>
      </c>
      <c r="B2197">
        <v>2013</v>
      </c>
      <c r="C2197" t="s">
        <v>75</v>
      </c>
      <c r="D2197" t="s">
        <v>103</v>
      </c>
      <c r="E2197" t="s">
        <v>14484</v>
      </c>
      <c r="F2197">
        <v>134</v>
      </c>
    </row>
    <row r="2198" spans="1:6" x14ac:dyDescent="0.25">
      <c r="A2198" t="s">
        <v>97</v>
      </c>
      <c r="B2198">
        <v>2014</v>
      </c>
      <c r="C2198" t="s">
        <v>72</v>
      </c>
      <c r="D2198" t="s">
        <v>38</v>
      </c>
      <c r="E2198" t="s">
        <v>14485</v>
      </c>
      <c r="F2198">
        <v>20</v>
      </c>
    </row>
    <row r="2199" spans="1:6" x14ac:dyDescent="0.25">
      <c r="A2199" t="s">
        <v>97</v>
      </c>
      <c r="B2199">
        <v>2014</v>
      </c>
      <c r="C2199" t="s">
        <v>72</v>
      </c>
      <c r="D2199" t="s">
        <v>40</v>
      </c>
      <c r="E2199" t="s">
        <v>14486</v>
      </c>
      <c r="F2199">
        <v>7</v>
      </c>
    </row>
    <row r="2200" spans="1:6" x14ac:dyDescent="0.25">
      <c r="A2200" t="s">
        <v>97</v>
      </c>
      <c r="B2200">
        <v>2014</v>
      </c>
      <c r="C2200" t="s">
        <v>72</v>
      </c>
      <c r="D2200" t="s">
        <v>102</v>
      </c>
      <c r="E2200" t="s">
        <v>14487</v>
      </c>
      <c r="F2200">
        <v>35</v>
      </c>
    </row>
    <row r="2201" spans="1:6" x14ac:dyDescent="0.25">
      <c r="A2201" t="s">
        <v>97</v>
      </c>
      <c r="B2201">
        <v>2014</v>
      </c>
      <c r="C2201" t="s">
        <v>72</v>
      </c>
      <c r="D2201" t="s">
        <v>107</v>
      </c>
      <c r="E2201" t="s">
        <v>14488</v>
      </c>
      <c r="F2201">
        <v>38</v>
      </c>
    </row>
    <row r="2202" spans="1:6" x14ac:dyDescent="0.25">
      <c r="A2202" t="s">
        <v>97</v>
      </c>
      <c r="B2202">
        <v>2014</v>
      </c>
      <c r="C2202" t="s">
        <v>72</v>
      </c>
      <c r="D2202" t="s">
        <v>39</v>
      </c>
      <c r="E2202" t="s">
        <v>14489</v>
      </c>
      <c r="F2202">
        <v>55</v>
      </c>
    </row>
    <row r="2203" spans="1:6" x14ac:dyDescent="0.25">
      <c r="A2203" t="s">
        <v>97</v>
      </c>
      <c r="B2203">
        <v>2014</v>
      </c>
      <c r="C2203" t="s">
        <v>72</v>
      </c>
      <c r="D2203" t="s">
        <v>103</v>
      </c>
      <c r="E2203" t="s">
        <v>14490</v>
      </c>
      <c r="F2203">
        <v>252</v>
      </c>
    </row>
    <row r="2204" spans="1:6" x14ac:dyDescent="0.25">
      <c r="A2204" t="s">
        <v>97</v>
      </c>
      <c r="B2204">
        <v>2014</v>
      </c>
      <c r="C2204" t="s">
        <v>73</v>
      </c>
      <c r="D2204" t="s">
        <v>38</v>
      </c>
      <c r="E2204" t="s">
        <v>14491</v>
      </c>
      <c r="F2204">
        <v>20</v>
      </c>
    </row>
    <row r="2205" spans="1:6" x14ac:dyDescent="0.25">
      <c r="A2205" t="s">
        <v>97</v>
      </c>
      <c r="B2205">
        <v>2014</v>
      </c>
      <c r="C2205" t="s">
        <v>73</v>
      </c>
      <c r="D2205" t="s">
        <v>40</v>
      </c>
      <c r="E2205" t="s">
        <v>14492</v>
      </c>
      <c r="F2205">
        <v>13</v>
      </c>
    </row>
    <row r="2206" spans="1:6" x14ac:dyDescent="0.25">
      <c r="A2206" t="s">
        <v>97</v>
      </c>
      <c r="B2206">
        <v>2014</v>
      </c>
      <c r="C2206" t="s">
        <v>73</v>
      </c>
      <c r="D2206" t="s">
        <v>102</v>
      </c>
      <c r="E2206" t="s">
        <v>14493</v>
      </c>
      <c r="F2206">
        <v>40</v>
      </c>
    </row>
    <row r="2207" spans="1:6" x14ac:dyDescent="0.25">
      <c r="A2207" t="s">
        <v>97</v>
      </c>
      <c r="B2207">
        <v>2014</v>
      </c>
      <c r="C2207" t="s">
        <v>73</v>
      </c>
      <c r="D2207" t="s">
        <v>107</v>
      </c>
      <c r="E2207" t="s">
        <v>14494</v>
      </c>
      <c r="F2207">
        <v>30</v>
      </c>
    </row>
    <row r="2208" spans="1:6" x14ac:dyDescent="0.25">
      <c r="A2208" t="s">
        <v>97</v>
      </c>
      <c r="B2208">
        <v>2014</v>
      </c>
      <c r="C2208" t="s">
        <v>73</v>
      </c>
      <c r="D2208" t="s">
        <v>39</v>
      </c>
      <c r="E2208" t="s">
        <v>14495</v>
      </c>
      <c r="F2208">
        <v>46</v>
      </c>
    </row>
    <row r="2209" spans="1:6" x14ac:dyDescent="0.25">
      <c r="A2209" t="s">
        <v>97</v>
      </c>
      <c r="B2209">
        <v>2014</v>
      </c>
      <c r="C2209" t="s">
        <v>73</v>
      </c>
      <c r="D2209" t="s">
        <v>103</v>
      </c>
      <c r="E2209" t="s">
        <v>14496</v>
      </c>
      <c r="F2209">
        <v>252</v>
      </c>
    </row>
    <row r="2210" spans="1:6" x14ac:dyDescent="0.25">
      <c r="A2210" t="s">
        <v>97</v>
      </c>
      <c r="B2210">
        <v>2014</v>
      </c>
      <c r="C2210" t="s">
        <v>74</v>
      </c>
      <c r="D2210" t="s">
        <v>38</v>
      </c>
      <c r="E2210" t="s">
        <v>14497</v>
      </c>
      <c r="F2210">
        <v>16</v>
      </c>
    </row>
    <row r="2211" spans="1:6" x14ac:dyDescent="0.25">
      <c r="A2211" t="s">
        <v>97</v>
      </c>
      <c r="B2211">
        <v>2014</v>
      </c>
      <c r="C2211" t="s">
        <v>74</v>
      </c>
      <c r="D2211" t="s">
        <v>40</v>
      </c>
      <c r="E2211" t="s">
        <v>14498</v>
      </c>
      <c r="F2211">
        <v>7</v>
      </c>
    </row>
    <row r="2212" spans="1:6" x14ac:dyDescent="0.25">
      <c r="A2212" t="s">
        <v>97</v>
      </c>
      <c r="B2212">
        <v>2014</v>
      </c>
      <c r="C2212" t="s">
        <v>74</v>
      </c>
      <c r="D2212" t="s">
        <v>102</v>
      </c>
      <c r="E2212" t="s">
        <v>14499</v>
      </c>
      <c r="F2212">
        <v>27</v>
      </c>
    </row>
    <row r="2213" spans="1:6" x14ac:dyDescent="0.25">
      <c r="A2213" t="s">
        <v>97</v>
      </c>
      <c r="B2213">
        <v>2014</v>
      </c>
      <c r="C2213" t="s">
        <v>74</v>
      </c>
      <c r="D2213" t="s">
        <v>107</v>
      </c>
      <c r="E2213" t="s">
        <v>14500</v>
      </c>
      <c r="F2213">
        <v>30</v>
      </c>
    </row>
    <row r="2214" spans="1:6" x14ac:dyDescent="0.25">
      <c r="A2214" t="s">
        <v>97</v>
      </c>
      <c r="B2214">
        <v>2014</v>
      </c>
      <c r="C2214" t="s">
        <v>74</v>
      </c>
      <c r="D2214" t="s">
        <v>39</v>
      </c>
      <c r="E2214" t="s">
        <v>14501</v>
      </c>
      <c r="F2214">
        <v>37</v>
      </c>
    </row>
    <row r="2215" spans="1:6" x14ac:dyDescent="0.25">
      <c r="A2215" t="s">
        <v>97</v>
      </c>
      <c r="B2215">
        <v>2014</v>
      </c>
      <c r="C2215" t="s">
        <v>74</v>
      </c>
      <c r="D2215" t="s">
        <v>103</v>
      </c>
      <c r="E2215" t="s">
        <v>14502</v>
      </c>
      <c r="F2215">
        <v>176</v>
      </c>
    </row>
    <row r="2216" spans="1:6" x14ac:dyDescent="0.25">
      <c r="A2216" t="s">
        <v>97</v>
      </c>
      <c r="B2216">
        <v>2014</v>
      </c>
      <c r="C2216" t="s">
        <v>75</v>
      </c>
      <c r="D2216" t="s">
        <v>38</v>
      </c>
      <c r="E2216" t="s">
        <v>14503</v>
      </c>
      <c r="F2216">
        <v>18</v>
      </c>
    </row>
    <row r="2217" spans="1:6" x14ac:dyDescent="0.25">
      <c r="A2217" t="s">
        <v>97</v>
      </c>
      <c r="B2217">
        <v>2014</v>
      </c>
      <c r="C2217" t="s">
        <v>75</v>
      </c>
      <c r="D2217" t="s">
        <v>40</v>
      </c>
      <c r="E2217" t="s">
        <v>14504</v>
      </c>
      <c r="F2217">
        <v>3</v>
      </c>
    </row>
    <row r="2218" spans="1:6" x14ac:dyDescent="0.25">
      <c r="A2218" t="s">
        <v>97</v>
      </c>
      <c r="B2218">
        <v>2014</v>
      </c>
      <c r="C2218" t="s">
        <v>75</v>
      </c>
      <c r="D2218" t="s">
        <v>102</v>
      </c>
      <c r="E2218" t="s">
        <v>14505</v>
      </c>
      <c r="F2218">
        <v>41</v>
      </c>
    </row>
    <row r="2219" spans="1:6" x14ac:dyDescent="0.25">
      <c r="A2219" t="s">
        <v>97</v>
      </c>
      <c r="B2219">
        <v>2014</v>
      </c>
      <c r="C2219" t="s">
        <v>75</v>
      </c>
      <c r="D2219" t="s">
        <v>107</v>
      </c>
      <c r="E2219" t="s">
        <v>14506</v>
      </c>
      <c r="F2219">
        <v>34</v>
      </c>
    </row>
    <row r="2220" spans="1:6" x14ac:dyDescent="0.25">
      <c r="A2220" t="s">
        <v>97</v>
      </c>
      <c r="B2220">
        <v>2014</v>
      </c>
      <c r="C2220" t="s">
        <v>75</v>
      </c>
      <c r="D2220" t="s">
        <v>39</v>
      </c>
      <c r="E2220" t="s">
        <v>14507</v>
      </c>
      <c r="F2220">
        <v>42</v>
      </c>
    </row>
    <row r="2221" spans="1:6" x14ac:dyDescent="0.25">
      <c r="A2221" t="s">
        <v>97</v>
      </c>
      <c r="B2221">
        <v>2014</v>
      </c>
      <c r="C2221" t="s">
        <v>75</v>
      </c>
      <c r="D2221" t="s">
        <v>103</v>
      </c>
      <c r="E2221" t="s">
        <v>14508</v>
      </c>
      <c r="F2221">
        <v>133</v>
      </c>
    </row>
    <row r="2222" spans="1:6" x14ac:dyDescent="0.25">
      <c r="A2222" t="s">
        <v>98</v>
      </c>
      <c r="B2222">
        <v>2010</v>
      </c>
      <c r="C2222" t="s">
        <v>72</v>
      </c>
      <c r="D2222" t="s">
        <v>38</v>
      </c>
      <c r="E2222" t="s">
        <v>14509</v>
      </c>
      <c r="F2222">
        <v>10</v>
      </c>
    </row>
    <row r="2223" spans="1:6" x14ac:dyDescent="0.25">
      <c r="A2223" t="s">
        <v>98</v>
      </c>
      <c r="B2223">
        <v>2010</v>
      </c>
      <c r="C2223" t="s">
        <v>72</v>
      </c>
      <c r="D2223" t="s">
        <v>40</v>
      </c>
      <c r="E2223" t="s">
        <v>14510</v>
      </c>
      <c r="F2223">
        <v>1</v>
      </c>
    </row>
    <row r="2224" spans="1:6" x14ac:dyDescent="0.25">
      <c r="A2224" t="s">
        <v>98</v>
      </c>
      <c r="B2224">
        <v>2010</v>
      </c>
      <c r="C2224" t="s">
        <v>72</v>
      </c>
      <c r="D2224" t="s">
        <v>102</v>
      </c>
      <c r="E2224" t="s">
        <v>14511</v>
      </c>
      <c r="F2224">
        <v>15</v>
      </c>
    </row>
    <row r="2225" spans="1:6" x14ac:dyDescent="0.25">
      <c r="A2225" t="s">
        <v>98</v>
      </c>
      <c r="B2225">
        <v>2010</v>
      </c>
      <c r="C2225" t="s">
        <v>72</v>
      </c>
      <c r="D2225" t="s">
        <v>107</v>
      </c>
      <c r="E2225" t="s">
        <v>14512</v>
      </c>
      <c r="F2225">
        <v>23</v>
      </c>
    </row>
    <row r="2226" spans="1:6" x14ac:dyDescent="0.25">
      <c r="A2226" t="s">
        <v>98</v>
      </c>
      <c r="B2226">
        <v>2010</v>
      </c>
      <c r="C2226" t="s">
        <v>72</v>
      </c>
      <c r="D2226" t="s">
        <v>39</v>
      </c>
      <c r="E2226" t="s">
        <v>14513</v>
      </c>
      <c r="F2226">
        <v>41</v>
      </c>
    </row>
    <row r="2227" spans="1:6" x14ac:dyDescent="0.25">
      <c r="A2227" t="s">
        <v>98</v>
      </c>
      <c r="B2227">
        <v>2010</v>
      </c>
      <c r="C2227" t="s">
        <v>72</v>
      </c>
      <c r="D2227" t="s">
        <v>103</v>
      </c>
      <c r="E2227" t="s">
        <v>14514</v>
      </c>
      <c r="F2227">
        <v>252</v>
      </c>
    </row>
    <row r="2228" spans="1:6" x14ac:dyDescent="0.25">
      <c r="A2228" t="s">
        <v>98</v>
      </c>
      <c r="B2228">
        <v>2010</v>
      </c>
      <c r="C2228" t="s">
        <v>73</v>
      </c>
      <c r="D2228" t="s">
        <v>38</v>
      </c>
      <c r="E2228" t="s">
        <v>14515</v>
      </c>
      <c r="F2228">
        <v>10</v>
      </c>
    </row>
    <row r="2229" spans="1:6" x14ac:dyDescent="0.25">
      <c r="A2229" t="s">
        <v>98</v>
      </c>
      <c r="B2229">
        <v>2010</v>
      </c>
      <c r="C2229" t="s">
        <v>73</v>
      </c>
      <c r="D2229" t="s">
        <v>40</v>
      </c>
      <c r="E2229" t="s">
        <v>14516</v>
      </c>
      <c r="F2229">
        <v>1</v>
      </c>
    </row>
    <row r="2230" spans="1:6" x14ac:dyDescent="0.25">
      <c r="A2230" t="s">
        <v>98</v>
      </c>
      <c r="B2230">
        <v>2010</v>
      </c>
      <c r="C2230" t="s">
        <v>73</v>
      </c>
      <c r="D2230" t="s">
        <v>102</v>
      </c>
      <c r="E2230" t="s">
        <v>14517</v>
      </c>
      <c r="F2230">
        <v>10</v>
      </c>
    </row>
    <row r="2231" spans="1:6" x14ac:dyDescent="0.25">
      <c r="A2231" t="s">
        <v>98</v>
      </c>
      <c r="B2231">
        <v>2010</v>
      </c>
      <c r="C2231" t="s">
        <v>73</v>
      </c>
      <c r="D2231" t="s">
        <v>107</v>
      </c>
      <c r="E2231" t="s">
        <v>14518</v>
      </c>
      <c r="F2231">
        <v>20</v>
      </c>
    </row>
    <row r="2232" spans="1:6" x14ac:dyDescent="0.25">
      <c r="A2232" t="s">
        <v>98</v>
      </c>
      <c r="B2232">
        <v>2010</v>
      </c>
      <c r="C2232" t="s">
        <v>73</v>
      </c>
      <c r="D2232" t="s">
        <v>39</v>
      </c>
      <c r="E2232" t="s">
        <v>14519</v>
      </c>
      <c r="F2232">
        <v>40</v>
      </c>
    </row>
    <row r="2233" spans="1:6" x14ac:dyDescent="0.25">
      <c r="A2233" t="s">
        <v>98</v>
      </c>
      <c r="B2233">
        <v>2010</v>
      </c>
      <c r="C2233" t="s">
        <v>73</v>
      </c>
      <c r="D2233" t="s">
        <v>103</v>
      </c>
      <c r="E2233" t="s">
        <v>14520</v>
      </c>
      <c r="F2233">
        <v>148</v>
      </c>
    </row>
    <row r="2234" spans="1:6" x14ac:dyDescent="0.25">
      <c r="A2234" t="s">
        <v>98</v>
      </c>
      <c r="B2234">
        <v>2010</v>
      </c>
      <c r="C2234" t="s">
        <v>74</v>
      </c>
      <c r="D2234" t="s">
        <v>38</v>
      </c>
      <c r="E2234" t="s">
        <v>14521</v>
      </c>
      <c r="F2234">
        <v>11</v>
      </c>
    </row>
    <row r="2235" spans="1:6" x14ac:dyDescent="0.25">
      <c r="A2235" t="s">
        <v>98</v>
      </c>
      <c r="B2235">
        <v>2010</v>
      </c>
      <c r="C2235" t="s">
        <v>74</v>
      </c>
      <c r="D2235" t="s">
        <v>102</v>
      </c>
      <c r="E2235" t="s">
        <v>14522</v>
      </c>
      <c r="F2235">
        <v>10</v>
      </c>
    </row>
    <row r="2236" spans="1:6" x14ac:dyDescent="0.25">
      <c r="A2236" t="s">
        <v>98</v>
      </c>
      <c r="B2236">
        <v>2010</v>
      </c>
      <c r="C2236" t="s">
        <v>74</v>
      </c>
      <c r="D2236" t="s">
        <v>107</v>
      </c>
      <c r="E2236" t="s">
        <v>14523</v>
      </c>
      <c r="F2236">
        <v>10</v>
      </c>
    </row>
    <row r="2237" spans="1:6" x14ac:dyDescent="0.25">
      <c r="A2237" t="s">
        <v>98</v>
      </c>
      <c r="B2237">
        <v>2010</v>
      </c>
      <c r="C2237" t="s">
        <v>74</v>
      </c>
      <c r="D2237" t="s">
        <v>39</v>
      </c>
      <c r="E2237" t="s">
        <v>14524</v>
      </c>
      <c r="F2237">
        <v>50</v>
      </c>
    </row>
    <row r="2238" spans="1:6" x14ac:dyDescent="0.25">
      <c r="A2238" t="s">
        <v>98</v>
      </c>
      <c r="B2238">
        <v>2010</v>
      </c>
      <c r="C2238" t="s">
        <v>74</v>
      </c>
      <c r="D2238" t="s">
        <v>103</v>
      </c>
      <c r="E2238" t="s">
        <v>14525</v>
      </c>
      <c r="F2238">
        <v>136</v>
      </c>
    </row>
    <row r="2239" spans="1:6" x14ac:dyDescent="0.25">
      <c r="A2239" t="s">
        <v>98</v>
      </c>
      <c r="B2239">
        <v>2010</v>
      </c>
      <c r="C2239" t="s">
        <v>75</v>
      </c>
      <c r="D2239" t="s">
        <v>38</v>
      </c>
      <c r="E2239" t="s">
        <v>14526</v>
      </c>
      <c r="F2239">
        <v>5</v>
      </c>
    </row>
    <row r="2240" spans="1:6" x14ac:dyDescent="0.25">
      <c r="A2240" t="s">
        <v>98</v>
      </c>
      <c r="B2240">
        <v>2010</v>
      </c>
      <c r="C2240" t="s">
        <v>75</v>
      </c>
      <c r="D2240" t="s">
        <v>40</v>
      </c>
      <c r="E2240" t="s">
        <v>14527</v>
      </c>
      <c r="F2240">
        <v>1</v>
      </c>
    </row>
    <row r="2241" spans="1:6" x14ac:dyDescent="0.25">
      <c r="A2241" t="s">
        <v>98</v>
      </c>
      <c r="B2241">
        <v>2010</v>
      </c>
      <c r="C2241" t="s">
        <v>75</v>
      </c>
      <c r="D2241" t="s">
        <v>102</v>
      </c>
      <c r="E2241" t="s">
        <v>14528</v>
      </c>
      <c r="F2241">
        <v>12</v>
      </c>
    </row>
    <row r="2242" spans="1:6" x14ac:dyDescent="0.25">
      <c r="A2242" t="s">
        <v>98</v>
      </c>
      <c r="B2242">
        <v>2010</v>
      </c>
      <c r="C2242" t="s">
        <v>75</v>
      </c>
      <c r="D2242" t="s">
        <v>107</v>
      </c>
      <c r="E2242" t="s">
        <v>14529</v>
      </c>
      <c r="F2242">
        <v>18</v>
      </c>
    </row>
    <row r="2243" spans="1:6" x14ac:dyDescent="0.25">
      <c r="A2243" t="s">
        <v>98</v>
      </c>
      <c r="B2243">
        <v>2010</v>
      </c>
      <c r="C2243" t="s">
        <v>75</v>
      </c>
      <c r="D2243" t="s">
        <v>39</v>
      </c>
      <c r="E2243" t="s">
        <v>14530</v>
      </c>
      <c r="F2243">
        <v>37</v>
      </c>
    </row>
    <row r="2244" spans="1:6" x14ac:dyDescent="0.25">
      <c r="A2244" t="s">
        <v>98</v>
      </c>
      <c r="B2244">
        <v>2010</v>
      </c>
      <c r="C2244" t="s">
        <v>75</v>
      </c>
      <c r="D2244" t="s">
        <v>103</v>
      </c>
      <c r="E2244" t="s">
        <v>14531</v>
      </c>
      <c r="F2244">
        <v>111</v>
      </c>
    </row>
    <row r="2245" spans="1:6" x14ac:dyDescent="0.25">
      <c r="A2245" t="s">
        <v>98</v>
      </c>
      <c r="B2245">
        <v>2011</v>
      </c>
      <c r="C2245" t="s">
        <v>72</v>
      </c>
      <c r="D2245" t="s">
        <v>38</v>
      </c>
      <c r="E2245" t="s">
        <v>14532</v>
      </c>
      <c r="F2245">
        <v>6</v>
      </c>
    </row>
    <row r="2246" spans="1:6" x14ac:dyDescent="0.25">
      <c r="A2246" t="s">
        <v>98</v>
      </c>
      <c r="B2246">
        <v>2011</v>
      </c>
      <c r="C2246" t="s">
        <v>72</v>
      </c>
      <c r="D2246" t="s">
        <v>40</v>
      </c>
      <c r="E2246" t="s">
        <v>14533</v>
      </c>
      <c r="F2246">
        <v>1</v>
      </c>
    </row>
    <row r="2247" spans="1:6" x14ac:dyDescent="0.25">
      <c r="A2247" t="s">
        <v>98</v>
      </c>
      <c r="B2247">
        <v>2011</v>
      </c>
      <c r="C2247" t="s">
        <v>72</v>
      </c>
      <c r="D2247" t="s">
        <v>102</v>
      </c>
      <c r="E2247" t="s">
        <v>14534</v>
      </c>
      <c r="F2247">
        <v>21</v>
      </c>
    </row>
    <row r="2248" spans="1:6" x14ac:dyDescent="0.25">
      <c r="A2248" t="s">
        <v>98</v>
      </c>
      <c r="B2248">
        <v>2011</v>
      </c>
      <c r="C2248" t="s">
        <v>72</v>
      </c>
      <c r="D2248" t="s">
        <v>107</v>
      </c>
      <c r="E2248" t="s">
        <v>14535</v>
      </c>
      <c r="F2248">
        <v>20</v>
      </c>
    </row>
    <row r="2249" spans="1:6" x14ac:dyDescent="0.25">
      <c r="A2249" t="s">
        <v>98</v>
      </c>
      <c r="B2249">
        <v>2011</v>
      </c>
      <c r="C2249" t="s">
        <v>72</v>
      </c>
      <c r="D2249" t="s">
        <v>39</v>
      </c>
      <c r="E2249" t="s">
        <v>14536</v>
      </c>
      <c r="F2249">
        <v>54</v>
      </c>
    </row>
    <row r="2250" spans="1:6" x14ac:dyDescent="0.25">
      <c r="A2250" t="s">
        <v>98</v>
      </c>
      <c r="B2250">
        <v>2011</v>
      </c>
      <c r="C2250" t="s">
        <v>72</v>
      </c>
      <c r="D2250" t="s">
        <v>103</v>
      </c>
      <c r="E2250" t="s">
        <v>14537</v>
      </c>
      <c r="F2250">
        <v>221</v>
      </c>
    </row>
    <row r="2251" spans="1:6" x14ac:dyDescent="0.25">
      <c r="A2251" t="s">
        <v>98</v>
      </c>
      <c r="B2251">
        <v>2011</v>
      </c>
      <c r="C2251" t="s">
        <v>73</v>
      </c>
      <c r="D2251" t="s">
        <v>38</v>
      </c>
      <c r="E2251" t="s">
        <v>14538</v>
      </c>
      <c r="F2251">
        <v>9</v>
      </c>
    </row>
    <row r="2252" spans="1:6" x14ac:dyDescent="0.25">
      <c r="A2252" t="s">
        <v>98</v>
      </c>
      <c r="B2252">
        <v>2011</v>
      </c>
      <c r="C2252" t="s">
        <v>73</v>
      </c>
      <c r="D2252" t="s">
        <v>102</v>
      </c>
      <c r="E2252" t="s">
        <v>14539</v>
      </c>
      <c r="F2252">
        <v>19</v>
      </c>
    </row>
    <row r="2253" spans="1:6" x14ac:dyDescent="0.25">
      <c r="A2253" t="s">
        <v>98</v>
      </c>
      <c r="B2253">
        <v>2011</v>
      </c>
      <c r="C2253" t="s">
        <v>73</v>
      </c>
      <c r="D2253" t="s">
        <v>107</v>
      </c>
      <c r="E2253" t="s">
        <v>14540</v>
      </c>
      <c r="F2253">
        <v>10</v>
      </c>
    </row>
    <row r="2254" spans="1:6" x14ac:dyDescent="0.25">
      <c r="A2254" t="s">
        <v>98</v>
      </c>
      <c r="B2254">
        <v>2011</v>
      </c>
      <c r="C2254" t="s">
        <v>73</v>
      </c>
      <c r="D2254" t="s">
        <v>39</v>
      </c>
      <c r="E2254" t="s">
        <v>14541</v>
      </c>
      <c r="F2254">
        <v>57</v>
      </c>
    </row>
    <row r="2255" spans="1:6" x14ac:dyDescent="0.25">
      <c r="A2255" t="s">
        <v>98</v>
      </c>
      <c r="B2255">
        <v>2011</v>
      </c>
      <c r="C2255" t="s">
        <v>73</v>
      </c>
      <c r="D2255" t="s">
        <v>103</v>
      </c>
      <c r="E2255" t="s">
        <v>14542</v>
      </c>
      <c r="F2255">
        <v>152</v>
      </c>
    </row>
    <row r="2256" spans="1:6" x14ac:dyDescent="0.25">
      <c r="A2256" t="s">
        <v>98</v>
      </c>
      <c r="B2256">
        <v>2011</v>
      </c>
      <c r="C2256" t="s">
        <v>74</v>
      </c>
      <c r="D2256" t="s">
        <v>38</v>
      </c>
      <c r="E2256" t="s">
        <v>14543</v>
      </c>
      <c r="F2256">
        <v>3</v>
      </c>
    </row>
    <row r="2257" spans="1:6" x14ac:dyDescent="0.25">
      <c r="A2257" t="s">
        <v>98</v>
      </c>
      <c r="B2257">
        <v>2011</v>
      </c>
      <c r="C2257" t="s">
        <v>74</v>
      </c>
      <c r="D2257" t="s">
        <v>102</v>
      </c>
      <c r="E2257" t="s">
        <v>14544</v>
      </c>
      <c r="F2257">
        <v>11</v>
      </c>
    </row>
    <row r="2258" spans="1:6" x14ac:dyDescent="0.25">
      <c r="A2258" t="s">
        <v>98</v>
      </c>
      <c r="B2258">
        <v>2011</v>
      </c>
      <c r="C2258" t="s">
        <v>74</v>
      </c>
      <c r="D2258" t="s">
        <v>107</v>
      </c>
      <c r="E2258" t="s">
        <v>14545</v>
      </c>
      <c r="F2258">
        <v>5</v>
      </c>
    </row>
    <row r="2259" spans="1:6" x14ac:dyDescent="0.25">
      <c r="A2259" t="s">
        <v>98</v>
      </c>
      <c r="B2259">
        <v>2011</v>
      </c>
      <c r="C2259" t="s">
        <v>74</v>
      </c>
      <c r="D2259" t="s">
        <v>39</v>
      </c>
      <c r="E2259" t="s">
        <v>14546</v>
      </c>
      <c r="F2259">
        <v>48</v>
      </c>
    </row>
    <row r="2260" spans="1:6" x14ac:dyDescent="0.25">
      <c r="A2260" t="s">
        <v>98</v>
      </c>
      <c r="B2260">
        <v>2011</v>
      </c>
      <c r="C2260" t="s">
        <v>74</v>
      </c>
      <c r="D2260" t="s">
        <v>103</v>
      </c>
      <c r="E2260" t="s">
        <v>14547</v>
      </c>
      <c r="F2260">
        <v>121</v>
      </c>
    </row>
    <row r="2261" spans="1:6" x14ac:dyDescent="0.25">
      <c r="A2261" t="s">
        <v>98</v>
      </c>
      <c r="B2261">
        <v>2011</v>
      </c>
      <c r="C2261" t="s">
        <v>75</v>
      </c>
      <c r="D2261" t="s">
        <v>38</v>
      </c>
      <c r="E2261" t="s">
        <v>14548</v>
      </c>
      <c r="F2261">
        <v>2</v>
      </c>
    </row>
    <row r="2262" spans="1:6" x14ac:dyDescent="0.25">
      <c r="A2262" t="s">
        <v>98</v>
      </c>
      <c r="B2262">
        <v>2011</v>
      </c>
      <c r="C2262" t="s">
        <v>75</v>
      </c>
      <c r="D2262" t="s">
        <v>40</v>
      </c>
      <c r="E2262" t="s">
        <v>14549</v>
      </c>
      <c r="F2262">
        <v>2</v>
      </c>
    </row>
    <row r="2263" spans="1:6" x14ac:dyDescent="0.25">
      <c r="A2263" t="s">
        <v>98</v>
      </c>
      <c r="B2263">
        <v>2011</v>
      </c>
      <c r="C2263" t="s">
        <v>75</v>
      </c>
      <c r="D2263" t="s">
        <v>102</v>
      </c>
      <c r="E2263" t="s">
        <v>14550</v>
      </c>
      <c r="F2263">
        <v>6</v>
      </c>
    </row>
    <row r="2264" spans="1:6" x14ac:dyDescent="0.25">
      <c r="A2264" t="s">
        <v>98</v>
      </c>
      <c r="B2264">
        <v>2011</v>
      </c>
      <c r="C2264" t="s">
        <v>75</v>
      </c>
      <c r="D2264" t="s">
        <v>107</v>
      </c>
      <c r="E2264" t="s">
        <v>14551</v>
      </c>
      <c r="F2264">
        <v>14</v>
      </c>
    </row>
    <row r="2265" spans="1:6" x14ac:dyDescent="0.25">
      <c r="A2265" t="s">
        <v>98</v>
      </c>
      <c r="B2265">
        <v>2011</v>
      </c>
      <c r="C2265" t="s">
        <v>75</v>
      </c>
      <c r="D2265" t="s">
        <v>39</v>
      </c>
      <c r="E2265" t="s">
        <v>14552</v>
      </c>
      <c r="F2265">
        <v>44</v>
      </c>
    </row>
    <row r="2266" spans="1:6" x14ac:dyDescent="0.25">
      <c r="A2266" t="s">
        <v>98</v>
      </c>
      <c r="B2266">
        <v>2011</v>
      </c>
      <c r="C2266" t="s">
        <v>75</v>
      </c>
      <c r="D2266" t="s">
        <v>103</v>
      </c>
      <c r="E2266" t="s">
        <v>14553</v>
      </c>
      <c r="F2266">
        <v>102</v>
      </c>
    </row>
    <row r="2267" spans="1:6" x14ac:dyDescent="0.25">
      <c r="A2267" t="s">
        <v>98</v>
      </c>
      <c r="B2267">
        <v>2012</v>
      </c>
      <c r="C2267" t="s">
        <v>72</v>
      </c>
      <c r="D2267" t="s">
        <v>38</v>
      </c>
      <c r="E2267" t="s">
        <v>14554</v>
      </c>
      <c r="F2267">
        <v>8</v>
      </c>
    </row>
    <row r="2268" spans="1:6" x14ac:dyDescent="0.25">
      <c r="A2268" t="s">
        <v>98</v>
      </c>
      <c r="B2268">
        <v>2012</v>
      </c>
      <c r="C2268" t="s">
        <v>72</v>
      </c>
      <c r="D2268" t="s">
        <v>40</v>
      </c>
      <c r="E2268" t="s">
        <v>14555</v>
      </c>
      <c r="F2268">
        <v>1</v>
      </c>
    </row>
    <row r="2269" spans="1:6" x14ac:dyDescent="0.25">
      <c r="A2269" t="s">
        <v>98</v>
      </c>
      <c r="B2269">
        <v>2012</v>
      </c>
      <c r="C2269" t="s">
        <v>72</v>
      </c>
      <c r="D2269" t="s">
        <v>102</v>
      </c>
      <c r="E2269" t="s">
        <v>14556</v>
      </c>
      <c r="F2269">
        <v>13</v>
      </c>
    </row>
    <row r="2270" spans="1:6" x14ac:dyDescent="0.25">
      <c r="A2270" t="s">
        <v>98</v>
      </c>
      <c r="B2270">
        <v>2012</v>
      </c>
      <c r="C2270" t="s">
        <v>72</v>
      </c>
      <c r="D2270" t="s">
        <v>107</v>
      </c>
      <c r="E2270" t="s">
        <v>14557</v>
      </c>
      <c r="F2270">
        <v>20</v>
      </c>
    </row>
    <row r="2271" spans="1:6" x14ac:dyDescent="0.25">
      <c r="A2271" t="s">
        <v>98</v>
      </c>
      <c r="B2271">
        <v>2012</v>
      </c>
      <c r="C2271" t="s">
        <v>72</v>
      </c>
      <c r="D2271" t="s">
        <v>39</v>
      </c>
      <c r="E2271" t="s">
        <v>14558</v>
      </c>
      <c r="F2271">
        <v>46</v>
      </c>
    </row>
    <row r="2272" spans="1:6" x14ac:dyDescent="0.25">
      <c r="A2272" t="s">
        <v>98</v>
      </c>
      <c r="B2272">
        <v>2012</v>
      </c>
      <c r="C2272" t="s">
        <v>72</v>
      </c>
      <c r="D2272" t="s">
        <v>103</v>
      </c>
      <c r="E2272" t="s">
        <v>14559</v>
      </c>
      <c r="F2272">
        <v>211</v>
      </c>
    </row>
    <row r="2273" spans="1:6" x14ac:dyDescent="0.25">
      <c r="A2273" t="s">
        <v>98</v>
      </c>
      <c r="B2273">
        <v>2012</v>
      </c>
      <c r="C2273" t="s">
        <v>73</v>
      </c>
      <c r="D2273" t="s">
        <v>38</v>
      </c>
      <c r="E2273" t="s">
        <v>14560</v>
      </c>
      <c r="F2273">
        <v>11</v>
      </c>
    </row>
    <row r="2274" spans="1:6" x14ac:dyDescent="0.25">
      <c r="A2274" t="s">
        <v>98</v>
      </c>
      <c r="B2274">
        <v>2012</v>
      </c>
      <c r="C2274" t="s">
        <v>73</v>
      </c>
      <c r="D2274" t="s">
        <v>102</v>
      </c>
      <c r="E2274" t="s">
        <v>14561</v>
      </c>
      <c r="F2274">
        <v>20</v>
      </c>
    </row>
    <row r="2275" spans="1:6" x14ac:dyDescent="0.25">
      <c r="A2275" t="s">
        <v>98</v>
      </c>
      <c r="B2275">
        <v>2012</v>
      </c>
      <c r="C2275" t="s">
        <v>73</v>
      </c>
      <c r="D2275" t="s">
        <v>107</v>
      </c>
      <c r="E2275" t="s">
        <v>14562</v>
      </c>
      <c r="F2275">
        <v>10</v>
      </c>
    </row>
    <row r="2276" spans="1:6" x14ac:dyDescent="0.25">
      <c r="A2276" t="s">
        <v>98</v>
      </c>
      <c r="B2276">
        <v>2012</v>
      </c>
      <c r="C2276" t="s">
        <v>73</v>
      </c>
      <c r="D2276" t="s">
        <v>39</v>
      </c>
      <c r="E2276" t="s">
        <v>14563</v>
      </c>
      <c r="F2276">
        <v>47</v>
      </c>
    </row>
    <row r="2277" spans="1:6" x14ac:dyDescent="0.25">
      <c r="A2277" t="s">
        <v>98</v>
      </c>
      <c r="B2277">
        <v>2012</v>
      </c>
      <c r="C2277" t="s">
        <v>73</v>
      </c>
      <c r="D2277" t="s">
        <v>103</v>
      </c>
      <c r="E2277" t="s">
        <v>14564</v>
      </c>
      <c r="F2277">
        <v>166</v>
      </c>
    </row>
    <row r="2278" spans="1:6" x14ac:dyDescent="0.25">
      <c r="A2278" t="s">
        <v>98</v>
      </c>
      <c r="B2278">
        <v>2012</v>
      </c>
      <c r="C2278" t="s">
        <v>74</v>
      </c>
      <c r="D2278" t="s">
        <v>38</v>
      </c>
      <c r="E2278" t="s">
        <v>14565</v>
      </c>
      <c r="F2278">
        <v>6</v>
      </c>
    </row>
    <row r="2279" spans="1:6" x14ac:dyDescent="0.25">
      <c r="A2279" t="s">
        <v>98</v>
      </c>
      <c r="B2279">
        <v>2012</v>
      </c>
      <c r="C2279" t="s">
        <v>74</v>
      </c>
      <c r="D2279" t="s">
        <v>40</v>
      </c>
      <c r="E2279" t="s">
        <v>14566</v>
      </c>
      <c r="F2279">
        <v>2</v>
      </c>
    </row>
    <row r="2280" spans="1:6" x14ac:dyDescent="0.25">
      <c r="A2280" t="s">
        <v>98</v>
      </c>
      <c r="B2280">
        <v>2012</v>
      </c>
      <c r="C2280" t="s">
        <v>74</v>
      </c>
      <c r="D2280" t="s">
        <v>102</v>
      </c>
      <c r="E2280" t="s">
        <v>14567</v>
      </c>
      <c r="F2280">
        <v>12</v>
      </c>
    </row>
    <row r="2281" spans="1:6" x14ac:dyDescent="0.25">
      <c r="A2281" t="s">
        <v>98</v>
      </c>
      <c r="B2281">
        <v>2012</v>
      </c>
      <c r="C2281" t="s">
        <v>74</v>
      </c>
      <c r="D2281" t="s">
        <v>107</v>
      </c>
      <c r="E2281" t="s">
        <v>14568</v>
      </c>
      <c r="F2281">
        <v>16</v>
      </c>
    </row>
    <row r="2282" spans="1:6" x14ac:dyDescent="0.25">
      <c r="A2282" t="s">
        <v>98</v>
      </c>
      <c r="B2282">
        <v>2012</v>
      </c>
      <c r="C2282" t="s">
        <v>74</v>
      </c>
      <c r="D2282" t="s">
        <v>39</v>
      </c>
      <c r="E2282" t="s">
        <v>14569</v>
      </c>
      <c r="F2282">
        <v>36</v>
      </c>
    </row>
    <row r="2283" spans="1:6" x14ac:dyDescent="0.25">
      <c r="A2283" t="s">
        <v>98</v>
      </c>
      <c r="B2283">
        <v>2012</v>
      </c>
      <c r="C2283" t="s">
        <v>74</v>
      </c>
      <c r="D2283" t="s">
        <v>103</v>
      </c>
      <c r="E2283" t="s">
        <v>14570</v>
      </c>
      <c r="F2283">
        <v>91</v>
      </c>
    </row>
    <row r="2284" spans="1:6" x14ac:dyDescent="0.25">
      <c r="A2284" t="s">
        <v>98</v>
      </c>
      <c r="B2284">
        <v>2012</v>
      </c>
      <c r="C2284" t="s">
        <v>75</v>
      </c>
      <c r="D2284" t="s">
        <v>38</v>
      </c>
      <c r="E2284" t="s">
        <v>14571</v>
      </c>
      <c r="F2284">
        <v>2</v>
      </c>
    </row>
    <row r="2285" spans="1:6" x14ac:dyDescent="0.25">
      <c r="A2285" t="s">
        <v>98</v>
      </c>
      <c r="B2285">
        <v>2012</v>
      </c>
      <c r="C2285" t="s">
        <v>75</v>
      </c>
      <c r="D2285" t="s">
        <v>102</v>
      </c>
      <c r="E2285" t="s">
        <v>14572</v>
      </c>
      <c r="F2285">
        <v>19</v>
      </c>
    </row>
    <row r="2286" spans="1:6" x14ac:dyDescent="0.25">
      <c r="A2286" t="s">
        <v>98</v>
      </c>
      <c r="B2286">
        <v>2012</v>
      </c>
      <c r="C2286" t="s">
        <v>75</v>
      </c>
      <c r="D2286" t="s">
        <v>107</v>
      </c>
      <c r="E2286" t="s">
        <v>14573</v>
      </c>
      <c r="F2286">
        <v>17</v>
      </c>
    </row>
    <row r="2287" spans="1:6" x14ac:dyDescent="0.25">
      <c r="A2287" t="s">
        <v>98</v>
      </c>
      <c r="B2287">
        <v>2012</v>
      </c>
      <c r="C2287" t="s">
        <v>75</v>
      </c>
      <c r="D2287" t="s">
        <v>39</v>
      </c>
      <c r="E2287" t="s">
        <v>14574</v>
      </c>
      <c r="F2287">
        <v>41</v>
      </c>
    </row>
    <row r="2288" spans="1:6" x14ac:dyDescent="0.25">
      <c r="A2288" t="s">
        <v>98</v>
      </c>
      <c r="B2288">
        <v>2012</v>
      </c>
      <c r="C2288" t="s">
        <v>75</v>
      </c>
      <c r="D2288" t="s">
        <v>103</v>
      </c>
      <c r="E2288" t="s">
        <v>14575</v>
      </c>
      <c r="F2288">
        <v>101</v>
      </c>
    </row>
    <row r="2289" spans="1:6" x14ac:dyDescent="0.25">
      <c r="A2289" t="s">
        <v>98</v>
      </c>
      <c r="B2289">
        <v>2013</v>
      </c>
      <c r="C2289" t="s">
        <v>72</v>
      </c>
      <c r="D2289" t="s">
        <v>38</v>
      </c>
      <c r="E2289" t="s">
        <v>14576</v>
      </c>
      <c r="F2289">
        <v>23</v>
      </c>
    </row>
    <row r="2290" spans="1:6" x14ac:dyDescent="0.25">
      <c r="A2290" t="s">
        <v>98</v>
      </c>
      <c r="B2290">
        <v>2013</v>
      </c>
      <c r="C2290" t="s">
        <v>72</v>
      </c>
      <c r="D2290" t="s">
        <v>40</v>
      </c>
      <c r="E2290" t="s">
        <v>14577</v>
      </c>
      <c r="F2290">
        <v>2</v>
      </c>
    </row>
    <row r="2291" spans="1:6" x14ac:dyDescent="0.25">
      <c r="A2291" t="s">
        <v>98</v>
      </c>
      <c r="B2291">
        <v>2013</v>
      </c>
      <c r="C2291" t="s">
        <v>72</v>
      </c>
      <c r="D2291" t="s">
        <v>102</v>
      </c>
      <c r="E2291" t="s">
        <v>14578</v>
      </c>
      <c r="F2291">
        <v>20</v>
      </c>
    </row>
    <row r="2292" spans="1:6" x14ac:dyDescent="0.25">
      <c r="A2292" t="s">
        <v>98</v>
      </c>
      <c r="B2292">
        <v>2013</v>
      </c>
      <c r="C2292" t="s">
        <v>72</v>
      </c>
      <c r="D2292" t="s">
        <v>107</v>
      </c>
      <c r="E2292" t="s">
        <v>14579</v>
      </c>
      <c r="F2292">
        <v>37</v>
      </c>
    </row>
    <row r="2293" spans="1:6" x14ac:dyDescent="0.25">
      <c r="A2293" t="s">
        <v>98</v>
      </c>
      <c r="B2293">
        <v>2013</v>
      </c>
      <c r="C2293" t="s">
        <v>72</v>
      </c>
      <c r="D2293" t="s">
        <v>39</v>
      </c>
      <c r="E2293" t="s">
        <v>14580</v>
      </c>
      <c r="F2293">
        <v>35</v>
      </c>
    </row>
    <row r="2294" spans="1:6" x14ac:dyDescent="0.25">
      <c r="A2294" t="s">
        <v>98</v>
      </c>
      <c r="B2294">
        <v>2013</v>
      </c>
      <c r="C2294" t="s">
        <v>72</v>
      </c>
      <c r="D2294" t="s">
        <v>103</v>
      </c>
      <c r="E2294" t="s">
        <v>14581</v>
      </c>
      <c r="F2294">
        <v>191</v>
      </c>
    </row>
    <row r="2295" spans="1:6" x14ac:dyDescent="0.25">
      <c r="A2295" t="s">
        <v>98</v>
      </c>
      <c r="B2295">
        <v>2013</v>
      </c>
      <c r="C2295" t="s">
        <v>73</v>
      </c>
      <c r="D2295" t="s">
        <v>38</v>
      </c>
      <c r="E2295" t="s">
        <v>14582</v>
      </c>
      <c r="F2295">
        <v>15</v>
      </c>
    </row>
    <row r="2296" spans="1:6" x14ac:dyDescent="0.25">
      <c r="A2296" t="s">
        <v>98</v>
      </c>
      <c r="B2296">
        <v>2013</v>
      </c>
      <c r="C2296" t="s">
        <v>73</v>
      </c>
      <c r="D2296" t="s">
        <v>40</v>
      </c>
      <c r="E2296" t="s">
        <v>14583</v>
      </c>
      <c r="F2296">
        <v>1</v>
      </c>
    </row>
    <row r="2297" spans="1:6" x14ac:dyDescent="0.25">
      <c r="A2297" t="s">
        <v>98</v>
      </c>
      <c r="B2297">
        <v>2013</v>
      </c>
      <c r="C2297" t="s">
        <v>73</v>
      </c>
      <c r="D2297" t="s">
        <v>102</v>
      </c>
      <c r="E2297" t="s">
        <v>14584</v>
      </c>
      <c r="F2297">
        <v>16</v>
      </c>
    </row>
    <row r="2298" spans="1:6" x14ac:dyDescent="0.25">
      <c r="A2298" t="s">
        <v>98</v>
      </c>
      <c r="B2298">
        <v>2013</v>
      </c>
      <c r="C2298" t="s">
        <v>73</v>
      </c>
      <c r="D2298" t="s">
        <v>107</v>
      </c>
      <c r="E2298" t="s">
        <v>14585</v>
      </c>
      <c r="F2298">
        <v>25</v>
      </c>
    </row>
    <row r="2299" spans="1:6" x14ac:dyDescent="0.25">
      <c r="A2299" t="s">
        <v>98</v>
      </c>
      <c r="B2299">
        <v>2013</v>
      </c>
      <c r="C2299" t="s">
        <v>73</v>
      </c>
      <c r="D2299" t="s">
        <v>39</v>
      </c>
      <c r="E2299" t="s">
        <v>14586</v>
      </c>
      <c r="F2299">
        <v>45</v>
      </c>
    </row>
    <row r="2300" spans="1:6" x14ac:dyDescent="0.25">
      <c r="A2300" t="s">
        <v>98</v>
      </c>
      <c r="B2300">
        <v>2013</v>
      </c>
      <c r="C2300" t="s">
        <v>73</v>
      </c>
      <c r="D2300" t="s">
        <v>103</v>
      </c>
      <c r="E2300" t="s">
        <v>14587</v>
      </c>
      <c r="F2300">
        <v>138</v>
      </c>
    </row>
    <row r="2301" spans="1:6" x14ac:dyDescent="0.25">
      <c r="A2301" t="s">
        <v>98</v>
      </c>
      <c r="B2301">
        <v>2013</v>
      </c>
      <c r="C2301" t="s">
        <v>74</v>
      </c>
      <c r="D2301" t="s">
        <v>38</v>
      </c>
      <c r="E2301" t="s">
        <v>14588</v>
      </c>
      <c r="F2301">
        <v>9</v>
      </c>
    </row>
    <row r="2302" spans="1:6" x14ac:dyDescent="0.25">
      <c r="A2302" t="s">
        <v>98</v>
      </c>
      <c r="B2302">
        <v>2013</v>
      </c>
      <c r="C2302" t="s">
        <v>74</v>
      </c>
      <c r="D2302" t="s">
        <v>40</v>
      </c>
      <c r="E2302" t="s">
        <v>14589</v>
      </c>
      <c r="F2302">
        <v>1</v>
      </c>
    </row>
    <row r="2303" spans="1:6" x14ac:dyDescent="0.25">
      <c r="A2303" t="s">
        <v>98</v>
      </c>
      <c r="B2303">
        <v>2013</v>
      </c>
      <c r="C2303" t="s">
        <v>74</v>
      </c>
      <c r="D2303" t="s">
        <v>102</v>
      </c>
      <c r="E2303" t="s">
        <v>14590</v>
      </c>
      <c r="F2303">
        <v>13</v>
      </c>
    </row>
    <row r="2304" spans="1:6" x14ac:dyDescent="0.25">
      <c r="A2304" t="s">
        <v>98</v>
      </c>
      <c r="B2304">
        <v>2013</v>
      </c>
      <c r="C2304" t="s">
        <v>74</v>
      </c>
      <c r="D2304" t="s">
        <v>107</v>
      </c>
      <c r="E2304" t="s">
        <v>14591</v>
      </c>
      <c r="F2304">
        <v>22</v>
      </c>
    </row>
    <row r="2305" spans="1:6" x14ac:dyDescent="0.25">
      <c r="A2305" t="s">
        <v>98</v>
      </c>
      <c r="B2305">
        <v>2013</v>
      </c>
      <c r="C2305" t="s">
        <v>74</v>
      </c>
      <c r="D2305" t="s">
        <v>39</v>
      </c>
      <c r="E2305" t="s">
        <v>14592</v>
      </c>
      <c r="F2305">
        <v>41</v>
      </c>
    </row>
    <row r="2306" spans="1:6" x14ac:dyDescent="0.25">
      <c r="A2306" t="s">
        <v>98</v>
      </c>
      <c r="B2306">
        <v>2013</v>
      </c>
      <c r="C2306" t="s">
        <v>74</v>
      </c>
      <c r="D2306" t="s">
        <v>103</v>
      </c>
      <c r="E2306" t="s">
        <v>14593</v>
      </c>
      <c r="F2306">
        <v>115</v>
      </c>
    </row>
    <row r="2307" spans="1:6" x14ac:dyDescent="0.25">
      <c r="A2307" t="s">
        <v>98</v>
      </c>
      <c r="B2307">
        <v>2013</v>
      </c>
      <c r="C2307" t="s">
        <v>75</v>
      </c>
      <c r="D2307" t="s">
        <v>38</v>
      </c>
      <c r="E2307" t="s">
        <v>14594</v>
      </c>
      <c r="F2307">
        <v>6</v>
      </c>
    </row>
    <row r="2308" spans="1:6" x14ac:dyDescent="0.25">
      <c r="A2308" t="s">
        <v>98</v>
      </c>
      <c r="B2308">
        <v>2013</v>
      </c>
      <c r="C2308" t="s">
        <v>75</v>
      </c>
      <c r="D2308" t="s">
        <v>102</v>
      </c>
      <c r="E2308" t="s">
        <v>14595</v>
      </c>
      <c r="F2308">
        <v>24</v>
      </c>
    </row>
    <row r="2309" spans="1:6" x14ac:dyDescent="0.25">
      <c r="A2309" t="s">
        <v>98</v>
      </c>
      <c r="B2309">
        <v>2013</v>
      </c>
      <c r="C2309" t="s">
        <v>75</v>
      </c>
      <c r="D2309" t="s">
        <v>107</v>
      </c>
      <c r="E2309" t="s">
        <v>14596</v>
      </c>
      <c r="F2309">
        <v>20</v>
      </c>
    </row>
    <row r="2310" spans="1:6" x14ac:dyDescent="0.25">
      <c r="A2310" t="s">
        <v>98</v>
      </c>
      <c r="B2310">
        <v>2013</v>
      </c>
      <c r="C2310" t="s">
        <v>75</v>
      </c>
      <c r="D2310" t="s">
        <v>39</v>
      </c>
      <c r="E2310" t="s">
        <v>14597</v>
      </c>
      <c r="F2310">
        <v>39</v>
      </c>
    </row>
    <row r="2311" spans="1:6" x14ac:dyDescent="0.25">
      <c r="A2311" t="s">
        <v>98</v>
      </c>
      <c r="B2311">
        <v>2013</v>
      </c>
      <c r="C2311" t="s">
        <v>75</v>
      </c>
      <c r="D2311" t="s">
        <v>103</v>
      </c>
      <c r="E2311" t="s">
        <v>14598</v>
      </c>
      <c r="F2311">
        <v>88</v>
      </c>
    </row>
    <row r="2312" spans="1:6" x14ac:dyDescent="0.25">
      <c r="A2312" t="s">
        <v>98</v>
      </c>
      <c r="B2312">
        <v>2014</v>
      </c>
      <c r="C2312" t="s">
        <v>72</v>
      </c>
      <c r="D2312" t="s">
        <v>38</v>
      </c>
      <c r="E2312" t="s">
        <v>14599</v>
      </c>
      <c r="F2312">
        <v>18</v>
      </c>
    </row>
    <row r="2313" spans="1:6" x14ac:dyDescent="0.25">
      <c r="A2313" t="s">
        <v>98</v>
      </c>
      <c r="B2313">
        <v>2014</v>
      </c>
      <c r="C2313" t="s">
        <v>72</v>
      </c>
      <c r="D2313" t="s">
        <v>40</v>
      </c>
      <c r="E2313" t="s">
        <v>14600</v>
      </c>
      <c r="F2313">
        <v>3</v>
      </c>
    </row>
    <row r="2314" spans="1:6" x14ac:dyDescent="0.25">
      <c r="A2314" t="s">
        <v>98</v>
      </c>
      <c r="B2314">
        <v>2014</v>
      </c>
      <c r="C2314" t="s">
        <v>72</v>
      </c>
      <c r="D2314" t="s">
        <v>102</v>
      </c>
      <c r="E2314" t="s">
        <v>14601</v>
      </c>
      <c r="F2314">
        <v>24</v>
      </c>
    </row>
    <row r="2315" spans="1:6" x14ac:dyDescent="0.25">
      <c r="A2315" t="s">
        <v>98</v>
      </c>
      <c r="B2315">
        <v>2014</v>
      </c>
      <c r="C2315" t="s">
        <v>72</v>
      </c>
      <c r="D2315" t="s">
        <v>107</v>
      </c>
      <c r="E2315" t="s">
        <v>14602</v>
      </c>
      <c r="F2315">
        <v>27</v>
      </c>
    </row>
    <row r="2316" spans="1:6" x14ac:dyDescent="0.25">
      <c r="A2316" t="s">
        <v>98</v>
      </c>
      <c r="B2316">
        <v>2014</v>
      </c>
      <c r="C2316" t="s">
        <v>72</v>
      </c>
      <c r="D2316" t="s">
        <v>39</v>
      </c>
      <c r="E2316" t="s">
        <v>14603</v>
      </c>
      <c r="F2316">
        <v>36</v>
      </c>
    </row>
    <row r="2317" spans="1:6" x14ac:dyDescent="0.25">
      <c r="A2317" t="s">
        <v>98</v>
      </c>
      <c r="B2317">
        <v>2014</v>
      </c>
      <c r="C2317" t="s">
        <v>72</v>
      </c>
      <c r="D2317" t="s">
        <v>103</v>
      </c>
      <c r="E2317" t="s">
        <v>14604</v>
      </c>
      <c r="F2317">
        <v>192</v>
      </c>
    </row>
    <row r="2318" spans="1:6" x14ac:dyDescent="0.25">
      <c r="A2318" t="s">
        <v>98</v>
      </c>
      <c r="B2318">
        <v>2014</v>
      </c>
      <c r="C2318" t="s">
        <v>73</v>
      </c>
      <c r="D2318" t="s">
        <v>38</v>
      </c>
      <c r="E2318" t="s">
        <v>14605</v>
      </c>
      <c r="F2318">
        <v>8</v>
      </c>
    </row>
    <row r="2319" spans="1:6" x14ac:dyDescent="0.25">
      <c r="A2319" t="s">
        <v>98</v>
      </c>
      <c r="B2319">
        <v>2014</v>
      </c>
      <c r="C2319" t="s">
        <v>73</v>
      </c>
      <c r="D2319" t="s">
        <v>40</v>
      </c>
      <c r="E2319" t="s">
        <v>14606</v>
      </c>
      <c r="F2319">
        <v>7</v>
      </c>
    </row>
    <row r="2320" spans="1:6" x14ac:dyDescent="0.25">
      <c r="A2320" t="s">
        <v>98</v>
      </c>
      <c r="B2320">
        <v>2014</v>
      </c>
      <c r="C2320" t="s">
        <v>73</v>
      </c>
      <c r="D2320" t="s">
        <v>102</v>
      </c>
      <c r="E2320" t="s">
        <v>14607</v>
      </c>
      <c r="F2320">
        <v>17</v>
      </c>
    </row>
    <row r="2321" spans="1:6" x14ac:dyDescent="0.25">
      <c r="A2321" t="s">
        <v>98</v>
      </c>
      <c r="B2321">
        <v>2014</v>
      </c>
      <c r="C2321" t="s">
        <v>73</v>
      </c>
      <c r="D2321" t="s">
        <v>107</v>
      </c>
      <c r="E2321" t="s">
        <v>14608</v>
      </c>
      <c r="F2321">
        <v>14</v>
      </c>
    </row>
    <row r="2322" spans="1:6" x14ac:dyDescent="0.25">
      <c r="A2322" t="s">
        <v>98</v>
      </c>
      <c r="B2322">
        <v>2014</v>
      </c>
      <c r="C2322" t="s">
        <v>73</v>
      </c>
      <c r="D2322" t="s">
        <v>39</v>
      </c>
      <c r="E2322" t="s">
        <v>14609</v>
      </c>
      <c r="F2322">
        <v>53</v>
      </c>
    </row>
    <row r="2323" spans="1:6" x14ac:dyDescent="0.25">
      <c r="A2323" t="s">
        <v>98</v>
      </c>
      <c r="B2323">
        <v>2014</v>
      </c>
      <c r="C2323" t="s">
        <v>73</v>
      </c>
      <c r="D2323" t="s">
        <v>103</v>
      </c>
      <c r="E2323" t="s">
        <v>14610</v>
      </c>
      <c r="F2323">
        <v>153</v>
      </c>
    </row>
    <row r="2324" spans="1:6" x14ac:dyDescent="0.25">
      <c r="A2324" t="s">
        <v>98</v>
      </c>
      <c r="B2324">
        <v>2014</v>
      </c>
      <c r="C2324" t="s">
        <v>74</v>
      </c>
      <c r="D2324" t="s">
        <v>38</v>
      </c>
      <c r="E2324" t="s">
        <v>14611</v>
      </c>
      <c r="F2324">
        <v>12</v>
      </c>
    </row>
    <row r="2325" spans="1:6" x14ac:dyDescent="0.25">
      <c r="A2325" t="s">
        <v>98</v>
      </c>
      <c r="B2325">
        <v>2014</v>
      </c>
      <c r="C2325" t="s">
        <v>74</v>
      </c>
      <c r="D2325" t="s">
        <v>40</v>
      </c>
      <c r="E2325" t="s">
        <v>14612</v>
      </c>
      <c r="F2325">
        <v>3</v>
      </c>
    </row>
    <row r="2326" spans="1:6" x14ac:dyDescent="0.25">
      <c r="A2326" t="s">
        <v>98</v>
      </c>
      <c r="B2326">
        <v>2014</v>
      </c>
      <c r="C2326" t="s">
        <v>74</v>
      </c>
      <c r="D2326" t="s">
        <v>102</v>
      </c>
      <c r="E2326" t="s">
        <v>14613</v>
      </c>
      <c r="F2326">
        <v>15</v>
      </c>
    </row>
    <row r="2327" spans="1:6" x14ac:dyDescent="0.25">
      <c r="A2327" t="s">
        <v>98</v>
      </c>
      <c r="B2327">
        <v>2014</v>
      </c>
      <c r="C2327" t="s">
        <v>74</v>
      </c>
      <c r="D2327" t="s">
        <v>107</v>
      </c>
      <c r="E2327" t="s">
        <v>14614</v>
      </c>
      <c r="F2327">
        <v>22</v>
      </c>
    </row>
    <row r="2328" spans="1:6" x14ac:dyDescent="0.25">
      <c r="A2328" t="s">
        <v>98</v>
      </c>
      <c r="B2328">
        <v>2014</v>
      </c>
      <c r="C2328" t="s">
        <v>74</v>
      </c>
      <c r="D2328" t="s">
        <v>39</v>
      </c>
      <c r="E2328" t="s">
        <v>14615</v>
      </c>
      <c r="F2328">
        <v>42</v>
      </c>
    </row>
    <row r="2329" spans="1:6" x14ac:dyDescent="0.25">
      <c r="A2329" t="s">
        <v>98</v>
      </c>
      <c r="B2329">
        <v>2014</v>
      </c>
      <c r="C2329" t="s">
        <v>74</v>
      </c>
      <c r="D2329" t="s">
        <v>103</v>
      </c>
      <c r="E2329" t="s">
        <v>14616</v>
      </c>
      <c r="F2329">
        <v>105</v>
      </c>
    </row>
    <row r="2330" spans="1:6" x14ac:dyDescent="0.25">
      <c r="A2330" t="s">
        <v>98</v>
      </c>
      <c r="B2330">
        <v>2014</v>
      </c>
      <c r="C2330" t="s">
        <v>75</v>
      </c>
      <c r="D2330" t="s">
        <v>38</v>
      </c>
      <c r="E2330" t="s">
        <v>14617</v>
      </c>
      <c r="F2330">
        <v>12</v>
      </c>
    </row>
    <row r="2331" spans="1:6" x14ac:dyDescent="0.25">
      <c r="A2331" t="s">
        <v>98</v>
      </c>
      <c r="B2331">
        <v>2014</v>
      </c>
      <c r="C2331" t="s">
        <v>75</v>
      </c>
      <c r="D2331" t="s">
        <v>40</v>
      </c>
      <c r="E2331" t="s">
        <v>14618</v>
      </c>
      <c r="F2331">
        <v>4</v>
      </c>
    </row>
    <row r="2332" spans="1:6" x14ac:dyDescent="0.25">
      <c r="A2332" t="s">
        <v>98</v>
      </c>
      <c r="B2332">
        <v>2014</v>
      </c>
      <c r="C2332" t="s">
        <v>75</v>
      </c>
      <c r="D2332" t="s">
        <v>102</v>
      </c>
      <c r="E2332" t="s">
        <v>14619</v>
      </c>
      <c r="F2332">
        <v>21</v>
      </c>
    </row>
    <row r="2333" spans="1:6" x14ac:dyDescent="0.25">
      <c r="A2333" t="s">
        <v>98</v>
      </c>
      <c r="B2333">
        <v>2014</v>
      </c>
      <c r="C2333" t="s">
        <v>75</v>
      </c>
      <c r="D2333" t="s">
        <v>107</v>
      </c>
      <c r="E2333" t="s">
        <v>14620</v>
      </c>
      <c r="F2333">
        <v>19</v>
      </c>
    </row>
    <row r="2334" spans="1:6" x14ac:dyDescent="0.25">
      <c r="A2334" t="s">
        <v>98</v>
      </c>
      <c r="B2334">
        <v>2014</v>
      </c>
      <c r="C2334" t="s">
        <v>75</v>
      </c>
      <c r="D2334" t="s">
        <v>39</v>
      </c>
      <c r="E2334" t="s">
        <v>14621</v>
      </c>
      <c r="F2334">
        <v>26</v>
      </c>
    </row>
    <row r="2335" spans="1:6" x14ac:dyDescent="0.25">
      <c r="A2335" t="s">
        <v>98</v>
      </c>
      <c r="B2335">
        <v>2014</v>
      </c>
      <c r="C2335" t="s">
        <v>75</v>
      </c>
      <c r="D2335" t="s">
        <v>103</v>
      </c>
      <c r="E2335" t="s">
        <v>14622</v>
      </c>
      <c r="F2335">
        <v>92</v>
      </c>
    </row>
    <row r="2336" spans="1:6" x14ac:dyDescent="0.25">
      <c r="A2336" t="s">
        <v>99</v>
      </c>
      <c r="B2336">
        <v>2010</v>
      </c>
      <c r="C2336" t="s">
        <v>72</v>
      </c>
      <c r="D2336" t="s">
        <v>38</v>
      </c>
      <c r="E2336" t="s">
        <v>14623</v>
      </c>
      <c r="F2336">
        <v>10</v>
      </c>
    </row>
    <row r="2337" spans="1:6" x14ac:dyDescent="0.25">
      <c r="A2337" t="s">
        <v>99</v>
      </c>
      <c r="B2337">
        <v>2010</v>
      </c>
      <c r="C2337" t="s">
        <v>72</v>
      </c>
      <c r="D2337" t="s">
        <v>40</v>
      </c>
      <c r="E2337" t="s">
        <v>14624</v>
      </c>
      <c r="F2337">
        <v>4</v>
      </c>
    </row>
    <row r="2338" spans="1:6" x14ac:dyDescent="0.25">
      <c r="A2338" t="s">
        <v>99</v>
      </c>
      <c r="B2338">
        <v>2010</v>
      </c>
      <c r="C2338" t="s">
        <v>72</v>
      </c>
      <c r="D2338" t="s">
        <v>102</v>
      </c>
      <c r="E2338" t="s">
        <v>14625</v>
      </c>
      <c r="F2338">
        <v>14</v>
      </c>
    </row>
    <row r="2339" spans="1:6" x14ac:dyDescent="0.25">
      <c r="A2339" t="s">
        <v>99</v>
      </c>
      <c r="B2339">
        <v>2010</v>
      </c>
      <c r="C2339" t="s">
        <v>72</v>
      </c>
      <c r="D2339" t="s">
        <v>107</v>
      </c>
      <c r="E2339" t="s">
        <v>14626</v>
      </c>
      <c r="F2339">
        <v>21</v>
      </c>
    </row>
    <row r="2340" spans="1:6" x14ac:dyDescent="0.25">
      <c r="A2340" t="s">
        <v>99</v>
      </c>
      <c r="B2340">
        <v>2010</v>
      </c>
      <c r="C2340" t="s">
        <v>72</v>
      </c>
      <c r="D2340" t="s">
        <v>39</v>
      </c>
      <c r="E2340" t="s">
        <v>14627</v>
      </c>
      <c r="F2340">
        <v>39</v>
      </c>
    </row>
    <row r="2341" spans="1:6" x14ac:dyDescent="0.25">
      <c r="A2341" t="s">
        <v>99</v>
      </c>
      <c r="B2341">
        <v>2010</v>
      </c>
      <c r="C2341" t="s">
        <v>72</v>
      </c>
      <c r="D2341" t="s">
        <v>103</v>
      </c>
      <c r="E2341" t="s">
        <v>14628</v>
      </c>
      <c r="F2341">
        <v>298</v>
      </c>
    </row>
    <row r="2342" spans="1:6" x14ac:dyDescent="0.25">
      <c r="A2342" t="s">
        <v>99</v>
      </c>
      <c r="B2342">
        <v>2010</v>
      </c>
      <c r="C2342" t="s">
        <v>73</v>
      </c>
      <c r="D2342" t="s">
        <v>38</v>
      </c>
      <c r="E2342" t="s">
        <v>14629</v>
      </c>
      <c r="F2342">
        <v>8</v>
      </c>
    </row>
    <row r="2343" spans="1:6" x14ac:dyDescent="0.25">
      <c r="A2343" t="s">
        <v>99</v>
      </c>
      <c r="B2343">
        <v>2010</v>
      </c>
      <c r="C2343" t="s">
        <v>73</v>
      </c>
      <c r="D2343" t="s">
        <v>40</v>
      </c>
      <c r="E2343" t="s">
        <v>14630</v>
      </c>
      <c r="F2343">
        <v>1</v>
      </c>
    </row>
    <row r="2344" spans="1:6" x14ac:dyDescent="0.25">
      <c r="A2344" t="s">
        <v>99</v>
      </c>
      <c r="B2344">
        <v>2010</v>
      </c>
      <c r="C2344" t="s">
        <v>73</v>
      </c>
      <c r="D2344" t="s">
        <v>102</v>
      </c>
      <c r="E2344" t="s">
        <v>14631</v>
      </c>
      <c r="F2344">
        <v>11</v>
      </c>
    </row>
    <row r="2345" spans="1:6" x14ac:dyDescent="0.25">
      <c r="A2345" t="s">
        <v>99</v>
      </c>
      <c r="B2345">
        <v>2010</v>
      </c>
      <c r="C2345" t="s">
        <v>73</v>
      </c>
      <c r="D2345" t="s">
        <v>107</v>
      </c>
      <c r="E2345" t="s">
        <v>14632</v>
      </c>
      <c r="F2345">
        <v>16</v>
      </c>
    </row>
    <row r="2346" spans="1:6" x14ac:dyDescent="0.25">
      <c r="A2346" t="s">
        <v>99</v>
      </c>
      <c r="B2346">
        <v>2010</v>
      </c>
      <c r="C2346" t="s">
        <v>73</v>
      </c>
      <c r="D2346" t="s">
        <v>39</v>
      </c>
      <c r="E2346" t="s">
        <v>14633</v>
      </c>
      <c r="F2346">
        <v>36</v>
      </c>
    </row>
    <row r="2347" spans="1:6" x14ac:dyDescent="0.25">
      <c r="A2347" t="s">
        <v>99</v>
      </c>
      <c r="B2347">
        <v>2010</v>
      </c>
      <c r="C2347" t="s">
        <v>73</v>
      </c>
      <c r="D2347" t="s">
        <v>103</v>
      </c>
      <c r="E2347" t="s">
        <v>14634</v>
      </c>
      <c r="F2347">
        <v>200</v>
      </c>
    </row>
    <row r="2348" spans="1:6" x14ac:dyDescent="0.25">
      <c r="A2348" t="s">
        <v>99</v>
      </c>
      <c r="B2348">
        <v>2010</v>
      </c>
      <c r="C2348" t="s">
        <v>74</v>
      </c>
      <c r="D2348" t="s">
        <v>38</v>
      </c>
      <c r="E2348" t="s">
        <v>14635</v>
      </c>
      <c r="F2348">
        <v>4</v>
      </c>
    </row>
    <row r="2349" spans="1:6" x14ac:dyDescent="0.25">
      <c r="A2349" t="s">
        <v>99</v>
      </c>
      <c r="B2349">
        <v>2010</v>
      </c>
      <c r="C2349" t="s">
        <v>74</v>
      </c>
      <c r="D2349" t="s">
        <v>102</v>
      </c>
      <c r="E2349" t="s">
        <v>14636</v>
      </c>
      <c r="F2349">
        <v>11</v>
      </c>
    </row>
    <row r="2350" spans="1:6" x14ac:dyDescent="0.25">
      <c r="A2350" t="s">
        <v>99</v>
      </c>
      <c r="B2350">
        <v>2010</v>
      </c>
      <c r="C2350" t="s">
        <v>74</v>
      </c>
      <c r="D2350" t="s">
        <v>107</v>
      </c>
      <c r="E2350" t="s">
        <v>14637</v>
      </c>
      <c r="F2350">
        <v>17</v>
      </c>
    </row>
    <row r="2351" spans="1:6" x14ac:dyDescent="0.25">
      <c r="A2351" t="s">
        <v>99</v>
      </c>
      <c r="B2351">
        <v>2010</v>
      </c>
      <c r="C2351" t="s">
        <v>74</v>
      </c>
      <c r="D2351" t="s">
        <v>39</v>
      </c>
      <c r="E2351" t="s">
        <v>14638</v>
      </c>
      <c r="F2351">
        <v>31</v>
      </c>
    </row>
    <row r="2352" spans="1:6" x14ac:dyDescent="0.25">
      <c r="A2352" t="s">
        <v>99</v>
      </c>
      <c r="B2352">
        <v>2010</v>
      </c>
      <c r="C2352" t="s">
        <v>74</v>
      </c>
      <c r="D2352" t="s">
        <v>103</v>
      </c>
      <c r="E2352" t="s">
        <v>14639</v>
      </c>
      <c r="F2352">
        <v>177</v>
      </c>
    </row>
    <row r="2353" spans="1:6" x14ac:dyDescent="0.25">
      <c r="A2353" t="s">
        <v>99</v>
      </c>
      <c r="B2353">
        <v>2010</v>
      </c>
      <c r="C2353" t="s">
        <v>75</v>
      </c>
      <c r="D2353" t="s">
        <v>38</v>
      </c>
      <c r="E2353" t="s">
        <v>14640</v>
      </c>
      <c r="F2353">
        <v>3</v>
      </c>
    </row>
    <row r="2354" spans="1:6" x14ac:dyDescent="0.25">
      <c r="A2354" t="s">
        <v>99</v>
      </c>
      <c r="B2354">
        <v>2010</v>
      </c>
      <c r="C2354" t="s">
        <v>75</v>
      </c>
      <c r="D2354" t="s">
        <v>40</v>
      </c>
      <c r="E2354" t="s">
        <v>14641</v>
      </c>
      <c r="F2354">
        <v>2</v>
      </c>
    </row>
    <row r="2355" spans="1:6" x14ac:dyDescent="0.25">
      <c r="A2355" t="s">
        <v>99</v>
      </c>
      <c r="B2355">
        <v>2010</v>
      </c>
      <c r="C2355" t="s">
        <v>75</v>
      </c>
      <c r="D2355" t="s">
        <v>102</v>
      </c>
      <c r="E2355" t="s">
        <v>14642</v>
      </c>
      <c r="F2355">
        <v>18</v>
      </c>
    </row>
    <row r="2356" spans="1:6" x14ac:dyDescent="0.25">
      <c r="A2356" t="s">
        <v>99</v>
      </c>
      <c r="B2356">
        <v>2010</v>
      </c>
      <c r="C2356" t="s">
        <v>75</v>
      </c>
      <c r="D2356" t="s">
        <v>107</v>
      </c>
      <c r="E2356" t="s">
        <v>14643</v>
      </c>
      <c r="F2356">
        <v>18</v>
      </c>
    </row>
    <row r="2357" spans="1:6" x14ac:dyDescent="0.25">
      <c r="A2357" t="s">
        <v>99</v>
      </c>
      <c r="B2357">
        <v>2010</v>
      </c>
      <c r="C2357" t="s">
        <v>75</v>
      </c>
      <c r="D2357" t="s">
        <v>39</v>
      </c>
      <c r="E2357" t="s">
        <v>14644</v>
      </c>
      <c r="F2357">
        <v>14</v>
      </c>
    </row>
    <row r="2358" spans="1:6" x14ac:dyDescent="0.25">
      <c r="A2358" t="s">
        <v>99</v>
      </c>
      <c r="B2358">
        <v>2010</v>
      </c>
      <c r="C2358" t="s">
        <v>75</v>
      </c>
      <c r="D2358" t="s">
        <v>103</v>
      </c>
      <c r="E2358" t="s">
        <v>14645</v>
      </c>
      <c r="F2358">
        <v>115</v>
      </c>
    </row>
    <row r="2359" spans="1:6" x14ac:dyDescent="0.25">
      <c r="A2359" t="s">
        <v>99</v>
      </c>
      <c r="B2359">
        <v>2011</v>
      </c>
      <c r="C2359" t="s">
        <v>72</v>
      </c>
      <c r="D2359" t="s">
        <v>38</v>
      </c>
      <c r="E2359" t="s">
        <v>14646</v>
      </c>
      <c r="F2359">
        <v>5</v>
      </c>
    </row>
    <row r="2360" spans="1:6" x14ac:dyDescent="0.25">
      <c r="A2360" t="s">
        <v>99</v>
      </c>
      <c r="B2360">
        <v>2011</v>
      </c>
      <c r="C2360" t="s">
        <v>72</v>
      </c>
      <c r="D2360" t="s">
        <v>102</v>
      </c>
      <c r="E2360" t="s">
        <v>14647</v>
      </c>
      <c r="F2360">
        <v>18</v>
      </c>
    </row>
    <row r="2361" spans="1:6" x14ac:dyDescent="0.25">
      <c r="A2361" t="s">
        <v>99</v>
      </c>
      <c r="B2361">
        <v>2011</v>
      </c>
      <c r="C2361" t="s">
        <v>72</v>
      </c>
      <c r="D2361" t="s">
        <v>107</v>
      </c>
      <c r="E2361" t="s">
        <v>14648</v>
      </c>
      <c r="F2361">
        <v>16</v>
      </c>
    </row>
    <row r="2362" spans="1:6" x14ac:dyDescent="0.25">
      <c r="A2362" t="s">
        <v>99</v>
      </c>
      <c r="B2362">
        <v>2011</v>
      </c>
      <c r="C2362" t="s">
        <v>72</v>
      </c>
      <c r="D2362" t="s">
        <v>39</v>
      </c>
      <c r="E2362" t="s">
        <v>14649</v>
      </c>
      <c r="F2362">
        <v>42</v>
      </c>
    </row>
    <row r="2363" spans="1:6" x14ac:dyDescent="0.25">
      <c r="A2363" t="s">
        <v>99</v>
      </c>
      <c r="B2363">
        <v>2011</v>
      </c>
      <c r="C2363" t="s">
        <v>72</v>
      </c>
      <c r="D2363" t="s">
        <v>103</v>
      </c>
      <c r="E2363" t="s">
        <v>14650</v>
      </c>
      <c r="F2363">
        <v>295</v>
      </c>
    </row>
    <row r="2364" spans="1:6" x14ac:dyDescent="0.25">
      <c r="A2364" t="s">
        <v>99</v>
      </c>
      <c r="B2364">
        <v>2011</v>
      </c>
      <c r="C2364" t="s">
        <v>73</v>
      </c>
      <c r="D2364" t="s">
        <v>38</v>
      </c>
      <c r="E2364" t="s">
        <v>14651</v>
      </c>
      <c r="F2364">
        <v>4</v>
      </c>
    </row>
    <row r="2365" spans="1:6" x14ac:dyDescent="0.25">
      <c r="A2365" t="s">
        <v>99</v>
      </c>
      <c r="B2365">
        <v>2011</v>
      </c>
      <c r="C2365" t="s">
        <v>73</v>
      </c>
      <c r="D2365" t="s">
        <v>102</v>
      </c>
      <c r="E2365" t="s">
        <v>14652</v>
      </c>
      <c r="F2365">
        <v>11</v>
      </c>
    </row>
    <row r="2366" spans="1:6" x14ac:dyDescent="0.25">
      <c r="A2366" t="s">
        <v>99</v>
      </c>
      <c r="B2366">
        <v>2011</v>
      </c>
      <c r="C2366" t="s">
        <v>73</v>
      </c>
      <c r="D2366" t="s">
        <v>107</v>
      </c>
      <c r="E2366" t="s">
        <v>14653</v>
      </c>
      <c r="F2366">
        <v>15</v>
      </c>
    </row>
    <row r="2367" spans="1:6" x14ac:dyDescent="0.25">
      <c r="A2367" t="s">
        <v>99</v>
      </c>
      <c r="B2367">
        <v>2011</v>
      </c>
      <c r="C2367" t="s">
        <v>73</v>
      </c>
      <c r="D2367" t="s">
        <v>39</v>
      </c>
      <c r="E2367" t="s">
        <v>14654</v>
      </c>
      <c r="F2367">
        <v>35</v>
      </c>
    </row>
    <row r="2368" spans="1:6" x14ac:dyDescent="0.25">
      <c r="A2368" t="s">
        <v>99</v>
      </c>
      <c r="B2368">
        <v>2011</v>
      </c>
      <c r="C2368" t="s">
        <v>73</v>
      </c>
      <c r="D2368" t="s">
        <v>103</v>
      </c>
      <c r="E2368" t="s">
        <v>14655</v>
      </c>
      <c r="F2368">
        <v>227</v>
      </c>
    </row>
    <row r="2369" spans="1:6" x14ac:dyDescent="0.25">
      <c r="A2369" t="s">
        <v>99</v>
      </c>
      <c r="B2369">
        <v>2011</v>
      </c>
      <c r="C2369" t="s">
        <v>74</v>
      </c>
      <c r="D2369" t="s">
        <v>38</v>
      </c>
      <c r="E2369" t="s">
        <v>14656</v>
      </c>
      <c r="F2369">
        <v>1</v>
      </c>
    </row>
    <row r="2370" spans="1:6" x14ac:dyDescent="0.25">
      <c r="A2370" t="s">
        <v>99</v>
      </c>
      <c r="B2370">
        <v>2011</v>
      </c>
      <c r="C2370" t="s">
        <v>74</v>
      </c>
      <c r="D2370" t="s">
        <v>40</v>
      </c>
      <c r="E2370" t="s">
        <v>14657</v>
      </c>
      <c r="F2370">
        <v>3</v>
      </c>
    </row>
    <row r="2371" spans="1:6" x14ac:dyDescent="0.25">
      <c r="A2371" t="s">
        <v>99</v>
      </c>
      <c r="B2371">
        <v>2011</v>
      </c>
      <c r="C2371" t="s">
        <v>74</v>
      </c>
      <c r="D2371" t="s">
        <v>102</v>
      </c>
      <c r="E2371" t="s">
        <v>14658</v>
      </c>
      <c r="F2371">
        <v>8</v>
      </c>
    </row>
    <row r="2372" spans="1:6" x14ac:dyDescent="0.25">
      <c r="A2372" t="s">
        <v>99</v>
      </c>
      <c r="B2372">
        <v>2011</v>
      </c>
      <c r="C2372" t="s">
        <v>74</v>
      </c>
      <c r="D2372" t="s">
        <v>107</v>
      </c>
      <c r="E2372" t="s">
        <v>14659</v>
      </c>
      <c r="F2372">
        <v>5</v>
      </c>
    </row>
    <row r="2373" spans="1:6" x14ac:dyDescent="0.25">
      <c r="A2373" t="s">
        <v>99</v>
      </c>
      <c r="B2373">
        <v>2011</v>
      </c>
      <c r="C2373" t="s">
        <v>74</v>
      </c>
      <c r="D2373" t="s">
        <v>39</v>
      </c>
      <c r="E2373" t="s">
        <v>14660</v>
      </c>
      <c r="F2373">
        <v>23</v>
      </c>
    </row>
    <row r="2374" spans="1:6" x14ac:dyDescent="0.25">
      <c r="A2374" t="s">
        <v>99</v>
      </c>
      <c r="B2374">
        <v>2011</v>
      </c>
      <c r="C2374" t="s">
        <v>74</v>
      </c>
      <c r="D2374" t="s">
        <v>103</v>
      </c>
      <c r="E2374" t="s">
        <v>14661</v>
      </c>
      <c r="F2374">
        <v>160</v>
      </c>
    </row>
    <row r="2375" spans="1:6" x14ac:dyDescent="0.25">
      <c r="A2375" t="s">
        <v>99</v>
      </c>
      <c r="B2375">
        <v>2011</v>
      </c>
      <c r="C2375" t="s">
        <v>75</v>
      </c>
      <c r="D2375" t="s">
        <v>38</v>
      </c>
      <c r="E2375" t="s">
        <v>14662</v>
      </c>
      <c r="F2375">
        <v>1</v>
      </c>
    </row>
    <row r="2376" spans="1:6" x14ac:dyDescent="0.25">
      <c r="A2376" t="s">
        <v>99</v>
      </c>
      <c r="B2376">
        <v>2011</v>
      </c>
      <c r="C2376" t="s">
        <v>75</v>
      </c>
      <c r="D2376" t="s">
        <v>40</v>
      </c>
      <c r="E2376" t="s">
        <v>14663</v>
      </c>
      <c r="F2376">
        <v>1</v>
      </c>
    </row>
    <row r="2377" spans="1:6" x14ac:dyDescent="0.25">
      <c r="A2377" t="s">
        <v>99</v>
      </c>
      <c r="B2377">
        <v>2011</v>
      </c>
      <c r="C2377" t="s">
        <v>75</v>
      </c>
      <c r="D2377" t="s">
        <v>102</v>
      </c>
      <c r="E2377" t="s">
        <v>14664</v>
      </c>
      <c r="F2377">
        <v>8</v>
      </c>
    </row>
    <row r="2378" spans="1:6" x14ac:dyDescent="0.25">
      <c r="A2378" t="s">
        <v>99</v>
      </c>
      <c r="B2378">
        <v>2011</v>
      </c>
      <c r="C2378" t="s">
        <v>75</v>
      </c>
      <c r="D2378" t="s">
        <v>107</v>
      </c>
      <c r="E2378" t="s">
        <v>14665</v>
      </c>
      <c r="F2378">
        <v>15</v>
      </c>
    </row>
    <row r="2379" spans="1:6" x14ac:dyDescent="0.25">
      <c r="A2379" t="s">
        <v>99</v>
      </c>
      <c r="B2379">
        <v>2011</v>
      </c>
      <c r="C2379" t="s">
        <v>75</v>
      </c>
      <c r="D2379" t="s">
        <v>39</v>
      </c>
      <c r="E2379" t="s">
        <v>14666</v>
      </c>
      <c r="F2379">
        <v>21</v>
      </c>
    </row>
    <row r="2380" spans="1:6" x14ac:dyDescent="0.25">
      <c r="A2380" t="s">
        <v>99</v>
      </c>
      <c r="B2380">
        <v>2011</v>
      </c>
      <c r="C2380" t="s">
        <v>75</v>
      </c>
      <c r="D2380" t="s">
        <v>103</v>
      </c>
      <c r="E2380" t="s">
        <v>14667</v>
      </c>
      <c r="F2380">
        <v>137</v>
      </c>
    </row>
    <row r="2381" spans="1:6" x14ac:dyDescent="0.25">
      <c r="A2381" t="s">
        <v>99</v>
      </c>
      <c r="B2381">
        <v>2012</v>
      </c>
      <c r="C2381" t="s">
        <v>72</v>
      </c>
      <c r="D2381" t="s">
        <v>38</v>
      </c>
      <c r="E2381" t="s">
        <v>14668</v>
      </c>
      <c r="F2381">
        <v>7</v>
      </c>
    </row>
    <row r="2382" spans="1:6" x14ac:dyDescent="0.25">
      <c r="A2382" t="s">
        <v>99</v>
      </c>
      <c r="B2382">
        <v>2012</v>
      </c>
      <c r="C2382" t="s">
        <v>72</v>
      </c>
      <c r="D2382" t="s">
        <v>40</v>
      </c>
      <c r="E2382" t="s">
        <v>14669</v>
      </c>
      <c r="F2382">
        <v>2</v>
      </c>
    </row>
    <row r="2383" spans="1:6" x14ac:dyDescent="0.25">
      <c r="A2383" t="s">
        <v>99</v>
      </c>
      <c r="B2383">
        <v>2012</v>
      </c>
      <c r="C2383" t="s">
        <v>72</v>
      </c>
      <c r="D2383" t="s">
        <v>102</v>
      </c>
      <c r="E2383" t="s">
        <v>14670</v>
      </c>
      <c r="F2383">
        <v>33</v>
      </c>
    </row>
    <row r="2384" spans="1:6" x14ac:dyDescent="0.25">
      <c r="A2384" t="s">
        <v>99</v>
      </c>
      <c r="B2384">
        <v>2012</v>
      </c>
      <c r="C2384" t="s">
        <v>72</v>
      </c>
      <c r="D2384" t="s">
        <v>107</v>
      </c>
      <c r="E2384" t="s">
        <v>14671</v>
      </c>
      <c r="F2384">
        <v>24</v>
      </c>
    </row>
    <row r="2385" spans="1:6" x14ac:dyDescent="0.25">
      <c r="A2385" t="s">
        <v>99</v>
      </c>
      <c r="B2385">
        <v>2012</v>
      </c>
      <c r="C2385" t="s">
        <v>72</v>
      </c>
      <c r="D2385" t="s">
        <v>39</v>
      </c>
      <c r="E2385" t="s">
        <v>14672</v>
      </c>
      <c r="F2385">
        <v>33</v>
      </c>
    </row>
    <row r="2386" spans="1:6" x14ac:dyDescent="0.25">
      <c r="A2386" t="s">
        <v>99</v>
      </c>
      <c r="B2386">
        <v>2012</v>
      </c>
      <c r="C2386" t="s">
        <v>72</v>
      </c>
      <c r="D2386" t="s">
        <v>103</v>
      </c>
      <c r="E2386" t="s">
        <v>14673</v>
      </c>
      <c r="F2386">
        <v>270</v>
      </c>
    </row>
    <row r="2387" spans="1:6" x14ac:dyDescent="0.25">
      <c r="A2387" t="s">
        <v>99</v>
      </c>
      <c r="B2387">
        <v>2012</v>
      </c>
      <c r="C2387" t="s">
        <v>73</v>
      </c>
      <c r="D2387" t="s">
        <v>38</v>
      </c>
      <c r="E2387" t="s">
        <v>14674</v>
      </c>
      <c r="F2387">
        <v>9</v>
      </c>
    </row>
    <row r="2388" spans="1:6" x14ac:dyDescent="0.25">
      <c r="A2388" t="s">
        <v>99</v>
      </c>
      <c r="B2388">
        <v>2012</v>
      </c>
      <c r="C2388" t="s">
        <v>73</v>
      </c>
      <c r="D2388" t="s">
        <v>40</v>
      </c>
      <c r="E2388" t="s">
        <v>14675</v>
      </c>
      <c r="F2388">
        <v>4</v>
      </c>
    </row>
    <row r="2389" spans="1:6" x14ac:dyDescent="0.25">
      <c r="A2389" t="s">
        <v>99</v>
      </c>
      <c r="B2389">
        <v>2012</v>
      </c>
      <c r="C2389" t="s">
        <v>73</v>
      </c>
      <c r="D2389" t="s">
        <v>102</v>
      </c>
      <c r="E2389" t="s">
        <v>14676</v>
      </c>
      <c r="F2389">
        <v>14</v>
      </c>
    </row>
    <row r="2390" spans="1:6" x14ac:dyDescent="0.25">
      <c r="A2390" t="s">
        <v>99</v>
      </c>
      <c r="B2390">
        <v>2012</v>
      </c>
      <c r="C2390" t="s">
        <v>73</v>
      </c>
      <c r="D2390" t="s">
        <v>107</v>
      </c>
      <c r="E2390" t="s">
        <v>14677</v>
      </c>
      <c r="F2390">
        <v>15</v>
      </c>
    </row>
    <row r="2391" spans="1:6" x14ac:dyDescent="0.25">
      <c r="A2391" t="s">
        <v>99</v>
      </c>
      <c r="B2391">
        <v>2012</v>
      </c>
      <c r="C2391" t="s">
        <v>73</v>
      </c>
      <c r="D2391" t="s">
        <v>39</v>
      </c>
      <c r="E2391" t="s">
        <v>14678</v>
      </c>
      <c r="F2391">
        <v>24</v>
      </c>
    </row>
    <row r="2392" spans="1:6" x14ac:dyDescent="0.25">
      <c r="A2392" t="s">
        <v>99</v>
      </c>
      <c r="B2392">
        <v>2012</v>
      </c>
      <c r="C2392" t="s">
        <v>73</v>
      </c>
      <c r="D2392" t="s">
        <v>103</v>
      </c>
      <c r="E2392" t="s">
        <v>14679</v>
      </c>
      <c r="F2392">
        <v>248</v>
      </c>
    </row>
    <row r="2393" spans="1:6" x14ac:dyDescent="0.25">
      <c r="A2393" t="s">
        <v>99</v>
      </c>
      <c r="B2393">
        <v>2012</v>
      </c>
      <c r="C2393" t="s">
        <v>74</v>
      </c>
      <c r="D2393" t="s">
        <v>38</v>
      </c>
      <c r="E2393" t="s">
        <v>14680</v>
      </c>
      <c r="F2393">
        <v>5</v>
      </c>
    </row>
    <row r="2394" spans="1:6" x14ac:dyDescent="0.25">
      <c r="A2394" t="s">
        <v>99</v>
      </c>
      <c r="B2394">
        <v>2012</v>
      </c>
      <c r="C2394" t="s">
        <v>74</v>
      </c>
      <c r="D2394" t="s">
        <v>40</v>
      </c>
      <c r="E2394" t="s">
        <v>14681</v>
      </c>
      <c r="F2394">
        <v>2</v>
      </c>
    </row>
    <row r="2395" spans="1:6" x14ac:dyDescent="0.25">
      <c r="A2395" t="s">
        <v>99</v>
      </c>
      <c r="B2395">
        <v>2012</v>
      </c>
      <c r="C2395" t="s">
        <v>74</v>
      </c>
      <c r="D2395" t="s">
        <v>102</v>
      </c>
      <c r="E2395" t="s">
        <v>14682</v>
      </c>
      <c r="F2395">
        <v>13</v>
      </c>
    </row>
    <row r="2396" spans="1:6" x14ac:dyDescent="0.25">
      <c r="A2396" t="s">
        <v>99</v>
      </c>
      <c r="B2396">
        <v>2012</v>
      </c>
      <c r="C2396" t="s">
        <v>74</v>
      </c>
      <c r="D2396" t="s">
        <v>107</v>
      </c>
      <c r="E2396" t="s">
        <v>14683</v>
      </c>
      <c r="F2396">
        <v>15</v>
      </c>
    </row>
    <row r="2397" spans="1:6" x14ac:dyDescent="0.25">
      <c r="A2397" t="s">
        <v>99</v>
      </c>
      <c r="B2397">
        <v>2012</v>
      </c>
      <c r="C2397" t="s">
        <v>74</v>
      </c>
      <c r="D2397" t="s">
        <v>39</v>
      </c>
      <c r="E2397" t="s">
        <v>14684</v>
      </c>
      <c r="F2397">
        <v>23</v>
      </c>
    </row>
    <row r="2398" spans="1:6" x14ac:dyDescent="0.25">
      <c r="A2398" t="s">
        <v>99</v>
      </c>
      <c r="B2398">
        <v>2012</v>
      </c>
      <c r="C2398" t="s">
        <v>74</v>
      </c>
      <c r="D2398" t="s">
        <v>103</v>
      </c>
      <c r="E2398" t="s">
        <v>14685</v>
      </c>
      <c r="F2398">
        <v>141</v>
      </c>
    </row>
    <row r="2399" spans="1:6" x14ac:dyDescent="0.25">
      <c r="A2399" t="s">
        <v>99</v>
      </c>
      <c r="B2399">
        <v>2012</v>
      </c>
      <c r="C2399" t="s">
        <v>75</v>
      </c>
      <c r="D2399" t="s">
        <v>38</v>
      </c>
      <c r="E2399" t="s">
        <v>14686</v>
      </c>
      <c r="F2399">
        <v>11</v>
      </c>
    </row>
    <row r="2400" spans="1:6" x14ac:dyDescent="0.25">
      <c r="A2400" t="s">
        <v>99</v>
      </c>
      <c r="B2400">
        <v>2012</v>
      </c>
      <c r="C2400" t="s">
        <v>75</v>
      </c>
      <c r="D2400" t="s">
        <v>40</v>
      </c>
      <c r="E2400" t="s">
        <v>14687</v>
      </c>
      <c r="F2400">
        <v>4</v>
      </c>
    </row>
    <row r="2401" spans="1:6" x14ac:dyDescent="0.25">
      <c r="A2401" t="s">
        <v>99</v>
      </c>
      <c r="B2401">
        <v>2012</v>
      </c>
      <c r="C2401" t="s">
        <v>75</v>
      </c>
      <c r="D2401" t="s">
        <v>102</v>
      </c>
      <c r="E2401" t="s">
        <v>14688</v>
      </c>
      <c r="F2401">
        <v>24</v>
      </c>
    </row>
    <row r="2402" spans="1:6" x14ac:dyDescent="0.25">
      <c r="A2402" t="s">
        <v>99</v>
      </c>
      <c r="B2402">
        <v>2012</v>
      </c>
      <c r="C2402" t="s">
        <v>75</v>
      </c>
      <c r="D2402" t="s">
        <v>107</v>
      </c>
      <c r="E2402" t="s">
        <v>14689</v>
      </c>
      <c r="F2402">
        <v>30</v>
      </c>
    </row>
    <row r="2403" spans="1:6" x14ac:dyDescent="0.25">
      <c r="A2403" t="s">
        <v>99</v>
      </c>
      <c r="B2403">
        <v>2012</v>
      </c>
      <c r="C2403" t="s">
        <v>75</v>
      </c>
      <c r="D2403" t="s">
        <v>39</v>
      </c>
      <c r="E2403" t="s">
        <v>14690</v>
      </c>
      <c r="F2403">
        <v>43</v>
      </c>
    </row>
    <row r="2404" spans="1:6" x14ac:dyDescent="0.25">
      <c r="A2404" t="s">
        <v>99</v>
      </c>
      <c r="B2404">
        <v>2012</v>
      </c>
      <c r="C2404" t="s">
        <v>75</v>
      </c>
      <c r="D2404" t="s">
        <v>103</v>
      </c>
      <c r="E2404" t="s">
        <v>14691</v>
      </c>
      <c r="F2404">
        <v>100</v>
      </c>
    </row>
    <row r="2405" spans="1:6" x14ac:dyDescent="0.25">
      <c r="A2405" t="s">
        <v>99</v>
      </c>
      <c r="B2405">
        <v>2013</v>
      </c>
      <c r="C2405" t="s">
        <v>72</v>
      </c>
      <c r="D2405" t="s">
        <v>38</v>
      </c>
      <c r="E2405" t="s">
        <v>14692</v>
      </c>
      <c r="F2405">
        <v>12</v>
      </c>
    </row>
    <row r="2406" spans="1:6" x14ac:dyDescent="0.25">
      <c r="A2406" t="s">
        <v>99</v>
      </c>
      <c r="B2406">
        <v>2013</v>
      </c>
      <c r="C2406" t="s">
        <v>72</v>
      </c>
      <c r="D2406" t="s">
        <v>40</v>
      </c>
      <c r="E2406" t="s">
        <v>14693</v>
      </c>
      <c r="F2406">
        <v>5</v>
      </c>
    </row>
    <row r="2407" spans="1:6" x14ac:dyDescent="0.25">
      <c r="A2407" t="s">
        <v>99</v>
      </c>
      <c r="B2407">
        <v>2013</v>
      </c>
      <c r="C2407" t="s">
        <v>72</v>
      </c>
      <c r="D2407" t="s">
        <v>102</v>
      </c>
      <c r="E2407" t="s">
        <v>14694</v>
      </c>
      <c r="F2407">
        <v>27</v>
      </c>
    </row>
    <row r="2408" spans="1:6" x14ac:dyDescent="0.25">
      <c r="A2408" t="s">
        <v>99</v>
      </c>
      <c r="B2408">
        <v>2013</v>
      </c>
      <c r="C2408" t="s">
        <v>72</v>
      </c>
      <c r="D2408" t="s">
        <v>107</v>
      </c>
      <c r="E2408" t="s">
        <v>14695</v>
      </c>
      <c r="F2408">
        <v>28</v>
      </c>
    </row>
    <row r="2409" spans="1:6" x14ac:dyDescent="0.25">
      <c r="A2409" t="s">
        <v>99</v>
      </c>
      <c r="B2409">
        <v>2013</v>
      </c>
      <c r="C2409" t="s">
        <v>72</v>
      </c>
      <c r="D2409" t="s">
        <v>39</v>
      </c>
      <c r="E2409" t="s">
        <v>14696</v>
      </c>
      <c r="F2409">
        <v>40</v>
      </c>
    </row>
    <row r="2410" spans="1:6" x14ac:dyDescent="0.25">
      <c r="A2410" t="s">
        <v>99</v>
      </c>
      <c r="B2410">
        <v>2013</v>
      </c>
      <c r="C2410" t="s">
        <v>72</v>
      </c>
      <c r="D2410" t="s">
        <v>103</v>
      </c>
      <c r="E2410" t="s">
        <v>14697</v>
      </c>
      <c r="F2410">
        <v>241</v>
      </c>
    </row>
    <row r="2411" spans="1:6" x14ac:dyDescent="0.25">
      <c r="A2411" t="s">
        <v>99</v>
      </c>
      <c r="B2411">
        <v>2013</v>
      </c>
      <c r="C2411" t="s">
        <v>73</v>
      </c>
      <c r="D2411" t="s">
        <v>38</v>
      </c>
      <c r="E2411" t="s">
        <v>14698</v>
      </c>
      <c r="F2411">
        <v>13</v>
      </c>
    </row>
    <row r="2412" spans="1:6" x14ac:dyDescent="0.25">
      <c r="A2412" t="s">
        <v>99</v>
      </c>
      <c r="B2412">
        <v>2013</v>
      </c>
      <c r="C2412" t="s">
        <v>73</v>
      </c>
      <c r="D2412" t="s">
        <v>40</v>
      </c>
      <c r="E2412" t="s">
        <v>14699</v>
      </c>
      <c r="F2412">
        <v>3</v>
      </c>
    </row>
    <row r="2413" spans="1:6" x14ac:dyDescent="0.25">
      <c r="A2413" t="s">
        <v>99</v>
      </c>
      <c r="B2413">
        <v>2013</v>
      </c>
      <c r="C2413" t="s">
        <v>73</v>
      </c>
      <c r="D2413" t="s">
        <v>102</v>
      </c>
      <c r="E2413" t="s">
        <v>14700</v>
      </c>
      <c r="F2413">
        <v>19</v>
      </c>
    </row>
    <row r="2414" spans="1:6" x14ac:dyDescent="0.25">
      <c r="A2414" t="s">
        <v>99</v>
      </c>
      <c r="B2414">
        <v>2013</v>
      </c>
      <c r="C2414" t="s">
        <v>73</v>
      </c>
      <c r="D2414" t="s">
        <v>107</v>
      </c>
      <c r="E2414" t="s">
        <v>14701</v>
      </c>
      <c r="F2414">
        <v>23</v>
      </c>
    </row>
    <row r="2415" spans="1:6" x14ac:dyDescent="0.25">
      <c r="A2415" t="s">
        <v>99</v>
      </c>
      <c r="B2415">
        <v>2013</v>
      </c>
      <c r="C2415" t="s">
        <v>73</v>
      </c>
      <c r="D2415" t="s">
        <v>39</v>
      </c>
      <c r="E2415" t="s">
        <v>14702</v>
      </c>
      <c r="F2415">
        <v>27</v>
      </c>
    </row>
    <row r="2416" spans="1:6" x14ac:dyDescent="0.25">
      <c r="A2416" t="s">
        <v>99</v>
      </c>
      <c r="B2416">
        <v>2013</v>
      </c>
      <c r="C2416" t="s">
        <v>73</v>
      </c>
      <c r="D2416" t="s">
        <v>103</v>
      </c>
      <c r="E2416" t="s">
        <v>14703</v>
      </c>
      <c r="F2416">
        <v>220</v>
      </c>
    </row>
    <row r="2417" spans="1:6" x14ac:dyDescent="0.25">
      <c r="A2417" t="s">
        <v>99</v>
      </c>
      <c r="B2417">
        <v>2013</v>
      </c>
      <c r="C2417" t="s">
        <v>74</v>
      </c>
      <c r="D2417" t="s">
        <v>38</v>
      </c>
      <c r="E2417" t="s">
        <v>14704</v>
      </c>
      <c r="F2417">
        <v>11</v>
      </c>
    </row>
    <row r="2418" spans="1:6" x14ac:dyDescent="0.25">
      <c r="A2418" t="s">
        <v>99</v>
      </c>
      <c r="B2418">
        <v>2013</v>
      </c>
      <c r="C2418" t="s">
        <v>74</v>
      </c>
      <c r="D2418" t="s">
        <v>40</v>
      </c>
      <c r="E2418" t="s">
        <v>14705</v>
      </c>
      <c r="F2418">
        <v>4</v>
      </c>
    </row>
    <row r="2419" spans="1:6" x14ac:dyDescent="0.25">
      <c r="A2419" t="s">
        <v>99</v>
      </c>
      <c r="B2419">
        <v>2013</v>
      </c>
      <c r="C2419" t="s">
        <v>74</v>
      </c>
      <c r="D2419" t="s">
        <v>102</v>
      </c>
      <c r="E2419" t="s">
        <v>14706</v>
      </c>
      <c r="F2419">
        <v>15</v>
      </c>
    </row>
    <row r="2420" spans="1:6" x14ac:dyDescent="0.25">
      <c r="A2420" t="s">
        <v>99</v>
      </c>
      <c r="B2420">
        <v>2013</v>
      </c>
      <c r="C2420" t="s">
        <v>74</v>
      </c>
      <c r="D2420" t="s">
        <v>107</v>
      </c>
      <c r="E2420" t="s">
        <v>14707</v>
      </c>
      <c r="F2420">
        <v>14</v>
      </c>
    </row>
    <row r="2421" spans="1:6" x14ac:dyDescent="0.25">
      <c r="A2421" t="s">
        <v>99</v>
      </c>
      <c r="B2421">
        <v>2013</v>
      </c>
      <c r="C2421" t="s">
        <v>74</v>
      </c>
      <c r="D2421" t="s">
        <v>39</v>
      </c>
      <c r="E2421" t="s">
        <v>14708</v>
      </c>
      <c r="F2421">
        <v>30</v>
      </c>
    </row>
    <row r="2422" spans="1:6" x14ac:dyDescent="0.25">
      <c r="A2422" t="s">
        <v>99</v>
      </c>
      <c r="B2422">
        <v>2013</v>
      </c>
      <c r="C2422" t="s">
        <v>74</v>
      </c>
      <c r="D2422" t="s">
        <v>103</v>
      </c>
      <c r="E2422" t="s">
        <v>14709</v>
      </c>
      <c r="F2422">
        <v>161</v>
      </c>
    </row>
    <row r="2423" spans="1:6" x14ac:dyDescent="0.25">
      <c r="A2423" t="s">
        <v>99</v>
      </c>
      <c r="B2423">
        <v>2013</v>
      </c>
      <c r="C2423" t="s">
        <v>75</v>
      </c>
      <c r="D2423" t="s">
        <v>38</v>
      </c>
      <c r="E2423" t="s">
        <v>14710</v>
      </c>
      <c r="F2423">
        <v>7</v>
      </c>
    </row>
    <row r="2424" spans="1:6" x14ac:dyDescent="0.25">
      <c r="A2424" t="s">
        <v>99</v>
      </c>
      <c r="B2424">
        <v>2013</v>
      </c>
      <c r="C2424" t="s">
        <v>75</v>
      </c>
      <c r="D2424" t="s">
        <v>40</v>
      </c>
      <c r="E2424" t="s">
        <v>14711</v>
      </c>
      <c r="F2424">
        <v>7</v>
      </c>
    </row>
    <row r="2425" spans="1:6" x14ac:dyDescent="0.25">
      <c r="A2425" t="s">
        <v>99</v>
      </c>
      <c r="B2425">
        <v>2013</v>
      </c>
      <c r="C2425" t="s">
        <v>75</v>
      </c>
      <c r="D2425" t="s">
        <v>102</v>
      </c>
      <c r="E2425" t="s">
        <v>14712</v>
      </c>
      <c r="F2425">
        <v>25</v>
      </c>
    </row>
    <row r="2426" spans="1:6" x14ac:dyDescent="0.25">
      <c r="A2426" t="s">
        <v>99</v>
      </c>
      <c r="B2426">
        <v>2013</v>
      </c>
      <c r="C2426" t="s">
        <v>75</v>
      </c>
      <c r="D2426" t="s">
        <v>107</v>
      </c>
      <c r="E2426" t="s">
        <v>14713</v>
      </c>
      <c r="F2426">
        <v>32</v>
      </c>
    </row>
    <row r="2427" spans="1:6" x14ac:dyDescent="0.25">
      <c r="A2427" t="s">
        <v>99</v>
      </c>
      <c r="B2427">
        <v>2013</v>
      </c>
      <c r="C2427" t="s">
        <v>75</v>
      </c>
      <c r="D2427" t="s">
        <v>39</v>
      </c>
      <c r="E2427" t="s">
        <v>14714</v>
      </c>
      <c r="F2427">
        <v>21</v>
      </c>
    </row>
    <row r="2428" spans="1:6" x14ac:dyDescent="0.25">
      <c r="A2428" t="s">
        <v>99</v>
      </c>
      <c r="B2428">
        <v>2013</v>
      </c>
      <c r="C2428" t="s">
        <v>75</v>
      </c>
      <c r="D2428" t="s">
        <v>103</v>
      </c>
      <c r="E2428" t="s">
        <v>14715</v>
      </c>
      <c r="F2428">
        <v>101</v>
      </c>
    </row>
    <row r="2429" spans="1:6" x14ac:dyDescent="0.25">
      <c r="A2429" t="s">
        <v>99</v>
      </c>
      <c r="B2429">
        <v>2014</v>
      </c>
      <c r="C2429" t="s">
        <v>72</v>
      </c>
      <c r="D2429" t="s">
        <v>38</v>
      </c>
      <c r="E2429" t="s">
        <v>14716</v>
      </c>
      <c r="F2429">
        <v>16</v>
      </c>
    </row>
    <row r="2430" spans="1:6" x14ac:dyDescent="0.25">
      <c r="A2430" t="s">
        <v>99</v>
      </c>
      <c r="B2430">
        <v>2014</v>
      </c>
      <c r="C2430" t="s">
        <v>72</v>
      </c>
      <c r="D2430" t="s">
        <v>40</v>
      </c>
      <c r="E2430" t="s">
        <v>14717</v>
      </c>
      <c r="F2430">
        <v>5</v>
      </c>
    </row>
    <row r="2431" spans="1:6" x14ac:dyDescent="0.25">
      <c r="A2431" t="s">
        <v>99</v>
      </c>
      <c r="B2431">
        <v>2014</v>
      </c>
      <c r="C2431" t="s">
        <v>72</v>
      </c>
      <c r="D2431" t="s">
        <v>102</v>
      </c>
      <c r="E2431" t="s">
        <v>14718</v>
      </c>
      <c r="F2431">
        <v>18</v>
      </c>
    </row>
    <row r="2432" spans="1:6" x14ac:dyDescent="0.25">
      <c r="A2432" t="s">
        <v>99</v>
      </c>
      <c r="B2432">
        <v>2014</v>
      </c>
      <c r="C2432" t="s">
        <v>72</v>
      </c>
      <c r="D2432" t="s">
        <v>107</v>
      </c>
      <c r="E2432" t="s">
        <v>14719</v>
      </c>
      <c r="F2432">
        <v>25</v>
      </c>
    </row>
    <row r="2433" spans="1:6" x14ac:dyDescent="0.25">
      <c r="A2433" t="s">
        <v>99</v>
      </c>
      <c r="B2433">
        <v>2014</v>
      </c>
      <c r="C2433" t="s">
        <v>72</v>
      </c>
      <c r="D2433" t="s">
        <v>39</v>
      </c>
      <c r="E2433" t="s">
        <v>14720</v>
      </c>
      <c r="F2433">
        <v>42</v>
      </c>
    </row>
    <row r="2434" spans="1:6" x14ac:dyDescent="0.25">
      <c r="A2434" t="s">
        <v>99</v>
      </c>
      <c r="B2434">
        <v>2014</v>
      </c>
      <c r="C2434" t="s">
        <v>72</v>
      </c>
      <c r="D2434" t="s">
        <v>103</v>
      </c>
      <c r="E2434" t="s">
        <v>14721</v>
      </c>
      <c r="F2434">
        <v>233</v>
      </c>
    </row>
    <row r="2435" spans="1:6" x14ac:dyDescent="0.25">
      <c r="A2435" t="s">
        <v>99</v>
      </c>
      <c r="B2435">
        <v>2014</v>
      </c>
      <c r="C2435" t="s">
        <v>73</v>
      </c>
      <c r="D2435" t="s">
        <v>38</v>
      </c>
      <c r="E2435" t="s">
        <v>14722</v>
      </c>
      <c r="F2435">
        <v>12</v>
      </c>
    </row>
    <row r="2436" spans="1:6" x14ac:dyDescent="0.25">
      <c r="A2436" t="s">
        <v>99</v>
      </c>
      <c r="B2436">
        <v>2014</v>
      </c>
      <c r="C2436" t="s">
        <v>73</v>
      </c>
      <c r="D2436" t="s">
        <v>40</v>
      </c>
      <c r="E2436" t="s">
        <v>14723</v>
      </c>
      <c r="F2436">
        <v>4</v>
      </c>
    </row>
    <row r="2437" spans="1:6" x14ac:dyDescent="0.25">
      <c r="A2437" t="s">
        <v>99</v>
      </c>
      <c r="B2437">
        <v>2014</v>
      </c>
      <c r="C2437" t="s">
        <v>73</v>
      </c>
      <c r="D2437" t="s">
        <v>102</v>
      </c>
      <c r="E2437" t="s">
        <v>14724</v>
      </c>
      <c r="F2437">
        <v>32</v>
      </c>
    </row>
    <row r="2438" spans="1:6" x14ac:dyDescent="0.25">
      <c r="A2438" t="s">
        <v>99</v>
      </c>
      <c r="B2438">
        <v>2014</v>
      </c>
      <c r="C2438" t="s">
        <v>73</v>
      </c>
      <c r="D2438" t="s">
        <v>107</v>
      </c>
      <c r="E2438" t="s">
        <v>14725</v>
      </c>
      <c r="F2438">
        <v>30</v>
      </c>
    </row>
    <row r="2439" spans="1:6" x14ac:dyDescent="0.25">
      <c r="A2439" t="s">
        <v>99</v>
      </c>
      <c r="B2439">
        <v>2014</v>
      </c>
      <c r="C2439" t="s">
        <v>73</v>
      </c>
      <c r="D2439" t="s">
        <v>39</v>
      </c>
      <c r="E2439" t="s">
        <v>14726</v>
      </c>
      <c r="F2439">
        <v>33</v>
      </c>
    </row>
    <row r="2440" spans="1:6" x14ac:dyDescent="0.25">
      <c r="A2440" t="s">
        <v>99</v>
      </c>
      <c r="B2440">
        <v>2014</v>
      </c>
      <c r="C2440" t="s">
        <v>73</v>
      </c>
      <c r="D2440" t="s">
        <v>103</v>
      </c>
      <c r="E2440" t="s">
        <v>14727</v>
      </c>
      <c r="F2440">
        <v>222</v>
      </c>
    </row>
    <row r="2441" spans="1:6" x14ac:dyDescent="0.25">
      <c r="A2441" t="s">
        <v>99</v>
      </c>
      <c r="B2441">
        <v>2014</v>
      </c>
      <c r="C2441" t="s">
        <v>74</v>
      </c>
      <c r="D2441" t="s">
        <v>38</v>
      </c>
      <c r="E2441" t="s">
        <v>14728</v>
      </c>
      <c r="F2441">
        <v>12</v>
      </c>
    </row>
    <row r="2442" spans="1:6" x14ac:dyDescent="0.25">
      <c r="A2442" t="s">
        <v>99</v>
      </c>
      <c r="B2442">
        <v>2014</v>
      </c>
      <c r="C2442" t="s">
        <v>74</v>
      </c>
      <c r="D2442" t="s">
        <v>40</v>
      </c>
      <c r="E2442" t="s">
        <v>14729</v>
      </c>
      <c r="F2442">
        <v>5</v>
      </c>
    </row>
    <row r="2443" spans="1:6" x14ac:dyDescent="0.25">
      <c r="A2443" t="s">
        <v>99</v>
      </c>
      <c r="B2443">
        <v>2014</v>
      </c>
      <c r="C2443" t="s">
        <v>74</v>
      </c>
      <c r="D2443" t="s">
        <v>102</v>
      </c>
      <c r="E2443" t="s">
        <v>14730</v>
      </c>
      <c r="F2443">
        <v>25</v>
      </c>
    </row>
    <row r="2444" spans="1:6" x14ac:dyDescent="0.25">
      <c r="A2444" t="s">
        <v>99</v>
      </c>
      <c r="B2444">
        <v>2014</v>
      </c>
      <c r="C2444" t="s">
        <v>74</v>
      </c>
      <c r="D2444" t="s">
        <v>107</v>
      </c>
      <c r="E2444" t="s">
        <v>14731</v>
      </c>
      <c r="F2444">
        <v>16</v>
      </c>
    </row>
    <row r="2445" spans="1:6" x14ac:dyDescent="0.25">
      <c r="A2445" t="s">
        <v>99</v>
      </c>
      <c r="B2445">
        <v>2014</v>
      </c>
      <c r="C2445" t="s">
        <v>74</v>
      </c>
      <c r="D2445" t="s">
        <v>39</v>
      </c>
      <c r="E2445" t="s">
        <v>14732</v>
      </c>
      <c r="F2445">
        <v>26</v>
      </c>
    </row>
    <row r="2446" spans="1:6" x14ac:dyDescent="0.25">
      <c r="A2446" t="s">
        <v>99</v>
      </c>
      <c r="B2446">
        <v>2014</v>
      </c>
      <c r="C2446" t="s">
        <v>74</v>
      </c>
      <c r="D2446" t="s">
        <v>103</v>
      </c>
      <c r="E2446" t="s">
        <v>14733</v>
      </c>
      <c r="F2446">
        <v>141</v>
      </c>
    </row>
    <row r="2447" spans="1:6" x14ac:dyDescent="0.25">
      <c r="A2447" t="s">
        <v>99</v>
      </c>
      <c r="B2447">
        <v>2014</v>
      </c>
      <c r="C2447" t="s">
        <v>75</v>
      </c>
      <c r="D2447" t="s">
        <v>38</v>
      </c>
      <c r="E2447" t="s">
        <v>14734</v>
      </c>
      <c r="F2447">
        <v>17</v>
      </c>
    </row>
    <row r="2448" spans="1:6" x14ac:dyDescent="0.25">
      <c r="A2448" t="s">
        <v>99</v>
      </c>
      <c r="B2448">
        <v>2014</v>
      </c>
      <c r="C2448" t="s">
        <v>75</v>
      </c>
      <c r="D2448" t="s">
        <v>40</v>
      </c>
      <c r="E2448" t="s">
        <v>14735</v>
      </c>
      <c r="F2448">
        <v>7</v>
      </c>
    </row>
    <row r="2449" spans="1:6" x14ac:dyDescent="0.25">
      <c r="A2449" t="s">
        <v>99</v>
      </c>
      <c r="B2449">
        <v>2014</v>
      </c>
      <c r="C2449" t="s">
        <v>75</v>
      </c>
      <c r="D2449" t="s">
        <v>102</v>
      </c>
      <c r="E2449" t="s">
        <v>14736</v>
      </c>
      <c r="F2449">
        <v>23</v>
      </c>
    </row>
    <row r="2450" spans="1:6" x14ac:dyDescent="0.25">
      <c r="A2450" t="s">
        <v>99</v>
      </c>
      <c r="B2450">
        <v>2014</v>
      </c>
      <c r="C2450" t="s">
        <v>75</v>
      </c>
      <c r="D2450" t="s">
        <v>107</v>
      </c>
      <c r="E2450" t="s">
        <v>14737</v>
      </c>
      <c r="F2450">
        <v>36</v>
      </c>
    </row>
    <row r="2451" spans="1:6" x14ac:dyDescent="0.25">
      <c r="A2451" t="s">
        <v>99</v>
      </c>
      <c r="B2451">
        <v>2014</v>
      </c>
      <c r="C2451" t="s">
        <v>75</v>
      </c>
      <c r="D2451" t="s">
        <v>39</v>
      </c>
      <c r="E2451" t="s">
        <v>14738</v>
      </c>
      <c r="F2451">
        <v>12</v>
      </c>
    </row>
    <row r="2452" spans="1:6" x14ac:dyDescent="0.25">
      <c r="A2452" t="s">
        <v>99</v>
      </c>
      <c r="B2452">
        <v>2014</v>
      </c>
      <c r="C2452" t="s">
        <v>75</v>
      </c>
      <c r="D2452" t="s">
        <v>103</v>
      </c>
      <c r="E2452" t="s">
        <v>14739</v>
      </c>
      <c r="F2452">
        <v>102</v>
      </c>
    </row>
    <row r="2453" spans="1:6" x14ac:dyDescent="0.25">
      <c r="A2453" t="s">
        <v>100</v>
      </c>
      <c r="B2453">
        <v>2010</v>
      </c>
      <c r="C2453" t="s">
        <v>72</v>
      </c>
      <c r="D2453" t="s">
        <v>38</v>
      </c>
      <c r="E2453" t="s">
        <v>14740</v>
      </c>
      <c r="F2453">
        <v>12</v>
      </c>
    </row>
    <row r="2454" spans="1:6" x14ac:dyDescent="0.25">
      <c r="A2454" t="s">
        <v>100</v>
      </c>
      <c r="B2454">
        <v>2010</v>
      </c>
      <c r="C2454" t="s">
        <v>72</v>
      </c>
      <c r="D2454" t="s">
        <v>40</v>
      </c>
      <c r="E2454" t="s">
        <v>14741</v>
      </c>
      <c r="F2454">
        <v>1</v>
      </c>
    </row>
    <row r="2455" spans="1:6" x14ac:dyDescent="0.25">
      <c r="A2455" t="s">
        <v>100</v>
      </c>
      <c r="B2455">
        <v>2010</v>
      </c>
      <c r="C2455" t="s">
        <v>72</v>
      </c>
      <c r="D2455" t="s">
        <v>102</v>
      </c>
      <c r="E2455" t="s">
        <v>14742</v>
      </c>
      <c r="F2455">
        <v>22</v>
      </c>
    </row>
    <row r="2456" spans="1:6" x14ac:dyDescent="0.25">
      <c r="A2456" t="s">
        <v>100</v>
      </c>
      <c r="B2456">
        <v>2010</v>
      </c>
      <c r="C2456" t="s">
        <v>72</v>
      </c>
      <c r="D2456" t="s">
        <v>107</v>
      </c>
      <c r="E2456" t="s">
        <v>14743</v>
      </c>
      <c r="F2456">
        <v>24</v>
      </c>
    </row>
    <row r="2457" spans="1:6" x14ac:dyDescent="0.25">
      <c r="A2457" t="s">
        <v>100</v>
      </c>
      <c r="B2457">
        <v>2010</v>
      </c>
      <c r="C2457" t="s">
        <v>72</v>
      </c>
      <c r="D2457" t="s">
        <v>39</v>
      </c>
      <c r="E2457" t="s">
        <v>14744</v>
      </c>
      <c r="F2457">
        <v>44</v>
      </c>
    </row>
    <row r="2458" spans="1:6" x14ac:dyDescent="0.25">
      <c r="A2458" t="s">
        <v>100</v>
      </c>
      <c r="B2458">
        <v>2010</v>
      </c>
      <c r="C2458" t="s">
        <v>72</v>
      </c>
      <c r="D2458" t="s">
        <v>103</v>
      </c>
      <c r="E2458" t="s">
        <v>14745</v>
      </c>
      <c r="F2458">
        <v>310</v>
      </c>
    </row>
    <row r="2459" spans="1:6" x14ac:dyDescent="0.25">
      <c r="A2459" t="s">
        <v>100</v>
      </c>
      <c r="B2459">
        <v>2010</v>
      </c>
      <c r="C2459" t="s">
        <v>73</v>
      </c>
      <c r="D2459" t="s">
        <v>38</v>
      </c>
      <c r="E2459" t="s">
        <v>14746</v>
      </c>
      <c r="F2459">
        <v>11</v>
      </c>
    </row>
    <row r="2460" spans="1:6" x14ac:dyDescent="0.25">
      <c r="A2460" t="s">
        <v>100</v>
      </c>
      <c r="B2460">
        <v>2010</v>
      </c>
      <c r="C2460" t="s">
        <v>73</v>
      </c>
      <c r="D2460" t="s">
        <v>40</v>
      </c>
      <c r="E2460" t="s">
        <v>14747</v>
      </c>
      <c r="F2460">
        <v>1</v>
      </c>
    </row>
    <row r="2461" spans="1:6" x14ac:dyDescent="0.25">
      <c r="A2461" t="s">
        <v>100</v>
      </c>
      <c r="B2461">
        <v>2010</v>
      </c>
      <c r="C2461" t="s">
        <v>73</v>
      </c>
      <c r="D2461" t="s">
        <v>102</v>
      </c>
      <c r="E2461" t="s">
        <v>14748</v>
      </c>
      <c r="F2461">
        <v>21</v>
      </c>
    </row>
    <row r="2462" spans="1:6" x14ac:dyDescent="0.25">
      <c r="A2462" t="s">
        <v>100</v>
      </c>
      <c r="B2462">
        <v>2010</v>
      </c>
      <c r="C2462" t="s">
        <v>73</v>
      </c>
      <c r="D2462" t="s">
        <v>107</v>
      </c>
      <c r="E2462" t="s">
        <v>14749</v>
      </c>
      <c r="F2462">
        <v>24</v>
      </c>
    </row>
    <row r="2463" spans="1:6" x14ac:dyDescent="0.25">
      <c r="A2463" t="s">
        <v>100</v>
      </c>
      <c r="B2463">
        <v>2010</v>
      </c>
      <c r="C2463" t="s">
        <v>73</v>
      </c>
      <c r="D2463" t="s">
        <v>39</v>
      </c>
      <c r="E2463" t="s">
        <v>14750</v>
      </c>
      <c r="F2463">
        <v>39</v>
      </c>
    </row>
    <row r="2464" spans="1:6" x14ac:dyDescent="0.25">
      <c r="A2464" t="s">
        <v>100</v>
      </c>
      <c r="B2464">
        <v>2010</v>
      </c>
      <c r="C2464" t="s">
        <v>73</v>
      </c>
      <c r="D2464" t="s">
        <v>103</v>
      </c>
      <c r="E2464" t="s">
        <v>14751</v>
      </c>
      <c r="F2464">
        <v>205</v>
      </c>
    </row>
    <row r="2465" spans="1:6" x14ac:dyDescent="0.25">
      <c r="A2465" t="s">
        <v>100</v>
      </c>
      <c r="B2465">
        <v>2010</v>
      </c>
      <c r="C2465" t="s">
        <v>74</v>
      </c>
      <c r="D2465" t="s">
        <v>38</v>
      </c>
      <c r="E2465" t="s">
        <v>14752</v>
      </c>
      <c r="F2465">
        <v>11</v>
      </c>
    </row>
    <row r="2466" spans="1:6" x14ac:dyDescent="0.25">
      <c r="A2466" t="s">
        <v>100</v>
      </c>
      <c r="B2466">
        <v>2010</v>
      </c>
      <c r="C2466" t="s">
        <v>74</v>
      </c>
      <c r="D2466" t="s">
        <v>40</v>
      </c>
      <c r="E2466" t="s">
        <v>14753</v>
      </c>
      <c r="F2466">
        <v>2</v>
      </c>
    </row>
    <row r="2467" spans="1:6" x14ac:dyDescent="0.25">
      <c r="A2467" t="s">
        <v>100</v>
      </c>
      <c r="B2467">
        <v>2010</v>
      </c>
      <c r="C2467" t="s">
        <v>74</v>
      </c>
      <c r="D2467" t="s">
        <v>102</v>
      </c>
      <c r="E2467" t="s">
        <v>14754</v>
      </c>
      <c r="F2467">
        <v>26</v>
      </c>
    </row>
    <row r="2468" spans="1:6" x14ac:dyDescent="0.25">
      <c r="A2468" t="s">
        <v>100</v>
      </c>
      <c r="B2468">
        <v>2010</v>
      </c>
      <c r="C2468" t="s">
        <v>74</v>
      </c>
      <c r="D2468" t="s">
        <v>107</v>
      </c>
      <c r="E2468" t="s">
        <v>14755</v>
      </c>
      <c r="F2468">
        <v>18</v>
      </c>
    </row>
    <row r="2469" spans="1:6" x14ac:dyDescent="0.25">
      <c r="A2469" t="s">
        <v>100</v>
      </c>
      <c r="B2469">
        <v>2010</v>
      </c>
      <c r="C2469" t="s">
        <v>74</v>
      </c>
      <c r="D2469" t="s">
        <v>39</v>
      </c>
      <c r="E2469" t="s">
        <v>14756</v>
      </c>
      <c r="F2469">
        <v>39</v>
      </c>
    </row>
    <row r="2470" spans="1:6" x14ac:dyDescent="0.25">
      <c r="A2470" t="s">
        <v>100</v>
      </c>
      <c r="B2470">
        <v>2010</v>
      </c>
      <c r="C2470" t="s">
        <v>74</v>
      </c>
      <c r="D2470" t="s">
        <v>103</v>
      </c>
      <c r="E2470" t="s">
        <v>14757</v>
      </c>
      <c r="F2470">
        <v>169</v>
      </c>
    </row>
    <row r="2471" spans="1:6" x14ac:dyDescent="0.25">
      <c r="A2471" t="s">
        <v>100</v>
      </c>
      <c r="B2471">
        <v>2010</v>
      </c>
      <c r="C2471" t="s">
        <v>75</v>
      </c>
      <c r="D2471" t="s">
        <v>38</v>
      </c>
      <c r="E2471" t="s">
        <v>14758</v>
      </c>
      <c r="F2471">
        <v>5</v>
      </c>
    </row>
    <row r="2472" spans="1:6" x14ac:dyDescent="0.25">
      <c r="A2472" t="s">
        <v>100</v>
      </c>
      <c r="B2472">
        <v>2010</v>
      </c>
      <c r="C2472" t="s">
        <v>75</v>
      </c>
      <c r="D2472" t="s">
        <v>40</v>
      </c>
      <c r="E2472" t="s">
        <v>14759</v>
      </c>
      <c r="F2472">
        <v>2</v>
      </c>
    </row>
    <row r="2473" spans="1:6" x14ac:dyDescent="0.25">
      <c r="A2473" t="s">
        <v>100</v>
      </c>
      <c r="B2473">
        <v>2010</v>
      </c>
      <c r="C2473" t="s">
        <v>75</v>
      </c>
      <c r="D2473" t="s">
        <v>102</v>
      </c>
      <c r="E2473" t="s">
        <v>14760</v>
      </c>
      <c r="F2473">
        <v>15</v>
      </c>
    </row>
    <row r="2474" spans="1:6" x14ac:dyDescent="0.25">
      <c r="A2474" t="s">
        <v>100</v>
      </c>
      <c r="B2474">
        <v>2010</v>
      </c>
      <c r="C2474" t="s">
        <v>75</v>
      </c>
      <c r="D2474" t="s">
        <v>107</v>
      </c>
      <c r="E2474" t="s">
        <v>14761</v>
      </c>
      <c r="F2474">
        <v>18</v>
      </c>
    </row>
    <row r="2475" spans="1:6" x14ac:dyDescent="0.25">
      <c r="A2475" t="s">
        <v>100</v>
      </c>
      <c r="B2475">
        <v>2010</v>
      </c>
      <c r="C2475" t="s">
        <v>75</v>
      </c>
      <c r="D2475" t="s">
        <v>39</v>
      </c>
      <c r="E2475" t="s">
        <v>14762</v>
      </c>
      <c r="F2475">
        <v>18</v>
      </c>
    </row>
    <row r="2476" spans="1:6" x14ac:dyDescent="0.25">
      <c r="A2476" t="s">
        <v>100</v>
      </c>
      <c r="B2476">
        <v>2010</v>
      </c>
      <c r="C2476" t="s">
        <v>75</v>
      </c>
      <c r="D2476" t="s">
        <v>103</v>
      </c>
      <c r="E2476" t="s">
        <v>14763</v>
      </c>
      <c r="F2476">
        <v>126</v>
      </c>
    </row>
    <row r="2477" spans="1:6" x14ac:dyDescent="0.25">
      <c r="A2477" t="s">
        <v>100</v>
      </c>
      <c r="B2477">
        <v>2011</v>
      </c>
      <c r="C2477" t="s">
        <v>72</v>
      </c>
      <c r="D2477" t="s">
        <v>38</v>
      </c>
      <c r="E2477" t="s">
        <v>14764</v>
      </c>
      <c r="F2477">
        <v>5</v>
      </c>
    </row>
    <row r="2478" spans="1:6" x14ac:dyDescent="0.25">
      <c r="A2478" t="s">
        <v>100</v>
      </c>
      <c r="B2478">
        <v>2011</v>
      </c>
      <c r="C2478" t="s">
        <v>72</v>
      </c>
      <c r="D2478" t="s">
        <v>40</v>
      </c>
      <c r="E2478" t="s">
        <v>14765</v>
      </c>
      <c r="F2478">
        <v>3</v>
      </c>
    </row>
    <row r="2479" spans="1:6" x14ac:dyDescent="0.25">
      <c r="A2479" t="s">
        <v>100</v>
      </c>
      <c r="B2479">
        <v>2011</v>
      </c>
      <c r="C2479" t="s">
        <v>72</v>
      </c>
      <c r="D2479" t="s">
        <v>102</v>
      </c>
      <c r="E2479" t="s">
        <v>14766</v>
      </c>
      <c r="F2479">
        <v>25</v>
      </c>
    </row>
    <row r="2480" spans="1:6" x14ac:dyDescent="0.25">
      <c r="A2480" t="s">
        <v>100</v>
      </c>
      <c r="B2480">
        <v>2011</v>
      </c>
      <c r="C2480" t="s">
        <v>72</v>
      </c>
      <c r="D2480" t="s">
        <v>107</v>
      </c>
      <c r="E2480" t="s">
        <v>14767</v>
      </c>
      <c r="F2480">
        <v>14</v>
      </c>
    </row>
    <row r="2481" spans="1:6" x14ac:dyDescent="0.25">
      <c r="A2481" t="s">
        <v>100</v>
      </c>
      <c r="B2481">
        <v>2011</v>
      </c>
      <c r="C2481" t="s">
        <v>72</v>
      </c>
      <c r="D2481" t="s">
        <v>39</v>
      </c>
      <c r="E2481" t="s">
        <v>14768</v>
      </c>
      <c r="F2481">
        <v>36</v>
      </c>
    </row>
    <row r="2482" spans="1:6" x14ac:dyDescent="0.25">
      <c r="A2482" t="s">
        <v>100</v>
      </c>
      <c r="B2482">
        <v>2011</v>
      </c>
      <c r="C2482" t="s">
        <v>72</v>
      </c>
      <c r="D2482" t="s">
        <v>103</v>
      </c>
      <c r="E2482" t="s">
        <v>14769</v>
      </c>
      <c r="F2482">
        <v>292</v>
      </c>
    </row>
    <row r="2483" spans="1:6" x14ac:dyDescent="0.25">
      <c r="A2483" t="s">
        <v>100</v>
      </c>
      <c r="B2483">
        <v>2011</v>
      </c>
      <c r="C2483" t="s">
        <v>73</v>
      </c>
      <c r="D2483" t="s">
        <v>38</v>
      </c>
      <c r="E2483" t="s">
        <v>14770</v>
      </c>
      <c r="F2483">
        <v>7</v>
      </c>
    </row>
    <row r="2484" spans="1:6" x14ac:dyDescent="0.25">
      <c r="A2484" t="s">
        <v>100</v>
      </c>
      <c r="B2484">
        <v>2011</v>
      </c>
      <c r="C2484" t="s">
        <v>73</v>
      </c>
      <c r="D2484" t="s">
        <v>40</v>
      </c>
      <c r="E2484" t="s">
        <v>14771</v>
      </c>
      <c r="F2484">
        <v>1</v>
      </c>
    </row>
    <row r="2485" spans="1:6" x14ac:dyDescent="0.25">
      <c r="A2485" t="s">
        <v>100</v>
      </c>
      <c r="B2485">
        <v>2011</v>
      </c>
      <c r="C2485" t="s">
        <v>73</v>
      </c>
      <c r="D2485" t="s">
        <v>102</v>
      </c>
      <c r="E2485" t="s">
        <v>14772</v>
      </c>
      <c r="F2485">
        <v>37</v>
      </c>
    </row>
    <row r="2486" spans="1:6" x14ac:dyDescent="0.25">
      <c r="A2486" t="s">
        <v>100</v>
      </c>
      <c r="B2486">
        <v>2011</v>
      </c>
      <c r="C2486" t="s">
        <v>73</v>
      </c>
      <c r="D2486" t="s">
        <v>107</v>
      </c>
      <c r="E2486" t="s">
        <v>14773</v>
      </c>
      <c r="F2486">
        <v>14</v>
      </c>
    </row>
    <row r="2487" spans="1:6" x14ac:dyDescent="0.25">
      <c r="A2487" t="s">
        <v>100</v>
      </c>
      <c r="B2487">
        <v>2011</v>
      </c>
      <c r="C2487" t="s">
        <v>73</v>
      </c>
      <c r="D2487" t="s">
        <v>39</v>
      </c>
      <c r="E2487" t="s">
        <v>14774</v>
      </c>
      <c r="F2487">
        <v>50</v>
      </c>
    </row>
    <row r="2488" spans="1:6" x14ac:dyDescent="0.25">
      <c r="A2488" t="s">
        <v>100</v>
      </c>
      <c r="B2488">
        <v>2011</v>
      </c>
      <c r="C2488" t="s">
        <v>73</v>
      </c>
      <c r="D2488" t="s">
        <v>103</v>
      </c>
      <c r="E2488" t="s">
        <v>14775</v>
      </c>
      <c r="F2488">
        <v>215</v>
      </c>
    </row>
    <row r="2489" spans="1:6" x14ac:dyDescent="0.25">
      <c r="A2489" t="s">
        <v>100</v>
      </c>
      <c r="B2489">
        <v>2011</v>
      </c>
      <c r="C2489" t="s">
        <v>74</v>
      </c>
      <c r="D2489" t="s">
        <v>38</v>
      </c>
      <c r="E2489" t="s">
        <v>14776</v>
      </c>
      <c r="F2489">
        <v>2</v>
      </c>
    </row>
    <row r="2490" spans="1:6" x14ac:dyDescent="0.25">
      <c r="A2490" t="s">
        <v>100</v>
      </c>
      <c r="B2490">
        <v>2011</v>
      </c>
      <c r="C2490" t="s">
        <v>74</v>
      </c>
      <c r="D2490" t="s">
        <v>102</v>
      </c>
      <c r="E2490" t="s">
        <v>14777</v>
      </c>
      <c r="F2490">
        <v>16</v>
      </c>
    </row>
    <row r="2491" spans="1:6" x14ac:dyDescent="0.25">
      <c r="A2491" t="s">
        <v>100</v>
      </c>
      <c r="B2491">
        <v>2011</v>
      </c>
      <c r="C2491" t="s">
        <v>74</v>
      </c>
      <c r="D2491" t="s">
        <v>107</v>
      </c>
      <c r="E2491" t="s">
        <v>14778</v>
      </c>
      <c r="F2491">
        <v>10</v>
      </c>
    </row>
    <row r="2492" spans="1:6" x14ac:dyDescent="0.25">
      <c r="A2492" t="s">
        <v>100</v>
      </c>
      <c r="B2492">
        <v>2011</v>
      </c>
      <c r="C2492" t="s">
        <v>74</v>
      </c>
      <c r="D2492" t="s">
        <v>39</v>
      </c>
      <c r="E2492" t="s">
        <v>14779</v>
      </c>
      <c r="F2492">
        <v>32</v>
      </c>
    </row>
    <row r="2493" spans="1:6" x14ac:dyDescent="0.25">
      <c r="A2493" t="s">
        <v>100</v>
      </c>
      <c r="B2493">
        <v>2011</v>
      </c>
      <c r="C2493" t="s">
        <v>74</v>
      </c>
      <c r="D2493" t="s">
        <v>103</v>
      </c>
      <c r="E2493" t="s">
        <v>14780</v>
      </c>
      <c r="F2493">
        <v>161</v>
      </c>
    </row>
    <row r="2494" spans="1:6" x14ac:dyDescent="0.25">
      <c r="A2494" t="s">
        <v>100</v>
      </c>
      <c r="B2494">
        <v>2011</v>
      </c>
      <c r="C2494" t="s">
        <v>75</v>
      </c>
      <c r="D2494" t="s">
        <v>38</v>
      </c>
      <c r="E2494" t="s">
        <v>14781</v>
      </c>
      <c r="F2494">
        <v>3</v>
      </c>
    </row>
    <row r="2495" spans="1:6" x14ac:dyDescent="0.25">
      <c r="A2495" t="s">
        <v>100</v>
      </c>
      <c r="B2495">
        <v>2011</v>
      </c>
      <c r="C2495" t="s">
        <v>75</v>
      </c>
      <c r="D2495" t="s">
        <v>102</v>
      </c>
      <c r="E2495" t="s">
        <v>14782</v>
      </c>
      <c r="F2495">
        <v>10</v>
      </c>
    </row>
    <row r="2496" spans="1:6" x14ac:dyDescent="0.25">
      <c r="A2496" t="s">
        <v>100</v>
      </c>
      <c r="B2496">
        <v>2011</v>
      </c>
      <c r="C2496" t="s">
        <v>75</v>
      </c>
      <c r="D2496" t="s">
        <v>107</v>
      </c>
      <c r="E2496" t="s">
        <v>14783</v>
      </c>
      <c r="F2496">
        <v>11</v>
      </c>
    </row>
    <row r="2497" spans="1:6" x14ac:dyDescent="0.25">
      <c r="A2497" t="s">
        <v>100</v>
      </c>
      <c r="B2497">
        <v>2011</v>
      </c>
      <c r="C2497" t="s">
        <v>75</v>
      </c>
      <c r="D2497" t="s">
        <v>39</v>
      </c>
      <c r="E2497" t="s">
        <v>14784</v>
      </c>
      <c r="F2497">
        <v>23</v>
      </c>
    </row>
    <row r="2498" spans="1:6" x14ac:dyDescent="0.25">
      <c r="A2498" t="s">
        <v>100</v>
      </c>
      <c r="B2498">
        <v>2011</v>
      </c>
      <c r="C2498" t="s">
        <v>75</v>
      </c>
      <c r="D2498" t="s">
        <v>103</v>
      </c>
      <c r="E2498" t="s">
        <v>14785</v>
      </c>
      <c r="F2498">
        <v>130</v>
      </c>
    </row>
    <row r="2499" spans="1:6" x14ac:dyDescent="0.25">
      <c r="A2499" t="s">
        <v>100</v>
      </c>
      <c r="B2499">
        <v>2012</v>
      </c>
      <c r="C2499" t="s">
        <v>72</v>
      </c>
      <c r="D2499" t="s">
        <v>38</v>
      </c>
      <c r="E2499" t="s">
        <v>14786</v>
      </c>
      <c r="F2499">
        <v>10</v>
      </c>
    </row>
    <row r="2500" spans="1:6" x14ac:dyDescent="0.25">
      <c r="A2500" t="s">
        <v>100</v>
      </c>
      <c r="B2500">
        <v>2012</v>
      </c>
      <c r="C2500" t="s">
        <v>72</v>
      </c>
      <c r="D2500" t="s">
        <v>40</v>
      </c>
      <c r="E2500" t="s">
        <v>14787</v>
      </c>
      <c r="F2500">
        <v>2</v>
      </c>
    </row>
    <row r="2501" spans="1:6" x14ac:dyDescent="0.25">
      <c r="A2501" t="s">
        <v>100</v>
      </c>
      <c r="B2501">
        <v>2012</v>
      </c>
      <c r="C2501" t="s">
        <v>72</v>
      </c>
      <c r="D2501" t="s">
        <v>102</v>
      </c>
      <c r="E2501" t="s">
        <v>14788</v>
      </c>
      <c r="F2501">
        <v>24</v>
      </c>
    </row>
    <row r="2502" spans="1:6" x14ac:dyDescent="0.25">
      <c r="A2502" t="s">
        <v>100</v>
      </c>
      <c r="B2502">
        <v>2012</v>
      </c>
      <c r="C2502" t="s">
        <v>72</v>
      </c>
      <c r="D2502" t="s">
        <v>107</v>
      </c>
      <c r="E2502" t="s">
        <v>14789</v>
      </c>
      <c r="F2502">
        <v>27</v>
      </c>
    </row>
    <row r="2503" spans="1:6" x14ac:dyDescent="0.25">
      <c r="A2503" t="s">
        <v>100</v>
      </c>
      <c r="B2503">
        <v>2012</v>
      </c>
      <c r="C2503" t="s">
        <v>72</v>
      </c>
      <c r="D2503" t="s">
        <v>39</v>
      </c>
      <c r="E2503" t="s">
        <v>14790</v>
      </c>
      <c r="F2503">
        <v>32</v>
      </c>
    </row>
    <row r="2504" spans="1:6" x14ac:dyDescent="0.25">
      <c r="A2504" t="s">
        <v>100</v>
      </c>
      <c r="B2504">
        <v>2012</v>
      </c>
      <c r="C2504" t="s">
        <v>72</v>
      </c>
      <c r="D2504" t="s">
        <v>103</v>
      </c>
      <c r="E2504" t="s">
        <v>14791</v>
      </c>
      <c r="F2504">
        <v>281</v>
      </c>
    </row>
    <row r="2505" spans="1:6" x14ac:dyDescent="0.25">
      <c r="A2505" t="s">
        <v>100</v>
      </c>
      <c r="B2505">
        <v>2012</v>
      </c>
      <c r="C2505" t="s">
        <v>73</v>
      </c>
      <c r="D2505" t="s">
        <v>38</v>
      </c>
      <c r="E2505" t="s">
        <v>14792</v>
      </c>
      <c r="F2505">
        <v>13</v>
      </c>
    </row>
    <row r="2506" spans="1:6" x14ac:dyDescent="0.25">
      <c r="A2506" t="s">
        <v>100</v>
      </c>
      <c r="B2506">
        <v>2012</v>
      </c>
      <c r="C2506" t="s">
        <v>73</v>
      </c>
      <c r="D2506" t="s">
        <v>40</v>
      </c>
      <c r="E2506" t="s">
        <v>14793</v>
      </c>
      <c r="F2506">
        <v>4</v>
      </c>
    </row>
    <row r="2507" spans="1:6" x14ac:dyDescent="0.25">
      <c r="A2507" t="s">
        <v>100</v>
      </c>
      <c r="B2507">
        <v>2012</v>
      </c>
      <c r="C2507" t="s">
        <v>73</v>
      </c>
      <c r="D2507" t="s">
        <v>102</v>
      </c>
      <c r="E2507" t="s">
        <v>14794</v>
      </c>
      <c r="F2507">
        <v>15</v>
      </c>
    </row>
    <row r="2508" spans="1:6" x14ac:dyDescent="0.25">
      <c r="A2508" t="s">
        <v>100</v>
      </c>
      <c r="B2508">
        <v>2012</v>
      </c>
      <c r="C2508" t="s">
        <v>73</v>
      </c>
      <c r="D2508" t="s">
        <v>107</v>
      </c>
      <c r="E2508" t="s">
        <v>14795</v>
      </c>
      <c r="F2508">
        <v>22</v>
      </c>
    </row>
    <row r="2509" spans="1:6" x14ac:dyDescent="0.25">
      <c r="A2509" t="s">
        <v>100</v>
      </c>
      <c r="B2509">
        <v>2012</v>
      </c>
      <c r="C2509" t="s">
        <v>73</v>
      </c>
      <c r="D2509" t="s">
        <v>39</v>
      </c>
      <c r="E2509" t="s">
        <v>14796</v>
      </c>
      <c r="F2509">
        <v>28</v>
      </c>
    </row>
    <row r="2510" spans="1:6" x14ac:dyDescent="0.25">
      <c r="A2510" t="s">
        <v>100</v>
      </c>
      <c r="B2510">
        <v>2012</v>
      </c>
      <c r="C2510" t="s">
        <v>73</v>
      </c>
      <c r="D2510" t="s">
        <v>103</v>
      </c>
      <c r="E2510" t="s">
        <v>14797</v>
      </c>
      <c r="F2510">
        <v>234</v>
      </c>
    </row>
    <row r="2511" spans="1:6" x14ac:dyDescent="0.25">
      <c r="A2511" t="s">
        <v>100</v>
      </c>
      <c r="B2511">
        <v>2012</v>
      </c>
      <c r="C2511" t="s">
        <v>74</v>
      </c>
      <c r="D2511" t="s">
        <v>38</v>
      </c>
      <c r="E2511" t="s">
        <v>14798</v>
      </c>
      <c r="F2511">
        <v>10</v>
      </c>
    </row>
    <row r="2512" spans="1:6" x14ac:dyDescent="0.25">
      <c r="A2512" t="s">
        <v>100</v>
      </c>
      <c r="B2512">
        <v>2012</v>
      </c>
      <c r="C2512" t="s">
        <v>74</v>
      </c>
      <c r="D2512" t="s">
        <v>40</v>
      </c>
      <c r="E2512" t="s">
        <v>14799</v>
      </c>
      <c r="F2512">
        <v>1</v>
      </c>
    </row>
    <row r="2513" spans="1:6" x14ac:dyDescent="0.25">
      <c r="A2513" t="s">
        <v>100</v>
      </c>
      <c r="B2513">
        <v>2012</v>
      </c>
      <c r="C2513" t="s">
        <v>74</v>
      </c>
      <c r="D2513" t="s">
        <v>102</v>
      </c>
      <c r="E2513" t="s">
        <v>14800</v>
      </c>
      <c r="F2513">
        <v>19</v>
      </c>
    </row>
    <row r="2514" spans="1:6" x14ac:dyDescent="0.25">
      <c r="A2514" t="s">
        <v>100</v>
      </c>
      <c r="B2514">
        <v>2012</v>
      </c>
      <c r="C2514" t="s">
        <v>74</v>
      </c>
      <c r="D2514" t="s">
        <v>107</v>
      </c>
      <c r="E2514" t="s">
        <v>14801</v>
      </c>
      <c r="F2514">
        <v>21</v>
      </c>
    </row>
    <row r="2515" spans="1:6" x14ac:dyDescent="0.25">
      <c r="A2515" t="s">
        <v>100</v>
      </c>
      <c r="B2515">
        <v>2012</v>
      </c>
      <c r="C2515" t="s">
        <v>74</v>
      </c>
      <c r="D2515" t="s">
        <v>39</v>
      </c>
      <c r="E2515" t="s">
        <v>14802</v>
      </c>
      <c r="F2515">
        <v>26</v>
      </c>
    </row>
    <row r="2516" spans="1:6" x14ac:dyDescent="0.25">
      <c r="A2516" t="s">
        <v>100</v>
      </c>
      <c r="B2516">
        <v>2012</v>
      </c>
      <c r="C2516" t="s">
        <v>74</v>
      </c>
      <c r="D2516" t="s">
        <v>103</v>
      </c>
      <c r="E2516" t="s">
        <v>14803</v>
      </c>
      <c r="F2516">
        <v>135</v>
      </c>
    </row>
    <row r="2517" spans="1:6" x14ac:dyDescent="0.25">
      <c r="A2517" t="s">
        <v>100</v>
      </c>
      <c r="B2517">
        <v>2012</v>
      </c>
      <c r="C2517" t="s">
        <v>75</v>
      </c>
      <c r="D2517" t="s">
        <v>38</v>
      </c>
      <c r="E2517" t="s">
        <v>14804</v>
      </c>
      <c r="F2517">
        <v>6</v>
      </c>
    </row>
    <row r="2518" spans="1:6" x14ac:dyDescent="0.25">
      <c r="A2518" t="s">
        <v>100</v>
      </c>
      <c r="B2518">
        <v>2012</v>
      </c>
      <c r="C2518" t="s">
        <v>75</v>
      </c>
      <c r="D2518" t="s">
        <v>40</v>
      </c>
      <c r="E2518" t="s">
        <v>14805</v>
      </c>
      <c r="F2518">
        <v>3</v>
      </c>
    </row>
    <row r="2519" spans="1:6" x14ac:dyDescent="0.25">
      <c r="A2519" t="s">
        <v>100</v>
      </c>
      <c r="B2519">
        <v>2012</v>
      </c>
      <c r="C2519" t="s">
        <v>75</v>
      </c>
      <c r="D2519" t="s">
        <v>102</v>
      </c>
      <c r="E2519" t="s">
        <v>14806</v>
      </c>
      <c r="F2519">
        <v>16</v>
      </c>
    </row>
    <row r="2520" spans="1:6" x14ac:dyDescent="0.25">
      <c r="A2520" t="s">
        <v>100</v>
      </c>
      <c r="B2520">
        <v>2012</v>
      </c>
      <c r="C2520" t="s">
        <v>75</v>
      </c>
      <c r="D2520" t="s">
        <v>107</v>
      </c>
      <c r="E2520" t="s">
        <v>14807</v>
      </c>
      <c r="F2520">
        <v>14</v>
      </c>
    </row>
    <row r="2521" spans="1:6" x14ac:dyDescent="0.25">
      <c r="A2521" t="s">
        <v>100</v>
      </c>
      <c r="B2521">
        <v>2012</v>
      </c>
      <c r="C2521" t="s">
        <v>75</v>
      </c>
      <c r="D2521" t="s">
        <v>39</v>
      </c>
      <c r="E2521" t="s">
        <v>14808</v>
      </c>
      <c r="F2521">
        <v>33</v>
      </c>
    </row>
    <row r="2522" spans="1:6" x14ac:dyDescent="0.25">
      <c r="A2522" t="s">
        <v>100</v>
      </c>
      <c r="B2522">
        <v>2012</v>
      </c>
      <c r="C2522" t="s">
        <v>75</v>
      </c>
      <c r="D2522" t="s">
        <v>103</v>
      </c>
      <c r="E2522" t="s">
        <v>14809</v>
      </c>
      <c r="F2522">
        <v>121</v>
      </c>
    </row>
    <row r="2523" spans="1:6" x14ac:dyDescent="0.25">
      <c r="A2523" t="s">
        <v>100</v>
      </c>
      <c r="B2523">
        <v>2013</v>
      </c>
      <c r="C2523" t="s">
        <v>72</v>
      </c>
      <c r="D2523" t="s">
        <v>38</v>
      </c>
      <c r="E2523" t="s">
        <v>14810</v>
      </c>
      <c r="F2523">
        <v>17</v>
      </c>
    </row>
    <row r="2524" spans="1:6" x14ac:dyDescent="0.25">
      <c r="A2524" t="s">
        <v>100</v>
      </c>
      <c r="B2524">
        <v>2013</v>
      </c>
      <c r="C2524" t="s">
        <v>72</v>
      </c>
      <c r="D2524" t="s">
        <v>40</v>
      </c>
      <c r="E2524" t="s">
        <v>14811</v>
      </c>
      <c r="F2524">
        <v>5</v>
      </c>
    </row>
    <row r="2525" spans="1:6" x14ac:dyDescent="0.25">
      <c r="A2525" t="s">
        <v>100</v>
      </c>
      <c r="B2525">
        <v>2013</v>
      </c>
      <c r="C2525" t="s">
        <v>72</v>
      </c>
      <c r="D2525" t="s">
        <v>102</v>
      </c>
      <c r="E2525" t="s">
        <v>14812</v>
      </c>
      <c r="F2525">
        <v>31</v>
      </c>
    </row>
    <row r="2526" spans="1:6" x14ac:dyDescent="0.25">
      <c r="A2526" t="s">
        <v>100</v>
      </c>
      <c r="B2526">
        <v>2013</v>
      </c>
      <c r="C2526" t="s">
        <v>72</v>
      </c>
      <c r="D2526" t="s">
        <v>107</v>
      </c>
      <c r="E2526" t="s">
        <v>14813</v>
      </c>
      <c r="F2526">
        <v>45</v>
      </c>
    </row>
    <row r="2527" spans="1:6" x14ac:dyDescent="0.25">
      <c r="A2527" t="s">
        <v>100</v>
      </c>
      <c r="B2527">
        <v>2013</v>
      </c>
      <c r="C2527" t="s">
        <v>72</v>
      </c>
      <c r="D2527" t="s">
        <v>39</v>
      </c>
      <c r="E2527" t="s">
        <v>14814</v>
      </c>
      <c r="F2527">
        <v>47</v>
      </c>
    </row>
    <row r="2528" spans="1:6" x14ac:dyDescent="0.25">
      <c r="A2528" t="s">
        <v>100</v>
      </c>
      <c r="B2528">
        <v>2013</v>
      </c>
      <c r="C2528" t="s">
        <v>72</v>
      </c>
      <c r="D2528" t="s">
        <v>103</v>
      </c>
      <c r="E2528" t="s">
        <v>14815</v>
      </c>
      <c r="F2528">
        <v>238</v>
      </c>
    </row>
    <row r="2529" spans="1:6" x14ac:dyDescent="0.25">
      <c r="A2529" t="s">
        <v>100</v>
      </c>
      <c r="B2529">
        <v>2013</v>
      </c>
      <c r="C2529" t="s">
        <v>73</v>
      </c>
      <c r="D2529" t="s">
        <v>38</v>
      </c>
      <c r="E2529" t="s">
        <v>14816</v>
      </c>
      <c r="F2529">
        <v>7</v>
      </c>
    </row>
    <row r="2530" spans="1:6" x14ac:dyDescent="0.25">
      <c r="A2530" t="s">
        <v>100</v>
      </c>
      <c r="B2530">
        <v>2013</v>
      </c>
      <c r="C2530" t="s">
        <v>73</v>
      </c>
      <c r="D2530" t="s">
        <v>40</v>
      </c>
      <c r="E2530" t="s">
        <v>14817</v>
      </c>
      <c r="F2530">
        <v>7</v>
      </c>
    </row>
    <row r="2531" spans="1:6" x14ac:dyDescent="0.25">
      <c r="A2531" t="s">
        <v>100</v>
      </c>
      <c r="B2531">
        <v>2013</v>
      </c>
      <c r="C2531" t="s">
        <v>73</v>
      </c>
      <c r="D2531" t="s">
        <v>102</v>
      </c>
      <c r="E2531" t="s">
        <v>14818</v>
      </c>
      <c r="F2531">
        <v>22</v>
      </c>
    </row>
    <row r="2532" spans="1:6" x14ac:dyDescent="0.25">
      <c r="A2532" t="s">
        <v>100</v>
      </c>
      <c r="B2532">
        <v>2013</v>
      </c>
      <c r="C2532" t="s">
        <v>73</v>
      </c>
      <c r="D2532" t="s">
        <v>107</v>
      </c>
      <c r="E2532" t="s">
        <v>14819</v>
      </c>
      <c r="F2532">
        <v>17</v>
      </c>
    </row>
    <row r="2533" spans="1:6" x14ac:dyDescent="0.25">
      <c r="A2533" t="s">
        <v>100</v>
      </c>
      <c r="B2533">
        <v>2013</v>
      </c>
      <c r="C2533" t="s">
        <v>73</v>
      </c>
      <c r="D2533" t="s">
        <v>39</v>
      </c>
      <c r="E2533" t="s">
        <v>14820</v>
      </c>
      <c r="F2533">
        <v>46</v>
      </c>
    </row>
    <row r="2534" spans="1:6" x14ac:dyDescent="0.25">
      <c r="A2534" t="s">
        <v>100</v>
      </c>
      <c r="B2534">
        <v>2013</v>
      </c>
      <c r="C2534" t="s">
        <v>73</v>
      </c>
      <c r="D2534" t="s">
        <v>103</v>
      </c>
      <c r="E2534" t="s">
        <v>14821</v>
      </c>
      <c r="F2534">
        <v>201</v>
      </c>
    </row>
    <row r="2535" spans="1:6" x14ac:dyDescent="0.25">
      <c r="A2535" t="s">
        <v>100</v>
      </c>
      <c r="B2535">
        <v>2013</v>
      </c>
      <c r="C2535" t="s">
        <v>74</v>
      </c>
      <c r="D2535" t="s">
        <v>38</v>
      </c>
      <c r="E2535" t="s">
        <v>14822</v>
      </c>
      <c r="F2535">
        <v>17</v>
      </c>
    </row>
    <row r="2536" spans="1:6" x14ac:dyDescent="0.25">
      <c r="A2536" t="s">
        <v>100</v>
      </c>
      <c r="B2536">
        <v>2013</v>
      </c>
      <c r="C2536" t="s">
        <v>74</v>
      </c>
      <c r="D2536" t="s">
        <v>40</v>
      </c>
      <c r="E2536" t="s">
        <v>14823</v>
      </c>
      <c r="F2536">
        <v>2</v>
      </c>
    </row>
    <row r="2537" spans="1:6" x14ac:dyDescent="0.25">
      <c r="A2537" t="s">
        <v>100</v>
      </c>
      <c r="B2537">
        <v>2013</v>
      </c>
      <c r="C2537" t="s">
        <v>74</v>
      </c>
      <c r="D2537" t="s">
        <v>102</v>
      </c>
      <c r="E2537" t="s">
        <v>14824</v>
      </c>
      <c r="F2537">
        <v>24</v>
      </c>
    </row>
    <row r="2538" spans="1:6" x14ac:dyDescent="0.25">
      <c r="A2538" t="s">
        <v>100</v>
      </c>
      <c r="B2538">
        <v>2013</v>
      </c>
      <c r="C2538" t="s">
        <v>74</v>
      </c>
      <c r="D2538" t="s">
        <v>107</v>
      </c>
      <c r="E2538" t="s">
        <v>14825</v>
      </c>
      <c r="F2538">
        <v>29</v>
      </c>
    </row>
    <row r="2539" spans="1:6" x14ac:dyDescent="0.25">
      <c r="A2539" t="s">
        <v>100</v>
      </c>
      <c r="B2539">
        <v>2013</v>
      </c>
      <c r="C2539" t="s">
        <v>74</v>
      </c>
      <c r="D2539" t="s">
        <v>39</v>
      </c>
      <c r="E2539" t="s">
        <v>14826</v>
      </c>
      <c r="F2539">
        <v>29</v>
      </c>
    </row>
    <row r="2540" spans="1:6" x14ac:dyDescent="0.25">
      <c r="A2540" t="s">
        <v>100</v>
      </c>
      <c r="B2540">
        <v>2013</v>
      </c>
      <c r="C2540" t="s">
        <v>74</v>
      </c>
      <c r="D2540" t="s">
        <v>103</v>
      </c>
      <c r="E2540" t="s">
        <v>14827</v>
      </c>
      <c r="F2540">
        <v>152</v>
      </c>
    </row>
    <row r="2541" spans="1:6" x14ac:dyDescent="0.25">
      <c r="A2541" t="s">
        <v>100</v>
      </c>
      <c r="B2541">
        <v>2013</v>
      </c>
      <c r="C2541" t="s">
        <v>75</v>
      </c>
      <c r="D2541" t="s">
        <v>38</v>
      </c>
      <c r="E2541" t="s">
        <v>14828</v>
      </c>
      <c r="F2541">
        <v>12</v>
      </c>
    </row>
    <row r="2542" spans="1:6" x14ac:dyDescent="0.25">
      <c r="A2542" t="s">
        <v>100</v>
      </c>
      <c r="B2542">
        <v>2013</v>
      </c>
      <c r="C2542" t="s">
        <v>75</v>
      </c>
      <c r="D2542" t="s">
        <v>40</v>
      </c>
      <c r="E2542" t="s">
        <v>14829</v>
      </c>
      <c r="F2542">
        <v>4</v>
      </c>
    </row>
    <row r="2543" spans="1:6" x14ac:dyDescent="0.25">
      <c r="A2543" t="s">
        <v>100</v>
      </c>
      <c r="B2543">
        <v>2013</v>
      </c>
      <c r="C2543" t="s">
        <v>75</v>
      </c>
      <c r="D2543" t="s">
        <v>102</v>
      </c>
      <c r="E2543" t="s">
        <v>14830</v>
      </c>
      <c r="F2543">
        <v>12</v>
      </c>
    </row>
    <row r="2544" spans="1:6" x14ac:dyDescent="0.25">
      <c r="A2544" t="s">
        <v>100</v>
      </c>
      <c r="B2544">
        <v>2013</v>
      </c>
      <c r="C2544" t="s">
        <v>75</v>
      </c>
      <c r="D2544" t="s">
        <v>107</v>
      </c>
      <c r="E2544" t="s">
        <v>14831</v>
      </c>
      <c r="F2544">
        <v>26</v>
      </c>
    </row>
    <row r="2545" spans="1:6" x14ac:dyDescent="0.25">
      <c r="A2545" t="s">
        <v>100</v>
      </c>
      <c r="B2545">
        <v>2013</v>
      </c>
      <c r="C2545" t="s">
        <v>75</v>
      </c>
      <c r="D2545" t="s">
        <v>39</v>
      </c>
      <c r="E2545" t="s">
        <v>14832</v>
      </c>
      <c r="F2545">
        <v>26</v>
      </c>
    </row>
    <row r="2546" spans="1:6" x14ac:dyDescent="0.25">
      <c r="A2546" t="s">
        <v>100</v>
      </c>
      <c r="B2546">
        <v>2013</v>
      </c>
      <c r="C2546" t="s">
        <v>75</v>
      </c>
      <c r="D2546" t="s">
        <v>103</v>
      </c>
      <c r="E2546" t="s">
        <v>14833</v>
      </c>
      <c r="F2546">
        <v>101</v>
      </c>
    </row>
    <row r="2547" spans="1:6" x14ac:dyDescent="0.25">
      <c r="A2547" t="s">
        <v>100</v>
      </c>
      <c r="B2547">
        <v>2014</v>
      </c>
      <c r="C2547" t="s">
        <v>72</v>
      </c>
      <c r="D2547" t="s">
        <v>38</v>
      </c>
      <c r="E2547" t="s">
        <v>14834</v>
      </c>
      <c r="F2547">
        <v>14</v>
      </c>
    </row>
    <row r="2548" spans="1:6" x14ac:dyDescent="0.25">
      <c r="A2548" t="s">
        <v>100</v>
      </c>
      <c r="B2548">
        <v>2014</v>
      </c>
      <c r="C2548" t="s">
        <v>72</v>
      </c>
      <c r="D2548" t="s">
        <v>40</v>
      </c>
      <c r="E2548" t="s">
        <v>14835</v>
      </c>
      <c r="F2548">
        <v>4</v>
      </c>
    </row>
    <row r="2549" spans="1:6" x14ac:dyDescent="0.25">
      <c r="A2549" t="s">
        <v>100</v>
      </c>
      <c r="B2549">
        <v>2014</v>
      </c>
      <c r="C2549" t="s">
        <v>72</v>
      </c>
      <c r="D2549" t="s">
        <v>102</v>
      </c>
      <c r="E2549" t="s">
        <v>14836</v>
      </c>
      <c r="F2549">
        <v>27</v>
      </c>
    </row>
    <row r="2550" spans="1:6" x14ac:dyDescent="0.25">
      <c r="A2550" t="s">
        <v>100</v>
      </c>
      <c r="B2550">
        <v>2014</v>
      </c>
      <c r="C2550" t="s">
        <v>72</v>
      </c>
      <c r="D2550" t="s">
        <v>107</v>
      </c>
      <c r="E2550" t="s">
        <v>14837</v>
      </c>
      <c r="F2550">
        <v>37</v>
      </c>
    </row>
    <row r="2551" spans="1:6" x14ac:dyDescent="0.25">
      <c r="A2551" t="s">
        <v>100</v>
      </c>
      <c r="B2551">
        <v>2014</v>
      </c>
      <c r="C2551" t="s">
        <v>72</v>
      </c>
      <c r="D2551" t="s">
        <v>39</v>
      </c>
      <c r="E2551" t="s">
        <v>14838</v>
      </c>
      <c r="F2551">
        <v>47</v>
      </c>
    </row>
    <row r="2552" spans="1:6" x14ac:dyDescent="0.25">
      <c r="A2552" t="s">
        <v>100</v>
      </c>
      <c r="B2552">
        <v>2014</v>
      </c>
      <c r="C2552" t="s">
        <v>72</v>
      </c>
      <c r="D2552" t="s">
        <v>103</v>
      </c>
      <c r="E2552" t="s">
        <v>14839</v>
      </c>
      <c r="F2552">
        <v>233</v>
      </c>
    </row>
    <row r="2553" spans="1:6" x14ac:dyDescent="0.25">
      <c r="A2553" t="s">
        <v>100</v>
      </c>
      <c r="B2553">
        <v>2014</v>
      </c>
      <c r="C2553" t="s">
        <v>73</v>
      </c>
      <c r="D2553" t="s">
        <v>38</v>
      </c>
      <c r="E2553" t="s">
        <v>14840</v>
      </c>
      <c r="F2553">
        <v>17</v>
      </c>
    </row>
    <row r="2554" spans="1:6" x14ac:dyDescent="0.25">
      <c r="A2554" t="s">
        <v>100</v>
      </c>
      <c r="B2554">
        <v>2014</v>
      </c>
      <c r="C2554" t="s">
        <v>73</v>
      </c>
      <c r="D2554" t="s">
        <v>40</v>
      </c>
      <c r="E2554" t="s">
        <v>14841</v>
      </c>
      <c r="F2554">
        <v>5</v>
      </c>
    </row>
    <row r="2555" spans="1:6" x14ac:dyDescent="0.25">
      <c r="A2555" t="s">
        <v>100</v>
      </c>
      <c r="B2555">
        <v>2014</v>
      </c>
      <c r="C2555" t="s">
        <v>73</v>
      </c>
      <c r="D2555" t="s">
        <v>102</v>
      </c>
      <c r="E2555" t="s">
        <v>14842</v>
      </c>
      <c r="F2555">
        <v>24</v>
      </c>
    </row>
    <row r="2556" spans="1:6" x14ac:dyDescent="0.25">
      <c r="A2556" t="s">
        <v>100</v>
      </c>
      <c r="B2556">
        <v>2014</v>
      </c>
      <c r="C2556" t="s">
        <v>73</v>
      </c>
      <c r="D2556" t="s">
        <v>107</v>
      </c>
      <c r="E2556" t="s">
        <v>14843</v>
      </c>
      <c r="F2556">
        <v>26</v>
      </c>
    </row>
    <row r="2557" spans="1:6" x14ac:dyDescent="0.25">
      <c r="A2557" t="s">
        <v>100</v>
      </c>
      <c r="B2557">
        <v>2014</v>
      </c>
      <c r="C2557" t="s">
        <v>73</v>
      </c>
      <c r="D2557" t="s">
        <v>39</v>
      </c>
      <c r="E2557" t="s">
        <v>14844</v>
      </c>
      <c r="F2557">
        <v>36</v>
      </c>
    </row>
    <row r="2558" spans="1:6" x14ac:dyDescent="0.25">
      <c r="A2558" t="s">
        <v>100</v>
      </c>
      <c r="B2558">
        <v>2014</v>
      </c>
      <c r="C2558" t="s">
        <v>73</v>
      </c>
      <c r="D2558" t="s">
        <v>103</v>
      </c>
      <c r="E2558" t="s">
        <v>14845</v>
      </c>
      <c r="F2558">
        <v>222</v>
      </c>
    </row>
    <row r="2559" spans="1:6" x14ac:dyDescent="0.25">
      <c r="A2559" t="s">
        <v>100</v>
      </c>
      <c r="B2559">
        <v>2014</v>
      </c>
      <c r="C2559" t="s">
        <v>74</v>
      </c>
      <c r="D2559" t="s">
        <v>38</v>
      </c>
      <c r="E2559" t="s">
        <v>14846</v>
      </c>
      <c r="F2559">
        <v>10</v>
      </c>
    </row>
    <row r="2560" spans="1:6" x14ac:dyDescent="0.25">
      <c r="A2560" t="s">
        <v>100</v>
      </c>
      <c r="B2560">
        <v>2014</v>
      </c>
      <c r="C2560" t="s">
        <v>74</v>
      </c>
      <c r="D2560" t="s">
        <v>40</v>
      </c>
      <c r="E2560" t="s">
        <v>14847</v>
      </c>
      <c r="F2560">
        <v>4</v>
      </c>
    </row>
    <row r="2561" spans="1:6" x14ac:dyDescent="0.25">
      <c r="A2561" t="s">
        <v>100</v>
      </c>
      <c r="B2561">
        <v>2014</v>
      </c>
      <c r="C2561" t="s">
        <v>74</v>
      </c>
      <c r="D2561" t="s">
        <v>102</v>
      </c>
      <c r="E2561" t="s">
        <v>14848</v>
      </c>
      <c r="F2561">
        <v>15</v>
      </c>
    </row>
    <row r="2562" spans="1:6" x14ac:dyDescent="0.25">
      <c r="A2562" t="s">
        <v>100</v>
      </c>
      <c r="B2562">
        <v>2014</v>
      </c>
      <c r="C2562" t="s">
        <v>74</v>
      </c>
      <c r="D2562" t="s">
        <v>107</v>
      </c>
      <c r="E2562" t="s">
        <v>14849</v>
      </c>
      <c r="F2562">
        <v>13</v>
      </c>
    </row>
    <row r="2563" spans="1:6" x14ac:dyDescent="0.25">
      <c r="A2563" t="s">
        <v>100</v>
      </c>
      <c r="B2563">
        <v>2014</v>
      </c>
      <c r="C2563" t="s">
        <v>74</v>
      </c>
      <c r="D2563" t="s">
        <v>39</v>
      </c>
      <c r="E2563" t="s">
        <v>14850</v>
      </c>
      <c r="F2563">
        <v>36</v>
      </c>
    </row>
    <row r="2564" spans="1:6" x14ac:dyDescent="0.25">
      <c r="A2564" t="s">
        <v>100</v>
      </c>
      <c r="B2564">
        <v>2014</v>
      </c>
      <c r="C2564" t="s">
        <v>74</v>
      </c>
      <c r="D2564" t="s">
        <v>103</v>
      </c>
      <c r="E2564" t="s">
        <v>14851</v>
      </c>
      <c r="F2564">
        <v>152</v>
      </c>
    </row>
    <row r="2565" spans="1:6" x14ac:dyDescent="0.25">
      <c r="A2565" t="s">
        <v>100</v>
      </c>
      <c r="B2565">
        <v>2014</v>
      </c>
      <c r="C2565" t="s">
        <v>75</v>
      </c>
      <c r="D2565" t="s">
        <v>38</v>
      </c>
      <c r="E2565" t="s">
        <v>14852</v>
      </c>
      <c r="F2565">
        <v>16</v>
      </c>
    </row>
    <row r="2566" spans="1:6" x14ac:dyDescent="0.25">
      <c r="A2566" t="s">
        <v>100</v>
      </c>
      <c r="B2566">
        <v>2014</v>
      </c>
      <c r="C2566" t="s">
        <v>75</v>
      </c>
      <c r="D2566" t="s">
        <v>40</v>
      </c>
      <c r="E2566" t="s">
        <v>14853</v>
      </c>
      <c r="F2566">
        <v>4</v>
      </c>
    </row>
    <row r="2567" spans="1:6" x14ac:dyDescent="0.25">
      <c r="A2567" t="s">
        <v>100</v>
      </c>
      <c r="B2567">
        <v>2014</v>
      </c>
      <c r="C2567" t="s">
        <v>75</v>
      </c>
      <c r="D2567" t="s">
        <v>102</v>
      </c>
      <c r="E2567" t="s">
        <v>14854</v>
      </c>
      <c r="F2567">
        <v>17</v>
      </c>
    </row>
    <row r="2568" spans="1:6" x14ac:dyDescent="0.25">
      <c r="A2568" t="s">
        <v>100</v>
      </c>
      <c r="B2568">
        <v>2014</v>
      </c>
      <c r="C2568" t="s">
        <v>75</v>
      </c>
      <c r="D2568" t="s">
        <v>107</v>
      </c>
      <c r="E2568" t="s">
        <v>14855</v>
      </c>
      <c r="F2568">
        <v>37</v>
      </c>
    </row>
    <row r="2569" spans="1:6" x14ac:dyDescent="0.25">
      <c r="A2569" t="s">
        <v>100</v>
      </c>
      <c r="B2569">
        <v>2014</v>
      </c>
      <c r="C2569" t="s">
        <v>75</v>
      </c>
      <c r="D2569" t="s">
        <v>39</v>
      </c>
      <c r="E2569" t="s">
        <v>14856</v>
      </c>
      <c r="F2569">
        <v>23</v>
      </c>
    </row>
    <row r="2570" spans="1:6" x14ac:dyDescent="0.25">
      <c r="A2570" t="s">
        <v>100</v>
      </c>
      <c r="B2570">
        <v>2014</v>
      </c>
      <c r="C2570" t="s">
        <v>75</v>
      </c>
      <c r="D2570" t="s">
        <v>103</v>
      </c>
      <c r="E2570" t="s">
        <v>14857</v>
      </c>
      <c r="F2570">
        <v>109</v>
      </c>
    </row>
    <row r="2571" spans="1:6" x14ac:dyDescent="0.25">
      <c r="A2571" t="s">
        <v>101</v>
      </c>
      <c r="B2571">
        <v>2010</v>
      </c>
      <c r="C2571" t="s">
        <v>72</v>
      </c>
      <c r="D2571" t="s">
        <v>102</v>
      </c>
      <c r="E2571" t="s">
        <v>14858</v>
      </c>
      <c r="F2571">
        <v>3</v>
      </c>
    </row>
    <row r="2572" spans="1:6" x14ac:dyDescent="0.25">
      <c r="A2572" t="s">
        <v>101</v>
      </c>
      <c r="B2572">
        <v>2010</v>
      </c>
      <c r="C2572" t="s">
        <v>72</v>
      </c>
      <c r="D2572" t="s">
        <v>107</v>
      </c>
      <c r="E2572" t="s">
        <v>14859</v>
      </c>
      <c r="F2572">
        <v>2</v>
      </c>
    </row>
    <row r="2573" spans="1:6" x14ac:dyDescent="0.25">
      <c r="A2573" t="s">
        <v>101</v>
      </c>
      <c r="B2573">
        <v>2010</v>
      </c>
      <c r="C2573" t="s">
        <v>72</v>
      </c>
      <c r="D2573" t="s">
        <v>39</v>
      </c>
      <c r="E2573" t="s">
        <v>14860</v>
      </c>
      <c r="F2573">
        <v>3</v>
      </c>
    </row>
    <row r="2574" spans="1:6" x14ac:dyDescent="0.25">
      <c r="A2574" t="s">
        <v>101</v>
      </c>
      <c r="B2574">
        <v>2010</v>
      </c>
      <c r="C2574" t="s">
        <v>72</v>
      </c>
      <c r="D2574" t="s">
        <v>103</v>
      </c>
      <c r="E2574" t="s">
        <v>14861</v>
      </c>
      <c r="F2574">
        <v>25</v>
      </c>
    </row>
    <row r="2575" spans="1:6" x14ac:dyDescent="0.25">
      <c r="A2575" t="s">
        <v>101</v>
      </c>
      <c r="B2575">
        <v>2010</v>
      </c>
      <c r="C2575" t="s">
        <v>73</v>
      </c>
      <c r="D2575" t="s">
        <v>102</v>
      </c>
      <c r="E2575" t="s">
        <v>14862</v>
      </c>
      <c r="F2575">
        <v>8</v>
      </c>
    </row>
    <row r="2576" spans="1:6" x14ac:dyDescent="0.25">
      <c r="A2576" t="s">
        <v>101</v>
      </c>
      <c r="B2576">
        <v>2010</v>
      </c>
      <c r="C2576" t="s">
        <v>73</v>
      </c>
      <c r="D2576" t="s">
        <v>107</v>
      </c>
      <c r="E2576" t="s">
        <v>14863</v>
      </c>
      <c r="F2576">
        <v>5</v>
      </c>
    </row>
    <row r="2577" spans="1:6" x14ac:dyDescent="0.25">
      <c r="A2577" t="s">
        <v>101</v>
      </c>
      <c r="B2577">
        <v>2010</v>
      </c>
      <c r="C2577" t="s">
        <v>73</v>
      </c>
      <c r="D2577" t="s">
        <v>39</v>
      </c>
      <c r="E2577" t="s">
        <v>14864</v>
      </c>
      <c r="F2577">
        <v>6</v>
      </c>
    </row>
    <row r="2578" spans="1:6" x14ac:dyDescent="0.25">
      <c r="A2578" t="s">
        <v>101</v>
      </c>
      <c r="B2578">
        <v>2010</v>
      </c>
      <c r="C2578" t="s">
        <v>73</v>
      </c>
      <c r="D2578" t="s">
        <v>103</v>
      </c>
      <c r="E2578" t="s">
        <v>14865</v>
      </c>
      <c r="F2578">
        <v>19</v>
      </c>
    </row>
    <row r="2579" spans="1:6" x14ac:dyDescent="0.25">
      <c r="A2579" t="s">
        <v>101</v>
      </c>
      <c r="B2579">
        <v>2010</v>
      </c>
      <c r="C2579" t="s">
        <v>74</v>
      </c>
      <c r="D2579" t="s">
        <v>38</v>
      </c>
      <c r="E2579" t="s">
        <v>14866</v>
      </c>
      <c r="F2579">
        <v>2</v>
      </c>
    </row>
    <row r="2580" spans="1:6" x14ac:dyDescent="0.25">
      <c r="A2580" t="s">
        <v>101</v>
      </c>
      <c r="B2580">
        <v>2010</v>
      </c>
      <c r="C2580" t="s">
        <v>74</v>
      </c>
      <c r="D2580" t="s">
        <v>102</v>
      </c>
      <c r="E2580" t="s">
        <v>14867</v>
      </c>
      <c r="F2580">
        <v>1</v>
      </c>
    </row>
    <row r="2581" spans="1:6" x14ac:dyDescent="0.25">
      <c r="A2581" t="s">
        <v>101</v>
      </c>
      <c r="B2581">
        <v>2010</v>
      </c>
      <c r="C2581" t="s">
        <v>74</v>
      </c>
      <c r="D2581" t="s">
        <v>107</v>
      </c>
      <c r="E2581" t="s">
        <v>14868</v>
      </c>
      <c r="F2581">
        <v>1</v>
      </c>
    </row>
    <row r="2582" spans="1:6" x14ac:dyDescent="0.25">
      <c r="A2582" t="s">
        <v>101</v>
      </c>
      <c r="B2582">
        <v>2010</v>
      </c>
      <c r="C2582" t="s">
        <v>74</v>
      </c>
      <c r="D2582" t="s">
        <v>39</v>
      </c>
      <c r="E2582" t="s">
        <v>14869</v>
      </c>
      <c r="F2582">
        <v>5</v>
      </c>
    </row>
    <row r="2583" spans="1:6" x14ac:dyDescent="0.25">
      <c r="A2583" t="s">
        <v>101</v>
      </c>
      <c r="B2583">
        <v>2010</v>
      </c>
      <c r="C2583" t="s">
        <v>74</v>
      </c>
      <c r="D2583" t="s">
        <v>103</v>
      </c>
      <c r="E2583" t="s">
        <v>14870</v>
      </c>
      <c r="F2583">
        <v>21</v>
      </c>
    </row>
    <row r="2584" spans="1:6" x14ac:dyDescent="0.25">
      <c r="A2584" t="s">
        <v>101</v>
      </c>
      <c r="B2584">
        <v>2010</v>
      </c>
      <c r="C2584" t="s">
        <v>75</v>
      </c>
      <c r="D2584" t="s">
        <v>38</v>
      </c>
      <c r="E2584" t="s">
        <v>14871</v>
      </c>
      <c r="F2584">
        <v>1</v>
      </c>
    </row>
    <row r="2585" spans="1:6" x14ac:dyDescent="0.25">
      <c r="A2585" t="s">
        <v>101</v>
      </c>
      <c r="B2585">
        <v>2010</v>
      </c>
      <c r="C2585" t="s">
        <v>75</v>
      </c>
      <c r="D2585" t="s">
        <v>40</v>
      </c>
      <c r="E2585" t="s">
        <v>14872</v>
      </c>
      <c r="F2585">
        <v>1</v>
      </c>
    </row>
    <row r="2586" spans="1:6" x14ac:dyDescent="0.25">
      <c r="A2586" t="s">
        <v>101</v>
      </c>
      <c r="B2586">
        <v>2010</v>
      </c>
      <c r="C2586" t="s">
        <v>75</v>
      </c>
      <c r="D2586" t="s">
        <v>102</v>
      </c>
      <c r="E2586" t="s">
        <v>14873</v>
      </c>
      <c r="F2586">
        <v>2</v>
      </c>
    </row>
    <row r="2587" spans="1:6" x14ac:dyDescent="0.25">
      <c r="A2587" t="s">
        <v>101</v>
      </c>
      <c r="B2587">
        <v>2010</v>
      </c>
      <c r="C2587" t="s">
        <v>75</v>
      </c>
      <c r="D2587" t="s">
        <v>107</v>
      </c>
      <c r="E2587" t="s">
        <v>14874</v>
      </c>
      <c r="F2587">
        <v>3</v>
      </c>
    </row>
    <row r="2588" spans="1:6" x14ac:dyDescent="0.25">
      <c r="A2588" t="s">
        <v>101</v>
      </c>
      <c r="B2588">
        <v>2010</v>
      </c>
      <c r="C2588" t="s">
        <v>75</v>
      </c>
      <c r="D2588" t="s">
        <v>103</v>
      </c>
      <c r="E2588" t="s">
        <v>14875</v>
      </c>
      <c r="F2588">
        <v>12</v>
      </c>
    </row>
    <row r="2589" spans="1:6" x14ac:dyDescent="0.25">
      <c r="A2589" t="s">
        <v>101</v>
      </c>
      <c r="B2589">
        <v>2011</v>
      </c>
      <c r="C2589" t="s">
        <v>72</v>
      </c>
      <c r="D2589" t="s">
        <v>102</v>
      </c>
      <c r="E2589" t="s">
        <v>14876</v>
      </c>
      <c r="F2589">
        <v>5</v>
      </c>
    </row>
    <row r="2590" spans="1:6" x14ac:dyDescent="0.25">
      <c r="A2590" t="s">
        <v>101</v>
      </c>
      <c r="B2590">
        <v>2011</v>
      </c>
      <c r="C2590" t="s">
        <v>72</v>
      </c>
      <c r="D2590" t="s">
        <v>107</v>
      </c>
      <c r="E2590" t="s">
        <v>14877</v>
      </c>
      <c r="F2590">
        <v>2</v>
      </c>
    </row>
    <row r="2591" spans="1:6" x14ac:dyDescent="0.25">
      <c r="A2591" t="s">
        <v>101</v>
      </c>
      <c r="B2591">
        <v>2011</v>
      </c>
      <c r="C2591" t="s">
        <v>72</v>
      </c>
      <c r="D2591" t="s">
        <v>39</v>
      </c>
      <c r="E2591" t="s">
        <v>14878</v>
      </c>
      <c r="F2591">
        <v>4</v>
      </c>
    </row>
    <row r="2592" spans="1:6" x14ac:dyDescent="0.25">
      <c r="A2592" t="s">
        <v>101</v>
      </c>
      <c r="B2592">
        <v>2011</v>
      </c>
      <c r="C2592" t="s">
        <v>72</v>
      </c>
      <c r="D2592" t="s">
        <v>103</v>
      </c>
      <c r="E2592" t="s">
        <v>14879</v>
      </c>
      <c r="F2592">
        <v>23</v>
      </c>
    </row>
    <row r="2593" spans="1:6" x14ac:dyDescent="0.25">
      <c r="A2593" t="s">
        <v>101</v>
      </c>
      <c r="B2593">
        <v>2011</v>
      </c>
      <c r="C2593" t="s">
        <v>73</v>
      </c>
      <c r="D2593" t="s">
        <v>38</v>
      </c>
      <c r="E2593" t="s">
        <v>14880</v>
      </c>
      <c r="F2593">
        <v>1</v>
      </c>
    </row>
    <row r="2594" spans="1:6" x14ac:dyDescent="0.25">
      <c r="A2594" t="s">
        <v>101</v>
      </c>
      <c r="B2594">
        <v>2011</v>
      </c>
      <c r="C2594" t="s">
        <v>73</v>
      </c>
      <c r="D2594" t="s">
        <v>102</v>
      </c>
      <c r="E2594" t="s">
        <v>14881</v>
      </c>
      <c r="F2594">
        <v>4</v>
      </c>
    </row>
    <row r="2595" spans="1:6" x14ac:dyDescent="0.25">
      <c r="A2595" t="s">
        <v>101</v>
      </c>
      <c r="B2595">
        <v>2011</v>
      </c>
      <c r="C2595" t="s">
        <v>73</v>
      </c>
      <c r="D2595" t="s">
        <v>107</v>
      </c>
      <c r="E2595" t="s">
        <v>14882</v>
      </c>
      <c r="F2595">
        <v>2</v>
      </c>
    </row>
    <row r="2596" spans="1:6" x14ac:dyDescent="0.25">
      <c r="A2596" t="s">
        <v>101</v>
      </c>
      <c r="B2596">
        <v>2011</v>
      </c>
      <c r="C2596" t="s">
        <v>73</v>
      </c>
      <c r="D2596" t="s">
        <v>39</v>
      </c>
      <c r="E2596" t="s">
        <v>14883</v>
      </c>
      <c r="F2596">
        <v>3</v>
      </c>
    </row>
    <row r="2597" spans="1:6" x14ac:dyDescent="0.25">
      <c r="A2597" t="s">
        <v>101</v>
      </c>
      <c r="B2597">
        <v>2011</v>
      </c>
      <c r="C2597" t="s">
        <v>73</v>
      </c>
      <c r="D2597" t="s">
        <v>103</v>
      </c>
      <c r="E2597" t="s">
        <v>14884</v>
      </c>
      <c r="F2597">
        <v>29</v>
      </c>
    </row>
    <row r="2598" spans="1:6" x14ac:dyDescent="0.25">
      <c r="A2598" t="s">
        <v>101</v>
      </c>
      <c r="B2598">
        <v>2011</v>
      </c>
      <c r="C2598" t="s">
        <v>74</v>
      </c>
      <c r="D2598" t="s">
        <v>102</v>
      </c>
      <c r="E2598" t="s">
        <v>14885</v>
      </c>
      <c r="F2598">
        <v>2</v>
      </c>
    </row>
    <row r="2599" spans="1:6" x14ac:dyDescent="0.25">
      <c r="A2599" t="s">
        <v>101</v>
      </c>
      <c r="B2599">
        <v>2011</v>
      </c>
      <c r="C2599" t="s">
        <v>74</v>
      </c>
      <c r="D2599" t="s">
        <v>107</v>
      </c>
      <c r="E2599" t="s">
        <v>14886</v>
      </c>
      <c r="F2599">
        <v>1</v>
      </c>
    </row>
    <row r="2600" spans="1:6" x14ac:dyDescent="0.25">
      <c r="A2600" t="s">
        <v>101</v>
      </c>
      <c r="B2600">
        <v>2011</v>
      </c>
      <c r="C2600" t="s">
        <v>74</v>
      </c>
      <c r="D2600" t="s">
        <v>39</v>
      </c>
      <c r="E2600" t="s">
        <v>14887</v>
      </c>
      <c r="F2600">
        <v>4</v>
      </c>
    </row>
    <row r="2601" spans="1:6" x14ac:dyDescent="0.25">
      <c r="A2601" t="s">
        <v>101</v>
      </c>
      <c r="B2601">
        <v>2011</v>
      </c>
      <c r="C2601" t="s">
        <v>74</v>
      </c>
      <c r="D2601" t="s">
        <v>103</v>
      </c>
      <c r="E2601" t="s">
        <v>14888</v>
      </c>
      <c r="F2601">
        <v>23</v>
      </c>
    </row>
    <row r="2602" spans="1:6" x14ac:dyDescent="0.25">
      <c r="A2602" t="s">
        <v>101</v>
      </c>
      <c r="B2602">
        <v>2011</v>
      </c>
      <c r="C2602" t="s">
        <v>75</v>
      </c>
      <c r="D2602" t="s">
        <v>107</v>
      </c>
      <c r="E2602" t="s">
        <v>14889</v>
      </c>
      <c r="F2602">
        <v>2</v>
      </c>
    </row>
    <row r="2603" spans="1:6" x14ac:dyDescent="0.25">
      <c r="A2603" t="s">
        <v>101</v>
      </c>
      <c r="B2603">
        <v>2011</v>
      </c>
      <c r="C2603" t="s">
        <v>75</v>
      </c>
      <c r="D2603" t="s">
        <v>39</v>
      </c>
      <c r="E2603" t="s">
        <v>14890</v>
      </c>
      <c r="F2603">
        <v>4</v>
      </c>
    </row>
    <row r="2604" spans="1:6" x14ac:dyDescent="0.25">
      <c r="A2604" t="s">
        <v>101</v>
      </c>
      <c r="B2604">
        <v>2011</v>
      </c>
      <c r="C2604" t="s">
        <v>75</v>
      </c>
      <c r="D2604" t="s">
        <v>103</v>
      </c>
      <c r="E2604" t="s">
        <v>14891</v>
      </c>
      <c r="F2604">
        <v>22</v>
      </c>
    </row>
    <row r="2605" spans="1:6" x14ac:dyDescent="0.25">
      <c r="A2605" t="s">
        <v>101</v>
      </c>
      <c r="B2605">
        <v>2012</v>
      </c>
      <c r="C2605" t="s">
        <v>72</v>
      </c>
      <c r="D2605" t="s">
        <v>38</v>
      </c>
      <c r="E2605" t="s">
        <v>14892</v>
      </c>
      <c r="F2605">
        <v>1</v>
      </c>
    </row>
    <row r="2606" spans="1:6" x14ac:dyDescent="0.25">
      <c r="A2606" t="s">
        <v>101</v>
      </c>
      <c r="B2606">
        <v>2012</v>
      </c>
      <c r="C2606" t="s">
        <v>72</v>
      </c>
      <c r="D2606" t="s">
        <v>102</v>
      </c>
      <c r="E2606" t="s">
        <v>14893</v>
      </c>
      <c r="F2606">
        <v>4</v>
      </c>
    </row>
    <row r="2607" spans="1:6" x14ac:dyDescent="0.25">
      <c r="A2607" t="s">
        <v>101</v>
      </c>
      <c r="B2607">
        <v>2012</v>
      </c>
      <c r="C2607" t="s">
        <v>72</v>
      </c>
      <c r="D2607" t="s">
        <v>107</v>
      </c>
      <c r="E2607" t="s">
        <v>14894</v>
      </c>
      <c r="F2607">
        <v>3</v>
      </c>
    </row>
    <row r="2608" spans="1:6" x14ac:dyDescent="0.25">
      <c r="A2608" t="s">
        <v>101</v>
      </c>
      <c r="B2608">
        <v>2012</v>
      </c>
      <c r="C2608" t="s">
        <v>72</v>
      </c>
      <c r="D2608" t="s">
        <v>39</v>
      </c>
      <c r="E2608" t="s">
        <v>14895</v>
      </c>
      <c r="F2608">
        <v>4</v>
      </c>
    </row>
    <row r="2609" spans="1:6" x14ac:dyDescent="0.25">
      <c r="A2609" t="s">
        <v>101</v>
      </c>
      <c r="B2609">
        <v>2012</v>
      </c>
      <c r="C2609" t="s">
        <v>72</v>
      </c>
      <c r="D2609" t="s">
        <v>103</v>
      </c>
      <c r="E2609" t="s">
        <v>14896</v>
      </c>
      <c r="F2609">
        <v>22</v>
      </c>
    </row>
    <row r="2610" spans="1:6" x14ac:dyDescent="0.25">
      <c r="A2610" t="s">
        <v>101</v>
      </c>
      <c r="B2610">
        <v>2012</v>
      </c>
      <c r="C2610" t="s">
        <v>73</v>
      </c>
      <c r="D2610" t="s">
        <v>38</v>
      </c>
      <c r="E2610" t="s">
        <v>14897</v>
      </c>
      <c r="F2610">
        <v>1</v>
      </c>
    </row>
    <row r="2611" spans="1:6" x14ac:dyDescent="0.25">
      <c r="A2611" t="s">
        <v>101</v>
      </c>
      <c r="B2611">
        <v>2012</v>
      </c>
      <c r="C2611" t="s">
        <v>73</v>
      </c>
      <c r="D2611" t="s">
        <v>102</v>
      </c>
      <c r="E2611" t="s">
        <v>14898</v>
      </c>
      <c r="F2611">
        <v>1</v>
      </c>
    </row>
    <row r="2612" spans="1:6" x14ac:dyDescent="0.25">
      <c r="A2612" t="s">
        <v>101</v>
      </c>
      <c r="B2612">
        <v>2012</v>
      </c>
      <c r="C2612" t="s">
        <v>73</v>
      </c>
      <c r="D2612" t="s">
        <v>107</v>
      </c>
      <c r="E2612" t="s">
        <v>14899</v>
      </c>
      <c r="F2612">
        <v>4</v>
      </c>
    </row>
    <row r="2613" spans="1:6" x14ac:dyDescent="0.25">
      <c r="A2613" t="s">
        <v>101</v>
      </c>
      <c r="B2613">
        <v>2012</v>
      </c>
      <c r="C2613" t="s">
        <v>73</v>
      </c>
      <c r="D2613" t="s">
        <v>39</v>
      </c>
      <c r="E2613" t="s">
        <v>14900</v>
      </c>
      <c r="F2613">
        <v>6</v>
      </c>
    </row>
    <row r="2614" spans="1:6" x14ac:dyDescent="0.25">
      <c r="A2614" t="s">
        <v>101</v>
      </c>
      <c r="B2614">
        <v>2012</v>
      </c>
      <c r="C2614" t="s">
        <v>73</v>
      </c>
      <c r="D2614" t="s">
        <v>103</v>
      </c>
      <c r="E2614" t="s">
        <v>14901</v>
      </c>
      <c r="F2614">
        <v>35</v>
      </c>
    </row>
    <row r="2615" spans="1:6" x14ac:dyDescent="0.25">
      <c r="A2615" t="s">
        <v>101</v>
      </c>
      <c r="B2615">
        <v>2012</v>
      </c>
      <c r="C2615" t="s">
        <v>74</v>
      </c>
      <c r="D2615" t="s">
        <v>102</v>
      </c>
      <c r="E2615" t="s">
        <v>14902</v>
      </c>
      <c r="F2615">
        <v>2</v>
      </c>
    </row>
    <row r="2616" spans="1:6" x14ac:dyDescent="0.25">
      <c r="A2616" t="s">
        <v>101</v>
      </c>
      <c r="B2616">
        <v>2012</v>
      </c>
      <c r="C2616" t="s">
        <v>74</v>
      </c>
      <c r="D2616" t="s">
        <v>103</v>
      </c>
      <c r="E2616" t="s">
        <v>14903</v>
      </c>
      <c r="F2616">
        <v>24</v>
      </c>
    </row>
    <row r="2617" spans="1:6" x14ac:dyDescent="0.25">
      <c r="A2617" t="s">
        <v>101</v>
      </c>
      <c r="B2617">
        <v>2012</v>
      </c>
      <c r="C2617" t="s">
        <v>75</v>
      </c>
      <c r="D2617" t="s">
        <v>102</v>
      </c>
      <c r="E2617" t="s">
        <v>14904</v>
      </c>
      <c r="F2617">
        <v>4</v>
      </c>
    </row>
    <row r="2618" spans="1:6" x14ac:dyDescent="0.25">
      <c r="A2618" t="s">
        <v>101</v>
      </c>
      <c r="B2618">
        <v>2012</v>
      </c>
      <c r="C2618" t="s">
        <v>75</v>
      </c>
      <c r="D2618" t="s">
        <v>107</v>
      </c>
      <c r="E2618" t="s">
        <v>14905</v>
      </c>
      <c r="F2618">
        <v>2</v>
      </c>
    </row>
    <row r="2619" spans="1:6" x14ac:dyDescent="0.25">
      <c r="A2619" t="s">
        <v>101</v>
      </c>
      <c r="B2619">
        <v>2012</v>
      </c>
      <c r="C2619" t="s">
        <v>75</v>
      </c>
      <c r="D2619" t="s">
        <v>39</v>
      </c>
      <c r="E2619" t="s">
        <v>14906</v>
      </c>
      <c r="F2619">
        <v>11</v>
      </c>
    </row>
    <row r="2620" spans="1:6" x14ac:dyDescent="0.25">
      <c r="A2620" t="s">
        <v>101</v>
      </c>
      <c r="B2620">
        <v>2012</v>
      </c>
      <c r="C2620" t="s">
        <v>75</v>
      </c>
      <c r="D2620" t="s">
        <v>103</v>
      </c>
      <c r="E2620" t="s">
        <v>14907</v>
      </c>
      <c r="F2620">
        <v>15</v>
      </c>
    </row>
    <row r="2621" spans="1:6" x14ac:dyDescent="0.25">
      <c r="A2621" t="s">
        <v>101</v>
      </c>
      <c r="B2621">
        <v>2013</v>
      </c>
      <c r="C2621" t="s">
        <v>72</v>
      </c>
      <c r="D2621" t="s">
        <v>102</v>
      </c>
      <c r="E2621" t="s">
        <v>14908</v>
      </c>
      <c r="F2621">
        <v>2</v>
      </c>
    </row>
    <row r="2622" spans="1:6" x14ac:dyDescent="0.25">
      <c r="A2622" t="s">
        <v>101</v>
      </c>
      <c r="B2622">
        <v>2013</v>
      </c>
      <c r="C2622" t="s">
        <v>72</v>
      </c>
      <c r="D2622" t="s">
        <v>107</v>
      </c>
      <c r="E2622" t="s">
        <v>14909</v>
      </c>
      <c r="F2622">
        <v>1</v>
      </c>
    </row>
    <row r="2623" spans="1:6" x14ac:dyDescent="0.25">
      <c r="A2623" t="s">
        <v>101</v>
      </c>
      <c r="B2623">
        <v>2013</v>
      </c>
      <c r="C2623" t="s">
        <v>72</v>
      </c>
      <c r="D2623" t="s">
        <v>39</v>
      </c>
      <c r="E2623" t="s">
        <v>14910</v>
      </c>
      <c r="F2623">
        <v>1</v>
      </c>
    </row>
    <row r="2624" spans="1:6" x14ac:dyDescent="0.25">
      <c r="A2624" t="s">
        <v>101</v>
      </c>
      <c r="B2624">
        <v>2013</v>
      </c>
      <c r="C2624" t="s">
        <v>72</v>
      </c>
      <c r="D2624" t="s">
        <v>103</v>
      </c>
      <c r="E2624" t="s">
        <v>14911</v>
      </c>
      <c r="F2624">
        <v>24</v>
      </c>
    </row>
    <row r="2625" spans="1:6" x14ac:dyDescent="0.25">
      <c r="A2625" t="s">
        <v>101</v>
      </c>
      <c r="B2625">
        <v>2013</v>
      </c>
      <c r="C2625" t="s">
        <v>73</v>
      </c>
      <c r="D2625" t="s">
        <v>102</v>
      </c>
      <c r="E2625" t="s">
        <v>14912</v>
      </c>
      <c r="F2625">
        <v>2</v>
      </c>
    </row>
    <row r="2626" spans="1:6" x14ac:dyDescent="0.25">
      <c r="A2626" t="s">
        <v>101</v>
      </c>
      <c r="B2626">
        <v>2013</v>
      </c>
      <c r="C2626" t="s">
        <v>73</v>
      </c>
      <c r="D2626" t="s">
        <v>107</v>
      </c>
      <c r="E2626" t="s">
        <v>14913</v>
      </c>
      <c r="F2626">
        <v>2</v>
      </c>
    </row>
    <row r="2627" spans="1:6" x14ac:dyDescent="0.25">
      <c r="A2627" t="s">
        <v>101</v>
      </c>
      <c r="B2627">
        <v>2013</v>
      </c>
      <c r="C2627" t="s">
        <v>73</v>
      </c>
      <c r="D2627" t="s">
        <v>39</v>
      </c>
      <c r="E2627" t="s">
        <v>14914</v>
      </c>
      <c r="F2627">
        <v>5</v>
      </c>
    </row>
    <row r="2628" spans="1:6" x14ac:dyDescent="0.25">
      <c r="A2628" t="s">
        <v>101</v>
      </c>
      <c r="B2628">
        <v>2013</v>
      </c>
      <c r="C2628" t="s">
        <v>73</v>
      </c>
      <c r="D2628" t="s">
        <v>103</v>
      </c>
      <c r="E2628" t="s">
        <v>14915</v>
      </c>
      <c r="F2628">
        <v>30</v>
      </c>
    </row>
    <row r="2629" spans="1:6" x14ac:dyDescent="0.25">
      <c r="A2629" t="s">
        <v>101</v>
      </c>
      <c r="B2629">
        <v>2013</v>
      </c>
      <c r="C2629" t="s">
        <v>74</v>
      </c>
      <c r="D2629" t="s">
        <v>38</v>
      </c>
      <c r="E2629" t="s">
        <v>14916</v>
      </c>
      <c r="F2629">
        <v>1</v>
      </c>
    </row>
    <row r="2630" spans="1:6" x14ac:dyDescent="0.25">
      <c r="A2630" t="s">
        <v>101</v>
      </c>
      <c r="B2630">
        <v>2013</v>
      </c>
      <c r="C2630" t="s">
        <v>74</v>
      </c>
      <c r="D2630" t="s">
        <v>102</v>
      </c>
      <c r="E2630" t="s">
        <v>14917</v>
      </c>
      <c r="F2630">
        <v>3</v>
      </c>
    </row>
    <row r="2631" spans="1:6" x14ac:dyDescent="0.25">
      <c r="A2631" t="s">
        <v>101</v>
      </c>
      <c r="B2631">
        <v>2013</v>
      </c>
      <c r="C2631" t="s">
        <v>74</v>
      </c>
      <c r="D2631" t="s">
        <v>39</v>
      </c>
      <c r="E2631" t="s">
        <v>14918</v>
      </c>
      <c r="F2631">
        <v>1</v>
      </c>
    </row>
    <row r="2632" spans="1:6" x14ac:dyDescent="0.25">
      <c r="A2632" t="s">
        <v>101</v>
      </c>
      <c r="B2632">
        <v>2013</v>
      </c>
      <c r="C2632" t="s">
        <v>74</v>
      </c>
      <c r="D2632" t="s">
        <v>103</v>
      </c>
      <c r="E2632" t="s">
        <v>14919</v>
      </c>
      <c r="F2632">
        <v>27</v>
      </c>
    </row>
    <row r="2633" spans="1:6" x14ac:dyDescent="0.25">
      <c r="A2633" t="s">
        <v>101</v>
      </c>
      <c r="B2633">
        <v>2013</v>
      </c>
      <c r="C2633" t="s">
        <v>75</v>
      </c>
      <c r="D2633" t="s">
        <v>38</v>
      </c>
      <c r="E2633" t="s">
        <v>14920</v>
      </c>
      <c r="F2633">
        <v>1</v>
      </c>
    </row>
    <row r="2634" spans="1:6" x14ac:dyDescent="0.25">
      <c r="A2634" t="s">
        <v>101</v>
      </c>
      <c r="B2634">
        <v>2013</v>
      </c>
      <c r="C2634" t="s">
        <v>75</v>
      </c>
      <c r="D2634" t="s">
        <v>102</v>
      </c>
      <c r="E2634" t="s">
        <v>14921</v>
      </c>
      <c r="F2634">
        <v>2</v>
      </c>
    </row>
    <row r="2635" spans="1:6" x14ac:dyDescent="0.25">
      <c r="A2635" t="s">
        <v>101</v>
      </c>
      <c r="B2635">
        <v>2013</v>
      </c>
      <c r="C2635" t="s">
        <v>75</v>
      </c>
      <c r="D2635" t="s">
        <v>107</v>
      </c>
      <c r="E2635" t="s">
        <v>14922</v>
      </c>
      <c r="F2635">
        <v>1</v>
      </c>
    </row>
    <row r="2636" spans="1:6" x14ac:dyDescent="0.25">
      <c r="A2636" t="s">
        <v>101</v>
      </c>
      <c r="B2636">
        <v>2013</v>
      </c>
      <c r="C2636" t="s">
        <v>75</v>
      </c>
      <c r="D2636" t="s">
        <v>39</v>
      </c>
      <c r="E2636" t="s">
        <v>14923</v>
      </c>
      <c r="F2636">
        <v>5</v>
      </c>
    </row>
    <row r="2637" spans="1:6" x14ac:dyDescent="0.25">
      <c r="A2637" t="s">
        <v>101</v>
      </c>
      <c r="B2637">
        <v>2013</v>
      </c>
      <c r="C2637" t="s">
        <v>75</v>
      </c>
      <c r="D2637" t="s">
        <v>103</v>
      </c>
      <c r="E2637" t="s">
        <v>14924</v>
      </c>
      <c r="F2637">
        <v>14</v>
      </c>
    </row>
    <row r="2638" spans="1:6" x14ac:dyDescent="0.25">
      <c r="A2638" t="s">
        <v>101</v>
      </c>
      <c r="B2638">
        <v>2014</v>
      </c>
      <c r="C2638" t="s">
        <v>72</v>
      </c>
      <c r="D2638" t="s">
        <v>38</v>
      </c>
      <c r="E2638" t="s">
        <v>14925</v>
      </c>
      <c r="F2638">
        <v>1</v>
      </c>
    </row>
    <row r="2639" spans="1:6" x14ac:dyDescent="0.25">
      <c r="A2639" t="s">
        <v>101</v>
      </c>
      <c r="B2639">
        <v>2014</v>
      </c>
      <c r="C2639" t="s">
        <v>72</v>
      </c>
      <c r="D2639" t="s">
        <v>102</v>
      </c>
      <c r="E2639" t="s">
        <v>14926</v>
      </c>
      <c r="F2639">
        <v>6</v>
      </c>
    </row>
    <row r="2640" spans="1:6" x14ac:dyDescent="0.25">
      <c r="A2640" t="s">
        <v>101</v>
      </c>
      <c r="B2640">
        <v>2014</v>
      </c>
      <c r="C2640" t="s">
        <v>72</v>
      </c>
      <c r="D2640" t="s">
        <v>107</v>
      </c>
      <c r="E2640" t="s">
        <v>14927</v>
      </c>
      <c r="F2640">
        <v>3</v>
      </c>
    </row>
    <row r="2641" spans="1:6" x14ac:dyDescent="0.25">
      <c r="A2641" t="s">
        <v>101</v>
      </c>
      <c r="B2641">
        <v>2014</v>
      </c>
      <c r="C2641" t="s">
        <v>72</v>
      </c>
      <c r="D2641" t="s">
        <v>39</v>
      </c>
      <c r="E2641" t="s">
        <v>14928</v>
      </c>
      <c r="F2641">
        <v>3</v>
      </c>
    </row>
    <row r="2642" spans="1:6" x14ac:dyDescent="0.25">
      <c r="A2642" t="s">
        <v>101</v>
      </c>
      <c r="B2642">
        <v>2014</v>
      </c>
      <c r="C2642" t="s">
        <v>72</v>
      </c>
      <c r="D2642" t="s">
        <v>103</v>
      </c>
      <c r="E2642" t="s">
        <v>14929</v>
      </c>
      <c r="F2642">
        <v>20</v>
      </c>
    </row>
    <row r="2643" spans="1:6" x14ac:dyDescent="0.25">
      <c r="A2643" t="s">
        <v>101</v>
      </c>
      <c r="B2643">
        <v>2014</v>
      </c>
      <c r="C2643" t="s">
        <v>73</v>
      </c>
      <c r="D2643" t="s">
        <v>38</v>
      </c>
      <c r="E2643" t="s">
        <v>14930</v>
      </c>
      <c r="F2643">
        <v>2</v>
      </c>
    </row>
    <row r="2644" spans="1:6" x14ac:dyDescent="0.25">
      <c r="A2644" t="s">
        <v>101</v>
      </c>
      <c r="B2644">
        <v>2014</v>
      </c>
      <c r="C2644" t="s">
        <v>73</v>
      </c>
      <c r="D2644" t="s">
        <v>102</v>
      </c>
      <c r="E2644" t="s">
        <v>14931</v>
      </c>
      <c r="F2644">
        <v>6</v>
      </c>
    </row>
    <row r="2645" spans="1:6" x14ac:dyDescent="0.25">
      <c r="A2645" t="s">
        <v>101</v>
      </c>
      <c r="B2645">
        <v>2014</v>
      </c>
      <c r="C2645" t="s">
        <v>73</v>
      </c>
      <c r="D2645" t="s">
        <v>107</v>
      </c>
      <c r="E2645" t="s">
        <v>14932</v>
      </c>
      <c r="F2645">
        <v>1</v>
      </c>
    </row>
    <row r="2646" spans="1:6" x14ac:dyDescent="0.25">
      <c r="A2646" t="s">
        <v>101</v>
      </c>
      <c r="B2646">
        <v>2014</v>
      </c>
      <c r="C2646" t="s">
        <v>73</v>
      </c>
      <c r="D2646" t="s">
        <v>39</v>
      </c>
      <c r="E2646" t="s">
        <v>14933</v>
      </c>
      <c r="F2646">
        <v>6</v>
      </c>
    </row>
    <row r="2647" spans="1:6" x14ac:dyDescent="0.25">
      <c r="A2647" t="s">
        <v>101</v>
      </c>
      <c r="B2647">
        <v>2014</v>
      </c>
      <c r="C2647" t="s">
        <v>73</v>
      </c>
      <c r="D2647" t="s">
        <v>103</v>
      </c>
      <c r="E2647" t="s">
        <v>14934</v>
      </c>
      <c r="F2647">
        <v>29</v>
      </c>
    </row>
    <row r="2648" spans="1:6" x14ac:dyDescent="0.25">
      <c r="A2648" t="s">
        <v>101</v>
      </c>
      <c r="B2648">
        <v>2014</v>
      </c>
      <c r="C2648" t="s">
        <v>74</v>
      </c>
      <c r="D2648" t="s">
        <v>38</v>
      </c>
      <c r="E2648" t="s">
        <v>14935</v>
      </c>
      <c r="F2648">
        <v>2</v>
      </c>
    </row>
    <row r="2649" spans="1:6" x14ac:dyDescent="0.25">
      <c r="A2649" t="s">
        <v>101</v>
      </c>
      <c r="B2649">
        <v>2014</v>
      </c>
      <c r="C2649" t="s">
        <v>74</v>
      </c>
      <c r="D2649" t="s">
        <v>102</v>
      </c>
      <c r="E2649" t="s">
        <v>14936</v>
      </c>
      <c r="F2649">
        <v>3</v>
      </c>
    </row>
    <row r="2650" spans="1:6" x14ac:dyDescent="0.25">
      <c r="A2650" t="s">
        <v>101</v>
      </c>
      <c r="B2650">
        <v>2014</v>
      </c>
      <c r="C2650" t="s">
        <v>74</v>
      </c>
      <c r="D2650" t="s">
        <v>107</v>
      </c>
      <c r="E2650" t="s">
        <v>14937</v>
      </c>
      <c r="F2650">
        <v>2</v>
      </c>
    </row>
    <row r="2651" spans="1:6" x14ac:dyDescent="0.25">
      <c r="A2651" t="s">
        <v>101</v>
      </c>
      <c r="B2651">
        <v>2014</v>
      </c>
      <c r="C2651" t="s">
        <v>74</v>
      </c>
      <c r="D2651" t="s">
        <v>39</v>
      </c>
      <c r="E2651" t="s">
        <v>14938</v>
      </c>
      <c r="F2651">
        <v>3</v>
      </c>
    </row>
    <row r="2652" spans="1:6" x14ac:dyDescent="0.25">
      <c r="A2652" t="s">
        <v>101</v>
      </c>
      <c r="B2652">
        <v>2014</v>
      </c>
      <c r="C2652" t="s">
        <v>74</v>
      </c>
      <c r="D2652" t="s">
        <v>103</v>
      </c>
      <c r="E2652" t="s">
        <v>14939</v>
      </c>
      <c r="F2652">
        <v>17</v>
      </c>
    </row>
    <row r="2653" spans="1:6" x14ac:dyDescent="0.25">
      <c r="A2653" t="s">
        <v>101</v>
      </c>
      <c r="B2653">
        <v>2014</v>
      </c>
      <c r="C2653" t="s">
        <v>75</v>
      </c>
      <c r="D2653" t="s">
        <v>38</v>
      </c>
      <c r="E2653" t="s">
        <v>14940</v>
      </c>
      <c r="F2653">
        <v>1</v>
      </c>
    </row>
    <row r="2654" spans="1:6" x14ac:dyDescent="0.25">
      <c r="A2654" t="s">
        <v>101</v>
      </c>
      <c r="B2654">
        <v>2014</v>
      </c>
      <c r="C2654" t="s">
        <v>75</v>
      </c>
      <c r="D2654" t="s">
        <v>102</v>
      </c>
      <c r="E2654" t="s">
        <v>14941</v>
      </c>
      <c r="F2654">
        <v>2</v>
      </c>
    </row>
    <row r="2655" spans="1:6" x14ac:dyDescent="0.25">
      <c r="A2655" t="s">
        <v>101</v>
      </c>
      <c r="B2655">
        <v>2014</v>
      </c>
      <c r="C2655" t="s">
        <v>75</v>
      </c>
      <c r="D2655" t="s">
        <v>107</v>
      </c>
      <c r="E2655" t="s">
        <v>14942</v>
      </c>
      <c r="F2655">
        <v>2</v>
      </c>
    </row>
    <row r="2656" spans="1:6" x14ac:dyDescent="0.25">
      <c r="A2656" t="s">
        <v>101</v>
      </c>
      <c r="B2656">
        <v>2014</v>
      </c>
      <c r="C2656" t="s">
        <v>75</v>
      </c>
      <c r="D2656" t="s">
        <v>39</v>
      </c>
      <c r="E2656" t="s">
        <v>14943</v>
      </c>
      <c r="F2656">
        <v>6</v>
      </c>
    </row>
    <row r="2657" spans="1:6" x14ac:dyDescent="0.25">
      <c r="A2657" t="s">
        <v>101</v>
      </c>
      <c r="B2657">
        <v>2014</v>
      </c>
      <c r="C2657" t="s">
        <v>75</v>
      </c>
      <c r="D2657" t="s">
        <v>103</v>
      </c>
      <c r="E2657" t="s">
        <v>14944</v>
      </c>
      <c r="F2657">
        <v>18</v>
      </c>
    </row>
    <row r="2658" spans="1:6" x14ac:dyDescent="0.25">
      <c r="A2658" t="s">
        <v>58</v>
      </c>
      <c r="B2658">
        <v>2010</v>
      </c>
      <c r="C2658" t="s">
        <v>72</v>
      </c>
      <c r="D2658" t="s">
        <v>38</v>
      </c>
      <c r="E2658" t="s">
        <v>14945</v>
      </c>
      <c r="F2658">
        <v>13</v>
      </c>
    </row>
    <row r="2659" spans="1:6" x14ac:dyDescent="0.25">
      <c r="A2659" t="s">
        <v>58</v>
      </c>
      <c r="B2659">
        <v>2010</v>
      </c>
      <c r="C2659" t="s">
        <v>72</v>
      </c>
      <c r="D2659" t="s">
        <v>40</v>
      </c>
      <c r="E2659" t="s">
        <v>14946</v>
      </c>
      <c r="F2659">
        <v>3</v>
      </c>
    </row>
    <row r="2660" spans="1:6" x14ac:dyDescent="0.25">
      <c r="A2660" t="s">
        <v>58</v>
      </c>
      <c r="B2660">
        <v>2010</v>
      </c>
      <c r="C2660" t="s">
        <v>72</v>
      </c>
      <c r="D2660" t="s">
        <v>102</v>
      </c>
      <c r="E2660" t="s">
        <v>14947</v>
      </c>
      <c r="F2660">
        <v>36</v>
      </c>
    </row>
    <row r="2661" spans="1:6" x14ac:dyDescent="0.25">
      <c r="A2661" t="s">
        <v>58</v>
      </c>
      <c r="B2661">
        <v>2010</v>
      </c>
      <c r="C2661" t="s">
        <v>72</v>
      </c>
      <c r="D2661" t="s">
        <v>107</v>
      </c>
      <c r="E2661" t="s">
        <v>14948</v>
      </c>
      <c r="F2661">
        <v>42</v>
      </c>
    </row>
    <row r="2662" spans="1:6" x14ac:dyDescent="0.25">
      <c r="A2662" t="s">
        <v>58</v>
      </c>
      <c r="B2662">
        <v>2010</v>
      </c>
      <c r="C2662" t="s">
        <v>72</v>
      </c>
      <c r="D2662" t="s">
        <v>39</v>
      </c>
      <c r="E2662" t="s">
        <v>14949</v>
      </c>
      <c r="F2662">
        <v>88</v>
      </c>
    </row>
    <row r="2663" spans="1:6" x14ac:dyDescent="0.25">
      <c r="A2663" t="s">
        <v>58</v>
      </c>
      <c r="B2663">
        <v>2010</v>
      </c>
      <c r="C2663" t="s">
        <v>72</v>
      </c>
      <c r="D2663" t="s">
        <v>103</v>
      </c>
      <c r="E2663" t="s">
        <v>14950</v>
      </c>
      <c r="F2663">
        <v>247</v>
      </c>
    </row>
    <row r="2664" spans="1:6" x14ac:dyDescent="0.25">
      <c r="A2664" t="s">
        <v>58</v>
      </c>
      <c r="B2664">
        <v>2010</v>
      </c>
      <c r="C2664" t="s">
        <v>73</v>
      </c>
      <c r="D2664" t="s">
        <v>38</v>
      </c>
      <c r="E2664" t="s">
        <v>14951</v>
      </c>
      <c r="F2664">
        <v>16</v>
      </c>
    </row>
    <row r="2665" spans="1:6" x14ac:dyDescent="0.25">
      <c r="A2665" t="s">
        <v>58</v>
      </c>
      <c r="B2665">
        <v>2010</v>
      </c>
      <c r="C2665" t="s">
        <v>73</v>
      </c>
      <c r="D2665" t="s">
        <v>40</v>
      </c>
      <c r="E2665" t="s">
        <v>14952</v>
      </c>
      <c r="F2665">
        <v>1</v>
      </c>
    </row>
    <row r="2666" spans="1:6" x14ac:dyDescent="0.25">
      <c r="A2666" t="s">
        <v>58</v>
      </c>
      <c r="B2666">
        <v>2010</v>
      </c>
      <c r="C2666" t="s">
        <v>73</v>
      </c>
      <c r="D2666" t="s">
        <v>102</v>
      </c>
      <c r="E2666" t="s">
        <v>14953</v>
      </c>
      <c r="F2666">
        <v>25</v>
      </c>
    </row>
    <row r="2667" spans="1:6" x14ac:dyDescent="0.25">
      <c r="A2667" t="s">
        <v>58</v>
      </c>
      <c r="B2667">
        <v>2010</v>
      </c>
      <c r="C2667" t="s">
        <v>73</v>
      </c>
      <c r="D2667" t="s">
        <v>107</v>
      </c>
      <c r="E2667" t="s">
        <v>14954</v>
      </c>
      <c r="F2667">
        <v>32</v>
      </c>
    </row>
    <row r="2668" spans="1:6" x14ac:dyDescent="0.25">
      <c r="A2668" t="s">
        <v>58</v>
      </c>
      <c r="B2668">
        <v>2010</v>
      </c>
      <c r="C2668" t="s">
        <v>73</v>
      </c>
      <c r="D2668" t="s">
        <v>39</v>
      </c>
      <c r="E2668" t="s">
        <v>14955</v>
      </c>
      <c r="F2668">
        <v>64</v>
      </c>
    </row>
    <row r="2669" spans="1:6" x14ac:dyDescent="0.25">
      <c r="A2669" t="s">
        <v>58</v>
      </c>
      <c r="B2669">
        <v>2010</v>
      </c>
      <c r="C2669" t="s">
        <v>73</v>
      </c>
      <c r="D2669" t="s">
        <v>103</v>
      </c>
      <c r="E2669" t="s">
        <v>14956</v>
      </c>
      <c r="F2669">
        <v>212</v>
      </c>
    </row>
    <row r="2670" spans="1:6" x14ac:dyDescent="0.25">
      <c r="A2670" t="s">
        <v>58</v>
      </c>
      <c r="B2670">
        <v>2010</v>
      </c>
      <c r="C2670" t="s">
        <v>74</v>
      </c>
      <c r="D2670" t="s">
        <v>38</v>
      </c>
      <c r="E2670" t="s">
        <v>14957</v>
      </c>
      <c r="F2670">
        <v>9</v>
      </c>
    </row>
    <row r="2671" spans="1:6" x14ac:dyDescent="0.25">
      <c r="A2671" t="s">
        <v>58</v>
      </c>
      <c r="B2671">
        <v>2010</v>
      </c>
      <c r="C2671" t="s">
        <v>74</v>
      </c>
      <c r="D2671" t="s">
        <v>40</v>
      </c>
      <c r="E2671" t="s">
        <v>14958</v>
      </c>
      <c r="F2671">
        <v>1</v>
      </c>
    </row>
    <row r="2672" spans="1:6" x14ac:dyDescent="0.25">
      <c r="A2672" t="s">
        <v>58</v>
      </c>
      <c r="B2672">
        <v>2010</v>
      </c>
      <c r="C2672" t="s">
        <v>74</v>
      </c>
      <c r="D2672" t="s">
        <v>102</v>
      </c>
      <c r="E2672" t="s">
        <v>14959</v>
      </c>
      <c r="F2672">
        <v>26</v>
      </c>
    </row>
    <row r="2673" spans="1:6" x14ac:dyDescent="0.25">
      <c r="A2673" t="s">
        <v>58</v>
      </c>
      <c r="B2673">
        <v>2010</v>
      </c>
      <c r="C2673" t="s">
        <v>74</v>
      </c>
      <c r="D2673" t="s">
        <v>107</v>
      </c>
      <c r="E2673" t="s">
        <v>14960</v>
      </c>
      <c r="F2673">
        <v>44</v>
      </c>
    </row>
    <row r="2674" spans="1:6" x14ac:dyDescent="0.25">
      <c r="A2674" t="s">
        <v>58</v>
      </c>
      <c r="B2674">
        <v>2010</v>
      </c>
      <c r="C2674" t="s">
        <v>74</v>
      </c>
      <c r="D2674" t="s">
        <v>39</v>
      </c>
      <c r="E2674" t="s">
        <v>14961</v>
      </c>
      <c r="F2674">
        <v>44</v>
      </c>
    </row>
    <row r="2675" spans="1:6" x14ac:dyDescent="0.25">
      <c r="A2675" t="s">
        <v>58</v>
      </c>
      <c r="B2675">
        <v>2010</v>
      </c>
      <c r="C2675" t="s">
        <v>74</v>
      </c>
      <c r="D2675" t="s">
        <v>103</v>
      </c>
      <c r="E2675" t="s">
        <v>14962</v>
      </c>
      <c r="F2675">
        <v>224</v>
      </c>
    </row>
    <row r="2676" spans="1:6" x14ac:dyDescent="0.25">
      <c r="A2676" t="s">
        <v>58</v>
      </c>
      <c r="B2676">
        <v>2010</v>
      </c>
      <c r="C2676" t="s">
        <v>75</v>
      </c>
      <c r="D2676" t="s">
        <v>38</v>
      </c>
      <c r="E2676" t="s">
        <v>14963</v>
      </c>
      <c r="F2676">
        <v>8</v>
      </c>
    </row>
    <row r="2677" spans="1:6" x14ac:dyDescent="0.25">
      <c r="A2677" t="s">
        <v>58</v>
      </c>
      <c r="B2677">
        <v>2010</v>
      </c>
      <c r="C2677" t="s">
        <v>75</v>
      </c>
      <c r="D2677" t="s">
        <v>40</v>
      </c>
      <c r="E2677" t="s">
        <v>14964</v>
      </c>
      <c r="F2677">
        <v>4</v>
      </c>
    </row>
    <row r="2678" spans="1:6" x14ac:dyDescent="0.25">
      <c r="A2678" t="s">
        <v>58</v>
      </c>
      <c r="B2678">
        <v>2010</v>
      </c>
      <c r="C2678" t="s">
        <v>75</v>
      </c>
      <c r="D2678" t="s">
        <v>102</v>
      </c>
      <c r="E2678" t="s">
        <v>14965</v>
      </c>
      <c r="F2678">
        <v>19</v>
      </c>
    </row>
    <row r="2679" spans="1:6" x14ac:dyDescent="0.25">
      <c r="A2679" t="s">
        <v>58</v>
      </c>
      <c r="B2679">
        <v>2010</v>
      </c>
      <c r="C2679" t="s">
        <v>75</v>
      </c>
      <c r="D2679" t="s">
        <v>107</v>
      </c>
      <c r="E2679" t="s">
        <v>14966</v>
      </c>
      <c r="F2679">
        <v>40</v>
      </c>
    </row>
    <row r="2680" spans="1:6" x14ac:dyDescent="0.25">
      <c r="A2680" t="s">
        <v>58</v>
      </c>
      <c r="B2680">
        <v>2010</v>
      </c>
      <c r="C2680" t="s">
        <v>75</v>
      </c>
      <c r="D2680" t="s">
        <v>39</v>
      </c>
      <c r="E2680" t="s">
        <v>14967</v>
      </c>
      <c r="F2680">
        <v>71</v>
      </c>
    </row>
    <row r="2681" spans="1:6" x14ac:dyDescent="0.25">
      <c r="A2681" t="s">
        <v>58</v>
      </c>
      <c r="B2681">
        <v>2010</v>
      </c>
      <c r="C2681" t="s">
        <v>75</v>
      </c>
      <c r="D2681" t="s">
        <v>103</v>
      </c>
      <c r="E2681" t="s">
        <v>14968</v>
      </c>
      <c r="F2681">
        <v>194</v>
      </c>
    </row>
    <row r="2682" spans="1:6" x14ac:dyDescent="0.25">
      <c r="A2682" t="s">
        <v>58</v>
      </c>
      <c r="B2682">
        <v>2011</v>
      </c>
      <c r="C2682" t="s">
        <v>72</v>
      </c>
      <c r="D2682" t="s">
        <v>38</v>
      </c>
      <c r="E2682" t="s">
        <v>14969</v>
      </c>
      <c r="F2682">
        <v>8</v>
      </c>
    </row>
    <row r="2683" spans="1:6" x14ac:dyDescent="0.25">
      <c r="A2683" t="s">
        <v>58</v>
      </c>
      <c r="B2683">
        <v>2011</v>
      </c>
      <c r="C2683" t="s">
        <v>72</v>
      </c>
      <c r="D2683" t="s">
        <v>40</v>
      </c>
      <c r="E2683" t="s">
        <v>14970</v>
      </c>
      <c r="F2683">
        <v>1</v>
      </c>
    </row>
    <row r="2684" spans="1:6" x14ac:dyDescent="0.25">
      <c r="A2684" t="s">
        <v>58</v>
      </c>
      <c r="B2684">
        <v>2011</v>
      </c>
      <c r="C2684" t="s">
        <v>72</v>
      </c>
      <c r="D2684" t="s">
        <v>102</v>
      </c>
      <c r="E2684" t="s">
        <v>14971</v>
      </c>
      <c r="F2684">
        <v>39</v>
      </c>
    </row>
    <row r="2685" spans="1:6" x14ac:dyDescent="0.25">
      <c r="A2685" t="s">
        <v>58</v>
      </c>
      <c r="B2685">
        <v>2011</v>
      </c>
      <c r="C2685" t="s">
        <v>72</v>
      </c>
      <c r="D2685" t="s">
        <v>107</v>
      </c>
      <c r="E2685" t="s">
        <v>14972</v>
      </c>
      <c r="F2685">
        <v>21</v>
      </c>
    </row>
    <row r="2686" spans="1:6" x14ac:dyDescent="0.25">
      <c r="A2686" t="s">
        <v>58</v>
      </c>
      <c r="B2686">
        <v>2011</v>
      </c>
      <c r="C2686" t="s">
        <v>72</v>
      </c>
      <c r="D2686" t="s">
        <v>39</v>
      </c>
      <c r="E2686" t="s">
        <v>14973</v>
      </c>
      <c r="F2686">
        <v>93</v>
      </c>
    </row>
    <row r="2687" spans="1:6" x14ac:dyDescent="0.25">
      <c r="A2687" t="s">
        <v>58</v>
      </c>
      <c r="B2687">
        <v>2011</v>
      </c>
      <c r="C2687" t="s">
        <v>72</v>
      </c>
      <c r="D2687" t="s">
        <v>103</v>
      </c>
      <c r="E2687" t="s">
        <v>14974</v>
      </c>
      <c r="F2687">
        <v>250</v>
      </c>
    </row>
    <row r="2688" spans="1:6" x14ac:dyDescent="0.25">
      <c r="A2688" t="s">
        <v>58</v>
      </c>
      <c r="B2688">
        <v>2011</v>
      </c>
      <c r="C2688" t="s">
        <v>73</v>
      </c>
      <c r="D2688" t="s">
        <v>38</v>
      </c>
      <c r="E2688" t="s">
        <v>14975</v>
      </c>
      <c r="F2688">
        <v>8</v>
      </c>
    </row>
    <row r="2689" spans="1:6" x14ac:dyDescent="0.25">
      <c r="A2689" t="s">
        <v>58</v>
      </c>
      <c r="B2689">
        <v>2011</v>
      </c>
      <c r="C2689" t="s">
        <v>73</v>
      </c>
      <c r="D2689" t="s">
        <v>40</v>
      </c>
      <c r="E2689" t="s">
        <v>14976</v>
      </c>
      <c r="F2689">
        <v>1</v>
      </c>
    </row>
    <row r="2690" spans="1:6" x14ac:dyDescent="0.25">
      <c r="A2690" t="s">
        <v>58</v>
      </c>
      <c r="B2690">
        <v>2011</v>
      </c>
      <c r="C2690" t="s">
        <v>73</v>
      </c>
      <c r="D2690" t="s">
        <v>102</v>
      </c>
      <c r="E2690" t="s">
        <v>14977</v>
      </c>
      <c r="F2690">
        <v>35</v>
      </c>
    </row>
    <row r="2691" spans="1:6" x14ac:dyDescent="0.25">
      <c r="A2691" t="s">
        <v>58</v>
      </c>
      <c r="B2691">
        <v>2011</v>
      </c>
      <c r="C2691" t="s">
        <v>73</v>
      </c>
      <c r="D2691" t="s">
        <v>107</v>
      </c>
      <c r="E2691" t="s">
        <v>14978</v>
      </c>
      <c r="F2691">
        <v>25</v>
      </c>
    </row>
    <row r="2692" spans="1:6" x14ac:dyDescent="0.25">
      <c r="A2692" t="s">
        <v>58</v>
      </c>
      <c r="B2692">
        <v>2011</v>
      </c>
      <c r="C2692" t="s">
        <v>73</v>
      </c>
      <c r="D2692" t="s">
        <v>39</v>
      </c>
      <c r="E2692" t="s">
        <v>14979</v>
      </c>
      <c r="F2692">
        <v>93</v>
      </c>
    </row>
    <row r="2693" spans="1:6" x14ac:dyDescent="0.25">
      <c r="A2693" t="s">
        <v>58</v>
      </c>
      <c r="B2693">
        <v>2011</v>
      </c>
      <c r="C2693" t="s">
        <v>73</v>
      </c>
      <c r="D2693" t="s">
        <v>103</v>
      </c>
      <c r="E2693" t="s">
        <v>14980</v>
      </c>
      <c r="F2693">
        <v>211</v>
      </c>
    </row>
    <row r="2694" spans="1:6" x14ac:dyDescent="0.25">
      <c r="A2694" t="s">
        <v>58</v>
      </c>
      <c r="B2694">
        <v>2011</v>
      </c>
      <c r="C2694" t="s">
        <v>74</v>
      </c>
      <c r="D2694" t="s">
        <v>38</v>
      </c>
      <c r="E2694" t="s">
        <v>14981</v>
      </c>
      <c r="F2694">
        <v>11</v>
      </c>
    </row>
    <row r="2695" spans="1:6" x14ac:dyDescent="0.25">
      <c r="A2695" t="s">
        <v>58</v>
      </c>
      <c r="B2695">
        <v>2011</v>
      </c>
      <c r="C2695" t="s">
        <v>74</v>
      </c>
      <c r="D2695" t="s">
        <v>40</v>
      </c>
      <c r="E2695" t="s">
        <v>14982</v>
      </c>
      <c r="F2695">
        <v>3</v>
      </c>
    </row>
    <row r="2696" spans="1:6" x14ac:dyDescent="0.25">
      <c r="A2696" t="s">
        <v>58</v>
      </c>
      <c r="B2696">
        <v>2011</v>
      </c>
      <c r="C2696" t="s">
        <v>74</v>
      </c>
      <c r="D2696" t="s">
        <v>102</v>
      </c>
      <c r="E2696" t="s">
        <v>14983</v>
      </c>
      <c r="F2696">
        <v>33</v>
      </c>
    </row>
    <row r="2697" spans="1:6" x14ac:dyDescent="0.25">
      <c r="A2697" t="s">
        <v>58</v>
      </c>
      <c r="B2697">
        <v>2011</v>
      </c>
      <c r="C2697" t="s">
        <v>74</v>
      </c>
      <c r="D2697" t="s">
        <v>107</v>
      </c>
      <c r="E2697" t="s">
        <v>14984</v>
      </c>
      <c r="F2697">
        <v>22</v>
      </c>
    </row>
    <row r="2698" spans="1:6" x14ac:dyDescent="0.25">
      <c r="A2698" t="s">
        <v>58</v>
      </c>
      <c r="B2698">
        <v>2011</v>
      </c>
      <c r="C2698" t="s">
        <v>74</v>
      </c>
      <c r="D2698" t="s">
        <v>39</v>
      </c>
      <c r="E2698" t="s">
        <v>14985</v>
      </c>
      <c r="F2698">
        <v>90</v>
      </c>
    </row>
    <row r="2699" spans="1:6" x14ac:dyDescent="0.25">
      <c r="A2699" t="s">
        <v>58</v>
      </c>
      <c r="B2699">
        <v>2011</v>
      </c>
      <c r="C2699" t="s">
        <v>74</v>
      </c>
      <c r="D2699" t="s">
        <v>103</v>
      </c>
      <c r="E2699" t="s">
        <v>14986</v>
      </c>
      <c r="F2699">
        <v>221</v>
      </c>
    </row>
    <row r="2700" spans="1:6" x14ac:dyDescent="0.25">
      <c r="A2700" t="s">
        <v>58</v>
      </c>
      <c r="B2700">
        <v>2011</v>
      </c>
      <c r="C2700" t="s">
        <v>75</v>
      </c>
      <c r="D2700" t="s">
        <v>38</v>
      </c>
      <c r="E2700" t="s">
        <v>14987</v>
      </c>
      <c r="F2700">
        <v>9</v>
      </c>
    </row>
    <row r="2701" spans="1:6" x14ac:dyDescent="0.25">
      <c r="A2701" t="s">
        <v>58</v>
      </c>
      <c r="B2701">
        <v>2011</v>
      </c>
      <c r="C2701" t="s">
        <v>75</v>
      </c>
      <c r="D2701" t="s">
        <v>40</v>
      </c>
      <c r="E2701" t="s">
        <v>14988</v>
      </c>
      <c r="F2701">
        <v>1</v>
      </c>
    </row>
    <row r="2702" spans="1:6" x14ac:dyDescent="0.25">
      <c r="A2702" t="s">
        <v>58</v>
      </c>
      <c r="B2702">
        <v>2011</v>
      </c>
      <c r="C2702" t="s">
        <v>75</v>
      </c>
      <c r="D2702" t="s">
        <v>102</v>
      </c>
      <c r="E2702" t="s">
        <v>14989</v>
      </c>
      <c r="F2702">
        <v>38</v>
      </c>
    </row>
    <row r="2703" spans="1:6" x14ac:dyDescent="0.25">
      <c r="A2703" t="s">
        <v>58</v>
      </c>
      <c r="B2703">
        <v>2011</v>
      </c>
      <c r="C2703" t="s">
        <v>75</v>
      </c>
      <c r="D2703" t="s">
        <v>107</v>
      </c>
      <c r="E2703" t="s">
        <v>14990</v>
      </c>
      <c r="F2703">
        <v>36</v>
      </c>
    </row>
    <row r="2704" spans="1:6" x14ac:dyDescent="0.25">
      <c r="A2704" t="s">
        <v>58</v>
      </c>
      <c r="B2704">
        <v>2011</v>
      </c>
      <c r="C2704" t="s">
        <v>75</v>
      </c>
      <c r="D2704" t="s">
        <v>39</v>
      </c>
      <c r="E2704" t="s">
        <v>14991</v>
      </c>
      <c r="F2704">
        <v>85</v>
      </c>
    </row>
    <row r="2705" spans="1:6" x14ac:dyDescent="0.25">
      <c r="A2705" t="s">
        <v>58</v>
      </c>
      <c r="B2705">
        <v>2011</v>
      </c>
      <c r="C2705" t="s">
        <v>75</v>
      </c>
      <c r="D2705" t="s">
        <v>103</v>
      </c>
      <c r="E2705" t="s">
        <v>14992</v>
      </c>
      <c r="F2705">
        <v>229</v>
      </c>
    </row>
    <row r="2706" spans="1:6" x14ac:dyDescent="0.25">
      <c r="A2706" t="s">
        <v>58</v>
      </c>
      <c r="B2706">
        <v>2012</v>
      </c>
      <c r="C2706" t="s">
        <v>72</v>
      </c>
      <c r="D2706" t="s">
        <v>38</v>
      </c>
      <c r="E2706" t="s">
        <v>14993</v>
      </c>
      <c r="F2706">
        <v>15</v>
      </c>
    </row>
    <row r="2707" spans="1:6" x14ac:dyDescent="0.25">
      <c r="A2707" t="s">
        <v>58</v>
      </c>
      <c r="B2707">
        <v>2012</v>
      </c>
      <c r="C2707" t="s">
        <v>72</v>
      </c>
      <c r="D2707" t="s">
        <v>40</v>
      </c>
      <c r="E2707" t="s">
        <v>14994</v>
      </c>
      <c r="F2707">
        <v>3</v>
      </c>
    </row>
    <row r="2708" spans="1:6" x14ac:dyDescent="0.25">
      <c r="A2708" t="s">
        <v>58</v>
      </c>
      <c r="B2708">
        <v>2012</v>
      </c>
      <c r="C2708" t="s">
        <v>72</v>
      </c>
      <c r="D2708" t="s">
        <v>102</v>
      </c>
      <c r="E2708" t="s">
        <v>14995</v>
      </c>
      <c r="F2708">
        <v>24</v>
      </c>
    </row>
    <row r="2709" spans="1:6" x14ac:dyDescent="0.25">
      <c r="A2709" t="s">
        <v>58</v>
      </c>
      <c r="B2709">
        <v>2012</v>
      </c>
      <c r="C2709" t="s">
        <v>72</v>
      </c>
      <c r="D2709" t="s">
        <v>107</v>
      </c>
      <c r="E2709" t="s">
        <v>14996</v>
      </c>
      <c r="F2709">
        <v>34</v>
      </c>
    </row>
    <row r="2710" spans="1:6" x14ac:dyDescent="0.25">
      <c r="A2710" t="s">
        <v>58</v>
      </c>
      <c r="B2710">
        <v>2012</v>
      </c>
      <c r="C2710" t="s">
        <v>72</v>
      </c>
      <c r="D2710" t="s">
        <v>39</v>
      </c>
      <c r="E2710" t="s">
        <v>14997</v>
      </c>
      <c r="F2710">
        <v>64</v>
      </c>
    </row>
    <row r="2711" spans="1:6" x14ac:dyDescent="0.25">
      <c r="A2711" t="s">
        <v>58</v>
      </c>
      <c r="B2711">
        <v>2012</v>
      </c>
      <c r="C2711" t="s">
        <v>72</v>
      </c>
      <c r="D2711" t="s">
        <v>103</v>
      </c>
      <c r="E2711" t="s">
        <v>14998</v>
      </c>
      <c r="F2711">
        <v>243</v>
      </c>
    </row>
    <row r="2712" spans="1:6" x14ac:dyDescent="0.25">
      <c r="A2712" t="s">
        <v>58</v>
      </c>
      <c r="B2712">
        <v>2012</v>
      </c>
      <c r="C2712" t="s">
        <v>73</v>
      </c>
      <c r="D2712" t="s">
        <v>38</v>
      </c>
      <c r="E2712" t="s">
        <v>14999</v>
      </c>
      <c r="F2712">
        <v>14</v>
      </c>
    </row>
    <row r="2713" spans="1:6" x14ac:dyDescent="0.25">
      <c r="A2713" t="s">
        <v>58</v>
      </c>
      <c r="B2713">
        <v>2012</v>
      </c>
      <c r="C2713" t="s">
        <v>73</v>
      </c>
      <c r="D2713" t="s">
        <v>40</v>
      </c>
      <c r="E2713" t="s">
        <v>15000</v>
      </c>
      <c r="F2713">
        <v>2</v>
      </c>
    </row>
    <row r="2714" spans="1:6" x14ac:dyDescent="0.25">
      <c r="A2714" t="s">
        <v>58</v>
      </c>
      <c r="B2714">
        <v>2012</v>
      </c>
      <c r="C2714" t="s">
        <v>73</v>
      </c>
      <c r="D2714" t="s">
        <v>102</v>
      </c>
      <c r="E2714" t="s">
        <v>15001</v>
      </c>
      <c r="F2714">
        <v>36</v>
      </c>
    </row>
    <row r="2715" spans="1:6" x14ac:dyDescent="0.25">
      <c r="A2715" t="s">
        <v>58</v>
      </c>
      <c r="B2715">
        <v>2012</v>
      </c>
      <c r="C2715" t="s">
        <v>73</v>
      </c>
      <c r="D2715" t="s">
        <v>107</v>
      </c>
      <c r="E2715" t="s">
        <v>15002</v>
      </c>
      <c r="F2715">
        <v>34</v>
      </c>
    </row>
    <row r="2716" spans="1:6" x14ac:dyDescent="0.25">
      <c r="A2716" t="s">
        <v>58</v>
      </c>
      <c r="B2716">
        <v>2012</v>
      </c>
      <c r="C2716" t="s">
        <v>73</v>
      </c>
      <c r="D2716" t="s">
        <v>39</v>
      </c>
      <c r="E2716" t="s">
        <v>15003</v>
      </c>
      <c r="F2716">
        <v>56</v>
      </c>
    </row>
    <row r="2717" spans="1:6" x14ac:dyDescent="0.25">
      <c r="A2717" t="s">
        <v>58</v>
      </c>
      <c r="B2717">
        <v>2012</v>
      </c>
      <c r="C2717" t="s">
        <v>73</v>
      </c>
      <c r="D2717" t="s">
        <v>103</v>
      </c>
      <c r="E2717" t="s">
        <v>15004</v>
      </c>
      <c r="F2717">
        <v>196</v>
      </c>
    </row>
    <row r="2718" spans="1:6" x14ac:dyDescent="0.25">
      <c r="A2718" t="s">
        <v>58</v>
      </c>
      <c r="B2718">
        <v>2012</v>
      </c>
      <c r="C2718" t="s">
        <v>74</v>
      </c>
      <c r="D2718" t="s">
        <v>38</v>
      </c>
      <c r="E2718" t="s">
        <v>15005</v>
      </c>
      <c r="F2718">
        <v>21</v>
      </c>
    </row>
    <row r="2719" spans="1:6" x14ac:dyDescent="0.25">
      <c r="A2719" t="s">
        <v>58</v>
      </c>
      <c r="B2719">
        <v>2012</v>
      </c>
      <c r="C2719" t="s">
        <v>74</v>
      </c>
      <c r="D2719" t="s">
        <v>40</v>
      </c>
      <c r="E2719" t="s">
        <v>15006</v>
      </c>
      <c r="F2719">
        <v>1</v>
      </c>
    </row>
    <row r="2720" spans="1:6" x14ac:dyDescent="0.25">
      <c r="A2720" t="s">
        <v>58</v>
      </c>
      <c r="B2720">
        <v>2012</v>
      </c>
      <c r="C2720" t="s">
        <v>74</v>
      </c>
      <c r="D2720" t="s">
        <v>102</v>
      </c>
      <c r="E2720" t="s">
        <v>15007</v>
      </c>
      <c r="F2720">
        <v>44</v>
      </c>
    </row>
    <row r="2721" spans="1:6" x14ac:dyDescent="0.25">
      <c r="A2721" t="s">
        <v>58</v>
      </c>
      <c r="B2721">
        <v>2012</v>
      </c>
      <c r="C2721" t="s">
        <v>74</v>
      </c>
      <c r="D2721" t="s">
        <v>107</v>
      </c>
      <c r="E2721" t="s">
        <v>15008</v>
      </c>
      <c r="F2721">
        <v>23</v>
      </c>
    </row>
    <row r="2722" spans="1:6" x14ac:dyDescent="0.25">
      <c r="A2722" t="s">
        <v>58</v>
      </c>
      <c r="B2722">
        <v>2012</v>
      </c>
      <c r="C2722" t="s">
        <v>74</v>
      </c>
      <c r="D2722" t="s">
        <v>39</v>
      </c>
      <c r="E2722" t="s">
        <v>15009</v>
      </c>
      <c r="F2722">
        <v>62</v>
      </c>
    </row>
    <row r="2723" spans="1:6" x14ac:dyDescent="0.25">
      <c r="A2723" t="s">
        <v>58</v>
      </c>
      <c r="B2723">
        <v>2012</v>
      </c>
      <c r="C2723" t="s">
        <v>74</v>
      </c>
      <c r="D2723" t="s">
        <v>103</v>
      </c>
      <c r="E2723" t="s">
        <v>15010</v>
      </c>
      <c r="F2723">
        <v>211</v>
      </c>
    </row>
    <row r="2724" spans="1:6" x14ac:dyDescent="0.25">
      <c r="A2724" t="s">
        <v>58</v>
      </c>
      <c r="B2724">
        <v>2012</v>
      </c>
      <c r="C2724" t="s">
        <v>75</v>
      </c>
      <c r="D2724" t="s">
        <v>38</v>
      </c>
      <c r="E2724" t="s">
        <v>15011</v>
      </c>
      <c r="F2724">
        <v>13</v>
      </c>
    </row>
    <row r="2725" spans="1:6" x14ac:dyDescent="0.25">
      <c r="A2725" t="s">
        <v>58</v>
      </c>
      <c r="B2725">
        <v>2012</v>
      </c>
      <c r="C2725" t="s">
        <v>75</v>
      </c>
      <c r="D2725" t="s">
        <v>40</v>
      </c>
      <c r="E2725" t="s">
        <v>15012</v>
      </c>
      <c r="F2725">
        <v>3</v>
      </c>
    </row>
    <row r="2726" spans="1:6" x14ac:dyDescent="0.25">
      <c r="A2726" t="s">
        <v>58</v>
      </c>
      <c r="B2726">
        <v>2012</v>
      </c>
      <c r="C2726" t="s">
        <v>75</v>
      </c>
      <c r="D2726" t="s">
        <v>102</v>
      </c>
      <c r="E2726" t="s">
        <v>15013</v>
      </c>
      <c r="F2726">
        <v>41</v>
      </c>
    </row>
    <row r="2727" spans="1:6" x14ac:dyDescent="0.25">
      <c r="A2727" t="s">
        <v>58</v>
      </c>
      <c r="B2727">
        <v>2012</v>
      </c>
      <c r="C2727" t="s">
        <v>75</v>
      </c>
      <c r="D2727" t="s">
        <v>107</v>
      </c>
      <c r="E2727" t="s">
        <v>15014</v>
      </c>
      <c r="F2727">
        <v>57</v>
      </c>
    </row>
    <row r="2728" spans="1:6" x14ac:dyDescent="0.25">
      <c r="A2728" t="s">
        <v>58</v>
      </c>
      <c r="B2728">
        <v>2012</v>
      </c>
      <c r="C2728" t="s">
        <v>75</v>
      </c>
      <c r="D2728" t="s">
        <v>39</v>
      </c>
      <c r="E2728" t="s">
        <v>15015</v>
      </c>
      <c r="F2728">
        <v>104</v>
      </c>
    </row>
    <row r="2729" spans="1:6" x14ac:dyDescent="0.25">
      <c r="A2729" t="s">
        <v>58</v>
      </c>
      <c r="B2729">
        <v>2012</v>
      </c>
      <c r="C2729" t="s">
        <v>75</v>
      </c>
      <c r="D2729" t="s">
        <v>103</v>
      </c>
      <c r="E2729" t="s">
        <v>15016</v>
      </c>
      <c r="F2729">
        <v>202</v>
      </c>
    </row>
    <row r="2730" spans="1:6" x14ac:dyDescent="0.25">
      <c r="A2730" t="s">
        <v>58</v>
      </c>
      <c r="B2730">
        <v>2013</v>
      </c>
      <c r="C2730" t="s">
        <v>72</v>
      </c>
      <c r="D2730" t="s">
        <v>38</v>
      </c>
      <c r="E2730" t="s">
        <v>15017</v>
      </c>
      <c r="F2730">
        <v>25</v>
      </c>
    </row>
    <row r="2731" spans="1:6" x14ac:dyDescent="0.25">
      <c r="A2731" t="s">
        <v>58</v>
      </c>
      <c r="B2731">
        <v>2013</v>
      </c>
      <c r="C2731" t="s">
        <v>72</v>
      </c>
      <c r="D2731" t="s">
        <v>40</v>
      </c>
      <c r="E2731" t="s">
        <v>15018</v>
      </c>
      <c r="F2731">
        <v>3</v>
      </c>
    </row>
    <row r="2732" spans="1:6" x14ac:dyDescent="0.25">
      <c r="A2732" t="s">
        <v>58</v>
      </c>
      <c r="B2732">
        <v>2013</v>
      </c>
      <c r="C2732" t="s">
        <v>72</v>
      </c>
      <c r="D2732" t="s">
        <v>102</v>
      </c>
      <c r="E2732" t="s">
        <v>15019</v>
      </c>
      <c r="F2732">
        <v>29</v>
      </c>
    </row>
    <row r="2733" spans="1:6" x14ac:dyDescent="0.25">
      <c r="A2733" t="s">
        <v>58</v>
      </c>
      <c r="B2733">
        <v>2013</v>
      </c>
      <c r="C2733" t="s">
        <v>72</v>
      </c>
      <c r="D2733" t="s">
        <v>107</v>
      </c>
      <c r="E2733" t="s">
        <v>15020</v>
      </c>
      <c r="F2733">
        <v>25</v>
      </c>
    </row>
    <row r="2734" spans="1:6" x14ac:dyDescent="0.25">
      <c r="A2734" t="s">
        <v>58</v>
      </c>
      <c r="B2734">
        <v>2013</v>
      </c>
      <c r="C2734" t="s">
        <v>72</v>
      </c>
      <c r="D2734" t="s">
        <v>39</v>
      </c>
      <c r="E2734" t="s">
        <v>15021</v>
      </c>
      <c r="F2734">
        <v>55</v>
      </c>
    </row>
    <row r="2735" spans="1:6" x14ac:dyDescent="0.25">
      <c r="A2735" t="s">
        <v>58</v>
      </c>
      <c r="B2735">
        <v>2013</v>
      </c>
      <c r="C2735" t="s">
        <v>72</v>
      </c>
      <c r="D2735" t="s">
        <v>103</v>
      </c>
      <c r="E2735" t="s">
        <v>15022</v>
      </c>
      <c r="F2735">
        <v>240</v>
      </c>
    </row>
    <row r="2736" spans="1:6" x14ac:dyDescent="0.25">
      <c r="A2736" t="s">
        <v>58</v>
      </c>
      <c r="B2736">
        <v>2013</v>
      </c>
      <c r="C2736" t="s">
        <v>73</v>
      </c>
      <c r="D2736" t="s">
        <v>38</v>
      </c>
      <c r="E2736" t="s">
        <v>15023</v>
      </c>
      <c r="F2736">
        <v>15</v>
      </c>
    </row>
    <row r="2737" spans="1:6" x14ac:dyDescent="0.25">
      <c r="A2737" t="s">
        <v>58</v>
      </c>
      <c r="B2737">
        <v>2013</v>
      </c>
      <c r="C2737" t="s">
        <v>73</v>
      </c>
      <c r="D2737" t="s">
        <v>40</v>
      </c>
      <c r="E2737" t="s">
        <v>15024</v>
      </c>
      <c r="F2737">
        <v>2</v>
      </c>
    </row>
    <row r="2738" spans="1:6" x14ac:dyDescent="0.25">
      <c r="A2738" t="s">
        <v>58</v>
      </c>
      <c r="B2738">
        <v>2013</v>
      </c>
      <c r="C2738" t="s">
        <v>73</v>
      </c>
      <c r="D2738" t="s">
        <v>102</v>
      </c>
      <c r="E2738" t="s">
        <v>15025</v>
      </c>
      <c r="F2738">
        <v>36</v>
      </c>
    </row>
    <row r="2739" spans="1:6" x14ac:dyDescent="0.25">
      <c r="A2739" t="s">
        <v>58</v>
      </c>
      <c r="B2739">
        <v>2013</v>
      </c>
      <c r="C2739" t="s">
        <v>73</v>
      </c>
      <c r="D2739" t="s">
        <v>107</v>
      </c>
      <c r="E2739" t="s">
        <v>15026</v>
      </c>
      <c r="F2739">
        <v>32</v>
      </c>
    </row>
    <row r="2740" spans="1:6" x14ac:dyDescent="0.25">
      <c r="A2740" t="s">
        <v>58</v>
      </c>
      <c r="B2740">
        <v>2013</v>
      </c>
      <c r="C2740" t="s">
        <v>73</v>
      </c>
      <c r="D2740" t="s">
        <v>39</v>
      </c>
      <c r="E2740" t="s">
        <v>15027</v>
      </c>
      <c r="F2740">
        <v>63</v>
      </c>
    </row>
    <row r="2741" spans="1:6" x14ac:dyDescent="0.25">
      <c r="A2741" t="s">
        <v>58</v>
      </c>
      <c r="B2741">
        <v>2013</v>
      </c>
      <c r="C2741" t="s">
        <v>73</v>
      </c>
      <c r="D2741" t="s">
        <v>103</v>
      </c>
      <c r="E2741" t="s">
        <v>15028</v>
      </c>
      <c r="F2741">
        <v>240</v>
      </c>
    </row>
    <row r="2742" spans="1:6" x14ac:dyDescent="0.25">
      <c r="A2742" t="s">
        <v>58</v>
      </c>
      <c r="B2742">
        <v>2013</v>
      </c>
      <c r="C2742" t="s">
        <v>74</v>
      </c>
      <c r="D2742" t="s">
        <v>38</v>
      </c>
      <c r="E2742" t="s">
        <v>15029</v>
      </c>
      <c r="F2742">
        <v>19</v>
      </c>
    </row>
    <row r="2743" spans="1:6" x14ac:dyDescent="0.25">
      <c r="A2743" t="s">
        <v>58</v>
      </c>
      <c r="B2743">
        <v>2013</v>
      </c>
      <c r="C2743" t="s">
        <v>74</v>
      </c>
      <c r="D2743" t="s">
        <v>40</v>
      </c>
      <c r="E2743" t="s">
        <v>15030</v>
      </c>
      <c r="F2743">
        <v>1</v>
      </c>
    </row>
    <row r="2744" spans="1:6" x14ac:dyDescent="0.25">
      <c r="A2744" t="s">
        <v>58</v>
      </c>
      <c r="B2744">
        <v>2013</v>
      </c>
      <c r="C2744" t="s">
        <v>74</v>
      </c>
      <c r="D2744" t="s">
        <v>102</v>
      </c>
      <c r="E2744" t="s">
        <v>15031</v>
      </c>
      <c r="F2744">
        <v>34</v>
      </c>
    </row>
    <row r="2745" spans="1:6" x14ac:dyDescent="0.25">
      <c r="A2745" t="s">
        <v>58</v>
      </c>
      <c r="B2745">
        <v>2013</v>
      </c>
      <c r="C2745" t="s">
        <v>74</v>
      </c>
      <c r="D2745" t="s">
        <v>107</v>
      </c>
      <c r="E2745" t="s">
        <v>15032</v>
      </c>
      <c r="F2745">
        <v>38</v>
      </c>
    </row>
    <row r="2746" spans="1:6" x14ac:dyDescent="0.25">
      <c r="A2746" t="s">
        <v>58</v>
      </c>
      <c r="B2746">
        <v>2013</v>
      </c>
      <c r="C2746" t="s">
        <v>74</v>
      </c>
      <c r="D2746" t="s">
        <v>39</v>
      </c>
      <c r="E2746" t="s">
        <v>15033</v>
      </c>
      <c r="F2746">
        <v>39</v>
      </c>
    </row>
    <row r="2747" spans="1:6" x14ac:dyDescent="0.25">
      <c r="A2747" t="s">
        <v>58</v>
      </c>
      <c r="B2747">
        <v>2013</v>
      </c>
      <c r="C2747" t="s">
        <v>74</v>
      </c>
      <c r="D2747" t="s">
        <v>103</v>
      </c>
      <c r="E2747" t="s">
        <v>15034</v>
      </c>
      <c r="F2747">
        <v>206</v>
      </c>
    </row>
    <row r="2748" spans="1:6" x14ac:dyDescent="0.25">
      <c r="A2748" t="s">
        <v>58</v>
      </c>
      <c r="B2748">
        <v>2013</v>
      </c>
      <c r="C2748" t="s">
        <v>75</v>
      </c>
      <c r="D2748" t="s">
        <v>38</v>
      </c>
      <c r="E2748" t="s">
        <v>15035</v>
      </c>
      <c r="F2748">
        <v>24</v>
      </c>
    </row>
    <row r="2749" spans="1:6" x14ac:dyDescent="0.25">
      <c r="A2749" t="s">
        <v>58</v>
      </c>
      <c r="B2749">
        <v>2013</v>
      </c>
      <c r="C2749" t="s">
        <v>75</v>
      </c>
      <c r="D2749" t="s">
        <v>40</v>
      </c>
      <c r="E2749" t="s">
        <v>15036</v>
      </c>
      <c r="F2749">
        <v>5</v>
      </c>
    </row>
    <row r="2750" spans="1:6" x14ac:dyDescent="0.25">
      <c r="A2750" t="s">
        <v>58</v>
      </c>
      <c r="B2750">
        <v>2013</v>
      </c>
      <c r="C2750" t="s">
        <v>75</v>
      </c>
      <c r="D2750" t="s">
        <v>102</v>
      </c>
      <c r="E2750" t="s">
        <v>15037</v>
      </c>
      <c r="F2750">
        <v>64</v>
      </c>
    </row>
    <row r="2751" spans="1:6" x14ac:dyDescent="0.25">
      <c r="A2751" t="s">
        <v>58</v>
      </c>
      <c r="B2751">
        <v>2013</v>
      </c>
      <c r="C2751" t="s">
        <v>75</v>
      </c>
      <c r="D2751" t="s">
        <v>107</v>
      </c>
      <c r="E2751" t="s">
        <v>15038</v>
      </c>
      <c r="F2751">
        <v>48</v>
      </c>
    </row>
    <row r="2752" spans="1:6" x14ac:dyDescent="0.25">
      <c r="A2752" t="s">
        <v>58</v>
      </c>
      <c r="B2752">
        <v>2013</v>
      </c>
      <c r="C2752" t="s">
        <v>75</v>
      </c>
      <c r="D2752" t="s">
        <v>39</v>
      </c>
      <c r="E2752" t="s">
        <v>15039</v>
      </c>
      <c r="F2752">
        <v>77</v>
      </c>
    </row>
    <row r="2753" spans="1:6" x14ac:dyDescent="0.25">
      <c r="A2753" t="s">
        <v>58</v>
      </c>
      <c r="B2753">
        <v>2013</v>
      </c>
      <c r="C2753" t="s">
        <v>75</v>
      </c>
      <c r="D2753" t="s">
        <v>103</v>
      </c>
      <c r="E2753" t="s">
        <v>15040</v>
      </c>
      <c r="F2753">
        <v>209</v>
      </c>
    </row>
    <row r="2754" spans="1:6" x14ac:dyDescent="0.25">
      <c r="A2754" t="s">
        <v>58</v>
      </c>
      <c r="B2754">
        <v>2014</v>
      </c>
      <c r="C2754" t="s">
        <v>72</v>
      </c>
      <c r="D2754" t="s">
        <v>38</v>
      </c>
      <c r="E2754" t="s">
        <v>15041</v>
      </c>
      <c r="F2754">
        <v>29</v>
      </c>
    </row>
    <row r="2755" spans="1:6" x14ac:dyDescent="0.25">
      <c r="A2755" t="s">
        <v>58</v>
      </c>
      <c r="B2755">
        <v>2014</v>
      </c>
      <c r="C2755" t="s">
        <v>72</v>
      </c>
      <c r="D2755" t="s">
        <v>40</v>
      </c>
      <c r="E2755" t="s">
        <v>15042</v>
      </c>
      <c r="F2755">
        <v>2</v>
      </c>
    </row>
    <row r="2756" spans="1:6" x14ac:dyDescent="0.25">
      <c r="A2756" t="s">
        <v>58</v>
      </c>
      <c r="B2756">
        <v>2014</v>
      </c>
      <c r="C2756" t="s">
        <v>72</v>
      </c>
      <c r="D2756" t="s">
        <v>102</v>
      </c>
      <c r="E2756" t="s">
        <v>15043</v>
      </c>
      <c r="F2756">
        <v>33</v>
      </c>
    </row>
    <row r="2757" spans="1:6" x14ac:dyDescent="0.25">
      <c r="A2757" t="s">
        <v>58</v>
      </c>
      <c r="B2757">
        <v>2014</v>
      </c>
      <c r="C2757" t="s">
        <v>72</v>
      </c>
      <c r="D2757" t="s">
        <v>107</v>
      </c>
      <c r="E2757" t="s">
        <v>15044</v>
      </c>
      <c r="F2757">
        <v>20</v>
      </c>
    </row>
    <row r="2758" spans="1:6" x14ac:dyDescent="0.25">
      <c r="A2758" t="s">
        <v>58</v>
      </c>
      <c r="B2758">
        <v>2014</v>
      </c>
      <c r="C2758" t="s">
        <v>72</v>
      </c>
      <c r="D2758" t="s">
        <v>39</v>
      </c>
      <c r="E2758" t="s">
        <v>15045</v>
      </c>
      <c r="F2758">
        <v>68</v>
      </c>
    </row>
    <row r="2759" spans="1:6" x14ac:dyDescent="0.25">
      <c r="A2759" t="s">
        <v>58</v>
      </c>
      <c r="B2759">
        <v>2014</v>
      </c>
      <c r="C2759" t="s">
        <v>72</v>
      </c>
      <c r="D2759" t="s">
        <v>103</v>
      </c>
      <c r="E2759" t="s">
        <v>15046</v>
      </c>
      <c r="F2759">
        <v>214</v>
      </c>
    </row>
    <row r="2760" spans="1:6" x14ac:dyDescent="0.25">
      <c r="A2760" t="s">
        <v>58</v>
      </c>
      <c r="B2760">
        <v>2014</v>
      </c>
      <c r="C2760" t="s">
        <v>73</v>
      </c>
      <c r="D2760" t="s">
        <v>38</v>
      </c>
      <c r="E2760" t="s">
        <v>15047</v>
      </c>
      <c r="F2760">
        <v>13</v>
      </c>
    </row>
    <row r="2761" spans="1:6" x14ac:dyDescent="0.25">
      <c r="A2761" t="s">
        <v>58</v>
      </c>
      <c r="B2761">
        <v>2014</v>
      </c>
      <c r="C2761" t="s">
        <v>73</v>
      </c>
      <c r="D2761" t="s">
        <v>40</v>
      </c>
      <c r="E2761" t="s">
        <v>15048</v>
      </c>
      <c r="F2761">
        <v>3</v>
      </c>
    </row>
    <row r="2762" spans="1:6" x14ac:dyDescent="0.25">
      <c r="A2762" t="s">
        <v>58</v>
      </c>
      <c r="B2762">
        <v>2014</v>
      </c>
      <c r="C2762" t="s">
        <v>73</v>
      </c>
      <c r="D2762" t="s">
        <v>102</v>
      </c>
      <c r="E2762" t="s">
        <v>15049</v>
      </c>
      <c r="F2762">
        <v>51</v>
      </c>
    </row>
    <row r="2763" spans="1:6" x14ac:dyDescent="0.25">
      <c r="A2763" t="s">
        <v>58</v>
      </c>
      <c r="B2763">
        <v>2014</v>
      </c>
      <c r="C2763" t="s">
        <v>73</v>
      </c>
      <c r="D2763" t="s">
        <v>107</v>
      </c>
      <c r="E2763" t="s">
        <v>15050</v>
      </c>
      <c r="F2763">
        <v>21</v>
      </c>
    </row>
    <row r="2764" spans="1:6" x14ac:dyDescent="0.25">
      <c r="A2764" t="s">
        <v>58</v>
      </c>
      <c r="B2764">
        <v>2014</v>
      </c>
      <c r="C2764" t="s">
        <v>73</v>
      </c>
      <c r="D2764" t="s">
        <v>39</v>
      </c>
      <c r="E2764" t="s">
        <v>15051</v>
      </c>
      <c r="F2764">
        <v>74</v>
      </c>
    </row>
    <row r="2765" spans="1:6" x14ac:dyDescent="0.25">
      <c r="A2765" t="s">
        <v>58</v>
      </c>
      <c r="B2765">
        <v>2014</v>
      </c>
      <c r="C2765" t="s">
        <v>73</v>
      </c>
      <c r="D2765" t="s">
        <v>103</v>
      </c>
      <c r="E2765" t="s">
        <v>15052</v>
      </c>
      <c r="F2765">
        <v>198</v>
      </c>
    </row>
    <row r="2766" spans="1:6" x14ac:dyDescent="0.25">
      <c r="A2766" t="s">
        <v>58</v>
      </c>
      <c r="B2766">
        <v>2014</v>
      </c>
      <c r="C2766" t="s">
        <v>74</v>
      </c>
      <c r="D2766" t="s">
        <v>38</v>
      </c>
      <c r="E2766" t="s">
        <v>15053</v>
      </c>
      <c r="F2766">
        <v>33</v>
      </c>
    </row>
    <row r="2767" spans="1:6" x14ac:dyDescent="0.25">
      <c r="A2767" t="s">
        <v>58</v>
      </c>
      <c r="B2767">
        <v>2014</v>
      </c>
      <c r="C2767" t="s">
        <v>74</v>
      </c>
      <c r="D2767" t="s">
        <v>40</v>
      </c>
      <c r="E2767" t="s">
        <v>15054</v>
      </c>
      <c r="F2767">
        <v>2</v>
      </c>
    </row>
    <row r="2768" spans="1:6" x14ac:dyDescent="0.25">
      <c r="A2768" t="s">
        <v>58</v>
      </c>
      <c r="B2768">
        <v>2014</v>
      </c>
      <c r="C2768" t="s">
        <v>74</v>
      </c>
      <c r="D2768" t="s">
        <v>102</v>
      </c>
      <c r="E2768" t="s">
        <v>15055</v>
      </c>
      <c r="F2768">
        <v>32</v>
      </c>
    </row>
    <row r="2769" spans="1:6" x14ac:dyDescent="0.25">
      <c r="A2769" t="s">
        <v>58</v>
      </c>
      <c r="B2769">
        <v>2014</v>
      </c>
      <c r="C2769" t="s">
        <v>74</v>
      </c>
      <c r="D2769" t="s">
        <v>107</v>
      </c>
      <c r="E2769" t="s">
        <v>15056</v>
      </c>
      <c r="F2769">
        <v>23</v>
      </c>
    </row>
    <row r="2770" spans="1:6" x14ac:dyDescent="0.25">
      <c r="A2770" t="s">
        <v>58</v>
      </c>
      <c r="B2770">
        <v>2014</v>
      </c>
      <c r="C2770" t="s">
        <v>74</v>
      </c>
      <c r="D2770" t="s">
        <v>39</v>
      </c>
      <c r="E2770" t="s">
        <v>15057</v>
      </c>
      <c r="F2770">
        <v>71</v>
      </c>
    </row>
    <row r="2771" spans="1:6" x14ac:dyDescent="0.25">
      <c r="A2771" t="s">
        <v>58</v>
      </c>
      <c r="B2771">
        <v>2014</v>
      </c>
      <c r="C2771" t="s">
        <v>74</v>
      </c>
      <c r="D2771" t="s">
        <v>103</v>
      </c>
      <c r="E2771" t="s">
        <v>15058</v>
      </c>
      <c r="F2771">
        <v>196</v>
      </c>
    </row>
    <row r="2772" spans="1:6" x14ac:dyDescent="0.25">
      <c r="A2772" t="s">
        <v>58</v>
      </c>
      <c r="B2772">
        <v>2014</v>
      </c>
      <c r="C2772" t="s">
        <v>75</v>
      </c>
      <c r="D2772" t="s">
        <v>38</v>
      </c>
      <c r="E2772" t="s">
        <v>15059</v>
      </c>
      <c r="F2772">
        <v>25</v>
      </c>
    </row>
    <row r="2773" spans="1:6" x14ac:dyDescent="0.25">
      <c r="A2773" t="s">
        <v>58</v>
      </c>
      <c r="B2773">
        <v>2014</v>
      </c>
      <c r="C2773" t="s">
        <v>75</v>
      </c>
      <c r="D2773" t="s">
        <v>40</v>
      </c>
      <c r="E2773" t="s">
        <v>15060</v>
      </c>
      <c r="F2773">
        <v>1</v>
      </c>
    </row>
    <row r="2774" spans="1:6" x14ac:dyDescent="0.25">
      <c r="A2774" t="s">
        <v>58</v>
      </c>
      <c r="B2774">
        <v>2014</v>
      </c>
      <c r="C2774" t="s">
        <v>75</v>
      </c>
      <c r="D2774" t="s">
        <v>102</v>
      </c>
      <c r="E2774" t="s">
        <v>15061</v>
      </c>
      <c r="F2774">
        <v>61</v>
      </c>
    </row>
    <row r="2775" spans="1:6" x14ac:dyDescent="0.25">
      <c r="A2775" t="s">
        <v>58</v>
      </c>
      <c r="B2775">
        <v>2014</v>
      </c>
      <c r="C2775" t="s">
        <v>75</v>
      </c>
      <c r="D2775" t="s">
        <v>107</v>
      </c>
      <c r="E2775" t="s">
        <v>15062</v>
      </c>
      <c r="F2775">
        <v>34</v>
      </c>
    </row>
    <row r="2776" spans="1:6" x14ac:dyDescent="0.25">
      <c r="A2776" t="s">
        <v>58</v>
      </c>
      <c r="B2776">
        <v>2014</v>
      </c>
      <c r="C2776" t="s">
        <v>75</v>
      </c>
      <c r="D2776" t="s">
        <v>39</v>
      </c>
      <c r="E2776" t="s">
        <v>15063</v>
      </c>
      <c r="F2776">
        <v>119</v>
      </c>
    </row>
    <row r="2777" spans="1:6" x14ac:dyDescent="0.25">
      <c r="A2777" t="s">
        <v>58</v>
      </c>
      <c r="B2777">
        <v>2014</v>
      </c>
      <c r="C2777" t="s">
        <v>75</v>
      </c>
      <c r="D2777" t="s">
        <v>103</v>
      </c>
      <c r="E2777" t="s">
        <v>15064</v>
      </c>
      <c r="F2777">
        <v>194</v>
      </c>
    </row>
    <row r="2778" spans="1:6" x14ac:dyDescent="0.25">
      <c r="A2778" t="s">
        <v>48</v>
      </c>
      <c r="B2778">
        <v>2010</v>
      </c>
      <c r="C2778" t="s">
        <v>72</v>
      </c>
      <c r="D2778" t="s">
        <v>38</v>
      </c>
      <c r="E2778" t="s">
        <v>15065</v>
      </c>
      <c r="F2778">
        <v>3</v>
      </c>
    </row>
    <row r="2779" spans="1:6" x14ac:dyDescent="0.25">
      <c r="A2779" t="s">
        <v>48</v>
      </c>
      <c r="B2779">
        <v>2010</v>
      </c>
      <c r="C2779" t="s">
        <v>72</v>
      </c>
      <c r="D2779" t="s">
        <v>40</v>
      </c>
      <c r="E2779" t="s">
        <v>15066</v>
      </c>
      <c r="F2779">
        <v>5</v>
      </c>
    </row>
    <row r="2780" spans="1:6" x14ac:dyDescent="0.25">
      <c r="A2780" t="s">
        <v>48</v>
      </c>
      <c r="B2780">
        <v>2010</v>
      </c>
      <c r="C2780" t="s">
        <v>72</v>
      </c>
      <c r="D2780" t="s">
        <v>102</v>
      </c>
      <c r="E2780" t="s">
        <v>15067</v>
      </c>
      <c r="F2780">
        <v>27</v>
      </c>
    </row>
    <row r="2781" spans="1:6" x14ac:dyDescent="0.25">
      <c r="A2781" t="s">
        <v>48</v>
      </c>
      <c r="B2781">
        <v>2010</v>
      </c>
      <c r="C2781" t="s">
        <v>72</v>
      </c>
      <c r="D2781" t="s">
        <v>107</v>
      </c>
      <c r="E2781" t="s">
        <v>15068</v>
      </c>
      <c r="F2781">
        <v>39</v>
      </c>
    </row>
    <row r="2782" spans="1:6" x14ac:dyDescent="0.25">
      <c r="A2782" t="s">
        <v>48</v>
      </c>
      <c r="B2782">
        <v>2010</v>
      </c>
      <c r="C2782" t="s">
        <v>72</v>
      </c>
      <c r="D2782" t="s">
        <v>39</v>
      </c>
      <c r="E2782" t="s">
        <v>15069</v>
      </c>
      <c r="F2782">
        <v>7</v>
      </c>
    </row>
    <row r="2783" spans="1:6" x14ac:dyDescent="0.25">
      <c r="A2783" t="s">
        <v>48</v>
      </c>
      <c r="B2783">
        <v>2010</v>
      </c>
      <c r="C2783" t="s">
        <v>72</v>
      </c>
      <c r="D2783" t="s">
        <v>103</v>
      </c>
      <c r="E2783" t="s">
        <v>15070</v>
      </c>
      <c r="F2783">
        <v>261</v>
      </c>
    </row>
    <row r="2784" spans="1:6" x14ac:dyDescent="0.25">
      <c r="A2784" t="s">
        <v>48</v>
      </c>
      <c r="B2784">
        <v>2010</v>
      </c>
      <c r="C2784" t="s">
        <v>73</v>
      </c>
      <c r="D2784" t="s">
        <v>38</v>
      </c>
      <c r="E2784" t="s">
        <v>15071</v>
      </c>
      <c r="F2784">
        <v>5</v>
      </c>
    </row>
    <row r="2785" spans="1:6" x14ac:dyDescent="0.25">
      <c r="A2785" t="s">
        <v>48</v>
      </c>
      <c r="B2785">
        <v>2010</v>
      </c>
      <c r="C2785" t="s">
        <v>73</v>
      </c>
      <c r="D2785" t="s">
        <v>40</v>
      </c>
      <c r="E2785" t="s">
        <v>15072</v>
      </c>
      <c r="F2785">
        <v>4</v>
      </c>
    </row>
    <row r="2786" spans="1:6" x14ac:dyDescent="0.25">
      <c r="A2786" t="s">
        <v>48</v>
      </c>
      <c r="B2786">
        <v>2010</v>
      </c>
      <c r="C2786" t="s">
        <v>73</v>
      </c>
      <c r="D2786" t="s">
        <v>102</v>
      </c>
      <c r="E2786" t="s">
        <v>15073</v>
      </c>
      <c r="F2786">
        <v>15</v>
      </c>
    </row>
    <row r="2787" spans="1:6" x14ac:dyDescent="0.25">
      <c r="A2787" t="s">
        <v>48</v>
      </c>
      <c r="B2787">
        <v>2010</v>
      </c>
      <c r="C2787" t="s">
        <v>73</v>
      </c>
      <c r="D2787" t="s">
        <v>107</v>
      </c>
      <c r="E2787" t="s">
        <v>15074</v>
      </c>
      <c r="F2787">
        <v>15</v>
      </c>
    </row>
    <row r="2788" spans="1:6" x14ac:dyDescent="0.25">
      <c r="A2788" t="s">
        <v>48</v>
      </c>
      <c r="B2788">
        <v>2010</v>
      </c>
      <c r="C2788" t="s">
        <v>73</v>
      </c>
      <c r="D2788" t="s">
        <v>39</v>
      </c>
      <c r="E2788" t="s">
        <v>15075</v>
      </c>
      <c r="F2788">
        <v>6</v>
      </c>
    </row>
    <row r="2789" spans="1:6" x14ac:dyDescent="0.25">
      <c r="A2789" t="s">
        <v>48</v>
      </c>
      <c r="B2789">
        <v>2010</v>
      </c>
      <c r="C2789" t="s">
        <v>73</v>
      </c>
      <c r="D2789" t="s">
        <v>103</v>
      </c>
      <c r="E2789" t="s">
        <v>15076</v>
      </c>
      <c r="F2789">
        <v>175</v>
      </c>
    </row>
    <row r="2790" spans="1:6" x14ac:dyDescent="0.25">
      <c r="A2790" t="s">
        <v>48</v>
      </c>
      <c r="B2790">
        <v>2010</v>
      </c>
      <c r="C2790" t="s">
        <v>74</v>
      </c>
      <c r="D2790" t="s">
        <v>40</v>
      </c>
      <c r="E2790" t="s">
        <v>15077</v>
      </c>
      <c r="F2790">
        <v>10</v>
      </c>
    </row>
    <row r="2791" spans="1:6" x14ac:dyDescent="0.25">
      <c r="A2791" t="s">
        <v>48</v>
      </c>
      <c r="B2791">
        <v>2010</v>
      </c>
      <c r="C2791" t="s">
        <v>74</v>
      </c>
      <c r="D2791" t="s">
        <v>102</v>
      </c>
      <c r="E2791" t="s">
        <v>15078</v>
      </c>
      <c r="F2791">
        <v>8</v>
      </c>
    </row>
    <row r="2792" spans="1:6" x14ac:dyDescent="0.25">
      <c r="A2792" t="s">
        <v>48</v>
      </c>
      <c r="B2792">
        <v>2010</v>
      </c>
      <c r="C2792" t="s">
        <v>74</v>
      </c>
      <c r="D2792" t="s">
        <v>107</v>
      </c>
      <c r="E2792" t="s">
        <v>15079</v>
      </c>
      <c r="F2792">
        <v>21</v>
      </c>
    </row>
    <row r="2793" spans="1:6" x14ac:dyDescent="0.25">
      <c r="A2793" t="s">
        <v>48</v>
      </c>
      <c r="B2793">
        <v>2010</v>
      </c>
      <c r="C2793" t="s">
        <v>74</v>
      </c>
      <c r="D2793" t="s">
        <v>39</v>
      </c>
      <c r="E2793" t="s">
        <v>15080</v>
      </c>
      <c r="F2793">
        <v>11</v>
      </c>
    </row>
    <row r="2794" spans="1:6" x14ac:dyDescent="0.25">
      <c r="A2794" t="s">
        <v>48</v>
      </c>
      <c r="B2794">
        <v>2010</v>
      </c>
      <c r="C2794" t="s">
        <v>74</v>
      </c>
      <c r="D2794" t="s">
        <v>103</v>
      </c>
      <c r="E2794" t="s">
        <v>15081</v>
      </c>
      <c r="F2794">
        <v>132</v>
      </c>
    </row>
    <row r="2795" spans="1:6" x14ac:dyDescent="0.25">
      <c r="A2795" t="s">
        <v>48</v>
      </c>
      <c r="B2795">
        <v>2010</v>
      </c>
      <c r="C2795" t="s">
        <v>75</v>
      </c>
      <c r="D2795" t="s">
        <v>38</v>
      </c>
      <c r="E2795" t="s">
        <v>15082</v>
      </c>
      <c r="F2795">
        <v>6</v>
      </c>
    </row>
    <row r="2796" spans="1:6" x14ac:dyDescent="0.25">
      <c r="A2796" t="s">
        <v>48</v>
      </c>
      <c r="B2796">
        <v>2010</v>
      </c>
      <c r="C2796" t="s">
        <v>75</v>
      </c>
      <c r="D2796" t="s">
        <v>40</v>
      </c>
      <c r="E2796" t="s">
        <v>15083</v>
      </c>
      <c r="F2796">
        <v>5</v>
      </c>
    </row>
    <row r="2797" spans="1:6" x14ac:dyDescent="0.25">
      <c r="A2797" t="s">
        <v>48</v>
      </c>
      <c r="B2797">
        <v>2010</v>
      </c>
      <c r="C2797" t="s">
        <v>75</v>
      </c>
      <c r="D2797" t="s">
        <v>102</v>
      </c>
      <c r="E2797" t="s">
        <v>15084</v>
      </c>
      <c r="F2797">
        <v>19</v>
      </c>
    </row>
    <row r="2798" spans="1:6" x14ac:dyDescent="0.25">
      <c r="A2798" t="s">
        <v>48</v>
      </c>
      <c r="B2798">
        <v>2010</v>
      </c>
      <c r="C2798" t="s">
        <v>75</v>
      </c>
      <c r="D2798" t="s">
        <v>107</v>
      </c>
      <c r="E2798" t="s">
        <v>15085</v>
      </c>
      <c r="F2798">
        <v>35</v>
      </c>
    </row>
    <row r="2799" spans="1:6" x14ac:dyDescent="0.25">
      <c r="A2799" t="s">
        <v>48</v>
      </c>
      <c r="B2799">
        <v>2010</v>
      </c>
      <c r="C2799" t="s">
        <v>75</v>
      </c>
      <c r="D2799" t="s">
        <v>39</v>
      </c>
      <c r="E2799" t="s">
        <v>15086</v>
      </c>
      <c r="F2799">
        <v>18</v>
      </c>
    </row>
    <row r="2800" spans="1:6" x14ac:dyDescent="0.25">
      <c r="A2800" t="s">
        <v>48</v>
      </c>
      <c r="B2800">
        <v>2010</v>
      </c>
      <c r="C2800" t="s">
        <v>75</v>
      </c>
      <c r="D2800" t="s">
        <v>103</v>
      </c>
      <c r="E2800" t="s">
        <v>15087</v>
      </c>
      <c r="F2800">
        <v>207</v>
      </c>
    </row>
    <row r="2801" spans="1:6" x14ac:dyDescent="0.25">
      <c r="A2801" t="s">
        <v>48</v>
      </c>
      <c r="B2801">
        <v>2011</v>
      </c>
      <c r="C2801" t="s">
        <v>72</v>
      </c>
      <c r="D2801" t="s">
        <v>38</v>
      </c>
      <c r="E2801" t="s">
        <v>15088</v>
      </c>
      <c r="F2801">
        <v>1</v>
      </c>
    </row>
    <row r="2802" spans="1:6" x14ac:dyDescent="0.25">
      <c r="A2802" t="s">
        <v>48</v>
      </c>
      <c r="B2802">
        <v>2011</v>
      </c>
      <c r="C2802" t="s">
        <v>72</v>
      </c>
      <c r="D2802" t="s">
        <v>40</v>
      </c>
      <c r="E2802" t="s">
        <v>15089</v>
      </c>
      <c r="F2802">
        <v>6</v>
      </c>
    </row>
    <row r="2803" spans="1:6" x14ac:dyDescent="0.25">
      <c r="A2803" t="s">
        <v>48</v>
      </c>
      <c r="B2803">
        <v>2011</v>
      </c>
      <c r="C2803" t="s">
        <v>72</v>
      </c>
      <c r="D2803" t="s">
        <v>102</v>
      </c>
      <c r="E2803" t="s">
        <v>15090</v>
      </c>
      <c r="F2803">
        <v>29</v>
      </c>
    </row>
    <row r="2804" spans="1:6" x14ac:dyDescent="0.25">
      <c r="A2804" t="s">
        <v>48</v>
      </c>
      <c r="B2804">
        <v>2011</v>
      </c>
      <c r="C2804" t="s">
        <v>72</v>
      </c>
      <c r="D2804" t="s">
        <v>107</v>
      </c>
      <c r="E2804" t="s">
        <v>15091</v>
      </c>
      <c r="F2804">
        <v>35</v>
      </c>
    </row>
    <row r="2805" spans="1:6" x14ac:dyDescent="0.25">
      <c r="A2805" t="s">
        <v>48</v>
      </c>
      <c r="B2805">
        <v>2011</v>
      </c>
      <c r="C2805" t="s">
        <v>72</v>
      </c>
      <c r="D2805" t="s">
        <v>39</v>
      </c>
      <c r="E2805" t="s">
        <v>15092</v>
      </c>
      <c r="F2805">
        <v>15</v>
      </c>
    </row>
    <row r="2806" spans="1:6" x14ac:dyDescent="0.25">
      <c r="A2806" t="s">
        <v>48</v>
      </c>
      <c r="B2806">
        <v>2011</v>
      </c>
      <c r="C2806" t="s">
        <v>72</v>
      </c>
      <c r="D2806" t="s">
        <v>103</v>
      </c>
      <c r="E2806" t="s">
        <v>15093</v>
      </c>
      <c r="F2806">
        <v>280</v>
      </c>
    </row>
    <row r="2807" spans="1:6" x14ac:dyDescent="0.25">
      <c r="A2807" t="s">
        <v>48</v>
      </c>
      <c r="B2807">
        <v>2011</v>
      </c>
      <c r="C2807" t="s">
        <v>73</v>
      </c>
      <c r="D2807" t="s">
        <v>38</v>
      </c>
      <c r="E2807" t="s">
        <v>15094</v>
      </c>
      <c r="F2807">
        <v>1</v>
      </c>
    </row>
    <row r="2808" spans="1:6" x14ac:dyDescent="0.25">
      <c r="A2808" t="s">
        <v>48</v>
      </c>
      <c r="B2808">
        <v>2011</v>
      </c>
      <c r="C2808" t="s">
        <v>73</v>
      </c>
      <c r="D2808" t="s">
        <v>40</v>
      </c>
      <c r="E2808" t="s">
        <v>15095</v>
      </c>
      <c r="F2808">
        <v>4</v>
      </c>
    </row>
    <row r="2809" spans="1:6" x14ac:dyDescent="0.25">
      <c r="A2809" t="s">
        <v>48</v>
      </c>
      <c r="B2809">
        <v>2011</v>
      </c>
      <c r="C2809" t="s">
        <v>73</v>
      </c>
      <c r="D2809" t="s">
        <v>102</v>
      </c>
      <c r="E2809" t="s">
        <v>15096</v>
      </c>
      <c r="F2809">
        <v>33</v>
      </c>
    </row>
    <row r="2810" spans="1:6" x14ac:dyDescent="0.25">
      <c r="A2810" t="s">
        <v>48</v>
      </c>
      <c r="B2810">
        <v>2011</v>
      </c>
      <c r="C2810" t="s">
        <v>73</v>
      </c>
      <c r="D2810" t="s">
        <v>107</v>
      </c>
      <c r="E2810" t="s">
        <v>15097</v>
      </c>
      <c r="F2810">
        <v>17</v>
      </c>
    </row>
    <row r="2811" spans="1:6" x14ac:dyDescent="0.25">
      <c r="A2811" t="s">
        <v>48</v>
      </c>
      <c r="B2811">
        <v>2011</v>
      </c>
      <c r="C2811" t="s">
        <v>73</v>
      </c>
      <c r="D2811" t="s">
        <v>39</v>
      </c>
      <c r="E2811" t="s">
        <v>15098</v>
      </c>
      <c r="F2811">
        <v>15</v>
      </c>
    </row>
    <row r="2812" spans="1:6" x14ac:dyDescent="0.25">
      <c r="A2812" t="s">
        <v>48</v>
      </c>
      <c r="B2812">
        <v>2011</v>
      </c>
      <c r="C2812" t="s">
        <v>73</v>
      </c>
      <c r="D2812" t="s">
        <v>103</v>
      </c>
      <c r="E2812" t="s">
        <v>15099</v>
      </c>
      <c r="F2812">
        <v>152</v>
      </c>
    </row>
    <row r="2813" spans="1:6" x14ac:dyDescent="0.25">
      <c r="A2813" t="s">
        <v>48</v>
      </c>
      <c r="B2813">
        <v>2011</v>
      </c>
      <c r="C2813" t="s">
        <v>74</v>
      </c>
      <c r="D2813" t="s">
        <v>38</v>
      </c>
      <c r="E2813" t="s">
        <v>15100</v>
      </c>
      <c r="F2813">
        <v>1</v>
      </c>
    </row>
    <row r="2814" spans="1:6" x14ac:dyDescent="0.25">
      <c r="A2814" t="s">
        <v>48</v>
      </c>
      <c r="B2814">
        <v>2011</v>
      </c>
      <c r="C2814" t="s">
        <v>74</v>
      </c>
      <c r="D2814" t="s">
        <v>40</v>
      </c>
      <c r="E2814" t="s">
        <v>15101</v>
      </c>
      <c r="F2814">
        <v>4</v>
      </c>
    </row>
    <row r="2815" spans="1:6" x14ac:dyDescent="0.25">
      <c r="A2815" t="s">
        <v>48</v>
      </c>
      <c r="B2815">
        <v>2011</v>
      </c>
      <c r="C2815" t="s">
        <v>74</v>
      </c>
      <c r="D2815" t="s">
        <v>102</v>
      </c>
      <c r="E2815" t="s">
        <v>15102</v>
      </c>
      <c r="F2815">
        <v>21</v>
      </c>
    </row>
    <row r="2816" spans="1:6" x14ac:dyDescent="0.25">
      <c r="A2816" t="s">
        <v>48</v>
      </c>
      <c r="B2816">
        <v>2011</v>
      </c>
      <c r="C2816" t="s">
        <v>74</v>
      </c>
      <c r="D2816" t="s">
        <v>107</v>
      </c>
      <c r="E2816" t="s">
        <v>15103</v>
      </c>
      <c r="F2816">
        <v>14</v>
      </c>
    </row>
    <row r="2817" spans="1:6" x14ac:dyDescent="0.25">
      <c r="A2817" t="s">
        <v>48</v>
      </c>
      <c r="B2817">
        <v>2011</v>
      </c>
      <c r="C2817" t="s">
        <v>74</v>
      </c>
      <c r="D2817" t="s">
        <v>39</v>
      </c>
      <c r="E2817" t="s">
        <v>15104</v>
      </c>
      <c r="F2817">
        <v>19</v>
      </c>
    </row>
    <row r="2818" spans="1:6" x14ac:dyDescent="0.25">
      <c r="A2818" t="s">
        <v>48</v>
      </c>
      <c r="B2818">
        <v>2011</v>
      </c>
      <c r="C2818" t="s">
        <v>74</v>
      </c>
      <c r="D2818" t="s">
        <v>103</v>
      </c>
      <c r="E2818" t="s">
        <v>15105</v>
      </c>
      <c r="F2818">
        <v>186</v>
      </c>
    </row>
    <row r="2819" spans="1:6" x14ac:dyDescent="0.25">
      <c r="A2819" t="s">
        <v>48</v>
      </c>
      <c r="B2819">
        <v>2011</v>
      </c>
      <c r="C2819" t="s">
        <v>75</v>
      </c>
      <c r="D2819" t="s">
        <v>38</v>
      </c>
      <c r="E2819" t="s">
        <v>15106</v>
      </c>
      <c r="F2819">
        <v>3</v>
      </c>
    </row>
    <row r="2820" spans="1:6" x14ac:dyDescent="0.25">
      <c r="A2820" t="s">
        <v>48</v>
      </c>
      <c r="B2820">
        <v>2011</v>
      </c>
      <c r="C2820" t="s">
        <v>75</v>
      </c>
      <c r="D2820" t="s">
        <v>40</v>
      </c>
      <c r="E2820" t="s">
        <v>15107</v>
      </c>
      <c r="F2820">
        <v>5</v>
      </c>
    </row>
    <row r="2821" spans="1:6" x14ac:dyDescent="0.25">
      <c r="A2821" t="s">
        <v>48</v>
      </c>
      <c r="B2821">
        <v>2011</v>
      </c>
      <c r="C2821" t="s">
        <v>75</v>
      </c>
      <c r="D2821" t="s">
        <v>102</v>
      </c>
      <c r="E2821" t="s">
        <v>15108</v>
      </c>
      <c r="F2821">
        <v>34</v>
      </c>
    </row>
    <row r="2822" spans="1:6" x14ac:dyDescent="0.25">
      <c r="A2822" t="s">
        <v>48</v>
      </c>
      <c r="B2822">
        <v>2011</v>
      </c>
      <c r="C2822" t="s">
        <v>75</v>
      </c>
      <c r="D2822" t="s">
        <v>107</v>
      </c>
      <c r="E2822" t="s">
        <v>15109</v>
      </c>
      <c r="F2822">
        <v>21</v>
      </c>
    </row>
    <row r="2823" spans="1:6" x14ac:dyDescent="0.25">
      <c r="A2823" t="s">
        <v>48</v>
      </c>
      <c r="B2823">
        <v>2011</v>
      </c>
      <c r="C2823" t="s">
        <v>75</v>
      </c>
      <c r="D2823" t="s">
        <v>39</v>
      </c>
      <c r="E2823" t="s">
        <v>15110</v>
      </c>
      <c r="F2823">
        <v>14</v>
      </c>
    </row>
    <row r="2824" spans="1:6" x14ac:dyDescent="0.25">
      <c r="A2824" t="s">
        <v>48</v>
      </c>
      <c r="B2824">
        <v>2011</v>
      </c>
      <c r="C2824" t="s">
        <v>75</v>
      </c>
      <c r="D2824" t="s">
        <v>103</v>
      </c>
      <c r="E2824" t="s">
        <v>15111</v>
      </c>
      <c r="F2824">
        <v>192</v>
      </c>
    </row>
    <row r="2825" spans="1:6" x14ac:dyDescent="0.25">
      <c r="A2825" t="s">
        <v>48</v>
      </c>
      <c r="B2825">
        <v>2012</v>
      </c>
      <c r="C2825" t="s">
        <v>72</v>
      </c>
      <c r="D2825" t="s">
        <v>40</v>
      </c>
      <c r="E2825" t="s">
        <v>15112</v>
      </c>
      <c r="F2825">
        <v>3</v>
      </c>
    </row>
    <row r="2826" spans="1:6" x14ac:dyDescent="0.25">
      <c r="A2826" t="s">
        <v>48</v>
      </c>
      <c r="B2826">
        <v>2012</v>
      </c>
      <c r="C2826" t="s">
        <v>72</v>
      </c>
      <c r="D2826" t="s">
        <v>102</v>
      </c>
      <c r="E2826" t="s">
        <v>15113</v>
      </c>
      <c r="F2826">
        <v>47</v>
      </c>
    </row>
    <row r="2827" spans="1:6" x14ac:dyDescent="0.25">
      <c r="A2827" t="s">
        <v>48</v>
      </c>
      <c r="B2827">
        <v>2012</v>
      </c>
      <c r="C2827" t="s">
        <v>72</v>
      </c>
      <c r="D2827" t="s">
        <v>107</v>
      </c>
      <c r="E2827" t="s">
        <v>15114</v>
      </c>
      <c r="F2827">
        <v>39</v>
      </c>
    </row>
    <row r="2828" spans="1:6" x14ac:dyDescent="0.25">
      <c r="A2828" t="s">
        <v>48</v>
      </c>
      <c r="B2828">
        <v>2012</v>
      </c>
      <c r="C2828" t="s">
        <v>72</v>
      </c>
      <c r="D2828" t="s">
        <v>39</v>
      </c>
      <c r="E2828" t="s">
        <v>15115</v>
      </c>
      <c r="F2828">
        <v>14</v>
      </c>
    </row>
    <row r="2829" spans="1:6" x14ac:dyDescent="0.25">
      <c r="A2829" t="s">
        <v>48</v>
      </c>
      <c r="B2829">
        <v>2012</v>
      </c>
      <c r="C2829" t="s">
        <v>72</v>
      </c>
      <c r="D2829" t="s">
        <v>103</v>
      </c>
      <c r="E2829" t="s">
        <v>15116</v>
      </c>
      <c r="F2829">
        <v>281</v>
      </c>
    </row>
    <row r="2830" spans="1:6" x14ac:dyDescent="0.25">
      <c r="A2830" t="s">
        <v>48</v>
      </c>
      <c r="B2830">
        <v>2012</v>
      </c>
      <c r="C2830" t="s">
        <v>73</v>
      </c>
      <c r="D2830" t="s">
        <v>38</v>
      </c>
      <c r="E2830" t="s">
        <v>15117</v>
      </c>
      <c r="F2830">
        <v>2</v>
      </c>
    </row>
    <row r="2831" spans="1:6" x14ac:dyDescent="0.25">
      <c r="A2831" t="s">
        <v>48</v>
      </c>
      <c r="B2831">
        <v>2012</v>
      </c>
      <c r="C2831" t="s">
        <v>73</v>
      </c>
      <c r="D2831" t="s">
        <v>40</v>
      </c>
      <c r="E2831" t="s">
        <v>15118</v>
      </c>
      <c r="F2831">
        <v>4</v>
      </c>
    </row>
    <row r="2832" spans="1:6" x14ac:dyDescent="0.25">
      <c r="A2832" t="s">
        <v>48</v>
      </c>
      <c r="B2832">
        <v>2012</v>
      </c>
      <c r="C2832" t="s">
        <v>73</v>
      </c>
      <c r="D2832" t="s">
        <v>102</v>
      </c>
      <c r="E2832" t="s">
        <v>15119</v>
      </c>
      <c r="F2832">
        <v>18</v>
      </c>
    </row>
    <row r="2833" spans="1:6" x14ac:dyDescent="0.25">
      <c r="A2833" t="s">
        <v>48</v>
      </c>
      <c r="B2833">
        <v>2012</v>
      </c>
      <c r="C2833" t="s">
        <v>73</v>
      </c>
      <c r="D2833" t="s">
        <v>107</v>
      </c>
      <c r="E2833" t="s">
        <v>15120</v>
      </c>
      <c r="F2833">
        <v>29</v>
      </c>
    </row>
    <row r="2834" spans="1:6" x14ac:dyDescent="0.25">
      <c r="A2834" t="s">
        <v>48</v>
      </c>
      <c r="B2834">
        <v>2012</v>
      </c>
      <c r="C2834" t="s">
        <v>73</v>
      </c>
      <c r="D2834" t="s">
        <v>39</v>
      </c>
      <c r="E2834" t="s">
        <v>15121</v>
      </c>
      <c r="F2834">
        <v>17</v>
      </c>
    </row>
    <row r="2835" spans="1:6" x14ac:dyDescent="0.25">
      <c r="A2835" t="s">
        <v>48</v>
      </c>
      <c r="B2835">
        <v>2012</v>
      </c>
      <c r="C2835" t="s">
        <v>73</v>
      </c>
      <c r="D2835" t="s">
        <v>103</v>
      </c>
      <c r="E2835" t="s">
        <v>15122</v>
      </c>
      <c r="F2835">
        <v>183</v>
      </c>
    </row>
    <row r="2836" spans="1:6" x14ac:dyDescent="0.25">
      <c r="A2836" t="s">
        <v>48</v>
      </c>
      <c r="B2836">
        <v>2012</v>
      </c>
      <c r="C2836" t="s">
        <v>74</v>
      </c>
      <c r="D2836" t="s">
        <v>38</v>
      </c>
      <c r="E2836" t="s">
        <v>15123</v>
      </c>
      <c r="F2836">
        <v>2</v>
      </c>
    </row>
    <row r="2837" spans="1:6" x14ac:dyDescent="0.25">
      <c r="A2837" t="s">
        <v>48</v>
      </c>
      <c r="B2837">
        <v>2012</v>
      </c>
      <c r="C2837" t="s">
        <v>74</v>
      </c>
      <c r="D2837" t="s">
        <v>40</v>
      </c>
      <c r="E2837" t="s">
        <v>15124</v>
      </c>
      <c r="F2837">
        <v>6</v>
      </c>
    </row>
    <row r="2838" spans="1:6" x14ac:dyDescent="0.25">
      <c r="A2838" t="s">
        <v>48</v>
      </c>
      <c r="B2838">
        <v>2012</v>
      </c>
      <c r="C2838" t="s">
        <v>74</v>
      </c>
      <c r="D2838" t="s">
        <v>102</v>
      </c>
      <c r="E2838" t="s">
        <v>15125</v>
      </c>
      <c r="F2838">
        <v>27</v>
      </c>
    </row>
    <row r="2839" spans="1:6" x14ac:dyDescent="0.25">
      <c r="A2839" t="s">
        <v>48</v>
      </c>
      <c r="B2839">
        <v>2012</v>
      </c>
      <c r="C2839" t="s">
        <v>74</v>
      </c>
      <c r="D2839" t="s">
        <v>107</v>
      </c>
      <c r="E2839" t="s">
        <v>15126</v>
      </c>
      <c r="F2839">
        <v>19</v>
      </c>
    </row>
    <row r="2840" spans="1:6" x14ac:dyDescent="0.25">
      <c r="A2840" t="s">
        <v>48</v>
      </c>
      <c r="B2840">
        <v>2012</v>
      </c>
      <c r="C2840" t="s">
        <v>74</v>
      </c>
      <c r="D2840" t="s">
        <v>39</v>
      </c>
      <c r="E2840" t="s">
        <v>15127</v>
      </c>
      <c r="F2840">
        <v>17</v>
      </c>
    </row>
    <row r="2841" spans="1:6" x14ac:dyDescent="0.25">
      <c r="A2841" t="s">
        <v>48</v>
      </c>
      <c r="B2841">
        <v>2012</v>
      </c>
      <c r="C2841" t="s">
        <v>74</v>
      </c>
      <c r="D2841" t="s">
        <v>103</v>
      </c>
      <c r="E2841" t="s">
        <v>15128</v>
      </c>
      <c r="F2841">
        <v>151</v>
      </c>
    </row>
    <row r="2842" spans="1:6" x14ac:dyDescent="0.25">
      <c r="A2842" t="s">
        <v>48</v>
      </c>
      <c r="B2842">
        <v>2012</v>
      </c>
      <c r="C2842" t="s">
        <v>75</v>
      </c>
      <c r="D2842" t="s">
        <v>38</v>
      </c>
      <c r="E2842" t="s">
        <v>15129</v>
      </c>
      <c r="F2842">
        <v>5</v>
      </c>
    </row>
    <row r="2843" spans="1:6" x14ac:dyDescent="0.25">
      <c r="A2843" t="s">
        <v>48</v>
      </c>
      <c r="B2843">
        <v>2012</v>
      </c>
      <c r="C2843" t="s">
        <v>75</v>
      </c>
      <c r="D2843" t="s">
        <v>40</v>
      </c>
      <c r="E2843" t="s">
        <v>15130</v>
      </c>
      <c r="F2843">
        <v>6</v>
      </c>
    </row>
    <row r="2844" spans="1:6" x14ac:dyDescent="0.25">
      <c r="A2844" t="s">
        <v>48</v>
      </c>
      <c r="B2844">
        <v>2012</v>
      </c>
      <c r="C2844" t="s">
        <v>75</v>
      </c>
      <c r="D2844" t="s">
        <v>102</v>
      </c>
      <c r="E2844" t="s">
        <v>15131</v>
      </c>
      <c r="F2844">
        <v>40</v>
      </c>
    </row>
    <row r="2845" spans="1:6" x14ac:dyDescent="0.25">
      <c r="A2845" t="s">
        <v>48</v>
      </c>
      <c r="B2845">
        <v>2012</v>
      </c>
      <c r="C2845" t="s">
        <v>75</v>
      </c>
      <c r="D2845" t="s">
        <v>107</v>
      </c>
      <c r="E2845" t="s">
        <v>15132</v>
      </c>
      <c r="F2845">
        <v>25</v>
      </c>
    </row>
    <row r="2846" spans="1:6" x14ac:dyDescent="0.25">
      <c r="A2846" t="s">
        <v>48</v>
      </c>
      <c r="B2846">
        <v>2012</v>
      </c>
      <c r="C2846" t="s">
        <v>75</v>
      </c>
      <c r="D2846" t="s">
        <v>39</v>
      </c>
      <c r="E2846" t="s">
        <v>15133</v>
      </c>
      <c r="F2846">
        <v>12</v>
      </c>
    </row>
    <row r="2847" spans="1:6" x14ac:dyDescent="0.25">
      <c r="A2847" t="s">
        <v>48</v>
      </c>
      <c r="B2847">
        <v>2012</v>
      </c>
      <c r="C2847" t="s">
        <v>75</v>
      </c>
      <c r="D2847" t="s">
        <v>103</v>
      </c>
      <c r="E2847" t="s">
        <v>15134</v>
      </c>
      <c r="F2847">
        <v>192</v>
      </c>
    </row>
    <row r="2848" spans="1:6" x14ac:dyDescent="0.25">
      <c r="A2848" t="s">
        <v>48</v>
      </c>
      <c r="B2848">
        <v>2013</v>
      </c>
      <c r="C2848" t="s">
        <v>72</v>
      </c>
      <c r="D2848" t="s">
        <v>38</v>
      </c>
      <c r="E2848" t="s">
        <v>15135</v>
      </c>
      <c r="F2848">
        <v>2</v>
      </c>
    </row>
    <row r="2849" spans="1:6" x14ac:dyDescent="0.25">
      <c r="A2849" t="s">
        <v>48</v>
      </c>
      <c r="B2849">
        <v>2013</v>
      </c>
      <c r="C2849" t="s">
        <v>72</v>
      </c>
      <c r="D2849" t="s">
        <v>40</v>
      </c>
      <c r="E2849" t="s">
        <v>15136</v>
      </c>
      <c r="F2849">
        <v>8</v>
      </c>
    </row>
    <row r="2850" spans="1:6" x14ac:dyDescent="0.25">
      <c r="A2850" t="s">
        <v>48</v>
      </c>
      <c r="B2850">
        <v>2013</v>
      </c>
      <c r="C2850" t="s">
        <v>72</v>
      </c>
      <c r="D2850" t="s">
        <v>102</v>
      </c>
      <c r="E2850" t="s">
        <v>15137</v>
      </c>
      <c r="F2850">
        <v>28</v>
      </c>
    </row>
    <row r="2851" spans="1:6" x14ac:dyDescent="0.25">
      <c r="A2851" t="s">
        <v>48</v>
      </c>
      <c r="B2851">
        <v>2013</v>
      </c>
      <c r="C2851" t="s">
        <v>72</v>
      </c>
      <c r="D2851" t="s">
        <v>107</v>
      </c>
      <c r="E2851" t="s">
        <v>15138</v>
      </c>
      <c r="F2851">
        <v>41</v>
      </c>
    </row>
    <row r="2852" spans="1:6" x14ac:dyDescent="0.25">
      <c r="A2852" t="s">
        <v>48</v>
      </c>
      <c r="B2852">
        <v>2013</v>
      </c>
      <c r="C2852" t="s">
        <v>72</v>
      </c>
      <c r="D2852" t="s">
        <v>39</v>
      </c>
      <c r="E2852" t="s">
        <v>15139</v>
      </c>
      <c r="F2852">
        <v>14</v>
      </c>
    </row>
    <row r="2853" spans="1:6" x14ac:dyDescent="0.25">
      <c r="A2853" t="s">
        <v>48</v>
      </c>
      <c r="B2853">
        <v>2013</v>
      </c>
      <c r="C2853" t="s">
        <v>72</v>
      </c>
      <c r="D2853" t="s">
        <v>103</v>
      </c>
      <c r="E2853" t="s">
        <v>15140</v>
      </c>
      <c r="F2853">
        <v>264</v>
      </c>
    </row>
    <row r="2854" spans="1:6" x14ac:dyDescent="0.25">
      <c r="A2854" t="s">
        <v>48</v>
      </c>
      <c r="B2854">
        <v>2013</v>
      </c>
      <c r="C2854" t="s">
        <v>73</v>
      </c>
      <c r="D2854" t="s">
        <v>38</v>
      </c>
      <c r="E2854" t="s">
        <v>15141</v>
      </c>
      <c r="F2854">
        <v>5</v>
      </c>
    </row>
    <row r="2855" spans="1:6" x14ac:dyDescent="0.25">
      <c r="A2855" t="s">
        <v>48</v>
      </c>
      <c r="B2855">
        <v>2013</v>
      </c>
      <c r="C2855" t="s">
        <v>73</v>
      </c>
      <c r="D2855" t="s">
        <v>40</v>
      </c>
      <c r="E2855" t="s">
        <v>15142</v>
      </c>
      <c r="F2855">
        <v>4</v>
      </c>
    </row>
    <row r="2856" spans="1:6" x14ac:dyDescent="0.25">
      <c r="A2856" t="s">
        <v>48</v>
      </c>
      <c r="B2856">
        <v>2013</v>
      </c>
      <c r="C2856" t="s">
        <v>73</v>
      </c>
      <c r="D2856" t="s">
        <v>102</v>
      </c>
      <c r="E2856" t="s">
        <v>15143</v>
      </c>
      <c r="F2856">
        <v>39</v>
      </c>
    </row>
    <row r="2857" spans="1:6" x14ac:dyDescent="0.25">
      <c r="A2857" t="s">
        <v>48</v>
      </c>
      <c r="B2857">
        <v>2013</v>
      </c>
      <c r="C2857" t="s">
        <v>73</v>
      </c>
      <c r="D2857" t="s">
        <v>107</v>
      </c>
      <c r="E2857" t="s">
        <v>15144</v>
      </c>
      <c r="F2857">
        <v>27</v>
      </c>
    </row>
    <row r="2858" spans="1:6" x14ac:dyDescent="0.25">
      <c r="A2858" t="s">
        <v>48</v>
      </c>
      <c r="B2858">
        <v>2013</v>
      </c>
      <c r="C2858" t="s">
        <v>73</v>
      </c>
      <c r="D2858" t="s">
        <v>39</v>
      </c>
      <c r="E2858" t="s">
        <v>15145</v>
      </c>
      <c r="F2858">
        <v>8</v>
      </c>
    </row>
    <row r="2859" spans="1:6" x14ac:dyDescent="0.25">
      <c r="A2859" t="s">
        <v>48</v>
      </c>
      <c r="B2859">
        <v>2013</v>
      </c>
      <c r="C2859" t="s">
        <v>73</v>
      </c>
      <c r="D2859" t="s">
        <v>103</v>
      </c>
      <c r="E2859" t="s">
        <v>15146</v>
      </c>
      <c r="F2859">
        <v>173</v>
      </c>
    </row>
    <row r="2860" spans="1:6" x14ac:dyDescent="0.25">
      <c r="A2860" t="s">
        <v>48</v>
      </c>
      <c r="B2860">
        <v>2013</v>
      </c>
      <c r="C2860" t="s">
        <v>74</v>
      </c>
      <c r="D2860" t="s">
        <v>38</v>
      </c>
      <c r="E2860" t="s">
        <v>15147</v>
      </c>
      <c r="F2860">
        <v>3</v>
      </c>
    </row>
    <row r="2861" spans="1:6" x14ac:dyDescent="0.25">
      <c r="A2861" t="s">
        <v>48</v>
      </c>
      <c r="B2861">
        <v>2013</v>
      </c>
      <c r="C2861" t="s">
        <v>74</v>
      </c>
      <c r="D2861" t="s">
        <v>40</v>
      </c>
      <c r="E2861" t="s">
        <v>15148</v>
      </c>
      <c r="F2861">
        <v>7</v>
      </c>
    </row>
    <row r="2862" spans="1:6" x14ac:dyDescent="0.25">
      <c r="A2862" t="s">
        <v>48</v>
      </c>
      <c r="B2862">
        <v>2013</v>
      </c>
      <c r="C2862" t="s">
        <v>74</v>
      </c>
      <c r="D2862" t="s">
        <v>102</v>
      </c>
      <c r="E2862" t="s">
        <v>15149</v>
      </c>
      <c r="F2862">
        <v>22</v>
      </c>
    </row>
    <row r="2863" spans="1:6" x14ac:dyDescent="0.25">
      <c r="A2863" t="s">
        <v>48</v>
      </c>
      <c r="B2863">
        <v>2013</v>
      </c>
      <c r="C2863" t="s">
        <v>74</v>
      </c>
      <c r="D2863" t="s">
        <v>107</v>
      </c>
      <c r="E2863" t="s">
        <v>15150</v>
      </c>
      <c r="F2863">
        <v>14</v>
      </c>
    </row>
    <row r="2864" spans="1:6" x14ac:dyDescent="0.25">
      <c r="A2864" t="s">
        <v>48</v>
      </c>
      <c r="B2864">
        <v>2013</v>
      </c>
      <c r="C2864" t="s">
        <v>74</v>
      </c>
      <c r="D2864" t="s">
        <v>39</v>
      </c>
      <c r="E2864" t="s">
        <v>15151</v>
      </c>
      <c r="F2864">
        <v>9</v>
      </c>
    </row>
    <row r="2865" spans="1:6" x14ac:dyDescent="0.25">
      <c r="A2865" t="s">
        <v>48</v>
      </c>
      <c r="B2865">
        <v>2013</v>
      </c>
      <c r="C2865" t="s">
        <v>74</v>
      </c>
      <c r="D2865" t="s">
        <v>103</v>
      </c>
      <c r="E2865" t="s">
        <v>15152</v>
      </c>
      <c r="F2865">
        <v>159</v>
      </c>
    </row>
    <row r="2866" spans="1:6" x14ac:dyDescent="0.25">
      <c r="A2866" t="s">
        <v>48</v>
      </c>
      <c r="B2866">
        <v>2013</v>
      </c>
      <c r="C2866" t="s">
        <v>75</v>
      </c>
      <c r="D2866" t="s">
        <v>38</v>
      </c>
      <c r="E2866" t="s">
        <v>15153</v>
      </c>
      <c r="F2866">
        <v>2</v>
      </c>
    </row>
    <row r="2867" spans="1:6" x14ac:dyDescent="0.25">
      <c r="A2867" t="s">
        <v>48</v>
      </c>
      <c r="B2867">
        <v>2013</v>
      </c>
      <c r="C2867" t="s">
        <v>75</v>
      </c>
      <c r="D2867" t="s">
        <v>40</v>
      </c>
      <c r="E2867" t="s">
        <v>15154</v>
      </c>
      <c r="F2867">
        <v>6</v>
      </c>
    </row>
    <row r="2868" spans="1:6" x14ac:dyDescent="0.25">
      <c r="A2868" t="s">
        <v>48</v>
      </c>
      <c r="B2868">
        <v>2013</v>
      </c>
      <c r="C2868" t="s">
        <v>75</v>
      </c>
      <c r="D2868" t="s">
        <v>102</v>
      </c>
      <c r="E2868" t="s">
        <v>15155</v>
      </c>
      <c r="F2868">
        <v>37</v>
      </c>
    </row>
    <row r="2869" spans="1:6" x14ac:dyDescent="0.25">
      <c r="A2869" t="s">
        <v>48</v>
      </c>
      <c r="B2869">
        <v>2013</v>
      </c>
      <c r="C2869" t="s">
        <v>75</v>
      </c>
      <c r="D2869" t="s">
        <v>107</v>
      </c>
      <c r="E2869" t="s">
        <v>15156</v>
      </c>
      <c r="F2869">
        <v>31</v>
      </c>
    </row>
    <row r="2870" spans="1:6" x14ac:dyDescent="0.25">
      <c r="A2870" t="s">
        <v>48</v>
      </c>
      <c r="B2870">
        <v>2013</v>
      </c>
      <c r="C2870" t="s">
        <v>75</v>
      </c>
      <c r="D2870" t="s">
        <v>39</v>
      </c>
      <c r="E2870" t="s">
        <v>15157</v>
      </c>
      <c r="F2870">
        <v>24</v>
      </c>
    </row>
    <row r="2871" spans="1:6" x14ac:dyDescent="0.25">
      <c r="A2871" t="s">
        <v>48</v>
      </c>
      <c r="B2871">
        <v>2013</v>
      </c>
      <c r="C2871" t="s">
        <v>75</v>
      </c>
      <c r="D2871" t="s">
        <v>103</v>
      </c>
      <c r="E2871" t="s">
        <v>15158</v>
      </c>
      <c r="F2871">
        <v>208</v>
      </c>
    </row>
    <row r="2872" spans="1:6" x14ac:dyDescent="0.25">
      <c r="A2872" t="s">
        <v>48</v>
      </c>
      <c r="B2872">
        <v>2014</v>
      </c>
      <c r="C2872" t="s">
        <v>72</v>
      </c>
      <c r="D2872" t="s">
        <v>38</v>
      </c>
      <c r="E2872" t="s">
        <v>15159</v>
      </c>
      <c r="F2872">
        <v>8</v>
      </c>
    </row>
    <row r="2873" spans="1:6" x14ac:dyDescent="0.25">
      <c r="A2873" t="s">
        <v>48</v>
      </c>
      <c r="B2873">
        <v>2014</v>
      </c>
      <c r="C2873" t="s">
        <v>72</v>
      </c>
      <c r="D2873" t="s">
        <v>40</v>
      </c>
      <c r="E2873" t="s">
        <v>15160</v>
      </c>
      <c r="F2873">
        <v>6</v>
      </c>
    </row>
    <row r="2874" spans="1:6" x14ac:dyDescent="0.25">
      <c r="A2874" t="s">
        <v>48</v>
      </c>
      <c r="B2874">
        <v>2014</v>
      </c>
      <c r="C2874" t="s">
        <v>72</v>
      </c>
      <c r="D2874" t="s">
        <v>102</v>
      </c>
      <c r="E2874" t="s">
        <v>15161</v>
      </c>
      <c r="F2874">
        <v>43</v>
      </c>
    </row>
    <row r="2875" spans="1:6" x14ac:dyDescent="0.25">
      <c r="A2875" t="s">
        <v>48</v>
      </c>
      <c r="B2875">
        <v>2014</v>
      </c>
      <c r="C2875" t="s">
        <v>72</v>
      </c>
      <c r="D2875" t="s">
        <v>107</v>
      </c>
      <c r="E2875" t="s">
        <v>15162</v>
      </c>
      <c r="F2875">
        <v>46</v>
      </c>
    </row>
    <row r="2876" spans="1:6" x14ac:dyDescent="0.25">
      <c r="A2876" t="s">
        <v>48</v>
      </c>
      <c r="B2876">
        <v>2014</v>
      </c>
      <c r="C2876" t="s">
        <v>72</v>
      </c>
      <c r="D2876" t="s">
        <v>39</v>
      </c>
      <c r="E2876" t="s">
        <v>15163</v>
      </c>
      <c r="F2876">
        <v>11</v>
      </c>
    </row>
    <row r="2877" spans="1:6" x14ac:dyDescent="0.25">
      <c r="A2877" t="s">
        <v>48</v>
      </c>
      <c r="B2877">
        <v>2014</v>
      </c>
      <c r="C2877" t="s">
        <v>72</v>
      </c>
      <c r="D2877" t="s">
        <v>103</v>
      </c>
      <c r="E2877" t="s">
        <v>15164</v>
      </c>
      <c r="F2877">
        <v>267</v>
      </c>
    </row>
    <row r="2878" spans="1:6" x14ac:dyDescent="0.25">
      <c r="A2878" t="s">
        <v>48</v>
      </c>
      <c r="B2878">
        <v>2014</v>
      </c>
      <c r="C2878" t="s">
        <v>73</v>
      </c>
      <c r="D2878" t="s">
        <v>38</v>
      </c>
      <c r="E2878" t="s">
        <v>15165</v>
      </c>
      <c r="F2878">
        <v>3</v>
      </c>
    </row>
    <row r="2879" spans="1:6" x14ac:dyDescent="0.25">
      <c r="A2879" t="s">
        <v>48</v>
      </c>
      <c r="B2879">
        <v>2014</v>
      </c>
      <c r="C2879" t="s">
        <v>73</v>
      </c>
      <c r="D2879" t="s">
        <v>40</v>
      </c>
      <c r="E2879" t="s">
        <v>15166</v>
      </c>
      <c r="F2879">
        <v>3</v>
      </c>
    </row>
    <row r="2880" spans="1:6" x14ac:dyDescent="0.25">
      <c r="A2880" t="s">
        <v>48</v>
      </c>
      <c r="B2880">
        <v>2014</v>
      </c>
      <c r="C2880" t="s">
        <v>73</v>
      </c>
      <c r="D2880" t="s">
        <v>102</v>
      </c>
      <c r="E2880" t="s">
        <v>15167</v>
      </c>
      <c r="F2880">
        <v>27</v>
      </c>
    </row>
    <row r="2881" spans="1:6" x14ac:dyDescent="0.25">
      <c r="A2881" t="s">
        <v>48</v>
      </c>
      <c r="B2881">
        <v>2014</v>
      </c>
      <c r="C2881" t="s">
        <v>73</v>
      </c>
      <c r="D2881" t="s">
        <v>107</v>
      </c>
      <c r="E2881" t="s">
        <v>15168</v>
      </c>
      <c r="F2881">
        <v>20</v>
      </c>
    </row>
    <row r="2882" spans="1:6" x14ac:dyDescent="0.25">
      <c r="A2882" t="s">
        <v>48</v>
      </c>
      <c r="B2882">
        <v>2014</v>
      </c>
      <c r="C2882" t="s">
        <v>73</v>
      </c>
      <c r="D2882" t="s">
        <v>39</v>
      </c>
      <c r="E2882" t="s">
        <v>15169</v>
      </c>
      <c r="F2882">
        <v>9</v>
      </c>
    </row>
    <row r="2883" spans="1:6" x14ac:dyDescent="0.25">
      <c r="A2883" t="s">
        <v>48</v>
      </c>
      <c r="B2883">
        <v>2014</v>
      </c>
      <c r="C2883" t="s">
        <v>73</v>
      </c>
      <c r="D2883" t="s">
        <v>103</v>
      </c>
      <c r="E2883" t="s">
        <v>15170</v>
      </c>
      <c r="F2883">
        <v>175</v>
      </c>
    </row>
    <row r="2884" spans="1:6" x14ac:dyDescent="0.25">
      <c r="A2884" t="s">
        <v>48</v>
      </c>
      <c r="B2884">
        <v>2014</v>
      </c>
      <c r="C2884" t="s">
        <v>74</v>
      </c>
      <c r="D2884" t="s">
        <v>38</v>
      </c>
      <c r="E2884" t="s">
        <v>15171</v>
      </c>
      <c r="F2884">
        <v>4</v>
      </c>
    </row>
    <row r="2885" spans="1:6" x14ac:dyDescent="0.25">
      <c r="A2885" t="s">
        <v>48</v>
      </c>
      <c r="B2885">
        <v>2014</v>
      </c>
      <c r="C2885" t="s">
        <v>74</v>
      </c>
      <c r="D2885" t="s">
        <v>40</v>
      </c>
      <c r="E2885" t="s">
        <v>15172</v>
      </c>
      <c r="F2885">
        <v>7</v>
      </c>
    </row>
    <row r="2886" spans="1:6" x14ac:dyDescent="0.25">
      <c r="A2886" t="s">
        <v>48</v>
      </c>
      <c r="B2886">
        <v>2014</v>
      </c>
      <c r="C2886" t="s">
        <v>74</v>
      </c>
      <c r="D2886" t="s">
        <v>102</v>
      </c>
      <c r="E2886" t="s">
        <v>15173</v>
      </c>
      <c r="F2886">
        <v>20</v>
      </c>
    </row>
    <row r="2887" spans="1:6" x14ac:dyDescent="0.25">
      <c r="A2887" t="s">
        <v>48</v>
      </c>
      <c r="B2887">
        <v>2014</v>
      </c>
      <c r="C2887" t="s">
        <v>74</v>
      </c>
      <c r="D2887" t="s">
        <v>107</v>
      </c>
      <c r="E2887" t="s">
        <v>15174</v>
      </c>
      <c r="F2887">
        <v>18</v>
      </c>
    </row>
    <row r="2888" spans="1:6" x14ac:dyDescent="0.25">
      <c r="A2888" t="s">
        <v>48</v>
      </c>
      <c r="B2888">
        <v>2014</v>
      </c>
      <c r="C2888" t="s">
        <v>74</v>
      </c>
      <c r="D2888" t="s">
        <v>39</v>
      </c>
      <c r="E2888" t="s">
        <v>15175</v>
      </c>
      <c r="F2888">
        <v>10</v>
      </c>
    </row>
    <row r="2889" spans="1:6" x14ac:dyDescent="0.25">
      <c r="A2889" t="s">
        <v>48</v>
      </c>
      <c r="B2889">
        <v>2014</v>
      </c>
      <c r="C2889" t="s">
        <v>74</v>
      </c>
      <c r="D2889" t="s">
        <v>103</v>
      </c>
      <c r="E2889" t="s">
        <v>15176</v>
      </c>
      <c r="F2889">
        <v>147</v>
      </c>
    </row>
    <row r="2890" spans="1:6" x14ac:dyDescent="0.25">
      <c r="A2890" t="s">
        <v>48</v>
      </c>
      <c r="B2890">
        <v>2014</v>
      </c>
      <c r="C2890" t="s">
        <v>75</v>
      </c>
      <c r="D2890" t="s">
        <v>38</v>
      </c>
      <c r="E2890" t="s">
        <v>15177</v>
      </c>
      <c r="F2890">
        <v>4</v>
      </c>
    </row>
    <row r="2891" spans="1:6" x14ac:dyDescent="0.25">
      <c r="A2891" t="s">
        <v>48</v>
      </c>
      <c r="B2891">
        <v>2014</v>
      </c>
      <c r="C2891" t="s">
        <v>75</v>
      </c>
      <c r="D2891" t="s">
        <v>40</v>
      </c>
      <c r="E2891" t="s">
        <v>15178</v>
      </c>
      <c r="F2891">
        <v>6</v>
      </c>
    </row>
    <row r="2892" spans="1:6" x14ac:dyDescent="0.25">
      <c r="A2892" t="s">
        <v>48</v>
      </c>
      <c r="B2892">
        <v>2014</v>
      </c>
      <c r="C2892" t="s">
        <v>75</v>
      </c>
      <c r="D2892" t="s">
        <v>102</v>
      </c>
      <c r="E2892" t="s">
        <v>15179</v>
      </c>
      <c r="F2892">
        <v>38</v>
      </c>
    </row>
    <row r="2893" spans="1:6" x14ac:dyDescent="0.25">
      <c r="A2893" t="s">
        <v>48</v>
      </c>
      <c r="B2893">
        <v>2014</v>
      </c>
      <c r="C2893" t="s">
        <v>75</v>
      </c>
      <c r="D2893" t="s">
        <v>107</v>
      </c>
      <c r="E2893" t="s">
        <v>15180</v>
      </c>
      <c r="F2893">
        <v>52</v>
      </c>
    </row>
    <row r="2894" spans="1:6" x14ac:dyDescent="0.25">
      <c r="A2894" t="s">
        <v>48</v>
      </c>
      <c r="B2894">
        <v>2014</v>
      </c>
      <c r="C2894" t="s">
        <v>75</v>
      </c>
      <c r="D2894" t="s">
        <v>39</v>
      </c>
      <c r="E2894" t="s">
        <v>15181</v>
      </c>
      <c r="F2894">
        <v>30</v>
      </c>
    </row>
    <row r="2895" spans="1:6" x14ac:dyDescent="0.25">
      <c r="A2895" t="s">
        <v>48</v>
      </c>
      <c r="B2895">
        <v>2014</v>
      </c>
      <c r="C2895" t="s">
        <v>75</v>
      </c>
      <c r="D2895" t="s">
        <v>103</v>
      </c>
      <c r="E2895" t="s">
        <v>15182</v>
      </c>
      <c r="F2895">
        <v>212</v>
      </c>
    </row>
    <row r="2896" spans="1:6" x14ac:dyDescent="0.25">
      <c r="A2896" t="s">
        <v>34</v>
      </c>
      <c r="B2896">
        <v>2010</v>
      </c>
      <c r="C2896" t="s">
        <v>72</v>
      </c>
      <c r="D2896" t="s">
        <v>38</v>
      </c>
      <c r="E2896" t="s">
        <v>15183</v>
      </c>
      <c r="F2896">
        <v>299</v>
      </c>
    </row>
    <row r="2897" spans="1:6" x14ac:dyDescent="0.25">
      <c r="A2897" t="s">
        <v>34</v>
      </c>
      <c r="B2897">
        <v>2010</v>
      </c>
      <c r="C2897" t="s">
        <v>72</v>
      </c>
      <c r="D2897" t="s">
        <v>40</v>
      </c>
      <c r="E2897" t="s">
        <v>15184</v>
      </c>
      <c r="F2897">
        <v>291</v>
      </c>
    </row>
    <row r="2898" spans="1:6" x14ac:dyDescent="0.25">
      <c r="A2898" t="s">
        <v>34</v>
      </c>
      <c r="B2898">
        <v>2010</v>
      </c>
      <c r="C2898" t="s">
        <v>72</v>
      </c>
      <c r="D2898" t="s">
        <v>102</v>
      </c>
      <c r="E2898" t="s">
        <v>15185</v>
      </c>
      <c r="F2898">
        <v>1125</v>
      </c>
    </row>
    <row r="2899" spans="1:6" x14ac:dyDescent="0.25">
      <c r="A2899" t="s">
        <v>34</v>
      </c>
      <c r="B2899">
        <v>2010</v>
      </c>
      <c r="C2899" t="s">
        <v>72</v>
      </c>
      <c r="D2899" t="s">
        <v>107</v>
      </c>
      <c r="E2899" t="s">
        <v>15186</v>
      </c>
      <c r="F2899">
        <v>1268</v>
      </c>
    </row>
    <row r="2900" spans="1:6" x14ac:dyDescent="0.25">
      <c r="A2900" t="s">
        <v>34</v>
      </c>
      <c r="B2900">
        <v>2010</v>
      </c>
      <c r="C2900" t="s">
        <v>72</v>
      </c>
      <c r="D2900" t="s">
        <v>39</v>
      </c>
      <c r="E2900" t="s">
        <v>15187</v>
      </c>
      <c r="F2900">
        <v>1282</v>
      </c>
    </row>
    <row r="2901" spans="1:6" x14ac:dyDescent="0.25">
      <c r="A2901" t="s">
        <v>34</v>
      </c>
      <c r="B2901">
        <v>2010</v>
      </c>
      <c r="C2901" t="s">
        <v>72</v>
      </c>
      <c r="D2901" t="s">
        <v>103</v>
      </c>
      <c r="E2901" t="s">
        <v>15188</v>
      </c>
      <c r="F2901">
        <v>13848</v>
      </c>
    </row>
    <row r="2902" spans="1:6" x14ac:dyDescent="0.25">
      <c r="A2902" t="s">
        <v>34</v>
      </c>
      <c r="B2902">
        <v>2010</v>
      </c>
      <c r="C2902" t="s">
        <v>73</v>
      </c>
      <c r="D2902" t="s">
        <v>38</v>
      </c>
      <c r="E2902" t="s">
        <v>15189</v>
      </c>
      <c r="F2902">
        <v>269</v>
      </c>
    </row>
    <row r="2903" spans="1:6" x14ac:dyDescent="0.25">
      <c r="A2903" t="s">
        <v>34</v>
      </c>
      <c r="B2903">
        <v>2010</v>
      </c>
      <c r="C2903" t="s">
        <v>73</v>
      </c>
      <c r="D2903" t="s">
        <v>40</v>
      </c>
      <c r="E2903" t="s">
        <v>15190</v>
      </c>
      <c r="F2903">
        <v>237</v>
      </c>
    </row>
    <row r="2904" spans="1:6" x14ac:dyDescent="0.25">
      <c r="A2904" t="s">
        <v>34</v>
      </c>
      <c r="B2904">
        <v>2010</v>
      </c>
      <c r="C2904" t="s">
        <v>73</v>
      </c>
      <c r="D2904" t="s">
        <v>102</v>
      </c>
      <c r="E2904" t="s">
        <v>15191</v>
      </c>
      <c r="F2904">
        <v>817</v>
      </c>
    </row>
    <row r="2905" spans="1:6" x14ac:dyDescent="0.25">
      <c r="A2905" t="s">
        <v>34</v>
      </c>
      <c r="B2905">
        <v>2010</v>
      </c>
      <c r="C2905" t="s">
        <v>73</v>
      </c>
      <c r="D2905" t="s">
        <v>107</v>
      </c>
      <c r="E2905" t="s">
        <v>15192</v>
      </c>
      <c r="F2905">
        <v>915</v>
      </c>
    </row>
    <row r="2906" spans="1:6" x14ac:dyDescent="0.25">
      <c r="A2906" t="s">
        <v>34</v>
      </c>
      <c r="B2906">
        <v>2010</v>
      </c>
      <c r="C2906" t="s">
        <v>73</v>
      </c>
      <c r="D2906" t="s">
        <v>39</v>
      </c>
      <c r="E2906" t="s">
        <v>15193</v>
      </c>
      <c r="F2906">
        <v>1121</v>
      </c>
    </row>
    <row r="2907" spans="1:6" x14ac:dyDescent="0.25">
      <c r="A2907" t="s">
        <v>34</v>
      </c>
      <c r="B2907">
        <v>2010</v>
      </c>
      <c r="C2907" t="s">
        <v>73</v>
      </c>
      <c r="D2907" t="s">
        <v>103</v>
      </c>
      <c r="E2907" t="s">
        <v>15194</v>
      </c>
      <c r="F2907">
        <v>10051</v>
      </c>
    </row>
    <row r="2908" spans="1:6" x14ac:dyDescent="0.25">
      <c r="A2908" t="s">
        <v>34</v>
      </c>
      <c r="B2908">
        <v>2010</v>
      </c>
      <c r="C2908" t="s">
        <v>74</v>
      </c>
      <c r="D2908" t="s">
        <v>38</v>
      </c>
      <c r="E2908" t="s">
        <v>15195</v>
      </c>
      <c r="F2908">
        <v>207</v>
      </c>
    </row>
    <row r="2909" spans="1:6" x14ac:dyDescent="0.25">
      <c r="A2909" t="s">
        <v>34</v>
      </c>
      <c r="B2909">
        <v>2010</v>
      </c>
      <c r="C2909" t="s">
        <v>74</v>
      </c>
      <c r="D2909" t="s">
        <v>40</v>
      </c>
      <c r="E2909" t="s">
        <v>15196</v>
      </c>
      <c r="F2909">
        <v>225</v>
      </c>
    </row>
    <row r="2910" spans="1:6" x14ac:dyDescent="0.25">
      <c r="A2910" t="s">
        <v>34</v>
      </c>
      <c r="B2910">
        <v>2010</v>
      </c>
      <c r="C2910" t="s">
        <v>74</v>
      </c>
      <c r="D2910" t="s">
        <v>102</v>
      </c>
      <c r="E2910" t="s">
        <v>15197</v>
      </c>
      <c r="F2910">
        <v>715</v>
      </c>
    </row>
    <row r="2911" spans="1:6" x14ac:dyDescent="0.25">
      <c r="A2911" t="s">
        <v>34</v>
      </c>
      <c r="B2911">
        <v>2010</v>
      </c>
      <c r="C2911" t="s">
        <v>74</v>
      </c>
      <c r="D2911" t="s">
        <v>107</v>
      </c>
      <c r="E2911" t="s">
        <v>15198</v>
      </c>
      <c r="F2911">
        <v>865</v>
      </c>
    </row>
    <row r="2912" spans="1:6" x14ac:dyDescent="0.25">
      <c r="A2912" t="s">
        <v>34</v>
      </c>
      <c r="B2912">
        <v>2010</v>
      </c>
      <c r="C2912" t="s">
        <v>74</v>
      </c>
      <c r="D2912" t="s">
        <v>39</v>
      </c>
      <c r="E2912" t="s">
        <v>15199</v>
      </c>
      <c r="F2912">
        <v>946</v>
      </c>
    </row>
    <row r="2913" spans="1:6" x14ac:dyDescent="0.25">
      <c r="A2913" t="s">
        <v>34</v>
      </c>
      <c r="B2913">
        <v>2010</v>
      </c>
      <c r="C2913" t="s">
        <v>74</v>
      </c>
      <c r="D2913" t="s">
        <v>103</v>
      </c>
      <c r="E2913" t="s">
        <v>15200</v>
      </c>
      <c r="F2913">
        <v>8860</v>
      </c>
    </row>
    <row r="2914" spans="1:6" x14ac:dyDescent="0.25">
      <c r="A2914" t="s">
        <v>34</v>
      </c>
      <c r="B2914">
        <v>2010</v>
      </c>
      <c r="C2914" t="s">
        <v>75</v>
      </c>
      <c r="D2914" t="s">
        <v>38</v>
      </c>
      <c r="E2914" t="s">
        <v>15201</v>
      </c>
      <c r="F2914">
        <v>241</v>
      </c>
    </row>
    <row r="2915" spans="1:6" x14ac:dyDescent="0.25">
      <c r="A2915" t="s">
        <v>34</v>
      </c>
      <c r="B2915">
        <v>2010</v>
      </c>
      <c r="C2915" t="s">
        <v>75</v>
      </c>
      <c r="D2915" t="s">
        <v>40</v>
      </c>
      <c r="E2915" t="s">
        <v>15202</v>
      </c>
      <c r="F2915">
        <v>275</v>
      </c>
    </row>
    <row r="2916" spans="1:6" x14ac:dyDescent="0.25">
      <c r="A2916" t="s">
        <v>34</v>
      </c>
      <c r="B2916">
        <v>2010</v>
      </c>
      <c r="C2916" t="s">
        <v>75</v>
      </c>
      <c r="D2916" t="s">
        <v>102</v>
      </c>
      <c r="E2916" t="s">
        <v>15203</v>
      </c>
      <c r="F2916">
        <v>887</v>
      </c>
    </row>
    <row r="2917" spans="1:6" x14ac:dyDescent="0.25">
      <c r="A2917" t="s">
        <v>34</v>
      </c>
      <c r="B2917">
        <v>2010</v>
      </c>
      <c r="C2917" t="s">
        <v>75</v>
      </c>
      <c r="D2917" t="s">
        <v>107</v>
      </c>
      <c r="E2917" t="s">
        <v>15204</v>
      </c>
      <c r="F2917">
        <v>1203</v>
      </c>
    </row>
    <row r="2918" spans="1:6" x14ac:dyDescent="0.25">
      <c r="A2918" t="s">
        <v>34</v>
      </c>
      <c r="B2918">
        <v>2010</v>
      </c>
      <c r="C2918" t="s">
        <v>75</v>
      </c>
      <c r="D2918" t="s">
        <v>39</v>
      </c>
      <c r="E2918" t="s">
        <v>15205</v>
      </c>
      <c r="F2918">
        <v>906</v>
      </c>
    </row>
    <row r="2919" spans="1:6" x14ac:dyDescent="0.25">
      <c r="A2919" t="s">
        <v>34</v>
      </c>
      <c r="B2919">
        <v>2010</v>
      </c>
      <c r="C2919" t="s">
        <v>75</v>
      </c>
      <c r="D2919" t="s">
        <v>103</v>
      </c>
      <c r="E2919" t="s">
        <v>15206</v>
      </c>
      <c r="F2919">
        <v>9624</v>
      </c>
    </row>
    <row r="2920" spans="1:6" x14ac:dyDescent="0.25">
      <c r="A2920" t="s">
        <v>34</v>
      </c>
      <c r="B2920">
        <v>2011</v>
      </c>
      <c r="C2920" t="s">
        <v>72</v>
      </c>
      <c r="D2920" t="s">
        <v>38</v>
      </c>
      <c r="E2920" t="s">
        <v>15207</v>
      </c>
      <c r="F2920">
        <v>179</v>
      </c>
    </row>
    <row r="2921" spans="1:6" x14ac:dyDescent="0.25">
      <c r="A2921" t="s">
        <v>34</v>
      </c>
      <c r="B2921">
        <v>2011</v>
      </c>
      <c r="C2921" t="s">
        <v>72</v>
      </c>
      <c r="D2921" t="s">
        <v>40</v>
      </c>
      <c r="E2921" t="s">
        <v>15208</v>
      </c>
      <c r="F2921">
        <v>168</v>
      </c>
    </row>
    <row r="2922" spans="1:6" x14ac:dyDescent="0.25">
      <c r="A2922" t="s">
        <v>34</v>
      </c>
      <c r="B2922">
        <v>2011</v>
      </c>
      <c r="C2922" t="s">
        <v>72</v>
      </c>
      <c r="D2922" t="s">
        <v>102</v>
      </c>
      <c r="E2922" t="s">
        <v>15209</v>
      </c>
      <c r="F2922">
        <v>1327</v>
      </c>
    </row>
    <row r="2923" spans="1:6" x14ac:dyDescent="0.25">
      <c r="A2923" t="s">
        <v>34</v>
      </c>
      <c r="B2923">
        <v>2011</v>
      </c>
      <c r="C2923" t="s">
        <v>72</v>
      </c>
      <c r="D2923" t="s">
        <v>107</v>
      </c>
      <c r="E2923" t="s">
        <v>15210</v>
      </c>
      <c r="F2923">
        <v>878</v>
      </c>
    </row>
    <row r="2924" spans="1:6" x14ac:dyDescent="0.25">
      <c r="A2924" t="s">
        <v>34</v>
      </c>
      <c r="B2924">
        <v>2011</v>
      </c>
      <c r="C2924" t="s">
        <v>72</v>
      </c>
      <c r="D2924" t="s">
        <v>39</v>
      </c>
      <c r="E2924" t="s">
        <v>15211</v>
      </c>
      <c r="F2924">
        <v>1157</v>
      </c>
    </row>
    <row r="2925" spans="1:6" x14ac:dyDescent="0.25">
      <c r="A2925" t="s">
        <v>34</v>
      </c>
      <c r="B2925">
        <v>2011</v>
      </c>
      <c r="C2925" t="s">
        <v>72</v>
      </c>
      <c r="D2925" t="s">
        <v>103</v>
      </c>
      <c r="E2925" t="s">
        <v>15212</v>
      </c>
      <c r="F2925">
        <v>13936</v>
      </c>
    </row>
    <row r="2926" spans="1:6" x14ac:dyDescent="0.25">
      <c r="A2926" t="s">
        <v>34</v>
      </c>
      <c r="B2926">
        <v>2011</v>
      </c>
      <c r="C2926" t="s">
        <v>73</v>
      </c>
      <c r="D2926" t="s">
        <v>38</v>
      </c>
      <c r="E2926" t="s">
        <v>15213</v>
      </c>
      <c r="F2926">
        <v>179</v>
      </c>
    </row>
    <row r="2927" spans="1:6" x14ac:dyDescent="0.25">
      <c r="A2927" t="s">
        <v>34</v>
      </c>
      <c r="B2927">
        <v>2011</v>
      </c>
      <c r="C2927" t="s">
        <v>73</v>
      </c>
      <c r="D2927" t="s">
        <v>40</v>
      </c>
      <c r="E2927" t="s">
        <v>15214</v>
      </c>
      <c r="F2927">
        <v>160</v>
      </c>
    </row>
    <row r="2928" spans="1:6" x14ac:dyDescent="0.25">
      <c r="A2928" t="s">
        <v>34</v>
      </c>
      <c r="B2928">
        <v>2011</v>
      </c>
      <c r="C2928" t="s">
        <v>73</v>
      </c>
      <c r="D2928" t="s">
        <v>102</v>
      </c>
      <c r="E2928" t="s">
        <v>15215</v>
      </c>
      <c r="F2928">
        <v>1070</v>
      </c>
    </row>
    <row r="2929" spans="1:6" x14ac:dyDescent="0.25">
      <c r="A2929" t="s">
        <v>34</v>
      </c>
      <c r="B2929">
        <v>2011</v>
      </c>
      <c r="C2929" t="s">
        <v>73</v>
      </c>
      <c r="D2929" t="s">
        <v>107</v>
      </c>
      <c r="E2929" t="s">
        <v>15216</v>
      </c>
      <c r="F2929">
        <v>589</v>
      </c>
    </row>
    <row r="2930" spans="1:6" x14ac:dyDescent="0.25">
      <c r="A2930" t="s">
        <v>34</v>
      </c>
      <c r="B2930">
        <v>2011</v>
      </c>
      <c r="C2930" t="s">
        <v>73</v>
      </c>
      <c r="D2930" t="s">
        <v>39</v>
      </c>
      <c r="E2930" t="s">
        <v>15217</v>
      </c>
      <c r="F2930">
        <v>1055</v>
      </c>
    </row>
    <row r="2931" spans="1:6" x14ac:dyDescent="0.25">
      <c r="A2931" t="s">
        <v>34</v>
      </c>
      <c r="B2931">
        <v>2011</v>
      </c>
      <c r="C2931" t="s">
        <v>73</v>
      </c>
      <c r="D2931" t="s">
        <v>103</v>
      </c>
      <c r="E2931" t="s">
        <v>15218</v>
      </c>
      <c r="F2931">
        <v>10011</v>
      </c>
    </row>
    <row r="2932" spans="1:6" x14ac:dyDescent="0.25">
      <c r="A2932" t="s">
        <v>34</v>
      </c>
      <c r="B2932">
        <v>2011</v>
      </c>
      <c r="C2932" t="s">
        <v>74</v>
      </c>
      <c r="D2932" t="s">
        <v>38</v>
      </c>
      <c r="E2932" t="s">
        <v>15219</v>
      </c>
      <c r="F2932">
        <v>121</v>
      </c>
    </row>
    <row r="2933" spans="1:6" x14ac:dyDescent="0.25">
      <c r="A2933" t="s">
        <v>34</v>
      </c>
      <c r="B2933">
        <v>2011</v>
      </c>
      <c r="C2933" t="s">
        <v>74</v>
      </c>
      <c r="D2933" t="s">
        <v>40</v>
      </c>
      <c r="E2933" t="s">
        <v>15220</v>
      </c>
      <c r="F2933">
        <v>189</v>
      </c>
    </row>
    <row r="2934" spans="1:6" x14ac:dyDescent="0.25">
      <c r="A2934" t="s">
        <v>34</v>
      </c>
      <c r="B2934">
        <v>2011</v>
      </c>
      <c r="C2934" t="s">
        <v>74</v>
      </c>
      <c r="D2934" t="s">
        <v>102</v>
      </c>
      <c r="E2934" t="s">
        <v>15221</v>
      </c>
      <c r="F2934">
        <v>978</v>
      </c>
    </row>
    <row r="2935" spans="1:6" x14ac:dyDescent="0.25">
      <c r="A2935" t="s">
        <v>34</v>
      </c>
      <c r="B2935">
        <v>2011</v>
      </c>
      <c r="C2935" t="s">
        <v>74</v>
      </c>
      <c r="D2935" t="s">
        <v>107</v>
      </c>
      <c r="E2935" t="s">
        <v>15222</v>
      </c>
      <c r="F2935">
        <v>600</v>
      </c>
    </row>
    <row r="2936" spans="1:6" x14ac:dyDescent="0.25">
      <c r="A2936" t="s">
        <v>34</v>
      </c>
      <c r="B2936">
        <v>2011</v>
      </c>
      <c r="C2936" t="s">
        <v>74</v>
      </c>
      <c r="D2936" t="s">
        <v>39</v>
      </c>
      <c r="E2936" t="s">
        <v>15223</v>
      </c>
      <c r="F2936">
        <v>942</v>
      </c>
    </row>
    <row r="2937" spans="1:6" x14ac:dyDescent="0.25">
      <c r="A2937" t="s">
        <v>34</v>
      </c>
      <c r="B2937">
        <v>2011</v>
      </c>
      <c r="C2937" t="s">
        <v>74</v>
      </c>
      <c r="D2937" t="s">
        <v>103</v>
      </c>
      <c r="E2937" t="s">
        <v>15224</v>
      </c>
      <c r="F2937">
        <v>9382</v>
      </c>
    </row>
    <row r="2938" spans="1:6" x14ac:dyDescent="0.25">
      <c r="A2938" t="s">
        <v>34</v>
      </c>
      <c r="B2938">
        <v>2011</v>
      </c>
      <c r="C2938" t="s">
        <v>75</v>
      </c>
      <c r="D2938" t="s">
        <v>38</v>
      </c>
      <c r="E2938" t="s">
        <v>15225</v>
      </c>
      <c r="F2938">
        <v>152</v>
      </c>
    </row>
    <row r="2939" spans="1:6" x14ac:dyDescent="0.25">
      <c r="A2939" t="s">
        <v>34</v>
      </c>
      <c r="B2939">
        <v>2011</v>
      </c>
      <c r="C2939" t="s">
        <v>75</v>
      </c>
      <c r="D2939" t="s">
        <v>40</v>
      </c>
      <c r="E2939" t="s">
        <v>15226</v>
      </c>
      <c r="F2939">
        <v>194</v>
      </c>
    </row>
    <row r="2940" spans="1:6" x14ac:dyDescent="0.25">
      <c r="A2940" t="s">
        <v>34</v>
      </c>
      <c r="B2940">
        <v>2011</v>
      </c>
      <c r="C2940" t="s">
        <v>75</v>
      </c>
      <c r="D2940" t="s">
        <v>102</v>
      </c>
      <c r="E2940" t="s">
        <v>15227</v>
      </c>
      <c r="F2940">
        <v>1140</v>
      </c>
    </row>
    <row r="2941" spans="1:6" x14ac:dyDescent="0.25">
      <c r="A2941" t="s">
        <v>34</v>
      </c>
      <c r="B2941">
        <v>2011</v>
      </c>
      <c r="C2941" t="s">
        <v>75</v>
      </c>
      <c r="D2941" t="s">
        <v>107</v>
      </c>
      <c r="E2941" t="s">
        <v>15228</v>
      </c>
      <c r="F2941">
        <v>834</v>
      </c>
    </row>
    <row r="2942" spans="1:6" x14ac:dyDescent="0.25">
      <c r="A2942" t="s">
        <v>34</v>
      </c>
      <c r="B2942">
        <v>2011</v>
      </c>
      <c r="C2942" t="s">
        <v>75</v>
      </c>
      <c r="D2942" t="s">
        <v>39</v>
      </c>
      <c r="E2942" t="s">
        <v>15229</v>
      </c>
      <c r="F2942">
        <v>943</v>
      </c>
    </row>
    <row r="2943" spans="1:6" x14ac:dyDescent="0.25">
      <c r="A2943" t="s">
        <v>34</v>
      </c>
      <c r="B2943">
        <v>2011</v>
      </c>
      <c r="C2943" t="s">
        <v>75</v>
      </c>
      <c r="D2943" t="s">
        <v>103</v>
      </c>
      <c r="E2943" t="s">
        <v>15230</v>
      </c>
      <c r="F2943">
        <v>9645</v>
      </c>
    </row>
    <row r="2944" spans="1:6" x14ac:dyDescent="0.25">
      <c r="A2944" t="s">
        <v>34</v>
      </c>
      <c r="B2944">
        <v>2012</v>
      </c>
      <c r="C2944" t="s">
        <v>72</v>
      </c>
      <c r="D2944" t="s">
        <v>38</v>
      </c>
      <c r="E2944" t="s">
        <v>15231</v>
      </c>
      <c r="F2944">
        <v>290</v>
      </c>
    </row>
    <row r="2945" spans="1:6" x14ac:dyDescent="0.25">
      <c r="A2945" t="s">
        <v>34</v>
      </c>
      <c r="B2945">
        <v>2012</v>
      </c>
      <c r="C2945" t="s">
        <v>72</v>
      </c>
      <c r="D2945" t="s">
        <v>40</v>
      </c>
      <c r="E2945" t="s">
        <v>15232</v>
      </c>
      <c r="F2945">
        <v>311</v>
      </c>
    </row>
    <row r="2946" spans="1:6" x14ac:dyDescent="0.25">
      <c r="A2946" t="s">
        <v>34</v>
      </c>
      <c r="B2946">
        <v>2012</v>
      </c>
      <c r="C2946" t="s">
        <v>72</v>
      </c>
      <c r="D2946" t="s">
        <v>102</v>
      </c>
      <c r="E2946" t="s">
        <v>15233</v>
      </c>
      <c r="F2946">
        <v>1269</v>
      </c>
    </row>
    <row r="2947" spans="1:6" x14ac:dyDescent="0.25">
      <c r="A2947" t="s">
        <v>34</v>
      </c>
      <c r="B2947">
        <v>2012</v>
      </c>
      <c r="C2947" t="s">
        <v>72</v>
      </c>
      <c r="D2947" t="s">
        <v>107</v>
      </c>
      <c r="E2947" t="s">
        <v>15234</v>
      </c>
      <c r="F2947">
        <v>1252</v>
      </c>
    </row>
    <row r="2948" spans="1:6" x14ac:dyDescent="0.25">
      <c r="A2948" t="s">
        <v>34</v>
      </c>
      <c r="B2948">
        <v>2012</v>
      </c>
      <c r="C2948" t="s">
        <v>72</v>
      </c>
      <c r="D2948" t="s">
        <v>39</v>
      </c>
      <c r="E2948" t="s">
        <v>15235</v>
      </c>
      <c r="F2948">
        <v>992</v>
      </c>
    </row>
    <row r="2949" spans="1:6" x14ac:dyDescent="0.25">
      <c r="A2949" t="s">
        <v>34</v>
      </c>
      <c r="B2949">
        <v>2012</v>
      </c>
      <c r="C2949" t="s">
        <v>72</v>
      </c>
      <c r="D2949" t="s">
        <v>103</v>
      </c>
      <c r="E2949" t="s">
        <v>15236</v>
      </c>
      <c r="F2949">
        <v>13506</v>
      </c>
    </row>
    <row r="2950" spans="1:6" x14ac:dyDescent="0.25">
      <c r="A2950" t="s">
        <v>34</v>
      </c>
      <c r="B2950">
        <v>2012</v>
      </c>
      <c r="C2950" t="s">
        <v>73</v>
      </c>
      <c r="D2950" t="s">
        <v>38</v>
      </c>
      <c r="E2950" t="s">
        <v>15237</v>
      </c>
      <c r="F2950">
        <v>270</v>
      </c>
    </row>
    <row r="2951" spans="1:6" x14ac:dyDescent="0.25">
      <c r="A2951" t="s">
        <v>34</v>
      </c>
      <c r="B2951">
        <v>2012</v>
      </c>
      <c r="C2951" t="s">
        <v>73</v>
      </c>
      <c r="D2951" t="s">
        <v>40</v>
      </c>
      <c r="E2951" t="s">
        <v>15238</v>
      </c>
      <c r="F2951">
        <v>275</v>
      </c>
    </row>
    <row r="2952" spans="1:6" x14ac:dyDescent="0.25">
      <c r="A2952" t="s">
        <v>34</v>
      </c>
      <c r="B2952">
        <v>2012</v>
      </c>
      <c r="C2952" t="s">
        <v>73</v>
      </c>
      <c r="D2952" t="s">
        <v>102</v>
      </c>
      <c r="E2952" t="s">
        <v>15239</v>
      </c>
      <c r="F2952">
        <v>887</v>
      </c>
    </row>
    <row r="2953" spans="1:6" x14ac:dyDescent="0.25">
      <c r="A2953" t="s">
        <v>34</v>
      </c>
      <c r="B2953">
        <v>2012</v>
      </c>
      <c r="C2953" t="s">
        <v>73</v>
      </c>
      <c r="D2953" t="s">
        <v>107</v>
      </c>
      <c r="E2953" t="s">
        <v>15240</v>
      </c>
      <c r="F2953">
        <v>921</v>
      </c>
    </row>
    <row r="2954" spans="1:6" x14ac:dyDescent="0.25">
      <c r="A2954" t="s">
        <v>34</v>
      </c>
      <c r="B2954">
        <v>2012</v>
      </c>
      <c r="C2954" t="s">
        <v>73</v>
      </c>
      <c r="D2954" t="s">
        <v>39</v>
      </c>
      <c r="E2954" t="s">
        <v>15241</v>
      </c>
      <c r="F2954">
        <v>882</v>
      </c>
    </row>
    <row r="2955" spans="1:6" x14ac:dyDescent="0.25">
      <c r="A2955" t="s">
        <v>34</v>
      </c>
      <c r="B2955">
        <v>2012</v>
      </c>
      <c r="C2955" t="s">
        <v>73</v>
      </c>
      <c r="D2955" t="s">
        <v>103</v>
      </c>
      <c r="E2955" t="s">
        <v>15242</v>
      </c>
      <c r="F2955">
        <v>9865</v>
      </c>
    </row>
    <row r="2956" spans="1:6" x14ac:dyDescent="0.25">
      <c r="A2956" t="s">
        <v>34</v>
      </c>
      <c r="B2956">
        <v>2012</v>
      </c>
      <c r="C2956" t="s">
        <v>74</v>
      </c>
      <c r="D2956" t="s">
        <v>38</v>
      </c>
      <c r="E2956" t="s">
        <v>15243</v>
      </c>
      <c r="F2956">
        <v>253</v>
      </c>
    </row>
    <row r="2957" spans="1:6" x14ac:dyDescent="0.25">
      <c r="A2957" t="s">
        <v>34</v>
      </c>
      <c r="B2957">
        <v>2012</v>
      </c>
      <c r="C2957" t="s">
        <v>74</v>
      </c>
      <c r="D2957" t="s">
        <v>40</v>
      </c>
      <c r="E2957" t="s">
        <v>15244</v>
      </c>
      <c r="F2957">
        <v>285</v>
      </c>
    </row>
    <row r="2958" spans="1:6" x14ac:dyDescent="0.25">
      <c r="A2958" t="s">
        <v>34</v>
      </c>
      <c r="B2958">
        <v>2012</v>
      </c>
      <c r="C2958" t="s">
        <v>74</v>
      </c>
      <c r="D2958" t="s">
        <v>102</v>
      </c>
      <c r="E2958" t="s">
        <v>15245</v>
      </c>
      <c r="F2958">
        <v>857</v>
      </c>
    </row>
    <row r="2959" spans="1:6" x14ac:dyDescent="0.25">
      <c r="A2959" t="s">
        <v>34</v>
      </c>
      <c r="B2959">
        <v>2012</v>
      </c>
      <c r="C2959" t="s">
        <v>74</v>
      </c>
      <c r="D2959" t="s">
        <v>107</v>
      </c>
      <c r="E2959" t="s">
        <v>15246</v>
      </c>
      <c r="F2959">
        <v>896</v>
      </c>
    </row>
    <row r="2960" spans="1:6" x14ac:dyDescent="0.25">
      <c r="A2960" t="s">
        <v>34</v>
      </c>
      <c r="B2960">
        <v>2012</v>
      </c>
      <c r="C2960" t="s">
        <v>74</v>
      </c>
      <c r="D2960" t="s">
        <v>39</v>
      </c>
      <c r="E2960" t="s">
        <v>15247</v>
      </c>
      <c r="F2960">
        <v>773</v>
      </c>
    </row>
    <row r="2961" spans="1:6" x14ac:dyDescent="0.25">
      <c r="A2961" t="s">
        <v>34</v>
      </c>
      <c r="B2961">
        <v>2012</v>
      </c>
      <c r="C2961" t="s">
        <v>74</v>
      </c>
      <c r="D2961" t="s">
        <v>103</v>
      </c>
      <c r="E2961" t="s">
        <v>15248</v>
      </c>
      <c r="F2961">
        <v>8777</v>
      </c>
    </row>
    <row r="2962" spans="1:6" x14ac:dyDescent="0.25">
      <c r="A2962" t="s">
        <v>34</v>
      </c>
      <c r="B2962">
        <v>2012</v>
      </c>
      <c r="C2962" t="s">
        <v>75</v>
      </c>
      <c r="D2962" t="s">
        <v>38</v>
      </c>
      <c r="E2962" t="s">
        <v>15249</v>
      </c>
      <c r="F2962">
        <v>298</v>
      </c>
    </row>
    <row r="2963" spans="1:6" x14ac:dyDescent="0.25">
      <c r="A2963" t="s">
        <v>34</v>
      </c>
      <c r="B2963">
        <v>2012</v>
      </c>
      <c r="C2963" t="s">
        <v>75</v>
      </c>
      <c r="D2963" t="s">
        <v>40</v>
      </c>
      <c r="E2963" t="s">
        <v>15250</v>
      </c>
      <c r="F2963">
        <v>332</v>
      </c>
    </row>
    <row r="2964" spans="1:6" x14ac:dyDescent="0.25">
      <c r="A2964" t="s">
        <v>34</v>
      </c>
      <c r="B2964">
        <v>2012</v>
      </c>
      <c r="C2964" t="s">
        <v>75</v>
      </c>
      <c r="D2964" t="s">
        <v>102</v>
      </c>
      <c r="E2964" t="s">
        <v>15251</v>
      </c>
      <c r="F2964">
        <v>1091</v>
      </c>
    </row>
    <row r="2965" spans="1:6" x14ac:dyDescent="0.25">
      <c r="A2965" t="s">
        <v>34</v>
      </c>
      <c r="B2965">
        <v>2012</v>
      </c>
      <c r="C2965" t="s">
        <v>75</v>
      </c>
      <c r="D2965" t="s">
        <v>107</v>
      </c>
      <c r="E2965" t="s">
        <v>15252</v>
      </c>
      <c r="F2965">
        <v>1357</v>
      </c>
    </row>
    <row r="2966" spans="1:6" x14ac:dyDescent="0.25">
      <c r="A2966" t="s">
        <v>34</v>
      </c>
      <c r="B2966">
        <v>2012</v>
      </c>
      <c r="C2966" t="s">
        <v>75</v>
      </c>
      <c r="D2966" t="s">
        <v>39</v>
      </c>
      <c r="E2966" t="s">
        <v>15253</v>
      </c>
      <c r="F2966">
        <v>1097</v>
      </c>
    </row>
    <row r="2967" spans="1:6" x14ac:dyDescent="0.25">
      <c r="A2967" t="s">
        <v>34</v>
      </c>
      <c r="B2967">
        <v>2012</v>
      </c>
      <c r="C2967" t="s">
        <v>75</v>
      </c>
      <c r="D2967" t="s">
        <v>103</v>
      </c>
      <c r="E2967" t="s">
        <v>15254</v>
      </c>
      <c r="F2967">
        <v>9008</v>
      </c>
    </row>
    <row r="2968" spans="1:6" x14ac:dyDescent="0.25">
      <c r="A2968" t="s">
        <v>34</v>
      </c>
      <c r="B2968">
        <v>2013</v>
      </c>
      <c r="C2968" t="s">
        <v>72</v>
      </c>
      <c r="D2968" t="s">
        <v>38</v>
      </c>
      <c r="E2968" t="s">
        <v>15255</v>
      </c>
      <c r="F2968">
        <v>428</v>
      </c>
    </row>
    <row r="2969" spans="1:6" x14ac:dyDescent="0.25">
      <c r="A2969" t="s">
        <v>34</v>
      </c>
      <c r="B2969">
        <v>2013</v>
      </c>
      <c r="C2969" t="s">
        <v>72</v>
      </c>
      <c r="D2969" t="s">
        <v>40</v>
      </c>
      <c r="E2969" t="s">
        <v>15256</v>
      </c>
      <c r="F2969">
        <v>442</v>
      </c>
    </row>
    <row r="2970" spans="1:6" x14ac:dyDescent="0.25">
      <c r="A2970" t="s">
        <v>34</v>
      </c>
      <c r="B2970">
        <v>2013</v>
      </c>
      <c r="C2970" t="s">
        <v>72</v>
      </c>
      <c r="D2970" t="s">
        <v>102</v>
      </c>
      <c r="E2970" t="s">
        <v>15257</v>
      </c>
      <c r="F2970">
        <v>1370</v>
      </c>
    </row>
    <row r="2971" spans="1:6" x14ac:dyDescent="0.25">
      <c r="A2971" t="s">
        <v>34</v>
      </c>
      <c r="B2971">
        <v>2013</v>
      </c>
      <c r="C2971" t="s">
        <v>72</v>
      </c>
      <c r="D2971" t="s">
        <v>107</v>
      </c>
      <c r="E2971" t="s">
        <v>15258</v>
      </c>
      <c r="F2971">
        <v>1537</v>
      </c>
    </row>
    <row r="2972" spans="1:6" x14ac:dyDescent="0.25">
      <c r="A2972" t="s">
        <v>34</v>
      </c>
      <c r="B2972">
        <v>2013</v>
      </c>
      <c r="C2972" t="s">
        <v>72</v>
      </c>
      <c r="D2972" t="s">
        <v>39</v>
      </c>
      <c r="E2972" t="s">
        <v>15259</v>
      </c>
      <c r="F2972">
        <v>1064</v>
      </c>
    </row>
    <row r="2973" spans="1:6" x14ac:dyDescent="0.25">
      <c r="A2973" t="s">
        <v>34</v>
      </c>
      <c r="B2973">
        <v>2013</v>
      </c>
      <c r="C2973" t="s">
        <v>72</v>
      </c>
      <c r="D2973" t="s">
        <v>103</v>
      </c>
      <c r="E2973" t="s">
        <v>15260</v>
      </c>
      <c r="F2973">
        <v>12812</v>
      </c>
    </row>
    <row r="2974" spans="1:6" x14ac:dyDescent="0.25">
      <c r="A2974" t="s">
        <v>34</v>
      </c>
      <c r="B2974">
        <v>2013</v>
      </c>
      <c r="C2974" t="s">
        <v>73</v>
      </c>
      <c r="D2974" t="s">
        <v>38</v>
      </c>
      <c r="E2974" t="s">
        <v>15261</v>
      </c>
      <c r="F2974">
        <v>373</v>
      </c>
    </row>
    <row r="2975" spans="1:6" x14ac:dyDescent="0.25">
      <c r="A2975" t="s">
        <v>34</v>
      </c>
      <c r="B2975">
        <v>2013</v>
      </c>
      <c r="C2975" t="s">
        <v>73</v>
      </c>
      <c r="D2975" t="s">
        <v>40</v>
      </c>
      <c r="E2975" t="s">
        <v>15262</v>
      </c>
      <c r="F2975">
        <v>363</v>
      </c>
    </row>
    <row r="2976" spans="1:6" x14ac:dyDescent="0.25">
      <c r="A2976" t="s">
        <v>34</v>
      </c>
      <c r="B2976">
        <v>2013</v>
      </c>
      <c r="C2976" t="s">
        <v>73</v>
      </c>
      <c r="D2976" t="s">
        <v>102</v>
      </c>
      <c r="E2976" t="s">
        <v>15263</v>
      </c>
      <c r="F2976">
        <v>1081</v>
      </c>
    </row>
    <row r="2977" spans="1:6" x14ac:dyDescent="0.25">
      <c r="A2977" t="s">
        <v>34</v>
      </c>
      <c r="B2977">
        <v>2013</v>
      </c>
      <c r="C2977" t="s">
        <v>73</v>
      </c>
      <c r="D2977" t="s">
        <v>107</v>
      </c>
      <c r="E2977" t="s">
        <v>15264</v>
      </c>
      <c r="F2977">
        <v>1086</v>
      </c>
    </row>
    <row r="2978" spans="1:6" x14ac:dyDescent="0.25">
      <c r="A2978" t="s">
        <v>34</v>
      </c>
      <c r="B2978">
        <v>2013</v>
      </c>
      <c r="C2978" t="s">
        <v>73</v>
      </c>
      <c r="D2978" t="s">
        <v>39</v>
      </c>
      <c r="E2978" t="s">
        <v>15265</v>
      </c>
      <c r="F2978">
        <v>946</v>
      </c>
    </row>
    <row r="2979" spans="1:6" x14ac:dyDescent="0.25">
      <c r="A2979" t="s">
        <v>34</v>
      </c>
      <c r="B2979">
        <v>2013</v>
      </c>
      <c r="C2979" t="s">
        <v>73</v>
      </c>
      <c r="D2979" t="s">
        <v>103</v>
      </c>
      <c r="E2979" t="s">
        <v>15266</v>
      </c>
      <c r="F2979">
        <v>9689</v>
      </c>
    </row>
    <row r="2980" spans="1:6" x14ac:dyDescent="0.25">
      <c r="A2980" t="s">
        <v>34</v>
      </c>
      <c r="B2980">
        <v>2013</v>
      </c>
      <c r="C2980" t="s">
        <v>74</v>
      </c>
      <c r="D2980" t="s">
        <v>38</v>
      </c>
      <c r="E2980" t="s">
        <v>15267</v>
      </c>
      <c r="F2980">
        <v>399</v>
      </c>
    </row>
    <row r="2981" spans="1:6" x14ac:dyDescent="0.25">
      <c r="A2981" t="s">
        <v>34</v>
      </c>
      <c r="B2981">
        <v>2013</v>
      </c>
      <c r="C2981" t="s">
        <v>74</v>
      </c>
      <c r="D2981" t="s">
        <v>40</v>
      </c>
      <c r="E2981" t="s">
        <v>15268</v>
      </c>
      <c r="F2981">
        <v>400</v>
      </c>
    </row>
    <row r="2982" spans="1:6" x14ac:dyDescent="0.25">
      <c r="A2982" t="s">
        <v>34</v>
      </c>
      <c r="B2982">
        <v>2013</v>
      </c>
      <c r="C2982" t="s">
        <v>74</v>
      </c>
      <c r="D2982" t="s">
        <v>102</v>
      </c>
      <c r="E2982" t="s">
        <v>15269</v>
      </c>
      <c r="F2982">
        <v>941</v>
      </c>
    </row>
    <row r="2983" spans="1:6" x14ac:dyDescent="0.25">
      <c r="A2983" t="s">
        <v>34</v>
      </c>
      <c r="B2983">
        <v>2013</v>
      </c>
      <c r="C2983" t="s">
        <v>74</v>
      </c>
      <c r="D2983" t="s">
        <v>107</v>
      </c>
      <c r="E2983" t="s">
        <v>15270</v>
      </c>
      <c r="F2983">
        <v>984</v>
      </c>
    </row>
    <row r="2984" spans="1:6" x14ac:dyDescent="0.25">
      <c r="A2984" t="s">
        <v>34</v>
      </c>
      <c r="B2984">
        <v>2013</v>
      </c>
      <c r="C2984" t="s">
        <v>74</v>
      </c>
      <c r="D2984" t="s">
        <v>39</v>
      </c>
      <c r="E2984" t="s">
        <v>15271</v>
      </c>
      <c r="F2984">
        <v>799</v>
      </c>
    </row>
    <row r="2985" spans="1:6" x14ac:dyDescent="0.25">
      <c r="A2985" t="s">
        <v>34</v>
      </c>
      <c r="B2985">
        <v>2013</v>
      </c>
      <c r="C2985" t="s">
        <v>74</v>
      </c>
      <c r="D2985" t="s">
        <v>103</v>
      </c>
      <c r="E2985" t="s">
        <v>15272</v>
      </c>
      <c r="F2985">
        <v>8639</v>
      </c>
    </row>
    <row r="2986" spans="1:6" x14ac:dyDescent="0.25">
      <c r="A2986" t="s">
        <v>34</v>
      </c>
      <c r="B2986">
        <v>2013</v>
      </c>
      <c r="C2986" t="s">
        <v>75</v>
      </c>
      <c r="D2986" t="s">
        <v>38</v>
      </c>
      <c r="E2986" t="s">
        <v>15273</v>
      </c>
      <c r="F2986">
        <v>402</v>
      </c>
    </row>
    <row r="2987" spans="1:6" x14ac:dyDescent="0.25">
      <c r="A2987" t="s">
        <v>34</v>
      </c>
      <c r="B2987">
        <v>2013</v>
      </c>
      <c r="C2987" t="s">
        <v>75</v>
      </c>
      <c r="D2987" t="s">
        <v>40</v>
      </c>
      <c r="E2987" t="s">
        <v>15274</v>
      </c>
      <c r="F2987">
        <v>544</v>
      </c>
    </row>
    <row r="2988" spans="1:6" x14ac:dyDescent="0.25">
      <c r="A2988" t="s">
        <v>34</v>
      </c>
      <c r="B2988">
        <v>2013</v>
      </c>
      <c r="C2988" t="s">
        <v>75</v>
      </c>
      <c r="D2988" t="s">
        <v>102</v>
      </c>
      <c r="E2988" t="s">
        <v>15275</v>
      </c>
      <c r="F2988">
        <v>1204</v>
      </c>
    </row>
    <row r="2989" spans="1:6" x14ac:dyDescent="0.25">
      <c r="A2989" t="s">
        <v>34</v>
      </c>
      <c r="B2989">
        <v>2013</v>
      </c>
      <c r="C2989" t="s">
        <v>75</v>
      </c>
      <c r="D2989" t="s">
        <v>107</v>
      </c>
      <c r="E2989" t="s">
        <v>15276</v>
      </c>
      <c r="F2989">
        <v>1734</v>
      </c>
    </row>
    <row r="2990" spans="1:6" x14ac:dyDescent="0.25">
      <c r="A2990" t="s">
        <v>34</v>
      </c>
      <c r="B2990">
        <v>2013</v>
      </c>
      <c r="C2990" t="s">
        <v>75</v>
      </c>
      <c r="D2990" t="s">
        <v>39</v>
      </c>
      <c r="E2990" t="s">
        <v>15277</v>
      </c>
      <c r="F2990">
        <v>930</v>
      </c>
    </row>
    <row r="2991" spans="1:6" x14ac:dyDescent="0.25">
      <c r="A2991" t="s">
        <v>34</v>
      </c>
      <c r="B2991">
        <v>2013</v>
      </c>
      <c r="C2991" t="s">
        <v>75</v>
      </c>
      <c r="D2991" t="s">
        <v>103</v>
      </c>
      <c r="E2991" t="s">
        <v>15278</v>
      </c>
      <c r="F2991">
        <v>8814</v>
      </c>
    </row>
    <row r="2992" spans="1:6" x14ac:dyDescent="0.25">
      <c r="A2992" t="s">
        <v>34</v>
      </c>
      <c r="B2992">
        <v>2014</v>
      </c>
      <c r="C2992" t="s">
        <v>72</v>
      </c>
      <c r="D2992" t="s">
        <v>38</v>
      </c>
      <c r="E2992" t="s">
        <v>15279</v>
      </c>
      <c r="F2992">
        <v>474</v>
      </c>
    </row>
    <row r="2993" spans="1:6" x14ac:dyDescent="0.25">
      <c r="A2993" t="s">
        <v>34</v>
      </c>
      <c r="B2993">
        <v>2014</v>
      </c>
      <c r="C2993" t="s">
        <v>72</v>
      </c>
      <c r="D2993" t="s">
        <v>40</v>
      </c>
      <c r="E2993" t="s">
        <v>15280</v>
      </c>
      <c r="F2993">
        <v>444</v>
      </c>
    </row>
    <row r="2994" spans="1:6" x14ac:dyDescent="0.25">
      <c r="A2994" t="s">
        <v>34</v>
      </c>
      <c r="B2994">
        <v>2014</v>
      </c>
      <c r="C2994" t="s">
        <v>72</v>
      </c>
      <c r="D2994" t="s">
        <v>102</v>
      </c>
      <c r="E2994" t="s">
        <v>15281</v>
      </c>
      <c r="F2994">
        <v>1644</v>
      </c>
    </row>
    <row r="2995" spans="1:6" x14ac:dyDescent="0.25">
      <c r="A2995" t="s">
        <v>34</v>
      </c>
      <c r="B2995">
        <v>2014</v>
      </c>
      <c r="C2995" t="s">
        <v>72</v>
      </c>
      <c r="D2995" t="s">
        <v>107</v>
      </c>
      <c r="E2995" t="s">
        <v>15282</v>
      </c>
      <c r="F2995">
        <v>1424</v>
      </c>
    </row>
    <row r="2996" spans="1:6" x14ac:dyDescent="0.25">
      <c r="A2996" t="s">
        <v>34</v>
      </c>
      <c r="B2996">
        <v>2014</v>
      </c>
      <c r="C2996" t="s">
        <v>72</v>
      </c>
      <c r="D2996" t="s">
        <v>39</v>
      </c>
      <c r="E2996" t="s">
        <v>15283</v>
      </c>
      <c r="F2996">
        <v>1059</v>
      </c>
    </row>
    <row r="2997" spans="1:6" x14ac:dyDescent="0.25">
      <c r="A2997" t="s">
        <v>34</v>
      </c>
      <c r="B2997">
        <v>2014</v>
      </c>
      <c r="C2997" t="s">
        <v>72</v>
      </c>
      <c r="D2997" t="s">
        <v>103</v>
      </c>
      <c r="E2997" t="s">
        <v>15284</v>
      </c>
      <c r="F2997">
        <v>12725</v>
      </c>
    </row>
    <row r="2998" spans="1:6" x14ac:dyDescent="0.25">
      <c r="A2998" t="s">
        <v>34</v>
      </c>
      <c r="B2998">
        <v>2014</v>
      </c>
      <c r="C2998" t="s">
        <v>73</v>
      </c>
      <c r="D2998" t="s">
        <v>38</v>
      </c>
      <c r="E2998" t="s">
        <v>15285</v>
      </c>
      <c r="F2998">
        <v>379</v>
      </c>
    </row>
    <row r="2999" spans="1:6" x14ac:dyDescent="0.25">
      <c r="A2999" t="s">
        <v>34</v>
      </c>
      <c r="B2999">
        <v>2014</v>
      </c>
      <c r="C2999" t="s">
        <v>73</v>
      </c>
      <c r="D2999" t="s">
        <v>40</v>
      </c>
      <c r="E2999" t="s">
        <v>15286</v>
      </c>
      <c r="F2999">
        <v>429</v>
      </c>
    </row>
    <row r="3000" spans="1:6" x14ac:dyDescent="0.25">
      <c r="A3000" t="s">
        <v>34</v>
      </c>
      <c r="B3000">
        <v>2014</v>
      </c>
      <c r="C3000" t="s">
        <v>73</v>
      </c>
      <c r="D3000" t="s">
        <v>102</v>
      </c>
      <c r="E3000" t="s">
        <v>15287</v>
      </c>
      <c r="F3000">
        <v>1121</v>
      </c>
    </row>
    <row r="3001" spans="1:6" x14ac:dyDescent="0.25">
      <c r="A3001" t="s">
        <v>34</v>
      </c>
      <c r="B3001">
        <v>2014</v>
      </c>
      <c r="C3001" t="s">
        <v>73</v>
      </c>
      <c r="D3001" t="s">
        <v>107</v>
      </c>
      <c r="E3001" t="s">
        <v>15288</v>
      </c>
      <c r="F3001">
        <v>1015</v>
      </c>
    </row>
    <row r="3002" spans="1:6" x14ac:dyDescent="0.25">
      <c r="A3002" t="s">
        <v>34</v>
      </c>
      <c r="B3002">
        <v>2014</v>
      </c>
      <c r="C3002" t="s">
        <v>73</v>
      </c>
      <c r="D3002" t="s">
        <v>39</v>
      </c>
      <c r="E3002" t="s">
        <v>15289</v>
      </c>
      <c r="F3002">
        <v>920</v>
      </c>
    </row>
    <row r="3003" spans="1:6" x14ac:dyDescent="0.25">
      <c r="A3003" t="s">
        <v>34</v>
      </c>
      <c r="B3003">
        <v>2014</v>
      </c>
      <c r="C3003" t="s">
        <v>73</v>
      </c>
      <c r="D3003" t="s">
        <v>103</v>
      </c>
      <c r="E3003" t="s">
        <v>15290</v>
      </c>
      <c r="F3003">
        <v>9578</v>
      </c>
    </row>
    <row r="3004" spans="1:6" x14ac:dyDescent="0.25">
      <c r="A3004" t="s">
        <v>34</v>
      </c>
      <c r="B3004">
        <v>2014</v>
      </c>
      <c r="C3004" t="s">
        <v>74</v>
      </c>
      <c r="D3004" t="s">
        <v>38</v>
      </c>
      <c r="E3004" t="s">
        <v>15291</v>
      </c>
      <c r="F3004">
        <v>344</v>
      </c>
    </row>
    <row r="3005" spans="1:6" x14ac:dyDescent="0.25">
      <c r="A3005" t="s">
        <v>34</v>
      </c>
      <c r="B3005">
        <v>2014</v>
      </c>
      <c r="C3005" t="s">
        <v>74</v>
      </c>
      <c r="D3005" t="s">
        <v>40</v>
      </c>
      <c r="E3005" t="s">
        <v>15292</v>
      </c>
      <c r="F3005">
        <v>438</v>
      </c>
    </row>
    <row r="3006" spans="1:6" x14ac:dyDescent="0.25">
      <c r="A3006" t="s">
        <v>34</v>
      </c>
      <c r="B3006">
        <v>2014</v>
      </c>
      <c r="C3006" t="s">
        <v>74</v>
      </c>
      <c r="D3006" t="s">
        <v>102</v>
      </c>
      <c r="E3006" t="s">
        <v>15293</v>
      </c>
      <c r="F3006">
        <v>944</v>
      </c>
    </row>
    <row r="3007" spans="1:6" x14ac:dyDescent="0.25">
      <c r="A3007" t="s">
        <v>34</v>
      </c>
      <c r="B3007">
        <v>2014</v>
      </c>
      <c r="C3007" t="s">
        <v>74</v>
      </c>
      <c r="D3007" t="s">
        <v>107</v>
      </c>
      <c r="E3007" t="s">
        <v>15294</v>
      </c>
      <c r="F3007">
        <v>928</v>
      </c>
    </row>
    <row r="3008" spans="1:6" x14ac:dyDescent="0.25">
      <c r="A3008" t="s">
        <v>34</v>
      </c>
      <c r="B3008">
        <v>2014</v>
      </c>
      <c r="C3008" t="s">
        <v>74</v>
      </c>
      <c r="D3008" t="s">
        <v>39</v>
      </c>
      <c r="E3008" t="s">
        <v>15295</v>
      </c>
      <c r="F3008">
        <v>807</v>
      </c>
    </row>
    <row r="3009" spans="1:6" x14ac:dyDescent="0.25">
      <c r="A3009" t="s">
        <v>34</v>
      </c>
      <c r="B3009">
        <v>2014</v>
      </c>
      <c r="C3009" t="s">
        <v>74</v>
      </c>
      <c r="D3009" t="s">
        <v>103</v>
      </c>
      <c r="E3009" t="s">
        <v>15296</v>
      </c>
      <c r="F3009">
        <v>8294</v>
      </c>
    </row>
    <row r="3010" spans="1:6" x14ac:dyDescent="0.25">
      <c r="A3010" t="s">
        <v>34</v>
      </c>
      <c r="B3010">
        <v>2014</v>
      </c>
      <c r="C3010" t="s">
        <v>75</v>
      </c>
      <c r="D3010" t="s">
        <v>38</v>
      </c>
      <c r="E3010" t="s">
        <v>15297</v>
      </c>
      <c r="F3010">
        <v>407</v>
      </c>
    </row>
    <row r="3011" spans="1:6" x14ac:dyDescent="0.25">
      <c r="A3011" t="s">
        <v>34</v>
      </c>
      <c r="B3011">
        <v>2014</v>
      </c>
      <c r="C3011" t="s">
        <v>75</v>
      </c>
      <c r="D3011" t="s">
        <v>40</v>
      </c>
      <c r="E3011" t="s">
        <v>15298</v>
      </c>
      <c r="F3011">
        <v>598</v>
      </c>
    </row>
    <row r="3012" spans="1:6" x14ac:dyDescent="0.25">
      <c r="A3012" t="s">
        <v>34</v>
      </c>
      <c r="B3012">
        <v>2014</v>
      </c>
      <c r="C3012" t="s">
        <v>75</v>
      </c>
      <c r="D3012" t="s">
        <v>102</v>
      </c>
      <c r="E3012" t="s">
        <v>15299</v>
      </c>
      <c r="F3012">
        <v>1409</v>
      </c>
    </row>
    <row r="3013" spans="1:6" x14ac:dyDescent="0.25">
      <c r="A3013" t="s">
        <v>34</v>
      </c>
      <c r="B3013">
        <v>2014</v>
      </c>
      <c r="C3013" t="s">
        <v>75</v>
      </c>
      <c r="D3013" t="s">
        <v>107</v>
      </c>
      <c r="E3013" t="s">
        <v>15300</v>
      </c>
      <c r="F3013">
        <v>1760</v>
      </c>
    </row>
    <row r="3014" spans="1:6" x14ac:dyDescent="0.25">
      <c r="A3014" t="s">
        <v>34</v>
      </c>
      <c r="B3014">
        <v>2014</v>
      </c>
      <c r="C3014" t="s">
        <v>75</v>
      </c>
      <c r="D3014" t="s">
        <v>39</v>
      </c>
      <c r="E3014" t="s">
        <v>15301</v>
      </c>
      <c r="F3014">
        <v>982</v>
      </c>
    </row>
    <row r="3015" spans="1:6" x14ac:dyDescent="0.25">
      <c r="A3015" t="s">
        <v>34</v>
      </c>
      <c r="B3015">
        <v>2014</v>
      </c>
      <c r="C3015" t="s">
        <v>75</v>
      </c>
      <c r="D3015" t="s">
        <v>103</v>
      </c>
      <c r="E3015" t="s">
        <v>15302</v>
      </c>
      <c r="F3015">
        <v>9399</v>
      </c>
    </row>
    <row r="3016" spans="1:6" x14ac:dyDescent="0.25">
      <c r="A3016" t="s">
        <v>157</v>
      </c>
      <c r="B3016">
        <v>2010</v>
      </c>
      <c r="C3016" t="s">
        <v>72</v>
      </c>
      <c r="D3016" t="s">
        <v>38</v>
      </c>
      <c r="E3016" t="s">
        <v>15303</v>
      </c>
      <c r="F3016">
        <v>255</v>
      </c>
    </row>
    <row r="3017" spans="1:6" x14ac:dyDescent="0.25">
      <c r="A3017" t="s">
        <v>157</v>
      </c>
      <c r="B3017">
        <v>2010</v>
      </c>
      <c r="C3017" t="s">
        <v>72</v>
      </c>
      <c r="D3017" t="s">
        <v>40</v>
      </c>
      <c r="E3017" t="s">
        <v>15304</v>
      </c>
      <c r="F3017">
        <v>226</v>
      </c>
    </row>
    <row r="3018" spans="1:6" x14ac:dyDescent="0.25">
      <c r="A3018" t="s">
        <v>157</v>
      </c>
      <c r="B3018">
        <v>2010</v>
      </c>
      <c r="C3018" t="s">
        <v>72</v>
      </c>
      <c r="D3018" t="s">
        <v>102</v>
      </c>
      <c r="E3018" t="s">
        <v>15305</v>
      </c>
      <c r="F3018">
        <v>884</v>
      </c>
    </row>
    <row r="3019" spans="1:6" x14ac:dyDescent="0.25">
      <c r="A3019" t="s">
        <v>157</v>
      </c>
      <c r="B3019">
        <v>2010</v>
      </c>
      <c r="C3019" t="s">
        <v>72</v>
      </c>
      <c r="D3019" t="s">
        <v>107</v>
      </c>
      <c r="E3019" t="s">
        <v>15306</v>
      </c>
      <c r="F3019">
        <v>1097</v>
      </c>
    </row>
    <row r="3020" spans="1:6" x14ac:dyDescent="0.25">
      <c r="A3020" t="s">
        <v>157</v>
      </c>
      <c r="B3020">
        <v>2010</v>
      </c>
      <c r="C3020" t="s">
        <v>72</v>
      </c>
      <c r="D3020" t="s">
        <v>39</v>
      </c>
      <c r="E3020" t="s">
        <v>15307</v>
      </c>
      <c r="F3020">
        <v>902</v>
      </c>
    </row>
    <row r="3021" spans="1:6" x14ac:dyDescent="0.25">
      <c r="A3021" t="s">
        <v>157</v>
      </c>
      <c r="B3021">
        <v>2010</v>
      </c>
      <c r="C3021" t="s">
        <v>72</v>
      </c>
      <c r="D3021" t="s">
        <v>103</v>
      </c>
      <c r="E3021" t="s">
        <v>15308</v>
      </c>
      <c r="F3021">
        <v>11421</v>
      </c>
    </row>
    <row r="3022" spans="1:6" x14ac:dyDescent="0.25">
      <c r="A3022" t="s">
        <v>157</v>
      </c>
      <c r="B3022">
        <v>2010</v>
      </c>
      <c r="C3022" t="s">
        <v>73</v>
      </c>
      <c r="D3022" t="s">
        <v>38</v>
      </c>
      <c r="E3022" t="s">
        <v>15309</v>
      </c>
      <c r="F3022">
        <v>223</v>
      </c>
    </row>
    <row r="3023" spans="1:6" x14ac:dyDescent="0.25">
      <c r="A3023" t="s">
        <v>157</v>
      </c>
      <c r="B3023">
        <v>2010</v>
      </c>
      <c r="C3023" t="s">
        <v>73</v>
      </c>
      <c r="D3023" t="s">
        <v>40</v>
      </c>
      <c r="E3023" t="s">
        <v>15310</v>
      </c>
      <c r="F3023">
        <v>203</v>
      </c>
    </row>
    <row r="3024" spans="1:6" x14ac:dyDescent="0.25">
      <c r="A3024" t="s">
        <v>157</v>
      </c>
      <c r="B3024">
        <v>2010</v>
      </c>
      <c r="C3024" t="s">
        <v>73</v>
      </c>
      <c r="D3024" t="s">
        <v>102</v>
      </c>
      <c r="E3024" t="s">
        <v>15311</v>
      </c>
      <c r="F3024">
        <v>632</v>
      </c>
    </row>
    <row r="3025" spans="1:6" x14ac:dyDescent="0.25">
      <c r="A3025" t="s">
        <v>157</v>
      </c>
      <c r="B3025">
        <v>2010</v>
      </c>
      <c r="C3025" t="s">
        <v>73</v>
      </c>
      <c r="D3025" t="s">
        <v>107</v>
      </c>
      <c r="E3025" t="s">
        <v>15312</v>
      </c>
      <c r="F3025">
        <v>789</v>
      </c>
    </row>
    <row r="3026" spans="1:6" x14ac:dyDescent="0.25">
      <c r="A3026" t="s">
        <v>157</v>
      </c>
      <c r="B3026">
        <v>2010</v>
      </c>
      <c r="C3026" t="s">
        <v>73</v>
      </c>
      <c r="D3026" t="s">
        <v>39</v>
      </c>
      <c r="E3026" t="s">
        <v>15313</v>
      </c>
      <c r="F3026">
        <v>756</v>
      </c>
    </row>
    <row r="3027" spans="1:6" x14ac:dyDescent="0.25">
      <c r="A3027" t="s">
        <v>157</v>
      </c>
      <c r="B3027">
        <v>2010</v>
      </c>
      <c r="C3027" t="s">
        <v>73</v>
      </c>
      <c r="D3027" t="s">
        <v>103</v>
      </c>
      <c r="E3027" t="s">
        <v>15314</v>
      </c>
      <c r="F3027">
        <v>8298</v>
      </c>
    </row>
    <row r="3028" spans="1:6" x14ac:dyDescent="0.25">
      <c r="A3028" t="s">
        <v>157</v>
      </c>
      <c r="B3028">
        <v>2010</v>
      </c>
      <c r="C3028" t="s">
        <v>74</v>
      </c>
      <c r="D3028" t="s">
        <v>38</v>
      </c>
      <c r="E3028" t="s">
        <v>15315</v>
      </c>
      <c r="F3028">
        <v>170</v>
      </c>
    </row>
    <row r="3029" spans="1:6" x14ac:dyDescent="0.25">
      <c r="A3029" t="s">
        <v>157</v>
      </c>
      <c r="B3029">
        <v>2010</v>
      </c>
      <c r="C3029" t="s">
        <v>74</v>
      </c>
      <c r="D3029" t="s">
        <v>40</v>
      </c>
      <c r="E3029" t="s">
        <v>15316</v>
      </c>
      <c r="F3029">
        <v>177</v>
      </c>
    </row>
    <row r="3030" spans="1:6" x14ac:dyDescent="0.25">
      <c r="A3030" t="s">
        <v>157</v>
      </c>
      <c r="B3030">
        <v>2010</v>
      </c>
      <c r="C3030" t="s">
        <v>74</v>
      </c>
      <c r="D3030" t="s">
        <v>102</v>
      </c>
      <c r="E3030" t="s">
        <v>15317</v>
      </c>
      <c r="F3030">
        <v>577</v>
      </c>
    </row>
    <row r="3031" spans="1:6" x14ac:dyDescent="0.25">
      <c r="A3031" t="s">
        <v>157</v>
      </c>
      <c r="B3031">
        <v>2010</v>
      </c>
      <c r="C3031" t="s">
        <v>74</v>
      </c>
      <c r="D3031" t="s">
        <v>107</v>
      </c>
      <c r="E3031" t="s">
        <v>15318</v>
      </c>
      <c r="F3031">
        <v>735</v>
      </c>
    </row>
    <row r="3032" spans="1:6" x14ac:dyDescent="0.25">
      <c r="A3032" t="s">
        <v>157</v>
      </c>
      <c r="B3032">
        <v>2010</v>
      </c>
      <c r="C3032" t="s">
        <v>74</v>
      </c>
      <c r="D3032" t="s">
        <v>39</v>
      </c>
      <c r="E3032" t="s">
        <v>15319</v>
      </c>
      <c r="F3032">
        <v>671</v>
      </c>
    </row>
    <row r="3033" spans="1:6" x14ac:dyDescent="0.25">
      <c r="A3033" t="s">
        <v>157</v>
      </c>
      <c r="B3033">
        <v>2010</v>
      </c>
      <c r="C3033" t="s">
        <v>74</v>
      </c>
      <c r="D3033" t="s">
        <v>103</v>
      </c>
      <c r="E3033" t="s">
        <v>15320</v>
      </c>
      <c r="F3033">
        <v>7269</v>
      </c>
    </row>
    <row r="3034" spans="1:6" x14ac:dyDescent="0.25">
      <c r="A3034" t="s">
        <v>157</v>
      </c>
      <c r="B3034">
        <v>2010</v>
      </c>
      <c r="C3034" t="s">
        <v>75</v>
      </c>
      <c r="D3034" t="s">
        <v>38</v>
      </c>
      <c r="E3034" t="s">
        <v>15321</v>
      </c>
      <c r="F3034">
        <v>183</v>
      </c>
    </row>
    <row r="3035" spans="1:6" x14ac:dyDescent="0.25">
      <c r="A3035" t="s">
        <v>157</v>
      </c>
      <c r="B3035">
        <v>2010</v>
      </c>
      <c r="C3035" t="s">
        <v>75</v>
      </c>
      <c r="D3035" t="s">
        <v>40</v>
      </c>
      <c r="E3035" t="s">
        <v>15322</v>
      </c>
      <c r="F3035">
        <v>233</v>
      </c>
    </row>
    <row r="3036" spans="1:6" x14ac:dyDescent="0.25">
      <c r="A3036" t="s">
        <v>157</v>
      </c>
      <c r="B3036">
        <v>2010</v>
      </c>
      <c r="C3036" t="s">
        <v>75</v>
      </c>
      <c r="D3036" t="s">
        <v>102</v>
      </c>
      <c r="E3036" t="s">
        <v>15323</v>
      </c>
      <c r="F3036">
        <v>693</v>
      </c>
    </row>
    <row r="3037" spans="1:6" x14ac:dyDescent="0.25">
      <c r="A3037" t="s">
        <v>157</v>
      </c>
      <c r="B3037">
        <v>2010</v>
      </c>
      <c r="C3037" t="s">
        <v>75</v>
      </c>
      <c r="D3037" t="s">
        <v>107</v>
      </c>
      <c r="E3037" t="s">
        <v>15324</v>
      </c>
      <c r="F3037">
        <v>1048</v>
      </c>
    </row>
    <row r="3038" spans="1:6" x14ac:dyDescent="0.25">
      <c r="A3038" t="s">
        <v>157</v>
      </c>
      <c r="B3038">
        <v>2010</v>
      </c>
      <c r="C3038" t="s">
        <v>75</v>
      </c>
      <c r="D3038" t="s">
        <v>39</v>
      </c>
      <c r="E3038" t="s">
        <v>15325</v>
      </c>
      <c r="F3038">
        <v>592</v>
      </c>
    </row>
    <row r="3039" spans="1:6" x14ac:dyDescent="0.25">
      <c r="A3039" t="s">
        <v>157</v>
      </c>
      <c r="B3039">
        <v>2010</v>
      </c>
      <c r="C3039" t="s">
        <v>75</v>
      </c>
      <c r="D3039" t="s">
        <v>103</v>
      </c>
      <c r="E3039" t="s">
        <v>15326</v>
      </c>
      <c r="F3039">
        <v>7872</v>
      </c>
    </row>
    <row r="3040" spans="1:6" x14ac:dyDescent="0.25">
      <c r="A3040" t="s">
        <v>157</v>
      </c>
      <c r="B3040">
        <v>2011</v>
      </c>
      <c r="C3040" t="s">
        <v>72</v>
      </c>
      <c r="D3040" t="s">
        <v>38</v>
      </c>
      <c r="E3040" t="s">
        <v>15327</v>
      </c>
      <c r="F3040">
        <v>149</v>
      </c>
    </row>
    <row r="3041" spans="1:6" x14ac:dyDescent="0.25">
      <c r="A3041" t="s">
        <v>157</v>
      </c>
      <c r="B3041">
        <v>2011</v>
      </c>
      <c r="C3041" t="s">
        <v>72</v>
      </c>
      <c r="D3041" t="s">
        <v>40</v>
      </c>
      <c r="E3041" t="s">
        <v>15328</v>
      </c>
      <c r="F3041">
        <v>126</v>
      </c>
    </row>
    <row r="3042" spans="1:6" x14ac:dyDescent="0.25">
      <c r="A3042" t="s">
        <v>157</v>
      </c>
      <c r="B3042">
        <v>2011</v>
      </c>
      <c r="C3042" t="s">
        <v>72</v>
      </c>
      <c r="D3042" t="s">
        <v>102</v>
      </c>
      <c r="E3042" t="s">
        <v>15329</v>
      </c>
      <c r="F3042">
        <v>1101</v>
      </c>
    </row>
    <row r="3043" spans="1:6" x14ac:dyDescent="0.25">
      <c r="A3043" t="s">
        <v>157</v>
      </c>
      <c r="B3043">
        <v>2011</v>
      </c>
      <c r="C3043" t="s">
        <v>72</v>
      </c>
      <c r="D3043" t="s">
        <v>107</v>
      </c>
      <c r="E3043" t="s">
        <v>15330</v>
      </c>
      <c r="F3043">
        <v>756</v>
      </c>
    </row>
    <row r="3044" spans="1:6" x14ac:dyDescent="0.25">
      <c r="A3044" t="s">
        <v>157</v>
      </c>
      <c r="B3044">
        <v>2011</v>
      </c>
      <c r="C3044" t="s">
        <v>72</v>
      </c>
      <c r="D3044" t="s">
        <v>39</v>
      </c>
      <c r="E3044" t="s">
        <v>15331</v>
      </c>
      <c r="F3044">
        <v>920</v>
      </c>
    </row>
    <row r="3045" spans="1:6" x14ac:dyDescent="0.25">
      <c r="A3045" t="s">
        <v>157</v>
      </c>
      <c r="B3045">
        <v>2011</v>
      </c>
      <c r="C3045" t="s">
        <v>72</v>
      </c>
      <c r="D3045" t="s">
        <v>103</v>
      </c>
      <c r="E3045" t="s">
        <v>15332</v>
      </c>
      <c r="F3045">
        <v>11465</v>
      </c>
    </row>
    <row r="3046" spans="1:6" x14ac:dyDescent="0.25">
      <c r="A3046" t="s">
        <v>157</v>
      </c>
      <c r="B3046">
        <v>2011</v>
      </c>
      <c r="C3046" t="s">
        <v>73</v>
      </c>
      <c r="D3046" t="s">
        <v>38</v>
      </c>
      <c r="E3046" t="s">
        <v>15333</v>
      </c>
      <c r="F3046">
        <v>152</v>
      </c>
    </row>
    <row r="3047" spans="1:6" x14ac:dyDescent="0.25">
      <c r="A3047" t="s">
        <v>157</v>
      </c>
      <c r="B3047">
        <v>2011</v>
      </c>
      <c r="C3047" t="s">
        <v>73</v>
      </c>
      <c r="D3047" t="s">
        <v>40</v>
      </c>
      <c r="E3047" t="s">
        <v>15334</v>
      </c>
      <c r="F3047">
        <v>124</v>
      </c>
    </row>
    <row r="3048" spans="1:6" x14ac:dyDescent="0.25">
      <c r="A3048" t="s">
        <v>157</v>
      </c>
      <c r="B3048">
        <v>2011</v>
      </c>
      <c r="C3048" t="s">
        <v>73</v>
      </c>
      <c r="D3048" t="s">
        <v>102</v>
      </c>
      <c r="E3048" t="s">
        <v>15335</v>
      </c>
      <c r="F3048">
        <v>851</v>
      </c>
    </row>
    <row r="3049" spans="1:6" x14ac:dyDescent="0.25">
      <c r="A3049" t="s">
        <v>157</v>
      </c>
      <c r="B3049">
        <v>2011</v>
      </c>
      <c r="C3049" t="s">
        <v>73</v>
      </c>
      <c r="D3049" t="s">
        <v>107</v>
      </c>
      <c r="E3049" t="s">
        <v>15336</v>
      </c>
      <c r="F3049">
        <v>506</v>
      </c>
    </row>
    <row r="3050" spans="1:6" x14ac:dyDescent="0.25">
      <c r="A3050" t="s">
        <v>157</v>
      </c>
      <c r="B3050">
        <v>2011</v>
      </c>
      <c r="C3050" t="s">
        <v>73</v>
      </c>
      <c r="D3050" t="s">
        <v>39</v>
      </c>
      <c r="E3050" t="s">
        <v>15337</v>
      </c>
      <c r="F3050">
        <v>828</v>
      </c>
    </row>
    <row r="3051" spans="1:6" x14ac:dyDescent="0.25">
      <c r="A3051" t="s">
        <v>157</v>
      </c>
      <c r="B3051">
        <v>2011</v>
      </c>
      <c r="C3051" t="s">
        <v>73</v>
      </c>
      <c r="D3051" t="s">
        <v>103</v>
      </c>
      <c r="E3051" t="s">
        <v>15338</v>
      </c>
      <c r="F3051">
        <v>8243</v>
      </c>
    </row>
    <row r="3052" spans="1:6" x14ac:dyDescent="0.25">
      <c r="A3052" t="s">
        <v>157</v>
      </c>
      <c r="B3052">
        <v>2011</v>
      </c>
      <c r="C3052" t="s">
        <v>74</v>
      </c>
      <c r="D3052" t="s">
        <v>38</v>
      </c>
      <c r="E3052" t="s">
        <v>15339</v>
      </c>
      <c r="F3052">
        <v>94</v>
      </c>
    </row>
    <row r="3053" spans="1:6" x14ac:dyDescent="0.25">
      <c r="A3053" t="s">
        <v>157</v>
      </c>
      <c r="B3053">
        <v>2011</v>
      </c>
      <c r="C3053" t="s">
        <v>74</v>
      </c>
      <c r="D3053" t="s">
        <v>40</v>
      </c>
      <c r="E3053" t="s">
        <v>15340</v>
      </c>
      <c r="F3053">
        <v>155</v>
      </c>
    </row>
    <row r="3054" spans="1:6" x14ac:dyDescent="0.25">
      <c r="A3054" t="s">
        <v>157</v>
      </c>
      <c r="B3054">
        <v>2011</v>
      </c>
      <c r="C3054" t="s">
        <v>74</v>
      </c>
      <c r="D3054" t="s">
        <v>102</v>
      </c>
      <c r="E3054" t="s">
        <v>15341</v>
      </c>
      <c r="F3054">
        <v>754</v>
      </c>
    </row>
    <row r="3055" spans="1:6" x14ac:dyDescent="0.25">
      <c r="A3055" t="s">
        <v>157</v>
      </c>
      <c r="B3055">
        <v>2011</v>
      </c>
      <c r="C3055" t="s">
        <v>74</v>
      </c>
      <c r="D3055" t="s">
        <v>107</v>
      </c>
      <c r="E3055" t="s">
        <v>15342</v>
      </c>
      <c r="F3055">
        <v>482</v>
      </c>
    </row>
    <row r="3056" spans="1:6" x14ac:dyDescent="0.25">
      <c r="A3056" t="s">
        <v>157</v>
      </c>
      <c r="B3056">
        <v>2011</v>
      </c>
      <c r="C3056" t="s">
        <v>74</v>
      </c>
      <c r="D3056" t="s">
        <v>39</v>
      </c>
      <c r="E3056" t="s">
        <v>15343</v>
      </c>
      <c r="F3056">
        <v>726</v>
      </c>
    </row>
    <row r="3057" spans="1:6" x14ac:dyDescent="0.25">
      <c r="A3057" t="s">
        <v>157</v>
      </c>
      <c r="B3057">
        <v>2011</v>
      </c>
      <c r="C3057" t="s">
        <v>74</v>
      </c>
      <c r="D3057" t="s">
        <v>103</v>
      </c>
      <c r="E3057" t="s">
        <v>15344</v>
      </c>
      <c r="F3057">
        <v>7704</v>
      </c>
    </row>
    <row r="3058" spans="1:6" x14ac:dyDescent="0.25">
      <c r="A3058" t="s">
        <v>157</v>
      </c>
      <c r="B3058">
        <v>2011</v>
      </c>
      <c r="C3058" t="s">
        <v>75</v>
      </c>
      <c r="D3058" t="s">
        <v>38</v>
      </c>
      <c r="E3058" t="s">
        <v>15345</v>
      </c>
      <c r="F3058">
        <v>111</v>
      </c>
    </row>
    <row r="3059" spans="1:6" x14ac:dyDescent="0.25">
      <c r="A3059" t="s">
        <v>157</v>
      </c>
      <c r="B3059">
        <v>2011</v>
      </c>
      <c r="C3059" t="s">
        <v>75</v>
      </c>
      <c r="D3059" t="s">
        <v>40</v>
      </c>
      <c r="E3059" t="s">
        <v>15346</v>
      </c>
      <c r="F3059">
        <v>168</v>
      </c>
    </row>
    <row r="3060" spans="1:6" x14ac:dyDescent="0.25">
      <c r="A3060" t="s">
        <v>157</v>
      </c>
      <c r="B3060">
        <v>2011</v>
      </c>
      <c r="C3060" t="s">
        <v>75</v>
      </c>
      <c r="D3060" t="s">
        <v>102</v>
      </c>
      <c r="E3060" t="s">
        <v>15347</v>
      </c>
      <c r="F3060">
        <v>900</v>
      </c>
    </row>
    <row r="3061" spans="1:6" x14ac:dyDescent="0.25">
      <c r="A3061" t="s">
        <v>157</v>
      </c>
      <c r="B3061">
        <v>2011</v>
      </c>
      <c r="C3061" t="s">
        <v>75</v>
      </c>
      <c r="D3061" t="s">
        <v>107</v>
      </c>
      <c r="E3061" t="s">
        <v>15348</v>
      </c>
      <c r="F3061">
        <v>734</v>
      </c>
    </row>
    <row r="3062" spans="1:6" x14ac:dyDescent="0.25">
      <c r="A3062" t="s">
        <v>157</v>
      </c>
      <c r="B3062">
        <v>2011</v>
      </c>
      <c r="C3062" t="s">
        <v>75</v>
      </c>
      <c r="D3062" t="s">
        <v>39</v>
      </c>
      <c r="E3062" t="s">
        <v>15349</v>
      </c>
      <c r="F3062">
        <v>706</v>
      </c>
    </row>
    <row r="3063" spans="1:6" x14ac:dyDescent="0.25">
      <c r="A3063" t="s">
        <v>157</v>
      </c>
      <c r="B3063">
        <v>2011</v>
      </c>
      <c r="C3063" t="s">
        <v>75</v>
      </c>
      <c r="D3063" t="s">
        <v>103</v>
      </c>
      <c r="E3063" t="s">
        <v>15350</v>
      </c>
      <c r="F3063">
        <v>7870</v>
      </c>
    </row>
    <row r="3064" spans="1:6" x14ac:dyDescent="0.25">
      <c r="A3064" t="s">
        <v>157</v>
      </c>
      <c r="B3064">
        <v>2012</v>
      </c>
      <c r="C3064" t="s">
        <v>72</v>
      </c>
      <c r="D3064" t="s">
        <v>38</v>
      </c>
      <c r="E3064" t="s">
        <v>15351</v>
      </c>
      <c r="F3064">
        <v>255</v>
      </c>
    </row>
    <row r="3065" spans="1:6" x14ac:dyDescent="0.25">
      <c r="A3065" t="s">
        <v>157</v>
      </c>
      <c r="B3065">
        <v>2012</v>
      </c>
      <c r="C3065" t="s">
        <v>72</v>
      </c>
      <c r="D3065" t="s">
        <v>40</v>
      </c>
      <c r="E3065" t="s">
        <v>15352</v>
      </c>
      <c r="F3065">
        <v>249</v>
      </c>
    </row>
    <row r="3066" spans="1:6" x14ac:dyDescent="0.25">
      <c r="A3066" t="s">
        <v>157</v>
      </c>
      <c r="B3066">
        <v>2012</v>
      </c>
      <c r="C3066" t="s">
        <v>72</v>
      </c>
      <c r="D3066" t="s">
        <v>102</v>
      </c>
      <c r="E3066" t="s">
        <v>15353</v>
      </c>
      <c r="F3066">
        <v>1039</v>
      </c>
    </row>
    <row r="3067" spans="1:6" x14ac:dyDescent="0.25">
      <c r="A3067" t="s">
        <v>157</v>
      </c>
      <c r="B3067">
        <v>2012</v>
      </c>
      <c r="C3067" t="s">
        <v>72</v>
      </c>
      <c r="D3067" t="s">
        <v>107</v>
      </c>
      <c r="E3067" t="s">
        <v>15354</v>
      </c>
      <c r="F3067">
        <v>1105</v>
      </c>
    </row>
    <row r="3068" spans="1:6" x14ac:dyDescent="0.25">
      <c r="A3068" t="s">
        <v>157</v>
      </c>
      <c r="B3068">
        <v>2012</v>
      </c>
      <c r="C3068" t="s">
        <v>72</v>
      </c>
      <c r="D3068" t="s">
        <v>39</v>
      </c>
      <c r="E3068" t="s">
        <v>15355</v>
      </c>
      <c r="F3068">
        <v>825</v>
      </c>
    </row>
    <row r="3069" spans="1:6" x14ac:dyDescent="0.25">
      <c r="A3069" t="s">
        <v>157</v>
      </c>
      <c r="B3069">
        <v>2012</v>
      </c>
      <c r="C3069" t="s">
        <v>72</v>
      </c>
      <c r="D3069" t="s">
        <v>103</v>
      </c>
      <c r="E3069" t="s">
        <v>15356</v>
      </c>
      <c r="F3069">
        <v>11130</v>
      </c>
    </row>
    <row r="3070" spans="1:6" x14ac:dyDescent="0.25">
      <c r="A3070" t="s">
        <v>157</v>
      </c>
      <c r="B3070">
        <v>2012</v>
      </c>
      <c r="C3070" t="s">
        <v>73</v>
      </c>
      <c r="D3070" t="s">
        <v>38</v>
      </c>
      <c r="E3070" t="s">
        <v>15357</v>
      </c>
      <c r="F3070">
        <v>233</v>
      </c>
    </row>
    <row r="3071" spans="1:6" x14ac:dyDescent="0.25">
      <c r="A3071" t="s">
        <v>157</v>
      </c>
      <c r="B3071">
        <v>2012</v>
      </c>
      <c r="C3071" t="s">
        <v>73</v>
      </c>
      <c r="D3071" t="s">
        <v>40</v>
      </c>
      <c r="E3071" t="s">
        <v>15358</v>
      </c>
      <c r="F3071">
        <v>223</v>
      </c>
    </row>
    <row r="3072" spans="1:6" x14ac:dyDescent="0.25">
      <c r="A3072" t="s">
        <v>157</v>
      </c>
      <c r="B3072">
        <v>2012</v>
      </c>
      <c r="C3072" t="s">
        <v>73</v>
      </c>
      <c r="D3072" t="s">
        <v>102</v>
      </c>
      <c r="E3072" t="s">
        <v>15359</v>
      </c>
      <c r="F3072">
        <v>694</v>
      </c>
    </row>
    <row r="3073" spans="1:6" x14ac:dyDescent="0.25">
      <c r="A3073" t="s">
        <v>157</v>
      </c>
      <c r="B3073">
        <v>2012</v>
      </c>
      <c r="C3073" t="s">
        <v>73</v>
      </c>
      <c r="D3073" t="s">
        <v>107</v>
      </c>
      <c r="E3073" t="s">
        <v>15360</v>
      </c>
      <c r="F3073">
        <v>793</v>
      </c>
    </row>
    <row r="3074" spans="1:6" x14ac:dyDescent="0.25">
      <c r="A3074" t="s">
        <v>157</v>
      </c>
      <c r="B3074">
        <v>2012</v>
      </c>
      <c r="C3074" t="s">
        <v>73</v>
      </c>
      <c r="D3074" t="s">
        <v>39</v>
      </c>
      <c r="E3074" t="s">
        <v>15361</v>
      </c>
      <c r="F3074">
        <v>729</v>
      </c>
    </row>
    <row r="3075" spans="1:6" x14ac:dyDescent="0.25">
      <c r="A3075" t="s">
        <v>157</v>
      </c>
      <c r="B3075">
        <v>2012</v>
      </c>
      <c r="C3075" t="s">
        <v>73</v>
      </c>
      <c r="D3075" t="s">
        <v>103</v>
      </c>
      <c r="E3075" t="s">
        <v>15362</v>
      </c>
      <c r="F3075">
        <v>8083</v>
      </c>
    </row>
    <row r="3076" spans="1:6" x14ac:dyDescent="0.25">
      <c r="A3076" t="s">
        <v>157</v>
      </c>
      <c r="B3076">
        <v>2012</v>
      </c>
      <c r="C3076" t="s">
        <v>74</v>
      </c>
      <c r="D3076" t="s">
        <v>38</v>
      </c>
      <c r="E3076" t="s">
        <v>15363</v>
      </c>
      <c r="F3076">
        <v>199</v>
      </c>
    </row>
    <row r="3077" spans="1:6" x14ac:dyDescent="0.25">
      <c r="A3077" t="s">
        <v>157</v>
      </c>
      <c r="B3077">
        <v>2012</v>
      </c>
      <c r="C3077" t="s">
        <v>74</v>
      </c>
      <c r="D3077" t="s">
        <v>40</v>
      </c>
      <c r="E3077" t="s">
        <v>15364</v>
      </c>
      <c r="F3077">
        <v>229</v>
      </c>
    </row>
    <row r="3078" spans="1:6" x14ac:dyDescent="0.25">
      <c r="A3078" t="s">
        <v>157</v>
      </c>
      <c r="B3078">
        <v>2012</v>
      </c>
      <c r="C3078" t="s">
        <v>74</v>
      </c>
      <c r="D3078" t="s">
        <v>102</v>
      </c>
      <c r="E3078" t="s">
        <v>15365</v>
      </c>
      <c r="F3078">
        <v>641</v>
      </c>
    </row>
    <row r="3079" spans="1:6" x14ac:dyDescent="0.25">
      <c r="A3079" t="s">
        <v>157</v>
      </c>
      <c r="B3079">
        <v>2012</v>
      </c>
      <c r="C3079" t="s">
        <v>74</v>
      </c>
      <c r="D3079" t="s">
        <v>107</v>
      </c>
      <c r="E3079" t="s">
        <v>15366</v>
      </c>
      <c r="F3079">
        <v>769</v>
      </c>
    </row>
    <row r="3080" spans="1:6" x14ac:dyDescent="0.25">
      <c r="A3080" t="s">
        <v>157</v>
      </c>
      <c r="B3080">
        <v>2012</v>
      </c>
      <c r="C3080" t="s">
        <v>74</v>
      </c>
      <c r="D3080" t="s">
        <v>39</v>
      </c>
      <c r="E3080" t="s">
        <v>15367</v>
      </c>
      <c r="F3080">
        <v>593</v>
      </c>
    </row>
    <row r="3081" spans="1:6" x14ac:dyDescent="0.25">
      <c r="A3081" t="s">
        <v>157</v>
      </c>
      <c r="B3081">
        <v>2012</v>
      </c>
      <c r="C3081" t="s">
        <v>74</v>
      </c>
      <c r="D3081" t="s">
        <v>103</v>
      </c>
      <c r="E3081" t="s">
        <v>15368</v>
      </c>
      <c r="F3081">
        <v>7248</v>
      </c>
    </row>
    <row r="3082" spans="1:6" x14ac:dyDescent="0.25">
      <c r="A3082" t="s">
        <v>157</v>
      </c>
      <c r="B3082">
        <v>2012</v>
      </c>
      <c r="C3082" t="s">
        <v>75</v>
      </c>
      <c r="D3082" t="s">
        <v>38</v>
      </c>
      <c r="E3082" t="s">
        <v>15369</v>
      </c>
      <c r="F3082">
        <v>256</v>
      </c>
    </row>
    <row r="3083" spans="1:6" x14ac:dyDescent="0.25">
      <c r="A3083" t="s">
        <v>157</v>
      </c>
      <c r="B3083">
        <v>2012</v>
      </c>
      <c r="C3083" t="s">
        <v>75</v>
      </c>
      <c r="D3083" t="s">
        <v>40</v>
      </c>
      <c r="E3083" t="s">
        <v>15370</v>
      </c>
      <c r="F3083">
        <v>285</v>
      </c>
    </row>
    <row r="3084" spans="1:6" x14ac:dyDescent="0.25">
      <c r="A3084" t="s">
        <v>157</v>
      </c>
      <c r="B3084">
        <v>2012</v>
      </c>
      <c r="C3084" t="s">
        <v>75</v>
      </c>
      <c r="D3084" t="s">
        <v>102</v>
      </c>
      <c r="E3084" t="s">
        <v>15371</v>
      </c>
      <c r="F3084">
        <v>849</v>
      </c>
    </row>
    <row r="3085" spans="1:6" x14ac:dyDescent="0.25">
      <c r="A3085" t="s">
        <v>157</v>
      </c>
      <c r="B3085">
        <v>2012</v>
      </c>
      <c r="C3085" t="s">
        <v>75</v>
      </c>
      <c r="D3085" t="s">
        <v>107</v>
      </c>
      <c r="E3085" t="s">
        <v>15372</v>
      </c>
      <c r="F3085">
        <v>1169</v>
      </c>
    </row>
    <row r="3086" spans="1:6" x14ac:dyDescent="0.25">
      <c r="A3086" t="s">
        <v>157</v>
      </c>
      <c r="B3086">
        <v>2012</v>
      </c>
      <c r="C3086" t="s">
        <v>75</v>
      </c>
      <c r="D3086" t="s">
        <v>39</v>
      </c>
      <c r="E3086" t="s">
        <v>15373</v>
      </c>
      <c r="F3086">
        <v>871</v>
      </c>
    </row>
    <row r="3087" spans="1:6" x14ac:dyDescent="0.25">
      <c r="A3087" t="s">
        <v>157</v>
      </c>
      <c r="B3087">
        <v>2012</v>
      </c>
      <c r="C3087" t="s">
        <v>75</v>
      </c>
      <c r="D3087" t="s">
        <v>103</v>
      </c>
      <c r="E3087" t="s">
        <v>15374</v>
      </c>
      <c r="F3087">
        <v>7371</v>
      </c>
    </row>
    <row r="3088" spans="1:6" x14ac:dyDescent="0.25">
      <c r="A3088" t="s">
        <v>157</v>
      </c>
      <c r="B3088">
        <v>2013</v>
      </c>
      <c r="C3088" t="s">
        <v>72</v>
      </c>
      <c r="D3088" t="s">
        <v>38</v>
      </c>
      <c r="E3088" t="s">
        <v>15375</v>
      </c>
      <c r="F3088">
        <v>361</v>
      </c>
    </row>
    <row r="3089" spans="1:6" x14ac:dyDescent="0.25">
      <c r="A3089" t="s">
        <v>157</v>
      </c>
      <c r="B3089">
        <v>2013</v>
      </c>
      <c r="C3089" t="s">
        <v>72</v>
      </c>
      <c r="D3089" t="s">
        <v>40</v>
      </c>
      <c r="E3089" t="s">
        <v>15376</v>
      </c>
      <c r="F3089">
        <v>355</v>
      </c>
    </row>
    <row r="3090" spans="1:6" x14ac:dyDescent="0.25">
      <c r="A3090" t="s">
        <v>157</v>
      </c>
      <c r="B3090">
        <v>2013</v>
      </c>
      <c r="C3090" t="s">
        <v>72</v>
      </c>
      <c r="D3090" t="s">
        <v>102</v>
      </c>
      <c r="E3090" t="s">
        <v>15377</v>
      </c>
      <c r="F3090">
        <v>1139</v>
      </c>
    </row>
    <row r="3091" spans="1:6" x14ac:dyDescent="0.25">
      <c r="A3091" t="s">
        <v>157</v>
      </c>
      <c r="B3091">
        <v>2013</v>
      </c>
      <c r="C3091" t="s">
        <v>72</v>
      </c>
      <c r="D3091" t="s">
        <v>107</v>
      </c>
      <c r="E3091" t="s">
        <v>15378</v>
      </c>
      <c r="F3091">
        <v>1288</v>
      </c>
    </row>
    <row r="3092" spans="1:6" x14ac:dyDescent="0.25">
      <c r="A3092" t="s">
        <v>157</v>
      </c>
      <c r="B3092">
        <v>2013</v>
      </c>
      <c r="C3092" t="s">
        <v>72</v>
      </c>
      <c r="D3092" t="s">
        <v>39</v>
      </c>
      <c r="E3092" t="s">
        <v>15379</v>
      </c>
      <c r="F3092">
        <v>909</v>
      </c>
    </row>
    <row r="3093" spans="1:6" x14ac:dyDescent="0.25">
      <c r="A3093" t="s">
        <v>157</v>
      </c>
      <c r="B3093">
        <v>2013</v>
      </c>
      <c r="C3093" t="s">
        <v>72</v>
      </c>
      <c r="D3093" t="s">
        <v>103</v>
      </c>
      <c r="E3093" t="s">
        <v>15380</v>
      </c>
      <c r="F3093">
        <v>10514</v>
      </c>
    </row>
    <row r="3094" spans="1:6" x14ac:dyDescent="0.25">
      <c r="A3094" t="s">
        <v>157</v>
      </c>
      <c r="B3094">
        <v>2013</v>
      </c>
      <c r="C3094" t="s">
        <v>73</v>
      </c>
      <c r="D3094" t="s">
        <v>38</v>
      </c>
      <c r="E3094" t="s">
        <v>15381</v>
      </c>
      <c r="F3094">
        <v>323</v>
      </c>
    </row>
    <row r="3095" spans="1:6" x14ac:dyDescent="0.25">
      <c r="A3095" t="s">
        <v>157</v>
      </c>
      <c r="B3095">
        <v>2013</v>
      </c>
      <c r="C3095" t="s">
        <v>73</v>
      </c>
      <c r="D3095" t="s">
        <v>40</v>
      </c>
      <c r="E3095" t="s">
        <v>15382</v>
      </c>
      <c r="F3095">
        <v>312</v>
      </c>
    </row>
    <row r="3096" spans="1:6" x14ac:dyDescent="0.25">
      <c r="A3096" t="s">
        <v>157</v>
      </c>
      <c r="B3096">
        <v>2013</v>
      </c>
      <c r="C3096" t="s">
        <v>73</v>
      </c>
      <c r="D3096" t="s">
        <v>102</v>
      </c>
      <c r="E3096" t="s">
        <v>15383</v>
      </c>
      <c r="F3096">
        <v>845</v>
      </c>
    </row>
    <row r="3097" spans="1:6" x14ac:dyDescent="0.25">
      <c r="A3097" t="s">
        <v>157</v>
      </c>
      <c r="B3097">
        <v>2013</v>
      </c>
      <c r="C3097" t="s">
        <v>73</v>
      </c>
      <c r="D3097" t="s">
        <v>107</v>
      </c>
      <c r="E3097" t="s">
        <v>15384</v>
      </c>
      <c r="F3097">
        <v>975</v>
      </c>
    </row>
    <row r="3098" spans="1:6" x14ac:dyDescent="0.25">
      <c r="A3098" t="s">
        <v>157</v>
      </c>
      <c r="B3098">
        <v>2013</v>
      </c>
      <c r="C3098" t="s">
        <v>73</v>
      </c>
      <c r="D3098" t="s">
        <v>39</v>
      </c>
      <c r="E3098" t="s">
        <v>15385</v>
      </c>
      <c r="F3098">
        <v>787</v>
      </c>
    </row>
    <row r="3099" spans="1:6" x14ac:dyDescent="0.25">
      <c r="A3099" t="s">
        <v>157</v>
      </c>
      <c r="B3099">
        <v>2013</v>
      </c>
      <c r="C3099" t="s">
        <v>73</v>
      </c>
      <c r="D3099" t="s">
        <v>103</v>
      </c>
      <c r="E3099" t="s">
        <v>15386</v>
      </c>
      <c r="F3099">
        <v>7896</v>
      </c>
    </row>
    <row r="3100" spans="1:6" x14ac:dyDescent="0.25">
      <c r="A3100" t="s">
        <v>157</v>
      </c>
      <c r="B3100">
        <v>2013</v>
      </c>
      <c r="C3100" t="s">
        <v>74</v>
      </c>
      <c r="D3100" t="s">
        <v>38</v>
      </c>
      <c r="E3100" t="s">
        <v>15387</v>
      </c>
      <c r="F3100">
        <v>345</v>
      </c>
    </row>
    <row r="3101" spans="1:6" x14ac:dyDescent="0.25">
      <c r="A3101" t="s">
        <v>157</v>
      </c>
      <c r="B3101">
        <v>2013</v>
      </c>
      <c r="C3101" t="s">
        <v>74</v>
      </c>
      <c r="D3101" t="s">
        <v>40</v>
      </c>
      <c r="E3101" t="s">
        <v>15388</v>
      </c>
      <c r="F3101">
        <v>341</v>
      </c>
    </row>
    <row r="3102" spans="1:6" x14ac:dyDescent="0.25">
      <c r="A3102" t="s">
        <v>157</v>
      </c>
      <c r="B3102">
        <v>2013</v>
      </c>
      <c r="C3102" t="s">
        <v>74</v>
      </c>
      <c r="D3102" t="s">
        <v>102</v>
      </c>
      <c r="E3102" t="s">
        <v>15389</v>
      </c>
      <c r="F3102">
        <v>728</v>
      </c>
    </row>
    <row r="3103" spans="1:6" x14ac:dyDescent="0.25">
      <c r="A3103" t="s">
        <v>157</v>
      </c>
      <c r="B3103">
        <v>2013</v>
      </c>
      <c r="C3103" t="s">
        <v>74</v>
      </c>
      <c r="D3103" t="s">
        <v>107</v>
      </c>
      <c r="E3103" t="s">
        <v>15390</v>
      </c>
      <c r="F3103">
        <v>878</v>
      </c>
    </row>
    <row r="3104" spans="1:6" x14ac:dyDescent="0.25">
      <c r="A3104" t="s">
        <v>157</v>
      </c>
      <c r="B3104">
        <v>2013</v>
      </c>
      <c r="C3104" t="s">
        <v>74</v>
      </c>
      <c r="D3104" t="s">
        <v>39</v>
      </c>
      <c r="E3104" t="s">
        <v>15391</v>
      </c>
      <c r="F3104">
        <v>683</v>
      </c>
    </row>
    <row r="3105" spans="1:6" x14ac:dyDescent="0.25">
      <c r="A3105" t="s">
        <v>157</v>
      </c>
      <c r="B3105">
        <v>2013</v>
      </c>
      <c r="C3105" t="s">
        <v>74</v>
      </c>
      <c r="D3105" t="s">
        <v>103</v>
      </c>
      <c r="E3105" t="s">
        <v>15392</v>
      </c>
      <c r="F3105">
        <v>7092</v>
      </c>
    </row>
    <row r="3106" spans="1:6" x14ac:dyDescent="0.25">
      <c r="A3106" t="s">
        <v>157</v>
      </c>
      <c r="B3106">
        <v>2013</v>
      </c>
      <c r="C3106" t="s">
        <v>75</v>
      </c>
      <c r="D3106" t="s">
        <v>38</v>
      </c>
      <c r="E3106" t="s">
        <v>15393</v>
      </c>
      <c r="F3106">
        <v>350</v>
      </c>
    </row>
    <row r="3107" spans="1:6" x14ac:dyDescent="0.25">
      <c r="A3107" t="s">
        <v>157</v>
      </c>
      <c r="B3107">
        <v>2013</v>
      </c>
      <c r="C3107" t="s">
        <v>75</v>
      </c>
      <c r="D3107" t="s">
        <v>40</v>
      </c>
      <c r="E3107" t="s">
        <v>15394</v>
      </c>
      <c r="F3107">
        <v>472</v>
      </c>
    </row>
    <row r="3108" spans="1:6" x14ac:dyDescent="0.25">
      <c r="A3108" t="s">
        <v>157</v>
      </c>
      <c r="B3108">
        <v>2013</v>
      </c>
      <c r="C3108" t="s">
        <v>75</v>
      </c>
      <c r="D3108" t="s">
        <v>102</v>
      </c>
      <c r="E3108" t="s">
        <v>15395</v>
      </c>
      <c r="F3108">
        <v>965</v>
      </c>
    </row>
    <row r="3109" spans="1:6" x14ac:dyDescent="0.25">
      <c r="A3109" t="s">
        <v>157</v>
      </c>
      <c r="B3109">
        <v>2013</v>
      </c>
      <c r="C3109" t="s">
        <v>75</v>
      </c>
      <c r="D3109" t="s">
        <v>107</v>
      </c>
      <c r="E3109" t="s">
        <v>15396</v>
      </c>
      <c r="F3109">
        <v>1553</v>
      </c>
    </row>
    <row r="3110" spans="1:6" x14ac:dyDescent="0.25">
      <c r="A3110" t="s">
        <v>157</v>
      </c>
      <c r="B3110">
        <v>2013</v>
      </c>
      <c r="C3110" t="s">
        <v>75</v>
      </c>
      <c r="D3110" t="s">
        <v>39</v>
      </c>
      <c r="E3110" t="s">
        <v>15397</v>
      </c>
      <c r="F3110">
        <v>708</v>
      </c>
    </row>
    <row r="3111" spans="1:6" x14ac:dyDescent="0.25">
      <c r="A3111" t="s">
        <v>157</v>
      </c>
      <c r="B3111">
        <v>2013</v>
      </c>
      <c r="C3111" t="s">
        <v>75</v>
      </c>
      <c r="D3111" t="s">
        <v>103</v>
      </c>
      <c r="E3111" t="s">
        <v>15398</v>
      </c>
      <c r="F3111">
        <v>7162</v>
      </c>
    </row>
    <row r="3112" spans="1:6" x14ac:dyDescent="0.25">
      <c r="A3112" t="s">
        <v>157</v>
      </c>
      <c r="B3112">
        <v>2014</v>
      </c>
      <c r="C3112" t="s">
        <v>72</v>
      </c>
      <c r="D3112" t="s">
        <v>38</v>
      </c>
      <c r="E3112" t="s">
        <v>15399</v>
      </c>
      <c r="F3112">
        <v>383</v>
      </c>
    </row>
    <row r="3113" spans="1:6" x14ac:dyDescent="0.25">
      <c r="A3113" t="s">
        <v>157</v>
      </c>
      <c r="B3113">
        <v>2014</v>
      </c>
      <c r="C3113" t="s">
        <v>72</v>
      </c>
      <c r="D3113" t="s">
        <v>40</v>
      </c>
      <c r="E3113" t="s">
        <v>15400</v>
      </c>
      <c r="F3113">
        <v>370</v>
      </c>
    </row>
    <row r="3114" spans="1:6" x14ac:dyDescent="0.25">
      <c r="A3114" t="s">
        <v>157</v>
      </c>
      <c r="B3114">
        <v>2014</v>
      </c>
      <c r="C3114" t="s">
        <v>72</v>
      </c>
      <c r="D3114" t="s">
        <v>102</v>
      </c>
      <c r="E3114" t="s">
        <v>15401</v>
      </c>
      <c r="F3114">
        <v>1327</v>
      </c>
    </row>
    <row r="3115" spans="1:6" x14ac:dyDescent="0.25">
      <c r="A3115" t="s">
        <v>157</v>
      </c>
      <c r="B3115">
        <v>2014</v>
      </c>
      <c r="C3115" t="s">
        <v>72</v>
      </c>
      <c r="D3115" t="s">
        <v>107</v>
      </c>
      <c r="E3115" t="s">
        <v>15402</v>
      </c>
      <c r="F3115">
        <v>1270</v>
      </c>
    </row>
    <row r="3116" spans="1:6" x14ac:dyDescent="0.25">
      <c r="A3116" t="s">
        <v>157</v>
      </c>
      <c r="B3116">
        <v>2014</v>
      </c>
      <c r="C3116" t="s">
        <v>72</v>
      </c>
      <c r="D3116" t="s">
        <v>39</v>
      </c>
      <c r="E3116" t="s">
        <v>15403</v>
      </c>
      <c r="F3116">
        <v>872</v>
      </c>
    </row>
    <row r="3117" spans="1:6" x14ac:dyDescent="0.25">
      <c r="A3117" t="s">
        <v>157</v>
      </c>
      <c r="B3117">
        <v>2014</v>
      </c>
      <c r="C3117" t="s">
        <v>72</v>
      </c>
      <c r="D3117" t="s">
        <v>103</v>
      </c>
      <c r="E3117" t="s">
        <v>15404</v>
      </c>
      <c r="F3117">
        <v>10421</v>
      </c>
    </row>
    <row r="3118" spans="1:6" x14ac:dyDescent="0.25">
      <c r="A3118" t="s">
        <v>157</v>
      </c>
      <c r="B3118">
        <v>2014</v>
      </c>
      <c r="C3118" t="s">
        <v>73</v>
      </c>
      <c r="D3118" t="s">
        <v>38</v>
      </c>
      <c r="E3118" t="s">
        <v>15405</v>
      </c>
      <c r="F3118">
        <v>329</v>
      </c>
    </row>
    <row r="3119" spans="1:6" x14ac:dyDescent="0.25">
      <c r="A3119" t="s">
        <v>157</v>
      </c>
      <c r="B3119">
        <v>2014</v>
      </c>
      <c r="C3119" t="s">
        <v>73</v>
      </c>
      <c r="D3119" t="s">
        <v>40</v>
      </c>
      <c r="E3119" t="s">
        <v>15406</v>
      </c>
      <c r="F3119">
        <v>363</v>
      </c>
    </row>
    <row r="3120" spans="1:6" x14ac:dyDescent="0.25">
      <c r="A3120" t="s">
        <v>157</v>
      </c>
      <c r="B3120">
        <v>2014</v>
      </c>
      <c r="C3120" t="s">
        <v>73</v>
      </c>
      <c r="D3120" t="s">
        <v>102</v>
      </c>
      <c r="E3120" t="s">
        <v>15407</v>
      </c>
      <c r="F3120">
        <v>906</v>
      </c>
    </row>
    <row r="3121" spans="1:6" x14ac:dyDescent="0.25">
      <c r="A3121" t="s">
        <v>157</v>
      </c>
      <c r="B3121">
        <v>2014</v>
      </c>
      <c r="C3121" t="s">
        <v>73</v>
      </c>
      <c r="D3121" t="s">
        <v>107</v>
      </c>
      <c r="E3121" t="s">
        <v>15408</v>
      </c>
      <c r="F3121">
        <v>916</v>
      </c>
    </row>
    <row r="3122" spans="1:6" x14ac:dyDescent="0.25">
      <c r="A3122" t="s">
        <v>157</v>
      </c>
      <c r="B3122">
        <v>2014</v>
      </c>
      <c r="C3122" t="s">
        <v>73</v>
      </c>
      <c r="D3122" t="s">
        <v>39</v>
      </c>
      <c r="E3122" t="s">
        <v>15409</v>
      </c>
      <c r="F3122">
        <v>750</v>
      </c>
    </row>
    <row r="3123" spans="1:6" x14ac:dyDescent="0.25">
      <c r="A3123" t="s">
        <v>157</v>
      </c>
      <c r="B3123">
        <v>2014</v>
      </c>
      <c r="C3123" t="s">
        <v>73</v>
      </c>
      <c r="D3123" t="s">
        <v>103</v>
      </c>
      <c r="E3123" t="s">
        <v>15410</v>
      </c>
      <c r="F3123">
        <v>7815</v>
      </c>
    </row>
    <row r="3124" spans="1:6" x14ac:dyDescent="0.25">
      <c r="A3124" t="s">
        <v>157</v>
      </c>
      <c r="B3124">
        <v>2014</v>
      </c>
      <c r="C3124" t="s">
        <v>74</v>
      </c>
      <c r="D3124" t="s">
        <v>38</v>
      </c>
      <c r="E3124" t="s">
        <v>15411</v>
      </c>
      <c r="F3124">
        <v>268</v>
      </c>
    </row>
    <row r="3125" spans="1:6" x14ac:dyDescent="0.25">
      <c r="A3125" t="s">
        <v>157</v>
      </c>
      <c r="B3125">
        <v>2014</v>
      </c>
      <c r="C3125" t="s">
        <v>74</v>
      </c>
      <c r="D3125" t="s">
        <v>40</v>
      </c>
      <c r="E3125" t="s">
        <v>15412</v>
      </c>
      <c r="F3125">
        <v>385</v>
      </c>
    </row>
    <row r="3126" spans="1:6" x14ac:dyDescent="0.25">
      <c r="A3126" t="s">
        <v>157</v>
      </c>
      <c r="B3126">
        <v>2014</v>
      </c>
      <c r="C3126" t="s">
        <v>74</v>
      </c>
      <c r="D3126" t="s">
        <v>102</v>
      </c>
      <c r="E3126" t="s">
        <v>15413</v>
      </c>
      <c r="F3126">
        <v>740</v>
      </c>
    </row>
    <row r="3127" spans="1:6" x14ac:dyDescent="0.25">
      <c r="A3127" t="s">
        <v>157</v>
      </c>
      <c r="B3127">
        <v>2014</v>
      </c>
      <c r="C3127" t="s">
        <v>74</v>
      </c>
      <c r="D3127" t="s">
        <v>107</v>
      </c>
      <c r="E3127" t="s">
        <v>15414</v>
      </c>
      <c r="F3127">
        <v>828</v>
      </c>
    </row>
    <row r="3128" spans="1:6" x14ac:dyDescent="0.25">
      <c r="A3128" t="s">
        <v>157</v>
      </c>
      <c r="B3128">
        <v>2014</v>
      </c>
      <c r="C3128" t="s">
        <v>74</v>
      </c>
      <c r="D3128" t="s">
        <v>39</v>
      </c>
      <c r="E3128" t="s">
        <v>15415</v>
      </c>
      <c r="F3128">
        <v>649</v>
      </c>
    </row>
    <row r="3129" spans="1:6" x14ac:dyDescent="0.25">
      <c r="A3129" t="s">
        <v>157</v>
      </c>
      <c r="B3129">
        <v>2014</v>
      </c>
      <c r="C3129" t="s">
        <v>74</v>
      </c>
      <c r="D3129" t="s">
        <v>103</v>
      </c>
      <c r="E3129" t="s">
        <v>15416</v>
      </c>
      <c r="F3129">
        <v>6784</v>
      </c>
    </row>
    <row r="3130" spans="1:6" x14ac:dyDescent="0.25">
      <c r="A3130" t="s">
        <v>157</v>
      </c>
      <c r="B3130">
        <v>2014</v>
      </c>
      <c r="C3130" t="s">
        <v>75</v>
      </c>
      <c r="D3130" t="s">
        <v>38</v>
      </c>
      <c r="E3130" t="s">
        <v>15417</v>
      </c>
      <c r="F3130">
        <v>326</v>
      </c>
    </row>
    <row r="3131" spans="1:6" x14ac:dyDescent="0.25">
      <c r="A3131" t="s">
        <v>157</v>
      </c>
      <c r="B3131">
        <v>2014</v>
      </c>
      <c r="C3131" t="s">
        <v>75</v>
      </c>
      <c r="D3131" t="s">
        <v>40</v>
      </c>
      <c r="E3131" t="s">
        <v>15418</v>
      </c>
      <c r="F3131">
        <v>533</v>
      </c>
    </row>
    <row r="3132" spans="1:6" x14ac:dyDescent="0.25">
      <c r="A3132" t="s">
        <v>157</v>
      </c>
      <c r="B3132">
        <v>2014</v>
      </c>
      <c r="C3132" t="s">
        <v>75</v>
      </c>
      <c r="D3132" t="s">
        <v>102</v>
      </c>
      <c r="E3132" t="s">
        <v>15419</v>
      </c>
      <c r="F3132">
        <v>1132</v>
      </c>
    </row>
    <row r="3133" spans="1:6" x14ac:dyDescent="0.25">
      <c r="A3133" t="s">
        <v>157</v>
      </c>
      <c r="B3133">
        <v>2014</v>
      </c>
      <c r="C3133" t="s">
        <v>75</v>
      </c>
      <c r="D3133" t="s">
        <v>107</v>
      </c>
      <c r="E3133" t="s">
        <v>15420</v>
      </c>
      <c r="F3133">
        <v>1576</v>
      </c>
    </row>
    <row r="3134" spans="1:6" x14ac:dyDescent="0.25">
      <c r="A3134" t="s">
        <v>157</v>
      </c>
      <c r="B3134">
        <v>2014</v>
      </c>
      <c r="C3134" t="s">
        <v>75</v>
      </c>
      <c r="D3134" t="s">
        <v>39</v>
      </c>
      <c r="E3134" t="s">
        <v>15421</v>
      </c>
      <c r="F3134">
        <v>751</v>
      </c>
    </row>
    <row r="3135" spans="1:6" x14ac:dyDescent="0.25">
      <c r="A3135" t="s">
        <v>157</v>
      </c>
      <c r="B3135">
        <v>2014</v>
      </c>
      <c r="C3135" t="s">
        <v>75</v>
      </c>
      <c r="D3135" t="s">
        <v>103</v>
      </c>
      <c r="E3135" t="s">
        <v>15422</v>
      </c>
      <c r="F3135">
        <v>7635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27"/>
  <sheetViews>
    <sheetView topLeftCell="A3106" workbookViewId="0">
      <selection activeCell="B3126" sqref="B3126"/>
    </sheetView>
  </sheetViews>
  <sheetFormatPr defaultRowHeight="15" x14ac:dyDescent="0.25"/>
  <cols>
    <col min="1" max="1" width="17.28515625" bestFit="1" customWidth="1"/>
    <col min="2" max="2" width="5" bestFit="1" customWidth="1"/>
    <col min="3" max="3" width="30.28515625" bestFit="1" customWidth="1"/>
    <col min="4" max="4" width="40.7109375" bestFit="1" customWidth="1"/>
    <col min="5" max="5" width="68" bestFit="1" customWidth="1"/>
  </cols>
  <sheetData>
    <row r="1" spans="1:6" x14ac:dyDescent="0.25">
      <c r="B1" s="309" t="s">
        <v>61</v>
      </c>
      <c r="C1" s="309"/>
      <c r="D1" s="309"/>
      <c r="E1" s="309"/>
      <c r="F1" s="309"/>
    </row>
    <row r="2" spans="1:6" x14ac:dyDescent="0.25">
      <c r="A2" s="3" t="s">
        <v>26</v>
      </c>
      <c r="B2" s="5" t="s">
        <v>27</v>
      </c>
      <c r="C2" s="5" t="s">
        <v>68</v>
      </c>
      <c r="D2" s="5" t="s">
        <v>37</v>
      </c>
      <c r="E2" s="5" t="s">
        <v>69</v>
      </c>
      <c r="F2" s="6" t="s">
        <v>35</v>
      </c>
    </row>
    <row r="3" spans="1:6" x14ac:dyDescent="0.25">
      <c r="A3" t="s">
        <v>45</v>
      </c>
      <c r="B3">
        <v>2010</v>
      </c>
      <c r="C3" t="s">
        <v>76</v>
      </c>
      <c r="D3" t="s">
        <v>38</v>
      </c>
      <c r="E3" t="s">
        <v>15423</v>
      </c>
      <c r="F3">
        <v>13</v>
      </c>
    </row>
    <row r="4" spans="1:6" x14ac:dyDescent="0.25">
      <c r="A4" t="s">
        <v>45</v>
      </c>
      <c r="B4">
        <v>2010</v>
      </c>
      <c r="C4" t="s">
        <v>76</v>
      </c>
      <c r="D4" t="s">
        <v>40</v>
      </c>
      <c r="E4" t="s">
        <v>15424</v>
      </c>
      <c r="F4">
        <v>16</v>
      </c>
    </row>
    <row r="5" spans="1:6" x14ac:dyDescent="0.25">
      <c r="A5" t="s">
        <v>45</v>
      </c>
      <c r="B5">
        <v>2010</v>
      </c>
      <c r="C5" t="s">
        <v>76</v>
      </c>
      <c r="D5" t="s">
        <v>102</v>
      </c>
      <c r="E5" t="s">
        <v>15425</v>
      </c>
      <c r="F5">
        <v>32</v>
      </c>
    </row>
    <row r="6" spans="1:6" x14ac:dyDescent="0.25">
      <c r="A6" t="s">
        <v>45</v>
      </c>
      <c r="B6">
        <v>2010</v>
      </c>
      <c r="C6" t="s">
        <v>76</v>
      </c>
      <c r="D6" t="s">
        <v>107</v>
      </c>
      <c r="E6" t="s">
        <v>15426</v>
      </c>
      <c r="F6">
        <v>6</v>
      </c>
    </row>
    <row r="7" spans="1:6" x14ac:dyDescent="0.25">
      <c r="A7" t="s">
        <v>45</v>
      </c>
      <c r="B7">
        <v>2010</v>
      </c>
      <c r="C7" t="s">
        <v>76</v>
      </c>
      <c r="D7" t="s">
        <v>39</v>
      </c>
      <c r="E7" t="s">
        <v>15427</v>
      </c>
      <c r="F7">
        <v>37</v>
      </c>
    </row>
    <row r="8" spans="1:6" x14ac:dyDescent="0.25">
      <c r="A8" t="s">
        <v>45</v>
      </c>
      <c r="B8">
        <v>2010</v>
      </c>
      <c r="C8" t="s">
        <v>76</v>
      </c>
      <c r="D8" t="s">
        <v>103</v>
      </c>
      <c r="E8" t="s">
        <v>15428</v>
      </c>
      <c r="F8">
        <v>490</v>
      </c>
    </row>
    <row r="9" spans="1:6" x14ac:dyDescent="0.25">
      <c r="A9" t="s">
        <v>45</v>
      </c>
      <c r="B9">
        <v>2010</v>
      </c>
      <c r="C9" t="s">
        <v>77</v>
      </c>
      <c r="D9" t="s">
        <v>38</v>
      </c>
      <c r="E9" t="s">
        <v>15429</v>
      </c>
      <c r="F9">
        <v>8</v>
      </c>
    </row>
    <row r="10" spans="1:6" x14ac:dyDescent="0.25">
      <c r="A10" t="s">
        <v>45</v>
      </c>
      <c r="B10">
        <v>2010</v>
      </c>
      <c r="C10" t="s">
        <v>77</v>
      </c>
      <c r="D10" t="s">
        <v>40</v>
      </c>
      <c r="E10" t="s">
        <v>15430</v>
      </c>
      <c r="F10">
        <v>11</v>
      </c>
    </row>
    <row r="11" spans="1:6" x14ac:dyDescent="0.25">
      <c r="A11" t="s">
        <v>45</v>
      </c>
      <c r="B11">
        <v>2010</v>
      </c>
      <c r="C11" t="s">
        <v>77</v>
      </c>
      <c r="D11" t="s">
        <v>102</v>
      </c>
      <c r="E11" t="s">
        <v>15431</v>
      </c>
      <c r="F11">
        <v>30</v>
      </c>
    </row>
    <row r="12" spans="1:6" x14ac:dyDescent="0.25">
      <c r="A12" t="s">
        <v>45</v>
      </c>
      <c r="B12">
        <v>2010</v>
      </c>
      <c r="C12" t="s">
        <v>77</v>
      </c>
      <c r="D12" t="s">
        <v>107</v>
      </c>
      <c r="E12" t="s">
        <v>15432</v>
      </c>
      <c r="F12">
        <v>9</v>
      </c>
    </row>
    <row r="13" spans="1:6" x14ac:dyDescent="0.25">
      <c r="A13" t="s">
        <v>45</v>
      </c>
      <c r="B13">
        <v>2010</v>
      </c>
      <c r="C13" t="s">
        <v>77</v>
      </c>
      <c r="D13" t="s">
        <v>39</v>
      </c>
      <c r="E13" t="s">
        <v>15433</v>
      </c>
      <c r="F13">
        <v>52</v>
      </c>
    </row>
    <row r="14" spans="1:6" x14ac:dyDescent="0.25">
      <c r="A14" t="s">
        <v>45</v>
      </c>
      <c r="B14">
        <v>2010</v>
      </c>
      <c r="C14" t="s">
        <v>77</v>
      </c>
      <c r="D14" t="s">
        <v>103</v>
      </c>
      <c r="E14" t="s">
        <v>15434</v>
      </c>
      <c r="F14">
        <v>534</v>
      </c>
    </row>
    <row r="15" spans="1:6" x14ac:dyDescent="0.25">
      <c r="A15" t="s">
        <v>45</v>
      </c>
      <c r="B15">
        <v>2010</v>
      </c>
      <c r="C15" t="s">
        <v>78</v>
      </c>
      <c r="D15" t="s">
        <v>38</v>
      </c>
      <c r="E15" t="s">
        <v>15435</v>
      </c>
      <c r="F15">
        <v>11</v>
      </c>
    </row>
    <row r="16" spans="1:6" x14ac:dyDescent="0.25">
      <c r="A16" t="s">
        <v>45</v>
      </c>
      <c r="B16">
        <v>2010</v>
      </c>
      <c r="C16" t="s">
        <v>78</v>
      </c>
      <c r="D16" t="s">
        <v>40</v>
      </c>
      <c r="E16" t="s">
        <v>15436</v>
      </c>
      <c r="F16">
        <v>17</v>
      </c>
    </row>
    <row r="17" spans="1:6" x14ac:dyDescent="0.25">
      <c r="A17" t="s">
        <v>45</v>
      </c>
      <c r="B17">
        <v>2010</v>
      </c>
      <c r="C17" t="s">
        <v>78</v>
      </c>
      <c r="D17" t="s">
        <v>102</v>
      </c>
      <c r="E17" t="s">
        <v>15437</v>
      </c>
      <c r="F17">
        <v>34</v>
      </c>
    </row>
    <row r="18" spans="1:6" x14ac:dyDescent="0.25">
      <c r="A18" t="s">
        <v>45</v>
      </c>
      <c r="B18">
        <v>2010</v>
      </c>
      <c r="C18" t="s">
        <v>78</v>
      </c>
      <c r="D18" t="s">
        <v>107</v>
      </c>
      <c r="E18" t="s">
        <v>15438</v>
      </c>
      <c r="F18">
        <v>10</v>
      </c>
    </row>
    <row r="19" spans="1:6" x14ac:dyDescent="0.25">
      <c r="A19" t="s">
        <v>45</v>
      </c>
      <c r="B19">
        <v>2010</v>
      </c>
      <c r="C19" t="s">
        <v>78</v>
      </c>
      <c r="D19" t="s">
        <v>39</v>
      </c>
      <c r="E19" t="s">
        <v>15439</v>
      </c>
      <c r="F19">
        <v>41</v>
      </c>
    </row>
    <row r="20" spans="1:6" x14ac:dyDescent="0.25">
      <c r="A20" t="s">
        <v>45</v>
      </c>
      <c r="B20">
        <v>2010</v>
      </c>
      <c r="C20" t="s">
        <v>78</v>
      </c>
      <c r="D20" t="s">
        <v>103</v>
      </c>
      <c r="E20" t="s">
        <v>15440</v>
      </c>
      <c r="F20">
        <v>523</v>
      </c>
    </row>
    <row r="21" spans="1:6" x14ac:dyDescent="0.25">
      <c r="A21" t="s">
        <v>45</v>
      </c>
      <c r="B21">
        <v>2010</v>
      </c>
      <c r="C21" t="s">
        <v>79</v>
      </c>
      <c r="D21" t="s">
        <v>38</v>
      </c>
      <c r="E21" t="s">
        <v>15441</v>
      </c>
      <c r="F21">
        <v>11</v>
      </c>
    </row>
    <row r="22" spans="1:6" x14ac:dyDescent="0.25">
      <c r="A22" t="s">
        <v>45</v>
      </c>
      <c r="B22">
        <v>2010</v>
      </c>
      <c r="C22" t="s">
        <v>79</v>
      </c>
      <c r="D22" t="s">
        <v>40</v>
      </c>
      <c r="E22" t="s">
        <v>15442</v>
      </c>
      <c r="F22">
        <v>21</v>
      </c>
    </row>
    <row r="23" spans="1:6" x14ac:dyDescent="0.25">
      <c r="A23" t="s">
        <v>45</v>
      </c>
      <c r="B23">
        <v>2010</v>
      </c>
      <c r="C23" t="s">
        <v>79</v>
      </c>
      <c r="D23" t="s">
        <v>102</v>
      </c>
      <c r="E23" t="s">
        <v>15443</v>
      </c>
      <c r="F23">
        <v>35</v>
      </c>
    </row>
    <row r="24" spans="1:6" x14ac:dyDescent="0.25">
      <c r="A24" t="s">
        <v>45</v>
      </c>
      <c r="B24">
        <v>2010</v>
      </c>
      <c r="C24" t="s">
        <v>79</v>
      </c>
      <c r="D24" t="s">
        <v>107</v>
      </c>
      <c r="E24" t="s">
        <v>15444</v>
      </c>
      <c r="F24">
        <v>18</v>
      </c>
    </row>
    <row r="25" spans="1:6" x14ac:dyDescent="0.25">
      <c r="A25" t="s">
        <v>45</v>
      </c>
      <c r="B25">
        <v>2010</v>
      </c>
      <c r="C25" t="s">
        <v>79</v>
      </c>
      <c r="D25" t="s">
        <v>39</v>
      </c>
      <c r="E25" t="s">
        <v>15445</v>
      </c>
      <c r="F25">
        <v>84</v>
      </c>
    </row>
    <row r="26" spans="1:6" x14ac:dyDescent="0.25">
      <c r="A26" t="s">
        <v>45</v>
      </c>
      <c r="B26">
        <v>2010</v>
      </c>
      <c r="C26" t="s">
        <v>79</v>
      </c>
      <c r="D26" t="s">
        <v>103</v>
      </c>
      <c r="E26" t="s">
        <v>15446</v>
      </c>
      <c r="F26">
        <v>546</v>
      </c>
    </row>
    <row r="27" spans="1:6" x14ac:dyDescent="0.25">
      <c r="A27" t="s">
        <v>45</v>
      </c>
      <c r="B27">
        <v>2011</v>
      </c>
      <c r="C27" t="s">
        <v>76</v>
      </c>
      <c r="D27" t="s">
        <v>38</v>
      </c>
      <c r="E27" t="s">
        <v>15447</v>
      </c>
      <c r="F27">
        <v>11</v>
      </c>
    </row>
    <row r="28" spans="1:6" x14ac:dyDescent="0.25">
      <c r="A28" t="s">
        <v>45</v>
      </c>
      <c r="B28">
        <v>2011</v>
      </c>
      <c r="C28" t="s">
        <v>76</v>
      </c>
      <c r="D28" t="s">
        <v>40</v>
      </c>
      <c r="E28" t="s">
        <v>15448</v>
      </c>
      <c r="F28">
        <v>9</v>
      </c>
    </row>
    <row r="29" spans="1:6" x14ac:dyDescent="0.25">
      <c r="A29" t="s">
        <v>45</v>
      </c>
      <c r="B29">
        <v>2011</v>
      </c>
      <c r="C29" t="s">
        <v>76</v>
      </c>
      <c r="D29" t="s">
        <v>102</v>
      </c>
      <c r="E29" t="s">
        <v>15449</v>
      </c>
      <c r="F29">
        <v>27</v>
      </c>
    </row>
    <row r="30" spans="1:6" x14ac:dyDescent="0.25">
      <c r="A30" t="s">
        <v>45</v>
      </c>
      <c r="B30">
        <v>2011</v>
      </c>
      <c r="C30" t="s">
        <v>76</v>
      </c>
      <c r="D30" t="s">
        <v>107</v>
      </c>
      <c r="E30" t="s">
        <v>15450</v>
      </c>
      <c r="F30">
        <v>7</v>
      </c>
    </row>
    <row r="31" spans="1:6" x14ac:dyDescent="0.25">
      <c r="A31" t="s">
        <v>45</v>
      </c>
      <c r="B31">
        <v>2011</v>
      </c>
      <c r="C31" t="s">
        <v>76</v>
      </c>
      <c r="D31" t="s">
        <v>39</v>
      </c>
      <c r="E31" t="s">
        <v>15451</v>
      </c>
      <c r="F31">
        <v>32</v>
      </c>
    </row>
    <row r="32" spans="1:6" x14ac:dyDescent="0.25">
      <c r="A32" t="s">
        <v>45</v>
      </c>
      <c r="B32">
        <v>2011</v>
      </c>
      <c r="C32" t="s">
        <v>76</v>
      </c>
      <c r="D32" t="s">
        <v>103</v>
      </c>
      <c r="E32" t="s">
        <v>15452</v>
      </c>
      <c r="F32">
        <v>488</v>
      </c>
    </row>
    <row r="33" spans="1:6" x14ac:dyDescent="0.25">
      <c r="A33" t="s">
        <v>45</v>
      </c>
      <c r="B33">
        <v>2011</v>
      </c>
      <c r="C33" t="s">
        <v>77</v>
      </c>
      <c r="D33" t="s">
        <v>38</v>
      </c>
      <c r="E33" t="s">
        <v>15453</v>
      </c>
      <c r="F33">
        <v>9</v>
      </c>
    </row>
    <row r="34" spans="1:6" x14ac:dyDescent="0.25">
      <c r="A34" t="s">
        <v>45</v>
      </c>
      <c r="B34">
        <v>2011</v>
      </c>
      <c r="C34" t="s">
        <v>77</v>
      </c>
      <c r="D34" t="s">
        <v>40</v>
      </c>
      <c r="E34" t="s">
        <v>15454</v>
      </c>
      <c r="F34">
        <v>7</v>
      </c>
    </row>
    <row r="35" spans="1:6" x14ac:dyDescent="0.25">
      <c r="A35" t="s">
        <v>45</v>
      </c>
      <c r="B35">
        <v>2011</v>
      </c>
      <c r="C35" t="s">
        <v>77</v>
      </c>
      <c r="D35" t="s">
        <v>102</v>
      </c>
      <c r="E35" t="s">
        <v>15455</v>
      </c>
      <c r="F35">
        <v>39</v>
      </c>
    </row>
    <row r="36" spans="1:6" x14ac:dyDescent="0.25">
      <c r="A36" t="s">
        <v>45</v>
      </c>
      <c r="B36">
        <v>2011</v>
      </c>
      <c r="C36" t="s">
        <v>77</v>
      </c>
      <c r="D36" t="s">
        <v>107</v>
      </c>
      <c r="E36" t="s">
        <v>15456</v>
      </c>
      <c r="F36">
        <v>9</v>
      </c>
    </row>
    <row r="37" spans="1:6" x14ac:dyDescent="0.25">
      <c r="A37" t="s">
        <v>45</v>
      </c>
      <c r="B37">
        <v>2011</v>
      </c>
      <c r="C37" t="s">
        <v>77</v>
      </c>
      <c r="D37" t="s">
        <v>39</v>
      </c>
      <c r="E37" t="s">
        <v>15457</v>
      </c>
      <c r="F37">
        <v>35</v>
      </c>
    </row>
    <row r="38" spans="1:6" x14ac:dyDescent="0.25">
      <c r="A38" t="s">
        <v>45</v>
      </c>
      <c r="B38">
        <v>2011</v>
      </c>
      <c r="C38" t="s">
        <v>77</v>
      </c>
      <c r="D38" t="s">
        <v>103</v>
      </c>
      <c r="E38" t="s">
        <v>15458</v>
      </c>
      <c r="F38">
        <v>549</v>
      </c>
    </row>
    <row r="39" spans="1:6" x14ac:dyDescent="0.25">
      <c r="A39" t="s">
        <v>45</v>
      </c>
      <c r="B39">
        <v>2011</v>
      </c>
      <c r="C39" t="s">
        <v>78</v>
      </c>
      <c r="D39" t="s">
        <v>38</v>
      </c>
      <c r="E39" t="s">
        <v>15459</v>
      </c>
      <c r="F39">
        <v>7</v>
      </c>
    </row>
    <row r="40" spans="1:6" x14ac:dyDescent="0.25">
      <c r="A40" t="s">
        <v>45</v>
      </c>
      <c r="B40">
        <v>2011</v>
      </c>
      <c r="C40" t="s">
        <v>78</v>
      </c>
      <c r="D40" t="s">
        <v>40</v>
      </c>
      <c r="E40" t="s">
        <v>15460</v>
      </c>
      <c r="F40">
        <v>5</v>
      </c>
    </row>
    <row r="41" spans="1:6" x14ac:dyDescent="0.25">
      <c r="A41" t="s">
        <v>45</v>
      </c>
      <c r="B41">
        <v>2011</v>
      </c>
      <c r="C41" t="s">
        <v>78</v>
      </c>
      <c r="D41" t="s">
        <v>102</v>
      </c>
      <c r="E41" t="s">
        <v>15461</v>
      </c>
      <c r="F41">
        <v>50</v>
      </c>
    </row>
    <row r="42" spans="1:6" x14ac:dyDescent="0.25">
      <c r="A42" t="s">
        <v>45</v>
      </c>
      <c r="B42">
        <v>2011</v>
      </c>
      <c r="C42" t="s">
        <v>78</v>
      </c>
      <c r="D42" t="s">
        <v>107</v>
      </c>
      <c r="E42" t="s">
        <v>15462</v>
      </c>
      <c r="F42">
        <v>5</v>
      </c>
    </row>
    <row r="43" spans="1:6" x14ac:dyDescent="0.25">
      <c r="A43" t="s">
        <v>45</v>
      </c>
      <c r="B43">
        <v>2011</v>
      </c>
      <c r="C43" t="s">
        <v>78</v>
      </c>
      <c r="D43" t="s">
        <v>39</v>
      </c>
      <c r="E43" t="s">
        <v>15463</v>
      </c>
      <c r="F43">
        <v>31</v>
      </c>
    </row>
    <row r="44" spans="1:6" x14ac:dyDescent="0.25">
      <c r="A44" t="s">
        <v>45</v>
      </c>
      <c r="B44">
        <v>2011</v>
      </c>
      <c r="C44" t="s">
        <v>78</v>
      </c>
      <c r="D44" t="s">
        <v>103</v>
      </c>
      <c r="E44" t="s">
        <v>15464</v>
      </c>
      <c r="F44">
        <v>545</v>
      </c>
    </row>
    <row r="45" spans="1:6" x14ac:dyDescent="0.25">
      <c r="A45" t="s">
        <v>45</v>
      </c>
      <c r="B45">
        <v>2011</v>
      </c>
      <c r="C45" t="s">
        <v>79</v>
      </c>
      <c r="D45" t="s">
        <v>38</v>
      </c>
      <c r="E45" t="s">
        <v>15465</v>
      </c>
      <c r="F45">
        <v>9</v>
      </c>
    </row>
    <row r="46" spans="1:6" x14ac:dyDescent="0.25">
      <c r="A46" t="s">
        <v>45</v>
      </c>
      <c r="B46">
        <v>2011</v>
      </c>
      <c r="C46" t="s">
        <v>79</v>
      </c>
      <c r="D46" t="s">
        <v>40</v>
      </c>
      <c r="E46" t="s">
        <v>15466</v>
      </c>
      <c r="F46">
        <v>10</v>
      </c>
    </row>
    <row r="47" spans="1:6" x14ac:dyDescent="0.25">
      <c r="A47" t="s">
        <v>45</v>
      </c>
      <c r="B47">
        <v>2011</v>
      </c>
      <c r="C47" t="s">
        <v>79</v>
      </c>
      <c r="D47" t="s">
        <v>102</v>
      </c>
      <c r="E47" t="s">
        <v>15467</v>
      </c>
      <c r="F47">
        <v>59</v>
      </c>
    </row>
    <row r="48" spans="1:6" x14ac:dyDescent="0.25">
      <c r="A48" t="s">
        <v>45</v>
      </c>
      <c r="B48">
        <v>2011</v>
      </c>
      <c r="C48" t="s">
        <v>79</v>
      </c>
      <c r="D48" t="s">
        <v>107</v>
      </c>
      <c r="E48" t="s">
        <v>15468</v>
      </c>
      <c r="F48">
        <v>8</v>
      </c>
    </row>
    <row r="49" spans="1:6" x14ac:dyDescent="0.25">
      <c r="A49" t="s">
        <v>45</v>
      </c>
      <c r="B49">
        <v>2011</v>
      </c>
      <c r="C49" t="s">
        <v>79</v>
      </c>
      <c r="D49" t="s">
        <v>39</v>
      </c>
      <c r="E49" t="s">
        <v>15469</v>
      </c>
      <c r="F49">
        <v>27</v>
      </c>
    </row>
    <row r="50" spans="1:6" x14ac:dyDescent="0.25">
      <c r="A50" t="s">
        <v>45</v>
      </c>
      <c r="B50">
        <v>2011</v>
      </c>
      <c r="C50" t="s">
        <v>79</v>
      </c>
      <c r="D50" t="s">
        <v>103</v>
      </c>
      <c r="E50" t="s">
        <v>15470</v>
      </c>
      <c r="F50">
        <v>545</v>
      </c>
    </row>
    <row r="51" spans="1:6" x14ac:dyDescent="0.25">
      <c r="A51" t="s">
        <v>45</v>
      </c>
      <c r="B51">
        <v>2012</v>
      </c>
      <c r="C51" t="s">
        <v>76</v>
      </c>
      <c r="D51" t="s">
        <v>38</v>
      </c>
      <c r="E51" t="s">
        <v>15471</v>
      </c>
      <c r="F51">
        <v>9</v>
      </c>
    </row>
    <row r="52" spans="1:6" x14ac:dyDescent="0.25">
      <c r="A52" t="s">
        <v>45</v>
      </c>
      <c r="B52">
        <v>2012</v>
      </c>
      <c r="C52" t="s">
        <v>76</v>
      </c>
      <c r="D52" t="s">
        <v>40</v>
      </c>
      <c r="E52" t="s">
        <v>15472</v>
      </c>
      <c r="F52">
        <v>22</v>
      </c>
    </row>
    <row r="53" spans="1:6" x14ac:dyDescent="0.25">
      <c r="A53" t="s">
        <v>45</v>
      </c>
      <c r="B53">
        <v>2012</v>
      </c>
      <c r="C53" t="s">
        <v>76</v>
      </c>
      <c r="D53" t="s">
        <v>102</v>
      </c>
      <c r="E53" t="s">
        <v>15473</v>
      </c>
      <c r="F53">
        <v>30</v>
      </c>
    </row>
    <row r="54" spans="1:6" x14ac:dyDescent="0.25">
      <c r="A54" t="s">
        <v>45</v>
      </c>
      <c r="B54">
        <v>2012</v>
      </c>
      <c r="C54" t="s">
        <v>76</v>
      </c>
      <c r="D54" t="s">
        <v>107</v>
      </c>
      <c r="E54" t="s">
        <v>15474</v>
      </c>
      <c r="F54">
        <v>13</v>
      </c>
    </row>
    <row r="55" spans="1:6" x14ac:dyDescent="0.25">
      <c r="A55" t="s">
        <v>45</v>
      </c>
      <c r="B55">
        <v>2012</v>
      </c>
      <c r="C55" t="s">
        <v>76</v>
      </c>
      <c r="D55" t="s">
        <v>39</v>
      </c>
      <c r="E55" t="s">
        <v>15475</v>
      </c>
      <c r="F55">
        <v>31</v>
      </c>
    </row>
    <row r="56" spans="1:6" x14ac:dyDescent="0.25">
      <c r="A56" t="s">
        <v>45</v>
      </c>
      <c r="B56">
        <v>2012</v>
      </c>
      <c r="C56" t="s">
        <v>76</v>
      </c>
      <c r="D56" t="s">
        <v>103</v>
      </c>
      <c r="E56" t="s">
        <v>15476</v>
      </c>
      <c r="F56">
        <v>477</v>
      </c>
    </row>
    <row r="57" spans="1:6" x14ac:dyDescent="0.25">
      <c r="A57" t="s">
        <v>45</v>
      </c>
      <c r="B57">
        <v>2012</v>
      </c>
      <c r="C57" t="s">
        <v>77</v>
      </c>
      <c r="D57" t="s">
        <v>38</v>
      </c>
      <c r="E57" t="s">
        <v>15477</v>
      </c>
      <c r="F57">
        <v>14</v>
      </c>
    </row>
    <row r="58" spans="1:6" x14ac:dyDescent="0.25">
      <c r="A58" t="s">
        <v>45</v>
      </c>
      <c r="B58">
        <v>2012</v>
      </c>
      <c r="C58" t="s">
        <v>77</v>
      </c>
      <c r="D58" t="s">
        <v>40</v>
      </c>
      <c r="E58" t="s">
        <v>15478</v>
      </c>
      <c r="F58">
        <v>16</v>
      </c>
    </row>
    <row r="59" spans="1:6" x14ac:dyDescent="0.25">
      <c r="A59" t="s">
        <v>45</v>
      </c>
      <c r="B59">
        <v>2012</v>
      </c>
      <c r="C59" t="s">
        <v>77</v>
      </c>
      <c r="D59" t="s">
        <v>102</v>
      </c>
      <c r="E59" t="s">
        <v>15479</v>
      </c>
      <c r="F59">
        <v>48</v>
      </c>
    </row>
    <row r="60" spans="1:6" x14ac:dyDescent="0.25">
      <c r="A60" t="s">
        <v>45</v>
      </c>
      <c r="B60">
        <v>2012</v>
      </c>
      <c r="C60" t="s">
        <v>77</v>
      </c>
      <c r="D60" t="s">
        <v>107</v>
      </c>
      <c r="E60" t="s">
        <v>15480</v>
      </c>
      <c r="F60">
        <v>8</v>
      </c>
    </row>
    <row r="61" spans="1:6" x14ac:dyDescent="0.25">
      <c r="A61" t="s">
        <v>45</v>
      </c>
      <c r="B61">
        <v>2012</v>
      </c>
      <c r="C61" t="s">
        <v>77</v>
      </c>
      <c r="D61" t="s">
        <v>39</v>
      </c>
      <c r="E61" t="s">
        <v>15481</v>
      </c>
      <c r="F61">
        <v>34</v>
      </c>
    </row>
    <row r="62" spans="1:6" x14ac:dyDescent="0.25">
      <c r="A62" t="s">
        <v>45</v>
      </c>
      <c r="B62">
        <v>2012</v>
      </c>
      <c r="C62" t="s">
        <v>77</v>
      </c>
      <c r="D62" t="s">
        <v>103</v>
      </c>
      <c r="E62" t="s">
        <v>15482</v>
      </c>
      <c r="F62">
        <v>487</v>
      </c>
    </row>
    <row r="63" spans="1:6" x14ac:dyDescent="0.25">
      <c r="A63" t="s">
        <v>45</v>
      </c>
      <c r="B63">
        <v>2012</v>
      </c>
      <c r="C63" t="s">
        <v>78</v>
      </c>
      <c r="D63" t="s">
        <v>38</v>
      </c>
      <c r="E63" t="s">
        <v>15483</v>
      </c>
      <c r="F63">
        <v>9</v>
      </c>
    </row>
    <row r="64" spans="1:6" x14ac:dyDescent="0.25">
      <c r="A64" t="s">
        <v>45</v>
      </c>
      <c r="B64">
        <v>2012</v>
      </c>
      <c r="C64" t="s">
        <v>78</v>
      </c>
      <c r="D64" t="s">
        <v>40</v>
      </c>
      <c r="E64" t="s">
        <v>15484</v>
      </c>
      <c r="F64">
        <v>17</v>
      </c>
    </row>
    <row r="65" spans="1:6" x14ac:dyDescent="0.25">
      <c r="A65" t="s">
        <v>45</v>
      </c>
      <c r="B65">
        <v>2012</v>
      </c>
      <c r="C65" t="s">
        <v>78</v>
      </c>
      <c r="D65" t="s">
        <v>102</v>
      </c>
      <c r="E65" t="s">
        <v>15485</v>
      </c>
      <c r="F65">
        <v>38</v>
      </c>
    </row>
    <row r="66" spans="1:6" x14ac:dyDescent="0.25">
      <c r="A66" t="s">
        <v>45</v>
      </c>
      <c r="B66">
        <v>2012</v>
      </c>
      <c r="C66" t="s">
        <v>78</v>
      </c>
      <c r="D66" t="s">
        <v>107</v>
      </c>
      <c r="E66" t="s">
        <v>15486</v>
      </c>
      <c r="F66">
        <v>10</v>
      </c>
    </row>
    <row r="67" spans="1:6" x14ac:dyDescent="0.25">
      <c r="A67" t="s">
        <v>45</v>
      </c>
      <c r="B67">
        <v>2012</v>
      </c>
      <c r="C67" t="s">
        <v>78</v>
      </c>
      <c r="D67" t="s">
        <v>39</v>
      </c>
      <c r="E67" t="s">
        <v>15487</v>
      </c>
      <c r="F67">
        <v>31</v>
      </c>
    </row>
    <row r="68" spans="1:6" x14ac:dyDescent="0.25">
      <c r="A68" t="s">
        <v>45</v>
      </c>
      <c r="B68">
        <v>2012</v>
      </c>
      <c r="C68" t="s">
        <v>78</v>
      </c>
      <c r="D68" t="s">
        <v>103</v>
      </c>
      <c r="E68" t="s">
        <v>15488</v>
      </c>
      <c r="F68">
        <v>540</v>
      </c>
    </row>
    <row r="69" spans="1:6" x14ac:dyDescent="0.25">
      <c r="A69" t="s">
        <v>45</v>
      </c>
      <c r="B69">
        <v>2012</v>
      </c>
      <c r="C69" t="s">
        <v>79</v>
      </c>
      <c r="D69" t="s">
        <v>38</v>
      </c>
      <c r="E69" t="s">
        <v>15489</v>
      </c>
      <c r="F69">
        <v>12</v>
      </c>
    </row>
    <row r="70" spans="1:6" x14ac:dyDescent="0.25">
      <c r="A70" t="s">
        <v>45</v>
      </c>
      <c r="B70">
        <v>2012</v>
      </c>
      <c r="C70" t="s">
        <v>79</v>
      </c>
      <c r="D70" t="s">
        <v>40</v>
      </c>
      <c r="E70" t="s">
        <v>15490</v>
      </c>
      <c r="F70">
        <v>19</v>
      </c>
    </row>
    <row r="71" spans="1:6" x14ac:dyDescent="0.25">
      <c r="A71" t="s">
        <v>45</v>
      </c>
      <c r="B71">
        <v>2012</v>
      </c>
      <c r="C71" t="s">
        <v>79</v>
      </c>
      <c r="D71" t="s">
        <v>102</v>
      </c>
      <c r="E71" t="s">
        <v>15491</v>
      </c>
      <c r="F71">
        <v>61</v>
      </c>
    </row>
    <row r="72" spans="1:6" x14ac:dyDescent="0.25">
      <c r="A72" t="s">
        <v>45</v>
      </c>
      <c r="B72">
        <v>2012</v>
      </c>
      <c r="C72" t="s">
        <v>79</v>
      </c>
      <c r="D72" t="s">
        <v>107</v>
      </c>
      <c r="E72" t="s">
        <v>15492</v>
      </c>
      <c r="F72">
        <v>35</v>
      </c>
    </row>
    <row r="73" spans="1:6" x14ac:dyDescent="0.25">
      <c r="A73" t="s">
        <v>45</v>
      </c>
      <c r="B73">
        <v>2012</v>
      </c>
      <c r="C73" t="s">
        <v>79</v>
      </c>
      <c r="D73" t="s">
        <v>39</v>
      </c>
      <c r="E73" t="s">
        <v>15493</v>
      </c>
      <c r="F73">
        <v>53</v>
      </c>
    </row>
    <row r="74" spans="1:6" x14ac:dyDescent="0.25">
      <c r="A74" t="s">
        <v>45</v>
      </c>
      <c r="B74">
        <v>2012</v>
      </c>
      <c r="C74" t="s">
        <v>79</v>
      </c>
      <c r="D74" t="s">
        <v>103</v>
      </c>
      <c r="E74" t="s">
        <v>15494</v>
      </c>
      <c r="F74">
        <v>532</v>
      </c>
    </row>
    <row r="75" spans="1:6" x14ac:dyDescent="0.25">
      <c r="A75" t="s">
        <v>45</v>
      </c>
      <c r="B75">
        <v>2013</v>
      </c>
      <c r="C75" t="s">
        <v>76</v>
      </c>
      <c r="D75" t="s">
        <v>38</v>
      </c>
      <c r="E75" t="s">
        <v>15495</v>
      </c>
      <c r="F75">
        <v>11</v>
      </c>
    </row>
    <row r="76" spans="1:6" x14ac:dyDescent="0.25">
      <c r="A76" t="s">
        <v>45</v>
      </c>
      <c r="B76">
        <v>2013</v>
      </c>
      <c r="C76" t="s">
        <v>76</v>
      </c>
      <c r="D76" t="s">
        <v>40</v>
      </c>
      <c r="E76" t="s">
        <v>15496</v>
      </c>
      <c r="F76">
        <v>19</v>
      </c>
    </row>
    <row r="77" spans="1:6" x14ac:dyDescent="0.25">
      <c r="A77" t="s">
        <v>45</v>
      </c>
      <c r="B77">
        <v>2013</v>
      </c>
      <c r="C77" t="s">
        <v>76</v>
      </c>
      <c r="D77" t="s">
        <v>102</v>
      </c>
      <c r="E77" t="s">
        <v>15497</v>
      </c>
      <c r="F77">
        <v>45</v>
      </c>
    </row>
    <row r="78" spans="1:6" x14ac:dyDescent="0.25">
      <c r="A78" t="s">
        <v>45</v>
      </c>
      <c r="B78">
        <v>2013</v>
      </c>
      <c r="C78" t="s">
        <v>76</v>
      </c>
      <c r="D78" t="s">
        <v>107</v>
      </c>
      <c r="E78" t="s">
        <v>15498</v>
      </c>
      <c r="F78">
        <v>12</v>
      </c>
    </row>
    <row r="79" spans="1:6" x14ac:dyDescent="0.25">
      <c r="A79" t="s">
        <v>45</v>
      </c>
      <c r="B79">
        <v>2013</v>
      </c>
      <c r="C79" t="s">
        <v>76</v>
      </c>
      <c r="D79" t="s">
        <v>39</v>
      </c>
      <c r="E79" t="s">
        <v>15499</v>
      </c>
      <c r="F79">
        <v>23</v>
      </c>
    </row>
    <row r="80" spans="1:6" x14ac:dyDescent="0.25">
      <c r="A80" t="s">
        <v>45</v>
      </c>
      <c r="B80">
        <v>2013</v>
      </c>
      <c r="C80" t="s">
        <v>76</v>
      </c>
      <c r="D80" t="s">
        <v>103</v>
      </c>
      <c r="E80" t="s">
        <v>15500</v>
      </c>
      <c r="F80">
        <v>453</v>
      </c>
    </row>
    <row r="81" spans="1:6" x14ac:dyDescent="0.25">
      <c r="A81" t="s">
        <v>45</v>
      </c>
      <c r="B81">
        <v>2013</v>
      </c>
      <c r="C81" t="s">
        <v>77</v>
      </c>
      <c r="D81" t="s">
        <v>38</v>
      </c>
      <c r="E81" t="s">
        <v>15501</v>
      </c>
      <c r="F81">
        <v>18</v>
      </c>
    </row>
    <row r="82" spans="1:6" x14ac:dyDescent="0.25">
      <c r="A82" t="s">
        <v>45</v>
      </c>
      <c r="B82">
        <v>2013</v>
      </c>
      <c r="C82" t="s">
        <v>77</v>
      </c>
      <c r="D82" t="s">
        <v>40</v>
      </c>
      <c r="E82" t="s">
        <v>15502</v>
      </c>
      <c r="F82">
        <v>22</v>
      </c>
    </row>
    <row r="83" spans="1:6" x14ac:dyDescent="0.25">
      <c r="A83" t="s">
        <v>45</v>
      </c>
      <c r="B83">
        <v>2013</v>
      </c>
      <c r="C83" t="s">
        <v>77</v>
      </c>
      <c r="D83" t="s">
        <v>102</v>
      </c>
      <c r="E83" t="s">
        <v>15503</v>
      </c>
      <c r="F83">
        <v>49</v>
      </c>
    </row>
    <row r="84" spans="1:6" x14ac:dyDescent="0.25">
      <c r="A84" t="s">
        <v>45</v>
      </c>
      <c r="B84">
        <v>2013</v>
      </c>
      <c r="C84" t="s">
        <v>77</v>
      </c>
      <c r="D84" t="s">
        <v>107</v>
      </c>
      <c r="E84" t="s">
        <v>15504</v>
      </c>
      <c r="F84">
        <v>10</v>
      </c>
    </row>
    <row r="85" spans="1:6" x14ac:dyDescent="0.25">
      <c r="A85" t="s">
        <v>45</v>
      </c>
      <c r="B85">
        <v>2013</v>
      </c>
      <c r="C85" t="s">
        <v>77</v>
      </c>
      <c r="D85" t="s">
        <v>39</v>
      </c>
      <c r="E85" t="s">
        <v>15505</v>
      </c>
      <c r="F85">
        <v>33</v>
      </c>
    </row>
    <row r="86" spans="1:6" x14ac:dyDescent="0.25">
      <c r="A86" t="s">
        <v>45</v>
      </c>
      <c r="B86">
        <v>2013</v>
      </c>
      <c r="C86" t="s">
        <v>77</v>
      </c>
      <c r="D86" t="s">
        <v>103</v>
      </c>
      <c r="E86" t="s">
        <v>15506</v>
      </c>
      <c r="F86">
        <v>492</v>
      </c>
    </row>
    <row r="87" spans="1:6" x14ac:dyDescent="0.25">
      <c r="A87" t="s">
        <v>45</v>
      </c>
      <c r="B87">
        <v>2013</v>
      </c>
      <c r="C87" t="s">
        <v>78</v>
      </c>
      <c r="D87" t="s">
        <v>38</v>
      </c>
      <c r="E87" t="s">
        <v>15507</v>
      </c>
      <c r="F87">
        <v>13</v>
      </c>
    </row>
    <row r="88" spans="1:6" x14ac:dyDescent="0.25">
      <c r="A88" t="s">
        <v>45</v>
      </c>
      <c r="B88">
        <v>2013</v>
      </c>
      <c r="C88" t="s">
        <v>78</v>
      </c>
      <c r="D88" t="s">
        <v>40</v>
      </c>
      <c r="E88" t="s">
        <v>15508</v>
      </c>
      <c r="F88">
        <v>17</v>
      </c>
    </row>
    <row r="89" spans="1:6" x14ac:dyDescent="0.25">
      <c r="A89" t="s">
        <v>45</v>
      </c>
      <c r="B89">
        <v>2013</v>
      </c>
      <c r="C89" t="s">
        <v>78</v>
      </c>
      <c r="D89" t="s">
        <v>102</v>
      </c>
      <c r="E89" t="s">
        <v>15509</v>
      </c>
      <c r="F89">
        <v>48</v>
      </c>
    </row>
    <row r="90" spans="1:6" x14ac:dyDescent="0.25">
      <c r="A90" t="s">
        <v>45</v>
      </c>
      <c r="B90">
        <v>2013</v>
      </c>
      <c r="C90" t="s">
        <v>78</v>
      </c>
      <c r="D90" t="s">
        <v>107</v>
      </c>
      <c r="E90" t="s">
        <v>15510</v>
      </c>
      <c r="F90">
        <v>9</v>
      </c>
    </row>
    <row r="91" spans="1:6" x14ac:dyDescent="0.25">
      <c r="A91" t="s">
        <v>45</v>
      </c>
      <c r="B91">
        <v>2013</v>
      </c>
      <c r="C91" t="s">
        <v>78</v>
      </c>
      <c r="D91" t="s">
        <v>39</v>
      </c>
      <c r="E91" t="s">
        <v>15511</v>
      </c>
      <c r="F91">
        <v>26</v>
      </c>
    </row>
    <row r="92" spans="1:6" x14ac:dyDescent="0.25">
      <c r="A92" t="s">
        <v>45</v>
      </c>
      <c r="B92">
        <v>2013</v>
      </c>
      <c r="C92" t="s">
        <v>78</v>
      </c>
      <c r="D92" t="s">
        <v>103</v>
      </c>
      <c r="E92" t="s">
        <v>15512</v>
      </c>
      <c r="F92">
        <v>516</v>
      </c>
    </row>
    <row r="93" spans="1:6" x14ac:dyDescent="0.25">
      <c r="A93" t="s">
        <v>45</v>
      </c>
      <c r="B93">
        <v>2013</v>
      </c>
      <c r="C93" t="s">
        <v>79</v>
      </c>
      <c r="D93" t="s">
        <v>38</v>
      </c>
      <c r="E93" t="s">
        <v>15513</v>
      </c>
      <c r="F93">
        <v>23</v>
      </c>
    </row>
    <row r="94" spans="1:6" x14ac:dyDescent="0.25">
      <c r="A94" t="s">
        <v>45</v>
      </c>
      <c r="B94">
        <v>2013</v>
      </c>
      <c r="C94" t="s">
        <v>79</v>
      </c>
      <c r="D94" t="s">
        <v>40</v>
      </c>
      <c r="E94" t="s">
        <v>15514</v>
      </c>
      <c r="F94">
        <v>25</v>
      </c>
    </row>
    <row r="95" spans="1:6" x14ac:dyDescent="0.25">
      <c r="A95" t="s">
        <v>45</v>
      </c>
      <c r="B95">
        <v>2013</v>
      </c>
      <c r="C95" t="s">
        <v>79</v>
      </c>
      <c r="D95" t="s">
        <v>102</v>
      </c>
      <c r="E95" t="s">
        <v>15515</v>
      </c>
      <c r="F95">
        <v>58</v>
      </c>
    </row>
    <row r="96" spans="1:6" x14ac:dyDescent="0.25">
      <c r="A96" t="s">
        <v>45</v>
      </c>
      <c r="B96">
        <v>2013</v>
      </c>
      <c r="C96" t="s">
        <v>79</v>
      </c>
      <c r="D96" t="s">
        <v>107</v>
      </c>
      <c r="E96" t="s">
        <v>15516</v>
      </c>
      <c r="F96">
        <v>22</v>
      </c>
    </row>
    <row r="97" spans="1:6" x14ac:dyDescent="0.25">
      <c r="A97" t="s">
        <v>45</v>
      </c>
      <c r="B97">
        <v>2013</v>
      </c>
      <c r="C97" t="s">
        <v>79</v>
      </c>
      <c r="D97" t="s">
        <v>39</v>
      </c>
      <c r="E97" t="s">
        <v>15517</v>
      </c>
      <c r="F97">
        <v>41</v>
      </c>
    </row>
    <row r="98" spans="1:6" x14ac:dyDescent="0.25">
      <c r="A98" t="s">
        <v>45</v>
      </c>
      <c r="B98">
        <v>2013</v>
      </c>
      <c r="C98" t="s">
        <v>79</v>
      </c>
      <c r="D98" t="s">
        <v>103</v>
      </c>
      <c r="E98" t="s">
        <v>15518</v>
      </c>
      <c r="F98">
        <v>554</v>
      </c>
    </row>
    <row r="99" spans="1:6" x14ac:dyDescent="0.25">
      <c r="A99" t="s">
        <v>45</v>
      </c>
      <c r="B99">
        <v>2014</v>
      </c>
      <c r="C99" t="s">
        <v>76</v>
      </c>
      <c r="D99" t="s">
        <v>38</v>
      </c>
      <c r="E99" t="s">
        <v>15519</v>
      </c>
      <c r="F99">
        <v>12</v>
      </c>
    </row>
    <row r="100" spans="1:6" x14ac:dyDescent="0.25">
      <c r="A100" t="s">
        <v>45</v>
      </c>
      <c r="B100">
        <v>2014</v>
      </c>
      <c r="C100" t="s">
        <v>76</v>
      </c>
      <c r="D100" t="s">
        <v>40</v>
      </c>
      <c r="E100" t="s">
        <v>15520</v>
      </c>
      <c r="F100">
        <v>16</v>
      </c>
    </row>
    <row r="101" spans="1:6" x14ac:dyDescent="0.25">
      <c r="A101" t="s">
        <v>45</v>
      </c>
      <c r="B101">
        <v>2014</v>
      </c>
      <c r="C101" t="s">
        <v>76</v>
      </c>
      <c r="D101" t="s">
        <v>102</v>
      </c>
      <c r="E101" t="s">
        <v>15521</v>
      </c>
      <c r="F101">
        <v>38</v>
      </c>
    </row>
    <row r="102" spans="1:6" x14ac:dyDescent="0.25">
      <c r="A102" t="s">
        <v>45</v>
      </c>
      <c r="B102">
        <v>2014</v>
      </c>
      <c r="C102" t="s">
        <v>76</v>
      </c>
      <c r="D102" t="s">
        <v>107</v>
      </c>
      <c r="E102" t="s">
        <v>15522</v>
      </c>
      <c r="F102">
        <v>8</v>
      </c>
    </row>
    <row r="103" spans="1:6" x14ac:dyDescent="0.25">
      <c r="A103" t="s">
        <v>45</v>
      </c>
      <c r="B103">
        <v>2014</v>
      </c>
      <c r="C103" t="s">
        <v>76</v>
      </c>
      <c r="D103" t="s">
        <v>39</v>
      </c>
      <c r="E103" t="s">
        <v>15523</v>
      </c>
      <c r="F103">
        <v>27</v>
      </c>
    </row>
    <row r="104" spans="1:6" x14ac:dyDescent="0.25">
      <c r="A104" t="s">
        <v>45</v>
      </c>
      <c r="B104">
        <v>2014</v>
      </c>
      <c r="C104" t="s">
        <v>76</v>
      </c>
      <c r="D104" t="s">
        <v>103</v>
      </c>
      <c r="E104" t="s">
        <v>15524</v>
      </c>
      <c r="F104">
        <v>474</v>
      </c>
    </row>
    <row r="105" spans="1:6" x14ac:dyDescent="0.25">
      <c r="A105" t="s">
        <v>45</v>
      </c>
      <c r="B105">
        <v>2014</v>
      </c>
      <c r="C105" t="s">
        <v>77</v>
      </c>
      <c r="D105" t="s">
        <v>38</v>
      </c>
      <c r="E105" t="s">
        <v>15525</v>
      </c>
      <c r="F105">
        <v>17</v>
      </c>
    </row>
    <row r="106" spans="1:6" x14ac:dyDescent="0.25">
      <c r="A106" t="s">
        <v>45</v>
      </c>
      <c r="B106">
        <v>2014</v>
      </c>
      <c r="C106" t="s">
        <v>77</v>
      </c>
      <c r="D106" t="s">
        <v>40</v>
      </c>
      <c r="E106" t="s">
        <v>15526</v>
      </c>
      <c r="F106">
        <v>18</v>
      </c>
    </row>
    <row r="107" spans="1:6" x14ac:dyDescent="0.25">
      <c r="A107" t="s">
        <v>45</v>
      </c>
      <c r="B107">
        <v>2014</v>
      </c>
      <c r="C107" t="s">
        <v>77</v>
      </c>
      <c r="D107" t="s">
        <v>102</v>
      </c>
      <c r="E107" t="s">
        <v>15527</v>
      </c>
      <c r="F107">
        <v>42</v>
      </c>
    </row>
    <row r="108" spans="1:6" x14ac:dyDescent="0.25">
      <c r="A108" t="s">
        <v>45</v>
      </c>
      <c r="B108">
        <v>2014</v>
      </c>
      <c r="C108" t="s">
        <v>77</v>
      </c>
      <c r="D108" t="s">
        <v>107</v>
      </c>
      <c r="E108" t="s">
        <v>15528</v>
      </c>
      <c r="F108">
        <v>14</v>
      </c>
    </row>
    <row r="109" spans="1:6" x14ac:dyDescent="0.25">
      <c r="A109" t="s">
        <v>45</v>
      </c>
      <c r="B109">
        <v>2014</v>
      </c>
      <c r="C109" t="s">
        <v>77</v>
      </c>
      <c r="D109" t="s">
        <v>39</v>
      </c>
      <c r="E109" t="s">
        <v>15529</v>
      </c>
      <c r="F109">
        <v>31</v>
      </c>
    </row>
    <row r="110" spans="1:6" x14ac:dyDescent="0.25">
      <c r="A110" t="s">
        <v>45</v>
      </c>
      <c r="B110">
        <v>2014</v>
      </c>
      <c r="C110" t="s">
        <v>77</v>
      </c>
      <c r="D110" t="s">
        <v>103</v>
      </c>
      <c r="E110" t="s">
        <v>15530</v>
      </c>
      <c r="F110">
        <v>516</v>
      </c>
    </row>
    <row r="111" spans="1:6" x14ac:dyDescent="0.25">
      <c r="A111" t="s">
        <v>45</v>
      </c>
      <c r="B111">
        <v>2014</v>
      </c>
      <c r="C111" t="s">
        <v>78</v>
      </c>
      <c r="D111" t="s">
        <v>38</v>
      </c>
      <c r="E111" t="s">
        <v>15531</v>
      </c>
      <c r="F111">
        <v>13</v>
      </c>
    </row>
    <row r="112" spans="1:6" x14ac:dyDescent="0.25">
      <c r="A112" t="s">
        <v>45</v>
      </c>
      <c r="B112">
        <v>2014</v>
      </c>
      <c r="C112" t="s">
        <v>78</v>
      </c>
      <c r="D112" t="s">
        <v>40</v>
      </c>
      <c r="E112" t="s">
        <v>15532</v>
      </c>
      <c r="F112">
        <v>11</v>
      </c>
    </row>
    <row r="113" spans="1:6" x14ac:dyDescent="0.25">
      <c r="A113" t="s">
        <v>45</v>
      </c>
      <c r="B113">
        <v>2014</v>
      </c>
      <c r="C113" t="s">
        <v>78</v>
      </c>
      <c r="D113" t="s">
        <v>102</v>
      </c>
      <c r="E113" t="s">
        <v>15533</v>
      </c>
      <c r="F113">
        <v>43</v>
      </c>
    </row>
    <row r="114" spans="1:6" x14ac:dyDescent="0.25">
      <c r="A114" t="s">
        <v>45</v>
      </c>
      <c r="B114">
        <v>2014</v>
      </c>
      <c r="C114" t="s">
        <v>78</v>
      </c>
      <c r="D114" t="s">
        <v>107</v>
      </c>
      <c r="E114" t="s">
        <v>15534</v>
      </c>
      <c r="F114">
        <v>11</v>
      </c>
    </row>
    <row r="115" spans="1:6" x14ac:dyDescent="0.25">
      <c r="A115" t="s">
        <v>45</v>
      </c>
      <c r="B115">
        <v>2014</v>
      </c>
      <c r="C115" t="s">
        <v>78</v>
      </c>
      <c r="D115" t="s">
        <v>39</v>
      </c>
      <c r="E115" t="s">
        <v>15535</v>
      </c>
      <c r="F115">
        <v>40</v>
      </c>
    </row>
    <row r="116" spans="1:6" x14ac:dyDescent="0.25">
      <c r="A116" t="s">
        <v>45</v>
      </c>
      <c r="B116">
        <v>2014</v>
      </c>
      <c r="C116" t="s">
        <v>78</v>
      </c>
      <c r="D116" t="s">
        <v>103</v>
      </c>
      <c r="E116" t="s">
        <v>15536</v>
      </c>
      <c r="F116">
        <v>528</v>
      </c>
    </row>
    <row r="117" spans="1:6" x14ac:dyDescent="0.25">
      <c r="A117" t="s">
        <v>45</v>
      </c>
      <c r="B117">
        <v>2014</v>
      </c>
      <c r="C117" t="s">
        <v>79</v>
      </c>
      <c r="D117" t="s">
        <v>38</v>
      </c>
      <c r="E117" t="s">
        <v>15537</v>
      </c>
      <c r="F117">
        <v>18</v>
      </c>
    </row>
    <row r="118" spans="1:6" x14ac:dyDescent="0.25">
      <c r="A118" t="s">
        <v>45</v>
      </c>
      <c r="B118">
        <v>2014</v>
      </c>
      <c r="C118" t="s">
        <v>79</v>
      </c>
      <c r="D118" t="s">
        <v>40</v>
      </c>
      <c r="E118" t="s">
        <v>15538</v>
      </c>
      <c r="F118">
        <v>23</v>
      </c>
    </row>
    <row r="119" spans="1:6" x14ac:dyDescent="0.25">
      <c r="A119" t="s">
        <v>45</v>
      </c>
      <c r="B119">
        <v>2014</v>
      </c>
      <c r="C119" t="s">
        <v>79</v>
      </c>
      <c r="D119" t="s">
        <v>102</v>
      </c>
      <c r="E119" t="s">
        <v>15539</v>
      </c>
      <c r="F119">
        <v>68</v>
      </c>
    </row>
    <row r="120" spans="1:6" x14ac:dyDescent="0.25">
      <c r="A120" t="s">
        <v>45</v>
      </c>
      <c r="B120">
        <v>2014</v>
      </c>
      <c r="C120" t="s">
        <v>79</v>
      </c>
      <c r="D120" t="s">
        <v>107</v>
      </c>
      <c r="E120" t="s">
        <v>15540</v>
      </c>
      <c r="F120">
        <v>26</v>
      </c>
    </row>
    <row r="121" spans="1:6" x14ac:dyDescent="0.25">
      <c r="A121" t="s">
        <v>45</v>
      </c>
      <c r="B121">
        <v>2014</v>
      </c>
      <c r="C121" t="s">
        <v>79</v>
      </c>
      <c r="D121" t="s">
        <v>39</v>
      </c>
      <c r="E121" t="s">
        <v>15541</v>
      </c>
      <c r="F121">
        <v>50</v>
      </c>
    </row>
    <row r="122" spans="1:6" x14ac:dyDescent="0.25">
      <c r="A122" t="s">
        <v>45</v>
      </c>
      <c r="B122">
        <v>2014</v>
      </c>
      <c r="C122" t="s">
        <v>79</v>
      </c>
      <c r="D122" t="s">
        <v>103</v>
      </c>
      <c r="E122" t="s">
        <v>15542</v>
      </c>
      <c r="F122">
        <v>583</v>
      </c>
    </row>
    <row r="123" spans="1:6" x14ac:dyDescent="0.25">
      <c r="A123" t="s">
        <v>148</v>
      </c>
      <c r="B123">
        <v>2010</v>
      </c>
      <c r="C123" t="s">
        <v>76</v>
      </c>
      <c r="D123" t="s">
        <v>38</v>
      </c>
      <c r="E123" t="s">
        <v>15543</v>
      </c>
      <c r="F123">
        <v>1</v>
      </c>
    </row>
    <row r="124" spans="1:6" x14ac:dyDescent="0.25">
      <c r="A124" t="s">
        <v>148</v>
      </c>
      <c r="B124">
        <v>2010</v>
      </c>
      <c r="C124" t="s">
        <v>76</v>
      </c>
      <c r="D124" t="s">
        <v>102</v>
      </c>
      <c r="E124" t="s">
        <v>15544</v>
      </c>
      <c r="F124">
        <v>6</v>
      </c>
    </row>
    <row r="125" spans="1:6" x14ac:dyDescent="0.25">
      <c r="A125" t="s">
        <v>148</v>
      </c>
      <c r="B125">
        <v>2010</v>
      </c>
      <c r="C125" t="s">
        <v>76</v>
      </c>
      <c r="D125" t="s">
        <v>107</v>
      </c>
      <c r="E125" t="s">
        <v>15545</v>
      </c>
      <c r="F125">
        <v>6</v>
      </c>
    </row>
    <row r="126" spans="1:6" x14ac:dyDescent="0.25">
      <c r="A126" t="s">
        <v>148</v>
      </c>
      <c r="B126">
        <v>2010</v>
      </c>
      <c r="C126" t="s">
        <v>76</v>
      </c>
      <c r="D126" t="s">
        <v>103</v>
      </c>
      <c r="E126" t="s">
        <v>15546</v>
      </c>
      <c r="F126">
        <v>13</v>
      </c>
    </row>
    <row r="127" spans="1:6" x14ac:dyDescent="0.25">
      <c r="A127" t="s">
        <v>148</v>
      </c>
      <c r="B127">
        <v>2010</v>
      </c>
      <c r="C127" t="s">
        <v>78</v>
      </c>
      <c r="D127" t="s">
        <v>38</v>
      </c>
      <c r="E127" t="s">
        <v>15547</v>
      </c>
      <c r="F127">
        <v>1</v>
      </c>
    </row>
    <row r="128" spans="1:6" x14ac:dyDescent="0.25">
      <c r="A128" t="s">
        <v>148</v>
      </c>
      <c r="B128">
        <v>2010</v>
      </c>
      <c r="C128" t="s">
        <v>78</v>
      </c>
      <c r="D128" t="s">
        <v>102</v>
      </c>
      <c r="E128" t="s">
        <v>15548</v>
      </c>
      <c r="F128">
        <v>21</v>
      </c>
    </row>
    <row r="129" spans="1:6" x14ac:dyDescent="0.25">
      <c r="A129" t="s">
        <v>148</v>
      </c>
      <c r="B129">
        <v>2010</v>
      </c>
      <c r="C129" t="s">
        <v>78</v>
      </c>
      <c r="D129" t="s">
        <v>107</v>
      </c>
      <c r="E129" t="s">
        <v>15549</v>
      </c>
      <c r="F129">
        <v>45</v>
      </c>
    </row>
    <row r="130" spans="1:6" x14ac:dyDescent="0.25">
      <c r="A130" t="s">
        <v>148</v>
      </c>
      <c r="B130">
        <v>2010</v>
      </c>
      <c r="C130" t="s">
        <v>78</v>
      </c>
      <c r="D130" t="s">
        <v>39</v>
      </c>
      <c r="E130" t="s">
        <v>15550</v>
      </c>
      <c r="F130">
        <v>1</v>
      </c>
    </row>
    <row r="131" spans="1:6" x14ac:dyDescent="0.25">
      <c r="A131" t="s">
        <v>148</v>
      </c>
      <c r="B131">
        <v>2010</v>
      </c>
      <c r="C131" t="s">
        <v>78</v>
      </c>
      <c r="D131" t="s">
        <v>103</v>
      </c>
      <c r="E131" t="s">
        <v>15551</v>
      </c>
      <c r="F131">
        <v>68</v>
      </c>
    </row>
    <row r="132" spans="1:6" x14ac:dyDescent="0.25">
      <c r="A132" t="s">
        <v>148</v>
      </c>
      <c r="B132">
        <v>2010</v>
      </c>
      <c r="C132" t="s">
        <v>79</v>
      </c>
      <c r="D132" t="s">
        <v>38</v>
      </c>
      <c r="E132" t="s">
        <v>15552</v>
      </c>
      <c r="F132">
        <v>15</v>
      </c>
    </row>
    <row r="133" spans="1:6" x14ac:dyDescent="0.25">
      <c r="A133" t="s">
        <v>148</v>
      </c>
      <c r="B133">
        <v>2010</v>
      </c>
      <c r="C133" t="s">
        <v>79</v>
      </c>
      <c r="D133" t="s">
        <v>40</v>
      </c>
      <c r="E133" t="s">
        <v>15553</v>
      </c>
      <c r="F133">
        <v>4</v>
      </c>
    </row>
    <row r="134" spans="1:6" x14ac:dyDescent="0.25">
      <c r="A134" t="s">
        <v>148</v>
      </c>
      <c r="B134">
        <v>2010</v>
      </c>
      <c r="C134" t="s">
        <v>79</v>
      </c>
      <c r="D134" t="s">
        <v>102</v>
      </c>
      <c r="E134" t="s">
        <v>15554</v>
      </c>
      <c r="F134">
        <v>41</v>
      </c>
    </row>
    <row r="135" spans="1:6" x14ac:dyDescent="0.25">
      <c r="A135" t="s">
        <v>148</v>
      </c>
      <c r="B135">
        <v>2010</v>
      </c>
      <c r="C135" t="s">
        <v>79</v>
      </c>
      <c r="D135" t="s">
        <v>107</v>
      </c>
      <c r="E135" t="s">
        <v>15555</v>
      </c>
      <c r="F135">
        <v>70</v>
      </c>
    </row>
    <row r="136" spans="1:6" x14ac:dyDescent="0.25">
      <c r="A136" t="s">
        <v>148</v>
      </c>
      <c r="B136">
        <v>2010</v>
      </c>
      <c r="C136" t="s">
        <v>79</v>
      </c>
      <c r="D136" t="s">
        <v>39</v>
      </c>
      <c r="E136" t="s">
        <v>15556</v>
      </c>
      <c r="F136">
        <v>5</v>
      </c>
    </row>
    <row r="137" spans="1:6" x14ac:dyDescent="0.25">
      <c r="A137" t="s">
        <v>148</v>
      </c>
      <c r="B137">
        <v>2010</v>
      </c>
      <c r="C137" t="s">
        <v>79</v>
      </c>
      <c r="D137" t="s">
        <v>103</v>
      </c>
      <c r="E137" t="s">
        <v>15557</v>
      </c>
      <c r="F137">
        <v>168</v>
      </c>
    </row>
    <row r="138" spans="1:6" x14ac:dyDescent="0.25">
      <c r="A138" t="s">
        <v>148</v>
      </c>
      <c r="B138">
        <v>2011</v>
      </c>
      <c r="C138" t="s">
        <v>76</v>
      </c>
      <c r="D138" t="s">
        <v>102</v>
      </c>
      <c r="E138" t="s">
        <v>15558</v>
      </c>
      <c r="F138">
        <v>2</v>
      </c>
    </row>
    <row r="139" spans="1:6" x14ac:dyDescent="0.25">
      <c r="A139" t="s">
        <v>148</v>
      </c>
      <c r="B139">
        <v>2011</v>
      </c>
      <c r="C139" t="s">
        <v>76</v>
      </c>
      <c r="D139" t="s">
        <v>107</v>
      </c>
      <c r="E139" t="s">
        <v>15559</v>
      </c>
      <c r="F139">
        <v>2</v>
      </c>
    </row>
    <row r="140" spans="1:6" x14ac:dyDescent="0.25">
      <c r="A140" t="s">
        <v>148</v>
      </c>
      <c r="B140">
        <v>2011</v>
      </c>
      <c r="C140" t="s">
        <v>76</v>
      </c>
      <c r="D140" t="s">
        <v>39</v>
      </c>
      <c r="E140" t="s">
        <v>15560</v>
      </c>
      <c r="F140">
        <v>1</v>
      </c>
    </row>
    <row r="141" spans="1:6" x14ac:dyDescent="0.25">
      <c r="A141" t="s">
        <v>148</v>
      </c>
      <c r="B141">
        <v>2011</v>
      </c>
      <c r="C141" t="s">
        <v>76</v>
      </c>
      <c r="D141" t="s">
        <v>103</v>
      </c>
      <c r="E141" t="s">
        <v>15561</v>
      </c>
      <c r="F141">
        <v>17</v>
      </c>
    </row>
    <row r="142" spans="1:6" x14ac:dyDescent="0.25">
      <c r="A142" t="s">
        <v>148</v>
      </c>
      <c r="B142">
        <v>2011</v>
      </c>
      <c r="C142" t="s">
        <v>78</v>
      </c>
      <c r="D142" t="s">
        <v>38</v>
      </c>
      <c r="E142" t="s">
        <v>15562</v>
      </c>
      <c r="F142">
        <v>7</v>
      </c>
    </row>
    <row r="143" spans="1:6" x14ac:dyDescent="0.25">
      <c r="A143" t="s">
        <v>148</v>
      </c>
      <c r="B143">
        <v>2011</v>
      </c>
      <c r="C143" t="s">
        <v>78</v>
      </c>
      <c r="D143" t="s">
        <v>40</v>
      </c>
      <c r="E143" t="s">
        <v>15563</v>
      </c>
      <c r="F143">
        <v>2</v>
      </c>
    </row>
    <row r="144" spans="1:6" x14ac:dyDescent="0.25">
      <c r="A144" t="s">
        <v>148</v>
      </c>
      <c r="B144">
        <v>2011</v>
      </c>
      <c r="C144" t="s">
        <v>78</v>
      </c>
      <c r="D144" t="s">
        <v>102</v>
      </c>
      <c r="E144" t="s">
        <v>15564</v>
      </c>
      <c r="F144">
        <v>27</v>
      </c>
    </row>
    <row r="145" spans="1:6" x14ac:dyDescent="0.25">
      <c r="A145" t="s">
        <v>148</v>
      </c>
      <c r="B145">
        <v>2011</v>
      </c>
      <c r="C145" t="s">
        <v>78</v>
      </c>
      <c r="D145" t="s">
        <v>107</v>
      </c>
      <c r="E145" t="s">
        <v>15565</v>
      </c>
      <c r="F145">
        <v>24</v>
      </c>
    </row>
    <row r="146" spans="1:6" x14ac:dyDescent="0.25">
      <c r="A146" t="s">
        <v>148</v>
      </c>
      <c r="B146">
        <v>2011</v>
      </c>
      <c r="C146" t="s">
        <v>78</v>
      </c>
      <c r="D146" t="s">
        <v>39</v>
      </c>
      <c r="E146" t="s">
        <v>15566</v>
      </c>
      <c r="F146">
        <v>3</v>
      </c>
    </row>
    <row r="147" spans="1:6" x14ac:dyDescent="0.25">
      <c r="A147" t="s">
        <v>148</v>
      </c>
      <c r="B147">
        <v>2011</v>
      </c>
      <c r="C147" t="s">
        <v>78</v>
      </c>
      <c r="D147" t="s">
        <v>103</v>
      </c>
      <c r="E147" t="s">
        <v>15567</v>
      </c>
      <c r="F147">
        <v>83</v>
      </c>
    </row>
    <row r="148" spans="1:6" x14ac:dyDescent="0.25">
      <c r="A148" t="s">
        <v>148</v>
      </c>
      <c r="B148">
        <v>2011</v>
      </c>
      <c r="C148" t="s">
        <v>79</v>
      </c>
      <c r="D148" t="s">
        <v>38</v>
      </c>
      <c r="E148" t="s">
        <v>15568</v>
      </c>
      <c r="F148">
        <v>14</v>
      </c>
    </row>
    <row r="149" spans="1:6" x14ac:dyDescent="0.25">
      <c r="A149" t="s">
        <v>148</v>
      </c>
      <c r="B149">
        <v>2011</v>
      </c>
      <c r="C149" t="s">
        <v>79</v>
      </c>
      <c r="D149" t="s">
        <v>40</v>
      </c>
      <c r="E149" t="s">
        <v>15569</v>
      </c>
      <c r="F149">
        <v>24</v>
      </c>
    </row>
    <row r="150" spans="1:6" x14ac:dyDescent="0.25">
      <c r="A150" t="s">
        <v>148</v>
      </c>
      <c r="B150">
        <v>2011</v>
      </c>
      <c r="C150" t="s">
        <v>79</v>
      </c>
      <c r="D150" t="s">
        <v>102</v>
      </c>
      <c r="E150" t="s">
        <v>15570</v>
      </c>
      <c r="F150">
        <v>63</v>
      </c>
    </row>
    <row r="151" spans="1:6" x14ac:dyDescent="0.25">
      <c r="A151" t="s">
        <v>148</v>
      </c>
      <c r="B151">
        <v>2011</v>
      </c>
      <c r="C151" t="s">
        <v>79</v>
      </c>
      <c r="D151" t="s">
        <v>107</v>
      </c>
      <c r="E151" t="s">
        <v>15571</v>
      </c>
      <c r="F151">
        <v>63</v>
      </c>
    </row>
    <row r="152" spans="1:6" x14ac:dyDescent="0.25">
      <c r="A152" t="s">
        <v>148</v>
      </c>
      <c r="B152">
        <v>2011</v>
      </c>
      <c r="C152" t="s">
        <v>79</v>
      </c>
      <c r="D152" t="s">
        <v>39</v>
      </c>
      <c r="E152" t="s">
        <v>15572</v>
      </c>
      <c r="F152">
        <v>7</v>
      </c>
    </row>
    <row r="153" spans="1:6" x14ac:dyDescent="0.25">
      <c r="A153" t="s">
        <v>148</v>
      </c>
      <c r="B153">
        <v>2011</v>
      </c>
      <c r="C153" t="s">
        <v>79</v>
      </c>
      <c r="D153" t="s">
        <v>103</v>
      </c>
      <c r="E153" t="s">
        <v>15573</v>
      </c>
      <c r="F153">
        <v>147</v>
      </c>
    </row>
    <row r="154" spans="1:6" x14ac:dyDescent="0.25">
      <c r="A154" t="s">
        <v>148</v>
      </c>
      <c r="B154">
        <v>2012</v>
      </c>
      <c r="C154" t="s">
        <v>76</v>
      </c>
      <c r="D154" t="s">
        <v>102</v>
      </c>
      <c r="E154" t="s">
        <v>15574</v>
      </c>
      <c r="F154">
        <v>1</v>
      </c>
    </row>
    <row r="155" spans="1:6" x14ac:dyDescent="0.25">
      <c r="A155" t="s">
        <v>148</v>
      </c>
      <c r="B155">
        <v>2012</v>
      </c>
      <c r="C155" t="s">
        <v>76</v>
      </c>
      <c r="D155" t="s">
        <v>107</v>
      </c>
      <c r="E155" t="s">
        <v>15575</v>
      </c>
      <c r="F155">
        <v>26</v>
      </c>
    </row>
    <row r="156" spans="1:6" x14ac:dyDescent="0.25">
      <c r="A156" t="s">
        <v>148</v>
      </c>
      <c r="B156">
        <v>2012</v>
      </c>
      <c r="C156" t="s">
        <v>76</v>
      </c>
      <c r="D156" t="s">
        <v>39</v>
      </c>
      <c r="E156" t="s">
        <v>15576</v>
      </c>
      <c r="F156">
        <v>1</v>
      </c>
    </row>
    <row r="157" spans="1:6" x14ac:dyDescent="0.25">
      <c r="A157" t="s">
        <v>148</v>
      </c>
      <c r="B157">
        <v>2012</v>
      </c>
      <c r="C157" t="s">
        <v>76</v>
      </c>
      <c r="D157" t="s">
        <v>103</v>
      </c>
      <c r="E157" t="s">
        <v>15577</v>
      </c>
      <c r="F157">
        <v>18</v>
      </c>
    </row>
    <row r="158" spans="1:6" x14ac:dyDescent="0.25">
      <c r="A158" t="s">
        <v>148</v>
      </c>
      <c r="B158">
        <v>2012</v>
      </c>
      <c r="C158" t="s">
        <v>77</v>
      </c>
      <c r="D158" t="s">
        <v>107</v>
      </c>
      <c r="E158" t="s">
        <v>15578</v>
      </c>
      <c r="F158">
        <v>39</v>
      </c>
    </row>
    <row r="159" spans="1:6" x14ac:dyDescent="0.25">
      <c r="A159" t="s">
        <v>148</v>
      </c>
      <c r="B159">
        <v>2012</v>
      </c>
      <c r="C159" t="s">
        <v>78</v>
      </c>
      <c r="D159" t="s">
        <v>38</v>
      </c>
      <c r="E159" t="s">
        <v>15579</v>
      </c>
      <c r="F159">
        <v>9</v>
      </c>
    </row>
    <row r="160" spans="1:6" x14ac:dyDescent="0.25">
      <c r="A160" t="s">
        <v>148</v>
      </c>
      <c r="B160">
        <v>2012</v>
      </c>
      <c r="C160" t="s">
        <v>78</v>
      </c>
      <c r="D160" t="s">
        <v>40</v>
      </c>
      <c r="E160" t="s">
        <v>15580</v>
      </c>
      <c r="F160">
        <v>2</v>
      </c>
    </row>
    <row r="161" spans="1:6" x14ac:dyDescent="0.25">
      <c r="A161" t="s">
        <v>148</v>
      </c>
      <c r="B161">
        <v>2012</v>
      </c>
      <c r="C161" t="s">
        <v>78</v>
      </c>
      <c r="D161" t="s">
        <v>102</v>
      </c>
      <c r="E161" t="s">
        <v>15581</v>
      </c>
      <c r="F161">
        <v>13</v>
      </c>
    </row>
    <row r="162" spans="1:6" x14ac:dyDescent="0.25">
      <c r="A162" t="s">
        <v>148</v>
      </c>
      <c r="B162">
        <v>2012</v>
      </c>
      <c r="C162" t="s">
        <v>78</v>
      </c>
      <c r="D162" t="s">
        <v>107</v>
      </c>
      <c r="E162" t="s">
        <v>15582</v>
      </c>
      <c r="F162">
        <v>9</v>
      </c>
    </row>
    <row r="163" spans="1:6" x14ac:dyDescent="0.25">
      <c r="A163" t="s">
        <v>148</v>
      </c>
      <c r="B163">
        <v>2012</v>
      </c>
      <c r="C163" t="s">
        <v>78</v>
      </c>
      <c r="D163" t="s">
        <v>39</v>
      </c>
      <c r="E163" t="s">
        <v>15583</v>
      </c>
      <c r="F163">
        <v>2</v>
      </c>
    </row>
    <row r="164" spans="1:6" x14ac:dyDescent="0.25">
      <c r="A164" t="s">
        <v>148</v>
      </c>
      <c r="B164">
        <v>2012</v>
      </c>
      <c r="C164" t="s">
        <v>78</v>
      </c>
      <c r="D164" t="s">
        <v>103</v>
      </c>
      <c r="E164" t="s">
        <v>15584</v>
      </c>
      <c r="F164">
        <v>79</v>
      </c>
    </row>
    <row r="165" spans="1:6" x14ac:dyDescent="0.25">
      <c r="A165" t="s">
        <v>148</v>
      </c>
      <c r="B165">
        <v>2012</v>
      </c>
      <c r="C165" t="s">
        <v>79</v>
      </c>
      <c r="D165" t="s">
        <v>38</v>
      </c>
      <c r="E165" t="s">
        <v>15585</v>
      </c>
      <c r="F165">
        <v>33</v>
      </c>
    </row>
    <row r="166" spans="1:6" x14ac:dyDescent="0.25">
      <c r="A166" t="s">
        <v>148</v>
      </c>
      <c r="B166">
        <v>2012</v>
      </c>
      <c r="C166" t="s">
        <v>79</v>
      </c>
      <c r="D166" t="s">
        <v>40</v>
      </c>
      <c r="E166" t="s">
        <v>15586</v>
      </c>
      <c r="F166">
        <v>9</v>
      </c>
    </row>
    <row r="167" spans="1:6" x14ac:dyDescent="0.25">
      <c r="A167" t="s">
        <v>148</v>
      </c>
      <c r="B167">
        <v>2012</v>
      </c>
      <c r="C167" t="s">
        <v>79</v>
      </c>
      <c r="D167" t="s">
        <v>102</v>
      </c>
      <c r="E167" t="s">
        <v>15587</v>
      </c>
      <c r="F167">
        <v>49</v>
      </c>
    </row>
    <row r="168" spans="1:6" x14ac:dyDescent="0.25">
      <c r="A168" t="s">
        <v>148</v>
      </c>
      <c r="B168">
        <v>2012</v>
      </c>
      <c r="C168" t="s">
        <v>79</v>
      </c>
      <c r="D168" t="s">
        <v>107</v>
      </c>
      <c r="E168" t="s">
        <v>15588</v>
      </c>
      <c r="F168">
        <v>99</v>
      </c>
    </row>
    <row r="169" spans="1:6" x14ac:dyDescent="0.25">
      <c r="A169" t="s">
        <v>148</v>
      </c>
      <c r="B169">
        <v>2012</v>
      </c>
      <c r="C169" t="s">
        <v>79</v>
      </c>
      <c r="D169" t="s">
        <v>39</v>
      </c>
      <c r="E169" t="s">
        <v>15589</v>
      </c>
      <c r="F169">
        <v>3</v>
      </c>
    </row>
    <row r="170" spans="1:6" x14ac:dyDescent="0.25">
      <c r="A170" t="s">
        <v>148</v>
      </c>
      <c r="B170">
        <v>2012</v>
      </c>
      <c r="C170" t="s">
        <v>79</v>
      </c>
      <c r="D170" t="s">
        <v>103</v>
      </c>
      <c r="E170" t="s">
        <v>15590</v>
      </c>
      <c r="F170">
        <v>170</v>
      </c>
    </row>
    <row r="171" spans="1:6" x14ac:dyDescent="0.25">
      <c r="A171" t="s">
        <v>148</v>
      </c>
      <c r="B171">
        <v>2013</v>
      </c>
      <c r="C171" t="s">
        <v>76</v>
      </c>
      <c r="D171" t="s">
        <v>38</v>
      </c>
      <c r="E171" t="s">
        <v>15591</v>
      </c>
      <c r="F171">
        <v>1</v>
      </c>
    </row>
    <row r="172" spans="1:6" x14ac:dyDescent="0.25">
      <c r="A172" t="s">
        <v>148</v>
      </c>
      <c r="B172">
        <v>2013</v>
      </c>
      <c r="C172" t="s">
        <v>76</v>
      </c>
      <c r="D172" t="s">
        <v>40</v>
      </c>
      <c r="E172" t="s">
        <v>15592</v>
      </c>
      <c r="F172">
        <v>1</v>
      </c>
    </row>
    <row r="173" spans="1:6" x14ac:dyDescent="0.25">
      <c r="A173" t="s">
        <v>148</v>
      </c>
      <c r="B173">
        <v>2013</v>
      </c>
      <c r="C173" t="s">
        <v>76</v>
      </c>
      <c r="D173" t="s">
        <v>102</v>
      </c>
      <c r="E173" t="s">
        <v>15593</v>
      </c>
      <c r="F173">
        <v>1</v>
      </c>
    </row>
    <row r="174" spans="1:6" x14ac:dyDescent="0.25">
      <c r="A174" t="s">
        <v>148</v>
      </c>
      <c r="B174">
        <v>2013</v>
      </c>
      <c r="C174" t="s">
        <v>76</v>
      </c>
      <c r="D174" t="s">
        <v>107</v>
      </c>
      <c r="E174" t="s">
        <v>15594</v>
      </c>
      <c r="F174">
        <v>30</v>
      </c>
    </row>
    <row r="175" spans="1:6" x14ac:dyDescent="0.25">
      <c r="A175" t="s">
        <v>148</v>
      </c>
      <c r="B175">
        <v>2013</v>
      </c>
      <c r="C175" t="s">
        <v>76</v>
      </c>
      <c r="D175" t="s">
        <v>39</v>
      </c>
      <c r="E175" t="s">
        <v>15595</v>
      </c>
      <c r="F175">
        <v>3</v>
      </c>
    </row>
    <row r="176" spans="1:6" x14ac:dyDescent="0.25">
      <c r="A176" t="s">
        <v>148</v>
      </c>
      <c r="B176">
        <v>2013</v>
      </c>
      <c r="C176" t="s">
        <v>76</v>
      </c>
      <c r="D176" t="s">
        <v>103</v>
      </c>
      <c r="E176" t="s">
        <v>15596</v>
      </c>
      <c r="F176">
        <v>51</v>
      </c>
    </row>
    <row r="177" spans="1:6" x14ac:dyDescent="0.25">
      <c r="A177" t="s">
        <v>148</v>
      </c>
      <c r="B177">
        <v>2013</v>
      </c>
      <c r="C177" t="s">
        <v>77</v>
      </c>
      <c r="D177" t="s">
        <v>38</v>
      </c>
      <c r="E177" t="s">
        <v>15597</v>
      </c>
      <c r="F177">
        <v>8</v>
      </c>
    </row>
    <row r="178" spans="1:6" x14ac:dyDescent="0.25">
      <c r="A178" t="s">
        <v>148</v>
      </c>
      <c r="B178">
        <v>2013</v>
      </c>
      <c r="C178" t="s">
        <v>77</v>
      </c>
      <c r="D178" t="s">
        <v>40</v>
      </c>
      <c r="E178" t="s">
        <v>15598</v>
      </c>
      <c r="F178">
        <v>1</v>
      </c>
    </row>
    <row r="179" spans="1:6" x14ac:dyDescent="0.25">
      <c r="A179" t="s">
        <v>148</v>
      </c>
      <c r="B179">
        <v>2013</v>
      </c>
      <c r="C179" t="s">
        <v>77</v>
      </c>
      <c r="D179" t="s">
        <v>102</v>
      </c>
      <c r="E179" t="s">
        <v>15599</v>
      </c>
      <c r="F179">
        <v>10</v>
      </c>
    </row>
    <row r="180" spans="1:6" x14ac:dyDescent="0.25">
      <c r="A180" t="s">
        <v>148</v>
      </c>
      <c r="B180">
        <v>2013</v>
      </c>
      <c r="C180" t="s">
        <v>77</v>
      </c>
      <c r="D180" t="s">
        <v>107</v>
      </c>
      <c r="E180" t="s">
        <v>15600</v>
      </c>
      <c r="F180">
        <v>2</v>
      </c>
    </row>
    <row r="181" spans="1:6" x14ac:dyDescent="0.25">
      <c r="A181" t="s">
        <v>148</v>
      </c>
      <c r="B181">
        <v>2013</v>
      </c>
      <c r="C181" t="s">
        <v>77</v>
      </c>
      <c r="D181" t="s">
        <v>39</v>
      </c>
      <c r="E181" t="s">
        <v>15601</v>
      </c>
      <c r="F181">
        <v>1</v>
      </c>
    </row>
    <row r="182" spans="1:6" x14ac:dyDescent="0.25">
      <c r="A182" t="s">
        <v>148</v>
      </c>
      <c r="B182">
        <v>2013</v>
      </c>
      <c r="C182" t="s">
        <v>77</v>
      </c>
      <c r="D182" t="s">
        <v>103</v>
      </c>
      <c r="E182" t="s">
        <v>15602</v>
      </c>
      <c r="F182">
        <v>35</v>
      </c>
    </row>
    <row r="183" spans="1:6" x14ac:dyDescent="0.25">
      <c r="A183" t="s">
        <v>148</v>
      </c>
      <c r="B183">
        <v>2013</v>
      </c>
      <c r="C183" t="s">
        <v>78</v>
      </c>
      <c r="D183" t="s">
        <v>38</v>
      </c>
      <c r="E183" t="s">
        <v>15603</v>
      </c>
      <c r="F183">
        <v>4</v>
      </c>
    </row>
    <row r="184" spans="1:6" x14ac:dyDescent="0.25">
      <c r="A184" t="s">
        <v>148</v>
      </c>
      <c r="B184">
        <v>2013</v>
      </c>
      <c r="C184" t="s">
        <v>78</v>
      </c>
      <c r="D184" t="s">
        <v>40</v>
      </c>
      <c r="E184" t="s">
        <v>15604</v>
      </c>
      <c r="F184">
        <v>1</v>
      </c>
    </row>
    <row r="185" spans="1:6" x14ac:dyDescent="0.25">
      <c r="A185" t="s">
        <v>148</v>
      </c>
      <c r="B185">
        <v>2013</v>
      </c>
      <c r="C185" t="s">
        <v>78</v>
      </c>
      <c r="D185" t="s">
        <v>102</v>
      </c>
      <c r="E185" t="s">
        <v>15605</v>
      </c>
      <c r="F185">
        <v>14</v>
      </c>
    </row>
    <row r="186" spans="1:6" x14ac:dyDescent="0.25">
      <c r="A186" t="s">
        <v>148</v>
      </c>
      <c r="B186">
        <v>2013</v>
      </c>
      <c r="C186" t="s">
        <v>78</v>
      </c>
      <c r="D186" t="s">
        <v>107</v>
      </c>
      <c r="E186" t="s">
        <v>15606</v>
      </c>
      <c r="F186">
        <v>13</v>
      </c>
    </row>
    <row r="187" spans="1:6" x14ac:dyDescent="0.25">
      <c r="A187" t="s">
        <v>148</v>
      </c>
      <c r="B187">
        <v>2013</v>
      </c>
      <c r="C187" t="s">
        <v>78</v>
      </c>
      <c r="D187" t="s">
        <v>103</v>
      </c>
      <c r="E187" t="s">
        <v>15607</v>
      </c>
      <c r="F187">
        <v>56</v>
      </c>
    </row>
    <row r="188" spans="1:6" x14ac:dyDescent="0.25">
      <c r="A188" t="s">
        <v>148</v>
      </c>
      <c r="B188">
        <v>2013</v>
      </c>
      <c r="C188" t="s">
        <v>79</v>
      </c>
      <c r="D188" t="s">
        <v>38</v>
      </c>
      <c r="E188" t="s">
        <v>15608</v>
      </c>
      <c r="F188">
        <v>59</v>
      </c>
    </row>
    <row r="189" spans="1:6" x14ac:dyDescent="0.25">
      <c r="A189" t="s">
        <v>148</v>
      </c>
      <c r="B189">
        <v>2013</v>
      </c>
      <c r="C189" t="s">
        <v>79</v>
      </c>
      <c r="D189" t="s">
        <v>40</v>
      </c>
      <c r="E189" t="s">
        <v>15609</v>
      </c>
      <c r="F189">
        <v>6</v>
      </c>
    </row>
    <row r="190" spans="1:6" x14ac:dyDescent="0.25">
      <c r="A190" t="s">
        <v>148</v>
      </c>
      <c r="B190">
        <v>2013</v>
      </c>
      <c r="C190" t="s">
        <v>79</v>
      </c>
      <c r="D190" t="s">
        <v>102</v>
      </c>
      <c r="E190" t="s">
        <v>15610</v>
      </c>
      <c r="F190">
        <v>53</v>
      </c>
    </row>
    <row r="191" spans="1:6" x14ac:dyDescent="0.25">
      <c r="A191" t="s">
        <v>148</v>
      </c>
      <c r="B191">
        <v>2013</v>
      </c>
      <c r="C191" t="s">
        <v>79</v>
      </c>
      <c r="D191" t="s">
        <v>107</v>
      </c>
      <c r="E191" t="s">
        <v>15611</v>
      </c>
      <c r="F191">
        <v>118</v>
      </c>
    </row>
    <row r="192" spans="1:6" x14ac:dyDescent="0.25">
      <c r="A192" t="s">
        <v>148</v>
      </c>
      <c r="B192">
        <v>2013</v>
      </c>
      <c r="C192" t="s">
        <v>79</v>
      </c>
      <c r="D192" t="s">
        <v>39</v>
      </c>
      <c r="E192" t="s">
        <v>15612</v>
      </c>
      <c r="F192">
        <v>11</v>
      </c>
    </row>
    <row r="193" spans="1:6" x14ac:dyDescent="0.25">
      <c r="A193" t="s">
        <v>148</v>
      </c>
      <c r="B193">
        <v>2013</v>
      </c>
      <c r="C193" t="s">
        <v>79</v>
      </c>
      <c r="D193" t="s">
        <v>103</v>
      </c>
      <c r="E193" t="s">
        <v>15613</v>
      </c>
      <c r="F193">
        <v>197</v>
      </c>
    </row>
    <row r="194" spans="1:6" x14ac:dyDescent="0.25">
      <c r="A194" t="s">
        <v>148</v>
      </c>
      <c r="B194">
        <v>2014</v>
      </c>
      <c r="C194" t="s">
        <v>76</v>
      </c>
      <c r="D194" t="s">
        <v>38</v>
      </c>
      <c r="E194" t="s">
        <v>15614</v>
      </c>
      <c r="F194">
        <v>10</v>
      </c>
    </row>
    <row r="195" spans="1:6" x14ac:dyDescent="0.25">
      <c r="A195" t="s">
        <v>148</v>
      </c>
      <c r="B195">
        <v>2014</v>
      </c>
      <c r="C195" t="s">
        <v>76</v>
      </c>
      <c r="D195" t="s">
        <v>40</v>
      </c>
      <c r="E195" t="s">
        <v>15615</v>
      </c>
      <c r="F195">
        <v>3</v>
      </c>
    </row>
    <row r="196" spans="1:6" x14ac:dyDescent="0.25">
      <c r="A196" t="s">
        <v>148</v>
      </c>
      <c r="B196">
        <v>2014</v>
      </c>
      <c r="C196" t="s">
        <v>76</v>
      </c>
      <c r="D196" t="s">
        <v>102</v>
      </c>
      <c r="E196" t="s">
        <v>15616</v>
      </c>
      <c r="F196">
        <v>66</v>
      </c>
    </row>
    <row r="197" spans="1:6" x14ac:dyDescent="0.25">
      <c r="A197" t="s">
        <v>148</v>
      </c>
      <c r="B197">
        <v>2014</v>
      </c>
      <c r="C197" t="s">
        <v>76</v>
      </c>
      <c r="D197" t="s">
        <v>107</v>
      </c>
      <c r="E197" t="s">
        <v>15617</v>
      </c>
      <c r="F197">
        <v>21</v>
      </c>
    </row>
    <row r="198" spans="1:6" x14ac:dyDescent="0.25">
      <c r="A198" t="s">
        <v>148</v>
      </c>
      <c r="B198">
        <v>2014</v>
      </c>
      <c r="C198" t="s">
        <v>76</v>
      </c>
      <c r="D198" t="s">
        <v>39</v>
      </c>
      <c r="E198" t="s">
        <v>15618</v>
      </c>
      <c r="F198">
        <v>2</v>
      </c>
    </row>
    <row r="199" spans="1:6" x14ac:dyDescent="0.25">
      <c r="A199" t="s">
        <v>148</v>
      </c>
      <c r="B199">
        <v>2014</v>
      </c>
      <c r="C199" t="s">
        <v>76</v>
      </c>
      <c r="D199" t="s">
        <v>103</v>
      </c>
      <c r="E199" t="s">
        <v>15619</v>
      </c>
      <c r="F199">
        <v>46</v>
      </c>
    </row>
    <row r="200" spans="1:6" x14ac:dyDescent="0.25">
      <c r="A200" t="s">
        <v>148</v>
      </c>
      <c r="B200">
        <v>2014</v>
      </c>
      <c r="C200" t="s">
        <v>77</v>
      </c>
      <c r="D200" t="s">
        <v>38</v>
      </c>
      <c r="E200" t="s">
        <v>15620</v>
      </c>
      <c r="F200">
        <v>1</v>
      </c>
    </row>
    <row r="201" spans="1:6" x14ac:dyDescent="0.25">
      <c r="A201" t="s">
        <v>148</v>
      </c>
      <c r="B201">
        <v>2014</v>
      </c>
      <c r="C201" t="s">
        <v>77</v>
      </c>
      <c r="D201" t="s">
        <v>102</v>
      </c>
      <c r="E201" t="s">
        <v>15621</v>
      </c>
      <c r="F201">
        <v>3</v>
      </c>
    </row>
    <row r="202" spans="1:6" x14ac:dyDescent="0.25">
      <c r="A202" t="s">
        <v>148</v>
      </c>
      <c r="B202">
        <v>2014</v>
      </c>
      <c r="C202" t="s">
        <v>77</v>
      </c>
      <c r="D202" t="s">
        <v>107</v>
      </c>
      <c r="E202" t="s">
        <v>15622</v>
      </c>
      <c r="F202">
        <v>8</v>
      </c>
    </row>
    <row r="203" spans="1:6" x14ac:dyDescent="0.25">
      <c r="A203" t="s">
        <v>148</v>
      </c>
      <c r="B203">
        <v>2014</v>
      </c>
      <c r="C203" t="s">
        <v>77</v>
      </c>
      <c r="D203" t="s">
        <v>103</v>
      </c>
      <c r="E203" t="s">
        <v>15623</v>
      </c>
      <c r="F203">
        <v>17</v>
      </c>
    </row>
    <row r="204" spans="1:6" x14ac:dyDescent="0.25">
      <c r="A204" t="s">
        <v>148</v>
      </c>
      <c r="B204">
        <v>2014</v>
      </c>
      <c r="C204" t="s">
        <v>78</v>
      </c>
      <c r="D204" t="s">
        <v>38</v>
      </c>
      <c r="E204" t="s">
        <v>15624</v>
      </c>
      <c r="F204">
        <v>6</v>
      </c>
    </row>
    <row r="205" spans="1:6" x14ac:dyDescent="0.25">
      <c r="A205" t="s">
        <v>148</v>
      </c>
      <c r="B205">
        <v>2014</v>
      </c>
      <c r="C205" t="s">
        <v>78</v>
      </c>
      <c r="D205" t="s">
        <v>40</v>
      </c>
      <c r="E205" t="s">
        <v>15625</v>
      </c>
      <c r="F205">
        <v>1</v>
      </c>
    </row>
    <row r="206" spans="1:6" x14ac:dyDescent="0.25">
      <c r="A206" t="s">
        <v>148</v>
      </c>
      <c r="B206">
        <v>2014</v>
      </c>
      <c r="C206" t="s">
        <v>78</v>
      </c>
      <c r="D206" t="s">
        <v>102</v>
      </c>
      <c r="E206" t="s">
        <v>15626</v>
      </c>
      <c r="F206">
        <v>8</v>
      </c>
    </row>
    <row r="207" spans="1:6" x14ac:dyDescent="0.25">
      <c r="A207" t="s">
        <v>148</v>
      </c>
      <c r="B207">
        <v>2014</v>
      </c>
      <c r="C207" t="s">
        <v>78</v>
      </c>
      <c r="D207" t="s">
        <v>107</v>
      </c>
      <c r="E207" t="s">
        <v>15627</v>
      </c>
      <c r="F207">
        <v>7</v>
      </c>
    </row>
    <row r="208" spans="1:6" x14ac:dyDescent="0.25">
      <c r="A208" t="s">
        <v>148</v>
      </c>
      <c r="B208">
        <v>2014</v>
      </c>
      <c r="C208" t="s">
        <v>78</v>
      </c>
      <c r="D208" t="s">
        <v>103</v>
      </c>
      <c r="E208" t="s">
        <v>15628</v>
      </c>
      <c r="F208">
        <v>61</v>
      </c>
    </row>
    <row r="209" spans="1:6" x14ac:dyDescent="0.25">
      <c r="A209" t="s">
        <v>148</v>
      </c>
      <c r="B209">
        <v>2014</v>
      </c>
      <c r="C209" t="s">
        <v>79</v>
      </c>
      <c r="D209" t="s">
        <v>38</v>
      </c>
      <c r="E209" t="s">
        <v>15629</v>
      </c>
      <c r="F209">
        <v>40</v>
      </c>
    </row>
    <row r="210" spans="1:6" x14ac:dyDescent="0.25">
      <c r="A210" t="s">
        <v>148</v>
      </c>
      <c r="B210">
        <v>2014</v>
      </c>
      <c r="C210" t="s">
        <v>79</v>
      </c>
      <c r="D210" t="s">
        <v>40</v>
      </c>
      <c r="E210" t="s">
        <v>15630</v>
      </c>
      <c r="F210">
        <v>13</v>
      </c>
    </row>
    <row r="211" spans="1:6" x14ac:dyDescent="0.25">
      <c r="A211" t="s">
        <v>148</v>
      </c>
      <c r="B211">
        <v>2014</v>
      </c>
      <c r="C211" t="s">
        <v>79</v>
      </c>
      <c r="D211" t="s">
        <v>102</v>
      </c>
      <c r="E211" t="s">
        <v>15631</v>
      </c>
      <c r="F211">
        <v>92</v>
      </c>
    </row>
    <row r="212" spans="1:6" x14ac:dyDescent="0.25">
      <c r="A212" t="s">
        <v>148</v>
      </c>
      <c r="B212">
        <v>2014</v>
      </c>
      <c r="C212" t="s">
        <v>79</v>
      </c>
      <c r="D212" t="s">
        <v>107</v>
      </c>
      <c r="E212" t="s">
        <v>15632</v>
      </c>
      <c r="F212">
        <v>110</v>
      </c>
    </row>
    <row r="213" spans="1:6" x14ac:dyDescent="0.25">
      <c r="A213" t="s">
        <v>148</v>
      </c>
      <c r="B213">
        <v>2014</v>
      </c>
      <c r="C213" t="s">
        <v>79</v>
      </c>
      <c r="D213" t="s">
        <v>39</v>
      </c>
      <c r="E213" t="s">
        <v>15633</v>
      </c>
      <c r="F213">
        <v>8</v>
      </c>
    </row>
    <row r="214" spans="1:6" x14ac:dyDescent="0.25">
      <c r="A214" t="s">
        <v>148</v>
      </c>
      <c r="B214">
        <v>2014</v>
      </c>
      <c r="C214" t="s">
        <v>79</v>
      </c>
      <c r="D214" t="s">
        <v>103</v>
      </c>
      <c r="E214" t="s">
        <v>15634</v>
      </c>
      <c r="F214">
        <v>219</v>
      </c>
    </row>
    <row r="215" spans="1:6" x14ac:dyDescent="0.25">
      <c r="A215" t="s">
        <v>149</v>
      </c>
      <c r="B215">
        <v>2010</v>
      </c>
      <c r="C215" t="s">
        <v>76</v>
      </c>
      <c r="D215" t="s">
        <v>38</v>
      </c>
      <c r="E215" t="s">
        <v>15635</v>
      </c>
      <c r="F215">
        <v>15</v>
      </c>
    </row>
    <row r="216" spans="1:6" x14ac:dyDescent="0.25">
      <c r="A216" t="s">
        <v>149</v>
      </c>
      <c r="B216">
        <v>2010</v>
      </c>
      <c r="C216" t="s">
        <v>76</v>
      </c>
      <c r="D216" t="s">
        <v>40</v>
      </c>
      <c r="E216" t="s">
        <v>15636</v>
      </c>
      <c r="F216">
        <v>12</v>
      </c>
    </row>
    <row r="217" spans="1:6" x14ac:dyDescent="0.25">
      <c r="A217" t="s">
        <v>149</v>
      </c>
      <c r="B217">
        <v>2010</v>
      </c>
      <c r="C217" t="s">
        <v>76</v>
      </c>
      <c r="D217" t="s">
        <v>102</v>
      </c>
      <c r="E217" t="s">
        <v>15637</v>
      </c>
      <c r="F217">
        <v>57</v>
      </c>
    </row>
    <row r="218" spans="1:6" x14ac:dyDescent="0.25">
      <c r="A218" t="s">
        <v>149</v>
      </c>
      <c r="B218">
        <v>2010</v>
      </c>
      <c r="C218" t="s">
        <v>76</v>
      </c>
      <c r="D218" t="s">
        <v>107</v>
      </c>
      <c r="E218" t="s">
        <v>15638</v>
      </c>
      <c r="F218">
        <v>24</v>
      </c>
    </row>
    <row r="219" spans="1:6" x14ac:dyDescent="0.25">
      <c r="A219" t="s">
        <v>149</v>
      </c>
      <c r="B219">
        <v>2010</v>
      </c>
      <c r="C219" t="s">
        <v>76</v>
      </c>
      <c r="D219" t="s">
        <v>39</v>
      </c>
      <c r="E219" t="s">
        <v>15639</v>
      </c>
      <c r="F219">
        <v>212</v>
      </c>
    </row>
    <row r="220" spans="1:6" x14ac:dyDescent="0.25">
      <c r="A220" t="s">
        <v>149</v>
      </c>
      <c r="B220">
        <v>2010</v>
      </c>
      <c r="C220" t="s">
        <v>76</v>
      </c>
      <c r="D220" t="s">
        <v>103</v>
      </c>
      <c r="E220" t="s">
        <v>15640</v>
      </c>
      <c r="F220">
        <v>286</v>
      </c>
    </row>
    <row r="221" spans="1:6" x14ac:dyDescent="0.25">
      <c r="A221" t="s">
        <v>149</v>
      </c>
      <c r="B221">
        <v>2010</v>
      </c>
      <c r="C221" t="s">
        <v>77</v>
      </c>
      <c r="D221" t="s">
        <v>38</v>
      </c>
      <c r="E221" t="s">
        <v>15641</v>
      </c>
      <c r="F221">
        <v>12</v>
      </c>
    </row>
    <row r="222" spans="1:6" x14ac:dyDescent="0.25">
      <c r="A222" t="s">
        <v>149</v>
      </c>
      <c r="B222">
        <v>2010</v>
      </c>
      <c r="C222" t="s">
        <v>77</v>
      </c>
      <c r="D222" t="s">
        <v>40</v>
      </c>
      <c r="E222" t="s">
        <v>15642</v>
      </c>
      <c r="F222">
        <v>7</v>
      </c>
    </row>
    <row r="223" spans="1:6" x14ac:dyDescent="0.25">
      <c r="A223" t="s">
        <v>149</v>
      </c>
      <c r="B223">
        <v>2010</v>
      </c>
      <c r="C223" t="s">
        <v>77</v>
      </c>
      <c r="D223" t="s">
        <v>102</v>
      </c>
      <c r="E223" t="s">
        <v>15643</v>
      </c>
      <c r="F223">
        <v>50</v>
      </c>
    </row>
    <row r="224" spans="1:6" x14ac:dyDescent="0.25">
      <c r="A224" t="s">
        <v>149</v>
      </c>
      <c r="B224">
        <v>2010</v>
      </c>
      <c r="C224" t="s">
        <v>77</v>
      </c>
      <c r="D224" t="s">
        <v>107</v>
      </c>
      <c r="E224" t="s">
        <v>15644</v>
      </c>
      <c r="F224">
        <v>24</v>
      </c>
    </row>
    <row r="225" spans="1:6" x14ac:dyDescent="0.25">
      <c r="A225" t="s">
        <v>149</v>
      </c>
      <c r="B225">
        <v>2010</v>
      </c>
      <c r="C225" t="s">
        <v>77</v>
      </c>
      <c r="D225" t="s">
        <v>39</v>
      </c>
      <c r="E225" t="s">
        <v>15645</v>
      </c>
      <c r="F225">
        <v>155</v>
      </c>
    </row>
    <row r="226" spans="1:6" x14ac:dyDescent="0.25">
      <c r="A226" t="s">
        <v>149</v>
      </c>
      <c r="B226">
        <v>2010</v>
      </c>
      <c r="C226" t="s">
        <v>77</v>
      </c>
      <c r="D226" t="s">
        <v>103</v>
      </c>
      <c r="E226" t="s">
        <v>15646</v>
      </c>
      <c r="F226">
        <v>322</v>
      </c>
    </row>
    <row r="227" spans="1:6" x14ac:dyDescent="0.25">
      <c r="A227" t="s">
        <v>149</v>
      </c>
      <c r="B227">
        <v>2010</v>
      </c>
      <c r="C227" t="s">
        <v>78</v>
      </c>
      <c r="D227" t="s">
        <v>38</v>
      </c>
      <c r="E227" t="s">
        <v>15647</v>
      </c>
      <c r="F227">
        <v>22</v>
      </c>
    </row>
    <row r="228" spans="1:6" x14ac:dyDescent="0.25">
      <c r="A228" t="s">
        <v>149</v>
      </c>
      <c r="B228">
        <v>2010</v>
      </c>
      <c r="C228" t="s">
        <v>78</v>
      </c>
      <c r="D228" t="s">
        <v>40</v>
      </c>
      <c r="E228" t="s">
        <v>15648</v>
      </c>
      <c r="F228">
        <v>16</v>
      </c>
    </row>
    <row r="229" spans="1:6" x14ac:dyDescent="0.25">
      <c r="A229" t="s">
        <v>149</v>
      </c>
      <c r="B229">
        <v>2010</v>
      </c>
      <c r="C229" t="s">
        <v>78</v>
      </c>
      <c r="D229" t="s">
        <v>102</v>
      </c>
      <c r="E229" t="s">
        <v>15649</v>
      </c>
      <c r="F229">
        <v>82</v>
      </c>
    </row>
    <row r="230" spans="1:6" x14ac:dyDescent="0.25">
      <c r="A230" t="s">
        <v>149</v>
      </c>
      <c r="B230">
        <v>2010</v>
      </c>
      <c r="C230" t="s">
        <v>78</v>
      </c>
      <c r="D230" t="s">
        <v>107</v>
      </c>
      <c r="E230" t="s">
        <v>15650</v>
      </c>
      <c r="F230">
        <v>38</v>
      </c>
    </row>
    <row r="231" spans="1:6" x14ac:dyDescent="0.25">
      <c r="A231" t="s">
        <v>149</v>
      </c>
      <c r="B231">
        <v>2010</v>
      </c>
      <c r="C231" t="s">
        <v>78</v>
      </c>
      <c r="D231" t="s">
        <v>39</v>
      </c>
      <c r="E231" t="s">
        <v>15651</v>
      </c>
      <c r="F231">
        <v>249</v>
      </c>
    </row>
    <row r="232" spans="1:6" x14ac:dyDescent="0.25">
      <c r="A232" t="s">
        <v>149</v>
      </c>
      <c r="B232">
        <v>2010</v>
      </c>
      <c r="C232" t="s">
        <v>78</v>
      </c>
      <c r="D232" t="s">
        <v>103</v>
      </c>
      <c r="E232" t="s">
        <v>15652</v>
      </c>
      <c r="F232">
        <v>374</v>
      </c>
    </row>
    <row r="233" spans="1:6" x14ac:dyDescent="0.25">
      <c r="A233" t="s">
        <v>149</v>
      </c>
      <c r="B233">
        <v>2010</v>
      </c>
      <c r="C233" t="s">
        <v>79</v>
      </c>
      <c r="D233" t="s">
        <v>38</v>
      </c>
      <c r="E233" t="s">
        <v>15653</v>
      </c>
      <c r="F233">
        <v>17</v>
      </c>
    </row>
    <row r="234" spans="1:6" x14ac:dyDescent="0.25">
      <c r="A234" t="s">
        <v>149</v>
      </c>
      <c r="B234">
        <v>2010</v>
      </c>
      <c r="C234" t="s">
        <v>79</v>
      </c>
      <c r="D234" t="s">
        <v>40</v>
      </c>
      <c r="E234" t="s">
        <v>15654</v>
      </c>
      <c r="F234">
        <v>2</v>
      </c>
    </row>
    <row r="235" spans="1:6" x14ac:dyDescent="0.25">
      <c r="A235" t="s">
        <v>149</v>
      </c>
      <c r="B235">
        <v>2010</v>
      </c>
      <c r="C235" t="s">
        <v>79</v>
      </c>
      <c r="D235" t="s">
        <v>102</v>
      </c>
      <c r="E235" t="s">
        <v>15655</v>
      </c>
      <c r="F235">
        <v>95</v>
      </c>
    </row>
    <row r="236" spans="1:6" x14ac:dyDescent="0.25">
      <c r="A236" t="s">
        <v>149</v>
      </c>
      <c r="B236">
        <v>2010</v>
      </c>
      <c r="C236" t="s">
        <v>79</v>
      </c>
      <c r="D236" t="s">
        <v>107</v>
      </c>
      <c r="E236" t="s">
        <v>15656</v>
      </c>
      <c r="F236">
        <v>34</v>
      </c>
    </row>
    <row r="237" spans="1:6" x14ac:dyDescent="0.25">
      <c r="A237" t="s">
        <v>149</v>
      </c>
      <c r="B237">
        <v>2010</v>
      </c>
      <c r="C237" t="s">
        <v>79</v>
      </c>
      <c r="D237" t="s">
        <v>39</v>
      </c>
      <c r="E237" t="s">
        <v>15657</v>
      </c>
      <c r="F237">
        <v>132</v>
      </c>
    </row>
    <row r="238" spans="1:6" x14ac:dyDescent="0.25">
      <c r="A238" t="s">
        <v>149</v>
      </c>
      <c r="B238">
        <v>2010</v>
      </c>
      <c r="C238" t="s">
        <v>79</v>
      </c>
      <c r="D238" t="s">
        <v>103</v>
      </c>
      <c r="E238" t="s">
        <v>15658</v>
      </c>
      <c r="F238">
        <v>444</v>
      </c>
    </row>
    <row r="239" spans="1:6" x14ac:dyDescent="0.25">
      <c r="A239" t="s">
        <v>149</v>
      </c>
      <c r="B239">
        <v>2011</v>
      </c>
      <c r="C239" t="s">
        <v>76</v>
      </c>
      <c r="D239" t="s">
        <v>38</v>
      </c>
      <c r="E239" t="s">
        <v>15659</v>
      </c>
      <c r="F239">
        <v>6</v>
      </c>
    </row>
    <row r="240" spans="1:6" x14ac:dyDescent="0.25">
      <c r="A240" t="s">
        <v>149</v>
      </c>
      <c r="B240">
        <v>2011</v>
      </c>
      <c r="C240" t="s">
        <v>76</v>
      </c>
      <c r="D240" t="s">
        <v>40</v>
      </c>
      <c r="E240" t="s">
        <v>15660</v>
      </c>
      <c r="F240">
        <v>5</v>
      </c>
    </row>
    <row r="241" spans="1:6" x14ac:dyDescent="0.25">
      <c r="A241" t="s">
        <v>149</v>
      </c>
      <c r="B241">
        <v>2011</v>
      </c>
      <c r="C241" t="s">
        <v>76</v>
      </c>
      <c r="D241" t="s">
        <v>102</v>
      </c>
      <c r="E241" t="s">
        <v>15661</v>
      </c>
      <c r="F241">
        <v>34</v>
      </c>
    </row>
    <row r="242" spans="1:6" x14ac:dyDescent="0.25">
      <c r="A242" t="s">
        <v>149</v>
      </c>
      <c r="B242">
        <v>2011</v>
      </c>
      <c r="C242" t="s">
        <v>76</v>
      </c>
      <c r="D242" t="s">
        <v>107</v>
      </c>
      <c r="E242" t="s">
        <v>15662</v>
      </c>
      <c r="F242">
        <v>6</v>
      </c>
    </row>
    <row r="243" spans="1:6" x14ac:dyDescent="0.25">
      <c r="A243" t="s">
        <v>149</v>
      </c>
      <c r="B243">
        <v>2011</v>
      </c>
      <c r="C243" t="s">
        <v>76</v>
      </c>
      <c r="D243" t="s">
        <v>39</v>
      </c>
      <c r="E243" t="s">
        <v>15663</v>
      </c>
      <c r="F243">
        <v>42</v>
      </c>
    </row>
    <row r="244" spans="1:6" x14ac:dyDescent="0.25">
      <c r="A244" t="s">
        <v>149</v>
      </c>
      <c r="B244">
        <v>2011</v>
      </c>
      <c r="C244" t="s">
        <v>76</v>
      </c>
      <c r="D244" t="s">
        <v>103</v>
      </c>
      <c r="E244" t="s">
        <v>15664</v>
      </c>
      <c r="F244">
        <v>242</v>
      </c>
    </row>
    <row r="245" spans="1:6" x14ac:dyDescent="0.25">
      <c r="A245" t="s">
        <v>149</v>
      </c>
      <c r="B245">
        <v>2011</v>
      </c>
      <c r="C245" t="s">
        <v>77</v>
      </c>
      <c r="D245" t="s">
        <v>38</v>
      </c>
      <c r="E245" t="s">
        <v>15665</v>
      </c>
      <c r="F245">
        <v>6</v>
      </c>
    </row>
    <row r="246" spans="1:6" x14ac:dyDescent="0.25">
      <c r="A246" t="s">
        <v>149</v>
      </c>
      <c r="B246">
        <v>2011</v>
      </c>
      <c r="C246" t="s">
        <v>77</v>
      </c>
      <c r="D246" t="s">
        <v>40</v>
      </c>
      <c r="E246" t="s">
        <v>15666</v>
      </c>
      <c r="F246">
        <v>10</v>
      </c>
    </row>
    <row r="247" spans="1:6" x14ac:dyDescent="0.25">
      <c r="A247" t="s">
        <v>149</v>
      </c>
      <c r="B247">
        <v>2011</v>
      </c>
      <c r="C247" t="s">
        <v>77</v>
      </c>
      <c r="D247" t="s">
        <v>102</v>
      </c>
      <c r="E247" t="s">
        <v>15667</v>
      </c>
      <c r="F247">
        <v>57</v>
      </c>
    </row>
    <row r="248" spans="1:6" x14ac:dyDescent="0.25">
      <c r="A248" t="s">
        <v>149</v>
      </c>
      <c r="B248">
        <v>2011</v>
      </c>
      <c r="C248" t="s">
        <v>77</v>
      </c>
      <c r="D248" t="s">
        <v>107</v>
      </c>
      <c r="E248" t="s">
        <v>15668</v>
      </c>
      <c r="F248">
        <v>66</v>
      </c>
    </row>
    <row r="249" spans="1:6" x14ac:dyDescent="0.25">
      <c r="A249" t="s">
        <v>149</v>
      </c>
      <c r="B249">
        <v>2011</v>
      </c>
      <c r="C249" t="s">
        <v>77</v>
      </c>
      <c r="D249" t="s">
        <v>39</v>
      </c>
      <c r="E249" t="s">
        <v>15669</v>
      </c>
      <c r="F249">
        <v>48</v>
      </c>
    </row>
    <row r="250" spans="1:6" x14ac:dyDescent="0.25">
      <c r="A250" t="s">
        <v>149</v>
      </c>
      <c r="B250">
        <v>2011</v>
      </c>
      <c r="C250" t="s">
        <v>77</v>
      </c>
      <c r="D250" t="s">
        <v>103</v>
      </c>
      <c r="E250" t="s">
        <v>15670</v>
      </c>
      <c r="F250">
        <v>361</v>
      </c>
    </row>
    <row r="251" spans="1:6" x14ac:dyDescent="0.25">
      <c r="A251" t="s">
        <v>149</v>
      </c>
      <c r="B251">
        <v>2011</v>
      </c>
      <c r="C251" t="s">
        <v>78</v>
      </c>
      <c r="D251" t="s">
        <v>38</v>
      </c>
      <c r="E251" t="s">
        <v>15671</v>
      </c>
      <c r="F251">
        <v>4</v>
      </c>
    </row>
    <row r="252" spans="1:6" x14ac:dyDescent="0.25">
      <c r="A252" t="s">
        <v>149</v>
      </c>
      <c r="B252">
        <v>2011</v>
      </c>
      <c r="C252" t="s">
        <v>78</v>
      </c>
      <c r="D252" t="s">
        <v>40</v>
      </c>
      <c r="E252" t="s">
        <v>15672</v>
      </c>
      <c r="F252">
        <v>7</v>
      </c>
    </row>
    <row r="253" spans="1:6" x14ac:dyDescent="0.25">
      <c r="A253" t="s">
        <v>149</v>
      </c>
      <c r="B253">
        <v>2011</v>
      </c>
      <c r="C253" t="s">
        <v>78</v>
      </c>
      <c r="D253" t="s">
        <v>102</v>
      </c>
      <c r="E253" t="s">
        <v>15673</v>
      </c>
      <c r="F253">
        <v>46</v>
      </c>
    </row>
    <row r="254" spans="1:6" x14ac:dyDescent="0.25">
      <c r="A254" t="s">
        <v>149</v>
      </c>
      <c r="B254">
        <v>2011</v>
      </c>
      <c r="C254" t="s">
        <v>78</v>
      </c>
      <c r="D254" t="s">
        <v>107</v>
      </c>
      <c r="E254" t="s">
        <v>15674</v>
      </c>
      <c r="F254">
        <v>14</v>
      </c>
    </row>
    <row r="255" spans="1:6" x14ac:dyDescent="0.25">
      <c r="A255" t="s">
        <v>149</v>
      </c>
      <c r="B255">
        <v>2011</v>
      </c>
      <c r="C255" t="s">
        <v>78</v>
      </c>
      <c r="D255" t="s">
        <v>39</v>
      </c>
      <c r="E255" t="s">
        <v>15675</v>
      </c>
      <c r="F255">
        <v>81</v>
      </c>
    </row>
    <row r="256" spans="1:6" x14ac:dyDescent="0.25">
      <c r="A256" t="s">
        <v>149</v>
      </c>
      <c r="B256">
        <v>2011</v>
      </c>
      <c r="C256" t="s">
        <v>78</v>
      </c>
      <c r="D256" t="s">
        <v>103</v>
      </c>
      <c r="E256" t="s">
        <v>15676</v>
      </c>
      <c r="F256">
        <v>356</v>
      </c>
    </row>
    <row r="257" spans="1:6" x14ac:dyDescent="0.25">
      <c r="A257" t="s">
        <v>149</v>
      </c>
      <c r="B257">
        <v>2011</v>
      </c>
      <c r="C257" t="s">
        <v>79</v>
      </c>
      <c r="D257" t="s">
        <v>38</v>
      </c>
      <c r="E257" t="s">
        <v>15677</v>
      </c>
      <c r="F257">
        <v>12</v>
      </c>
    </row>
    <row r="258" spans="1:6" x14ac:dyDescent="0.25">
      <c r="A258" t="s">
        <v>149</v>
      </c>
      <c r="B258">
        <v>2011</v>
      </c>
      <c r="C258" t="s">
        <v>79</v>
      </c>
      <c r="D258" t="s">
        <v>40</v>
      </c>
      <c r="E258" t="s">
        <v>15678</v>
      </c>
      <c r="F258">
        <v>5</v>
      </c>
    </row>
    <row r="259" spans="1:6" x14ac:dyDescent="0.25">
      <c r="A259" t="s">
        <v>149</v>
      </c>
      <c r="B259">
        <v>2011</v>
      </c>
      <c r="C259" t="s">
        <v>79</v>
      </c>
      <c r="D259" t="s">
        <v>102</v>
      </c>
      <c r="E259" t="s">
        <v>15679</v>
      </c>
      <c r="F259">
        <v>70</v>
      </c>
    </row>
    <row r="260" spans="1:6" x14ac:dyDescent="0.25">
      <c r="A260" t="s">
        <v>149</v>
      </c>
      <c r="B260">
        <v>2011</v>
      </c>
      <c r="C260" t="s">
        <v>79</v>
      </c>
      <c r="D260" t="s">
        <v>107</v>
      </c>
      <c r="E260" t="s">
        <v>15680</v>
      </c>
      <c r="F260">
        <v>22</v>
      </c>
    </row>
    <row r="261" spans="1:6" x14ac:dyDescent="0.25">
      <c r="A261" t="s">
        <v>149</v>
      </c>
      <c r="B261">
        <v>2011</v>
      </c>
      <c r="C261" t="s">
        <v>79</v>
      </c>
      <c r="D261" t="s">
        <v>39</v>
      </c>
      <c r="E261" t="s">
        <v>15681</v>
      </c>
      <c r="F261">
        <v>84</v>
      </c>
    </row>
    <row r="262" spans="1:6" x14ac:dyDescent="0.25">
      <c r="A262" t="s">
        <v>149</v>
      </c>
      <c r="B262">
        <v>2011</v>
      </c>
      <c r="C262" t="s">
        <v>79</v>
      </c>
      <c r="D262" t="s">
        <v>103</v>
      </c>
      <c r="E262" t="s">
        <v>15682</v>
      </c>
      <c r="F262">
        <v>413</v>
      </c>
    </row>
    <row r="263" spans="1:6" x14ac:dyDescent="0.25">
      <c r="A263" t="s">
        <v>149</v>
      </c>
      <c r="B263">
        <v>2012</v>
      </c>
      <c r="C263" t="s">
        <v>76</v>
      </c>
      <c r="D263" t="s">
        <v>38</v>
      </c>
      <c r="E263" t="s">
        <v>15683</v>
      </c>
      <c r="F263">
        <v>3</v>
      </c>
    </row>
    <row r="264" spans="1:6" x14ac:dyDescent="0.25">
      <c r="A264" t="s">
        <v>149</v>
      </c>
      <c r="B264">
        <v>2012</v>
      </c>
      <c r="C264" t="s">
        <v>76</v>
      </c>
      <c r="D264" t="s">
        <v>40</v>
      </c>
      <c r="E264" t="s">
        <v>15684</v>
      </c>
      <c r="F264">
        <v>9</v>
      </c>
    </row>
    <row r="265" spans="1:6" x14ac:dyDescent="0.25">
      <c r="A265" t="s">
        <v>149</v>
      </c>
      <c r="B265">
        <v>2012</v>
      </c>
      <c r="C265" t="s">
        <v>76</v>
      </c>
      <c r="D265" t="s">
        <v>102</v>
      </c>
      <c r="E265" t="s">
        <v>15685</v>
      </c>
      <c r="F265">
        <v>26</v>
      </c>
    </row>
    <row r="266" spans="1:6" x14ac:dyDescent="0.25">
      <c r="A266" t="s">
        <v>149</v>
      </c>
      <c r="B266">
        <v>2012</v>
      </c>
      <c r="C266" t="s">
        <v>76</v>
      </c>
      <c r="D266" t="s">
        <v>107</v>
      </c>
      <c r="E266" t="s">
        <v>15686</v>
      </c>
      <c r="F266">
        <v>13</v>
      </c>
    </row>
    <row r="267" spans="1:6" x14ac:dyDescent="0.25">
      <c r="A267" t="s">
        <v>149</v>
      </c>
      <c r="B267">
        <v>2012</v>
      </c>
      <c r="C267" t="s">
        <v>76</v>
      </c>
      <c r="D267" t="s">
        <v>39</v>
      </c>
      <c r="E267" t="s">
        <v>15687</v>
      </c>
      <c r="F267">
        <v>15</v>
      </c>
    </row>
    <row r="268" spans="1:6" x14ac:dyDescent="0.25">
      <c r="A268" t="s">
        <v>149</v>
      </c>
      <c r="B268">
        <v>2012</v>
      </c>
      <c r="C268" t="s">
        <v>76</v>
      </c>
      <c r="D268" t="s">
        <v>103</v>
      </c>
      <c r="E268" t="s">
        <v>15688</v>
      </c>
      <c r="F268">
        <v>200</v>
      </c>
    </row>
    <row r="269" spans="1:6" x14ac:dyDescent="0.25">
      <c r="A269" t="s">
        <v>149</v>
      </c>
      <c r="B269">
        <v>2012</v>
      </c>
      <c r="C269" t="s">
        <v>77</v>
      </c>
      <c r="D269" t="s">
        <v>38</v>
      </c>
      <c r="E269" t="s">
        <v>15689</v>
      </c>
      <c r="F269">
        <v>9</v>
      </c>
    </row>
    <row r="270" spans="1:6" x14ac:dyDescent="0.25">
      <c r="A270" t="s">
        <v>149</v>
      </c>
      <c r="B270">
        <v>2012</v>
      </c>
      <c r="C270" t="s">
        <v>77</v>
      </c>
      <c r="D270" t="s">
        <v>40</v>
      </c>
      <c r="E270" t="s">
        <v>15690</v>
      </c>
      <c r="F270">
        <v>7</v>
      </c>
    </row>
    <row r="271" spans="1:6" x14ac:dyDescent="0.25">
      <c r="A271" t="s">
        <v>149</v>
      </c>
      <c r="B271">
        <v>2012</v>
      </c>
      <c r="C271" t="s">
        <v>77</v>
      </c>
      <c r="D271" t="s">
        <v>102</v>
      </c>
      <c r="E271" t="s">
        <v>15691</v>
      </c>
      <c r="F271">
        <v>68</v>
      </c>
    </row>
    <row r="272" spans="1:6" x14ac:dyDescent="0.25">
      <c r="A272" t="s">
        <v>149</v>
      </c>
      <c r="B272">
        <v>2012</v>
      </c>
      <c r="C272" t="s">
        <v>77</v>
      </c>
      <c r="D272" t="s">
        <v>107</v>
      </c>
      <c r="E272" t="s">
        <v>15692</v>
      </c>
      <c r="F272">
        <v>22</v>
      </c>
    </row>
    <row r="273" spans="1:6" x14ac:dyDescent="0.25">
      <c r="A273" t="s">
        <v>149</v>
      </c>
      <c r="B273">
        <v>2012</v>
      </c>
      <c r="C273" t="s">
        <v>77</v>
      </c>
      <c r="D273" t="s">
        <v>39</v>
      </c>
      <c r="E273" t="s">
        <v>15693</v>
      </c>
      <c r="F273">
        <v>44</v>
      </c>
    </row>
    <row r="274" spans="1:6" x14ac:dyDescent="0.25">
      <c r="A274" t="s">
        <v>149</v>
      </c>
      <c r="B274">
        <v>2012</v>
      </c>
      <c r="C274" t="s">
        <v>77</v>
      </c>
      <c r="D274" t="s">
        <v>103</v>
      </c>
      <c r="E274" t="s">
        <v>15694</v>
      </c>
      <c r="F274">
        <v>391</v>
      </c>
    </row>
    <row r="275" spans="1:6" x14ac:dyDescent="0.25">
      <c r="A275" t="s">
        <v>149</v>
      </c>
      <c r="B275">
        <v>2012</v>
      </c>
      <c r="C275" t="s">
        <v>78</v>
      </c>
      <c r="D275" t="s">
        <v>38</v>
      </c>
      <c r="E275" t="s">
        <v>15695</v>
      </c>
      <c r="F275">
        <v>6</v>
      </c>
    </row>
    <row r="276" spans="1:6" x14ac:dyDescent="0.25">
      <c r="A276" t="s">
        <v>149</v>
      </c>
      <c r="B276">
        <v>2012</v>
      </c>
      <c r="C276" t="s">
        <v>78</v>
      </c>
      <c r="D276" t="s">
        <v>40</v>
      </c>
      <c r="E276" t="s">
        <v>15696</v>
      </c>
      <c r="F276">
        <v>9</v>
      </c>
    </row>
    <row r="277" spans="1:6" x14ac:dyDescent="0.25">
      <c r="A277" t="s">
        <v>149</v>
      </c>
      <c r="B277">
        <v>2012</v>
      </c>
      <c r="C277" t="s">
        <v>78</v>
      </c>
      <c r="D277" t="s">
        <v>102</v>
      </c>
      <c r="E277" t="s">
        <v>15697</v>
      </c>
      <c r="F277">
        <v>37</v>
      </c>
    </row>
    <row r="278" spans="1:6" x14ac:dyDescent="0.25">
      <c r="A278" t="s">
        <v>149</v>
      </c>
      <c r="B278">
        <v>2012</v>
      </c>
      <c r="C278" t="s">
        <v>78</v>
      </c>
      <c r="D278" t="s">
        <v>107</v>
      </c>
      <c r="E278" t="s">
        <v>15698</v>
      </c>
      <c r="F278">
        <v>40</v>
      </c>
    </row>
    <row r="279" spans="1:6" x14ac:dyDescent="0.25">
      <c r="A279" t="s">
        <v>149</v>
      </c>
      <c r="B279">
        <v>2012</v>
      </c>
      <c r="C279" t="s">
        <v>78</v>
      </c>
      <c r="D279" t="s">
        <v>39</v>
      </c>
      <c r="E279" t="s">
        <v>15699</v>
      </c>
      <c r="F279">
        <v>21</v>
      </c>
    </row>
    <row r="280" spans="1:6" x14ac:dyDescent="0.25">
      <c r="A280" t="s">
        <v>149</v>
      </c>
      <c r="B280">
        <v>2012</v>
      </c>
      <c r="C280" t="s">
        <v>78</v>
      </c>
      <c r="D280" t="s">
        <v>103</v>
      </c>
      <c r="E280" t="s">
        <v>15700</v>
      </c>
      <c r="F280">
        <v>287</v>
      </c>
    </row>
    <row r="281" spans="1:6" x14ac:dyDescent="0.25">
      <c r="A281" t="s">
        <v>149</v>
      </c>
      <c r="B281">
        <v>2012</v>
      </c>
      <c r="C281" t="s">
        <v>79</v>
      </c>
      <c r="D281" t="s">
        <v>38</v>
      </c>
      <c r="E281" t="s">
        <v>15701</v>
      </c>
      <c r="F281">
        <v>13</v>
      </c>
    </row>
    <row r="282" spans="1:6" x14ac:dyDescent="0.25">
      <c r="A282" t="s">
        <v>149</v>
      </c>
      <c r="B282">
        <v>2012</v>
      </c>
      <c r="C282" t="s">
        <v>79</v>
      </c>
      <c r="D282" t="s">
        <v>40</v>
      </c>
      <c r="E282" t="s">
        <v>15702</v>
      </c>
      <c r="F282">
        <v>17</v>
      </c>
    </row>
    <row r="283" spans="1:6" x14ac:dyDescent="0.25">
      <c r="A283" t="s">
        <v>149</v>
      </c>
      <c r="B283">
        <v>2012</v>
      </c>
      <c r="C283" t="s">
        <v>79</v>
      </c>
      <c r="D283" t="s">
        <v>102</v>
      </c>
      <c r="E283" t="s">
        <v>15703</v>
      </c>
      <c r="F283">
        <v>55</v>
      </c>
    </row>
    <row r="284" spans="1:6" x14ac:dyDescent="0.25">
      <c r="A284" t="s">
        <v>149</v>
      </c>
      <c r="B284">
        <v>2012</v>
      </c>
      <c r="C284" t="s">
        <v>79</v>
      </c>
      <c r="D284" t="s">
        <v>107</v>
      </c>
      <c r="E284" t="s">
        <v>15704</v>
      </c>
      <c r="F284">
        <v>44</v>
      </c>
    </row>
    <row r="285" spans="1:6" x14ac:dyDescent="0.25">
      <c r="A285" t="s">
        <v>149</v>
      </c>
      <c r="B285">
        <v>2012</v>
      </c>
      <c r="C285" t="s">
        <v>79</v>
      </c>
      <c r="D285" t="s">
        <v>39</v>
      </c>
      <c r="E285" t="s">
        <v>15705</v>
      </c>
      <c r="F285">
        <v>54</v>
      </c>
    </row>
    <row r="286" spans="1:6" x14ac:dyDescent="0.25">
      <c r="A286" t="s">
        <v>149</v>
      </c>
      <c r="B286">
        <v>2012</v>
      </c>
      <c r="C286" t="s">
        <v>79</v>
      </c>
      <c r="D286" t="s">
        <v>103</v>
      </c>
      <c r="E286" t="s">
        <v>15706</v>
      </c>
      <c r="F286">
        <v>425</v>
      </c>
    </row>
    <row r="287" spans="1:6" x14ac:dyDescent="0.25">
      <c r="A287" t="s">
        <v>149</v>
      </c>
      <c r="B287">
        <v>2013</v>
      </c>
      <c r="C287" t="s">
        <v>76</v>
      </c>
      <c r="D287" t="s">
        <v>38</v>
      </c>
      <c r="E287" t="s">
        <v>15707</v>
      </c>
      <c r="F287">
        <v>6</v>
      </c>
    </row>
    <row r="288" spans="1:6" x14ac:dyDescent="0.25">
      <c r="A288" t="s">
        <v>149</v>
      </c>
      <c r="B288">
        <v>2013</v>
      </c>
      <c r="C288" t="s">
        <v>76</v>
      </c>
      <c r="D288" t="s">
        <v>40</v>
      </c>
      <c r="E288" t="s">
        <v>15708</v>
      </c>
      <c r="F288">
        <v>9</v>
      </c>
    </row>
    <row r="289" spans="1:6" x14ac:dyDescent="0.25">
      <c r="A289" t="s">
        <v>149</v>
      </c>
      <c r="B289">
        <v>2013</v>
      </c>
      <c r="C289" t="s">
        <v>76</v>
      </c>
      <c r="D289" t="s">
        <v>102</v>
      </c>
      <c r="E289" t="s">
        <v>15709</v>
      </c>
      <c r="F289">
        <v>16</v>
      </c>
    </row>
    <row r="290" spans="1:6" x14ac:dyDescent="0.25">
      <c r="A290" t="s">
        <v>149</v>
      </c>
      <c r="B290">
        <v>2013</v>
      </c>
      <c r="C290" t="s">
        <v>76</v>
      </c>
      <c r="D290" t="s">
        <v>107</v>
      </c>
      <c r="E290" t="s">
        <v>15710</v>
      </c>
      <c r="F290">
        <v>8</v>
      </c>
    </row>
    <row r="291" spans="1:6" x14ac:dyDescent="0.25">
      <c r="A291" t="s">
        <v>149</v>
      </c>
      <c r="B291">
        <v>2013</v>
      </c>
      <c r="C291" t="s">
        <v>76</v>
      </c>
      <c r="D291" t="s">
        <v>39</v>
      </c>
      <c r="E291" t="s">
        <v>15711</v>
      </c>
      <c r="F291">
        <v>6</v>
      </c>
    </row>
    <row r="292" spans="1:6" x14ac:dyDescent="0.25">
      <c r="A292" t="s">
        <v>149</v>
      </c>
      <c r="B292">
        <v>2013</v>
      </c>
      <c r="C292" t="s">
        <v>76</v>
      </c>
      <c r="D292" t="s">
        <v>103</v>
      </c>
      <c r="E292" t="s">
        <v>15712</v>
      </c>
      <c r="F292">
        <v>191</v>
      </c>
    </row>
    <row r="293" spans="1:6" x14ac:dyDescent="0.25">
      <c r="A293" t="s">
        <v>149</v>
      </c>
      <c r="B293">
        <v>2013</v>
      </c>
      <c r="C293" t="s">
        <v>77</v>
      </c>
      <c r="D293" t="s">
        <v>38</v>
      </c>
      <c r="E293" t="s">
        <v>15713</v>
      </c>
      <c r="F293">
        <v>14</v>
      </c>
    </row>
    <row r="294" spans="1:6" x14ac:dyDescent="0.25">
      <c r="A294" t="s">
        <v>149</v>
      </c>
      <c r="B294">
        <v>2013</v>
      </c>
      <c r="C294" t="s">
        <v>77</v>
      </c>
      <c r="D294" t="s">
        <v>40</v>
      </c>
      <c r="E294" t="s">
        <v>15714</v>
      </c>
      <c r="F294">
        <v>9</v>
      </c>
    </row>
    <row r="295" spans="1:6" x14ac:dyDescent="0.25">
      <c r="A295" t="s">
        <v>149</v>
      </c>
      <c r="B295">
        <v>2013</v>
      </c>
      <c r="C295" t="s">
        <v>77</v>
      </c>
      <c r="D295" t="s">
        <v>102</v>
      </c>
      <c r="E295" t="s">
        <v>15715</v>
      </c>
      <c r="F295">
        <v>54</v>
      </c>
    </row>
    <row r="296" spans="1:6" x14ac:dyDescent="0.25">
      <c r="A296" t="s">
        <v>149</v>
      </c>
      <c r="B296">
        <v>2013</v>
      </c>
      <c r="C296" t="s">
        <v>77</v>
      </c>
      <c r="D296" t="s">
        <v>107</v>
      </c>
      <c r="E296" t="s">
        <v>15716</v>
      </c>
      <c r="F296">
        <v>106</v>
      </c>
    </row>
    <row r="297" spans="1:6" x14ac:dyDescent="0.25">
      <c r="A297" t="s">
        <v>149</v>
      </c>
      <c r="B297">
        <v>2013</v>
      </c>
      <c r="C297" t="s">
        <v>77</v>
      </c>
      <c r="D297" t="s">
        <v>39</v>
      </c>
      <c r="E297" t="s">
        <v>15717</v>
      </c>
      <c r="F297">
        <v>20</v>
      </c>
    </row>
    <row r="298" spans="1:6" x14ac:dyDescent="0.25">
      <c r="A298" t="s">
        <v>149</v>
      </c>
      <c r="B298">
        <v>2013</v>
      </c>
      <c r="C298" t="s">
        <v>77</v>
      </c>
      <c r="D298" t="s">
        <v>103</v>
      </c>
      <c r="E298" t="s">
        <v>15718</v>
      </c>
      <c r="F298">
        <v>395</v>
      </c>
    </row>
    <row r="299" spans="1:6" x14ac:dyDescent="0.25">
      <c r="A299" t="s">
        <v>149</v>
      </c>
      <c r="B299">
        <v>2013</v>
      </c>
      <c r="C299" t="s">
        <v>78</v>
      </c>
      <c r="D299" t="s">
        <v>38</v>
      </c>
      <c r="E299" t="s">
        <v>15719</v>
      </c>
      <c r="F299">
        <v>10</v>
      </c>
    </row>
    <row r="300" spans="1:6" x14ac:dyDescent="0.25">
      <c r="A300" t="s">
        <v>149</v>
      </c>
      <c r="B300">
        <v>2013</v>
      </c>
      <c r="C300" t="s">
        <v>78</v>
      </c>
      <c r="D300" t="s">
        <v>40</v>
      </c>
      <c r="E300" t="s">
        <v>15720</v>
      </c>
      <c r="F300">
        <v>10</v>
      </c>
    </row>
    <row r="301" spans="1:6" x14ac:dyDescent="0.25">
      <c r="A301" t="s">
        <v>149</v>
      </c>
      <c r="B301">
        <v>2013</v>
      </c>
      <c r="C301" t="s">
        <v>78</v>
      </c>
      <c r="D301" t="s">
        <v>102</v>
      </c>
      <c r="E301" t="s">
        <v>15721</v>
      </c>
      <c r="F301">
        <v>46</v>
      </c>
    </row>
    <row r="302" spans="1:6" x14ac:dyDescent="0.25">
      <c r="A302" t="s">
        <v>149</v>
      </c>
      <c r="B302">
        <v>2013</v>
      </c>
      <c r="C302" t="s">
        <v>78</v>
      </c>
      <c r="D302" t="s">
        <v>107</v>
      </c>
      <c r="E302" t="s">
        <v>15722</v>
      </c>
      <c r="F302">
        <v>36</v>
      </c>
    </row>
    <row r="303" spans="1:6" x14ac:dyDescent="0.25">
      <c r="A303" t="s">
        <v>149</v>
      </c>
      <c r="B303">
        <v>2013</v>
      </c>
      <c r="C303" t="s">
        <v>78</v>
      </c>
      <c r="D303" t="s">
        <v>39</v>
      </c>
      <c r="E303" t="s">
        <v>15723</v>
      </c>
      <c r="F303">
        <v>25</v>
      </c>
    </row>
    <row r="304" spans="1:6" x14ac:dyDescent="0.25">
      <c r="A304" t="s">
        <v>149</v>
      </c>
      <c r="B304">
        <v>2013</v>
      </c>
      <c r="C304" t="s">
        <v>78</v>
      </c>
      <c r="D304" t="s">
        <v>103</v>
      </c>
      <c r="E304" t="s">
        <v>15724</v>
      </c>
      <c r="F304">
        <v>293</v>
      </c>
    </row>
    <row r="305" spans="1:6" x14ac:dyDescent="0.25">
      <c r="A305" t="s">
        <v>149</v>
      </c>
      <c r="B305">
        <v>2013</v>
      </c>
      <c r="C305" t="s">
        <v>79</v>
      </c>
      <c r="D305" t="s">
        <v>38</v>
      </c>
      <c r="E305" t="s">
        <v>15725</v>
      </c>
      <c r="F305">
        <v>8</v>
      </c>
    </row>
    <row r="306" spans="1:6" x14ac:dyDescent="0.25">
      <c r="A306" t="s">
        <v>149</v>
      </c>
      <c r="B306">
        <v>2013</v>
      </c>
      <c r="C306" t="s">
        <v>79</v>
      </c>
      <c r="D306" t="s">
        <v>40</v>
      </c>
      <c r="E306" t="s">
        <v>15726</v>
      </c>
      <c r="F306">
        <v>16</v>
      </c>
    </row>
    <row r="307" spans="1:6" x14ac:dyDescent="0.25">
      <c r="A307" t="s">
        <v>149</v>
      </c>
      <c r="B307">
        <v>2013</v>
      </c>
      <c r="C307" t="s">
        <v>79</v>
      </c>
      <c r="D307" t="s">
        <v>102</v>
      </c>
      <c r="E307" t="s">
        <v>15727</v>
      </c>
      <c r="F307">
        <v>63</v>
      </c>
    </row>
    <row r="308" spans="1:6" x14ac:dyDescent="0.25">
      <c r="A308" t="s">
        <v>149</v>
      </c>
      <c r="B308">
        <v>2013</v>
      </c>
      <c r="C308" t="s">
        <v>79</v>
      </c>
      <c r="D308" t="s">
        <v>107</v>
      </c>
      <c r="E308" t="s">
        <v>15728</v>
      </c>
      <c r="F308">
        <v>30</v>
      </c>
    </row>
    <row r="309" spans="1:6" x14ac:dyDescent="0.25">
      <c r="A309" t="s">
        <v>149</v>
      </c>
      <c r="B309">
        <v>2013</v>
      </c>
      <c r="C309" t="s">
        <v>79</v>
      </c>
      <c r="D309" t="s">
        <v>39</v>
      </c>
      <c r="E309" t="s">
        <v>15729</v>
      </c>
      <c r="F309">
        <v>70</v>
      </c>
    </row>
    <row r="310" spans="1:6" x14ac:dyDescent="0.25">
      <c r="A310" t="s">
        <v>149</v>
      </c>
      <c r="B310">
        <v>2013</v>
      </c>
      <c r="C310" t="s">
        <v>79</v>
      </c>
      <c r="D310" t="s">
        <v>103</v>
      </c>
      <c r="E310" t="s">
        <v>15730</v>
      </c>
      <c r="F310">
        <v>456</v>
      </c>
    </row>
    <row r="311" spans="1:6" x14ac:dyDescent="0.25">
      <c r="A311" t="s">
        <v>149</v>
      </c>
      <c r="B311">
        <v>2014</v>
      </c>
      <c r="C311" t="s">
        <v>76</v>
      </c>
      <c r="D311" t="s">
        <v>38</v>
      </c>
      <c r="E311" t="s">
        <v>15731</v>
      </c>
      <c r="F311">
        <v>13</v>
      </c>
    </row>
    <row r="312" spans="1:6" x14ac:dyDescent="0.25">
      <c r="A312" t="s">
        <v>149</v>
      </c>
      <c r="B312">
        <v>2014</v>
      </c>
      <c r="C312" t="s">
        <v>76</v>
      </c>
      <c r="D312" t="s">
        <v>40</v>
      </c>
      <c r="E312" t="s">
        <v>15732</v>
      </c>
      <c r="F312">
        <v>15</v>
      </c>
    </row>
    <row r="313" spans="1:6" x14ac:dyDescent="0.25">
      <c r="A313" t="s">
        <v>149</v>
      </c>
      <c r="B313">
        <v>2014</v>
      </c>
      <c r="C313" t="s">
        <v>76</v>
      </c>
      <c r="D313" t="s">
        <v>102</v>
      </c>
      <c r="E313" t="s">
        <v>15733</v>
      </c>
      <c r="F313">
        <v>21</v>
      </c>
    </row>
    <row r="314" spans="1:6" x14ac:dyDescent="0.25">
      <c r="A314" t="s">
        <v>149</v>
      </c>
      <c r="B314">
        <v>2014</v>
      </c>
      <c r="C314" t="s">
        <v>76</v>
      </c>
      <c r="D314" t="s">
        <v>107</v>
      </c>
      <c r="E314" t="s">
        <v>15734</v>
      </c>
      <c r="F314">
        <v>10</v>
      </c>
    </row>
    <row r="315" spans="1:6" x14ac:dyDescent="0.25">
      <c r="A315" t="s">
        <v>149</v>
      </c>
      <c r="B315">
        <v>2014</v>
      </c>
      <c r="C315" t="s">
        <v>76</v>
      </c>
      <c r="D315" t="s">
        <v>39</v>
      </c>
      <c r="E315" t="s">
        <v>15735</v>
      </c>
      <c r="F315">
        <v>10</v>
      </c>
    </row>
    <row r="316" spans="1:6" x14ac:dyDescent="0.25">
      <c r="A316" t="s">
        <v>149</v>
      </c>
      <c r="B316">
        <v>2014</v>
      </c>
      <c r="C316" t="s">
        <v>76</v>
      </c>
      <c r="D316" t="s">
        <v>103</v>
      </c>
      <c r="E316" t="s">
        <v>15736</v>
      </c>
      <c r="F316">
        <v>185</v>
      </c>
    </row>
    <row r="317" spans="1:6" x14ac:dyDescent="0.25">
      <c r="A317" t="s">
        <v>149</v>
      </c>
      <c r="B317">
        <v>2014</v>
      </c>
      <c r="C317" t="s">
        <v>77</v>
      </c>
      <c r="D317" t="s">
        <v>38</v>
      </c>
      <c r="E317" t="s">
        <v>15737</v>
      </c>
      <c r="F317">
        <v>30</v>
      </c>
    </row>
    <row r="318" spans="1:6" x14ac:dyDescent="0.25">
      <c r="A318" t="s">
        <v>149</v>
      </c>
      <c r="B318">
        <v>2014</v>
      </c>
      <c r="C318" t="s">
        <v>77</v>
      </c>
      <c r="D318" t="s">
        <v>40</v>
      </c>
      <c r="E318" t="s">
        <v>15738</v>
      </c>
      <c r="F318">
        <v>22</v>
      </c>
    </row>
    <row r="319" spans="1:6" x14ac:dyDescent="0.25">
      <c r="A319" t="s">
        <v>149</v>
      </c>
      <c r="B319">
        <v>2014</v>
      </c>
      <c r="C319" t="s">
        <v>77</v>
      </c>
      <c r="D319" t="s">
        <v>102</v>
      </c>
      <c r="E319" t="s">
        <v>15739</v>
      </c>
      <c r="F319">
        <v>115</v>
      </c>
    </row>
    <row r="320" spans="1:6" x14ac:dyDescent="0.25">
      <c r="A320" t="s">
        <v>149</v>
      </c>
      <c r="B320">
        <v>2014</v>
      </c>
      <c r="C320" t="s">
        <v>77</v>
      </c>
      <c r="D320" t="s">
        <v>107</v>
      </c>
      <c r="E320" t="s">
        <v>15740</v>
      </c>
      <c r="F320">
        <v>25</v>
      </c>
    </row>
    <row r="321" spans="1:6" x14ac:dyDescent="0.25">
      <c r="A321" t="s">
        <v>149</v>
      </c>
      <c r="B321">
        <v>2014</v>
      </c>
      <c r="C321" t="s">
        <v>77</v>
      </c>
      <c r="D321" t="s">
        <v>39</v>
      </c>
      <c r="E321" t="s">
        <v>15741</v>
      </c>
      <c r="F321">
        <v>54</v>
      </c>
    </row>
    <row r="322" spans="1:6" x14ac:dyDescent="0.25">
      <c r="A322" t="s">
        <v>149</v>
      </c>
      <c r="B322">
        <v>2014</v>
      </c>
      <c r="C322" t="s">
        <v>77</v>
      </c>
      <c r="D322" t="s">
        <v>103</v>
      </c>
      <c r="E322" t="s">
        <v>15742</v>
      </c>
      <c r="F322">
        <v>391</v>
      </c>
    </row>
    <row r="323" spans="1:6" x14ac:dyDescent="0.25">
      <c r="A323" t="s">
        <v>149</v>
      </c>
      <c r="B323">
        <v>2014</v>
      </c>
      <c r="C323" t="s">
        <v>78</v>
      </c>
      <c r="D323" t="s">
        <v>38</v>
      </c>
      <c r="E323" t="s">
        <v>15743</v>
      </c>
      <c r="F323">
        <v>11</v>
      </c>
    </row>
    <row r="324" spans="1:6" x14ac:dyDescent="0.25">
      <c r="A324" t="s">
        <v>149</v>
      </c>
      <c r="B324">
        <v>2014</v>
      </c>
      <c r="C324" t="s">
        <v>78</v>
      </c>
      <c r="D324" t="s">
        <v>40</v>
      </c>
      <c r="E324" t="s">
        <v>15744</v>
      </c>
      <c r="F324">
        <v>11</v>
      </c>
    </row>
    <row r="325" spans="1:6" x14ac:dyDescent="0.25">
      <c r="A325" t="s">
        <v>149</v>
      </c>
      <c r="B325">
        <v>2014</v>
      </c>
      <c r="C325" t="s">
        <v>78</v>
      </c>
      <c r="D325" t="s">
        <v>102</v>
      </c>
      <c r="E325" t="s">
        <v>15745</v>
      </c>
      <c r="F325">
        <v>57</v>
      </c>
    </row>
    <row r="326" spans="1:6" x14ac:dyDescent="0.25">
      <c r="A326" t="s">
        <v>149</v>
      </c>
      <c r="B326">
        <v>2014</v>
      </c>
      <c r="C326" t="s">
        <v>78</v>
      </c>
      <c r="D326" t="s">
        <v>107</v>
      </c>
      <c r="E326" t="s">
        <v>15746</v>
      </c>
      <c r="F326">
        <v>18</v>
      </c>
    </row>
    <row r="327" spans="1:6" x14ac:dyDescent="0.25">
      <c r="A327" t="s">
        <v>149</v>
      </c>
      <c r="B327">
        <v>2014</v>
      </c>
      <c r="C327" t="s">
        <v>78</v>
      </c>
      <c r="D327" t="s">
        <v>39</v>
      </c>
      <c r="E327" t="s">
        <v>15747</v>
      </c>
      <c r="F327">
        <v>26</v>
      </c>
    </row>
    <row r="328" spans="1:6" x14ac:dyDescent="0.25">
      <c r="A328" t="s">
        <v>149</v>
      </c>
      <c r="B328">
        <v>2014</v>
      </c>
      <c r="C328" t="s">
        <v>78</v>
      </c>
      <c r="D328" t="s">
        <v>103</v>
      </c>
      <c r="E328" t="s">
        <v>15748</v>
      </c>
      <c r="F328">
        <v>339</v>
      </c>
    </row>
    <row r="329" spans="1:6" x14ac:dyDescent="0.25">
      <c r="A329" t="s">
        <v>149</v>
      </c>
      <c r="B329">
        <v>2014</v>
      </c>
      <c r="C329" t="s">
        <v>79</v>
      </c>
      <c r="D329" t="s">
        <v>38</v>
      </c>
      <c r="E329" t="s">
        <v>15749</v>
      </c>
      <c r="F329">
        <v>22</v>
      </c>
    </row>
    <row r="330" spans="1:6" x14ac:dyDescent="0.25">
      <c r="A330" t="s">
        <v>149</v>
      </c>
      <c r="B330">
        <v>2014</v>
      </c>
      <c r="C330" t="s">
        <v>79</v>
      </c>
      <c r="D330" t="s">
        <v>40</v>
      </c>
      <c r="E330" t="s">
        <v>15750</v>
      </c>
      <c r="F330">
        <v>9</v>
      </c>
    </row>
    <row r="331" spans="1:6" x14ac:dyDescent="0.25">
      <c r="A331" t="s">
        <v>149</v>
      </c>
      <c r="B331">
        <v>2014</v>
      </c>
      <c r="C331" t="s">
        <v>79</v>
      </c>
      <c r="D331" t="s">
        <v>102</v>
      </c>
      <c r="E331" t="s">
        <v>15751</v>
      </c>
      <c r="F331">
        <v>84</v>
      </c>
    </row>
    <row r="332" spans="1:6" x14ac:dyDescent="0.25">
      <c r="A332" t="s">
        <v>149</v>
      </c>
      <c r="B332">
        <v>2014</v>
      </c>
      <c r="C332" t="s">
        <v>79</v>
      </c>
      <c r="D332" t="s">
        <v>107</v>
      </c>
      <c r="E332" t="s">
        <v>15752</v>
      </c>
      <c r="F332">
        <v>35</v>
      </c>
    </row>
    <row r="333" spans="1:6" x14ac:dyDescent="0.25">
      <c r="A333" t="s">
        <v>149</v>
      </c>
      <c r="B333">
        <v>2014</v>
      </c>
      <c r="C333" t="s">
        <v>79</v>
      </c>
      <c r="D333" t="s">
        <v>39</v>
      </c>
      <c r="E333" t="s">
        <v>15753</v>
      </c>
      <c r="F333">
        <v>38</v>
      </c>
    </row>
    <row r="334" spans="1:6" x14ac:dyDescent="0.25">
      <c r="A334" t="s">
        <v>149</v>
      </c>
      <c r="B334">
        <v>2014</v>
      </c>
      <c r="C334" t="s">
        <v>79</v>
      </c>
      <c r="D334" t="s">
        <v>103</v>
      </c>
      <c r="E334" t="s">
        <v>15754</v>
      </c>
      <c r="F334">
        <v>445</v>
      </c>
    </row>
    <row r="335" spans="1:6" x14ac:dyDescent="0.25">
      <c r="A335" t="s">
        <v>49</v>
      </c>
      <c r="B335">
        <v>2010</v>
      </c>
      <c r="C335" t="s">
        <v>76</v>
      </c>
      <c r="D335" t="s">
        <v>38</v>
      </c>
      <c r="E335" t="s">
        <v>15755</v>
      </c>
      <c r="F335">
        <v>7</v>
      </c>
    </row>
    <row r="336" spans="1:6" x14ac:dyDescent="0.25">
      <c r="A336" t="s">
        <v>49</v>
      </c>
      <c r="B336">
        <v>2010</v>
      </c>
      <c r="C336" t="s">
        <v>76</v>
      </c>
      <c r="D336" t="s">
        <v>40</v>
      </c>
      <c r="E336" t="s">
        <v>15756</v>
      </c>
      <c r="F336">
        <v>2</v>
      </c>
    </row>
    <row r="337" spans="1:6" x14ac:dyDescent="0.25">
      <c r="A337" t="s">
        <v>49</v>
      </c>
      <c r="B337">
        <v>2010</v>
      </c>
      <c r="C337" t="s">
        <v>76</v>
      </c>
      <c r="D337" t="s">
        <v>102</v>
      </c>
      <c r="E337" t="s">
        <v>15757</v>
      </c>
      <c r="F337">
        <v>16</v>
      </c>
    </row>
    <row r="338" spans="1:6" x14ac:dyDescent="0.25">
      <c r="A338" t="s">
        <v>49</v>
      </c>
      <c r="B338">
        <v>2010</v>
      </c>
      <c r="C338" t="s">
        <v>76</v>
      </c>
      <c r="D338" t="s">
        <v>107</v>
      </c>
      <c r="E338" t="s">
        <v>15758</v>
      </c>
      <c r="F338">
        <v>28</v>
      </c>
    </row>
    <row r="339" spans="1:6" x14ac:dyDescent="0.25">
      <c r="A339" t="s">
        <v>49</v>
      </c>
      <c r="B339">
        <v>2010</v>
      </c>
      <c r="C339" t="s">
        <v>76</v>
      </c>
      <c r="D339" t="s">
        <v>39</v>
      </c>
      <c r="E339" t="s">
        <v>15759</v>
      </c>
      <c r="F339">
        <v>37</v>
      </c>
    </row>
    <row r="340" spans="1:6" x14ac:dyDescent="0.25">
      <c r="A340" t="s">
        <v>49</v>
      </c>
      <c r="B340">
        <v>2010</v>
      </c>
      <c r="C340" t="s">
        <v>76</v>
      </c>
      <c r="D340" t="s">
        <v>103</v>
      </c>
      <c r="E340" t="s">
        <v>15760</v>
      </c>
      <c r="F340">
        <v>251</v>
      </c>
    </row>
    <row r="341" spans="1:6" x14ac:dyDescent="0.25">
      <c r="A341" t="s">
        <v>49</v>
      </c>
      <c r="B341">
        <v>2010</v>
      </c>
      <c r="C341" t="s">
        <v>77</v>
      </c>
      <c r="D341" t="s">
        <v>38</v>
      </c>
      <c r="E341" t="s">
        <v>15761</v>
      </c>
      <c r="F341">
        <v>9</v>
      </c>
    </row>
    <row r="342" spans="1:6" x14ac:dyDescent="0.25">
      <c r="A342" t="s">
        <v>49</v>
      </c>
      <c r="B342">
        <v>2010</v>
      </c>
      <c r="C342" t="s">
        <v>77</v>
      </c>
      <c r="D342" t="s">
        <v>40</v>
      </c>
      <c r="E342" t="s">
        <v>15762</v>
      </c>
      <c r="F342">
        <v>3</v>
      </c>
    </row>
    <row r="343" spans="1:6" x14ac:dyDescent="0.25">
      <c r="A343" t="s">
        <v>49</v>
      </c>
      <c r="B343">
        <v>2010</v>
      </c>
      <c r="C343" t="s">
        <v>77</v>
      </c>
      <c r="D343" t="s">
        <v>102</v>
      </c>
      <c r="E343" t="s">
        <v>15763</v>
      </c>
      <c r="F343">
        <v>22</v>
      </c>
    </row>
    <row r="344" spans="1:6" x14ac:dyDescent="0.25">
      <c r="A344" t="s">
        <v>49</v>
      </c>
      <c r="B344">
        <v>2010</v>
      </c>
      <c r="C344" t="s">
        <v>77</v>
      </c>
      <c r="D344" t="s">
        <v>107</v>
      </c>
      <c r="E344" t="s">
        <v>15764</v>
      </c>
      <c r="F344">
        <v>37</v>
      </c>
    </row>
    <row r="345" spans="1:6" x14ac:dyDescent="0.25">
      <c r="A345" t="s">
        <v>49</v>
      </c>
      <c r="B345">
        <v>2010</v>
      </c>
      <c r="C345" t="s">
        <v>77</v>
      </c>
      <c r="D345" t="s">
        <v>39</v>
      </c>
      <c r="E345" t="s">
        <v>15765</v>
      </c>
      <c r="F345">
        <v>30</v>
      </c>
    </row>
    <row r="346" spans="1:6" x14ac:dyDescent="0.25">
      <c r="A346" t="s">
        <v>49</v>
      </c>
      <c r="B346">
        <v>2010</v>
      </c>
      <c r="C346" t="s">
        <v>77</v>
      </c>
      <c r="D346" t="s">
        <v>103</v>
      </c>
      <c r="E346" t="s">
        <v>15766</v>
      </c>
      <c r="F346">
        <v>313</v>
      </c>
    </row>
    <row r="347" spans="1:6" x14ac:dyDescent="0.25">
      <c r="A347" t="s">
        <v>49</v>
      </c>
      <c r="B347">
        <v>2010</v>
      </c>
      <c r="C347" t="s">
        <v>78</v>
      </c>
      <c r="D347" t="s">
        <v>38</v>
      </c>
      <c r="E347" t="s">
        <v>15767</v>
      </c>
      <c r="F347">
        <v>10</v>
      </c>
    </row>
    <row r="348" spans="1:6" x14ac:dyDescent="0.25">
      <c r="A348" t="s">
        <v>49</v>
      </c>
      <c r="B348">
        <v>2010</v>
      </c>
      <c r="C348" t="s">
        <v>78</v>
      </c>
      <c r="D348" t="s">
        <v>40</v>
      </c>
      <c r="E348" t="s">
        <v>15768</v>
      </c>
      <c r="F348">
        <v>3</v>
      </c>
    </row>
    <row r="349" spans="1:6" x14ac:dyDescent="0.25">
      <c r="A349" t="s">
        <v>49</v>
      </c>
      <c r="B349">
        <v>2010</v>
      </c>
      <c r="C349" t="s">
        <v>78</v>
      </c>
      <c r="D349" t="s">
        <v>102</v>
      </c>
      <c r="E349" t="s">
        <v>15769</v>
      </c>
      <c r="F349">
        <v>4</v>
      </c>
    </row>
    <row r="350" spans="1:6" x14ac:dyDescent="0.25">
      <c r="A350" t="s">
        <v>49</v>
      </c>
      <c r="B350">
        <v>2010</v>
      </c>
      <c r="C350" t="s">
        <v>78</v>
      </c>
      <c r="D350" t="s">
        <v>107</v>
      </c>
      <c r="E350" t="s">
        <v>15770</v>
      </c>
      <c r="F350">
        <v>38</v>
      </c>
    </row>
    <row r="351" spans="1:6" x14ac:dyDescent="0.25">
      <c r="A351" t="s">
        <v>49</v>
      </c>
      <c r="B351">
        <v>2010</v>
      </c>
      <c r="C351" t="s">
        <v>78</v>
      </c>
      <c r="D351" t="s">
        <v>39</v>
      </c>
      <c r="E351" t="s">
        <v>15771</v>
      </c>
      <c r="F351">
        <v>31</v>
      </c>
    </row>
    <row r="352" spans="1:6" x14ac:dyDescent="0.25">
      <c r="A352" t="s">
        <v>49</v>
      </c>
      <c r="B352">
        <v>2010</v>
      </c>
      <c r="C352" t="s">
        <v>78</v>
      </c>
      <c r="D352" t="s">
        <v>103</v>
      </c>
      <c r="E352" t="s">
        <v>15772</v>
      </c>
      <c r="F352">
        <v>286</v>
      </c>
    </row>
    <row r="353" spans="1:6" x14ac:dyDescent="0.25">
      <c r="A353" t="s">
        <v>49</v>
      </c>
      <c r="B353">
        <v>2010</v>
      </c>
      <c r="C353" t="s">
        <v>79</v>
      </c>
      <c r="D353" t="s">
        <v>38</v>
      </c>
      <c r="E353" t="s">
        <v>15773</v>
      </c>
      <c r="F353">
        <v>18</v>
      </c>
    </row>
    <row r="354" spans="1:6" x14ac:dyDescent="0.25">
      <c r="A354" t="s">
        <v>49</v>
      </c>
      <c r="B354">
        <v>2010</v>
      </c>
      <c r="C354" t="s">
        <v>79</v>
      </c>
      <c r="D354" t="s">
        <v>40</v>
      </c>
      <c r="E354" t="s">
        <v>15774</v>
      </c>
      <c r="F354">
        <v>3</v>
      </c>
    </row>
    <row r="355" spans="1:6" x14ac:dyDescent="0.25">
      <c r="A355" t="s">
        <v>49</v>
      </c>
      <c r="B355">
        <v>2010</v>
      </c>
      <c r="C355" t="s">
        <v>79</v>
      </c>
      <c r="D355" t="s">
        <v>102</v>
      </c>
      <c r="E355" t="s">
        <v>15775</v>
      </c>
      <c r="F355">
        <v>21</v>
      </c>
    </row>
    <row r="356" spans="1:6" x14ac:dyDescent="0.25">
      <c r="A356" t="s">
        <v>49</v>
      </c>
      <c r="B356">
        <v>2010</v>
      </c>
      <c r="C356" t="s">
        <v>79</v>
      </c>
      <c r="D356" t="s">
        <v>107</v>
      </c>
      <c r="E356" t="s">
        <v>15776</v>
      </c>
      <c r="F356">
        <v>48</v>
      </c>
    </row>
    <row r="357" spans="1:6" x14ac:dyDescent="0.25">
      <c r="A357" t="s">
        <v>49</v>
      </c>
      <c r="B357">
        <v>2010</v>
      </c>
      <c r="C357" t="s">
        <v>79</v>
      </c>
      <c r="D357" t="s">
        <v>39</v>
      </c>
      <c r="E357" t="s">
        <v>15777</v>
      </c>
      <c r="F357">
        <v>31</v>
      </c>
    </row>
    <row r="358" spans="1:6" x14ac:dyDescent="0.25">
      <c r="A358" t="s">
        <v>49</v>
      </c>
      <c r="B358">
        <v>2010</v>
      </c>
      <c r="C358" t="s">
        <v>79</v>
      </c>
      <c r="D358" t="s">
        <v>103</v>
      </c>
      <c r="E358" t="s">
        <v>15778</v>
      </c>
      <c r="F358">
        <v>312</v>
      </c>
    </row>
    <row r="359" spans="1:6" x14ac:dyDescent="0.25">
      <c r="A359" t="s">
        <v>49</v>
      </c>
      <c r="B359">
        <v>2011</v>
      </c>
      <c r="C359" t="s">
        <v>76</v>
      </c>
      <c r="D359" t="s">
        <v>38</v>
      </c>
      <c r="E359" t="s">
        <v>15779</v>
      </c>
      <c r="F359">
        <v>7</v>
      </c>
    </row>
    <row r="360" spans="1:6" x14ac:dyDescent="0.25">
      <c r="A360" t="s">
        <v>49</v>
      </c>
      <c r="B360">
        <v>2011</v>
      </c>
      <c r="C360" t="s">
        <v>76</v>
      </c>
      <c r="D360" t="s">
        <v>40</v>
      </c>
      <c r="E360" t="s">
        <v>15780</v>
      </c>
      <c r="F360">
        <v>1</v>
      </c>
    </row>
    <row r="361" spans="1:6" x14ac:dyDescent="0.25">
      <c r="A361" t="s">
        <v>49</v>
      </c>
      <c r="B361">
        <v>2011</v>
      </c>
      <c r="C361" t="s">
        <v>76</v>
      </c>
      <c r="D361" t="s">
        <v>102</v>
      </c>
      <c r="E361" t="s">
        <v>15781</v>
      </c>
      <c r="F361">
        <v>15</v>
      </c>
    </row>
    <row r="362" spans="1:6" x14ac:dyDescent="0.25">
      <c r="A362" t="s">
        <v>49</v>
      </c>
      <c r="B362">
        <v>2011</v>
      </c>
      <c r="C362" t="s">
        <v>76</v>
      </c>
      <c r="D362" t="s">
        <v>107</v>
      </c>
      <c r="E362" t="s">
        <v>15782</v>
      </c>
      <c r="F362">
        <v>22</v>
      </c>
    </row>
    <row r="363" spans="1:6" x14ac:dyDescent="0.25">
      <c r="A363" t="s">
        <v>49</v>
      </c>
      <c r="B363">
        <v>2011</v>
      </c>
      <c r="C363" t="s">
        <v>76</v>
      </c>
      <c r="D363" t="s">
        <v>39</v>
      </c>
      <c r="E363" t="s">
        <v>15783</v>
      </c>
      <c r="F363">
        <v>33</v>
      </c>
    </row>
    <row r="364" spans="1:6" x14ac:dyDescent="0.25">
      <c r="A364" t="s">
        <v>49</v>
      </c>
      <c r="B364">
        <v>2011</v>
      </c>
      <c r="C364" t="s">
        <v>76</v>
      </c>
      <c r="D364" t="s">
        <v>103</v>
      </c>
      <c r="E364" t="s">
        <v>15784</v>
      </c>
      <c r="F364">
        <v>284</v>
      </c>
    </row>
    <row r="365" spans="1:6" x14ac:dyDescent="0.25">
      <c r="A365" t="s">
        <v>49</v>
      </c>
      <c r="B365">
        <v>2011</v>
      </c>
      <c r="C365" t="s">
        <v>77</v>
      </c>
      <c r="D365" t="s">
        <v>38</v>
      </c>
      <c r="E365" t="s">
        <v>15785</v>
      </c>
      <c r="F365">
        <v>4</v>
      </c>
    </row>
    <row r="366" spans="1:6" x14ac:dyDescent="0.25">
      <c r="A366" t="s">
        <v>49</v>
      </c>
      <c r="B366">
        <v>2011</v>
      </c>
      <c r="C366" t="s">
        <v>77</v>
      </c>
      <c r="D366" t="s">
        <v>102</v>
      </c>
      <c r="E366" t="s">
        <v>15786</v>
      </c>
      <c r="F366">
        <v>26</v>
      </c>
    </row>
    <row r="367" spans="1:6" x14ac:dyDescent="0.25">
      <c r="A367" t="s">
        <v>49</v>
      </c>
      <c r="B367">
        <v>2011</v>
      </c>
      <c r="C367" t="s">
        <v>77</v>
      </c>
      <c r="D367" t="s">
        <v>107</v>
      </c>
      <c r="E367" t="s">
        <v>15787</v>
      </c>
      <c r="F367">
        <v>24</v>
      </c>
    </row>
    <row r="368" spans="1:6" x14ac:dyDescent="0.25">
      <c r="A368" t="s">
        <v>49</v>
      </c>
      <c r="B368">
        <v>2011</v>
      </c>
      <c r="C368" t="s">
        <v>77</v>
      </c>
      <c r="D368" t="s">
        <v>39</v>
      </c>
      <c r="E368" t="s">
        <v>15788</v>
      </c>
      <c r="F368">
        <v>27</v>
      </c>
    </row>
    <row r="369" spans="1:6" x14ac:dyDescent="0.25">
      <c r="A369" t="s">
        <v>49</v>
      </c>
      <c r="B369">
        <v>2011</v>
      </c>
      <c r="C369" t="s">
        <v>77</v>
      </c>
      <c r="D369" t="s">
        <v>103</v>
      </c>
      <c r="E369" t="s">
        <v>15789</v>
      </c>
      <c r="F369">
        <v>301</v>
      </c>
    </row>
    <row r="370" spans="1:6" x14ac:dyDescent="0.25">
      <c r="A370" t="s">
        <v>49</v>
      </c>
      <c r="B370">
        <v>2011</v>
      </c>
      <c r="C370" t="s">
        <v>78</v>
      </c>
      <c r="D370" t="s">
        <v>38</v>
      </c>
      <c r="E370" t="s">
        <v>15790</v>
      </c>
      <c r="F370">
        <v>7</v>
      </c>
    </row>
    <row r="371" spans="1:6" x14ac:dyDescent="0.25">
      <c r="A371" t="s">
        <v>49</v>
      </c>
      <c r="B371">
        <v>2011</v>
      </c>
      <c r="C371" t="s">
        <v>78</v>
      </c>
      <c r="D371" t="s">
        <v>40</v>
      </c>
      <c r="E371" t="s">
        <v>15791</v>
      </c>
      <c r="F371">
        <v>3</v>
      </c>
    </row>
    <row r="372" spans="1:6" x14ac:dyDescent="0.25">
      <c r="A372" t="s">
        <v>49</v>
      </c>
      <c r="B372">
        <v>2011</v>
      </c>
      <c r="C372" t="s">
        <v>78</v>
      </c>
      <c r="D372" t="s">
        <v>102</v>
      </c>
      <c r="E372" t="s">
        <v>15792</v>
      </c>
      <c r="F372">
        <v>14</v>
      </c>
    </row>
    <row r="373" spans="1:6" x14ac:dyDescent="0.25">
      <c r="A373" t="s">
        <v>49</v>
      </c>
      <c r="B373">
        <v>2011</v>
      </c>
      <c r="C373" t="s">
        <v>78</v>
      </c>
      <c r="D373" t="s">
        <v>107</v>
      </c>
      <c r="E373" t="s">
        <v>15793</v>
      </c>
      <c r="F373">
        <v>28</v>
      </c>
    </row>
    <row r="374" spans="1:6" x14ac:dyDescent="0.25">
      <c r="A374" t="s">
        <v>49</v>
      </c>
      <c r="B374">
        <v>2011</v>
      </c>
      <c r="C374" t="s">
        <v>78</v>
      </c>
      <c r="D374" t="s">
        <v>39</v>
      </c>
      <c r="E374" t="s">
        <v>15794</v>
      </c>
      <c r="F374">
        <v>43</v>
      </c>
    </row>
    <row r="375" spans="1:6" x14ac:dyDescent="0.25">
      <c r="A375" t="s">
        <v>49</v>
      </c>
      <c r="B375">
        <v>2011</v>
      </c>
      <c r="C375" t="s">
        <v>78</v>
      </c>
      <c r="D375" t="s">
        <v>103</v>
      </c>
      <c r="E375" t="s">
        <v>15795</v>
      </c>
      <c r="F375">
        <v>298</v>
      </c>
    </row>
    <row r="376" spans="1:6" x14ac:dyDescent="0.25">
      <c r="A376" t="s">
        <v>49</v>
      </c>
      <c r="B376">
        <v>2011</v>
      </c>
      <c r="C376" t="s">
        <v>79</v>
      </c>
      <c r="D376" t="s">
        <v>38</v>
      </c>
      <c r="E376" t="s">
        <v>15796</v>
      </c>
      <c r="F376">
        <v>4</v>
      </c>
    </row>
    <row r="377" spans="1:6" x14ac:dyDescent="0.25">
      <c r="A377" t="s">
        <v>49</v>
      </c>
      <c r="B377">
        <v>2011</v>
      </c>
      <c r="C377" t="s">
        <v>79</v>
      </c>
      <c r="D377" t="s">
        <v>40</v>
      </c>
      <c r="E377" t="s">
        <v>15797</v>
      </c>
      <c r="F377">
        <v>3</v>
      </c>
    </row>
    <row r="378" spans="1:6" x14ac:dyDescent="0.25">
      <c r="A378" t="s">
        <v>49</v>
      </c>
      <c r="B378">
        <v>2011</v>
      </c>
      <c r="C378" t="s">
        <v>79</v>
      </c>
      <c r="D378" t="s">
        <v>102</v>
      </c>
      <c r="E378" t="s">
        <v>15798</v>
      </c>
      <c r="F378">
        <v>32</v>
      </c>
    </row>
    <row r="379" spans="1:6" x14ac:dyDescent="0.25">
      <c r="A379" t="s">
        <v>49</v>
      </c>
      <c r="B379">
        <v>2011</v>
      </c>
      <c r="C379" t="s">
        <v>79</v>
      </c>
      <c r="D379" t="s">
        <v>107</v>
      </c>
      <c r="E379" t="s">
        <v>15799</v>
      </c>
      <c r="F379">
        <v>33</v>
      </c>
    </row>
    <row r="380" spans="1:6" x14ac:dyDescent="0.25">
      <c r="A380" t="s">
        <v>49</v>
      </c>
      <c r="B380">
        <v>2011</v>
      </c>
      <c r="C380" t="s">
        <v>79</v>
      </c>
      <c r="D380" t="s">
        <v>39</v>
      </c>
      <c r="E380" t="s">
        <v>15800</v>
      </c>
      <c r="F380">
        <v>40</v>
      </c>
    </row>
    <row r="381" spans="1:6" x14ac:dyDescent="0.25">
      <c r="A381" t="s">
        <v>49</v>
      </c>
      <c r="B381">
        <v>2011</v>
      </c>
      <c r="C381" t="s">
        <v>79</v>
      </c>
      <c r="D381" t="s">
        <v>103</v>
      </c>
      <c r="E381" t="s">
        <v>15801</v>
      </c>
      <c r="F381">
        <v>358</v>
      </c>
    </row>
    <row r="382" spans="1:6" x14ac:dyDescent="0.25">
      <c r="A382" t="s">
        <v>49</v>
      </c>
      <c r="B382">
        <v>2012</v>
      </c>
      <c r="C382" t="s">
        <v>76</v>
      </c>
      <c r="D382" t="s">
        <v>38</v>
      </c>
      <c r="E382" t="s">
        <v>15802</v>
      </c>
      <c r="F382">
        <v>12</v>
      </c>
    </row>
    <row r="383" spans="1:6" x14ac:dyDescent="0.25">
      <c r="A383" t="s">
        <v>49</v>
      </c>
      <c r="B383">
        <v>2012</v>
      </c>
      <c r="C383" t="s">
        <v>76</v>
      </c>
      <c r="D383" t="s">
        <v>40</v>
      </c>
      <c r="E383" t="s">
        <v>15803</v>
      </c>
      <c r="F383">
        <v>2</v>
      </c>
    </row>
    <row r="384" spans="1:6" x14ac:dyDescent="0.25">
      <c r="A384" t="s">
        <v>49</v>
      </c>
      <c r="B384">
        <v>2012</v>
      </c>
      <c r="C384" t="s">
        <v>76</v>
      </c>
      <c r="D384" t="s">
        <v>102</v>
      </c>
      <c r="E384" t="s">
        <v>15804</v>
      </c>
      <c r="F384">
        <v>26</v>
      </c>
    </row>
    <row r="385" spans="1:6" x14ac:dyDescent="0.25">
      <c r="A385" t="s">
        <v>49</v>
      </c>
      <c r="B385">
        <v>2012</v>
      </c>
      <c r="C385" t="s">
        <v>76</v>
      </c>
      <c r="D385" t="s">
        <v>107</v>
      </c>
      <c r="E385" t="s">
        <v>15805</v>
      </c>
      <c r="F385">
        <v>27</v>
      </c>
    </row>
    <row r="386" spans="1:6" x14ac:dyDescent="0.25">
      <c r="A386" t="s">
        <v>49</v>
      </c>
      <c r="B386">
        <v>2012</v>
      </c>
      <c r="C386" t="s">
        <v>76</v>
      </c>
      <c r="D386" t="s">
        <v>39</v>
      </c>
      <c r="E386" t="s">
        <v>15806</v>
      </c>
      <c r="F386">
        <v>21</v>
      </c>
    </row>
    <row r="387" spans="1:6" x14ac:dyDescent="0.25">
      <c r="A387" t="s">
        <v>49</v>
      </c>
      <c r="B387">
        <v>2012</v>
      </c>
      <c r="C387" t="s">
        <v>76</v>
      </c>
      <c r="D387" t="s">
        <v>103</v>
      </c>
      <c r="E387" t="s">
        <v>15807</v>
      </c>
      <c r="F387">
        <v>259</v>
      </c>
    </row>
    <row r="388" spans="1:6" x14ac:dyDescent="0.25">
      <c r="A388" t="s">
        <v>49</v>
      </c>
      <c r="B388">
        <v>2012</v>
      </c>
      <c r="C388" t="s">
        <v>77</v>
      </c>
      <c r="D388" t="s">
        <v>38</v>
      </c>
      <c r="E388" t="s">
        <v>15808</v>
      </c>
      <c r="F388">
        <v>8</v>
      </c>
    </row>
    <row r="389" spans="1:6" x14ac:dyDescent="0.25">
      <c r="A389" t="s">
        <v>49</v>
      </c>
      <c r="B389">
        <v>2012</v>
      </c>
      <c r="C389" t="s">
        <v>77</v>
      </c>
      <c r="D389" t="s">
        <v>40</v>
      </c>
      <c r="E389" t="s">
        <v>15809</v>
      </c>
      <c r="F389">
        <v>3</v>
      </c>
    </row>
    <row r="390" spans="1:6" x14ac:dyDescent="0.25">
      <c r="A390" t="s">
        <v>49</v>
      </c>
      <c r="B390">
        <v>2012</v>
      </c>
      <c r="C390" t="s">
        <v>77</v>
      </c>
      <c r="D390" t="s">
        <v>102</v>
      </c>
      <c r="E390" t="s">
        <v>15810</v>
      </c>
      <c r="F390">
        <v>21</v>
      </c>
    </row>
    <row r="391" spans="1:6" x14ac:dyDescent="0.25">
      <c r="A391" t="s">
        <v>49</v>
      </c>
      <c r="B391">
        <v>2012</v>
      </c>
      <c r="C391" t="s">
        <v>77</v>
      </c>
      <c r="D391" t="s">
        <v>107</v>
      </c>
      <c r="E391" t="s">
        <v>15811</v>
      </c>
      <c r="F391">
        <v>28</v>
      </c>
    </row>
    <row r="392" spans="1:6" x14ac:dyDescent="0.25">
      <c r="A392" t="s">
        <v>49</v>
      </c>
      <c r="B392">
        <v>2012</v>
      </c>
      <c r="C392" t="s">
        <v>77</v>
      </c>
      <c r="D392" t="s">
        <v>39</v>
      </c>
      <c r="E392" t="s">
        <v>15812</v>
      </c>
      <c r="F392">
        <v>55</v>
      </c>
    </row>
    <row r="393" spans="1:6" x14ac:dyDescent="0.25">
      <c r="A393" t="s">
        <v>49</v>
      </c>
      <c r="B393">
        <v>2012</v>
      </c>
      <c r="C393" t="s">
        <v>77</v>
      </c>
      <c r="D393" t="s">
        <v>103</v>
      </c>
      <c r="E393" t="s">
        <v>15813</v>
      </c>
      <c r="F393">
        <v>309</v>
      </c>
    </row>
    <row r="394" spans="1:6" x14ac:dyDescent="0.25">
      <c r="A394" t="s">
        <v>49</v>
      </c>
      <c r="B394">
        <v>2012</v>
      </c>
      <c r="C394" t="s">
        <v>78</v>
      </c>
      <c r="D394" t="s">
        <v>38</v>
      </c>
      <c r="E394" t="s">
        <v>15814</v>
      </c>
      <c r="F394">
        <v>6</v>
      </c>
    </row>
    <row r="395" spans="1:6" x14ac:dyDescent="0.25">
      <c r="A395" t="s">
        <v>49</v>
      </c>
      <c r="B395">
        <v>2012</v>
      </c>
      <c r="C395" t="s">
        <v>78</v>
      </c>
      <c r="D395" t="s">
        <v>40</v>
      </c>
      <c r="E395" t="s">
        <v>15815</v>
      </c>
      <c r="F395">
        <v>3</v>
      </c>
    </row>
    <row r="396" spans="1:6" x14ac:dyDescent="0.25">
      <c r="A396" t="s">
        <v>49</v>
      </c>
      <c r="B396">
        <v>2012</v>
      </c>
      <c r="C396" t="s">
        <v>78</v>
      </c>
      <c r="D396" t="s">
        <v>102</v>
      </c>
      <c r="E396" t="s">
        <v>15816</v>
      </c>
      <c r="F396">
        <v>19</v>
      </c>
    </row>
    <row r="397" spans="1:6" x14ac:dyDescent="0.25">
      <c r="A397" t="s">
        <v>49</v>
      </c>
      <c r="B397">
        <v>2012</v>
      </c>
      <c r="C397" t="s">
        <v>78</v>
      </c>
      <c r="D397" t="s">
        <v>107</v>
      </c>
      <c r="E397" t="s">
        <v>15817</v>
      </c>
      <c r="F397">
        <v>26</v>
      </c>
    </row>
    <row r="398" spans="1:6" x14ac:dyDescent="0.25">
      <c r="A398" t="s">
        <v>49</v>
      </c>
      <c r="B398">
        <v>2012</v>
      </c>
      <c r="C398" t="s">
        <v>78</v>
      </c>
      <c r="D398" t="s">
        <v>39</v>
      </c>
      <c r="E398" t="s">
        <v>15818</v>
      </c>
      <c r="F398">
        <v>37</v>
      </c>
    </row>
    <row r="399" spans="1:6" x14ac:dyDescent="0.25">
      <c r="A399" t="s">
        <v>49</v>
      </c>
      <c r="B399">
        <v>2012</v>
      </c>
      <c r="C399" t="s">
        <v>78</v>
      </c>
      <c r="D399" t="s">
        <v>103</v>
      </c>
      <c r="E399" t="s">
        <v>15819</v>
      </c>
      <c r="F399">
        <v>319</v>
      </c>
    </row>
    <row r="400" spans="1:6" x14ac:dyDescent="0.25">
      <c r="A400" t="s">
        <v>49</v>
      </c>
      <c r="B400">
        <v>2012</v>
      </c>
      <c r="C400" t="s">
        <v>79</v>
      </c>
      <c r="D400" t="s">
        <v>38</v>
      </c>
      <c r="E400" t="s">
        <v>15820</v>
      </c>
      <c r="F400">
        <v>16</v>
      </c>
    </row>
    <row r="401" spans="1:6" x14ac:dyDescent="0.25">
      <c r="A401" t="s">
        <v>49</v>
      </c>
      <c r="B401">
        <v>2012</v>
      </c>
      <c r="C401" t="s">
        <v>79</v>
      </c>
      <c r="D401" t="s">
        <v>40</v>
      </c>
      <c r="E401" t="s">
        <v>15821</v>
      </c>
      <c r="F401">
        <v>7</v>
      </c>
    </row>
    <row r="402" spans="1:6" x14ac:dyDescent="0.25">
      <c r="A402" t="s">
        <v>49</v>
      </c>
      <c r="B402">
        <v>2012</v>
      </c>
      <c r="C402" t="s">
        <v>79</v>
      </c>
      <c r="D402" t="s">
        <v>102</v>
      </c>
      <c r="E402" t="s">
        <v>15822</v>
      </c>
      <c r="F402">
        <v>21</v>
      </c>
    </row>
    <row r="403" spans="1:6" x14ac:dyDescent="0.25">
      <c r="A403" t="s">
        <v>49</v>
      </c>
      <c r="B403">
        <v>2012</v>
      </c>
      <c r="C403" t="s">
        <v>79</v>
      </c>
      <c r="D403" t="s">
        <v>107</v>
      </c>
      <c r="E403" t="s">
        <v>15823</v>
      </c>
      <c r="F403">
        <v>61</v>
      </c>
    </row>
    <row r="404" spans="1:6" x14ac:dyDescent="0.25">
      <c r="A404" t="s">
        <v>49</v>
      </c>
      <c r="B404">
        <v>2012</v>
      </c>
      <c r="C404" t="s">
        <v>79</v>
      </c>
      <c r="D404" t="s">
        <v>39</v>
      </c>
      <c r="E404" t="s">
        <v>15824</v>
      </c>
      <c r="F404">
        <v>49</v>
      </c>
    </row>
    <row r="405" spans="1:6" x14ac:dyDescent="0.25">
      <c r="A405" t="s">
        <v>49</v>
      </c>
      <c r="B405">
        <v>2012</v>
      </c>
      <c r="C405" t="s">
        <v>79</v>
      </c>
      <c r="D405" t="s">
        <v>103</v>
      </c>
      <c r="E405" t="s">
        <v>15825</v>
      </c>
      <c r="F405">
        <v>379</v>
      </c>
    </row>
    <row r="406" spans="1:6" x14ac:dyDescent="0.25">
      <c r="A406" t="s">
        <v>49</v>
      </c>
      <c r="B406">
        <v>2013</v>
      </c>
      <c r="C406" t="s">
        <v>76</v>
      </c>
      <c r="D406" t="s">
        <v>38</v>
      </c>
      <c r="E406" t="s">
        <v>15826</v>
      </c>
      <c r="F406">
        <v>15</v>
      </c>
    </row>
    <row r="407" spans="1:6" x14ac:dyDescent="0.25">
      <c r="A407" t="s">
        <v>49</v>
      </c>
      <c r="B407">
        <v>2013</v>
      </c>
      <c r="C407" t="s">
        <v>76</v>
      </c>
      <c r="D407" t="s">
        <v>40</v>
      </c>
      <c r="E407" t="s">
        <v>15827</v>
      </c>
      <c r="F407">
        <v>5</v>
      </c>
    </row>
    <row r="408" spans="1:6" x14ac:dyDescent="0.25">
      <c r="A408" t="s">
        <v>49</v>
      </c>
      <c r="B408">
        <v>2013</v>
      </c>
      <c r="C408" t="s">
        <v>76</v>
      </c>
      <c r="D408" t="s">
        <v>102</v>
      </c>
      <c r="E408" t="s">
        <v>15828</v>
      </c>
      <c r="F408">
        <v>20</v>
      </c>
    </row>
    <row r="409" spans="1:6" x14ac:dyDescent="0.25">
      <c r="A409" t="s">
        <v>49</v>
      </c>
      <c r="B409">
        <v>2013</v>
      </c>
      <c r="C409" t="s">
        <v>76</v>
      </c>
      <c r="D409" t="s">
        <v>107</v>
      </c>
      <c r="E409" t="s">
        <v>15829</v>
      </c>
      <c r="F409">
        <v>47</v>
      </c>
    </row>
    <row r="410" spans="1:6" x14ac:dyDescent="0.25">
      <c r="A410" t="s">
        <v>49</v>
      </c>
      <c r="B410">
        <v>2013</v>
      </c>
      <c r="C410" t="s">
        <v>76</v>
      </c>
      <c r="D410" t="s">
        <v>39</v>
      </c>
      <c r="E410" t="s">
        <v>15830</v>
      </c>
      <c r="F410">
        <v>37</v>
      </c>
    </row>
    <row r="411" spans="1:6" x14ac:dyDescent="0.25">
      <c r="A411" t="s">
        <v>49</v>
      </c>
      <c r="B411">
        <v>2013</v>
      </c>
      <c r="C411" t="s">
        <v>76</v>
      </c>
      <c r="D411" t="s">
        <v>103</v>
      </c>
      <c r="E411" t="s">
        <v>15831</v>
      </c>
      <c r="F411">
        <v>277</v>
      </c>
    </row>
    <row r="412" spans="1:6" x14ac:dyDescent="0.25">
      <c r="A412" t="s">
        <v>49</v>
      </c>
      <c r="B412">
        <v>2013</v>
      </c>
      <c r="C412" t="s">
        <v>77</v>
      </c>
      <c r="D412" t="s">
        <v>38</v>
      </c>
      <c r="E412" t="s">
        <v>15832</v>
      </c>
      <c r="F412">
        <v>11</v>
      </c>
    </row>
    <row r="413" spans="1:6" x14ac:dyDescent="0.25">
      <c r="A413" t="s">
        <v>49</v>
      </c>
      <c r="B413">
        <v>2013</v>
      </c>
      <c r="C413" t="s">
        <v>77</v>
      </c>
      <c r="D413" t="s">
        <v>40</v>
      </c>
      <c r="E413" t="s">
        <v>15833</v>
      </c>
      <c r="F413">
        <v>4</v>
      </c>
    </row>
    <row r="414" spans="1:6" x14ac:dyDescent="0.25">
      <c r="A414" t="s">
        <v>49</v>
      </c>
      <c r="B414">
        <v>2013</v>
      </c>
      <c r="C414" t="s">
        <v>77</v>
      </c>
      <c r="D414" t="s">
        <v>102</v>
      </c>
      <c r="E414" t="s">
        <v>15834</v>
      </c>
      <c r="F414">
        <v>22</v>
      </c>
    </row>
    <row r="415" spans="1:6" x14ac:dyDescent="0.25">
      <c r="A415" t="s">
        <v>49</v>
      </c>
      <c r="B415">
        <v>2013</v>
      </c>
      <c r="C415" t="s">
        <v>77</v>
      </c>
      <c r="D415" t="s">
        <v>107</v>
      </c>
      <c r="E415" t="s">
        <v>15835</v>
      </c>
      <c r="F415">
        <v>40</v>
      </c>
    </row>
    <row r="416" spans="1:6" x14ac:dyDescent="0.25">
      <c r="A416" t="s">
        <v>49</v>
      </c>
      <c r="B416">
        <v>2013</v>
      </c>
      <c r="C416" t="s">
        <v>77</v>
      </c>
      <c r="D416" t="s">
        <v>39</v>
      </c>
      <c r="E416" t="s">
        <v>15836</v>
      </c>
      <c r="F416">
        <v>39</v>
      </c>
    </row>
    <row r="417" spans="1:6" x14ac:dyDescent="0.25">
      <c r="A417" t="s">
        <v>49</v>
      </c>
      <c r="B417">
        <v>2013</v>
      </c>
      <c r="C417" t="s">
        <v>77</v>
      </c>
      <c r="D417" t="s">
        <v>103</v>
      </c>
      <c r="E417" t="s">
        <v>15837</v>
      </c>
      <c r="F417">
        <v>288</v>
      </c>
    </row>
    <row r="418" spans="1:6" x14ac:dyDescent="0.25">
      <c r="A418" t="s">
        <v>49</v>
      </c>
      <c r="B418">
        <v>2013</v>
      </c>
      <c r="C418" t="s">
        <v>78</v>
      </c>
      <c r="D418" t="s">
        <v>38</v>
      </c>
      <c r="E418" t="s">
        <v>15838</v>
      </c>
      <c r="F418">
        <v>21</v>
      </c>
    </row>
    <row r="419" spans="1:6" x14ac:dyDescent="0.25">
      <c r="A419" t="s">
        <v>49</v>
      </c>
      <c r="B419">
        <v>2013</v>
      </c>
      <c r="C419" t="s">
        <v>78</v>
      </c>
      <c r="D419" t="s">
        <v>40</v>
      </c>
      <c r="E419" t="s">
        <v>15839</v>
      </c>
      <c r="F419">
        <v>7</v>
      </c>
    </row>
    <row r="420" spans="1:6" x14ac:dyDescent="0.25">
      <c r="A420" t="s">
        <v>49</v>
      </c>
      <c r="B420">
        <v>2013</v>
      </c>
      <c r="C420" t="s">
        <v>78</v>
      </c>
      <c r="D420" t="s">
        <v>102</v>
      </c>
      <c r="E420" t="s">
        <v>15840</v>
      </c>
      <c r="F420">
        <v>32</v>
      </c>
    </row>
    <row r="421" spans="1:6" x14ac:dyDescent="0.25">
      <c r="A421" t="s">
        <v>49</v>
      </c>
      <c r="B421">
        <v>2013</v>
      </c>
      <c r="C421" t="s">
        <v>78</v>
      </c>
      <c r="D421" t="s">
        <v>107</v>
      </c>
      <c r="E421" t="s">
        <v>15841</v>
      </c>
      <c r="F421">
        <v>47</v>
      </c>
    </row>
    <row r="422" spans="1:6" x14ac:dyDescent="0.25">
      <c r="A422" t="s">
        <v>49</v>
      </c>
      <c r="B422">
        <v>2013</v>
      </c>
      <c r="C422" t="s">
        <v>78</v>
      </c>
      <c r="D422" t="s">
        <v>39</v>
      </c>
      <c r="E422" t="s">
        <v>15842</v>
      </c>
      <c r="F422">
        <v>36</v>
      </c>
    </row>
    <row r="423" spans="1:6" x14ac:dyDescent="0.25">
      <c r="A423" t="s">
        <v>49</v>
      </c>
      <c r="B423">
        <v>2013</v>
      </c>
      <c r="C423" t="s">
        <v>78</v>
      </c>
      <c r="D423" t="s">
        <v>103</v>
      </c>
      <c r="E423" t="s">
        <v>15843</v>
      </c>
      <c r="F423">
        <v>306</v>
      </c>
    </row>
    <row r="424" spans="1:6" x14ac:dyDescent="0.25">
      <c r="A424" t="s">
        <v>49</v>
      </c>
      <c r="B424">
        <v>2013</v>
      </c>
      <c r="C424" t="s">
        <v>79</v>
      </c>
      <c r="D424" t="s">
        <v>38</v>
      </c>
      <c r="E424" t="s">
        <v>15844</v>
      </c>
      <c r="F424">
        <v>25</v>
      </c>
    </row>
    <row r="425" spans="1:6" x14ac:dyDescent="0.25">
      <c r="A425" t="s">
        <v>49</v>
      </c>
      <c r="B425">
        <v>2013</v>
      </c>
      <c r="C425" t="s">
        <v>79</v>
      </c>
      <c r="D425" t="s">
        <v>40</v>
      </c>
      <c r="E425" t="s">
        <v>15845</v>
      </c>
      <c r="F425">
        <v>5</v>
      </c>
    </row>
    <row r="426" spans="1:6" x14ac:dyDescent="0.25">
      <c r="A426" t="s">
        <v>49</v>
      </c>
      <c r="B426">
        <v>2013</v>
      </c>
      <c r="C426" t="s">
        <v>79</v>
      </c>
      <c r="D426" t="s">
        <v>102</v>
      </c>
      <c r="E426" t="s">
        <v>15846</v>
      </c>
      <c r="F426">
        <v>39</v>
      </c>
    </row>
    <row r="427" spans="1:6" x14ac:dyDescent="0.25">
      <c r="A427" t="s">
        <v>49</v>
      </c>
      <c r="B427">
        <v>2013</v>
      </c>
      <c r="C427" t="s">
        <v>79</v>
      </c>
      <c r="D427" t="s">
        <v>107</v>
      </c>
      <c r="E427" t="s">
        <v>15847</v>
      </c>
      <c r="F427">
        <v>61</v>
      </c>
    </row>
    <row r="428" spans="1:6" x14ac:dyDescent="0.25">
      <c r="A428" t="s">
        <v>49</v>
      </c>
      <c r="B428">
        <v>2013</v>
      </c>
      <c r="C428" t="s">
        <v>79</v>
      </c>
      <c r="D428" t="s">
        <v>39</v>
      </c>
      <c r="E428" t="s">
        <v>15848</v>
      </c>
      <c r="F428">
        <v>57</v>
      </c>
    </row>
    <row r="429" spans="1:6" x14ac:dyDescent="0.25">
      <c r="A429" t="s">
        <v>49</v>
      </c>
      <c r="B429">
        <v>2013</v>
      </c>
      <c r="C429" t="s">
        <v>79</v>
      </c>
      <c r="D429" t="s">
        <v>103</v>
      </c>
      <c r="E429" t="s">
        <v>15849</v>
      </c>
      <c r="F429">
        <v>403</v>
      </c>
    </row>
    <row r="430" spans="1:6" x14ac:dyDescent="0.25">
      <c r="A430" t="s">
        <v>49</v>
      </c>
      <c r="B430">
        <v>2014</v>
      </c>
      <c r="C430" t="s">
        <v>76</v>
      </c>
      <c r="D430" t="s">
        <v>38</v>
      </c>
      <c r="E430" t="s">
        <v>15850</v>
      </c>
      <c r="F430">
        <v>8</v>
      </c>
    </row>
    <row r="431" spans="1:6" x14ac:dyDescent="0.25">
      <c r="A431" t="s">
        <v>49</v>
      </c>
      <c r="B431">
        <v>2014</v>
      </c>
      <c r="C431" t="s">
        <v>76</v>
      </c>
      <c r="D431" t="s">
        <v>40</v>
      </c>
      <c r="E431" t="s">
        <v>15851</v>
      </c>
      <c r="F431">
        <v>6</v>
      </c>
    </row>
    <row r="432" spans="1:6" x14ac:dyDescent="0.25">
      <c r="A432" t="s">
        <v>49</v>
      </c>
      <c r="B432">
        <v>2014</v>
      </c>
      <c r="C432" t="s">
        <v>76</v>
      </c>
      <c r="D432" t="s">
        <v>102</v>
      </c>
      <c r="E432" t="s">
        <v>15852</v>
      </c>
      <c r="F432">
        <v>30</v>
      </c>
    </row>
    <row r="433" spans="1:6" x14ac:dyDescent="0.25">
      <c r="A433" t="s">
        <v>49</v>
      </c>
      <c r="B433">
        <v>2014</v>
      </c>
      <c r="C433" t="s">
        <v>76</v>
      </c>
      <c r="D433" t="s">
        <v>107</v>
      </c>
      <c r="E433" t="s">
        <v>15853</v>
      </c>
      <c r="F433">
        <v>32</v>
      </c>
    </row>
    <row r="434" spans="1:6" x14ac:dyDescent="0.25">
      <c r="A434" t="s">
        <v>49</v>
      </c>
      <c r="B434">
        <v>2014</v>
      </c>
      <c r="C434" t="s">
        <v>76</v>
      </c>
      <c r="D434" t="s">
        <v>39</v>
      </c>
      <c r="E434" t="s">
        <v>15854</v>
      </c>
      <c r="F434">
        <v>52</v>
      </c>
    </row>
    <row r="435" spans="1:6" x14ac:dyDescent="0.25">
      <c r="A435" t="s">
        <v>49</v>
      </c>
      <c r="B435">
        <v>2014</v>
      </c>
      <c r="C435" t="s">
        <v>76</v>
      </c>
      <c r="D435" t="s">
        <v>103</v>
      </c>
      <c r="E435" t="s">
        <v>15855</v>
      </c>
      <c r="F435">
        <v>282</v>
      </c>
    </row>
    <row r="436" spans="1:6" x14ac:dyDescent="0.25">
      <c r="A436" t="s">
        <v>49</v>
      </c>
      <c r="B436">
        <v>2014</v>
      </c>
      <c r="C436" t="s">
        <v>77</v>
      </c>
      <c r="D436" t="s">
        <v>38</v>
      </c>
      <c r="E436" t="s">
        <v>15856</v>
      </c>
      <c r="F436">
        <v>18</v>
      </c>
    </row>
    <row r="437" spans="1:6" x14ac:dyDescent="0.25">
      <c r="A437" t="s">
        <v>49</v>
      </c>
      <c r="B437">
        <v>2014</v>
      </c>
      <c r="C437" t="s">
        <v>77</v>
      </c>
      <c r="D437" t="s">
        <v>40</v>
      </c>
      <c r="E437" t="s">
        <v>15857</v>
      </c>
      <c r="F437">
        <v>5</v>
      </c>
    </row>
    <row r="438" spans="1:6" x14ac:dyDescent="0.25">
      <c r="A438" t="s">
        <v>49</v>
      </c>
      <c r="B438">
        <v>2014</v>
      </c>
      <c r="C438" t="s">
        <v>77</v>
      </c>
      <c r="D438" t="s">
        <v>102</v>
      </c>
      <c r="E438" t="s">
        <v>15858</v>
      </c>
      <c r="F438">
        <v>25</v>
      </c>
    </row>
    <row r="439" spans="1:6" x14ac:dyDescent="0.25">
      <c r="A439" t="s">
        <v>49</v>
      </c>
      <c r="B439">
        <v>2014</v>
      </c>
      <c r="C439" t="s">
        <v>77</v>
      </c>
      <c r="D439" t="s">
        <v>107</v>
      </c>
      <c r="E439" t="s">
        <v>15859</v>
      </c>
      <c r="F439">
        <v>49</v>
      </c>
    </row>
    <row r="440" spans="1:6" x14ac:dyDescent="0.25">
      <c r="A440" t="s">
        <v>49</v>
      </c>
      <c r="B440">
        <v>2014</v>
      </c>
      <c r="C440" t="s">
        <v>77</v>
      </c>
      <c r="D440" t="s">
        <v>39</v>
      </c>
      <c r="E440" t="s">
        <v>15860</v>
      </c>
      <c r="F440">
        <v>46</v>
      </c>
    </row>
    <row r="441" spans="1:6" x14ac:dyDescent="0.25">
      <c r="A441" t="s">
        <v>49</v>
      </c>
      <c r="B441">
        <v>2014</v>
      </c>
      <c r="C441" t="s">
        <v>77</v>
      </c>
      <c r="D441" t="s">
        <v>103</v>
      </c>
      <c r="E441" t="s">
        <v>15861</v>
      </c>
      <c r="F441">
        <v>283</v>
      </c>
    </row>
    <row r="442" spans="1:6" x14ac:dyDescent="0.25">
      <c r="A442" t="s">
        <v>49</v>
      </c>
      <c r="B442">
        <v>2014</v>
      </c>
      <c r="C442" t="s">
        <v>78</v>
      </c>
      <c r="D442" t="s">
        <v>38</v>
      </c>
      <c r="E442" t="s">
        <v>15862</v>
      </c>
      <c r="F442">
        <v>16</v>
      </c>
    </row>
    <row r="443" spans="1:6" x14ac:dyDescent="0.25">
      <c r="A443" t="s">
        <v>49</v>
      </c>
      <c r="B443">
        <v>2014</v>
      </c>
      <c r="C443" t="s">
        <v>78</v>
      </c>
      <c r="D443" t="s">
        <v>40</v>
      </c>
      <c r="E443" t="s">
        <v>15863</v>
      </c>
      <c r="F443">
        <v>4</v>
      </c>
    </row>
    <row r="444" spans="1:6" x14ac:dyDescent="0.25">
      <c r="A444" t="s">
        <v>49</v>
      </c>
      <c r="B444">
        <v>2014</v>
      </c>
      <c r="C444" t="s">
        <v>78</v>
      </c>
      <c r="D444" t="s">
        <v>102</v>
      </c>
      <c r="E444" t="s">
        <v>15864</v>
      </c>
      <c r="F444">
        <v>16</v>
      </c>
    </row>
    <row r="445" spans="1:6" x14ac:dyDescent="0.25">
      <c r="A445" t="s">
        <v>49</v>
      </c>
      <c r="B445">
        <v>2014</v>
      </c>
      <c r="C445" t="s">
        <v>78</v>
      </c>
      <c r="D445" t="s">
        <v>107</v>
      </c>
      <c r="E445" t="s">
        <v>15865</v>
      </c>
      <c r="F445">
        <v>22</v>
      </c>
    </row>
    <row r="446" spans="1:6" x14ac:dyDescent="0.25">
      <c r="A446" t="s">
        <v>49</v>
      </c>
      <c r="B446">
        <v>2014</v>
      </c>
      <c r="C446" t="s">
        <v>78</v>
      </c>
      <c r="D446" t="s">
        <v>39</v>
      </c>
      <c r="E446" t="s">
        <v>15866</v>
      </c>
      <c r="F446">
        <v>60</v>
      </c>
    </row>
    <row r="447" spans="1:6" x14ac:dyDescent="0.25">
      <c r="A447" t="s">
        <v>49</v>
      </c>
      <c r="B447">
        <v>2014</v>
      </c>
      <c r="C447" t="s">
        <v>78</v>
      </c>
      <c r="D447" t="s">
        <v>103</v>
      </c>
      <c r="E447" t="s">
        <v>15867</v>
      </c>
      <c r="F447">
        <v>311</v>
      </c>
    </row>
    <row r="448" spans="1:6" x14ac:dyDescent="0.25">
      <c r="A448" t="s">
        <v>49</v>
      </c>
      <c r="B448">
        <v>2014</v>
      </c>
      <c r="C448" t="s">
        <v>79</v>
      </c>
      <c r="D448" t="s">
        <v>38</v>
      </c>
      <c r="E448" t="s">
        <v>15868</v>
      </c>
      <c r="F448">
        <v>19</v>
      </c>
    </row>
    <row r="449" spans="1:6" x14ac:dyDescent="0.25">
      <c r="A449" t="s">
        <v>49</v>
      </c>
      <c r="B449">
        <v>2014</v>
      </c>
      <c r="C449" t="s">
        <v>79</v>
      </c>
      <c r="D449" t="s">
        <v>40</v>
      </c>
      <c r="E449" t="s">
        <v>15869</v>
      </c>
      <c r="F449">
        <v>15</v>
      </c>
    </row>
    <row r="450" spans="1:6" x14ac:dyDescent="0.25">
      <c r="A450" t="s">
        <v>49</v>
      </c>
      <c r="B450">
        <v>2014</v>
      </c>
      <c r="C450" t="s">
        <v>79</v>
      </c>
      <c r="D450" t="s">
        <v>102</v>
      </c>
      <c r="E450" t="s">
        <v>15870</v>
      </c>
      <c r="F450">
        <v>44</v>
      </c>
    </row>
    <row r="451" spans="1:6" x14ac:dyDescent="0.25">
      <c r="A451" t="s">
        <v>49</v>
      </c>
      <c r="B451">
        <v>2014</v>
      </c>
      <c r="C451" t="s">
        <v>79</v>
      </c>
      <c r="D451" t="s">
        <v>107</v>
      </c>
      <c r="E451" t="s">
        <v>15871</v>
      </c>
      <c r="F451">
        <v>76</v>
      </c>
    </row>
    <row r="452" spans="1:6" x14ac:dyDescent="0.25">
      <c r="A452" t="s">
        <v>49</v>
      </c>
      <c r="B452">
        <v>2014</v>
      </c>
      <c r="C452" t="s">
        <v>79</v>
      </c>
      <c r="D452" t="s">
        <v>39</v>
      </c>
      <c r="E452" t="s">
        <v>15872</v>
      </c>
      <c r="F452">
        <v>64</v>
      </c>
    </row>
    <row r="453" spans="1:6" x14ac:dyDescent="0.25">
      <c r="A453" t="s">
        <v>49</v>
      </c>
      <c r="B453">
        <v>2014</v>
      </c>
      <c r="C453" t="s">
        <v>79</v>
      </c>
      <c r="D453" t="s">
        <v>103</v>
      </c>
      <c r="E453" t="s">
        <v>15873</v>
      </c>
      <c r="F453">
        <v>427</v>
      </c>
    </row>
    <row r="454" spans="1:6" x14ac:dyDescent="0.25">
      <c r="A454" t="s">
        <v>50</v>
      </c>
      <c r="B454">
        <v>2010</v>
      </c>
      <c r="C454" t="s">
        <v>76</v>
      </c>
      <c r="D454" t="s">
        <v>38</v>
      </c>
      <c r="E454" t="s">
        <v>15874</v>
      </c>
      <c r="F454">
        <v>76</v>
      </c>
    </row>
    <row r="455" spans="1:6" x14ac:dyDescent="0.25">
      <c r="A455" t="s">
        <v>50</v>
      </c>
      <c r="B455">
        <v>2010</v>
      </c>
      <c r="C455" t="s">
        <v>76</v>
      </c>
      <c r="D455" t="s">
        <v>40</v>
      </c>
      <c r="E455" t="s">
        <v>15875</v>
      </c>
      <c r="F455">
        <v>111</v>
      </c>
    </row>
    <row r="456" spans="1:6" x14ac:dyDescent="0.25">
      <c r="A456" t="s">
        <v>50</v>
      </c>
      <c r="B456">
        <v>2010</v>
      </c>
      <c r="C456" t="s">
        <v>76</v>
      </c>
      <c r="D456" t="s">
        <v>102</v>
      </c>
      <c r="E456" t="s">
        <v>15876</v>
      </c>
      <c r="F456">
        <v>269</v>
      </c>
    </row>
    <row r="457" spans="1:6" x14ac:dyDescent="0.25">
      <c r="A457" t="s">
        <v>50</v>
      </c>
      <c r="B457">
        <v>2010</v>
      </c>
      <c r="C457" t="s">
        <v>76</v>
      </c>
      <c r="D457" t="s">
        <v>107</v>
      </c>
      <c r="E457" t="s">
        <v>15877</v>
      </c>
      <c r="F457">
        <v>388</v>
      </c>
    </row>
    <row r="458" spans="1:6" x14ac:dyDescent="0.25">
      <c r="A458" t="s">
        <v>50</v>
      </c>
      <c r="B458">
        <v>2010</v>
      </c>
      <c r="C458" t="s">
        <v>76</v>
      </c>
      <c r="D458" t="s">
        <v>39</v>
      </c>
      <c r="E458" t="s">
        <v>15878</v>
      </c>
      <c r="F458">
        <v>190</v>
      </c>
    </row>
    <row r="459" spans="1:6" x14ac:dyDescent="0.25">
      <c r="A459" t="s">
        <v>50</v>
      </c>
      <c r="B459">
        <v>2010</v>
      </c>
      <c r="C459" t="s">
        <v>76</v>
      </c>
      <c r="D459" t="s">
        <v>103</v>
      </c>
      <c r="E459" t="s">
        <v>15879</v>
      </c>
      <c r="F459">
        <v>4344</v>
      </c>
    </row>
    <row r="460" spans="1:6" x14ac:dyDescent="0.25">
      <c r="A460" t="s">
        <v>50</v>
      </c>
      <c r="B460">
        <v>2010</v>
      </c>
      <c r="C460" t="s">
        <v>77</v>
      </c>
      <c r="D460" t="s">
        <v>38</v>
      </c>
      <c r="E460" t="s">
        <v>15880</v>
      </c>
      <c r="F460">
        <v>60</v>
      </c>
    </row>
    <row r="461" spans="1:6" x14ac:dyDescent="0.25">
      <c r="A461" t="s">
        <v>50</v>
      </c>
      <c r="B461">
        <v>2010</v>
      </c>
      <c r="C461" t="s">
        <v>77</v>
      </c>
      <c r="D461" t="s">
        <v>40</v>
      </c>
      <c r="E461" t="s">
        <v>15881</v>
      </c>
      <c r="F461">
        <v>112</v>
      </c>
    </row>
    <row r="462" spans="1:6" x14ac:dyDescent="0.25">
      <c r="A462" t="s">
        <v>50</v>
      </c>
      <c r="B462">
        <v>2010</v>
      </c>
      <c r="C462" t="s">
        <v>77</v>
      </c>
      <c r="D462" t="s">
        <v>102</v>
      </c>
      <c r="E462" t="s">
        <v>15882</v>
      </c>
      <c r="F462">
        <v>336</v>
      </c>
    </row>
    <row r="463" spans="1:6" x14ac:dyDescent="0.25">
      <c r="A463" t="s">
        <v>50</v>
      </c>
      <c r="B463">
        <v>2010</v>
      </c>
      <c r="C463" t="s">
        <v>77</v>
      </c>
      <c r="D463" t="s">
        <v>107</v>
      </c>
      <c r="E463" t="s">
        <v>15883</v>
      </c>
      <c r="F463">
        <v>441</v>
      </c>
    </row>
    <row r="464" spans="1:6" x14ac:dyDescent="0.25">
      <c r="A464" t="s">
        <v>50</v>
      </c>
      <c r="B464">
        <v>2010</v>
      </c>
      <c r="C464" t="s">
        <v>77</v>
      </c>
      <c r="D464" t="s">
        <v>39</v>
      </c>
      <c r="E464" t="s">
        <v>15884</v>
      </c>
      <c r="F464">
        <v>198</v>
      </c>
    </row>
    <row r="465" spans="1:6" x14ac:dyDescent="0.25">
      <c r="A465" t="s">
        <v>50</v>
      </c>
      <c r="B465">
        <v>2010</v>
      </c>
      <c r="C465" t="s">
        <v>77</v>
      </c>
      <c r="D465" t="s">
        <v>103</v>
      </c>
      <c r="E465" t="s">
        <v>15885</v>
      </c>
      <c r="F465">
        <v>4883</v>
      </c>
    </row>
    <row r="466" spans="1:6" x14ac:dyDescent="0.25">
      <c r="A466" t="s">
        <v>50</v>
      </c>
      <c r="B466">
        <v>2010</v>
      </c>
      <c r="C466" t="s">
        <v>78</v>
      </c>
      <c r="D466" t="s">
        <v>38</v>
      </c>
      <c r="E466" t="s">
        <v>15886</v>
      </c>
      <c r="F466">
        <v>51</v>
      </c>
    </row>
    <row r="467" spans="1:6" x14ac:dyDescent="0.25">
      <c r="A467" t="s">
        <v>50</v>
      </c>
      <c r="B467">
        <v>2010</v>
      </c>
      <c r="C467" t="s">
        <v>78</v>
      </c>
      <c r="D467" t="s">
        <v>40</v>
      </c>
      <c r="E467" t="s">
        <v>15887</v>
      </c>
      <c r="F467">
        <v>107</v>
      </c>
    </row>
    <row r="468" spans="1:6" x14ac:dyDescent="0.25">
      <c r="A468" t="s">
        <v>50</v>
      </c>
      <c r="B468">
        <v>2010</v>
      </c>
      <c r="C468" t="s">
        <v>78</v>
      </c>
      <c r="D468" t="s">
        <v>102</v>
      </c>
      <c r="E468" t="s">
        <v>15888</v>
      </c>
      <c r="F468">
        <v>312</v>
      </c>
    </row>
    <row r="469" spans="1:6" x14ac:dyDescent="0.25">
      <c r="A469" t="s">
        <v>50</v>
      </c>
      <c r="B469">
        <v>2010</v>
      </c>
      <c r="C469" t="s">
        <v>78</v>
      </c>
      <c r="D469" t="s">
        <v>107</v>
      </c>
      <c r="E469" t="s">
        <v>15889</v>
      </c>
      <c r="F469">
        <v>391</v>
      </c>
    </row>
    <row r="470" spans="1:6" x14ac:dyDescent="0.25">
      <c r="A470" t="s">
        <v>50</v>
      </c>
      <c r="B470">
        <v>2010</v>
      </c>
      <c r="C470" t="s">
        <v>78</v>
      </c>
      <c r="D470" t="s">
        <v>39</v>
      </c>
      <c r="E470" t="s">
        <v>15890</v>
      </c>
      <c r="F470">
        <v>196</v>
      </c>
    </row>
    <row r="471" spans="1:6" x14ac:dyDescent="0.25">
      <c r="A471" t="s">
        <v>50</v>
      </c>
      <c r="B471">
        <v>2010</v>
      </c>
      <c r="C471" t="s">
        <v>78</v>
      </c>
      <c r="D471" t="s">
        <v>103</v>
      </c>
      <c r="E471" t="s">
        <v>15891</v>
      </c>
      <c r="F471">
        <v>4433</v>
      </c>
    </row>
    <row r="472" spans="1:6" x14ac:dyDescent="0.25">
      <c r="A472" t="s">
        <v>50</v>
      </c>
      <c r="B472">
        <v>2010</v>
      </c>
      <c r="C472" t="s">
        <v>79</v>
      </c>
      <c r="D472" t="s">
        <v>38</v>
      </c>
      <c r="E472" t="s">
        <v>15892</v>
      </c>
      <c r="F472">
        <v>62</v>
      </c>
    </row>
    <row r="473" spans="1:6" x14ac:dyDescent="0.25">
      <c r="A473" t="s">
        <v>50</v>
      </c>
      <c r="B473">
        <v>2010</v>
      </c>
      <c r="C473" t="s">
        <v>79</v>
      </c>
      <c r="D473" t="s">
        <v>40</v>
      </c>
      <c r="E473" t="s">
        <v>15893</v>
      </c>
      <c r="F473">
        <v>163</v>
      </c>
    </row>
    <row r="474" spans="1:6" x14ac:dyDescent="0.25">
      <c r="A474" t="s">
        <v>50</v>
      </c>
      <c r="B474">
        <v>2010</v>
      </c>
      <c r="C474" t="s">
        <v>79</v>
      </c>
      <c r="D474" t="s">
        <v>102</v>
      </c>
      <c r="E474" t="s">
        <v>15894</v>
      </c>
      <c r="F474">
        <v>387</v>
      </c>
    </row>
    <row r="475" spans="1:6" x14ac:dyDescent="0.25">
      <c r="A475" t="s">
        <v>50</v>
      </c>
      <c r="B475">
        <v>2010</v>
      </c>
      <c r="C475" t="s">
        <v>79</v>
      </c>
      <c r="D475" t="s">
        <v>107</v>
      </c>
      <c r="E475" t="s">
        <v>15895</v>
      </c>
      <c r="F475">
        <v>617</v>
      </c>
    </row>
    <row r="476" spans="1:6" x14ac:dyDescent="0.25">
      <c r="A476" t="s">
        <v>50</v>
      </c>
      <c r="B476">
        <v>2010</v>
      </c>
      <c r="C476" t="s">
        <v>79</v>
      </c>
      <c r="D476" t="s">
        <v>39</v>
      </c>
      <c r="E476" t="s">
        <v>15896</v>
      </c>
      <c r="F476">
        <v>219</v>
      </c>
    </row>
    <row r="477" spans="1:6" x14ac:dyDescent="0.25">
      <c r="A477" t="s">
        <v>50</v>
      </c>
      <c r="B477">
        <v>2010</v>
      </c>
      <c r="C477" t="s">
        <v>79</v>
      </c>
      <c r="D477" t="s">
        <v>103</v>
      </c>
      <c r="E477" t="s">
        <v>15897</v>
      </c>
      <c r="F477">
        <v>5284</v>
      </c>
    </row>
    <row r="478" spans="1:6" x14ac:dyDescent="0.25">
      <c r="A478" t="s">
        <v>50</v>
      </c>
      <c r="B478">
        <v>2011</v>
      </c>
      <c r="C478" t="s">
        <v>76</v>
      </c>
      <c r="D478" t="s">
        <v>38</v>
      </c>
      <c r="E478" t="s">
        <v>15898</v>
      </c>
      <c r="F478">
        <v>40</v>
      </c>
    </row>
    <row r="479" spans="1:6" x14ac:dyDescent="0.25">
      <c r="A479" t="s">
        <v>50</v>
      </c>
      <c r="B479">
        <v>2011</v>
      </c>
      <c r="C479" t="s">
        <v>76</v>
      </c>
      <c r="D479" t="s">
        <v>40</v>
      </c>
      <c r="E479" t="s">
        <v>15899</v>
      </c>
      <c r="F479">
        <v>72</v>
      </c>
    </row>
    <row r="480" spans="1:6" x14ac:dyDescent="0.25">
      <c r="A480" t="s">
        <v>50</v>
      </c>
      <c r="B480">
        <v>2011</v>
      </c>
      <c r="C480" t="s">
        <v>76</v>
      </c>
      <c r="D480" t="s">
        <v>102</v>
      </c>
      <c r="E480" t="s">
        <v>15900</v>
      </c>
      <c r="F480">
        <v>382</v>
      </c>
    </row>
    <row r="481" spans="1:6" x14ac:dyDescent="0.25">
      <c r="A481" t="s">
        <v>50</v>
      </c>
      <c r="B481">
        <v>2011</v>
      </c>
      <c r="C481" t="s">
        <v>76</v>
      </c>
      <c r="D481" t="s">
        <v>107</v>
      </c>
      <c r="E481" t="s">
        <v>15901</v>
      </c>
      <c r="F481">
        <v>230</v>
      </c>
    </row>
    <row r="482" spans="1:6" x14ac:dyDescent="0.25">
      <c r="A482" t="s">
        <v>50</v>
      </c>
      <c r="B482">
        <v>2011</v>
      </c>
      <c r="C482" t="s">
        <v>76</v>
      </c>
      <c r="D482" t="s">
        <v>39</v>
      </c>
      <c r="E482" t="s">
        <v>15902</v>
      </c>
      <c r="F482">
        <v>165</v>
      </c>
    </row>
    <row r="483" spans="1:6" x14ac:dyDescent="0.25">
      <c r="A483" t="s">
        <v>50</v>
      </c>
      <c r="B483">
        <v>2011</v>
      </c>
      <c r="C483" t="s">
        <v>76</v>
      </c>
      <c r="D483" t="s">
        <v>103</v>
      </c>
      <c r="E483" t="s">
        <v>15903</v>
      </c>
      <c r="F483">
        <v>4274</v>
      </c>
    </row>
    <row r="484" spans="1:6" x14ac:dyDescent="0.25">
      <c r="A484" t="s">
        <v>50</v>
      </c>
      <c r="B484">
        <v>2011</v>
      </c>
      <c r="C484" t="s">
        <v>77</v>
      </c>
      <c r="D484" t="s">
        <v>38</v>
      </c>
      <c r="E484" t="s">
        <v>15904</v>
      </c>
      <c r="F484">
        <v>39</v>
      </c>
    </row>
    <row r="485" spans="1:6" x14ac:dyDescent="0.25">
      <c r="A485" t="s">
        <v>50</v>
      </c>
      <c r="B485">
        <v>2011</v>
      </c>
      <c r="C485" t="s">
        <v>77</v>
      </c>
      <c r="D485" t="s">
        <v>40</v>
      </c>
      <c r="E485" t="s">
        <v>15905</v>
      </c>
      <c r="F485">
        <v>67</v>
      </c>
    </row>
    <row r="486" spans="1:6" x14ac:dyDescent="0.25">
      <c r="A486" t="s">
        <v>50</v>
      </c>
      <c r="B486">
        <v>2011</v>
      </c>
      <c r="C486" t="s">
        <v>77</v>
      </c>
      <c r="D486" t="s">
        <v>102</v>
      </c>
      <c r="E486" t="s">
        <v>15906</v>
      </c>
      <c r="F486">
        <v>411</v>
      </c>
    </row>
    <row r="487" spans="1:6" x14ac:dyDescent="0.25">
      <c r="A487" t="s">
        <v>50</v>
      </c>
      <c r="B487">
        <v>2011</v>
      </c>
      <c r="C487" t="s">
        <v>77</v>
      </c>
      <c r="D487" t="s">
        <v>107</v>
      </c>
      <c r="E487" t="s">
        <v>15907</v>
      </c>
      <c r="F487">
        <v>293</v>
      </c>
    </row>
    <row r="488" spans="1:6" x14ac:dyDescent="0.25">
      <c r="A488" t="s">
        <v>50</v>
      </c>
      <c r="B488">
        <v>2011</v>
      </c>
      <c r="C488" t="s">
        <v>77</v>
      </c>
      <c r="D488" t="s">
        <v>39</v>
      </c>
      <c r="E488" t="s">
        <v>15908</v>
      </c>
      <c r="F488">
        <v>185</v>
      </c>
    </row>
    <row r="489" spans="1:6" x14ac:dyDescent="0.25">
      <c r="A489" t="s">
        <v>50</v>
      </c>
      <c r="B489">
        <v>2011</v>
      </c>
      <c r="C489" t="s">
        <v>77</v>
      </c>
      <c r="D489" t="s">
        <v>103</v>
      </c>
      <c r="E489" t="s">
        <v>15909</v>
      </c>
      <c r="F489">
        <v>5141</v>
      </c>
    </row>
    <row r="490" spans="1:6" x14ac:dyDescent="0.25">
      <c r="A490" t="s">
        <v>50</v>
      </c>
      <c r="B490">
        <v>2011</v>
      </c>
      <c r="C490" t="s">
        <v>78</v>
      </c>
      <c r="D490" t="s">
        <v>38</v>
      </c>
      <c r="E490" t="s">
        <v>15910</v>
      </c>
      <c r="F490">
        <v>37</v>
      </c>
    </row>
    <row r="491" spans="1:6" x14ac:dyDescent="0.25">
      <c r="A491" t="s">
        <v>50</v>
      </c>
      <c r="B491">
        <v>2011</v>
      </c>
      <c r="C491" t="s">
        <v>78</v>
      </c>
      <c r="D491" t="s">
        <v>40</v>
      </c>
      <c r="E491" t="s">
        <v>15911</v>
      </c>
      <c r="F491">
        <v>83</v>
      </c>
    </row>
    <row r="492" spans="1:6" x14ac:dyDescent="0.25">
      <c r="A492" t="s">
        <v>50</v>
      </c>
      <c r="B492">
        <v>2011</v>
      </c>
      <c r="C492" t="s">
        <v>78</v>
      </c>
      <c r="D492" t="s">
        <v>102</v>
      </c>
      <c r="E492" t="s">
        <v>15912</v>
      </c>
      <c r="F492">
        <v>433</v>
      </c>
    </row>
    <row r="493" spans="1:6" x14ac:dyDescent="0.25">
      <c r="A493" t="s">
        <v>50</v>
      </c>
      <c r="B493">
        <v>2011</v>
      </c>
      <c r="C493" t="s">
        <v>78</v>
      </c>
      <c r="D493" t="s">
        <v>107</v>
      </c>
      <c r="E493" t="s">
        <v>15913</v>
      </c>
      <c r="F493">
        <v>303</v>
      </c>
    </row>
    <row r="494" spans="1:6" x14ac:dyDescent="0.25">
      <c r="A494" t="s">
        <v>50</v>
      </c>
      <c r="B494">
        <v>2011</v>
      </c>
      <c r="C494" t="s">
        <v>78</v>
      </c>
      <c r="D494" t="s">
        <v>39</v>
      </c>
      <c r="E494" t="s">
        <v>15914</v>
      </c>
      <c r="F494">
        <v>200</v>
      </c>
    </row>
    <row r="495" spans="1:6" x14ac:dyDescent="0.25">
      <c r="A495" t="s">
        <v>50</v>
      </c>
      <c r="B495">
        <v>2011</v>
      </c>
      <c r="C495" t="s">
        <v>78</v>
      </c>
      <c r="D495" t="s">
        <v>103</v>
      </c>
      <c r="E495" t="s">
        <v>15915</v>
      </c>
      <c r="F495">
        <v>4547</v>
      </c>
    </row>
    <row r="496" spans="1:6" x14ac:dyDescent="0.25">
      <c r="A496" t="s">
        <v>50</v>
      </c>
      <c r="B496">
        <v>2011</v>
      </c>
      <c r="C496" t="s">
        <v>79</v>
      </c>
      <c r="D496" t="s">
        <v>38</v>
      </c>
      <c r="E496" t="s">
        <v>15916</v>
      </c>
      <c r="F496">
        <v>42</v>
      </c>
    </row>
    <row r="497" spans="1:6" x14ac:dyDescent="0.25">
      <c r="A497" t="s">
        <v>50</v>
      </c>
      <c r="B497">
        <v>2011</v>
      </c>
      <c r="C497" t="s">
        <v>79</v>
      </c>
      <c r="D497" t="s">
        <v>40</v>
      </c>
      <c r="E497" t="s">
        <v>15917</v>
      </c>
      <c r="F497">
        <v>105</v>
      </c>
    </row>
    <row r="498" spans="1:6" x14ac:dyDescent="0.25">
      <c r="A498" t="s">
        <v>50</v>
      </c>
      <c r="B498">
        <v>2011</v>
      </c>
      <c r="C498" t="s">
        <v>79</v>
      </c>
      <c r="D498" t="s">
        <v>102</v>
      </c>
      <c r="E498" t="s">
        <v>15918</v>
      </c>
      <c r="F498">
        <v>561</v>
      </c>
    </row>
    <row r="499" spans="1:6" x14ac:dyDescent="0.25">
      <c r="A499" t="s">
        <v>50</v>
      </c>
      <c r="B499">
        <v>2011</v>
      </c>
      <c r="C499" t="s">
        <v>79</v>
      </c>
      <c r="D499" t="s">
        <v>107</v>
      </c>
      <c r="E499" t="s">
        <v>15919</v>
      </c>
      <c r="F499">
        <v>400</v>
      </c>
    </row>
    <row r="500" spans="1:6" x14ac:dyDescent="0.25">
      <c r="A500" t="s">
        <v>50</v>
      </c>
      <c r="B500">
        <v>2011</v>
      </c>
      <c r="C500" t="s">
        <v>79</v>
      </c>
      <c r="D500" t="s">
        <v>39</v>
      </c>
      <c r="E500" t="s">
        <v>15920</v>
      </c>
      <c r="F500">
        <v>232</v>
      </c>
    </row>
    <row r="501" spans="1:6" x14ac:dyDescent="0.25">
      <c r="A501" t="s">
        <v>50</v>
      </c>
      <c r="B501">
        <v>2011</v>
      </c>
      <c r="C501" t="s">
        <v>79</v>
      </c>
      <c r="D501" t="s">
        <v>103</v>
      </c>
      <c r="E501" t="s">
        <v>15921</v>
      </c>
      <c r="F501">
        <v>5277</v>
      </c>
    </row>
    <row r="502" spans="1:6" x14ac:dyDescent="0.25">
      <c r="A502" t="s">
        <v>50</v>
      </c>
      <c r="B502">
        <v>2012</v>
      </c>
      <c r="C502" t="s">
        <v>76</v>
      </c>
      <c r="D502" t="s">
        <v>38</v>
      </c>
      <c r="E502" t="s">
        <v>15922</v>
      </c>
      <c r="F502">
        <v>46</v>
      </c>
    </row>
    <row r="503" spans="1:6" x14ac:dyDescent="0.25">
      <c r="A503" t="s">
        <v>50</v>
      </c>
      <c r="B503">
        <v>2012</v>
      </c>
      <c r="C503" t="s">
        <v>76</v>
      </c>
      <c r="D503" t="s">
        <v>40</v>
      </c>
      <c r="E503" t="s">
        <v>15923</v>
      </c>
      <c r="F503">
        <v>100</v>
      </c>
    </row>
    <row r="504" spans="1:6" x14ac:dyDescent="0.25">
      <c r="A504" t="s">
        <v>50</v>
      </c>
      <c r="B504">
        <v>2012</v>
      </c>
      <c r="C504" t="s">
        <v>76</v>
      </c>
      <c r="D504" t="s">
        <v>102</v>
      </c>
      <c r="E504" t="s">
        <v>15924</v>
      </c>
      <c r="F504">
        <v>292</v>
      </c>
    </row>
    <row r="505" spans="1:6" x14ac:dyDescent="0.25">
      <c r="A505" t="s">
        <v>50</v>
      </c>
      <c r="B505">
        <v>2012</v>
      </c>
      <c r="C505" t="s">
        <v>76</v>
      </c>
      <c r="D505" t="s">
        <v>107</v>
      </c>
      <c r="E505" t="s">
        <v>15925</v>
      </c>
      <c r="F505">
        <v>384</v>
      </c>
    </row>
    <row r="506" spans="1:6" x14ac:dyDescent="0.25">
      <c r="A506" t="s">
        <v>50</v>
      </c>
      <c r="B506">
        <v>2012</v>
      </c>
      <c r="C506" t="s">
        <v>76</v>
      </c>
      <c r="D506" t="s">
        <v>39</v>
      </c>
      <c r="E506" t="s">
        <v>15926</v>
      </c>
      <c r="F506">
        <v>158</v>
      </c>
    </row>
    <row r="507" spans="1:6" x14ac:dyDescent="0.25">
      <c r="A507" t="s">
        <v>50</v>
      </c>
      <c r="B507">
        <v>2012</v>
      </c>
      <c r="C507" t="s">
        <v>76</v>
      </c>
      <c r="D507" t="s">
        <v>103</v>
      </c>
      <c r="E507" t="s">
        <v>15927</v>
      </c>
      <c r="F507">
        <v>3707</v>
      </c>
    </row>
    <row r="508" spans="1:6" x14ac:dyDescent="0.25">
      <c r="A508" t="s">
        <v>50</v>
      </c>
      <c r="B508">
        <v>2012</v>
      </c>
      <c r="C508" t="s">
        <v>77</v>
      </c>
      <c r="D508" t="s">
        <v>38</v>
      </c>
      <c r="E508" t="s">
        <v>15928</v>
      </c>
      <c r="F508">
        <v>69</v>
      </c>
    </row>
    <row r="509" spans="1:6" x14ac:dyDescent="0.25">
      <c r="A509" t="s">
        <v>50</v>
      </c>
      <c r="B509">
        <v>2012</v>
      </c>
      <c r="C509" t="s">
        <v>77</v>
      </c>
      <c r="D509" t="s">
        <v>40</v>
      </c>
      <c r="E509" t="s">
        <v>15929</v>
      </c>
      <c r="F509">
        <v>120</v>
      </c>
    </row>
    <row r="510" spans="1:6" x14ac:dyDescent="0.25">
      <c r="A510" t="s">
        <v>50</v>
      </c>
      <c r="B510">
        <v>2012</v>
      </c>
      <c r="C510" t="s">
        <v>77</v>
      </c>
      <c r="D510" t="s">
        <v>102</v>
      </c>
      <c r="E510" t="s">
        <v>15930</v>
      </c>
      <c r="F510">
        <v>390</v>
      </c>
    </row>
    <row r="511" spans="1:6" x14ac:dyDescent="0.25">
      <c r="A511" t="s">
        <v>50</v>
      </c>
      <c r="B511">
        <v>2012</v>
      </c>
      <c r="C511" t="s">
        <v>77</v>
      </c>
      <c r="D511" t="s">
        <v>107</v>
      </c>
      <c r="E511" t="s">
        <v>15931</v>
      </c>
      <c r="F511">
        <v>451</v>
      </c>
    </row>
    <row r="512" spans="1:6" x14ac:dyDescent="0.25">
      <c r="A512" t="s">
        <v>50</v>
      </c>
      <c r="B512">
        <v>2012</v>
      </c>
      <c r="C512" t="s">
        <v>77</v>
      </c>
      <c r="D512" t="s">
        <v>39</v>
      </c>
      <c r="E512" t="s">
        <v>15932</v>
      </c>
      <c r="F512">
        <v>220</v>
      </c>
    </row>
    <row r="513" spans="1:6" x14ac:dyDescent="0.25">
      <c r="A513" t="s">
        <v>50</v>
      </c>
      <c r="B513">
        <v>2012</v>
      </c>
      <c r="C513" t="s">
        <v>77</v>
      </c>
      <c r="D513" t="s">
        <v>103</v>
      </c>
      <c r="E513" t="s">
        <v>15933</v>
      </c>
      <c r="F513">
        <v>5003</v>
      </c>
    </row>
    <row r="514" spans="1:6" x14ac:dyDescent="0.25">
      <c r="A514" t="s">
        <v>50</v>
      </c>
      <c r="B514">
        <v>2012</v>
      </c>
      <c r="C514" t="s">
        <v>78</v>
      </c>
      <c r="D514" t="s">
        <v>38</v>
      </c>
      <c r="E514" t="s">
        <v>15934</v>
      </c>
      <c r="F514">
        <v>62</v>
      </c>
    </row>
    <row r="515" spans="1:6" x14ac:dyDescent="0.25">
      <c r="A515" t="s">
        <v>50</v>
      </c>
      <c r="B515">
        <v>2012</v>
      </c>
      <c r="C515" t="s">
        <v>78</v>
      </c>
      <c r="D515" t="s">
        <v>40</v>
      </c>
      <c r="E515" t="s">
        <v>15935</v>
      </c>
      <c r="F515">
        <v>166</v>
      </c>
    </row>
    <row r="516" spans="1:6" x14ac:dyDescent="0.25">
      <c r="A516" t="s">
        <v>50</v>
      </c>
      <c r="B516">
        <v>2012</v>
      </c>
      <c r="C516" t="s">
        <v>78</v>
      </c>
      <c r="D516" t="s">
        <v>102</v>
      </c>
      <c r="E516" t="s">
        <v>15936</v>
      </c>
      <c r="F516">
        <v>367</v>
      </c>
    </row>
    <row r="517" spans="1:6" x14ac:dyDescent="0.25">
      <c r="A517" t="s">
        <v>50</v>
      </c>
      <c r="B517">
        <v>2012</v>
      </c>
      <c r="C517" t="s">
        <v>78</v>
      </c>
      <c r="D517" t="s">
        <v>107</v>
      </c>
      <c r="E517" t="s">
        <v>15937</v>
      </c>
      <c r="F517">
        <v>496</v>
      </c>
    </row>
    <row r="518" spans="1:6" x14ac:dyDescent="0.25">
      <c r="A518" t="s">
        <v>50</v>
      </c>
      <c r="B518">
        <v>2012</v>
      </c>
      <c r="C518" t="s">
        <v>78</v>
      </c>
      <c r="D518" t="s">
        <v>39</v>
      </c>
      <c r="E518" t="s">
        <v>15938</v>
      </c>
      <c r="F518">
        <v>218</v>
      </c>
    </row>
    <row r="519" spans="1:6" x14ac:dyDescent="0.25">
      <c r="A519" t="s">
        <v>50</v>
      </c>
      <c r="B519">
        <v>2012</v>
      </c>
      <c r="C519" t="s">
        <v>78</v>
      </c>
      <c r="D519" t="s">
        <v>103</v>
      </c>
      <c r="E519" t="s">
        <v>15939</v>
      </c>
      <c r="F519">
        <v>4455</v>
      </c>
    </row>
    <row r="520" spans="1:6" x14ac:dyDescent="0.25">
      <c r="A520" t="s">
        <v>50</v>
      </c>
      <c r="B520">
        <v>2012</v>
      </c>
      <c r="C520" t="s">
        <v>79</v>
      </c>
      <c r="D520" t="s">
        <v>38</v>
      </c>
      <c r="E520" t="s">
        <v>15940</v>
      </c>
      <c r="F520">
        <v>84</v>
      </c>
    </row>
    <row r="521" spans="1:6" x14ac:dyDescent="0.25">
      <c r="A521" t="s">
        <v>50</v>
      </c>
      <c r="B521">
        <v>2012</v>
      </c>
      <c r="C521" t="s">
        <v>79</v>
      </c>
      <c r="D521" t="s">
        <v>40</v>
      </c>
      <c r="E521" t="s">
        <v>15941</v>
      </c>
      <c r="F521">
        <v>191</v>
      </c>
    </row>
    <row r="522" spans="1:6" x14ac:dyDescent="0.25">
      <c r="A522" t="s">
        <v>50</v>
      </c>
      <c r="B522">
        <v>2012</v>
      </c>
      <c r="C522" t="s">
        <v>79</v>
      </c>
      <c r="D522" t="s">
        <v>102</v>
      </c>
      <c r="E522" t="s">
        <v>15942</v>
      </c>
      <c r="F522">
        <v>516</v>
      </c>
    </row>
    <row r="523" spans="1:6" x14ac:dyDescent="0.25">
      <c r="A523" t="s">
        <v>50</v>
      </c>
      <c r="B523">
        <v>2012</v>
      </c>
      <c r="C523" t="s">
        <v>79</v>
      </c>
      <c r="D523" t="s">
        <v>107</v>
      </c>
      <c r="E523" t="s">
        <v>15943</v>
      </c>
      <c r="F523">
        <v>693</v>
      </c>
    </row>
    <row r="524" spans="1:6" x14ac:dyDescent="0.25">
      <c r="A524" t="s">
        <v>50</v>
      </c>
      <c r="B524">
        <v>2012</v>
      </c>
      <c r="C524" t="s">
        <v>79</v>
      </c>
      <c r="D524" t="s">
        <v>39</v>
      </c>
      <c r="E524" t="s">
        <v>15944</v>
      </c>
      <c r="F524">
        <v>294</v>
      </c>
    </row>
    <row r="525" spans="1:6" x14ac:dyDescent="0.25">
      <c r="A525" t="s">
        <v>50</v>
      </c>
      <c r="B525">
        <v>2012</v>
      </c>
      <c r="C525" t="s">
        <v>79</v>
      </c>
      <c r="D525" t="s">
        <v>103</v>
      </c>
      <c r="E525" t="s">
        <v>15945</v>
      </c>
      <c r="F525">
        <v>5256</v>
      </c>
    </row>
    <row r="526" spans="1:6" x14ac:dyDescent="0.25">
      <c r="A526" t="s">
        <v>50</v>
      </c>
      <c r="B526">
        <v>2013</v>
      </c>
      <c r="C526" t="s">
        <v>76</v>
      </c>
      <c r="D526" t="s">
        <v>38</v>
      </c>
      <c r="E526" t="s">
        <v>15946</v>
      </c>
      <c r="F526">
        <v>85</v>
      </c>
    </row>
    <row r="527" spans="1:6" x14ac:dyDescent="0.25">
      <c r="A527" t="s">
        <v>50</v>
      </c>
      <c r="B527">
        <v>2013</v>
      </c>
      <c r="C527" t="s">
        <v>76</v>
      </c>
      <c r="D527" t="s">
        <v>40</v>
      </c>
      <c r="E527" t="s">
        <v>15947</v>
      </c>
      <c r="F527">
        <v>169</v>
      </c>
    </row>
    <row r="528" spans="1:6" x14ac:dyDescent="0.25">
      <c r="A528" t="s">
        <v>50</v>
      </c>
      <c r="B528">
        <v>2013</v>
      </c>
      <c r="C528" t="s">
        <v>76</v>
      </c>
      <c r="D528" t="s">
        <v>102</v>
      </c>
      <c r="E528" t="s">
        <v>15948</v>
      </c>
      <c r="F528">
        <v>372</v>
      </c>
    </row>
    <row r="529" spans="1:6" x14ac:dyDescent="0.25">
      <c r="A529" t="s">
        <v>50</v>
      </c>
      <c r="B529">
        <v>2013</v>
      </c>
      <c r="C529" t="s">
        <v>76</v>
      </c>
      <c r="D529" t="s">
        <v>107</v>
      </c>
      <c r="E529" t="s">
        <v>15949</v>
      </c>
      <c r="F529">
        <v>481</v>
      </c>
    </row>
    <row r="530" spans="1:6" x14ac:dyDescent="0.25">
      <c r="A530" t="s">
        <v>50</v>
      </c>
      <c r="B530">
        <v>2013</v>
      </c>
      <c r="C530" t="s">
        <v>76</v>
      </c>
      <c r="D530" t="s">
        <v>39</v>
      </c>
      <c r="E530" t="s">
        <v>15950</v>
      </c>
      <c r="F530">
        <v>198</v>
      </c>
    </row>
    <row r="531" spans="1:6" x14ac:dyDescent="0.25">
      <c r="A531" t="s">
        <v>50</v>
      </c>
      <c r="B531">
        <v>2013</v>
      </c>
      <c r="C531" t="s">
        <v>76</v>
      </c>
      <c r="D531" t="s">
        <v>103</v>
      </c>
      <c r="E531" t="s">
        <v>15951</v>
      </c>
      <c r="F531">
        <v>3818</v>
      </c>
    </row>
    <row r="532" spans="1:6" x14ac:dyDescent="0.25">
      <c r="A532" t="s">
        <v>50</v>
      </c>
      <c r="B532">
        <v>2013</v>
      </c>
      <c r="C532" t="s">
        <v>77</v>
      </c>
      <c r="D532" t="s">
        <v>38</v>
      </c>
      <c r="E532" t="s">
        <v>15952</v>
      </c>
      <c r="F532">
        <v>95</v>
      </c>
    </row>
    <row r="533" spans="1:6" x14ac:dyDescent="0.25">
      <c r="A533" t="s">
        <v>50</v>
      </c>
      <c r="B533">
        <v>2013</v>
      </c>
      <c r="C533" t="s">
        <v>77</v>
      </c>
      <c r="D533" t="s">
        <v>40</v>
      </c>
      <c r="E533" t="s">
        <v>15953</v>
      </c>
      <c r="F533">
        <v>179</v>
      </c>
    </row>
    <row r="534" spans="1:6" x14ac:dyDescent="0.25">
      <c r="A534" t="s">
        <v>50</v>
      </c>
      <c r="B534">
        <v>2013</v>
      </c>
      <c r="C534" t="s">
        <v>77</v>
      </c>
      <c r="D534" t="s">
        <v>102</v>
      </c>
      <c r="E534" t="s">
        <v>15954</v>
      </c>
      <c r="F534">
        <v>395</v>
      </c>
    </row>
    <row r="535" spans="1:6" x14ac:dyDescent="0.25">
      <c r="A535" t="s">
        <v>50</v>
      </c>
      <c r="B535">
        <v>2013</v>
      </c>
      <c r="C535" t="s">
        <v>77</v>
      </c>
      <c r="D535" t="s">
        <v>107</v>
      </c>
      <c r="E535" t="s">
        <v>15955</v>
      </c>
      <c r="F535">
        <v>499</v>
      </c>
    </row>
    <row r="536" spans="1:6" x14ac:dyDescent="0.25">
      <c r="A536" t="s">
        <v>50</v>
      </c>
      <c r="B536">
        <v>2013</v>
      </c>
      <c r="C536" t="s">
        <v>77</v>
      </c>
      <c r="D536" t="s">
        <v>39</v>
      </c>
      <c r="E536" t="s">
        <v>15956</v>
      </c>
      <c r="F536">
        <v>188</v>
      </c>
    </row>
    <row r="537" spans="1:6" x14ac:dyDescent="0.25">
      <c r="A537" t="s">
        <v>50</v>
      </c>
      <c r="B537">
        <v>2013</v>
      </c>
      <c r="C537" t="s">
        <v>77</v>
      </c>
      <c r="D537" t="s">
        <v>103</v>
      </c>
      <c r="E537" t="s">
        <v>15957</v>
      </c>
      <c r="F537">
        <v>4466</v>
      </c>
    </row>
    <row r="538" spans="1:6" x14ac:dyDescent="0.25">
      <c r="A538" t="s">
        <v>50</v>
      </c>
      <c r="B538">
        <v>2013</v>
      </c>
      <c r="C538" t="s">
        <v>78</v>
      </c>
      <c r="D538" t="s">
        <v>38</v>
      </c>
      <c r="E538" t="s">
        <v>15958</v>
      </c>
      <c r="F538">
        <v>114</v>
      </c>
    </row>
    <row r="539" spans="1:6" x14ac:dyDescent="0.25">
      <c r="A539" t="s">
        <v>50</v>
      </c>
      <c r="B539">
        <v>2013</v>
      </c>
      <c r="C539" t="s">
        <v>78</v>
      </c>
      <c r="D539" t="s">
        <v>40</v>
      </c>
      <c r="E539" t="s">
        <v>15959</v>
      </c>
      <c r="F539">
        <v>242</v>
      </c>
    </row>
    <row r="540" spans="1:6" x14ac:dyDescent="0.25">
      <c r="A540" t="s">
        <v>50</v>
      </c>
      <c r="B540">
        <v>2013</v>
      </c>
      <c r="C540" t="s">
        <v>78</v>
      </c>
      <c r="D540" t="s">
        <v>102</v>
      </c>
      <c r="E540" t="s">
        <v>15960</v>
      </c>
      <c r="F540">
        <v>452</v>
      </c>
    </row>
    <row r="541" spans="1:6" x14ac:dyDescent="0.25">
      <c r="A541" t="s">
        <v>50</v>
      </c>
      <c r="B541">
        <v>2013</v>
      </c>
      <c r="C541" t="s">
        <v>78</v>
      </c>
      <c r="D541" t="s">
        <v>107</v>
      </c>
      <c r="E541" t="s">
        <v>15961</v>
      </c>
      <c r="F541">
        <v>619</v>
      </c>
    </row>
    <row r="542" spans="1:6" x14ac:dyDescent="0.25">
      <c r="A542" t="s">
        <v>50</v>
      </c>
      <c r="B542">
        <v>2013</v>
      </c>
      <c r="C542" t="s">
        <v>78</v>
      </c>
      <c r="D542" t="s">
        <v>39</v>
      </c>
      <c r="E542" t="s">
        <v>15962</v>
      </c>
      <c r="F542">
        <v>262</v>
      </c>
    </row>
    <row r="543" spans="1:6" x14ac:dyDescent="0.25">
      <c r="A543" t="s">
        <v>50</v>
      </c>
      <c r="B543">
        <v>2013</v>
      </c>
      <c r="C543" t="s">
        <v>78</v>
      </c>
      <c r="D543" t="s">
        <v>103</v>
      </c>
      <c r="E543" t="s">
        <v>15963</v>
      </c>
      <c r="F543">
        <v>4690</v>
      </c>
    </row>
    <row r="544" spans="1:6" x14ac:dyDescent="0.25">
      <c r="A544" t="s">
        <v>50</v>
      </c>
      <c r="B544">
        <v>2013</v>
      </c>
      <c r="C544" t="s">
        <v>79</v>
      </c>
      <c r="D544" t="s">
        <v>38</v>
      </c>
      <c r="E544" t="s">
        <v>15964</v>
      </c>
      <c r="F544">
        <v>123</v>
      </c>
    </row>
    <row r="545" spans="1:6" x14ac:dyDescent="0.25">
      <c r="A545" t="s">
        <v>50</v>
      </c>
      <c r="B545">
        <v>2013</v>
      </c>
      <c r="C545" t="s">
        <v>79</v>
      </c>
      <c r="D545" t="s">
        <v>40</v>
      </c>
      <c r="E545" t="s">
        <v>15965</v>
      </c>
      <c r="F545">
        <v>350</v>
      </c>
    </row>
    <row r="546" spans="1:6" x14ac:dyDescent="0.25">
      <c r="A546" t="s">
        <v>50</v>
      </c>
      <c r="B546">
        <v>2013</v>
      </c>
      <c r="C546" t="s">
        <v>79</v>
      </c>
      <c r="D546" t="s">
        <v>102</v>
      </c>
      <c r="E546" t="s">
        <v>15966</v>
      </c>
      <c r="F546">
        <v>596</v>
      </c>
    </row>
    <row r="547" spans="1:6" x14ac:dyDescent="0.25">
      <c r="A547" t="s">
        <v>50</v>
      </c>
      <c r="B547">
        <v>2013</v>
      </c>
      <c r="C547" t="s">
        <v>79</v>
      </c>
      <c r="D547" t="s">
        <v>107</v>
      </c>
      <c r="E547" t="s">
        <v>15967</v>
      </c>
      <c r="F547">
        <v>906</v>
      </c>
    </row>
    <row r="548" spans="1:6" x14ac:dyDescent="0.25">
      <c r="A548" t="s">
        <v>50</v>
      </c>
      <c r="B548">
        <v>2013</v>
      </c>
      <c r="C548" t="s">
        <v>79</v>
      </c>
      <c r="D548" t="s">
        <v>39</v>
      </c>
      <c r="E548" t="s">
        <v>15968</v>
      </c>
      <c r="F548">
        <v>263</v>
      </c>
    </row>
    <row r="549" spans="1:6" x14ac:dyDescent="0.25">
      <c r="A549" t="s">
        <v>50</v>
      </c>
      <c r="B549">
        <v>2013</v>
      </c>
      <c r="C549" t="s">
        <v>79</v>
      </c>
      <c r="D549" t="s">
        <v>103</v>
      </c>
      <c r="E549" t="s">
        <v>15969</v>
      </c>
      <c r="F549">
        <v>4905</v>
      </c>
    </row>
    <row r="550" spans="1:6" x14ac:dyDescent="0.25">
      <c r="A550" t="s">
        <v>50</v>
      </c>
      <c r="B550">
        <v>2014</v>
      </c>
      <c r="C550" t="s">
        <v>76</v>
      </c>
      <c r="D550" t="s">
        <v>38</v>
      </c>
      <c r="E550" t="s">
        <v>15970</v>
      </c>
      <c r="F550">
        <v>92</v>
      </c>
    </row>
    <row r="551" spans="1:6" x14ac:dyDescent="0.25">
      <c r="A551" t="s">
        <v>50</v>
      </c>
      <c r="B551">
        <v>2014</v>
      </c>
      <c r="C551" t="s">
        <v>76</v>
      </c>
      <c r="D551" t="s">
        <v>40</v>
      </c>
      <c r="E551" t="s">
        <v>15971</v>
      </c>
      <c r="F551">
        <v>190</v>
      </c>
    </row>
    <row r="552" spans="1:6" x14ac:dyDescent="0.25">
      <c r="A552" t="s">
        <v>50</v>
      </c>
      <c r="B552">
        <v>2014</v>
      </c>
      <c r="C552" t="s">
        <v>76</v>
      </c>
      <c r="D552" t="s">
        <v>102</v>
      </c>
      <c r="E552" t="s">
        <v>15972</v>
      </c>
      <c r="F552">
        <v>411</v>
      </c>
    </row>
    <row r="553" spans="1:6" x14ac:dyDescent="0.25">
      <c r="A553" t="s">
        <v>50</v>
      </c>
      <c r="B553">
        <v>2014</v>
      </c>
      <c r="C553" t="s">
        <v>76</v>
      </c>
      <c r="D553" t="s">
        <v>107</v>
      </c>
      <c r="E553" t="s">
        <v>15973</v>
      </c>
      <c r="F553">
        <v>450</v>
      </c>
    </row>
    <row r="554" spans="1:6" x14ac:dyDescent="0.25">
      <c r="A554" t="s">
        <v>50</v>
      </c>
      <c r="B554">
        <v>2014</v>
      </c>
      <c r="C554" t="s">
        <v>76</v>
      </c>
      <c r="D554" t="s">
        <v>39</v>
      </c>
      <c r="E554" t="s">
        <v>15974</v>
      </c>
      <c r="F554">
        <v>171</v>
      </c>
    </row>
    <row r="555" spans="1:6" x14ac:dyDescent="0.25">
      <c r="A555" t="s">
        <v>50</v>
      </c>
      <c r="B555">
        <v>2014</v>
      </c>
      <c r="C555" t="s">
        <v>76</v>
      </c>
      <c r="D555" t="s">
        <v>103</v>
      </c>
      <c r="E555" t="s">
        <v>15975</v>
      </c>
      <c r="F555">
        <v>3799</v>
      </c>
    </row>
    <row r="556" spans="1:6" x14ac:dyDescent="0.25">
      <c r="A556" t="s">
        <v>50</v>
      </c>
      <c r="B556">
        <v>2014</v>
      </c>
      <c r="C556" t="s">
        <v>77</v>
      </c>
      <c r="D556" t="s">
        <v>38</v>
      </c>
      <c r="E556" t="s">
        <v>15976</v>
      </c>
      <c r="F556">
        <v>87</v>
      </c>
    </row>
    <row r="557" spans="1:6" x14ac:dyDescent="0.25">
      <c r="A557" t="s">
        <v>50</v>
      </c>
      <c r="B557">
        <v>2014</v>
      </c>
      <c r="C557" t="s">
        <v>77</v>
      </c>
      <c r="D557" t="s">
        <v>40</v>
      </c>
      <c r="E557" t="s">
        <v>15977</v>
      </c>
      <c r="F557">
        <v>231</v>
      </c>
    </row>
    <row r="558" spans="1:6" x14ac:dyDescent="0.25">
      <c r="A558" t="s">
        <v>50</v>
      </c>
      <c r="B558">
        <v>2014</v>
      </c>
      <c r="C558" t="s">
        <v>77</v>
      </c>
      <c r="D558" t="s">
        <v>102</v>
      </c>
      <c r="E558" t="s">
        <v>15978</v>
      </c>
      <c r="F558">
        <v>456</v>
      </c>
    </row>
    <row r="559" spans="1:6" x14ac:dyDescent="0.25">
      <c r="A559" t="s">
        <v>50</v>
      </c>
      <c r="B559">
        <v>2014</v>
      </c>
      <c r="C559" t="s">
        <v>77</v>
      </c>
      <c r="D559" t="s">
        <v>107</v>
      </c>
      <c r="E559" t="s">
        <v>15979</v>
      </c>
      <c r="F559">
        <v>504</v>
      </c>
    </row>
    <row r="560" spans="1:6" x14ac:dyDescent="0.25">
      <c r="A560" t="s">
        <v>50</v>
      </c>
      <c r="B560">
        <v>2014</v>
      </c>
      <c r="C560" t="s">
        <v>77</v>
      </c>
      <c r="D560" t="s">
        <v>39</v>
      </c>
      <c r="E560" t="s">
        <v>15980</v>
      </c>
      <c r="F560">
        <v>228</v>
      </c>
    </row>
    <row r="561" spans="1:6" x14ac:dyDescent="0.25">
      <c r="A561" t="s">
        <v>50</v>
      </c>
      <c r="B561">
        <v>2014</v>
      </c>
      <c r="C561" t="s">
        <v>77</v>
      </c>
      <c r="D561" t="s">
        <v>103</v>
      </c>
      <c r="E561" t="s">
        <v>15981</v>
      </c>
      <c r="F561">
        <v>4476</v>
      </c>
    </row>
    <row r="562" spans="1:6" x14ac:dyDescent="0.25">
      <c r="A562" t="s">
        <v>50</v>
      </c>
      <c r="B562">
        <v>2014</v>
      </c>
      <c r="C562" t="s">
        <v>78</v>
      </c>
      <c r="D562" t="s">
        <v>38</v>
      </c>
      <c r="E562" t="s">
        <v>15982</v>
      </c>
      <c r="F562">
        <v>99</v>
      </c>
    </row>
    <row r="563" spans="1:6" x14ac:dyDescent="0.25">
      <c r="A563" t="s">
        <v>50</v>
      </c>
      <c r="B563">
        <v>2014</v>
      </c>
      <c r="C563" t="s">
        <v>78</v>
      </c>
      <c r="D563" t="s">
        <v>40</v>
      </c>
      <c r="E563" t="s">
        <v>15983</v>
      </c>
      <c r="F563">
        <v>287</v>
      </c>
    </row>
    <row r="564" spans="1:6" x14ac:dyDescent="0.25">
      <c r="A564" t="s">
        <v>50</v>
      </c>
      <c r="B564">
        <v>2014</v>
      </c>
      <c r="C564" t="s">
        <v>78</v>
      </c>
      <c r="D564" t="s">
        <v>102</v>
      </c>
      <c r="E564" t="s">
        <v>15984</v>
      </c>
      <c r="F564">
        <v>515</v>
      </c>
    </row>
    <row r="565" spans="1:6" x14ac:dyDescent="0.25">
      <c r="A565" t="s">
        <v>50</v>
      </c>
      <c r="B565">
        <v>2014</v>
      </c>
      <c r="C565" t="s">
        <v>78</v>
      </c>
      <c r="D565" t="s">
        <v>107</v>
      </c>
      <c r="E565" t="s">
        <v>15985</v>
      </c>
      <c r="F565">
        <v>518</v>
      </c>
    </row>
    <row r="566" spans="1:6" x14ac:dyDescent="0.25">
      <c r="A566" t="s">
        <v>50</v>
      </c>
      <c r="B566">
        <v>2014</v>
      </c>
      <c r="C566" t="s">
        <v>78</v>
      </c>
      <c r="D566" t="s">
        <v>39</v>
      </c>
      <c r="E566" t="s">
        <v>15986</v>
      </c>
      <c r="F566">
        <v>245</v>
      </c>
    </row>
    <row r="567" spans="1:6" x14ac:dyDescent="0.25">
      <c r="A567" t="s">
        <v>50</v>
      </c>
      <c r="B567">
        <v>2014</v>
      </c>
      <c r="C567" t="s">
        <v>78</v>
      </c>
      <c r="D567" t="s">
        <v>103</v>
      </c>
      <c r="E567" t="s">
        <v>15987</v>
      </c>
      <c r="F567">
        <v>4764</v>
      </c>
    </row>
    <row r="568" spans="1:6" x14ac:dyDescent="0.25">
      <c r="A568" t="s">
        <v>50</v>
      </c>
      <c r="B568">
        <v>2014</v>
      </c>
      <c r="C568" t="s">
        <v>79</v>
      </c>
      <c r="D568" t="s">
        <v>38</v>
      </c>
      <c r="E568" t="s">
        <v>15988</v>
      </c>
      <c r="F568">
        <v>103</v>
      </c>
    </row>
    <row r="569" spans="1:6" x14ac:dyDescent="0.25">
      <c r="A569" t="s">
        <v>50</v>
      </c>
      <c r="B569">
        <v>2014</v>
      </c>
      <c r="C569" t="s">
        <v>79</v>
      </c>
      <c r="D569" t="s">
        <v>40</v>
      </c>
      <c r="E569" t="s">
        <v>15989</v>
      </c>
      <c r="F569">
        <v>372</v>
      </c>
    </row>
    <row r="570" spans="1:6" x14ac:dyDescent="0.25">
      <c r="A570" t="s">
        <v>50</v>
      </c>
      <c r="B570">
        <v>2014</v>
      </c>
      <c r="C570" t="s">
        <v>79</v>
      </c>
      <c r="D570" t="s">
        <v>102</v>
      </c>
      <c r="E570" t="s">
        <v>15990</v>
      </c>
      <c r="F570">
        <v>651</v>
      </c>
    </row>
    <row r="571" spans="1:6" x14ac:dyDescent="0.25">
      <c r="A571" t="s">
        <v>50</v>
      </c>
      <c r="B571">
        <v>2014</v>
      </c>
      <c r="C571" t="s">
        <v>79</v>
      </c>
      <c r="D571" t="s">
        <v>107</v>
      </c>
      <c r="E571" t="s">
        <v>15991</v>
      </c>
      <c r="F571">
        <v>971</v>
      </c>
    </row>
    <row r="572" spans="1:6" x14ac:dyDescent="0.25">
      <c r="A572" t="s">
        <v>50</v>
      </c>
      <c r="B572">
        <v>2014</v>
      </c>
      <c r="C572" t="s">
        <v>79</v>
      </c>
      <c r="D572" t="s">
        <v>39</v>
      </c>
      <c r="E572" t="s">
        <v>15992</v>
      </c>
      <c r="F572">
        <v>264</v>
      </c>
    </row>
    <row r="573" spans="1:6" x14ac:dyDescent="0.25">
      <c r="A573" t="s">
        <v>50</v>
      </c>
      <c r="B573">
        <v>2014</v>
      </c>
      <c r="C573" t="s">
        <v>79</v>
      </c>
      <c r="D573" t="s">
        <v>103</v>
      </c>
      <c r="E573" t="s">
        <v>15993</v>
      </c>
      <c r="F573">
        <v>4875</v>
      </c>
    </row>
    <row r="574" spans="1:6" x14ac:dyDescent="0.25">
      <c r="A574" t="s">
        <v>46</v>
      </c>
      <c r="B574">
        <v>2010</v>
      </c>
      <c r="C574" t="s">
        <v>76</v>
      </c>
      <c r="D574" t="s">
        <v>38</v>
      </c>
      <c r="E574" t="s">
        <v>15994</v>
      </c>
      <c r="F574">
        <v>2</v>
      </c>
    </row>
    <row r="575" spans="1:6" x14ac:dyDescent="0.25">
      <c r="A575" t="s">
        <v>46</v>
      </c>
      <c r="B575">
        <v>2010</v>
      </c>
      <c r="C575" t="s">
        <v>76</v>
      </c>
      <c r="D575" t="s">
        <v>40</v>
      </c>
      <c r="E575" t="s">
        <v>15995</v>
      </c>
      <c r="F575">
        <v>14</v>
      </c>
    </row>
    <row r="576" spans="1:6" x14ac:dyDescent="0.25">
      <c r="A576" t="s">
        <v>46</v>
      </c>
      <c r="B576">
        <v>2010</v>
      </c>
      <c r="C576" t="s">
        <v>76</v>
      </c>
      <c r="D576" t="s">
        <v>102</v>
      </c>
      <c r="E576" t="s">
        <v>15996</v>
      </c>
      <c r="F576">
        <v>28</v>
      </c>
    </row>
    <row r="577" spans="1:6" x14ac:dyDescent="0.25">
      <c r="A577" t="s">
        <v>46</v>
      </c>
      <c r="B577">
        <v>2010</v>
      </c>
      <c r="C577" t="s">
        <v>76</v>
      </c>
      <c r="D577" t="s">
        <v>107</v>
      </c>
      <c r="E577" t="s">
        <v>15997</v>
      </c>
      <c r="F577">
        <v>19</v>
      </c>
    </row>
    <row r="578" spans="1:6" x14ac:dyDescent="0.25">
      <c r="A578" t="s">
        <v>46</v>
      </c>
      <c r="B578">
        <v>2010</v>
      </c>
      <c r="C578" t="s">
        <v>76</v>
      </c>
      <c r="D578" t="s">
        <v>39</v>
      </c>
      <c r="E578" t="s">
        <v>15998</v>
      </c>
      <c r="F578">
        <v>9</v>
      </c>
    </row>
    <row r="579" spans="1:6" x14ac:dyDescent="0.25">
      <c r="A579" t="s">
        <v>46</v>
      </c>
      <c r="B579">
        <v>2010</v>
      </c>
      <c r="C579" t="s">
        <v>76</v>
      </c>
      <c r="D579" t="s">
        <v>103</v>
      </c>
      <c r="E579" t="s">
        <v>15999</v>
      </c>
      <c r="F579">
        <v>308</v>
      </c>
    </row>
    <row r="580" spans="1:6" x14ac:dyDescent="0.25">
      <c r="A580" t="s">
        <v>46</v>
      </c>
      <c r="B580">
        <v>2010</v>
      </c>
      <c r="C580" t="s">
        <v>77</v>
      </c>
      <c r="D580" t="s">
        <v>38</v>
      </c>
      <c r="E580" t="s">
        <v>16000</v>
      </c>
      <c r="F580">
        <v>6</v>
      </c>
    </row>
    <row r="581" spans="1:6" x14ac:dyDescent="0.25">
      <c r="A581" t="s">
        <v>46</v>
      </c>
      <c r="B581">
        <v>2010</v>
      </c>
      <c r="C581" t="s">
        <v>77</v>
      </c>
      <c r="D581" t="s">
        <v>40</v>
      </c>
      <c r="E581" t="s">
        <v>16001</v>
      </c>
      <c r="F581">
        <v>11</v>
      </c>
    </row>
    <row r="582" spans="1:6" x14ac:dyDescent="0.25">
      <c r="A582" t="s">
        <v>46</v>
      </c>
      <c r="B582">
        <v>2010</v>
      </c>
      <c r="C582" t="s">
        <v>77</v>
      </c>
      <c r="D582" t="s">
        <v>102</v>
      </c>
      <c r="E582" t="s">
        <v>16002</v>
      </c>
      <c r="F582">
        <v>32</v>
      </c>
    </row>
    <row r="583" spans="1:6" x14ac:dyDescent="0.25">
      <c r="A583" t="s">
        <v>46</v>
      </c>
      <c r="B583">
        <v>2010</v>
      </c>
      <c r="C583" t="s">
        <v>77</v>
      </c>
      <c r="D583" t="s">
        <v>107</v>
      </c>
      <c r="E583" t="s">
        <v>16003</v>
      </c>
      <c r="F583">
        <v>33</v>
      </c>
    </row>
    <row r="584" spans="1:6" x14ac:dyDescent="0.25">
      <c r="A584" t="s">
        <v>46</v>
      </c>
      <c r="B584">
        <v>2010</v>
      </c>
      <c r="C584" t="s">
        <v>77</v>
      </c>
      <c r="D584" t="s">
        <v>39</v>
      </c>
      <c r="E584" t="s">
        <v>16004</v>
      </c>
      <c r="F584">
        <v>8</v>
      </c>
    </row>
    <row r="585" spans="1:6" x14ac:dyDescent="0.25">
      <c r="A585" t="s">
        <v>46</v>
      </c>
      <c r="B585">
        <v>2010</v>
      </c>
      <c r="C585" t="s">
        <v>77</v>
      </c>
      <c r="D585" t="s">
        <v>103</v>
      </c>
      <c r="E585" t="s">
        <v>16005</v>
      </c>
      <c r="F585">
        <v>354</v>
      </c>
    </row>
    <row r="586" spans="1:6" x14ac:dyDescent="0.25">
      <c r="A586" t="s">
        <v>46</v>
      </c>
      <c r="B586">
        <v>2010</v>
      </c>
      <c r="C586" t="s">
        <v>78</v>
      </c>
      <c r="D586" t="s">
        <v>38</v>
      </c>
      <c r="E586" t="s">
        <v>16006</v>
      </c>
      <c r="F586">
        <v>3</v>
      </c>
    </row>
    <row r="587" spans="1:6" x14ac:dyDescent="0.25">
      <c r="A587" t="s">
        <v>46</v>
      </c>
      <c r="B587">
        <v>2010</v>
      </c>
      <c r="C587" t="s">
        <v>78</v>
      </c>
      <c r="D587" t="s">
        <v>40</v>
      </c>
      <c r="E587" t="s">
        <v>16007</v>
      </c>
      <c r="F587">
        <v>9</v>
      </c>
    </row>
    <row r="588" spans="1:6" x14ac:dyDescent="0.25">
      <c r="A588" t="s">
        <v>46</v>
      </c>
      <c r="B588">
        <v>2010</v>
      </c>
      <c r="C588" t="s">
        <v>78</v>
      </c>
      <c r="D588" t="s">
        <v>102</v>
      </c>
      <c r="E588" t="s">
        <v>16008</v>
      </c>
      <c r="F588">
        <v>29</v>
      </c>
    </row>
    <row r="589" spans="1:6" x14ac:dyDescent="0.25">
      <c r="A589" t="s">
        <v>46</v>
      </c>
      <c r="B589">
        <v>2010</v>
      </c>
      <c r="C589" t="s">
        <v>78</v>
      </c>
      <c r="D589" t="s">
        <v>107</v>
      </c>
      <c r="E589" t="s">
        <v>16009</v>
      </c>
      <c r="F589">
        <v>29</v>
      </c>
    </row>
    <row r="590" spans="1:6" x14ac:dyDescent="0.25">
      <c r="A590" t="s">
        <v>46</v>
      </c>
      <c r="B590">
        <v>2010</v>
      </c>
      <c r="C590" t="s">
        <v>78</v>
      </c>
      <c r="D590" t="s">
        <v>39</v>
      </c>
      <c r="E590" t="s">
        <v>16010</v>
      </c>
      <c r="F590">
        <v>19</v>
      </c>
    </row>
    <row r="591" spans="1:6" x14ac:dyDescent="0.25">
      <c r="A591" t="s">
        <v>46</v>
      </c>
      <c r="B591">
        <v>2010</v>
      </c>
      <c r="C591" t="s">
        <v>78</v>
      </c>
      <c r="D591" t="s">
        <v>103</v>
      </c>
      <c r="E591" t="s">
        <v>16011</v>
      </c>
      <c r="F591">
        <v>362</v>
      </c>
    </row>
    <row r="592" spans="1:6" x14ac:dyDescent="0.25">
      <c r="A592" t="s">
        <v>46</v>
      </c>
      <c r="B592">
        <v>2010</v>
      </c>
      <c r="C592" t="s">
        <v>79</v>
      </c>
      <c r="D592" t="s">
        <v>38</v>
      </c>
      <c r="E592" t="s">
        <v>16012</v>
      </c>
      <c r="F592">
        <v>4</v>
      </c>
    </row>
    <row r="593" spans="1:6" x14ac:dyDescent="0.25">
      <c r="A593" t="s">
        <v>46</v>
      </c>
      <c r="B593">
        <v>2010</v>
      </c>
      <c r="C593" t="s">
        <v>79</v>
      </c>
      <c r="D593" t="s">
        <v>40</v>
      </c>
      <c r="E593" t="s">
        <v>16013</v>
      </c>
      <c r="F593">
        <v>8</v>
      </c>
    </row>
    <row r="594" spans="1:6" x14ac:dyDescent="0.25">
      <c r="A594" t="s">
        <v>46</v>
      </c>
      <c r="B594">
        <v>2010</v>
      </c>
      <c r="C594" t="s">
        <v>79</v>
      </c>
      <c r="D594" t="s">
        <v>102</v>
      </c>
      <c r="E594" t="s">
        <v>16014</v>
      </c>
      <c r="F594">
        <v>23</v>
      </c>
    </row>
    <row r="595" spans="1:6" x14ac:dyDescent="0.25">
      <c r="A595" t="s">
        <v>46</v>
      </c>
      <c r="B595">
        <v>2010</v>
      </c>
      <c r="C595" t="s">
        <v>79</v>
      </c>
      <c r="D595" t="s">
        <v>107</v>
      </c>
      <c r="E595" t="s">
        <v>16015</v>
      </c>
      <c r="F595">
        <v>35</v>
      </c>
    </row>
    <row r="596" spans="1:6" x14ac:dyDescent="0.25">
      <c r="A596" t="s">
        <v>46</v>
      </c>
      <c r="B596">
        <v>2010</v>
      </c>
      <c r="C596" t="s">
        <v>79</v>
      </c>
      <c r="D596" t="s">
        <v>39</v>
      </c>
      <c r="E596" t="s">
        <v>16016</v>
      </c>
      <c r="F596">
        <v>11</v>
      </c>
    </row>
    <row r="597" spans="1:6" x14ac:dyDescent="0.25">
      <c r="A597" t="s">
        <v>46</v>
      </c>
      <c r="B597">
        <v>2010</v>
      </c>
      <c r="C597" t="s">
        <v>79</v>
      </c>
      <c r="D597" t="s">
        <v>103</v>
      </c>
      <c r="E597" t="s">
        <v>16017</v>
      </c>
      <c r="F597">
        <v>375</v>
      </c>
    </row>
    <row r="598" spans="1:6" x14ac:dyDescent="0.25">
      <c r="A598" t="s">
        <v>46</v>
      </c>
      <c r="B598">
        <v>2011</v>
      </c>
      <c r="C598" t="s">
        <v>76</v>
      </c>
      <c r="D598" t="s">
        <v>38</v>
      </c>
      <c r="E598" t="s">
        <v>16018</v>
      </c>
      <c r="F598">
        <v>3</v>
      </c>
    </row>
    <row r="599" spans="1:6" x14ac:dyDescent="0.25">
      <c r="A599" t="s">
        <v>46</v>
      </c>
      <c r="B599">
        <v>2011</v>
      </c>
      <c r="C599" t="s">
        <v>76</v>
      </c>
      <c r="D599" t="s">
        <v>40</v>
      </c>
      <c r="E599" t="s">
        <v>16019</v>
      </c>
      <c r="F599">
        <v>9</v>
      </c>
    </row>
    <row r="600" spans="1:6" x14ac:dyDescent="0.25">
      <c r="A600" t="s">
        <v>46</v>
      </c>
      <c r="B600">
        <v>2011</v>
      </c>
      <c r="C600" t="s">
        <v>76</v>
      </c>
      <c r="D600" t="s">
        <v>102</v>
      </c>
      <c r="E600" t="s">
        <v>16020</v>
      </c>
      <c r="F600">
        <v>37</v>
      </c>
    </row>
    <row r="601" spans="1:6" x14ac:dyDescent="0.25">
      <c r="A601" t="s">
        <v>46</v>
      </c>
      <c r="B601">
        <v>2011</v>
      </c>
      <c r="C601" t="s">
        <v>76</v>
      </c>
      <c r="D601" t="s">
        <v>107</v>
      </c>
      <c r="E601" t="s">
        <v>16021</v>
      </c>
      <c r="F601">
        <v>22</v>
      </c>
    </row>
    <row r="602" spans="1:6" x14ac:dyDescent="0.25">
      <c r="A602" t="s">
        <v>46</v>
      </c>
      <c r="B602">
        <v>2011</v>
      </c>
      <c r="C602" t="s">
        <v>76</v>
      </c>
      <c r="D602" t="s">
        <v>39</v>
      </c>
      <c r="E602" t="s">
        <v>16022</v>
      </c>
      <c r="F602">
        <v>8</v>
      </c>
    </row>
    <row r="603" spans="1:6" x14ac:dyDescent="0.25">
      <c r="A603" t="s">
        <v>46</v>
      </c>
      <c r="B603">
        <v>2011</v>
      </c>
      <c r="C603" t="s">
        <v>76</v>
      </c>
      <c r="D603" t="s">
        <v>103</v>
      </c>
      <c r="E603" t="s">
        <v>16023</v>
      </c>
      <c r="F603">
        <v>313</v>
      </c>
    </row>
    <row r="604" spans="1:6" x14ac:dyDescent="0.25">
      <c r="A604" t="s">
        <v>46</v>
      </c>
      <c r="B604">
        <v>2011</v>
      </c>
      <c r="C604" t="s">
        <v>77</v>
      </c>
      <c r="D604" t="s">
        <v>38</v>
      </c>
      <c r="E604" t="s">
        <v>16024</v>
      </c>
      <c r="F604">
        <v>5</v>
      </c>
    </row>
    <row r="605" spans="1:6" x14ac:dyDescent="0.25">
      <c r="A605" t="s">
        <v>46</v>
      </c>
      <c r="B605">
        <v>2011</v>
      </c>
      <c r="C605" t="s">
        <v>77</v>
      </c>
      <c r="D605" t="s">
        <v>40</v>
      </c>
      <c r="E605" t="s">
        <v>16025</v>
      </c>
      <c r="F605">
        <v>15</v>
      </c>
    </row>
    <row r="606" spans="1:6" x14ac:dyDescent="0.25">
      <c r="A606" t="s">
        <v>46</v>
      </c>
      <c r="B606">
        <v>2011</v>
      </c>
      <c r="C606" t="s">
        <v>77</v>
      </c>
      <c r="D606" t="s">
        <v>102</v>
      </c>
      <c r="E606" t="s">
        <v>16026</v>
      </c>
      <c r="F606">
        <v>37</v>
      </c>
    </row>
    <row r="607" spans="1:6" x14ac:dyDescent="0.25">
      <c r="A607" t="s">
        <v>46</v>
      </c>
      <c r="B607">
        <v>2011</v>
      </c>
      <c r="C607" t="s">
        <v>77</v>
      </c>
      <c r="D607" t="s">
        <v>107</v>
      </c>
      <c r="E607" t="s">
        <v>16027</v>
      </c>
      <c r="F607">
        <v>10</v>
      </c>
    </row>
    <row r="608" spans="1:6" x14ac:dyDescent="0.25">
      <c r="A608" t="s">
        <v>46</v>
      </c>
      <c r="B608">
        <v>2011</v>
      </c>
      <c r="C608" t="s">
        <v>77</v>
      </c>
      <c r="D608" t="s">
        <v>39</v>
      </c>
      <c r="E608" t="s">
        <v>16028</v>
      </c>
      <c r="F608">
        <v>16</v>
      </c>
    </row>
    <row r="609" spans="1:6" x14ac:dyDescent="0.25">
      <c r="A609" t="s">
        <v>46</v>
      </c>
      <c r="B609">
        <v>2011</v>
      </c>
      <c r="C609" t="s">
        <v>77</v>
      </c>
      <c r="D609" t="s">
        <v>103</v>
      </c>
      <c r="E609" t="s">
        <v>16029</v>
      </c>
      <c r="F609">
        <v>395</v>
      </c>
    </row>
    <row r="610" spans="1:6" x14ac:dyDescent="0.25">
      <c r="A610" t="s">
        <v>46</v>
      </c>
      <c r="B610">
        <v>2011</v>
      </c>
      <c r="C610" t="s">
        <v>78</v>
      </c>
      <c r="D610" t="s">
        <v>38</v>
      </c>
      <c r="E610" t="s">
        <v>16030</v>
      </c>
      <c r="F610">
        <v>2</v>
      </c>
    </row>
    <row r="611" spans="1:6" x14ac:dyDescent="0.25">
      <c r="A611" t="s">
        <v>46</v>
      </c>
      <c r="B611">
        <v>2011</v>
      </c>
      <c r="C611" t="s">
        <v>78</v>
      </c>
      <c r="D611" t="s">
        <v>40</v>
      </c>
      <c r="E611" t="s">
        <v>16031</v>
      </c>
      <c r="F611">
        <v>8</v>
      </c>
    </row>
    <row r="612" spans="1:6" x14ac:dyDescent="0.25">
      <c r="A612" t="s">
        <v>46</v>
      </c>
      <c r="B612">
        <v>2011</v>
      </c>
      <c r="C612" t="s">
        <v>78</v>
      </c>
      <c r="D612" t="s">
        <v>102</v>
      </c>
      <c r="E612" t="s">
        <v>16032</v>
      </c>
      <c r="F612">
        <v>53</v>
      </c>
    </row>
    <row r="613" spans="1:6" x14ac:dyDescent="0.25">
      <c r="A613" t="s">
        <v>46</v>
      </c>
      <c r="B613">
        <v>2011</v>
      </c>
      <c r="C613" t="s">
        <v>78</v>
      </c>
      <c r="D613" t="s">
        <v>107</v>
      </c>
      <c r="E613" t="s">
        <v>16033</v>
      </c>
      <c r="F613">
        <v>17</v>
      </c>
    </row>
    <row r="614" spans="1:6" x14ac:dyDescent="0.25">
      <c r="A614" t="s">
        <v>46</v>
      </c>
      <c r="B614">
        <v>2011</v>
      </c>
      <c r="C614" t="s">
        <v>78</v>
      </c>
      <c r="D614" t="s">
        <v>39</v>
      </c>
      <c r="E614" t="s">
        <v>16034</v>
      </c>
      <c r="F614">
        <v>17</v>
      </c>
    </row>
    <row r="615" spans="1:6" x14ac:dyDescent="0.25">
      <c r="A615" t="s">
        <v>46</v>
      </c>
      <c r="B615">
        <v>2011</v>
      </c>
      <c r="C615" t="s">
        <v>78</v>
      </c>
      <c r="D615" t="s">
        <v>103</v>
      </c>
      <c r="E615" t="s">
        <v>16035</v>
      </c>
      <c r="F615">
        <v>364</v>
      </c>
    </row>
    <row r="616" spans="1:6" x14ac:dyDescent="0.25">
      <c r="A616" t="s">
        <v>46</v>
      </c>
      <c r="B616">
        <v>2011</v>
      </c>
      <c r="C616" t="s">
        <v>79</v>
      </c>
      <c r="D616" t="s">
        <v>40</v>
      </c>
      <c r="E616" t="s">
        <v>16036</v>
      </c>
      <c r="F616">
        <v>10</v>
      </c>
    </row>
    <row r="617" spans="1:6" x14ac:dyDescent="0.25">
      <c r="A617" t="s">
        <v>46</v>
      </c>
      <c r="B617">
        <v>2011</v>
      </c>
      <c r="C617" t="s">
        <v>79</v>
      </c>
      <c r="D617" t="s">
        <v>102</v>
      </c>
      <c r="E617" t="s">
        <v>16037</v>
      </c>
      <c r="F617">
        <v>48</v>
      </c>
    </row>
    <row r="618" spans="1:6" x14ac:dyDescent="0.25">
      <c r="A618" t="s">
        <v>46</v>
      </c>
      <c r="B618">
        <v>2011</v>
      </c>
      <c r="C618" t="s">
        <v>79</v>
      </c>
      <c r="D618" t="s">
        <v>107</v>
      </c>
      <c r="E618" t="s">
        <v>16038</v>
      </c>
      <c r="F618">
        <v>18</v>
      </c>
    </row>
    <row r="619" spans="1:6" x14ac:dyDescent="0.25">
      <c r="A619" t="s">
        <v>46</v>
      </c>
      <c r="B619">
        <v>2011</v>
      </c>
      <c r="C619" t="s">
        <v>79</v>
      </c>
      <c r="D619" t="s">
        <v>39</v>
      </c>
      <c r="E619" t="s">
        <v>16039</v>
      </c>
      <c r="F619">
        <v>19</v>
      </c>
    </row>
    <row r="620" spans="1:6" x14ac:dyDescent="0.25">
      <c r="A620" t="s">
        <v>46</v>
      </c>
      <c r="B620">
        <v>2011</v>
      </c>
      <c r="C620" t="s">
        <v>79</v>
      </c>
      <c r="D620" t="s">
        <v>103</v>
      </c>
      <c r="E620" t="s">
        <v>16040</v>
      </c>
      <c r="F620">
        <v>381</v>
      </c>
    </row>
    <row r="621" spans="1:6" x14ac:dyDescent="0.25">
      <c r="A621" t="s">
        <v>46</v>
      </c>
      <c r="B621">
        <v>2012</v>
      </c>
      <c r="C621" t="s">
        <v>76</v>
      </c>
      <c r="D621" t="s">
        <v>38</v>
      </c>
      <c r="E621" t="s">
        <v>16041</v>
      </c>
      <c r="F621">
        <v>3</v>
      </c>
    </row>
    <row r="622" spans="1:6" x14ac:dyDescent="0.25">
      <c r="A622" t="s">
        <v>46</v>
      </c>
      <c r="B622">
        <v>2012</v>
      </c>
      <c r="C622" t="s">
        <v>76</v>
      </c>
      <c r="D622" t="s">
        <v>40</v>
      </c>
      <c r="E622" t="s">
        <v>16042</v>
      </c>
      <c r="F622">
        <v>12</v>
      </c>
    </row>
    <row r="623" spans="1:6" x14ac:dyDescent="0.25">
      <c r="A623" t="s">
        <v>46</v>
      </c>
      <c r="B623">
        <v>2012</v>
      </c>
      <c r="C623" t="s">
        <v>76</v>
      </c>
      <c r="D623" t="s">
        <v>102</v>
      </c>
      <c r="E623" t="s">
        <v>16043</v>
      </c>
      <c r="F623">
        <v>24</v>
      </c>
    </row>
    <row r="624" spans="1:6" x14ac:dyDescent="0.25">
      <c r="A624" t="s">
        <v>46</v>
      </c>
      <c r="B624">
        <v>2012</v>
      </c>
      <c r="C624" t="s">
        <v>76</v>
      </c>
      <c r="D624" t="s">
        <v>107</v>
      </c>
      <c r="E624" t="s">
        <v>16044</v>
      </c>
      <c r="F624">
        <v>14</v>
      </c>
    </row>
    <row r="625" spans="1:6" x14ac:dyDescent="0.25">
      <c r="A625" t="s">
        <v>46</v>
      </c>
      <c r="B625">
        <v>2012</v>
      </c>
      <c r="C625" t="s">
        <v>76</v>
      </c>
      <c r="D625" t="s">
        <v>39</v>
      </c>
      <c r="E625" t="s">
        <v>16045</v>
      </c>
      <c r="F625">
        <v>11</v>
      </c>
    </row>
    <row r="626" spans="1:6" x14ac:dyDescent="0.25">
      <c r="A626" t="s">
        <v>46</v>
      </c>
      <c r="B626">
        <v>2012</v>
      </c>
      <c r="C626" t="s">
        <v>76</v>
      </c>
      <c r="D626" t="s">
        <v>103</v>
      </c>
      <c r="E626" t="s">
        <v>16046</v>
      </c>
      <c r="F626">
        <v>320</v>
      </c>
    </row>
    <row r="627" spans="1:6" x14ac:dyDescent="0.25">
      <c r="A627" t="s">
        <v>46</v>
      </c>
      <c r="B627">
        <v>2012</v>
      </c>
      <c r="C627" t="s">
        <v>77</v>
      </c>
      <c r="D627" t="s">
        <v>38</v>
      </c>
      <c r="E627" t="s">
        <v>16047</v>
      </c>
      <c r="F627">
        <v>1</v>
      </c>
    </row>
    <row r="628" spans="1:6" x14ac:dyDescent="0.25">
      <c r="A628" t="s">
        <v>46</v>
      </c>
      <c r="B628">
        <v>2012</v>
      </c>
      <c r="C628" t="s">
        <v>77</v>
      </c>
      <c r="D628" t="s">
        <v>40</v>
      </c>
      <c r="E628" t="s">
        <v>16048</v>
      </c>
      <c r="F628">
        <v>12</v>
      </c>
    </row>
    <row r="629" spans="1:6" x14ac:dyDescent="0.25">
      <c r="A629" t="s">
        <v>46</v>
      </c>
      <c r="B629">
        <v>2012</v>
      </c>
      <c r="C629" t="s">
        <v>77</v>
      </c>
      <c r="D629" t="s">
        <v>102</v>
      </c>
      <c r="E629" t="s">
        <v>16049</v>
      </c>
      <c r="F629">
        <v>34</v>
      </c>
    </row>
    <row r="630" spans="1:6" x14ac:dyDescent="0.25">
      <c r="A630" t="s">
        <v>46</v>
      </c>
      <c r="B630">
        <v>2012</v>
      </c>
      <c r="C630" t="s">
        <v>77</v>
      </c>
      <c r="D630" t="s">
        <v>107</v>
      </c>
      <c r="E630" t="s">
        <v>16050</v>
      </c>
      <c r="F630">
        <v>24</v>
      </c>
    </row>
    <row r="631" spans="1:6" x14ac:dyDescent="0.25">
      <c r="A631" t="s">
        <v>46</v>
      </c>
      <c r="B631">
        <v>2012</v>
      </c>
      <c r="C631" t="s">
        <v>77</v>
      </c>
      <c r="D631" t="s">
        <v>39</v>
      </c>
      <c r="E631" t="s">
        <v>16051</v>
      </c>
      <c r="F631">
        <v>14</v>
      </c>
    </row>
    <row r="632" spans="1:6" x14ac:dyDescent="0.25">
      <c r="A632" t="s">
        <v>46</v>
      </c>
      <c r="B632">
        <v>2012</v>
      </c>
      <c r="C632" t="s">
        <v>77</v>
      </c>
      <c r="D632" t="s">
        <v>103</v>
      </c>
      <c r="E632" t="s">
        <v>16052</v>
      </c>
      <c r="F632">
        <v>350</v>
      </c>
    </row>
    <row r="633" spans="1:6" x14ac:dyDescent="0.25">
      <c r="A633" t="s">
        <v>46</v>
      </c>
      <c r="B633">
        <v>2012</v>
      </c>
      <c r="C633" t="s">
        <v>78</v>
      </c>
      <c r="D633" t="s">
        <v>38</v>
      </c>
      <c r="E633" t="s">
        <v>16053</v>
      </c>
      <c r="F633">
        <v>6</v>
      </c>
    </row>
    <row r="634" spans="1:6" x14ac:dyDescent="0.25">
      <c r="A634" t="s">
        <v>46</v>
      </c>
      <c r="B634">
        <v>2012</v>
      </c>
      <c r="C634" t="s">
        <v>78</v>
      </c>
      <c r="D634" t="s">
        <v>40</v>
      </c>
      <c r="E634" t="s">
        <v>16054</v>
      </c>
      <c r="F634">
        <v>19</v>
      </c>
    </row>
    <row r="635" spans="1:6" x14ac:dyDescent="0.25">
      <c r="A635" t="s">
        <v>46</v>
      </c>
      <c r="B635">
        <v>2012</v>
      </c>
      <c r="C635" t="s">
        <v>78</v>
      </c>
      <c r="D635" t="s">
        <v>102</v>
      </c>
      <c r="E635" t="s">
        <v>16055</v>
      </c>
      <c r="F635">
        <v>34</v>
      </c>
    </row>
    <row r="636" spans="1:6" x14ac:dyDescent="0.25">
      <c r="A636" t="s">
        <v>46</v>
      </c>
      <c r="B636">
        <v>2012</v>
      </c>
      <c r="C636" t="s">
        <v>78</v>
      </c>
      <c r="D636" t="s">
        <v>107</v>
      </c>
      <c r="E636" t="s">
        <v>16056</v>
      </c>
      <c r="F636">
        <v>30</v>
      </c>
    </row>
    <row r="637" spans="1:6" x14ac:dyDescent="0.25">
      <c r="A637" t="s">
        <v>46</v>
      </c>
      <c r="B637">
        <v>2012</v>
      </c>
      <c r="C637" t="s">
        <v>78</v>
      </c>
      <c r="D637" t="s">
        <v>39</v>
      </c>
      <c r="E637" t="s">
        <v>16057</v>
      </c>
      <c r="F637">
        <v>9</v>
      </c>
    </row>
    <row r="638" spans="1:6" x14ac:dyDescent="0.25">
      <c r="A638" t="s">
        <v>46</v>
      </c>
      <c r="B638">
        <v>2012</v>
      </c>
      <c r="C638" t="s">
        <v>78</v>
      </c>
      <c r="D638" t="s">
        <v>103</v>
      </c>
      <c r="E638" t="s">
        <v>16058</v>
      </c>
      <c r="F638">
        <v>357</v>
      </c>
    </row>
    <row r="639" spans="1:6" x14ac:dyDescent="0.25">
      <c r="A639" t="s">
        <v>46</v>
      </c>
      <c r="B639">
        <v>2012</v>
      </c>
      <c r="C639" t="s">
        <v>79</v>
      </c>
      <c r="D639" t="s">
        <v>38</v>
      </c>
      <c r="E639" t="s">
        <v>16059</v>
      </c>
      <c r="F639">
        <v>3</v>
      </c>
    </row>
    <row r="640" spans="1:6" x14ac:dyDescent="0.25">
      <c r="A640" t="s">
        <v>46</v>
      </c>
      <c r="B640">
        <v>2012</v>
      </c>
      <c r="C640" t="s">
        <v>79</v>
      </c>
      <c r="D640" t="s">
        <v>40</v>
      </c>
      <c r="E640" t="s">
        <v>16060</v>
      </c>
      <c r="F640">
        <v>8</v>
      </c>
    </row>
    <row r="641" spans="1:6" x14ac:dyDescent="0.25">
      <c r="A641" t="s">
        <v>46</v>
      </c>
      <c r="B641">
        <v>2012</v>
      </c>
      <c r="C641" t="s">
        <v>79</v>
      </c>
      <c r="D641" t="s">
        <v>102</v>
      </c>
      <c r="E641" t="s">
        <v>16061</v>
      </c>
      <c r="F641">
        <v>50</v>
      </c>
    </row>
    <row r="642" spans="1:6" x14ac:dyDescent="0.25">
      <c r="A642" t="s">
        <v>46</v>
      </c>
      <c r="B642">
        <v>2012</v>
      </c>
      <c r="C642" t="s">
        <v>79</v>
      </c>
      <c r="D642" t="s">
        <v>107</v>
      </c>
      <c r="E642" t="s">
        <v>16062</v>
      </c>
      <c r="F642">
        <v>35</v>
      </c>
    </row>
    <row r="643" spans="1:6" x14ac:dyDescent="0.25">
      <c r="A643" t="s">
        <v>46</v>
      </c>
      <c r="B643">
        <v>2012</v>
      </c>
      <c r="C643" t="s">
        <v>79</v>
      </c>
      <c r="D643" t="s">
        <v>39</v>
      </c>
      <c r="E643" t="s">
        <v>16063</v>
      </c>
      <c r="F643">
        <v>20</v>
      </c>
    </row>
    <row r="644" spans="1:6" x14ac:dyDescent="0.25">
      <c r="A644" t="s">
        <v>46</v>
      </c>
      <c r="B644">
        <v>2012</v>
      </c>
      <c r="C644" t="s">
        <v>79</v>
      </c>
      <c r="D644" t="s">
        <v>103</v>
      </c>
      <c r="E644" t="s">
        <v>16064</v>
      </c>
      <c r="F644">
        <v>361</v>
      </c>
    </row>
    <row r="645" spans="1:6" x14ac:dyDescent="0.25">
      <c r="A645" t="s">
        <v>46</v>
      </c>
      <c r="B645">
        <v>2013</v>
      </c>
      <c r="C645" t="s">
        <v>76</v>
      </c>
      <c r="D645" t="s">
        <v>38</v>
      </c>
      <c r="E645" t="s">
        <v>16065</v>
      </c>
      <c r="F645">
        <v>4</v>
      </c>
    </row>
    <row r="646" spans="1:6" x14ac:dyDescent="0.25">
      <c r="A646" t="s">
        <v>46</v>
      </c>
      <c r="B646">
        <v>2013</v>
      </c>
      <c r="C646" t="s">
        <v>76</v>
      </c>
      <c r="D646" t="s">
        <v>40</v>
      </c>
      <c r="E646" t="s">
        <v>16066</v>
      </c>
      <c r="F646">
        <v>16</v>
      </c>
    </row>
    <row r="647" spans="1:6" x14ac:dyDescent="0.25">
      <c r="A647" t="s">
        <v>46</v>
      </c>
      <c r="B647">
        <v>2013</v>
      </c>
      <c r="C647" t="s">
        <v>76</v>
      </c>
      <c r="D647" t="s">
        <v>102</v>
      </c>
      <c r="E647" t="s">
        <v>16067</v>
      </c>
      <c r="F647">
        <v>29</v>
      </c>
    </row>
    <row r="648" spans="1:6" x14ac:dyDescent="0.25">
      <c r="A648" t="s">
        <v>46</v>
      </c>
      <c r="B648">
        <v>2013</v>
      </c>
      <c r="C648" t="s">
        <v>76</v>
      </c>
      <c r="D648" t="s">
        <v>107</v>
      </c>
      <c r="E648" t="s">
        <v>16068</v>
      </c>
      <c r="F648">
        <v>20</v>
      </c>
    </row>
    <row r="649" spans="1:6" x14ac:dyDescent="0.25">
      <c r="A649" t="s">
        <v>46</v>
      </c>
      <c r="B649">
        <v>2013</v>
      </c>
      <c r="C649" t="s">
        <v>76</v>
      </c>
      <c r="D649" t="s">
        <v>39</v>
      </c>
      <c r="E649" t="s">
        <v>16069</v>
      </c>
      <c r="F649">
        <v>19</v>
      </c>
    </row>
    <row r="650" spans="1:6" x14ac:dyDescent="0.25">
      <c r="A650" t="s">
        <v>46</v>
      </c>
      <c r="B650">
        <v>2013</v>
      </c>
      <c r="C650" t="s">
        <v>76</v>
      </c>
      <c r="D650" t="s">
        <v>103</v>
      </c>
      <c r="E650" t="s">
        <v>16070</v>
      </c>
      <c r="F650">
        <v>287</v>
      </c>
    </row>
    <row r="651" spans="1:6" x14ac:dyDescent="0.25">
      <c r="A651" t="s">
        <v>46</v>
      </c>
      <c r="B651">
        <v>2013</v>
      </c>
      <c r="C651" t="s">
        <v>77</v>
      </c>
      <c r="D651" t="s">
        <v>38</v>
      </c>
      <c r="E651" t="s">
        <v>16071</v>
      </c>
      <c r="F651">
        <v>6</v>
      </c>
    </row>
    <row r="652" spans="1:6" x14ac:dyDescent="0.25">
      <c r="A652" t="s">
        <v>46</v>
      </c>
      <c r="B652">
        <v>2013</v>
      </c>
      <c r="C652" t="s">
        <v>77</v>
      </c>
      <c r="D652" t="s">
        <v>40</v>
      </c>
      <c r="E652" t="s">
        <v>16072</v>
      </c>
      <c r="F652">
        <v>23</v>
      </c>
    </row>
    <row r="653" spans="1:6" x14ac:dyDescent="0.25">
      <c r="A653" t="s">
        <v>46</v>
      </c>
      <c r="B653">
        <v>2013</v>
      </c>
      <c r="C653" t="s">
        <v>77</v>
      </c>
      <c r="D653" t="s">
        <v>102</v>
      </c>
      <c r="E653" t="s">
        <v>16073</v>
      </c>
      <c r="F653">
        <v>49</v>
      </c>
    </row>
    <row r="654" spans="1:6" x14ac:dyDescent="0.25">
      <c r="A654" t="s">
        <v>46</v>
      </c>
      <c r="B654">
        <v>2013</v>
      </c>
      <c r="C654" t="s">
        <v>77</v>
      </c>
      <c r="D654" t="s">
        <v>107</v>
      </c>
      <c r="E654" t="s">
        <v>16074</v>
      </c>
      <c r="F654">
        <v>26</v>
      </c>
    </row>
    <row r="655" spans="1:6" x14ac:dyDescent="0.25">
      <c r="A655" t="s">
        <v>46</v>
      </c>
      <c r="B655">
        <v>2013</v>
      </c>
      <c r="C655" t="s">
        <v>77</v>
      </c>
      <c r="D655" t="s">
        <v>39</v>
      </c>
      <c r="E655" t="s">
        <v>16075</v>
      </c>
      <c r="F655">
        <v>17</v>
      </c>
    </row>
    <row r="656" spans="1:6" x14ac:dyDescent="0.25">
      <c r="A656" t="s">
        <v>46</v>
      </c>
      <c r="B656">
        <v>2013</v>
      </c>
      <c r="C656" t="s">
        <v>77</v>
      </c>
      <c r="D656" t="s">
        <v>103</v>
      </c>
      <c r="E656" t="s">
        <v>16076</v>
      </c>
      <c r="F656">
        <v>333</v>
      </c>
    </row>
    <row r="657" spans="1:6" x14ac:dyDescent="0.25">
      <c r="A657" t="s">
        <v>46</v>
      </c>
      <c r="B657">
        <v>2013</v>
      </c>
      <c r="C657" t="s">
        <v>78</v>
      </c>
      <c r="D657" t="s">
        <v>38</v>
      </c>
      <c r="E657" t="s">
        <v>16077</v>
      </c>
      <c r="F657">
        <v>5</v>
      </c>
    </row>
    <row r="658" spans="1:6" x14ac:dyDescent="0.25">
      <c r="A658" t="s">
        <v>46</v>
      </c>
      <c r="B658">
        <v>2013</v>
      </c>
      <c r="C658" t="s">
        <v>78</v>
      </c>
      <c r="D658" t="s">
        <v>40</v>
      </c>
      <c r="E658" t="s">
        <v>16078</v>
      </c>
      <c r="F658">
        <v>14</v>
      </c>
    </row>
    <row r="659" spans="1:6" x14ac:dyDescent="0.25">
      <c r="A659" t="s">
        <v>46</v>
      </c>
      <c r="B659">
        <v>2013</v>
      </c>
      <c r="C659" t="s">
        <v>78</v>
      </c>
      <c r="D659" t="s">
        <v>102</v>
      </c>
      <c r="E659" t="s">
        <v>16079</v>
      </c>
      <c r="F659">
        <v>36</v>
      </c>
    </row>
    <row r="660" spans="1:6" x14ac:dyDescent="0.25">
      <c r="A660" t="s">
        <v>46</v>
      </c>
      <c r="B660">
        <v>2013</v>
      </c>
      <c r="C660" t="s">
        <v>78</v>
      </c>
      <c r="D660" t="s">
        <v>107</v>
      </c>
      <c r="E660" t="s">
        <v>16080</v>
      </c>
      <c r="F660">
        <v>23</v>
      </c>
    </row>
    <row r="661" spans="1:6" x14ac:dyDescent="0.25">
      <c r="A661" t="s">
        <v>46</v>
      </c>
      <c r="B661">
        <v>2013</v>
      </c>
      <c r="C661" t="s">
        <v>78</v>
      </c>
      <c r="D661" t="s">
        <v>39</v>
      </c>
      <c r="E661" t="s">
        <v>16081</v>
      </c>
      <c r="F661">
        <v>17</v>
      </c>
    </row>
    <row r="662" spans="1:6" x14ac:dyDescent="0.25">
      <c r="A662" t="s">
        <v>46</v>
      </c>
      <c r="B662">
        <v>2013</v>
      </c>
      <c r="C662" t="s">
        <v>78</v>
      </c>
      <c r="D662" t="s">
        <v>103</v>
      </c>
      <c r="E662" t="s">
        <v>16082</v>
      </c>
      <c r="F662">
        <v>356</v>
      </c>
    </row>
    <row r="663" spans="1:6" x14ac:dyDescent="0.25">
      <c r="A663" t="s">
        <v>46</v>
      </c>
      <c r="B663">
        <v>2013</v>
      </c>
      <c r="C663" t="s">
        <v>79</v>
      </c>
      <c r="D663" t="s">
        <v>38</v>
      </c>
      <c r="E663" t="s">
        <v>16083</v>
      </c>
      <c r="F663">
        <v>4</v>
      </c>
    </row>
    <row r="664" spans="1:6" x14ac:dyDescent="0.25">
      <c r="A664" t="s">
        <v>46</v>
      </c>
      <c r="B664">
        <v>2013</v>
      </c>
      <c r="C664" t="s">
        <v>79</v>
      </c>
      <c r="D664" t="s">
        <v>40</v>
      </c>
      <c r="E664" t="s">
        <v>16084</v>
      </c>
      <c r="F664">
        <v>25</v>
      </c>
    </row>
    <row r="665" spans="1:6" x14ac:dyDescent="0.25">
      <c r="A665" t="s">
        <v>46</v>
      </c>
      <c r="B665">
        <v>2013</v>
      </c>
      <c r="C665" t="s">
        <v>79</v>
      </c>
      <c r="D665" t="s">
        <v>102</v>
      </c>
      <c r="E665" t="s">
        <v>16085</v>
      </c>
      <c r="F665">
        <v>47</v>
      </c>
    </row>
    <row r="666" spans="1:6" x14ac:dyDescent="0.25">
      <c r="A666" t="s">
        <v>46</v>
      </c>
      <c r="B666">
        <v>2013</v>
      </c>
      <c r="C666" t="s">
        <v>79</v>
      </c>
      <c r="D666" t="s">
        <v>107</v>
      </c>
      <c r="E666" t="s">
        <v>16086</v>
      </c>
      <c r="F666">
        <v>49</v>
      </c>
    </row>
    <row r="667" spans="1:6" x14ac:dyDescent="0.25">
      <c r="A667" t="s">
        <v>46</v>
      </c>
      <c r="B667">
        <v>2013</v>
      </c>
      <c r="C667" t="s">
        <v>79</v>
      </c>
      <c r="D667" t="s">
        <v>39</v>
      </c>
      <c r="E667" t="s">
        <v>16087</v>
      </c>
      <c r="F667">
        <v>29</v>
      </c>
    </row>
    <row r="668" spans="1:6" x14ac:dyDescent="0.25">
      <c r="A668" t="s">
        <v>46</v>
      </c>
      <c r="B668">
        <v>2013</v>
      </c>
      <c r="C668" t="s">
        <v>79</v>
      </c>
      <c r="D668" t="s">
        <v>103</v>
      </c>
      <c r="E668" t="s">
        <v>16088</v>
      </c>
      <c r="F668">
        <v>343</v>
      </c>
    </row>
    <row r="669" spans="1:6" x14ac:dyDescent="0.25">
      <c r="A669" t="s">
        <v>46</v>
      </c>
      <c r="B669">
        <v>2014</v>
      </c>
      <c r="C669" t="s">
        <v>76</v>
      </c>
      <c r="D669" t="s">
        <v>38</v>
      </c>
      <c r="E669" t="s">
        <v>16089</v>
      </c>
      <c r="F669">
        <v>8</v>
      </c>
    </row>
    <row r="670" spans="1:6" x14ac:dyDescent="0.25">
      <c r="A670" t="s">
        <v>46</v>
      </c>
      <c r="B670">
        <v>2014</v>
      </c>
      <c r="C670" t="s">
        <v>76</v>
      </c>
      <c r="D670" t="s">
        <v>40</v>
      </c>
      <c r="E670" t="s">
        <v>16090</v>
      </c>
      <c r="F670">
        <v>16</v>
      </c>
    </row>
    <row r="671" spans="1:6" x14ac:dyDescent="0.25">
      <c r="A671" t="s">
        <v>46</v>
      </c>
      <c r="B671">
        <v>2014</v>
      </c>
      <c r="C671" t="s">
        <v>76</v>
      </c>
      <c r="D671" t="s">
        <v>102</v>
      </c>
      <c r="E671" t="s">
        <v>16091</v>
      </c>
      <c r="F671">
        <v>35</v>
      </c>
    </row>
    <row r="672" spans="1:6" x14ac:dyDescent="0.25">
      <c r="A672" t="s">
        <v>46</v>
      </c>
      <c r="B672">
        <v>2014</v>
      </c>
      <c r="C672" t="s">
        <v>76</v>
      </c>
      <c r="D672" t="s">
        <v>107</v>
      </c>
      <c r="E672" t="s">
        <v>16092</v>
      </c>
      <c r="F672">
        <v>21</v>
      </c>
    </row>
    <row r="673" spans="1:6" x14ac:dyDescent="0.25">
      <c r="A673" t="s">
        <v>46</v>
      </c>
      <c r="B673">
        <v>2014</v>
      </c>
      <c r="C673" t="s">
        <v>76</v>
      </c>
      <c r="D673" t="s">
        <v>39</v>
      </c>
      <c r="E673" t="s">
        <v>16093</v>
      </c>
      <c r="F673">
        <v>9</v>
      </c>
    </row>
    <row r="674" spans="1:6" x14ac:dyDescent="0.25">
      <c r="A674" t="s">
        <v>46</v>
      </c>
      <c r="B674">
        <v>2014</v>
      </c>
      <c r="C674" t="s">
        <v>76</v>
      </c>
      <c r="D674" t="s">
        <v>103</v>
      </c>
      <c r="E674" t="s">
        <v>16094</v>
      </c>
      <c r="F674">
        <v>293</v>
      </c>
    </row>
    <row r="675" spans="1:6" x14ac:dyDescent="0.25">
      <c r="A675" t="s">
        <v>46</v>
      </c>
      <c r="B675">
        <v>2014</v>
      </c>
      <c r="C675" t="s">
        <v>77</v>
      </c>
      <c r="D675" t="s">
        <v>38</v>
      </c>
      <c r="E675" t="s">
        <v>16095</v>
      </c>
      <c r="F675">
        <v>4</v>
      </c>
    </row>
    <row r="676" spans="1:6" x14ac:dyDescent="0.25">
      <c r="A676" t="s">
        <v>46</v>
      </c>
      <c r="B676">
        <v>2014</v>
      </c>
      <c r="C676" t="s">
        <v>77</v>
      </c>
      <c r="D676" t="s">
        <v>40</v>
      </c>
      <c r="E676" t="s">
        <v>16096</v>
      </c>
      <c r="F676">
        <v>21</v>
      </c>
    </row>
    <row r="677" spans="1:6" x14ac:dyDescent="0.25">
      <c r="A677" t="s">
        <v>46</v>
      </c>
      <c r="B677">
        <v>2014</v>
      </c>
      <c r="C677" t="s">
        <v>77</v>
      </c>
      <c r="D677" t="s">
        <v>102</v>
      </c>
      <c r="E677" t="s">
        <v>16097</v>
      </c>
      <c r="F677">
        <v>40</v>
      </c>
    </row>
    <row r="678" spans="1:6" x14ac:dyDescent="0.25">
      <c r="A678" t="s">
        <v>46</v>
      </c>
      <c r="B678">
        <v>2014</v>
      </c>
      <c r="C678" t="s">
        <v>77</v>
      </c>
      <c r="D678" t="s">
        <v>107</v>
      </c>
      <c r="E678" t="s">
        <v>16098</v>
      </c>
      <c r="F678">
        <v>28</v>
      </c>
    </row>
    <row r="679" spans="1:6" x14ac:dyDescent="0.25">
      <c r="A679" t="s">
        <v>46</v>
      </c>
      <c r="B679">
        <v>2014</v>
      </c>
      <c r="C679" t="s">
        <v>77</v>
      </c>
      <c r="D679" t="s">
        <v>39</v>
      </c>
      <c r="E679" t="s">
        <v>16099</v>
      </c>
      <c r="F679">
        <v>11</v>
      </c>
    </row>
    <row r="680" spans="1:6" x14ac:dyDescent="0.25">
      <c r="A680" t="s">
        <v>46</v>
      </c>
      <c r="B680">
        <v>2014</v>
      </c>
      <c r="C680" t="s">
        <v>77</v>
      </c>
      <c r="D680" t="s">
        <v>103</v>
      </c>
      <c r="E680" t="s">
        <v>16100</v>
      </c>
      <c r="F680">
        <v>326</v>
      </c>
    </row>
    <row r="681" spans="1:6" x14ac:dyDescent="0.25">
      <c r="A681" t="s">
        <v>46</v>
      </c>
      <c r="B681">
        <v>2014</v>
      </c>
      <c r="C681" t="s">
        <v>78</v>
      </c>
      <c r="D681" t="s">
        <v>38</v>
      </c>
      <c r="E681" t="s">
        <v>16101</v>
      </c>
      <c r="F681">
        <v>6</v>
      </c>
    </row>
    <row r="682" spans="1:6" x14ac:dyDescent="0.25">
      <c r="A682" t="s">
        <v>46</v>
      </c>
      <c r="B682">
        <v>2014</v>
      </c>
      <c r="C682" t="s">
        <v>78</v>
      </c>
      <c r="D682" t="s">
        <v>40</v>
      </c>
      <c r="E682" t="s">
        <v>16102</v>
      </c>
      <c r="F682">
        <v>17</v>
      </c>
    </row>
    <row r="683" spans="1:6" x14ac:dyDescent="0.25">
      <c r="A683" t="s">
        <v>46</v>
      </c>
      <c r="B683">
        <v>2014</v>
      </c>
      <c r="C683" t="s">
        <v>78</v>
      </c>
      <c r="D683" t="s">
        <v>102</v>
      </c>
      <c r="E683" t="s">
        <v>16103</v>
      </c>
      <c r="F683">
        <v>38</v>
      </c>
    </row>
    <row r="684" spans="1:6" x14ac:dyDescent="0.25">
      <c r="A684" t="s">
        <v>46</v>
      </c>
      <c r="B684">
        <v>2014</v>
      </c>
      <c r="C684" t="s">
        <v>78</v>
      </c>
      <c r="D684" t="s">
        <v>107</v>
      </c>
      <c r="E684" t="s">
        <v>16104</v>
      </c>
      <c r="F684">
        <v>24</v>
      </c>
    </row>
    <row r="685" spans="1:6" x14ac:dyDescent="0.25">
      <c r="A685" t="s">
        <v>46</v>
      </c>
      <c r="B685">
        <v>2014</v>
      </c>
      <c r="C685" t="s">
        <v>78</v>
      </c>
      <c r="D685" t="s">
        <v>39</v>
      </c>
      <c r="E685" t="s">
        <v>16105</v>
      </c>
      <c r="F685">
        <v>16</v>
      </c>
    </row>
    <row r="686" spans="1:6" x14ac:dyDescent="0.25">
      <c r="A686" t="s">
        <v>46</v>
      </c>
      <c r="B686">
        <v>2014</v>
      </c>
      <c r="C686" t="s">
        <v>78</v>
      </c>
      <c r="D686" t="s">
        <v>103</v>
      </c>
      <c r="E686" t="s">
        <v>16106</v>
      </c>
      <c r="F686">
        <v>357</v>
      </c>
    </row>
    <row r="687" spans="1:6" x14ac:dyDescent="0.25">
      <c r="A687" t="s">
        <v>46</v>
      </c>
      <c r="B687">
        <v>2014</v>
      </c>
      <c r="C687" t="s">
        <v>79</v>
      </c>
      <c r="D687" t="s">
        <v>38</v>
      </c>
      <c r="E687" t="s">
        <v>16107</v>
      </c>
      <c r="F687">
        <v>7</v>
      </c>
    </row>
    <row r="688" spans="1:6" x14ac:dyDescent="0.25">
      <c r="A688" t="s">
        <v>46</v>
      </c>
      <c r="B688">
        <v>2014</v>
      </c>
      <c r="C688" t="s">
        <v>79</v>
      </c>
      <c r="D688" t="s">
        <v>40</v>
      </c>
      <c r="E688" t="s">
        <v>16108</v>
      </c>
      <c r="F688">
        <v>19</v>
      </c>
    </row>
    <row r="689" spans="1:6" x14ac:dyDescent="0.25">
      <c r="A689" t="s">
        <v>46</v>
      </c>
      <c r="B689">
        <v>2014</v>
      </c>
      <c r="C689" t="s">
        <v>79</v>
      </c>
      <c r="D689" t="s">
        <v>102</v>
      </c>
      <c r="E689" t="s">
        <v>16109</v>
      </c>
      <c r="F689">
        <v>58</v>
      </c>
    </row>
    <row r="690" spans="1:6" x14ac:dyDescent="0.25">
      <c r="A690" t="s">
        <v>46</v>
      </c>
      <c r="B690">
        <v>2014</v>
      </c>
      <c r="C690" t="s">
        <v>79</v>
      </c>
      <c r="D690" t="s">
        <v>107</v>
      </c>
      <c r="E690" t="s">
        <v>16110</v>
      </c>
      <c r="F690">
        <v>44</v>
      </c>
    </row>
    <row r="691" spans="1:6" x14ac:dyDescent="0.25">
      <c r="A691" t="s">
        <v>46</v>
      </c>
      <c r="B691">
        <v>2014</v>
      </c>
      <c r="C691" t="s">
        <v>79</v>
      </c>
      <c r="D691" t="s">
        <v>39</v>
      </c>
      <c r="E691" t="s">
        <v>16111</v>
      </c>
      <c r="F691">
        <v>14</v>
      </c>
    </row>
    <row r="692" spans="1:6" x14ac:dyDescent="0.25">
      <c r="A692" t="s">
        <v>46</v>
      </c>
      <c r="B692">
        <v>2014</v>
      </c>
      <c r="C692" t="s">
        <v>79</v>
      </c>
      <c r="D692" t="s">
        <v>103</v>
      </c>
      <c r="E692" t="s">
        <v>16112</v>
      </c>
      <c r="F692">
        <v>355</v>
      </c>
    </row>
    <row r="693" spans="1:6" x14ac:dyDescent="0.25">
      <c r="A693" t="s">
        <v>51</v>
      </c>
      <c r="B693">
        <v>2010</v>
      </c>
      <c r="C693" t="s">
        <v>76</v>
      </c>
      <c r="D693" t="s">
        <v>38</v>
      </c>
      <c r="E693" t="s">
        <v>16113</v>
      </c>
      <c r="F693">
        <v>3</v>
      </c>
    </row>
    <row r="694" spans="1:6" x14ac:dyDescent="0.25">
      <c r="A694" t="s">
        <v>51</v>
      </c>
      <c r="B694">
        <v>2010</v>
      </c>
      <c r="C694" t="s">
        <v>76</v>
      </c>
      <c r="D694" t="s">
        <v>40</v>
      </c>
      <c r="E694" t="s">
        <v>16114</v>
      </c>
      <c r="F694">
        <v>3</v>
      </c>
    </row>
    <row r="695" spans="1:6" x14ac:dyDescent="0.25">
      <c r="A695" t="s">
        <v>51</v>
      </c>
      <c r="B695">
        <v>2010</v>
      </c>
      <c r="C695" t="s">
        <v>76</v>
      </c>
      <c r="D695" t="s">
        <v>102</v>
      </c>
      <c r="E695" t="s">
        <v>16115</v>
      </c>
      <c r="F695">
        <v>15</v>
      </c>
    </row>
    <row r="696" spans="1:6" x14ac:dyDescent="0.25">
      <c r="A696" t="s">
        <v>51</v>
      </c>
      <c r="B696">
        <v>2010</v>
      </c>
      <c r="C696" t="s">
        <v>76</v>
      </c>
      <c r="D696" t="s">
        <v>107</v>
      </c>
      <c r="E696" t="s">
        <v>16116</v>
      </c>
      <c r="F696">
        <v>16</v>
      </c>
    </row>
    <row r="697" spans="1:6" x14ac:dyDescent="0.25">
      <c r="A697" t="s">
        <v>51</v>
      </c>
      <c r="B697">
        <v>2010</v>
      </c>
      <c r="C697" t="s">
        <v>76</v>
      </c>
      <c r="D697" t="s">
        <v>39</v>
      </c>
      <c r="E697" t="s">
        <v>16117</v>
      </c>
      <c r="F697">
        <v>27</v>
      </c>
    </row>
    <row r="698" spans="1:6" x14ac:dyDescent="0.25">
      <c r="A698" t="s">
        <v>51</v>
      </c>
      <c r="B698">
        <v>2010</v>
      </c>
      <c r="C698" t="s">
        <v>76</v>
      </c>
      <c r="D698" t="s">
        <v>103</v>
      </c>
      <c r="E698" t="s">
        <v>16118</v>
      </c>
      <c r="F698">
        <v>158</v>
      </c>
    </row>
    <row r="699" spans="1:6" x14ac:dyDescent="0.25">
      <c r="A699" t="s">
        <v>51</v>
      </c>
      <c r="B699">
        <v>2010</v>
      </c>
      <c r="C699" t="s">
        <v>77</v>
      </c>
      <c r="D699" t="s">
        <v>38</v>
      </c>
      <c r="E699" t="s">
        <v>16119</v>
      </c>
      <c r="F699">
        <v>5</v>
      </c>
    </row>
    <row r="700" spans="1:6" x14ac:dyDescent="0.25">
      <c r="A700" t="s">
        <v>51</v>
      </c>
      <c r="B700">
        <v>2010</v>
      </c>
      <c r="C700" t="s">
        <v>77</v>
      </c>
      <c r="D700" t="s">
        <v>40</v>
      </c>
      <c r="E700" t="s">
        <v>16120</v>
      </c>
      <c r="F700">
        <v>2</v>
      </c>
    </row>
    <row r="701" spans="1:6" x14ac:dyDescent="0.25">
      <c r="A701" t="s">
        <v>51</v>
      </c>
      <c r="B701">
        <v>2010</v>
      </c>
      <c r="C701" t="s">
        <v>77</v>
      </c>
      <c r="D701" t="s">
        <v>102</v>
      </c>
      <c r="E701" t="s">
        <v>16121</v>
      </c>
      <c r="F701">
        <v>11</v>
      </c>
    </row>
    <row r="702" spans="1:6" x14ac:dyDescent="0.25">
      <c r="A702" t="s">
        <v>51</v>
      </c>
      <c r="B702">
        <v>2010</v>
      </c>
      <c r="C702" t="s">
        <v>77</v>
      </c>
      <c r="D702" t="s">
        <v>107</v>
      </c>
      <c r="E702" t="s">
        <v>16122</v>
      </c>
      <c r="F702">
        <v>8</v>
      </c>
    </row>
    <row r="703" spans="1:6" x14ac:dyDescent="0.25">
      <c r="A703" t="s">
        <v>51</v>
      </c>
      <c r="B703">
        <v>2010</v>
      </c>
      <c r="C703" t="s">
        <v>77</v>
      </c>
      <c r="D703" t="s">
        <v>39</v>
      </c>
      <c r="E703" t="s">
        <v>16123</v>
      </c>
      <c r="F703">
        <v>12</v>
      </c>
    </row>
    <row r="704" spans="1:6" x14ac:dyDescent="0.25">
      <c r="A704" t="s">
        <v>51</v>
      </c>
      <c r="B704">
        <v>2010</v>
      </c>
      <c r="C704" t="s">
        <v>77</v>
      </c>
      <c r="D704" t="s">
        <v>103</v>
      </c>
      <c r="E704" t="s">
        <v>16124</v>
      </c>
      <c r="F704">
        <v>152</v>
      </c>
    </row>
    <row r="705" spans="1:6" x14ac:dyDescent="0.25">
      <c r="A705" t="s">
        <v>51</v>
      </c>
      <c r="B705">
        <v>2010</v>
      </c>
      <c r="C705" t="s">
        <v>78</v>
      </c>
      <c r="D705" t="s">
        <v>38</v>
      </c>
      <c r="E705" t="s">
        <v>16125</v>
      </c>
      <c r="F705">
        <v>5</v>
      </c>
    </row>
    <row r="706" spans="1:6" x14ac:dyDescent="0.25">
      <c r="A706" t="s">
        <v>51</v>
      </c>
      <c r="B706">
        <v>2010</v>
      </c>
      <c r="C706" t="s">
        <v>78</v>
      </c>
      <c r="D706" t="s">
        <v>40</v>
      </c>
      <c r="E706" t="s">
        <v>16126</v>
      </c>
      <c r="F706">
        <v>6</v>
      </c>
    </row>
    <row r="707" spans="1:6" x14ac:dyDescent="0.25">
      <c r="A707" t="s">
        <v>51</v>
      </c>
      <c r="B707">
        <v>2010</v>
      </c>
      <c r="C707" t="s">
        <v>78</v>
      </c>
      <c r="D707" t="s">
        <v>102</v>
      </c>
      <c r="E707" t="s">
        <v>16127</v>
      </c>
      <c r="F707">
        <v>18</v>
      </c>
    </row>
    <row r="708" spans="1:6" x14ac:dyDescent="0.25">
      <c r="A708" t="s">
        <v>51</v>
      </c>
      <c r="B708">
        <v>2010</v>
      </c>
      <c r="C708" t="s">
        <v>78</v>
      </c>
      <c r="D708" t="s">
        <v>107</v>
      </c>
      <c r="E708" t="s">
        <v>16128</v>
      </c>
      <c r="F708">
        <v>11</v>
      </c>
    </row>
    <row r="709" spans="1:6" x14ac:dyDescent="0.25">
      <c r="A709" t="s">
        <v>51</v>
      </c>
      <c r="B709">
        <v>2010</v>
      </c>
      <c r="C709" t="s">
        <v>78</v>
      </c>
      <c r="D709" t="s">
        <v>39</v>
      </c>
      <c r="E709" t="s">
        <v>16129</v>
      </c>
      <c r="F709">
        <v>21</v>
      </c>
    </row>
    <row r="710" spans="1:6" x14ac:dyDescent="0.25">
      <c r="A710" t="s">
        <v>51</v>
      </c>
      <c r="B710">
        <v>2010</v>
      </c>
      <c r="C710" t="s">
        <v>78</v>
      </c>
      <c r="D710" t="s">
        <v>103</v>
      </c>
      <c r="E710" t="s">
        <v>16130</v>
      </c>
      <c r="F710">
        <v>180</v>
      </c>
    </row>
    <row r="711" spans="1:6" x14ac:dyDescent="0.25">
      <c r="A711" t="s">
        <v>51</v>
      </c>
      <c r="B711">
        <v>2010</v>
      </c>
      <c r="C711" t="s">
        <v>79</v>
      </c>
      <c r="D711" t="s">
        <v>38</v>
      </c>
      <c r="E711" t="s">
        <v>16131</v>
      </c>
      <c r="F711">
        <v>2</v>
      </c>
    </row>
    <row r="712" spans="1:6" x14ac:dyDescent="0.25">
      <c r="A712" t="s">
        <v>51</v>
      </c>
      <c r="B712">
        <v>2010</v>
      </c>
      <c r="C712" t="s">
        <v>79</v>
      </c>
      <c r="D712" t="s">
        <v>40</v>
      </c>
      <c r="E712" t="s">
        <v>16132</v>
      </c>
      <c r="F712">
        <v>2</v>
      </c>
    </row>
    <row r="713" spans="1:6" x14ac:dyDescent="0.25">
      <c r="A713" t="s">
        <v>51</v>
      </c>
      <c r="B713">
        <v>2010</v>
      </c>
      <c r="C713" t="s">
        <v>79</v>
      </c>
      <c r="D713" t="s">
        <v>102</v>
      </c>
      <c r="E713" t="s">
        <v>16133</v>
      </c>
      <c r="F713">
        <v>12</v>
      </c>
    </row>
    <row r="714" spans="1:6" x14ac:dyDescent="0.25">
      <c r="A714" t="s">
        <v>51</v>
      </c>
      <c r="B714">
        <v>2010</v>
      </c>
      <c r="C714" t="s">
        <v>79</v>
      </c>
      <c r="D714" t="s">
        <v>107</v>
      </c>
      <c r="E714" t="s">
        <v>16134</v>
      </c>
      <c r="F714">
        <v>25</v>
      </c>
    </row>
    <row r="715" spans="1:6" x14ac:dyDescent="0.25">
      <c r="A715" t="s">
        <v>51</v>
      </c>
      <c r="B715">
        <v>2010</v>
      </c>
      <c r="C715" t="s">
        <v>79</v>
      </c>
      <c r="D715" t="s">
        <v>39</v>
      </c>
      <c r="E715" t="s">
        <v>16135</v>
      </c>
      <c r="F715">
        <v>15</v>
      </c>
    </row>
    <row r="716" spans="1:6" x14ac:dyDescent="0.25">
      <c r="A716" t="s">
        <v>51</v>
      </c>
      <c r="B716">
        <v>2010</v>
      </c>
      <c r="C716" t="s">
        <v>79</v>
      </c>
      <c r="D716" t="s">
        <v>103</v>
      </c>
      <c r="E716" t="s">
        <v>16136</v>
      </c>
      <c r="F716">
        <v>145</v>
      </c>
    </row>
    <row r="717" spans="1:6" x14ac:dyDescent="0.25">
      <c r="A717" t="s">
        <v>51</v>
      </c>
      <c r="B717">
        <v>2011</v>
      </c>
      <c r="C717" t="s">
        <v>76</v>
      </c>
      <c r="D717" t="s">
        <v>38</v>
      </c>
      <c r="E717" t="s">
        <v>16137</v>
      </c>
      <c r="F717">
        <v>2</v>
      </c>
    </row>
    <row r="718" spans="1:6" x14ac:dyDescent="0.25">
      <c r="A718" t="s">
        <v>51</v>
      </c>
      <c r="B718">
        <v>2011</v>
      </c>
      <c r="C718" t="s">
        <v>76</v>
      </c>
      <c r="D718" t="s">
        <v>40</v>
      </c>
      <c r="E718" t="s">
        <v>16138</v>
      </c>
      <c r="F718">
        <v>3</v>
      </c>
    </row>
    <row r="719" spans="1:6" x14ac:dyDescent="0.25">
      <c r="A719" t="s">
        <v>51</v>
      </c>
      <c r="B719">
        <v>2011</v>
      </c>
      <c r="C719" t="s">
        <v>76</v>
      </c>
      <c r="D719" t="s">
        <v>102</v>
      </c>
      <c r="E719" t="s">
        <v>16139</v>
      </c>
      <c r="F719">
        <v>12</v>
      </c>
    </row>
    <row r="720" spans="1:6" x14ac:dyDescent="0.25">
      <c r="A720" t="s">
        <v>51</v>
      </c>
      <c r="B720">
        <v>2011</v>
      </c>
      <c r="C720" t="s">
        <v>76</v>
      </c>
      <c r="D720" t="s">
        <v>107</v>
      </c>
      <c r="E720" t="s">
        <v>16140</v>
      </c>
      <c r="F720">
        <v>10</v>
      </c>
    </row>
    <row r="721" spans="1:6" x14ac:dyDescent="0.25">
      <c r="A721" t="s">
        <v>51</v>
      </c>
      <c r="B721">
        <v>2011</v>
      </c>
      <c r="C721" t="s">
        <v>76</v>
      </c>
      <c r="D721" t="s">
        <v>39</v>
      </c>
      <c r="E721" t="s">
        <v>16141</v>
      </c>
      <c r="F721">
        <v>27</v>
      </c>
    </row>
    <row r="722" spans="1:6" x14ac:dyDescent="0.25">
      <c r="A722" t="s">
        <v>51</v>
      </c>
      <c r="B722">
        <v>2011</v>
      </c>
      <c r="C722" t="s">
        <v>76</v>
      </c>
      <c r="D722" t="s">
        <v>103</v>
      </c>
      <c r="E722" t="s">
        <v>16142</v>
      </c>
      <c r="F722">
        <v>167</v>
      </c>
    </row>
    <row r="723" spans="1:6" x14ac:dyDescent="0.25">
      <c r="A723" t="s">
        <v>51</v>
      </c>
      <c r="B723">
        <v>2011</v>
      </c>
      <c r="C723" t="s">
        <v>77</v>
      </c>
      <c r="D723" t="s">
        <v>38</v>
      </c>
      <c r="E723" t="s">
        <v>16143</v>
      </c>
      <c r="F723">
        <v>1</v>
      </c>
    </row>
    <row r="724" spans="1:6" x14ac:dyDescent="0.25">
      <c r="A724" t="s">
        <v>51</v>
      </c>
      <c r="B724">
        <v>2011</v>
      </c>
      <c r="C724" t="s">
        <v>77</v>
      </c>
      <c r="D724" t="s">
        <v>102</v>
      </c>
      <c r="E724" t="s">
        <v>16144</v>
      </c>
      <c r="F724">
        <v>20</v>
      </c>
    </row>
    <row r="725" spans="1:6" x14ac:dyDescent="0.25">
      <c r="A725" t="s">
        <v>51</v>
      </c>
      <c r="B725">
        <v>2011</v>
      </c>
      <c r="C725" t="s">
        <v>77</v>
      </c>
      <c r="D725" t="s">
        <v>107</v>
      </c>
      <c r="E725" t="s">
        <v>16145</v>
      </c>
      <c r="F725">
        <v>11</v>
      </c>
    </row>
    <row r="726" spans="1:6" x14ac:dyDescent="0.25">
      <c r="A726" t="s">
        <v>51</v>
      </c>
      <c r="B726">
        <v>2011</v>
      </c>
      <c r="C726" t="s">
        <v>77</v>
      </c>
      <c r="D726" t="s">
        <v>39</v>
      </c>
      <c r="E726" t="s">
        <v>16146</v>
      </c>
      <c r="F726">
        <v>21</v>
      </c>
    </row>
    <row r="727" spans="1:6" x14ac:dyDescent="0.25">
      <c r="A727" t="s">
        <v>51</v>
      </c>
      <c r="B727">
        <v>2011</v>
      </c>
      <c r="C727" t="s">
        <v>77</v>
      </c>
      <c r="D727" t="s">
        <v>103</v>
      </c>
      <c r="E727" t="s">
        <v>16147</v>
      </c>
      <c r="F727">
        <v>155</v>
      </c>
    </row>
    <row r="728" spans="1:6" x14ac:dyDescent="0.25">
      <c r="A728" t="s">
        <v>51</v>
      </c>
      <c r="B728">
        <v>2011</v>
      </c>
      <c r="C728" t="s">
        <v>78</v>
      </c>
      <c r="D728" t="s">
        <v>38</v>
      </c>
      <c r="E728" t="s">
        <v>16148</v>
      </c>
      <c r="F728">
        <v>3</v>
      </c>
    </row>
    <row r="729" spans="1:6" x14ac:dyDescent="0.25">
      <c r="A729" t="s">
        <v>51</v>
      </c>
      <c r="B729">
        <v>2011</v>
      </c>
      <c r="C729" t="s">
        <v>78</v>
      </c>
      <c r="D729" t="s">
        <v>40</v>
      </c>
      <c r="E729" t="s">
        <v>16149</v>
      </c>
      <c r="F729">
        <v>4</v>
      </c>
    </row>
    <row r="730" spans="1:6" x14ac:dyDescent="0.25">
      <c r="A730" t="s">
        <v>51</v>
      </c>
      <c r="B730">
        <v>2011</v>
      </c>
      <c r="C730" t="s">
        <v>78</v>
      </c>
      <c r="D730" t="s">
        <v>102</v>
      </c>
      <c r="E730" t="s">
        <v>16150</v>
      </c>
      <c r="F730">
        <v>28</v>
      </c>
    </row>
    <row r="731" spans="1:6" x14ac:dyDescent="0.25">
      <c r="A731" t="s">
        <v>51</v>
      </c>
      <c r="B731">
        <v>2011</v>
      </c>
      <c r="C731" t="s">
        <v>78</v>
      </c>
      <c r="D731" t="s">
        <v>107</v>
      </c>
      <c r="E731" t="s">
        <v>16151</v>
      </c>
      <c r="F731">
        <v>18</v>
      </c>
    </row>
    <row r="732" spans="1:6" x14ac:dyDescent="0.25">
      <c r="A732" t="s">
        <v>51</v>
      </c>
      <c r="B732">
        <v>2011</v>
      </c>
      <c r="C732" t="s">
        <v>78</v>
      </c>
      <c r="D732" t="s">
        <v>39</v>
      </c>
      <c r="E732" t="s">
        <v>16152</v>
      </c>
      <c r="F732">
        <v>22</v>
      </c>
    </row>
    <row r="733" spans="1:6" x14ac:dyDescent="0.25">
      <c r="A733" t="s">
        <v>51</v>
      </c>
      <c r="B733">
        <v>2011</v>
      </c>
      <c r="C733" t="s">
        <v>78</v>
      </c>
      <c r="D733" t="s">
        <v>103</v>
      </c>
      <c r="E733" t="s">
        <v>16153</v>
      </c>
      <c r="F733">
        <v>177</v>
      </c>
    </row>
    <row r="734" spans="1:6" x14ac:dyDescent="0.25">
      <c r="A734" t="s">
        <v>51</v>
      </c>
      <c r="B734">
        <v>2011</v>
      </c>
      <c r="C734" t="s">
        <v>79</v>
      </c>
      <c r="D734" t="s">
        <v>38</v>
      </c>
      <c r="E734" t="s">
        <v>16154</v>
      </c>
      <c r="F734">
        <v>4</v>
      </c>
    </row>
    <row r="735" spans="1:6" x14ac:dyDescent="0.25">
      <c r="A735" t="s">
        <v>51</v>
      </c>
      <c r="B735">
        <v>2011</v>
      </c>
      <c r="C735" t="s">
        <v>79</v>
      </c>
      <c r="D735" t="s">
        <v>40</v>
      </c>
      <c r="E735" t="s">
        <v>16155</v>
      </c>
      <c r="F735">
        <v>2</v>
      </c>
    </row>
    <row r="736" spans="1:6" x14ac:dyDescent="0.25">
      <c r="A736" t="s">
        <v>51</v>
      </c>
      <c r="B736">
        <v>2011</v>
      </c>
      <c r="C736" t="s">
        <v>79</v>
      </c>
      <c r="D736" t="s">
        <v>102</v>
      </c>
      <c r="E736" t="s">
        <v>16156</v>
      </c>
      <c r="F736">
        <v>18</v>
      </c>
    </row>
    <row r="737" spans="1:6" x14ac:dyDescent="0.25">
      <c r="A737" t="s">
        <v>51</v>
      </c>
      <c r="B737">
        <v>2011</v>
      </c>
      <c r="C737" t="s">
        <v>79</v>
      </c>
      <c r="D737" t="s">
        <v>107</v>
      </c>
      <c r="E737" t="s">
        <v>16157</v>
      </c>
      <c r="F737">
        <v>19</v>
      </c>
    </row>
    <row r="738" spans="1:6" x14ac:dyDescent="0.25">
      <c r="A738" t="s">
        <v>51</v>
      </c>
      <c r="B738">
        <v>2011</v>
      </c>
      <c r="C738" t="s">
        <v>79</v>
      </c>
      <c r="D738" t="s">
        <v>39</v>
      </c>
      <c r="E738" t="s">
        <v>16158</v>
      </c>
      <c r="F738">
        <v>29</v>
      </c>
    </row>
    <row r="739" spans="1:6" x14ac:dyDescent="0.25">
      <c r="A739" t="s">
        <v>51</v>
      </c>
      <c r="B739">
        <v>2011</v>
      </c>
      <c r="C739" t="s">
        <v>79</v>
      </c>
      <c r="D739" t="s">
        <v>103</v>
      </c>
      <c r="E739" t="s">
        <v>16159</v>
      </c>
      <c r="F739">
        <v>135</v>
      </c>
    </row>
    <row r="740" spans="1:6" x14ac:dyDescent="0.25">
      <c r="A740" t="s">
        <v>51</v>
      </c>
      <c r="B740">
        <v>2012</v>
      </c>
      <c r="C740" t="s">
        <v>76</v>
      </c>
      <c r="D740" t="s">
        <v>38</v>
      </c>
      <c r="E740" t="s">
        <v>16160</v>
      </c>
      <c r="F740">
        <v>6</v>
      </c>
    </row>
    <row r="741" spans="1:6" x14ac:dyDescent="0.25">
      <c r="A741" t="s">
        <v>51</v>
      </c>
      <c r="B741">
        <v>2012</v>
      </c>
      <c r="C741" t="s">
        <v>76</v>
      </c>
      <c r="D741" t="s">
        <v>40</v>
      </c>
      <c r="E741" t="s">
        <v>16161</v>
      </c>
      <c r="F741">
        <v>6</v>
      </c>
    </row>
    <row r="742" spans="1:6" x14ac:dyDescent="0.25">
      <c r="A742" t="s">
        <v>51</v>
      </c>
      <c r="B742">
        <v>2012</v>
      </c>
      <c r="C742" t="s">
        <v>76</v>
      </c>
      <c r="D742" t="s">
        <v>102</v>
      </c>
      <c r="E742" t="s">
        <v>16162</v>
      </c>
      <c r="F742">
        <v>26</v>
      </c>
    </row>
    <row r="743" spans="1:6" x14ac:dyDescent="0.25">
      <c r="A743" t="s">
        <v>51</v>
      </c>
      <c r="B743">
        <v>2012</v>
      </c>
      <c r="C743" t="s">
        <v>76</v>
      </c>
      <c r="D743" t="s">
        <v>107</v>
      </c>
      <c r="E743" t="s">
        <v>16163</v>
      </c>
      <c r="F743">
        <v>16</v>
      </c>
    </row>
    <row r="744" spans="1:6" x14ac:dyDescent="0.25">
      <c r="A744" t="s">
        <v>51</v>
      </c>
      <c r="B744">
        <v>2012</v>
      </c>
      <c r="C744" t="s">
        <v>76</v>
      </c>
      <c r="D744" t="s">
        <v>39</v>
      </c>
      <c r="E744" t="s">
        <v>16164</v>
      </c>
      <c r="F744">
        <v>21</v>
      </c>
    </row>
    <row r="745" spans="1:6" x14ac:dyDescent="0.25">
      <c r="A745" t="s">
        <v>51</v>
      </c>
      <c r="B745">
        <v>2012</v>
      </c>
      <c r="C745" t="s">
        <v>76</v>
      </c>
      <c r="D745" t="s">
        <v>103</v>
      </c>
      <c r="E745" t="s">
        <v>16165</v>
      </c>
      <c r="F745">
        <v>151</v>
      </c>
    </row>
    <row r="746" spans="1:6" x14ac:dyDescent="0.25">
      <c r="A746" t="s">
        <v>51</v>
      </c>
      <c r="B746">
        <v>2012</v>
      </c>
      <c r="C746" t="s">
        <v>77</v>
      </c>
      <c r="D746" t="s">
        <v>38</v>
      </c>
      <c r="E746" t="s">
        <v>16166</v>
      </c>
      <c r="F746">
        <v>5</v>
      </c>
    </row>
    <row r="747" spans="1:6" x14ac:dyDescent="0.25">
      <c r="A747" t="s">
        <v>51</v>
      </c>
      <c r="B747">
        <v>2012</v>
      </c>
      <c r="C747" t="s">
        <v>77</v>
      </c>
      <c r="D747" t="s">
        <v>40</v>
      </c>
      <c r="E747" t="s">
        <v>16167</v>
      </c>
      <c r="F747">
        <v>2</v>
      </c>
    </row>
    <row r="748" spans="1:6" x14ac:dyDescent="0.25">
      <c r="A748" t="s">
        <v>51</v>
      </c>
      <c r="B748">
        <v>2012</v>
      </c>
      <c r="C748" t="s">
        <v>77</v>
      </c>
      <c r="D748" t="s">
        <v>102</v>
      </c>
      <c r="E748" t="s">
        <v>16168</v>
      </c>
      <c r="F748">
        <v>13</v>
      </c>
    </row>
    <row r="749" spans="1:6" x14ac:dyDescent="0.25">
      <c r="A749" t="s">
        <v>51</v>
      </c>
      <c r="B749">
        <v>2012</v>
      </c>
      <c r="C749" t="s">
        <v>77</v>
      </c>
      <c r="D749" t="s">
        <v>107</v>
      </c>
      <c r="E749" t="s">
        <v>16169</v>
      </c>
      <c r="F749">
        <v>12</v>
      </c>
    </row>
    <row r="750" spans="1:6" x14ac:dyDescent="0.25">
      <c r="A750" t="s">
        <v>51</v>
      </c>
      <c r="B750">
        <v>2012</v>
      </c>
      <c r="C750" t="s">
        <v>77</v>
      </c>
      <c r="D750" t="s">
        <v>39</v>
      </c>
      <c r="E750" t="s">
        <v>16170</v>
      </c>
      <c r="F750">
        <v>24</v>
      </c>
    </row>
    <row r="751" spans="1:6" x14ac:dyDescent="0.25">
      <c r="A751" t="s">
        <v>51</v>
      </c>
      <c r="B751">
        <v>2012</v>
      </c>
      <c r="C751" t="s">
        <v>77</v>
      </c>
      <c r="D751" t="s">
        <v>103</v>
      </c>
      <c r="E751" t="s">
        <v>16171</v>
      </c>
      <c r="F751">
        <v>132</v>
      </c>
    </row>
    <row r="752" spans="1:6" x14ac:dyDescent="0.25">
      <c r="A752" t="s">
        <v>51</v>
      </c>
      <c r="B752">
        <v>2012</v>
      </c>
      <c r="C752" t="s">
        <v>78</v>
      </c>
      <c r="D752" t="s">
        <v>38</v>
      </c>
      <c r="E752" t="s">
        <v>16172</v>
      </c>
      <c r="F752">
        <v>7</v>
      </c>
    </row>
    <row r="753" spans="1:6" x14ac:dyDescent="0.25">
      <c r="A753" t="s">
        <v>51</v>
      </c>
      <c r="B753">
        <v>2012</v>
      </c>
      <c r="C753" t="s">
        <v>78</v>
      </c>
      <c r="D753" t="s">
        <v>40</v>
      </c>
      <c r="E753" t="s">
        <v>16173</v>
      </c>
      <c r="F753">
        <v>2</v>
      </c>
    </row>
    <row r="754" spans="1:6" x14ac:dyDescent="0.25">
      <c r="A754" t="s">
        <v>51</v>
      </c>
      <c r="B754">
        <v>2012</v>
      </c>
      <c r="C754" t="s">
        <v>78</v>
      </c>
      <c r="D754" t="s">
        <v>102</v>
      </c>
      <c r="E754" t="s">
        <v>16174</v>
      </c>
      <c r="F754">
        <v>15</v>
      </c>
    </row>
    <row r="755" spans="1:6" x14ac:dyDescent="0.25">
      <c r="A755" t="s">
        <v>51</v>
      </c>
      <c r="B755">
        <v>2012</v>
      </c>
      <c r="C755" t="s">
        <v>78</v>
      </c>
      <c r="D755" t="s">
        <v>107</v>
      </c>
      <c r="E755" t="s">
        <v>16175</v>
      </c>
      <c r="F755">
        <v>18</v>
      </c>
    </row>
    <row r="756" spans="1:6" x14ac:dyDescent="0.25">
      <c r="A756" t="s">
        <v>51</v>
      </c>
      <c r="B756">
        <v>2012</v>
      </c>
      <c r="C756" t="s">
        <v>78</v>
      </c>
      <c r="D756" t="s">
        <v>39</v>
      </c>
      <c r="E756" t="s">
        <v>16176</v>
      </c>
      <c r="F756">
        <v>21</v>
      </c>
    </row>
    <row r="757" spans="1:6" x14ac:dyDescent="0.25">
      <c r="A757" t="s">
        <v>51</v>
      </c>
      <c r="B757">
        <v>2012</v>
      </c>
      <c r="C757" t="s">
        <v>78</v>
      </c>
      <c r="D757" t="s">
        <v>103</v>
      </c>
      <c r="E757" t="s">
        <v>16177</v>
      </c>
      <c r="F757">
        <v>171</v>
      </c>
    </row>
    <row r="758" spans="1:6" x14ac:dyDescent="0.25">
      <c r="A758" t="s">
        <v>51</v>
      </c>
      <c r="B758">
        <v>2012</v>
      </c>
      <c r="C758" t="s">
        <v>79</v>
      </c>
      <c r="D758" t="s">
        <v>38</v>
      </c>
      <c r="E758" t="s">
        <v>16178</v>
      </c>
      <c r="F758">
        <v>7</v>
      </c>
    </row>
    <row r="759" spans="1:6" x14ac:dyDescent="0.25">
      <c r="A759" t="s">
        <v>51</v>
      </c>
      <c r="B759">
        <v>2012</v>
      </c>
      <c r="C759" t="s">
        <v>79</v>
      </c>
      <c r="D759" t="s">
        <v>40</v>
      </c>
      <c r="E759" t="s">
        <v>16179</v>
      </c>
      <c r="F759">
        <v>1</v>
      </c>
    </row>
    <row r="760" spans="1:6" x14ac:dyDescent="0.25">
      <c r="A760" t="s">
        <v>51</v>
      </c>
      <c r="B760">
        <v>2012</v>
      </c>
      <c r="C760" t="s">
        <v>79</v>
      </c>
      <c r="D760" t="s">
        <v>102</v>
      </c>
      <c r="E760" t="s">
        <v>16180</v>
      </c>
      <c r="F760">
        <v>18</v>
      </c>
    </row>
    <row r="761" spans="1:6" x14ac:dyDescent="0.25">
      <c r="A761" t="s">
        <v>51</v>
      </c>
      <c r="B761">
        <v>2012</v>
      </c>
      <c r="C761" t="s">
        <v>79</v>
      </c>
      <c r="D761" t="s">
        <v>107</v>
      </c>
      <c r="E761" t="s">
        <v>16181</v>
      </c>
      <c r="F761">
        <v>26</v>
      </c>
    </row>
    <row r="762" spans="1:6" x14ac:dyDescent="0.25">
      <c r="A762" t="s">
        <v>51</v>
      </c>
      <c r="B762">
        <v>2012</v>
      </c>
      <c r="C762" t="s">
        <v>79</v>
      </c>
      <c r="D762" t="s">
        <v>39</v>
      </c>
      <c r="E762" t="s">
        <v>16182</v>
      </c>
      <c r="F762">
        <v>25</v>
      </c>
    </row>
    <row r="763" spans="1:6" x14ac:dyDescent="0.25">
      <c r="A763" t="s">
        <v>51</v>
      </c>
      <c r="B763">
        <v>2012</v>
      </c>
      <c r="C763" t="s">
        <v>79</v>
      </c>
      <c r="D763" t="s">
        <v>103</v>
      </c>
      <c r="E763" t="s">
        <v>16183</v>
      </c>
      <c r="F763">
        <v>139</v>
      </c>
    </row>
    <row r="764" spans="1:6" x14ac:dyDescent="0.25">
      <c r="A764" t="s">
        <v>51</v>
      </c>
      <c r="B764">
        <v>2013</v>
      </c>
      <c r="C764" t="s">
        <v>76</v>
      </c>
      <c r="D764" t="s">
        <v>38</v>
      </c>
      <c r="E764" t="s">
        <v>16184</v>
      </c>
      <c r="F764">
        <v>3</v>
      </c>
    </row>
    <row r="765" spans="1:6" x14ac:dyDescent="0.25">
      <c r="A765" t="s">
        <v>51</v>
      </c>
      <c r="B765">
        <v>2013</v>
      </c>
      <c r="C765" t="s">
        <v>76</v>
      </c>
      <c r="D765" t="s">
        <v>40</v>
      </c>
      <c r="E765" t="s">
        <v>16185</v>
      </c>
      <c r="F765">
        <v>5</v>
      </c>
    </row>
    <row r="766" spans="1:6" x14ac:dyDescent="0.25">
      <c r="A766" t="s">
        <v>51</v>
      </c>
      <c r="B766">
        <v>2013</v>
      </c>
      <c r="C766" t="s">
        <v>76</v>
      </c>
      <c r="D766" t="s">
        <v>102</v>
      </c>
      <c r="E766" t="s">
        <v>16186</v>
      </c>
      <c r="F766">
        <v>12</v>
      </c>
    </row>
    <row r="767" spans="1:6" x14ac:dyDescent="0.25">
      <c r="A767" t="s">
        <v>51</v>
      </c>
      <c r="B767">
        <v>2013</v>
      </c>
      <c r="C767" t="s">
        <v>76</v>
      </c>
      <c r="D767" t="s">
        <v>107</v>
      </c>
      <c r="E767" t="s">
        <v>16187</v>
      </c>
      <c r="F767">
        <v>19</v>
      </c>
    </row>
    <row r="768" spans="1:6" x14ac:dyDescent="0.25">
      <c r="A768" t="s">
        <v>51</v>
      </c>
      <c r="B768">
        <v>2013</v>
      </c>
      <c r="C768" t="s">
        <v>76</v>
      </c>
      <c r="D768" t="s">
        <v>39</v>
      </c>
      <c r="E768" t="s">
        <v>16188</v>
      </c>
      <c r="F768">
        <v>19</v>
      </c>
    </row>
    <row r="769" spans="1:6" x14ac:dyDescent="0.25">
      <c r="A769" t="s">
        <v>51</v>
      </c>
      <c r="B769">
        <v>2013</v>
      </c>
      <c r="C769" t="s">
        <v>76</v>
      </c>
      <c r="D769" t="s">
        <v>103</v>
      </c>
      <c r="E769" t="s">
        <v>16189</v>
      </c>
      <c r="F769">
        <v>151</v>
      </c>
    </row>
    <row r="770" spans="1:6" x14ac:dyDescent="0.25">
      <c r="A770" t="s">
        <v>51</v>
      </c>
      <c r="B770">
        <v>2013</v>
      </c>
      <c r="C770" t="s">
        <v>77</v>
      </c>
      <c r="D770" t="s">
        <v>38</v>
      </c>
      <c r="E770" t="s">
        <v>16190</v>
      </c>
      <c r="F770">
        <v>5</v>
      </c>
    </row>
    <row r="771" spans="1:6" x14ac:dyDescent="0.25">
      <c r="A771" t="s">
        <v>51</v>
      </c>
      <c r="B771">
        <v>2013</v>
      </c>
      <c r="C771" t="s">
        <v>77</v>
      </c>
      <c r="D771" t="s">
        <v>40</v>
      </c>
      <c r="E771" t="s">
        <v>16191</v>
      </c>
      <c r="F771">
        <v>2</v>
      </c>
    </row>
    <row r="772" spans="1:6" x14ac:dyDescent="0.25">
      <c r="A772" t="s">
        <v>51</v>
      </c>
      <c r="B772">
        <v>2013</v>
      </c>
      <c r="C772" t="s">
        <v>77</v>
      </c>
      <c r="D772" t="s">
        <v>102</v>
      </c>
      <c r="E772" t="s">
        <v>16192</v>
      </c>
      <c r="F772">
        <v>22</v>
      </c>
    </row>
    <row r="773" spans="1:6" x14ac:dyDescent="0.25">
      <c r="A773" t="s">
        <v>51</v>
      </c>
      <c r="B773">
        <v>2013</v>
      </c>
      <c r="C773" t="s">
        <v>77</v>
      </c>
      <c r="D773" t="s">
        <v>107</v>
      </c>
      <c r="E773" t="s">
        <v>16193</v>
      </c>
      <c r="F773">
        <v>14</v>
      </c>
    </row>
    <row r="774" spans="1:6" x14ac:dyDescent="0.25">
      <c r="A774" t="s">
        <v>51</v>
      </c>
      <c r="B774">
        <v>2013</v>
      </c>
      <c r="C774" t="s">
        <v>77</v>
      </c>
      <c r="D774" t="s">
        <v>39</v>
      </c>
      <c r="E774" t="s">
        <v>16194</v>
      </c>
      <c r="F774">
        <v>18</v>
      </c>
    </row>
    <row r="775" spans="1:6" x14ac:dyDescent="0.25">
      <c r="A775" t="s">
        <v>51</v>
      </c>
      <c r="B775">
        <v>2013</v>
      </c>
      <c r="C775" t="s">
        <v>77</v>
      </c>
      <c r="D775" t="s">
        <v>103</v>
      </c>
      <c r="E775" t="s">
        <v>16195</v>
      </c>
      <c r="F775">
        <v>123</v>
      </c>
    </row>
    <row r="776" spans="1:6" x14ac:dyDescent="0.25">
      <c r="A776" t="s">
        <v>51</v>
      </c>
      <c r="B776">
        <v>2013</v>
      </c>
      <c r="C776" t="s">
        <v>78</v>
      </c>
      <c r="D776" t="s">
        <v>38</v>
      </c>
      <c r="E776" t="s">
        <v>16196</v>
      </c>
      <c r="F776">
        <v>7</v>
      </c>
    </row>
    <row r="777" spans="1:6" x14ac:dyDescent="0.25">
      <c r="A777" t="s">
        <v>51</v>
      </c>
      <c r="B777">
        <v>2013</v>
      </c>
      <c r="C777" t="s">
        <v>78</v>
      </c>
      <c r="D777" t="s">
        <v>40</v>
      </c>
      <c r="E777" t="s">
        <v>16197</v>
      </c>
      <c r="F777">
        <v>2</v>
      </c>
    </row>
    <row r="778" spans="1:6" x14ac:dyDescent="0.25">
      <c r="A778" t="s">
        <v>51</v>
      </c>
      <c r="B778">
        <v>2013</v>
      </c>
      <c r="C778" t="s">
        <v>78</v>
      </c>
      <c r="D778" t="s">
        <v>102</v>
      </c>
      <c r="E778" t="s">
        <v>16198</v>
      </c>
      <c r="F778">
        <v>16</v>
      </c>
    </row>
    <row r="779" spans="1:6" x14ac:dyDescent="0.25">
      <c r="A779" t="s">
        <v>51</v>
      </c>
      <c r="B779">
        <v>2013</v>
      </c>
      <c r="C779" t="s">
        <v>78</v>
      </c>
      <c r="D779" t="s">
        <v>107</v>
      </c>
      <c r="E779" t="s">
        <v>16199</v>
      </c>
      <c r="F779">
        <v>18</v>
      </c>
    </row>
    <row r="780" spans="1:6" x14ac:dyDescent="0.25">
      <c r="A780" t="s">
        <v>51</v>
      </c>
      <c r="B780">
        <v>2013</v>
      </c>
      <c r="C780" t="s">
        <v>78</v>
      </c>
      <c r="D780" t="s">
        <v>39</v>
      </c>
      <c r="E780" t="s">
        <v>16200</v>
      </c>
      <c r="F780">
        <v>34</v>
      </c>
    </row>
    <row r="781" spans="1:6" x14ac:dyDescent="0.25">
      <c r="A781" t="s">
        <v>51</v>
      </c>
      <c r="B781">
        <v>2013</v>
      </c>
      <c r="C781" t="s">
        <v>78</v>
      </c>
      <c r="D781" t="s">
        <v>103</v>
      </c>
      <c r="E781" t="s">
        <v>16201</v>
      </c>
      <c r="F781">
        <v>140</v>
      </c>
    </row>
    <row r="782" spans="1:6" x14ac:dyDescent="0.25">
      <c r="A782" t="s">
        <v>51</v>
      </c>
      <c r="B782">
        <v>2013</v>
      </c>
      <c r="C782" t="s">
        <v>79</v>
      </c>
      <c r="D782" t="s">
        <v>38</v>
      </c>
      <c r="E782" t="s">
        <v>16202</v>
      </c>
      <c r="F782">
        <v>6</v>
      </c>
    </row>
    <row r="783" spans="1:6" x14ac:dyDescent="0.25">
      <c r="A783" t="s">
        <v>51</v>
      </c>
      <c r="B783">
        <v>2013</v>
      </c>
      <c r="C783" t="s">
        <v>79</v>
      </c>
      <c r="D783" t="s">
        <v>40</v>
      </c>
      <c r="E783" t="s">
        <v>16203</v>
      </c>
      <c r="F783">
        <v>5</v>
      </c>
    </row>
    <row r="784" spans="1:6" x14ac:dyDescent="0.25">
      <c r="A784" t="s">
        <v>51</v>
      </c>
      <c r="B784">
        <v>2013</v>
      </c>
      <c r="C784" t="s">
        <v>79</v>
      </c>
      <c r="D784" t="s">
        <v>102</v>
      </c>
      <c r="E784" t="s">
        <v>16204</v>
      </c>
      <c r="F784">
        <v>28</v>
      </c>
    </row>
    <row r="785" spans="1:6" x14ac:dyDescent="0.25">
      <c r="A785" t="s">
        <v>51</v>
      </c>
      <c r="B785">
        <v>2013</v>
      </c>
      <c r="C785" t="s">
        <v>79</v>
      </c>
      <c r="D785" t="s">
        <v>107</v>
      </c>
      <c r="E785" t="s">
        <v>16205</v>
      </c>
      <c r="F785">
        <v>28</v>
      </c>
    </row>
    <row r="786" spans="1:6" x14ac:dyDescent="0.25">
      <c r="A786" t="s">
        <v>51</v>
      </c>
      <c r="B786">
        <v>2013</v>
      </c>
      <c r="C786" t="s">
        <v>79</v>
      </c>
      <c r="D786" t="s">
        <v>39</v>
      </c>
      <c r="E786" t="s">
        <v>16206</v>
      </c>
      <c r="F786">
        <v>18</v>
      </c>
    </row>
    <row r="787" spans="1:6" x14ac:dyDescent="0.25">
      <c r="A787" t="s">
        <v>51</v>
      </c>
      <c r="B787">
        <v>2013</v>
      </c>
      <c r="C787" t="s">
        <v>79</v>
      </c>
      <c r="D787" t="s">
        <v>103</v>
      </c>
      <c r="E787" t="s">
        <v>16207</v>
      </c>
      <c r="F787">
        <v>151</v>
      </c>
    </row>
    <row r="788" spans="1:6" x14ac:dyDescent="0.25">
      <c r="A788" t="s">
        <v>51</v>
      </c>
      <c r="B788">
        <v>2014</v>
      </c>
      <c r="C788" t="s">
        <v>76</v>
      </c>
      <c r="D788" t="s">
        <v>38</v>
      </c>
      <c r="E788" t="s">
        <v>16208</v>
      </c>
      <c r="F788">
        <v>4</v>
      </c>
    </row>
    <row r="789" spans="1:6" x14ac:dyDescent="0.25">
      <c r="A789" t="s">
        <v>51</v>
      </c>
      <c r="B789">
        <v>2014</v>
      </c>
      <c r="C789" t="s">
        <v>76</v>
      </c>
      <c r="D789" t="s">
        <v>40</v>
      </c>
      <c r="E789" t="s">
        <v>16209</v>
      </c>
      <c r="F789">
        <v>4</v>
      </c>
    </row>
    <row r="790" spans="1:6" x14ac:dyDescent="0.25">
      <c r="A790" t="s">
        <v>51</v>
      </c>
      <c r="B790">
        <v>2014</v>
      </c>
      <c r="C790" t="s">
        <v>76</v>
      </c>
      <c r="D790" t="s">
        <v>102</v>
      </c>
      <c r="E790" t="s">
        <v>16210</v>
      </c>
      <c r="F790">
        <v>15</v>
      </c>
    </row>
    <row r="791" spans="1:6" x14ac:dyDescent="0.25">
      <c r="A791" t="s">
        <v>51</v>
      </c>
      <c r="B791">
        <v>2014</v>
      </c>
      <c r="C791" t="s">
        <v>76</v>
      </c>
      <c r="D791" t="s">
        <v>107</v>
      </c>
      <c r="E791" t="s">
        <v>16211</v>
      </c>
      <c r="F791">
        <v>11</v>
      </c>
    </row>
    <row r="792" spans="1:6" x14ac:dyDescent="0.25">
      <c r="A792" t="s">
        <v>51</v>
      </c>
      <c r="B792">
        <v>2014</v>
      </c>
      <c r="C792" t="s">
        <v>76</v>
      </c>
      <c r="D792" t="s">
        <v>39</v>
      </c>
      <c r="E792" t="s">
        <v>16212</v>
      </c>
      <c r="F792">
        <v>24</v>
      </c>
    </row>
    <row r="793" spans="1:6" x14ac:dyDescent="0.25">
      <c r="A793" t="s">
        <v>51</v>
      </c>
      <c r="B793">
        <v>2014</v>
      </c>
      <c r="C793" t="s">
        <v>76</v>
      </c>
      <c r="D793" t="s">
        <v>103</v>
      </c>
      <c r="E793" t="s">
        <v>16213</v>
      </c>
      <c r="F793">
        <v>145</v>
      </c>
    </row>
    <row r="794" spans="1:6" x14ac:dyDescent="0.25">
      <c r="A794" t="s">
        <v>51</v>
      </c>
      <c r="B794">
        <v>2014</v>
      </c>
      <c r="C794" t="s">
        <v>77</v>
      </c>
      <c r="D794" t="s">
        <v>38</v>
      </c>
      <c r="E794" t="s">
        <v>16214</v>
      </c>
      <c r="F794">
        <v>5</v>
      </c>
    </row>
    <row r="795" spans="1:6" x14ac:dyDescent="0.25">
      <c r="A795" t="s">
        <v>51</v>
      </c>
      <c r="B795">
        <v>2014</v>
      </c>
      <c r="C795" t="s">
        <v>77</v>
      </c>
      <c r="D795" t="s">
        <v>40</v>
      </c>
      <c r="E795" t="s">
        <v>16215</v>
      </c>
      <c r="F795">
        <v>1</v>
      </c>
    </row>
    <row r="796" spans="1:6" x14ac:dyDescent="0.25">
      <c r="A796" t="s">
        <v>51</v>
      </c>
      <c r="B796">
        <v>2014</v>
      </c>
      <c r="C796" t="s">
        <v>77</v>
      </c>
      <c r="D796" t="s">
        <v>102</v>
      </c>
      <c r="E796" t="s">
        <v>16216</v>
      </c>
      <c r="F796">
        <v>26</v>
      </c>
    </row>
    <row r="797" spans="1:6" x14ac:dyDescent="0.25">
      <c r="A797" t="s">
        <v>51</v>
      </c>
      <c r="B797">
        <v>2014</v>
      </c>
      <c r="C797" t="s">
        <v>77</v>
      </c>
      <c r="D797" t="s">
        <v>107</v>
      </c>
      <c r="E797" t="s">
        <v>16217</v>
      </c>
      <c r="F797">
        <v>18</v>
      </c>
    </row>
    <row r="798" spans="1:6" x14ac:dyDescent="0.25">
      <c r="A798" t="s">
        <v>51</v>
      </c>
      <c r="B798">
        <v>2014</v>
      </c>
      <c r="C798" t="s">
        <v>77</v>
      </c>
      <c r="D798" t="s">
        <v>39</v>
      </c>
      <c r="E798" t="s">
        <v>16218</v>
      </c>
      <c r="F798">
        <v>11</v>
      </c>
    </row>
    <row r="799" spans="1:6" x14ac:dyDescent="0.25">
      <c r="A799" t="s">
        <v>51</v>
      </c>
      <c r="B799">
        <v>2014</v>
      </c>
      <c r="C799" t="s">
        <v>77</v>
      </c>
      <c r="D799" t="s">
        <v>103</v>
      </c>
      <c r="E799" t="s">
        <v>16219</v>
      </c>
      <c r="F799">
        <v>134</v>
      </c>
    </row>
    <row r="800" spans="1:6" x14ac:dyDescent="0.25">
      <c r="A800" t="s">
        <v>51</v>
      </c>
      <c r="B800">
        <v>2014</v>
      </c>
      <c r="C800" t="s">
        <v>78</v>
      </c>
      <c r="D800" t="s">
        <v>38</v>
      </c>
      <c r="E800" t="s">
        <v>16220</v>
      </c>
      <c r="F800">
        <v>3</v>
      </c>
    </row>
    <row r="801" spans="1:6" x14ac:dyDescent="0.25">
      <c r="A801" t="s">
        <v>51</v>
      </c>
      <c r="B801">
        <v>2014</v>
      </c>
      <c r="C801" t="s">
        <v>78</v>
      </c>
      <c r="D801" t="s">
        <v>40</v>
      </c>
      <c r="E801" t="s">
        <v>16221</v>
      </c>
      <c r="F801">
        <v>4</v>
      </c>
    </row>
    <row r="802" spans="1:6" x14ac:dyDescent="0.25">
      <c r="A802" t="s">
        <v>51</v>
      </c>
      <c r="B802">
        <v>2014</v>
      </c>
      <c r="C802" t="s">
        <v>78</v>
      </c>
      <c r="D802" t="s">
        <v>102</v>
      </c>
      <c r="E802" t="s">
        <v>16222</v>
      </c>
      <c r="F802">
        <v>19</v>
      </c>
    </row>
    <row r="803" spans="1:6" x14ac:dyDescent="0.25">
      <c r="A803" t="s">
        <v>51</v>
      </c>
      <c r="B803">
        <v>2014</v>
      </c>
      <c r="C803" t="s">
        <v>78</v>
      </c>
      <c r="D803" t="s">
        <v>107</v>
      </c>
      <c r="E803" t="s">
        <v>16223</v>
      </c>
      <c r="F803">
        <v>15</v>
      </c>
    </row>
    <row r="804" spans="1:6" x14ac:dyDescent="0.25">
      <c r="A804" t="s">
        <v>51</v>
      </c>
      <c r="B804">
        <v>2014</v>
      </c>
      <c r="C804" t="s">
        <v>78</v>
      </c>
      <c r="D804" t="s">
        <v>39</v>
      </c>
      <c r="E804" t="s">
        <v>16224</v>
      </c>
      <c r="F804">
        <v>23</v>
      </c>
    </row>
    <row r="805" spans="1:6" x14ac:dyDescent="0.25">
      <c r="A805" t="s">
        <v>51</v>
      </c>
      <c r="B805">
        <v>2014</v>
      </c>
      <c r="C805" t="s">
        <v>78</v>
      </c>
      <c r="D805" t="s">
        <v>103</v>
      </c>
      <c r="E805" t="s">
        <v>16225</v>
      </c>
      <c r="F805">
        <v>144</v>
      </c>
    </row>
    <row r="806" spans="1:6" x14ac:dyDescent="0.25">
      <c r="A806" t="s">
        <v>51</v>
      </c>
      <c r="B806">
        <v>2014</v>
      </c>
      <c r="C806" t="s">
        <v>79</v>
      </c>
      <c r="D806" t="s">
        <v>38</v>
      </c>
      <c r="E806" t="s">
        <v>16226</v>
      </c>
      <c r="F806">
        <v>6</v>
      </c>
    </row>
    <row r="807" spans="1:6" x14ac:dyDescent="0.25">
      <c r="A807" t="s">
        <v>51</v>
      </c>
      <c r="B807">
        <v>2014</v>
      </c>
      <c r="C807" t="s">
        <v>79</v>
      </c>
      <c r="D807" t="s">
        <v>40</v>
      </c>
      <c r="E807" t="s">
        <v>16227</v>
      </c>
      <c r="F807">
        <v>4</v>
      </c>
    </row>
    <row r="808" spans="1:6" x14ac:dyDescent="0.25">
      <c r="A808" t="s">
        <v>51</v>
      </c>
      <c r="B808">
        <v>2014</v>
      </c>
      <c r="C808" t="s">
        <v>79</v>
      </c>
      <c r="D808" t="s">
        <v>102</v>
      </c>
      <c r="E808" t="s">
        <v>16228</v>
      </c>
      <c r="F808">
        <v>27</v>
      </c>
    </row>
    <row r="809" spans="1:6" x14ac:dyDescent="0.25">
      <c r="A809" t="s">
        <v>51</v>
      </c>
      <c r="B809">
        <v>2014</v>
      </c>
      <c r="C809" t="s">
        <v>79</v>
      </c>
      <c r="D809" t="s">
        <v>107</v>
      </c>
      <c r="E809" t="s">
        <v>16229</v>
      </c>
      <c r="F809">
        <v>39</v>
      </c>
    </row>
    <row r="810" spans="1:6" x14ac:dyDescent="0.25">
      <c r="A810" t="s">
        <v>51</v>
      </c>
      <c r="B810">
        <v>2014</v>
      </c>
      <c r="C810" t="s">
        <v>79</v>
      </c>
      <c r="D810" t="s">
        <v>39</v>
      </c>
      <c r="E810" t="s">
        <v>16230</v>
      </c>
      <c r="F810">
        <v>22</v>
      </c>
    </row>
    <row r="811" spans="1:6" x14ac:dyDescent="0.25">
      <c r="A811" t="s">
        <v>51</v>
      </c>
      <c r="B811">
        <v>2014</v>
      </c>
      <c r="C811" t="s">
        <v>79</v>
      </c>
      <c r="D811" t="s">
        <v>103</v>
      </c>
      <c r="E811" t="s">
        <v>16231</v>
      </c>
      <c r="F811">
        <v>155</v>
      </c>
    </row>
    <row r="812" spans="1:6" x14ac:dyDescent="0.25">
      <c r="A812" t="s">
        <v>53</v>
      </c>
      <c r="B812">
        <v>2010</v>
      </c>
      <c r="C812" t="s">
        <v>76</v>
      </c>
      <c r="D812" t="s">
        <v>38</v>
      </c>
      <c r="E812" t="s">
        <v>16232</v>
      </c>
      <c r="F812">
        <v>1</v>
      </c>
    </row>
    <row r="813" spans="1:6" x14ac:dyDescent="0.25">
      <c r="A813" t="s">
        <v>53</v>
      </c>
      <c r="B813">
        <v>2010</v>
      </c>
      <c r="C813" t="s">
        <v>76</v>
      </c>
      <c r="D813" t="s">
        <v>40</v>
      </c>
      <c r="E813" t="s">
        <v>16233</v>
      </c>
      <c r="F813">
        <v>3</v>
      </c>
    </row>
    <row r="814" spans="1:6" x14ac:dyDescent="0.25">
      <c r="A814" t="s">
        <v>53</v>
      </c>
      <c r="B814">
        <v>2010</v>
      </c>
      <c r="C814" t="s">
        <v>76</v>
      </c>
      <c r="D814" t="s">
        <v>102</v>
      </c>
      <c r="E814" t="s">
        <v>16234</v>
      </c>
      <c r="F814">
        <v>3</v>
      </c>
    </row>
    <row r="815" spans="1:6" x14ac:dyDescent="0.25">
      <c r="A815" t="s">
        <v>53</v>
      </c>
      <c r="B815">
        <v>2010</v>
      </c>
      <c r="C815" t="s">
        <v>76</v>
      </c>
      <c r="D815" t="s">
        <v>107</v>
      </c>
      <c r="E815" t="s">
        <v>16235</v>
      </c>
      <c r="F815">
        <v>12</v>
      </c>
    </row>
    <row r="816" spans="1:6" x14ac:dyDescent="0.25">
      <c r="A816" t="s">
        <v>53</v>
      </c>
      <c r="B816">
        <v>2010</v>
      </c>
      <c r="C816" t="s">
        <v>76</v>
      </c>
      <c r="D816" t="s">
        <v>39</v>
      </c>
      <c r="E816" t="s">
        <v>16236</v>
      </c>
      <c r="F816">
        <v>13</v>
      </c>
    </row>
    <row r="817" spans="1:6" x14ac:dyDescent="0.25">
      <c r="A817" t="s">
        <v>53</v>
      </c>
      <c r="B817">
        <v>2010</v>
      </c>
      <c r="C817" t="s">
        <v>76</v>
      </c>
      <c r="D817" t="s">
        <v>103</v>
      </c>
      <c r="E817" t="s">
        <v>16237</v>
      </c>
      <c r="F817">
        <v>128</v>
      </c>
    </row>
    <row r="818" spans="1:6" x14ac:dyDescent="0.25">
      <c r="A818" t="s">
        <v>53</v>
      </c>
      <c r="B818">
        <v>2010</v>
      </c>
      <c r="C818" t="s">
        <v>77</v>
      </c>
      <c r="D818" t="s">
        <v>38</v>
      </c>
      <c r="E818" t="s">
        <v>16238</v>
      </c>
      <c r="F818">
        <v>3</v>
      </c>
    </row>
    <row r="819" spans="1:6" x14ac:dyDescent="0.25">
      <c r="A819" t="s">
        <v>53</v>
      </c>
      <c r="B819">
        <v>2010</v>
      </c>
      <c r="C819" t="s">
        <v>77</v>
      </c>
      <c r="D819" t="s">
        <v>40</v>
      </c>
      <c r="E819" t="s">
        <v>16239</v>
      </c>
      <c r="F819">
        <v>5</v>
      </c>
    </row>
    <row r="820" spans="1:6" x14ac:dyDescent="0.25">
      <c r="A820" t="s">
        <v>53</v>
      </c>
      <c r="B820">
        <v>2010</v>
      </c>
      <c r="C820" t="s">
        <v>77</v>
      </c>
      <c r="D820" t="s">
        <v>102</v>
      </c>
      <c r="E820" t="s">
        <v>16240</v>
      </c>
      <c r="F820">
        <v>14</v>
      </c>
    </row>
    <row r="821" spans="1:6" x14ac:dyDescent="0.25">
      <c r="A821" t="s">
        <v>53</v>
      </c>
      <c r="B821">
        <v>2010</v>
      </c>
      <c r="C821" t="s">
        <v>77</v>
      </c>
      <c r="D821" t="s">
        <v>107</v>
      </c>
      <c r="E821" t="s">
        <v>16241</v>
      </c>
      <c r="F821">
        <v>10</v>
      </c>
    </row>
    <row r="822" spans="1:6" x14ac:dyDescent="0.25">
      <c r="A822" t="s">
        <v>53</v>
      </c>
      <c r="B822">
        <v>2010</v>
      </c>
      <c r="C822" t="s">
        <v>77</v>
      </c>
      <c r="D822" t="s">
        <v>39</v>
      </c>
      <c r="E822" t="s">
        <v>16242</v>
      </c>
      <c r="F822">
        <v>7</v>
      </c>
    </row>
    <row r="823" spans="1:6" x14ac:dyDescent="0.25">
      <c r="A823" t="s">
        <v>53</v>
      </c>
      <c r="B823">
        <v>2010</v>
      </c>
      <c r="C823" t="s">
        <v>77</v>
      </c>
      <c r="D823" t="s">
        <v>103</v>
      </c>
      <c r="E823" t="s">
        <v>16243</v>
      </c>
      <c r="F823">
        <v>110</v>
      </c>
    </row>
    <row r="824" spans="1:6" x14ac:dyDescent="0.25">
      <c r="A824" t="s">
        <v>53</v>
      </c>
      <c r="B824">
        <v>2010</v>
      </c>
      <c r="C824" t="s">
        <v>78</v>
      </c>
      <c r="D824" t="s">
        <v>38</v>
      </c>
      <c r="E824" t="s">
        <v>16244</v>
      </c>
      <c r="F824">
        <v>4</v>
      </c>
    </row>
    <row r="825" spans="1:6" x14ac:dyDescent="0.25">
      <c r="A825" t="s">
        <v>53</v>
      </c>
      <c r="B825">
        <v>2010</v>
      </c>
      <c r="C825" t="s">
        <v>78</v>
      </c>
      <c r="D825" t="s">
        <v>102</v>
      </c>
      <c r="E825" t="s">
        <v>16245</v>
      </c>
      <c r="F825">
        <v>12</v>
      </c>
    </row>
    <row r="826" spans="1:6" x14ac:dyDescent="0.25">
      <c r="A826" t="s">
        <v>53</v>
      </c>
      <c r="B826">
        <v>2010</v>
      </c>
      <c r="C826" t="s">
        <v>78</v>
      </c>
      <c r="D826" t="s">
        <v>107</v>
      </c>
      <c r="E826" t="s">
        <v>16246</v>
      </c>
      <c r="F826">
        <v>14</v>
      </c>
    </row>
    <row r="827" spans="1:6" x14ac:dyDescent="0.25">
      <c r="A827" t="s">
        <v>53</v>
      </c>
      <c r="B827">
        <v>2010</v>
      </c>
      <c r="C827" t="s">
        <v>78</v>
      </c>
      <c r="D827" t="s">
        <v>39</v>
      </c>
      <c r="E827" t="s">
        <v>16247</v>
      </c>
      <c r="F827">
        <v>8</v>
      </c>
    </row>
    <row r="828" spans="1:6" x14ac:dyDescent="0.25">
      <c r="A828" t="s">
        <v>53</v>
      </c>
      <c r="B828">
        <v>2010</v>
      </c>
      <c r="C828" t="s">
        <v>78</v>
      </c>
      <c r="D828" t="s">
        <v>103</v>
      </c>
      <c r="E828" t="s">
        <v>16248</v>
      </c>
      <c r="F828">
        <v>113</v>
      </c>
    </row>
    <row r="829" spans="1:6" x14ac:dyDescent="0.25">
      <c r="A829" t="s">
        <v>53</v>
      </c>
      <c r="B829">
        <v>2010</v>
      </c>
      <c r="C829" t="s">
        <v>79</v>
      </c>
      <c r="D829" t="s">
        <v>40</v>
      </c>
      <c r="E829" t="s">
        <v>16249</v>
      </c>
      <c r="F829">
        <v>1</v>
      </c>
    </row>
    <row r="830" spans="1:6" x14ac:dyDescent="0.25">
      <c r="A830" t="s">
        <v>53</v>
      </c>
      <c r="B830">
        <v>2010</v>
      </c>
      <c r="C830" t="s">
        <v>79</v>
      </c>
      <c r="D830" t="s">
        <v>102</v>
      </c>
      <c r="E830" t="s">
        <v>16250</v>
      </c>
      <c r="F830">
        <v>8</v>
      </c>
    </row>
    <row r="831" spans="1:6" x14ac:dyDescent="0.25">
      <c r="A831" t="s">
        <v>53</v>
      </c>
      <c r="B831">
        <v>2010</v>
      </c>
      <c r="C831" t="s">
        <v>79</v>
      </c>
      <c r="D831" t="s">
        <v>107</v>
      </c>
      <c r="E831" t="s">
        <v>16251</v>
      </c>
      <c r="F831">
        <v>9</v>
      </c>
    </row>
    <row r="832" spans="1:6" x14ac:dyDescent="0.25">
      <c r="A832" t="s">
        <v>53</v>
      </c>
      <c r="B832">
        <v>2010</v>
      </c>
      <c r="C832" t="s">
        <v>79</v>
      </c>
      <c r="D832" t="s">
        <v>39</v>
      </c>
      <c r="E832" t="s">
        <v>16252</v>
      </c>
      <c r="F832">
        <v>4</v>
      </c>
    </row>
    <row r="833" spans="1:6" x14ac:dyDescent="0.25">
      <c r="A833" t="s">
        <v>53</v>
      </c>
      <c r="B833">
        <v>2010</v>
      </c>
      <c r="C833" t="s">
        <v>79</v>
      </c>
      <c r="D833" t="s">
        <v>103</v>
      </c>
      <c r="E833" t="s">
        <v>16253</v>
      </c>
      <c r="F833">
        <v>80</v>
      </c>
    </row>
    <row r="834" spans="1:6" x14ac:dyDescent="0.25">
      <c r="A834" t="s">
        <v>53</v>
      </c>
      <c r="B834">
        <v>2011</v>
      </c>
      <c r="C834" t="s">
        <v>76</v>
      </c>
      <c r="D834" t="s">
        <v>40</v>
      </c>
      <c r="E834" t="s">
        <v>16254</v>
      </c>
      <c r="F834">
        <v>3</v>
      </c>
    </row>
    <row r="835" spans="1:6" x14ac:dyDescent="0.25">
      <c r="A835" t="s">
        <v>53</v>
      </c>
      <c r="B835">
        <v>2011</v>
      </c>
      <c r="C835" t="s">
        <v>76</v>
      </c>
      <c r="D835" t="s">
        <v>102</v>
      </c>
      <c r="E835" t="s">
        <v>16255</v>
      </c>
      <c r="F835">
        <v>23</v>
      </c>
    </row>
    <row r="836" spans="1:6" x14ac:dyDescent="0.25">
      <c r="A836" t="s">
        <v>53</v>
      </c>
      <c r="B836">
        <v>2011</v>
      </c>
      <c r="C836" t="s">
        <v>76</v>
      </c>
      <c r="D836" t="s">
        <v>107</v>
      </c>
      <c r="E836" t="s">
        <v>16256</v>
      </c>
      <c r="F836">
        <v>5</v>
      </c>
    </row>
    <row r="837" spans="1:6" x14ac:dyDescent="0.25">
      <c r="A837" t="s">
        <v>53</v>
      </c>
      <c r="B837">
        <v>2011</v>
      </c>
      <c r="C837" t="s">
        <v>76</v>
      </c>
      <c r="D837" t="s">
        <v>39</v>
      </c>
      <c r="E837" t="s">
        <v>16257</v>
      </c>
      <c r="F837">
        <v>8</v>
      </c>
    </row>
    <row r="838" spans="1:6" x14ac:dyDescent="0.25">
      <c r="A838" t="s">
        <v>53</v>
      </c>
      <c r="B838">
        <v>2011</v>
      </c>
      <c r="C838" t="s">
        <v>76</v>
      </c>
      <c r="D838" t="s">
        <v>103</v>
      </c>
      <c r="E838" t="s">
        <v>16258</v>
      </c>
      <c r="F838">
        <v>116</v>
      </c>
    </row>
    <row r="839" spans="1:6" x14ac:dyDescent="0.25">
      <c r="A839" t="s">
        <v>53</v>
      </c>
      <c r="B839">
        <v>2011</v>
      </c>
      <c r="C839" t="s">
        <v>77</v>
      </c>
      <c r="D839" t="s">
        <v>38</v>
      </c>
      <c r="E839" t="s">
        <v>16259</v>
      </c>
      <c r="F839">
        <v>2</v>
      </c>
    </row>
    <row r="840" spans="1:6" x14ac:dyDescent="0.25">
      <c r="A840" t="s">
        <v>53</v>
      </c>
      <c r="B840">
        <v>2011</v>
      </c>
      <c r="C840" t="s">
        <v>77</v>
      </c>
      <c r="D840" t="s">
        <v>40</v>
      </c>
      <c r="E840" t="s">
        <v>16260</v>
      </c>
      <c r="F840">
        <v>3</v>
      </c>
    </row>
    <row r="841" spans="1:6" x14ac:dyDescent="0.25">
      <c r="A841" t="s">
        <v>53</v>
      </c>
      <c r="B841">
        <v>2011</v>
      </c>
      <c r="C841" t="s">
        <v>77</v>
      </c>
      <c r="D841" t="s">
        <v>102</v>
      </c>
      <c r="E841" t="s">
        <v>16261</v>
      </c>
      <c r="F841">
        <v>18</v>
      </c>
    </row>
    <row r="842" spans="1:6" x14ac:dyDescent="0.25">
      <c r="A842" t="s">
        <v>53</v>
      </c>
      <c r="B842">
        <v>2011</v>
      </c>
      <c r="C842" t="s">
        <v>77</v>
      </c>
      <c r="D842" t="s">
        <v>107</v>
      </c>
      <c r="E842" t="s">
        <v>16262</v>
      </c>
      <c r="F842">
        <v>8</v>
      </c>
    </row>
    <row r="843" spans="1:6" x14ac:dyDescent="0.25">
      <c r="A843" t="s">
        <v>53</v>
      </c>
      <c r="B843">
        <v>2011</v>
      </c>
      <c r="C843" t="s">
        <v>77</v>
      </c>
      <c r="D843" t="s">
        <v>39</v>
      </c>
      <c r="E843" t="s">
        <v>16263</v>
      </c>
      <c r="F843">
        <v>5</v>
      </c>
    </row>
    <row r="844" spans="1:6" x14ac:dyDescent="0.25">
      <c r="A844" t="s">
        <v>53</v>
      </c>
      <c r="B844">
        <v>2011</v>
      </c>
      <c r="C844" t="s">
        <v>77</v>
      </c>
      <c r="D844" t="s">
        <v>103</v>
      </c>
      <c r="E844" t="s">
        <v>16264</v>
      </c>
      <c r="F844">
        <v>109</v>
      </c>
    </row>
    <row r="845" spans="1:6" x14ac:dyDescent="0.25">
      <c r="A845" t="s">
        <v>53</v>
      </c>
      <c r="B845">
        <v>2011</v>
      </c>
      <c r="C845" t="s">
        <v>78</v>
      </c>
      <c r="D845" t="s">
        <v>38</v>
      </c>
      <c r="E845" t="s">
        <v>16265</v>
      </c>
      <c r="F845">
        <v>2</v>
      </c>
    </row>
    <row r="846" spans="1:6" x14ac:dyDescent="0.25">
      <c r="A846" t="s">
        <v>53</v>
      </c>
      <c r="B846">
        <v>2011</v>
      </c>
      <c r="C846" t="s">
        <v>78</v>
      </c>
      <c r="D846" t="s">
        <v>40</v>
      </c>
      <c r="E846" t="s">
        <v>16266</v>
      </c>
      <c r="F846">
        <v>2</v>
      </c>
    </row>
    <row r="847" spans="1:6" x14ac:dyDescent="0.25">
      <c r="A847" t="s">
        <v>53</v>
      </c>
      <c r="B847">
        <v>2011</v>
      </c>
      <c r="C847" t="s">
        <v>78</v>
      </c>
      <c r="D847" t="s">
        <v>102</v>
      </c>
      <c r="E847" t="s">
        <v>16267</v>
      </c>
      <c r="F847">
        <v>14</v>
      </c>
    </row>
    <row r="848" spans="1:6" x14ac:dyDescent="0.25">
      <c r="A848" t="s">
        <v>53</v>
      </c>
      <c r="B848">
        <v>2011</v>
      </c>
      <c r="C848" t="s">
        <v>78</v>
      </c>
      <c r="D848" t="s">
        <v>107</v>
      </c>
      <c r="E848" t="s">
        <v>16268</v>
      </c>
      <c r="F848">
        <v>4</v>
      </c>
    </row>
    <row r="849" spans="1:6" x14ac:dyDescent="0.25">
      <c r="A849" t="s">
        <v>53</v>
      </c>
      <c r="B849">
        <v>2011</v>
      </c>
      <c r="C849" t="s">
        <v>78</v>
      </c>
      <c r="D849" t="s">
        <v>39</v>
      </c>
      <c r="E849" t="s">
        <v>16269</v>
      </c>
      <c r="F849">
        <v>9</v>
      </c>
    </row>
    <row r="850" spans="1:6" x14ac:dyDescent="0.25">
      <c r="A850" t="s">
        <v>53</v>
      </c>
      <c r="B850">
        <v>2011</v>
      </c>
      <c r="C850" t="s">
        <v>78</v>
      </c>
      <c r="D850" t="s">
        <v>103</v>
      </c>
      <c r="E850" t="s">
        <v>16270</v>
      </c>
      <c r="F850">
        <v>111</v>
      </c>
    </row>
    <row r="851" spans="1:6" x14ac:dyDescent="0.25">
      <c r="A851" t="s">
        <v>53</v>
      </c>
      <c r="B851">
        <v>2011</v>
      </c>
      <c r="C851" t="s">
        <v>79</v>
      </c>
      <c r="D851" t="s">
        <v>40</v>
      </c>
      <c r="E851" t="s">
        <v>16271</v>
      </c>
      <c r="F851">
        <v>1</v>
      </c>
    </row>
    <row r="852" spans="1:6" x14ac:dyDescent="0.25">
      <c r="A852" t="s">
        <v>53</v>
      </c>
      <c r="B852">
        <v>2011</v>
      </c>
      <c r="C852" t="s">
        <v>79</v>
      </c>
      <c r="D852" t="s">
        <v>102</v>
      </c>
      <c r="E852" t="s">
        <v>16272</v>
      </c>
      <c r="F852">
        <v>12</v>
      </c>
    </row>
    <row r="853" spans="1:6" x14ac:dyDescent="0.25">
      <c r="A853" t="s">
        <v>53</v>
      </c>
      <c r="B853">
        <v>2011</v>
      </c>
      <c r="C853" t="s">
        <v>79</v>
      </c>
      <c r="D853" t="s">
        <v>107</v>
      </c>
      <c r="E853" t="s">
        <v>16273</v>
      </c>
      <c r="F853">
        <v>10</v>
      </c>
    </row>
    <row r="854" spans="1:6" x14ac:dyDescent="0.25">
      <c r="A854" t="s">
        <v>53</v>
      </c>
      <c r="B854">
        <v>2011</v>
      </c>
      <c r="C854" t="s">
        <v>79</v>
      </c>
      <c r="D854" t="s">
        <v>39</v>
      </c>
      <c r="E854" t="s">
        <v>16274</v>
      </c>
      <c r="F854">
        <v>14</v>
      </c>
    </row>
    <row r="855" spans="1:6" x14ac:dyDescent="0.25">
      <c r="A855" t="s">
        <v>53</v>
      </c>
      <c r="B855">
        <v>2011</v>
      </c>
      <c r="C855" t="s">
        <v>79</v>
      </c>
      <c r="D855" t="s">
        <v>103</v>
      </c>
      <c r="E855" t="s">
        <v>16275</v>
      </c>
      <c r="F855">
        <v>67</v>
      </c>
    </row>
    <row r="856" spans="1:6" x14ac:dyDescent="0.25">
      <c r="A856" t="s">
        <v>53</v>
      </c>
      <c r="B856">
        <v>2012</v>
      </c>
      <c r="C856" t="s">
        <v>76</v>
      </c>
      <c r="D856" t="s">
        <v>38</v>
      </c>
      <c r="E856" t="s">
        <v>16276</v>
      </c>
      <c r="F856">
        <v>2</v>
      </c>
    </row>
    <row r="857" spans="1:6" x14ac:dyDescent="0.25">
      <c r="A857" t="s">
        <v>53</v>
      </c>
      <c r="B857">
        <v>2012</v>
      </c>
      <c r="C857" t="s">
        <v>76</v>
      </c>
      <c r="D857" t="s">
        <v>40</v>
      </c>
      <c r="E857" t="s">
        <v>16277</v>
      </c>
      <c r="F857">
        <v>1</v>
      </c>
    </row>
    <row r="858" spans="1:6" x14ac:dyDescent="0.25">
      <c r="A858" t="s">
        <v>53</v>
      </c>
      <c r="B858">
        <v>2012</v>
      </c>
      <c r="C858" t="s">
        <v>76</v>
      </c>
      <c r="D858" t="s">
        <v>102</v>
      </c>
      <c r="E858" t="s">
        <v>16278</v>
      </c>
      <c r="F858">
        <v>14</v>
      </c>
    </row>
    <row r="859" spans="1:6" x14ac:dyDescent="0.25">
      <c r="A859" t="s">
        <v>53</v>
      </c>
      <c r="B859">
        <v>2012</v>
      </c>
      <c r="C859" t="s">
        <v>76</v>
      </c>
      <c r="D859" t="s">
        <v>107</v>
      </c>
      <c r="E859" t="s">
        <v>16279</v>
      </c>
      <c r="F859">
        <v>15</v>
      </c>
    </row>
    <row r="860" spans="1:6" x14ac:dyDescent="0.25">
      <c r="A860" t="s">
        <v>53</v>
      </c>
      <c r="B860">
        <v>2012</v>
      </c>
      <c r="C860" t="s">
        <v>76</v>
      </c>
      <c r="D860" t="s">
        <v>39</v>
      </c>
      <c r="E860" t="s">
        <v>16280</v>
      </c>
      <c r="F860">
        <v>7</v>
      </c>
    </row>
    <row r="861" spans="1:6" x14ac:dyDescent="0.25">
      <c r="A861" t="s">
        <v>53</v>
      </c>
      <c r="B861">
        <v>2012</v>
      </c>
      <c r="C861" t="s">
        <v>76</v>
      </c>
      <c r="D861" t="s">
        <v>103</v>
      </c>
      <c r="E861" t="s">
        <v>16281</v>
      </c>
      <c r="F861">
        <v>129</v>
      </c>
    </row>
    <row r="862" spans="1:6" x14ac:dyDescent="0.25">
      <c r="A862" t="s">
        <v>53</v>
      </c>
      <c r="B862">
        <v>2012</v>
      </c>
      <c r="C862" t="s">
        <v>77</v>
      </c>
      <c r="D862" t="s">
        <v>38</v>
      </c>
      <c r="E862" t="s">
        <v>16282</v>
      </c>
      <c r="F862">
        <v>1</v>
      </c>
    </row>
    <row r="863" spans="1:6" x14ac:dyDescent="0.25">
      <c r="A863" t="s">
        <v>53</v>
      </c>
      <c r="B863">
        <v>2012</v>
      </c>
      <c r="C863" t="s">
        <v>77</v>
      </c>
      <c r="D863" t="s">
        <v>40</v>
      </c>
      <c r="E863" t="s">
        <v>16283</v>
      </c>
      <c r="F863">
        <v>3</v>
      </c>
    </row>
    <row r="864" spans="1:6" x14ac:dyDescent="0.25">
      <c r="A864" t="s">
        <v>53</v>
      </c>
      <c r="B864">
        <v>2012</v>
      </c>
      <c r="C864" t="s">
        <v>77</v>
      </c>
      <c r="D864" t="s">
        <v>102</v>
      </c>
      <c r="E864" t="s">
        <v>16284</v>
      </c>
      <c r="F864">
        <v>11</v>
      </c>
    </row>
    <row r="865" spans="1:6" x14ac:dyDescent="0.25">
      <c r="A865" t="s">
        <v>53</v>
      </c>
      <c r="B865">
        <v>2012</v>
      </c>
      <c r="C865" t="s">
        <v>77</v>
      </c>
      <c r="D865" t="s">
        <v>107</v>
      </c>
      <c r="E865" t="s">
        <v>16285</v>
      </c>
      <c r="F865">
        <v>13</v>
      </c>
    </row>
    <row r="866" spans="1:6" x14ac:dyDescent="0.25">
      <c r="A866" t="s">
        <v>53</v>
      </c>
      <c r="B866">
        <v>2012</v>
      </c>
      <c r="C866" t="s">
        <v>77</v>
      </c>
      <c r="D866" t="s">
        <v>39</v>
      </c>
      <c r="E866" t="s">
        <v>16286</v>
      </c>
      <c r="F866">
        <v>4</v>
      </c>
    </row>
    <row r="867" spans="1:6" x14ac:dyDescent="0.25">
      <c r="A867" t="s">
        <v>53</v>
      </c>
      <c r="B867">
        <v>2012</v>
      </c>
      <c r="C867" t="s">
        <v>77</v>
      </c>
      <c r="D867" t="s">
        <v>103</v>
      </c>
      <c r="E867" t="s">
        <v>16287</v>
      </c>
      <c r="F867">
        <v>93</v>
      </c>
    </row>
    <row r="868" spans="1:6" x14ac:dyDescent="0.25">
      <c r="A868" t="s">
        <v>53</v>
      </c>
      <c r="B868">
        <v>2012</v>
      </c>
      <c r="C868" t="s">
        <v>78</v>
      </c>
      <c r="D868" t="s">
        <v>38</v>
      </c>
      <c r="E868" t="s">
        <v>16288</v>
      </c>
      <c r="F868">
        <v>4</v>
      </c>
    </row>
    <row r="869" spans="1:6" x14ac:dyDescent="0.25">
      <c r="A869" t="s">
        <v>53</v>
      </c>
      <c r="B869">
        <v>2012</v>
      </c>
      <c r="C869" t="s">
        <v>78</v>
      </c>
      <c r="D869" t="s">
        <v>40</v>
      </c>
      <c r="E869" t="s">
        <v>16289</v>
      </c>
      <c r="F869">
        <v>3</v>
      </c>
    </row>
    <row r="870" spans="1:6" x14ac:dyDescent="0.25">
      <c r="A870" t="s">
        <v>53</v>
      </c>
      <c r="B870">
        <v>2012</v>
      </c>
      <c r="C870" t="s">
        <v>78</v>
      </c>
      <c r="D870" t="s">
        <v>102</v>
      </c>
      <c r="E870" t="s">
        <v>16290</v>
      </c>
      <c r="F870">
        <v>9</v>
      </c>
    </row>
    <row r="871" spans="1:6" x14ac:dyDescent="0.25">
      <c r="A871" t="s">
        <v>53</v>
      </c>
      <c r="B871">
        <v>2012</v>
      </c>
      <c r="C871" t="s">
        <v>78</v>
      </c>
      <c r="D871" t="s">
        <v>107</v>
      </c>
      <c r="E871" t="s">
        <v>16291</v>
      </c>
      <c r="F871">
        <v>11</v>
      </c>
    </row>
    <row r="872" spans="1:6" x14ac:dyDescent="0.25">
      <c r="A872" t="s">
        <v>53</v>
      </c>
      <c r="B872">
        <v>2012</v>
      </c>
      <c r="C872" t="s">
        <v>78</v>
      </c>
      <c r="D872" t="s">
        <v>39</v>
      </c>
      <c r="E872" t="s">
        <v>16292</v>
      </c>
      <c r="F872">
        <v>12</v>
      </c>
    </row>
    <row r="873" spans="1:6" x14ac:dyDescent="0.25">
      <c r="A873" t="s">
        <v>53</v>
      </c>
      <c r="B873">
        <v>2012</v>
      </c>
      <c r="C873" t="s">
        <v>78</v>
      </c>
      <c r="D873" t="s">
        <v>103</v>
      </c>
      <c r="E873" t="s">
        <v>16293</v>
      </c>
      <c r="F873">
        <v>98</v>
      </c>
    </row>
    <row r="874" spans="1:6" x14ac:dyDescent="0.25">
      <c r="A874" t="s">
        <v>53</v>
      </c>
      <c r="B874">
        <v>2012</v>
      </c>
      <c r="C874" t="s">
        <v>79</v>
      </c>
      <c r="D874" t="s">
        <v>38</v>
      </c>
      <c r="E874" t="s">
        <v>16294</v>
      </c>
      <c r="F874">
        <v>4</v>
      </c>
    </row>
    <row r="875" spans="1:6" x14ac:dyDescent="0.25">
      <c r="A875" t="s">
        <v>53</v>
      </c>
      <c r="B875">
        <v>2012</v>
      </c>
      <c r="C875" t="s">
        <v>79</v>
      </c>
      <c r="D875" t="s">
        <v>40</v>
      </c>
      <c r="E875" t="s">
        <v>16295</v>
      </c>
      <c r="F875">
        <v>1</v>
      </c>
    </row>
    <row r="876" spans="1:6" x14ac:dyDescent="0.25">
      <c r="A876" t="s">
        <v>53</v>
      </c>
      <c r="B876">
        <v>2012</v>
      </c>
      <c r="C876" t="s">
        <v>79</v>
      </c>
      <c r="D876" t="s">
        <v>102</v>
      </c>
      <c r="E876" t="s">
        <v>16296</v>
      </c>
      <c r="F876">
        <v>11</v>
      </c>
    </row>
    <row r="877" spans="1:6" x14ac:dyDescent="0.25">
      <c r="A877" t="s">
        <v>53</v>
      </c>
      <c r="B877">
        <v>2012</v>
      </c>
      <c r="C877" t="s">
        <v>79</v>
      </c>
      <c r="D877" t="s">
        <v>107</v>
      </c>
      <c r="E877" t="s">
        <v>16297</v>
      </c>
      <c r="F877">
        <v>9</v>
      </c>
    </row>
    <row r="878" spans="1:6" x14ac:dyDescent="0.25">
      <c r="A878" t="s">
        <v>53</v>
      </c>
      <c r="B878">
        <v>2012</v>
      </c>
      <c r="C878" t="s">
        <v>79</v>
      </c>
      <c r="D878" t="s">
        <v>39</v>
      </c>
      <c r="E878" t="s">
        <v>16298</v>
      </c>
      <c r="F878">
        <v>6</v>
      </c>
    </row>
    <row r="879" spans="1:6" x14ac:dyDescent="0.25">
      <c r="A879" t="s">
        <v>53</v>
      </c>
      <c r="B879">
        <v>2012</v>
      </c>
      <c r="C879" t="s">
        <v>79</v>
      </c>
      <c r="D879" t="s">
        <v>103</v>
      </c>
      <c r="E879" t="s">
        <v>16299</v>
      </c>
      <c r="F879">
        <v>76</v>
      </c>
    </row>
    <row r="880" spans="1:6" x14ac:dyDescent="0.25">
      <c r="A880" t="s">
        <v>53</v>
      </c>
      <c r="B880">
        <v>2013</v>
      </c>
      <c r="C880" t="s">
        <v>76</v>
      </c>
      <c r="D880" t="s">
        <v>38</v>
      </c>
      <c r="E880" t="s">
        <v>16300</v>
      </c>
      <c r="F880">
        <v>3</v>
      </c>
    </row>
    <row r="881" spans="1:6" x14ac:dyDescent="0.25">
      <c r="A881" t="s">
        <v>53</v>
      </c>
      <c r="B881">
        <v>2013</v>
      </c>
      <c r="C881" t="s">
        <v>76</v>
      </c>
      <c r="D881" t="s">
        <v>40</v>
      </c>
      <c r="E881" t="s">
        <v>16301</v>
      </c>
      <c r="F881">
        <v>1</v>
      </c>
    </row>
    <row r="882" spans="1:6" x14ac:dyDescent="0.25">
      <c r="A882" t="s">
        <v>53</v>
      </c>
      <c r="B882">
        <v>2013</v>
      </c>
      <c r="C882" t="s">
        <v>76</v>
      </c>
      <c r="D882" t="s">
        <v>102</v>
      </c>
      <c r="E882" t="s">
        <v>16302</v>
      </c>
      <c r="F882">
        <v>13</v>
      </c>
    </row>
    <row r="883" spans="1:6" x14ac:dyDescent="0.25">
      <c r="A883" t="s">
        <v>53</v>
      </c>
      <c r="B883">
        <v>2013</v>
      </c>
      <c r="C883" t="s">
        <v>76</v>
      </c>
      <c r="D883" t="s">
        <v>107</v>
      </c>
      <c r="E883" t="s">
        <v>16303</v>
      </c>
      <c r="F883">
        <v>10</v>
      </c>
    </row>
    <row r="884" spans="1:6" x14ac:dyDescent="0.25">
      <c r="A884" t="s">
        <v>53</v>
      </c>
      <c r="B884">
        <v>2013</v>
      </c>
      <c r="C884" t="s">
        <v>76</v>
      </c>
      <c r="D884" t="s">
        <v>39</v>
      </c>
      <c r="E884" t="s">
        <v>16304</v>
      </c>
      <c r="F884">
        <v>13</v>
      </c>
    </row>
    <row r="885" spans="1:6" x14ac:dyDescent="0.25">
      <c r="A885" t="s">
        <v>53</v>
      </c>
      <c r="B885">
        <v>2013</v>
      </c>
      <c r="C885" t="s">
        <v>76</v>
      </c>
      <c r="D885" t="s">
        <v>103</v>
      </c>
      <c r="E885" t="s">
        <v>16305</v>
      </c>
      <c r="F885">
        <v>110</v>
      </c>
    </row>
    <row r="886" spans="1:6" x14ac:dyDescent="0.25">
      <c r="A886" t="s">
        <v>53</v>
      </c>
      <c r="B886">
        <v>2013</v>
      </c>
      <c r="C886" t="s">
        <v>77</v>
      </c>
      <c r="D886" t="s">
        <v>38</v>
      </c>
      <c r="E886" t="s">
        <v>16306</v>
      </c>
      <c r="F886">
        <v>3</v>
      </c>
    </row>
    <row r="887" spans="1:6" x14ac:dyDescent="0.25">
      <c r="A887" t="s">
        <v>53</v>
      </c>
      <c r="B887">
        <v>2013</v>
      </c>
      <c r="C887" t="s">
        <v>77</v>
      </c>
      <c r="D887" t="s">
        <v>40</v>
      </c>
      <c r="E887" t="s">
        <v>16307</v>
      </c>
      <c r="F887">
        <v>3</v>
      </c>
    </row>
    <row r="888" spans="1:6" x14ac:dyDescent="0.25">
      <c r="A888" t="s">
        <v>53</v>
      </c>
      <c r="B888">
        <v>2013</v>
      </c>
      <c r="C888" t="s">
        <v>77</v>
      </c>
      <c r="D888" t="s">
        <v>102</v>
      </c>
      <c r="E888" t="s">
        <v>16308</v>
      </c>
      <c r="F888">
        <v>4</v>
      </c>
    </row>
    <row r="889" spans="1:6" x14ac:dyDescent="0.25">
      <c r="A889" t="s">
        <v>53</v>
      </c>
      <c r="B889">
        <v>2013</v>
      </c>
      <c r="C889" t="s">
        <v>77</v>
      </c>
      <c r="D889" t="s">
        <v>107</v>
      </c>
      <c r="E889" t="s">
        <v>16309</v>
      </c>
      <c r="F889">
        <v>15</v>
      </c>
    </row>
    <row r="890" spans="1:6" x14ac:dyDescent="0.25">
      <c r="A890" t="s">
        <v>53</v>
      </c>
      <c r="B890">
        <v>2013</v>
      </c>
      <c r="C890" t="s">
        <v>77</v>
      </c>
      <c r="D890" t="s">
        <v>39</v>
      </c>
      <c r="E890" t="s">
        <v>16310</v>
      </c>
      <c r="F890">
        <v>9</v>
      </c>
    </row>
    <row r="891" spans="1:6" x14ac:dyDescent="0.25">
      <c r="A891" t="s">
        <v>53</v>
      </c>
      <c r="B891">
        <v>2013</v>
      </c>
      <c r="C891" t="s">
        <v>77</v>
      </c>
      <c r="D891" t="s">
        <v>103</v>
      </c>
      <c r="E891" t="s">
        <v>16311</v>
      </c>
      <c r="F891">
        <v>96</v>
      </c>
    </row>
    <row r="892" spans="1:6" x14ac:dyDescent="0.25">
      <c r="A892" t="s">
        <v>53</v>
      </c>
      <c r="B892">
        <v>2013</v>
      </c>
      <c r="C892" t="s">
        <v>78</v>
      </c>
      <c r="D892" t="s">
        <v>38</v>
      </c>
      <c r="E892" t="s">
        <v>16312</v>
      </c>
      <c r="F892">
        <v>3</v>
      </c>
    </row>
    <row r="893" spans="1:6" x14ac:dyDescent="0.25">
      <c r="A893" t="s">
        <v>53</v>
      </c>
      <c r="B893">
        <v>2013</v>
      </c>
      <c r="C893" t="s">
        <v>78</v>
      </c>
      <c r="D893" t="s">
        <v>40</v>
      </c>
      <c r="E893" t="s">
        <v>16313</v>
      </c>
      <c r="F893">
        <v>2</v>
      </c>
    </row>
    <row r="894" spans="1:6" x14ac:dyDescent="0.25">
      <c r="A894" t="s">
        <v>53</v>
      </c>
      <c r="B894">
        <v>2013</v>
      </c>
      <c r="C894" t="s">
        <v>78</v>
      </c>
      <c r="D894" t="s">
        <v>102</v>
      </c>
      <c r="E894" t="s">
        <v>16314</v>
      </c>
      <c r="F894">
        <v>16</v>
      </c>
    </row>
    <row r="895" spans="1:6" x14ac:dyDescent="0.25">
      <c r="A895" t="s">
        <v>53</v>
      </c>
      <c r="B895">
        <v>2013</v>
      </c>
      <c r="C895" t="s">
        <v>78</v>
      </c>
      <c r="D895" t="s">
        <v>107</v>
      </c>
      <c r="E895" t="s">
        <v>16315</v>
      </c>
      <c r="F895">
        <v>13</v>
      </c>
    </row>
    <row r="896" spans="1:6" x14ac:dyDescent="0.25">
      <c r="A896" t="s">
        <v>53</v>
      </c>
      <c r="B896">
        <v>2013</v>
      </c>
      <c r="C896" t="s">
        <v>78</v>
      </c>
      <c r="D896" t="s">
        <v>39</v>
      </c>
      <c r="E896" t="s">
        <v>16316</v>
      </c>
      <c r="F896">
        <v>7</v>
      </c>
    </row>
    <row r="897" spans="1:6" x14ac:dyDescent="0.25">
      <c r="A897" t="s">
        <v>53</v>
      </c>
      <c r="B897">
        <v>2013</v>
      </c>
      <c r="C897" t="s">
        <v>78</v>
      </c>
      <c r="D897" t="s">
        <v>103</v>
      </c>
      <c r="E897" t="s">
        <v>16317</v>
      </c>
      <c r="F897">
        <v>93</v>
      </c>
    </row>
    <row r="898" spans="1:6" x14ac:dyDescent="0.25">
      <c r="A898" t="s">
        <v>53</v>
      </c>
      <c r="B898">
        <v>2013</v>
      </c>
      <c r="C898" t="s">
        <v>79</v>
      </c>
      <c r="D898" t="s">
        <v>40</v>
      </c>
      <c r="E898" t="s">
        <v>16318</v>
      </c>
      <c r="F898">
        <v>4</v>
      </c>
    </row>
    <row r="899" spans="1:6" x14ac:dyDescent="0.25">
      <c r="A899" t="s">
        <v>53</v>
      </c>
      <c r="B899">
        <v>2013</v>
      </c>
      <c r="C899" t="s">
        <v>79</v>
      </c>
      <c r="D899" t="s">
        <v>102</v>
      </c>
      <c r="E899" t="s">
        <v>16319</v>
      </c>
      <c r="F899">
        <v>12</v>
      </c>
    </row>
    <row r="900" spans="1:6" x14ac:dyDescent="0.25">
      <c r="A900" t="s">
        <v>53</v>
      </c>
      <c r="B900">
        <v>2013</v>
      </c>
      <c r="C900" t="s">
        <v>79</v>
      </c>
      <c r="D900" t="s">
        <v>107</v>
      </c>
      <c r="E900" t="s">
        <v>16320</v>
      </c>
      <c r="F900">
        <v>10</v>
      </c>
    </row>
    <row r="901" spans="1:6" x14ac:dyDescent="0.25">
      <c r="A901" t="s">
        <v>53</v>
      </c>
      <c r="B901">
        <v>2013</v>
      </c>
      <c r="C901" t="s">
        <v>79</v>
      </c>
      <c r="D901" t="s">
        <v>39</v>
      </c>
      <c r="E901" t="s">
        <v>16321</v>
      </c>
      <c r="F901">
        <v>12</v>
      </c>
    </row>
    <row r="902" spans="1:6" x14ac:dyDescent="0.25">
      <c r="A902" t="s">
        <v>53</v>
      </c>
      <c r="B902">
        <v>2013</v>
      </c>
      <c r="C902" t="s">
        <v>79</v>
      </c>
      <c r="D902" t="s">
        <v>103</v>
      </c>
      <c r="E902" t="s">
        <v>16322</v>
      </c>
      <c r="F902">
        <v>84</v>
      </c>
    </row>
    <row r="903" spans="1:6" x14ac:dyDescent="0.25">
      <c r="A903" t="s">
        <v>53</v>
      </c>
      <c r="B903">
        <v>2014</v>
      </c>
      <c r="C903" t="s">
        <v>76</v>
      </c>
      <c r="D903" t="s">
        <v>38</v>
      </c>
      <c r="E903" t="s">
        <v>16323</v>
      </c>
      <c r="F903">
        <v>3</v>
      </c>
    </row>
    <row r="904" spans="1:6" x14ac:dyDescent="0.25">
      <c r="A904" t="s">
        <v>53</v>
      </c>
      <c r="B904">
        <v>2014</v>
      </c>
      <c r="C904" t="s">
        <v>76</v>
      </c>
      <c r="D904" t="s">
        <v>102</v>
      </c>
      <c r="E904" t="s">
        <v>16324</v>
      </c>
      <c r="F904">
        <v>20</v>
      </c>
    </row>
    <row r="905" spans="1:6" x14ac:dyDescent="0.25">
      <c r="A905" t="s">
        <v>53</v>
      </c>
      <c r="B905">
        <v>2014</v>
      </c>
      <c r="C905" t="s">
        <v>76</v>
      </c>
      <c r="D905" t="s">
        <v>107</v>
      </c>
      <c r="E905" t="s">
        <v>16325</v>
      </c>
      <c r="F905">
        <v>16</v>
      </c>
    </row>
    <row r="906" spans="1:6" x14ac:dyDescent="0.25">
      <c r="A906" t="s">
        <v>53</v>
      </c>
      <c r="B906">
        <v>2014</v>
      </c>
      <c r="C906" t="s">
        <v>76</v>
      </c>
      <c r="D906" t="s">
        <v>39</v>
      </c>
      <c r="E906" t="s">
        <v>16326</v>
      </c>
      <c r="F906">
        <v>6</v>
      </c>
    </row>
    <row r="907" spans="1:6" x14ac:dyDescent="0.25">
      <c r="A907" t="s">
        <v>53</v>
      </c>
      <c r="B907">
        <v>2014</v>
      </c>
      <c r="C907" t="s">
        <v>76</v>
      </c>
      <c r="D907" t="s">
        <v>103</v>
      </c>
      <c r="E907" t="s">
        <v>16327</v>
      </c>
      <c r="F907">
        <v>101</v>
      </c>
    </row>
    <row r="908" spans="1:6" x14ac:dyDescent="0.25">
      <c r="A908" t="s">
        <v>53</v>
      </c>
      <c r="B908">
        <v>2014</v>
      </c>
      <c r="C908" t="s">
        <v>77</v>
      </c>
      <c r="D908" t="s">
        <v>38</v>
      </c>
      <c r="E908" t="s">
        <v>16328</v>
      </c>
      <c r="F908">
        <v>4</v>
      </c>
    </row>
    <row r="909" spans="1:6" x14ac:dyDescent="0.25">
      <c r="A909" t="s">
        <v>53</v>
      </c>
      <c r="B909">
        <v>2014</v>
      </c>
      <c r="C909" t="s">
        <v>77</v>
      </c>
      <c r="D909" t="s">
        <v>40</v>
      </c>
      <c r="E909" t="s">
        <v>16329</v>
      </c>
      <c r="F909">
        <v>1</v>
      </c>
    </row>
    <row r="910" spans="1:6" x14ac:dyDescent="0.25">
      <c r="A910" t="s">
        <v>53</v>
      </c>
      <c r="B910">
        <v>2014</v>
      </c>
      <c r="C910" t="s">
        <v>77</v>
      </c>
      <c r="D910" t="s">
        <v>102</v>
      </c>
      <c r="E910" t="s">
        <v>16330</v>
      </c>
      <c r="F910">
        <v>22</v>
      </c>
    </row>
    <row r="911" spans="1:6" x14ac:dyDescent="0.25">
      <c r="A911" t="s">
        <v>53</v>
      </c>
      <c r="B911">
        <v>2014</v>
      </c>
      <c r="C911" t="s">
        <v>77</v>
      </c>
      <c r="D911" t="s">
        <v>107</v>
      </c>
      <c r="E911" t="s">
        <v>16331</v>
      </c>
      <c r="F911">
        <v>12</v>
      </c>
    </row>
    <row r="912" spans="1:6" x14ac:dyDescent="0.25">
      <c r="A912" t="s">
        <v>53</v>
      </c>
      <c r="B912">
        <v>2014</v>
      </c>
      <c r="C912" t="s">
        <v>77</v>
      </c>
      <c r="D912" t="s">
        <v>39</v>
      </c>
      <c r="E912" t="s">
        <v>16332</v>
      </c>
      <c r="F912">
        <v>1</v>
      </c>
    </row>
    <row r="913" spans="1:6" x14ac:dyDescent="0.25">
      <c r="A913" t="s">
        <v>53</v>
      </c>
      <c r="B913">
        <v>2014</v>
      </c>
      <c r="C913" t="s">
        <v>77</v>
      </c>
      <c r="D913" t="s">
        <v>103</v>
      </c>
      <c r="E913" t="s">
        <v>16333</v>
      </c>
      <c r="F913">
        <v>97</v>
      </c>
    </row>
    <row r="914" spans="1:6" x14ac:dyDescent="0.25">
      <c r="A914" t="s">
        <v>53</v>
      </c>
      <c r="B914">
        <v>2014</v>
      </c>
      <c r="C914" t="s">
        <v>78</v>
      </c>
      <c r="D914" t="s">
        <v>40</v>
      </c>
      <c r="E914" t="s">
        <v>16334</v>
      </c>
      <c r="F914">
        <v>3</v>
      </c>
    </row>
    <row r="915" spans="1:6" x14ac:dyDescent="0.25">
      <c r="A915" t="s">
        <v>53</v>
      </c>
      <c r="B915">
        <v>2014</v>
      </c>
      <c r="C915" t="s">
        <v>78</v>
      </c>
      <c r="D915" t="s">
        <v>102</v>
      </c>
      <c r="E915" t="s">
        <v>16335</v>
      </c>
      <c r="F915">
        <v>16</v>
      </c>
    </row>
    <row r="916" spans="1:6" x14ac:dyDescent="0.25">
      <c r="A916" t="s">
        <v>53</v>
      </c>
      <c r="B916">
        <v>2014</v>
      </c>
      <c r="C916" t="s">
        <v>78</v>
      </c>
      <c r="D916" t="s">
        <v>107</v>
      </c>
      <c r="E916" t="s">
        <v>16336</v>
      </c>
      <c r="F916">
        <v>12</v>
      </c>
    </row>
    <row r="917" spans="1:6" x14ac:dyDescent="0.25">
      <c r="A917" t="s">
        <v>53</v>
      </c>
      <c r="B917">
        <v>2014</v>
      </c>
      <c r="C917" t="s">
        <v>78</v>
      </c>
      <c r="D917" t="s">
        <v>39</v>
      </c>
      <c r="E917" t="s">
        <v>16337</v>
      </c>
      <c r="F917">
        <v>7</v>
      </c>
    </row>
    <row r="918" spans="1:6" x14ac:dyDescent="0.25">
      <c r="A918" t="s">
        <v>53</v>
      </c>
      <c r="B918">
        <v>2014</v>
      </c>
      <c r="C918" t="s">
        <v>78</v>
      </c>
      <c r="D918" t="s">
        <v>103</v>
      </c>
      <c r="E918" t="s">
        <v>16338</v>
      </c>
      <c r="F918">
        <v>94</v>
      </c>
    </row>
    <row r="919" spans="1:6" x14ac:dyDescent="0.25">
      <c r="A919" t="s">
        <v>53</v>
      </c>
      <c r="B919">
        <v>2014</v>
      </c>
      <c r="C919" t="s">
        <v>79</v>
      </c>
      <c r="D919" t="s">
        <v>38</v>
      </c>
      <c r="E919" t="s">
        <v>16339</v>
      </c>
      <c r="F919">
        <v>5</v>
      </c>
    </row>
    <row r="920" spans="1:6" x14ac:dyDescent="0.25">
      <c r="A920" t="s">
        <v>53</v>
      </c>
      <c r="B920">
        <v>2014</v>
      </c>
      <c r="C920" t="s">
        <v>79</v>
      </c>
      <c r="D920" t="s">
        <v>40</v>
      </c>
      <c r="E920" t="s">
        <v>16340</v>
      </c>
      <c r="F920">
        <v>8</v>
      </c>
    </row>
    <row r="921" spans="1:6" x14ac:dyDescent="0.25">
      <c r="A921" t="s">
        <v>53</v>
      </c>
      <c r="B921">
        <v>2014</v>
      </c>
      <c r="C921" t="s">
        <v>79</v>
      </c>
      <c r="D921" t="s">
        <v>102</v>
      </c>
      <c r="E921" t="s">
        <v>16341</v>
      </c>
      <c r="F921">
        <v>7</v>
      </c>
    </row>
    <row r="922" spans="1:6" x14ac:dyDescent="0.25">
      <c r="A922" t="s">
        <v>53</v>
      </c>
      <c r="B922">
        <v>2014</v>
      </c>
      <c r="C922" t="s">
        <v>79</v>
      </c>
      <c r="D922" t="s">
        <v>107</v>
      </c>
      <c r="E922" t="s">
        <v>16342</v>
      </c>
      <c r="F922">
        <v>16</v>
      </c>
    </row>
    <row r="923" spans="1:6" x14ac:dyDescent="0.25">
      <c r="A923" t="s">
        <v>53</v>
      </c>
      <c r="B923">
        <v>2014</v>
      </c>
      <c r="C923" t="s">
        <v>79</v>
      </c>
      <c r="D923" t="s">
        <v>39</v>
      </c>
      <c r="E923" t="s">
        <v>16343</v>
      </c>
      <c r="F923">
        <v>5</v>
      </c>
    </row>
    <row r="924" spans="1:6" x14ac:dyDescent="0.25">
      <c r="A924" t="s">
        <v>53</v>
      </c>
      <c r="B924">
        <v>2014</v>
      </c>
      <c r="C924" t="s">
        <v>79</v>
      </c>
      <c r="D924" t="s">
        <v>103</v>
      </c>
      <c r="E924" t="s">
        <v>16344</v>
      </c>
      <c r="F924">
        <v>83</v>
      </c>
    </row>
    <row r="925" spans="1:6" x14ac:dyDescent="0.25">
      <c r="A925" t="s">
        <v>93</v>
      </c>
      <c r="B925">
        <v>2010</v>
      </c>
      <c r="C925" t="s">
        <v>76</v>
      </c>
      <c r="D925" t="s">
        <v>38</v>
      </c>
      <c r="E925" t="s">
        <v>16345</v>
      </c>
      <c r="F925">
        <v>13</v>
      </c>
    </row>
    <row r="926" spans="1:6" x14ac:dyDescent="0.25">
      <c r="A926" t="s">
        <v>93</v>
      </c>
      <c r="B926">
        <v>2010</v>
      </c>
      <c r="C926" t="s">
        <v>76</v>
      </c>
      <c r="D926" t="s">
        <v>40</v>
      </c>
      <c r="E926" t="s">
        <v>16346</v>
      </c>
      <c r="F926">
        <v>12</v>
      </c>
    </row>
    <row r="927" spans="1:6" x14ac:dyDescent="0.25">
      <c r="A927" t="s">
        <v>93</v>
      </c>
      <c r="B927">
        <v>2010</v>
      </c>
      <c r="C927" t="s">
        <v>76</v>
      </c>
      <c r="D927" t="s">
        <v>102</v>
      </c>
      <c r="E927" t="s">
        <v>16347</v>
      </c>
      <c r="F927">
        <v>53</v>
      </c>
    </row>
    <row r="928" spans="1:6" x14ac:dyDescent="0.25">
      <c r="A928" t="s">
        <v>93</v>
      </c>
      <c r="B928">
        <v>2010</v>
      </c>
      <c r="C928" t="s">
        <v>76</v>
      </c>
      <c r="D928" t="s">
        <v>107</v>
      </c>
      <c r="E928" t="s">
        <v>16348</v>
      </c>
      <c r="F928">
        <v>48</v>
      </c>
    </row>
    <row r="929" spans="1:6" x14ac:dyDescent="0.25">
      <c r="A929" t="s">
        <v>93</v>
      </c>
      <c r="B929">
        <v>2010</v>
      </c>
      <c r="C929" t="s">
        <v>76</v>
      </c>
      <c r="D929" t="s">
        <v>39</v>
      </c>
      <c r="E929" t="s">
        <v>16349</v>
      </c>
      <c r="F929">
        <v>41</v>
      </c>
    </row>
    <row r="930" spans="1:6" x14ac:dyDescent="0.25">
      <c r="A930" t="s">
        <v>93</v>
      </c>
      <c r="B930">
        <v>2010</v>
      </c>
      <c r="C930" t="s">
        <v>76</v>
      </c>
      <c r="D930" t="s">
        <v>103</v>
      </c>
      <c r="E930" t="s">
        <v>16350</v>
      </c>
      <c r="F930">
        <v>459</v>
      </c>
    </row>
    <row r="931" spans="1:6" x14ac:dyDescent="0.25">
      <c r="A931" t="s">
        <v>93</v>
      </c>
      <c r="B931">
        <v>2010</v>
      </c>
      <c r="C931" t="s">
        <v>77</v>
      </c>
      <c r="D931" t="s">
        <v>38</v>
      </c>
      <c r="E931" t="s">
        <v>16351</v>
      </c>
      <c r="F931">
        <v>11</v>
      </c>
    </row>
    <row r="932" spans="1:6" x14ac:dyDescent="0.25">
      <c r="A932" t="s">
        <v>93</v>
      </c>
      <c r="B932">
        <v>2010</v>
      </c>
      <c r="C932" t="s">
        <v>77</v>
      </c>
      <c r="D932" t="s">
        <v>40</v>
      </c>
      <c r="E932" t="s">
        <v>16352</v>
      </c>
      <c r="F932">
        <v>9</v>
      </c>
    </row>
    <row r="933" spans="1:6" x14ac:dyDescent="0.25">
      <c r="A933" t="s">
        <v>93</v>
      </c>
      <c r="B933">
        <v>2010</v>
      </c>
      <c r="C933" t="s">
        <v>77</v>
      </c>
      <c r="D933" t="s">
        <v>102</v>
      </c>
      <c r="E933" t="s">
        <v>16353</v>
      </c>
      <c r="F933">
        <v>43</v>
      </c>
    </row>
    <row r="934" spans="1:6" x14ac:dyDescent="0.25">
      <c r="A934" t="s">
        <v>93</v>
      </c>
      <c r="B934">
        <v>2010</v>
      </c>
      <c r="C934" t="s">
        <v>77</v>
      </c>
      <c r="D934" t="s">
        <v>107</v>
      </c>
      <c r="E934" t="s">
        <v>16354</v>
      </c>
      <c r="F934">
        <v>51</v>
      </c>
    </row>
    <row r="935" spans="1:6" x14ac:dyDescent="0.25">
      <c r="A935" t="s">
        <v>93</v>
      </c>
      <c r="B935">
        <v>2010</v>
      </c>
      <c r="C935" t="s">
        <v>77</v>
      </c>
      <c r="D935" t="s">
        <v>39</v>
      </c>
      <c r="E935" t="s">
        <v>16355</v>
      </c>
      <c r="F935">
        <v>32</v>
      </c>
    </row>
    <row r="936" spans="1:6" x14ac:dyDescent="0.25">
      <c r="A936" t="s">
        <v>93</v>
      </c>
      <c r="B936">
        <v>2010</v>
      </c>
      <c r="C936" t="s">
        <v>77</v>
      </c>
      <c r="D936" t="s">
        <v>103</v>
      </c>
      <c r="E936" t="s">
        <v>16356</v>
      </c>
      <c r="F936">
        <v>475</v>
      </c>
    </row>
    <row r="937" spans="1:6" x14ac:dyDescent="0.25">
      <c r="A937" t="s">
        <v>93</v>
      </c>
      <c r="B937">
        <v>2010</v>
      </c>
      <c r="C937" t="s">
        <v>78</v>
      </c>
      <c r="D937" t="s">
        <v>38</v>
      </c>
      <c r="E937" t="s">
        <v>16357</v>
      </c>
      <c r="F937">
        <v>9</v>
      </c>
    </row>
    <row r="938" spans="1:6" x14ac:dyDescent="0.25">
      <c r="A938" t="s">
        <v>93</v>
      </c>
      <c r="B938">
        <v>2010</v>
      </c>
      <c r="C938" t="s">
        <v>78</v>
      </c>
      <c r="D938" t="s">
        <v>40</v>
      </c>
      <c r="E938" t="s">
        <v>16358</v>
      </c>
      <c r="F938">
        <v>14</v>
      </c>
    </row>
    <row r="939" spans="1:6" x14ac:dyDescent="0.25">
      <c r="A939" t="s">
        <v>93</v>
      </c>
      <c r="B939">
        <v>2010</v>
      </c>
      <c r="C939" t="s">
        <v>78</v>
      </c>
      <c r="D939" t="s">
        <v>102</v>
      </c>
      <c r="E939" t="s">
        <v>16359</v>
      </c>
      <c r="F939">
        <v>47</v>
      </c>
    </row>
    <row r="940" spans="1:6" x14ac:dyDescent="0.25">
      <c r="A940" t="s">
        <v>93</v>
      </c>
      <c r="B940">
        <v>2010</v>
      </c>
      <c r="C940" t="s">
        <v>78</v>
      </c>
      <c r="D940" t="s">
        <v>107</v>
      </c>
      <c r="E940" t="s">
        <v>16360</v>
      </c>
      <c r="F940">
        <v>44</v>
      </c>
    </row>
    <row r="941" spans="1:6" x14ac:dyDescent="0.25">
      <c r="A941" t="s">
        <v>93</v>
      </c>
      <c r="B941">
        <v>2010</v>
      </c>
      <c r="C941" t="s">
        <v>78</v>
      </c>
      <c r="D941" t="s">
        <v>39</v>
      </c>
      <c r="E941" t="s">
        <v>16361</v>
      </c>
      <c r="F941">
        <v>44</v>
      </c>
    </row>
    <row r="942" spans="1:6" x14ac:dyDescent="0.25">
      <c r="A942" t="s">
        <v>93</v>
      </c>
      <c r="B942">
        <v>2010</v>
      </c>
      <c r="C942" t="s">
        <v>78</v>
      </c>
      <c r="D942" t="s">
        <v>103</v>
      </c>
      <c r="E942" t="s">
        <v>16362</v>
      </c>
      <c r="F942">
        <v>467</v>
      </c>
    </row>
    <row r="943" spans="1:6" x14ac:dyDescent="0.25">
      <c r="A943" t="s">
        <v>93</v>
      </c>
      <c r="B943">
        <v>2010</v>
      </c>
      <c r="C943" t="s">
        <v>79</v>
      </c>
      <c r="D943" t="s">
        <v>38</v>
      </c>
      <c r="E943" t="s">
        <v>16363</v>
      </c>
      <c r="F943">
        <v>10</v>
      </c>
    </row>
    <row r="944" spans="1:6" x14ac:dyDescent="0.25">
      <c r="A944" t="s">
        <v>93</v>
      </c>
      <c r="B944">
        <v>2010</v>
      </c>
      <c r="C944" t="s">
        <v>79</v>
      </c>
      <c r="D944" t="s">
        <v>40</v>
      </c>
      <c r="E944" t="s">
        <v>16364</v>
      </c>
      <c r="F944">
        <v>11</v>
      </c>
    </row>
    <row r="945" spans="1:6" x14ac:dyDescent="0.25">
      <c r="A945" t="s">
        <v>93</v>
      </c>
      <c r="B945">
        <v>2010</v>
      </c>
      <c r="C945" t="s">
        <v>79</v>
      </c>
      <c r="D945" t="s">
        <v>102</v>
      </c>
      <c r="E945" t="s">
        <v>16365</v>
      </c>
      <c r="F945">
        <v>36</v>
      </c>
    </row>
    <row r="946" spans="1:6" x14ac:dyDescent="0.25">
      <c r="A946" t="s">
        <v>93</v>
      </c>
      <c r="B946">
        <v>2010</v>
      </c>
      <c r="C946" t="s">
        <v>79</v>
      </c>
      <c r="D946" t="s">
        <v>107</v>
      </c>
      <c r="E946" t="s">
        <v>16366</v>
      </c>
      <c r="F946">
        <v>34</v>
      </c>
    </row>
    <row r="947" spans="1:6" x14ac:dyDescent="0.25">
      <c r="A947" t="s">
        <v>93</v>
      </c>
      <c r="B947">
        <v>2010</v>
      </c>
      <c r="C947" t="s">
        <v>79</v>
      </c>
      <c r="D947" t="s">
        <v>39</v>
      </c>
      <c r="E947" t="s">
        <v>16367</v>
      </c>
      <c r="F947">
        <v>35</v>
      </c>
    </row>
    <row r="948" spans="1:6" x14ac:dyDescent="0.25">
      <c r="A948" t="s">
        <v>93</v>
      </c>
      <c r="B948">
        <v>2010</v>
      </c>
      <c r="C948" t="s">
        <v>79</v>
      </c>
      <c r="D948" t="s">
        <v>103</v>
      </c>
      <c r="E948" t="s">
        <v>16368</v>
      </c>
      <c r="F948">
        <v>403</v>
      </c>
    </row>
    <row r="949" spans="1:6" x14ac:dyDescent="0.25">
      <c r="A949" t="s">
        <v>93</v>
      </c>
      <c r="B949">
        <v>2011</v>
      </c>
      <c r="C949" t="s">
        <v>76</v>
      </c>
      <c r="D949" t="s">
        <v>38</v>
      </c>
      <c r="E949" t="s">
        <v>16369</v>
      </c>
      <c r="F949">
        <v>12</v>
      </c>
    </row>
    <row r="950" spans="1:6" x14ac:dyDescent="0.25">
      <c r="A950" t="s">
        <v>93</v>
      </c>
      <c r="B950">
        <v>2011</v>
      </c>
      <c r="C950" t="s">
        <v>76</v>
      </c>
      <c r="D950" t="s">
        <v>40</v>
      </c>
      <c r="E950" t="s">
        <v>16370</v>
      </c>
      <c r="F950">
        <v>8</v>
      </c>
    </row>
    <row r="951" spans="1:6" x14ac:dyDescent="0.25">
      <c r="A951" t="s">
        <v>93</v>
      </c>
      <c r="B951">
        <v>2011</v>
      </c>
      <c r="C951" t="s">
        <v>76</v>
      </c>
      <c r="D951" t="s">
        <v>102</v>
      </c>
      <c r="E951" t="s">
        <v>16371</v>
      </c>
      <c r="F951">
        <v>49</v>
      </c>
    </row>
    <row r="952" spans="1:6" x14ac:dyDescent="0.25">
      <c r="A952" t="s">
        <v>93</v>
      </c>
      <c r="B952">
        <v>2011</v>
      </c>
      <c r="C952" t="s">
        <v>76</v>
      </c>
      <c r="D952" t="s">
        <v>107</v>
      </c>
      <c r="E952" t="s">
        <v>16372</v>
      </c>
      <c r="F952">
        <v>31</v>
      </c>
    </row>
    <row r="953" spans="1:6" x14ac:dyDescent="0.25">
      <c r="A953" t="s">
        <v>93</v>
      </c>
      <c r="B953">
        <v>2011</v>
      </c>
      <c r="C953" t="s">
        <v>76</v>
      </c>
      <c r="D953" t="s">
        <v>39</v>
      </c>
      <c r="E953" t="s">
        <v>16373</v>
      </c>
      <c r="F953">
        <v>44</v>
      </c>
    </row>
    <row r="954" spans="1:6" x14ac:dyDescent="0.25">
      <c r="A954" t="s">
        <v>93</v>
      </c>
      <c r="B954">
        <v>2011</v>
      </c>
      <c r="C954" t="s">
        <v>76</v>
      </c>
      <c r="D954" t="s">
        <v>103</v>
      </c>
      <c r="E954" t="s">
        <v>16374</v>
      </c>
      <c r="F954">
        <v>464</v>
      </c>
    </row>
    <row r="955" spans="1:6" x14ac:dyDescent="0.25">
      <c r="A955" t="s">
        <v>93</v>
      </c>
      <c r="B955">
        <v>2011</v>
      </c>
      <c r="C955" t="s">
        <v>77</v>
      </c>
      <c r="D955" t="s">
        <v>38</v>
      </c>
      <c r="E955" t="s">
        <v>16375</v>
      </c>
      <c r="F955">
        <v>9</v>
      </c>
    </row>
    <row r="956" spans="1:6" x14ac:dyDescent="0.25">
      <c r="A956" t="s">
        <v>93</v>
      </c>
      <c r="B956">
        <v>2011</v>
      </c>
      <c r="C956" t="s">
        <v>77</v>
      </c>
      <c r="D956" t="s">
        <v>40</v>
      </c>
      <c r="E956" t="s">
        <v>16376</v>
      </c>
      <c r="F956">
        <v>4</v>
      </c>
    </row>
    <row r="957" spans="1:6" x14ac:dyDescent="0.25">
      <c r="A957" t="s">
        <v>93</v>
      </c>
      <c r="B957">
        <v>2011</v>
      </c>
      <c r="C957" t="s">
        <v>77</v>
      </c>
      <c r="D957" t="s">
        <v>102</v>
      </c>
      <c r="E957" t="s">
        <v>16377</v>
      </c>
      <c r="F957">
        <v>53</v>
      </c>
    </row>
    <row r="958" spans="1:6" x14ac:dyDescent="0.25">
      <c r="A958" t="s">
        <v>93</v>
      </c>
      <c r="B958">
        <v>2011</v>
      </c>
      <c r="C958" t="s">
        <v>77</v>
      </c>
      <c r="D958" t="s">
        <v>107</v>
      </c>
      <c r="E958" t="s">
        <v>16378</v>
      </c>
      <c r="F958">
        <v>27</v>
      </c>
    </row>
    <row r="959" spans="1:6" x14ac:dyDescent="0.25">
      <c r="A959" t="s">
        <v>93</v>
      </c>
      <c r="B959">
        <v>2011</v>
      </c>
      <c r="C959" t="s">
        <v>77</v>
      </c>
      <c r="D959" t="s">
        <v>39</v>
      </c>
      <c r="E959" t="s">
        <v>16379</v>
      </c>
      <c r="F959">
        <v>47</v>
      </c>
    </row>
    <row r="960" spans="1:6" x14ac:dyDescent="0.25">
      <c r="A960" t="s">
        <v>93</v>
      </c>
      <c r="B960">
        <v>2011</v>
      </c>
      <c r="C960" t="s">
        <v>77</v>
      </c>
      <c r="D960" t="s">
        <v>103</v>
      </c>
      <c r="E960" t="s">
        <v>16380</v>
      </c>
      <c r="F960">
        <v>486</v>
      </c>
    </row>
    <row r="961" spans="1:6" x14ac:dyDescent="0.25">
      <c r="A961" t="s">
        <v>93</v>
      </c>
      <c r="B961">
        <v>2011</v>
      </c>
      <c r="C961" t="s">
        <v>78</v>
      </c>
      <c r="D961" t="s">
        <v>38</v>
      </c>
      <c r="E961" t="s">
        <v>16381</v>
      </c>
      <c r="F961">
        <v>5</v>
      </c>
    </row>
    <row r="962" spans="1:6" x14ac:dyDescent="0.25">
      <c r="A962" t="s">
        <v>93</v>
      </c>
      <c r="B962">
        <v>2011</v>
      </c>
      <c r="C962" t="s">
        <v>78</v>
      </c>
      <c r="D962" t="s">
        <v>40</v>
      </c>
      <c r="E962" t="s">
        <v>16382</v>
      </c>
      <c r="F962">
        <v>10</v>
      </c>
    </row>
    <row r="963" spans="1:6" x14ac:dyDescent="0.25">
      <c r="A963" t="s">
        <v>93</v>
      </c>
      <c r="B963">
        <v>2011</v>
      </c>
      <c r="C963" t="s">
        <v>78</v>
      </c>
      <c r="D963" t="s">
        <v>102</v>
      </c>
      <c r="E963" t="s">
        <v>16383</v>
      </c>
      <c r="F963">
        <v>47</v>
      </c>
    </row>
    <row r="964" spans="1:6" x14ac:dyDescent="0.25">
      <c r="A964" t="s">
        <v>93</v>
      </c>
      <c r="B964">
        <v>2011</v>
      </c>
      <c r="C964" t="s">
        <v>78</v>
      </c>
      <c r="D964" t="s">
        <v>107</v>
      </c>
      <c r="E964" t="s">
        <v>16384</v>
      </c>
      <c r="F964">
        <v>34</v>
      </c>
    </row>
    <row r="965" spans="1:6" x14ac:dyDescent="0.25">
      <c r="A965" t="s">
        <v>93</v>
      </c>
      <c r="B965">
        <v>2011</v>
      </c>
      <c r="C965" t="s">
        <v>78</v>
      </c>
      <c r="D965" t="s">
        <v>39</v>
      </c>
      <c r="E965" t="s">
        <v>16385</v>
      </c>
      <c r="F965">
        <v>58</v>
      </c>
    </row>
    <row r="966" spans="1:6" x14ac:dyDescent="0.25">
      <c r="A966" t="s">
        <v>93</v>
      </c>
      <c r="B966">
        <v>2011</v>
      </c>
      <c r="C966" t="s">
        <v>78</v>
      </c>
      <c r="D966" t="s">
        <v>103</v>
      </c>
      <c r="E966" t="s">
        <v>16386</v>
      </c>
      <c r="F966">
        <v>482</v>
      </c>
    </row>
    <row r="967" spans="1:6" x14ac:dyDescent="0.25">
      <c r="A967" t="s">
        <v>93</v>
      </c>
      <c r="B967">
        <v>2011</v>
      </c>
      <c r="C967" t="s">
        <v>79</v>
      </c>
      <c r="D967" t="s">
        <v>38</v>
      </c>
      <c r="E967" t="s">
        <v>16387</v>
      </c>
      <c r="F967">
        <v>10</v>
      </c>
    </row>
    <row r="968" spans="1:6" x14ac:dyDescent="0.25">
      <c r="A968" t="s">
        <v>93</v>
      </c>
      <c r="B968">
        <v>2011</v>
      </c>
      <c r="C968" t="s">
        <v>79</v>
      </c>
      <c r="D968" t="s">
        <v>40</v>
      </c>
      <c r="E968" t="s">
        <v>16388</v>
      </c>
      <c r="F968">
        <v>10</v>
      </c>
    </row>
    <row r="969" spans="1:6" x14ac:dyDescent="0.25">
      <c r="A969" t="s">
        <v>93</v>
      </c>
      <c r="B969">
        <v>2011</v>
      </c>
      <c r="C969" t="s">
        <v>79</v>
      </c>
      <c r="D969" t="s">
        <v>102</v>
      </c>
      <c r="E969" t="s">
        <v>16389</v>
      </c>
      <c r="F969">
        <v>53</v>
      </c>
    </row>
    <row r="970" spans="1:6" x14ac:dyDescent="0.25">
      <c r="A970" t="s">
        <v>93</v>
      </c>
      <c r="B970">
        <v>2011</v>
      </c>
      <c r="C970" t="s">
        <v>79</v>
      </c>
      <c r="D970" t="s">
        <v>107</v>
      </c>
      <c r="E970" t="s">
        <v>16390</v>
      </c>
      <c r="F970">
        <v>57</v>
      </c>
    </row>
    <row r="971" spans="1:6" x14ac:dyDescent="0.25">
      <c r="A971" t="s">
        <v>93</v>
      </c>
      <c r="B971">
        <v>2011</v>
      </c>
      <c r="C971" t="s">
        <v>79</v>
      </c>
      <c r="D971" t="s">
        <v>39</v>
      </c>
      <c r="E971" t="s">
        <v>16391</v>
      </c>
      <c r="F971">
        <v>69</v>
      </c>
    </row>
    <row r="972" spans="1:6" x14ac:dyDescent="0.25">
      <c r="A972" t="s">
        <v>93</v>
      </c>
      <c r="B972">
        <v>2011</v>
      </c>
      <c r="C972" t="s">
        <v>79</v>
      </c>
      <c r="D972" t="s">
        <v>103</v>
      </c>
      <c r="E972" t="s">
        <v>16392</v>
      </c>
      <c r="F972">
        <v>350</v>
      </c>
    </row>
    <row r="973" spans="1:6" x14ac:dyDescent="0.25">
      <c r="A973" t="s">
        <v>93</v>
      </c>
      <c r="B973">
        <v>2012</v>
      </c>
      <c r="C973" t="s">
        <v>76</v>
      </c>
      <c r="D973" t="s">
        <v>38</v>
      </c>
      <c r="E973" t="s">
        <v>16393</v>
      </c>
      <c r="F973">
        <v>11</v>
      </c>
    </row>
    <row r="974" spans="1:6" x14ac:dyDescent="0.25">
      <c r="A974" t="s">
        <v>93</v>
      </c>
      <c r="B974">
        <v>2012</v>
      </c>
      <c r="C974" t="s">
        <v>76</v>
      </c>
      <c r="D974" t="s">
        <v>40</v>
      </c>
      <c r="E974" t="s">
        <v>16394</v>
      </c>
      <c r="F974">
        <v>13</v>
      </c>
    </row>
    <row r="975" spans="1:6" x14ac:dyDescent="0.25">
      <c r="A975" t="s">
        <v>93</v>
      </c>
      <c r="B975">
        <v>2012</v>
      </c>
      <c r="C975" t="s">
        <v>76</v>
      </c>
      <c r="D975" t="s">
        <v>102</v>
      </c>
      <c r="E975" t="s">
        <v>16395</v>
      </c>
      <c r="F975">
        <v>61</v>
      </c>
    </row>
    <row r="976" spans="1:6" x14ac:dyDescent="0.25">
      <c r="A976" t="s">
        <v>93</v>
      </c>
      <c r="B976">
        <v>2012</v>
      </c>
      <c r="C976" t="s">
        <v>76</v>
      </c>
      <c r="D976" t="s">
        <v>107</v>
      </c>
      <c r="E976" t="s">
        <v>16396</v>
      </c>
      <c r="F976">
        <v>52</v>
      </c>
    </row>
    <row r="977" spans="1:6" x14ac:dyDescent="0.25">
      <c r="A977" t="s">
        <v>93</v>
      </c>
      <c r="B977">
        <v>2012</v>
      </c>
      <c r="C977" t="s">
        <v>76</v>
      </c>
      <c r="D977" t="s">
        <v>39</v>
      </c>
      <c r="E977" t="s">
        <v>16397</v>
      </c>
      <c r="F977">
        <v>37</v>
      </c>
    </row>
    <row r="978" spans="1:6" x14ac:dyDescent="0.25">
      <c r="A978" t="s">
        <v>93</v>
      </c>
      <c r="B978">
        <v>2012</v>
      </c>
      <c r="C978" t="s">
        <v>76</v>
      </c>
      <c r="D978" t="s">
        <v>103</v>
      </c>
      <c r="E978" t="s">
        <v>16398</v>
      </c>
      <c r="F978">
        <v>493</v>
      </c>
    </row>
    <row r="979" spans="1:6" x14ac:dyDescent="0.25">
      <c r="A979" t="s">
        <v>93</v>
      </c>
      <c r="B979">
        <v>2012</v>
      </c>
      <c r="C979" t="s">
        <v>77</v>
      </c>
      <c r="D979" t="s">
        <v>38</v>
      </c>
      <c r="E979" t="s">
        <v>16399</v>
      </c>
      <c r="F979">
        <v>5</v>
      </c>
    </row>
    <row r="980" spans="1:6" x14ac:dyDescent="0.25">
      <c r="A980" t="s">
        <v>93</v>
      </c>
      <c r="B980">
        <v>2012</v>
      </c>
      <c r="C980" t="s">
        <v>77</v>
      </c>
      <c r="D980" t="s">
        <v>40</v>
      </c>
      <c r="E980" t="s">
        <v>16400</v>
      </c>
      <c r="F980">
        <v>7</v>
      </c>
    </row>
    <row r="981" spans="1:6" x14ac:dyDescent="0.25">
      <c r="A981" t="s">
        <v>93</v>
      </c>
      <c r="B981">
        <v>2012</v>
      </c>
      <c r="C981" t="s">
        <v>77</v>
      </c>
      <c r="D981" t="s">
        <v>102</v>
      </c>
      <c r="E981" t="s">
        <v>16401</v>
      </c>
      <c r="F981">
        <v>46</v>
      </c>
    </row>
    <row r="982" spans="1:6" x14ac:dyDescent="0.25">
      <c r="A982" t="s">
        <v>93</v>
      </c>
      <c r="B982">
        <v>2012</v>
      </c>
      <c r="C982" t="s">
        <v>77</v>
      </c>
      <c r="D982" t="s">
        <v>107</v>
      </c>
      <c r="E982" t="s">
        <v>16402</v>
      </c>
      <c r="F982">
        <v>38</v>
      </c>
    </row>
    <row r="983" spans="1:6" x14ac:dyDescent="0.25">
      <c r="A983" t="s">
        <v>93</v>
      </c>
      <c r="B983">
        <v>2012</v>
      </c>
      <c r="C983" t="s">
        <v>77</v>
      </c>
      <c r="D983" t="s">
        <v>39</v>
      </c>
      <c r="E983" t="s">
        <v>16403</v>
      </c>
      <c r="F983">
        <v>35</v>
      </c>
    </row>
    <row r="984" spans="1:6" x14ac:dyDescent="0.25">
      <c r="A984" t="s">
        <v>93</v>
      </c>
      <c r="B984">
        <v>2012</v>
      </c>
      <c r="C984" t="s">
        <v>77</v>
      </c>
      <c r="D984" t="s">
        <v>103</v>
      </c>
      <c r="E984" t="s">
        <v>16404</v>
      </c>
      <c r="F984">
        <v>417</v>
      </c>
    </row>
    <row r="985" spans="1:6" x14ac:dyDescent="0.25">
      <c r="A985" t="s">
        <v>93</v>
      </c>
      <c r="B985">
        <v>2012</v>
      </c>
      <c r="C985" t="s">
        <v>78</v>
      </c>
      <c r="D985" t="s">
        <v>38</v>
      </c>
      <c r="E985" t="s">
        <v>16405</v>
      </c>
      <c r="F985">
        <v>12</v>
      </c>
    </row>
    <row r="986" spans="1:6" x14ac:dyDescent="0.25">
      <c r="A986" t="s">
        <v>93</v>
      </c>
      <c r="B986">
        <v>2012</v>
      </c>
      <c r="C986" t="s">
        <v>78</v>
      </c>
      <c r="D986" t="s">
        <v>40</v>
      </c>
      <c r="E986" t="s">
        <v>16406</v>
      </c>
      <c r="F986">
        <v>14</v>
      </c>
    </row>
    <row r="987" spans="1:6" x14ac:dyDescent="0.25">
      <c r="A987" t="s">
        <v>93</v>
      </c>
      <c r="B987">
        <v>2012</v>
      </c>
      <c r="C987" t="s">
        <v>78</v>
      </c>
      <c r="D987" t="s">
        <v>102</v>
      </c>
      <c r="E987" t="s">
        <v>16407</v>
      </c>
      <c r="F987">
        <v>49</v>
      </c>
    </row>
    <row r="988" spans="1:6" x14ac:dyDescent="0.25">
      <c r="A988" t="s">
        <v>93</v>
      </c>
      <c r="B988">
        <v>2012</v>
      </c>
      <c r="C988" t="s">
        <v>78</v>
      </c>
      <c r="D988" t="s">
        <v>107</v>
      </c>
      <c r="E988" t="s">
        <v>16408</v>
      </c>
      <c r="F988">
        <v>31</v>
      </c>
    </row>
    <row r="989" spans="1:6" x14ac:dyDescent="0.25">
      <c r="A989" t="s">
        <v>93</v>
      </c>
      <c r="B989">
        <v>2012</v>
      </c>
      <c r="C989" t="s">
        <v>78</v>
      </c>
      <c r="D989" t="s">
        <v>39</v>
      </c>
      <c r="E989" t="s">
        <v>16409</v>
      </c>
      <c r="F989">
        <v>31</v>
      </c>
    </row>
    <row r="990" spans="1:6" x14ac:dyDescent="0.25">
      <c r="A990" t="s">
        <v>93</v>
      </c>
      <c r="B990">
        <v>2012</v>
      </c>
      <c r="C990" t="s">
        <v>78</v>
      </c>
      <c r="D990" t="s">
        <v>103</v>
      </c>
      <c r="E990" t="s">
        <v>16410</v>
      </c>
      <c r="F990">
        <v>437</v>
      </c>
    </row>
    <row r="991" spans="1:6" x14ac:dyDescent="0.25">
      <c r="A991" t="s">
        <v>93</v>
      </c>
      <c r="B991">
        <v>2012</v>
      </c>
      <c r="C991" t="s">
        <v>79</v>
      </c>
      <c r="D991" t="s">
        <v>38</v>
      </c>
      <c r="E991" t="s">
        <v>16411</v>
      </c>
      <c r="F991">
        <v>24</v>
      </c>
    </row>
    <row r="992" spans="1:6" x14ac:dyDescent="0.25">
      <c r="A992" t="s">
        <v>93</v>
      </c>
      <c r="B992">
        <v>2012</v>
      </c>
      <c r="C992" t="s">
        <v>79</v>
      </c>
      <c r="D992" t="s">
        <v>40</v>
      </c>
      <c r="E992" t="s">
        <v>16412</v>
      </c>
      <c r="F992">
        <v>21</v>
      </c>
    </row>
    <row r="993" spans="1:6" x14ac:dyDescent="0.25">
      <c r="A993" t="s">
        <v>93</v>
      </c>
      <c r="B993">
        <v>2012</v>
      </c>
      <c r="C993" t="s">
        <v>79</v>
      </c>
      <c r="D993" t="s">
        <v>102</v>
      </c>
      <c r="E993" t="s">
        <v>16413</v>
      </c>
      <c r="F993">
        <v>66</v>
      </c>
    </row>
    <row r="994" spans="1:6" x14ac:dyDescent="0.25">
      <c r="A994" t="s">
        <v>93</v>
      </c>
      <c r="B994">
        <v>2012</v>
      </c>
      <c r="C994" t="s">
        <v>79</v>
      </c>
      <c r="D994" t="s">
        <v>107</v>
      </c>
      <c r="E994" t="s">
        <v>16414</v>
      </c>
      <c r="F994">
        <v>73</v>
      </c>
    </row>
    <row r="995" spans="1:6" x14ac:dyDescent="0.25">
      <c r="A995" t="s">
        <v>93</v>
      </c>
      <c r="B995">
        <v>2012</v>
      </c>
      <c r="C995" t="s">
        <v>79</v>
      </c>
      <c r="D995" t="s">
        <v>39</v>
      </c>
      <c r="E995" t="s">
        <v>16415</v>
      </c>
      <c r="F995">
        <v>61</v>
      </c>
    </row>
    <row r="996" spans="1:6" x14ac:dyDescent="0.25">
      <c r="A996" t="s">
        <v>93</v>
      </c>
      <c r="B996">
        <v>2012</v>
      </c>
      <c r="C996" t="s">
        <v>79</v>
      </c>
      <c r="D996" t="s">
        <v>103</v>
      </c>
      <c r="E996" t="s">
        <v>16416</v>
      </c>
      <c r="F996">
        <v>333</v>
      </c>
    </row>
    <row r="997" spans="1:6" x14ac:dyDescent="0.25">
      <c r="A997" t="s">
        <v>93</v>
      </c>
      <c r="B997">
        <v>2013</v>
      </c>
      <c r="C997" t="s">
        <v>76</v>
      </c>
      <c r="D997" t="s">
        <v>38</v>
      </c>
      <c r="E997" t="s">
        <v>16417</v>
      </c>
      <c r="F997">
        <v>24</v>
      </c>
    </row>
    <row r="998" spans="1:6" x14ac:dyDescent="0.25">
      <c r="A998" t="s">
        <v>93</v>
      </c>
      <c r="B998">
        <v>2013</v>
      </c>
      <c r="C998" t="s">
        <v>76</v>
      </c>
      <c r="D998" t="s">
        <v>40</v>
      </c>
      <c r="E998" t="s">
        <v>16418</v>
      </c>
      <c r="F998">
        <v>14</v>
      </c>
    </row>
    <row r="999" spans="1:6" x14ac:dyDescent="0.25">
      <c r="A999" t="s">
        <v>93</v>
      </c>
      <c r="B999">
        <v>2013</v>
      </c>
      <c r="C999" t="s">
        <v>76</v>
      </c>
      <c r="D999" t="s">
        <v>102</v>
      </c>
      <c r="E999" t="s">
        <v>16419</v>
      </c>
      <c r="F999">
        <v>58</v>
      </c>
    </row>
    <row r="1000" spans="1:6" x14ac:dyDescent="0.25">
      <c r="A1000" t="s">
        <v>93</v>
      </c>
      <c r="B1000">
        <v>2013</v>
      </c>
      <c r="C1000" t="s">
        <v>76</v>
      </c>
      <c r="D1000" t="s">
        <v>107</v>
      </c>
      <c r="E1000" t="s">
        <v>16420</v>
      </c>
      <c r="F1000">
        <v>46</v>
      </c>
    </row>
    <row r="1001" spans="1:6" x14ac:dyDescent="0.25">
      <c r="A1001" t="s">
        <v>93</v>
      </c>
      <c r="B1001">
        <v>2013</v>
      </c>
      <c r="C1001" t="s">
        <v>76</v>
      </c>
      <c r="D1001" t="s">
        <v>39</v>
      </c>
      <c r="E1001" t="s">
        <v>16421</v>
      </c>
      <c r="F1001">
        <v>35</v>
      </c>
    </row>
    <row r="1002" spans="1:6" x14ac:dyDescent="0.25">
      <c r="A1002" t="s">
        <v>93</v>
      </c>
      <c r="B1002">
        <v>2013</v>
      </c>
      <c r="C1002" t="s">
        <v>76</v>
      </c>
      <c r="D1002" t="s">
        <v>103</v>
      </c>
      <c r="E1002" t="s">
        <v>16422</v>
      </c>
      <c r="F1002">
        <v>418</v>
      </c>
    </row>
    <row r="1003" spans="1:6" x14ac:dyDescent="0.25">
      <c r="A1003" t="s">
        <v>93</v>
      </c>
      <c r="B1003">
        <v>2013</v>
      </c>
      <c r="C1003" t="s">
        <v>77</v>
      </c>
      <c r="D1003" t="s">
        <v>38</v>
      </c>
      <c r="E1003" t="s">
        <v>16423</v>
      </c>
      <c r="F1003">
        <v>19</v>
      </c>
    </row>
    <row r="1004" spans="1:6" x14ac:dyDescent="0.25">
      <c r="A1004" t="s">
        <v>93</v>
      </c>
      <c r="B1004">
        <v>2013</v>
      </c>
      <c r="C1004" t="s">
        <v>77</v>
      </c>
      <c r="D1004" t="s">
        <v>40</v>
      </c>
      <c r="E1004" t="s">
        <v>16424</v>
      </c>
      <c r="F1004">
        <v>18</v>
      </c>
    </row>
    <row r="1005" spans="1:6" x14ac:dyDescent="0.25">
      <c r="A1005" t="s">
        <v>93</v>
      </c>
      <c r="B1005">
        <v>2013</v>
      </c>
      <c r="C1005" t="s">
        <v>77</v>
      </c>
      <c r="D1005" t="s">
        <v>102</v>
      </c>
      <c r="E1005" t="s">
        <v>16425</v>
      </c>
      <c r="F1005">
        <v>45</v>
      </c>
    </row>
    <row r="1006" spans="1:6" x14ac:dyDescent="0.25">
      <c r="A1006" t="s">
        <v>93</v>
      </c>
      <c r="B1006">
        <v>2013</v>
      </c>
      <c r="C1006" t="s">
        <v>77</v>
      </c>
      <c r="D1006" t="s">
        <v>107</v>
      </c>
      <c r="E1006" t="s">
        <v>16426</v>
      </c>
      <c r="F1006">
        <v>57</v>
      </c>
    </row>
    <row r="1007" spans="1:6" x14ac:dyDescent="0.25">
      <c r="A1007" t="s">
        <v>93</v>
      </c>
      <c r="B1007">
        <v>2013</v>
      </c>
      <c r="C1007" t="s">
        <v>77</v>
      </c>
      <c r="D1007" t="s">
        <v>39</v>
      </c>
      <c r="E1007" t="s">
        <v>16427</v>
      </c>
      <c r="F1007">
        <v>30</v>
      </c>
    </row>
    <row r="1008" spans="1:6" x14ac:dyDescent="0.25">
      <c r="A1008" t="s">
        <v>93</v>
      </c>
      <c r="B1008">
        <v>2013</v>
      </c>
      <c r="C1008" t="s">
        <v>77</v>
      </c>
      <c r="D1008" t="s">
        <v>103</v>
      </c>
      <c r="E1008" t="s">
        <v>16428</v>
      </c>
      <c r="F1008">
        <v>404</v>
      </c>
    </row>
    <row r="1009" spans="1:6" x14ac:dyDescent="0.25">
      <c r="A1009" t="s">
        <v>93</v>
      </c>
      <c r="B1009">
        <v>2013</v>
      </c>
      <c r="C1009" t="s">
        <v>78</v>
      </c>
      <c r="D1009" t="s">
        <v>38</v>
      </c>
      <c r="E1009" t="s">
        <v>16429</v>
      </c>
      <c r="F1009">
        <v>19</v>
      </c>
    </row>
    <row r="1010" spans="1:6" x14ac:dyDescent="0.25">
      <c r="A1010" t="s">
        <v>93</v>
      </c>
      <c r="B1010">
        <v>2013</v>
      </c>
      <c r="C1010" t="s">
        <v>78</v>
      </c>
      <c r="D1010" t="s">
        <v>40</v>
      </c>
      <c r="E1010" t="s">
        <v>16430</v>
      </c>
      <c r="F1010">
        <v>11</v>
      </c>
    </row>
    <row r="1011" spans="1:6" x14ac:dyDescent="0.25">
      <c r="A1011" t="s">
        <v>93</v>
      </c>
      <c r="B1011">
        <v>2013</v>
      </c>
      <c r="C1011" t="s">
        <v>78</v>
      </c>
      <c r="D1011" t="s">
        <v>102</v>
      </c>
      <c r="E1011" t="s">
        <v>16431</v>
      </c>
      <c r="F1011">
        <v>50</v>
      </c>
    </row>
    <row r="1012" spans="1:6" x14ac:dyDescent="0.25">
      <c r="A1012" t="s">
        <v>93</v>
      </c>
      <c r="B1012">
        <v>2013</v>
      </c>
      <c r="C1012" t="s">
        <v>78</v>
      </c>
      <c r="D1012" t="s">
        <v>107</v>
      </c>
      <c r="E1012" t="s">
        <v>16432</v>
      </c>
      <c r="F1012">
        <v>53</v>
      </c>
    </row>
    <row r="1013" spans="1:6" x14ac:dyDescent="0.25">
      <c r="A1013" t="s">
        <v>93</v>
      </c>
      <c r="B1013">
        <v>2013</v>
      </c>
      <c r="C1013" t="s">
        <v>78</v>
      </c>
      <c r="D1013" t="s">
        <v>39</v>
      </c>
      <c r="E1013" t="s">
        <v>16433</v>
      </c>
      <c r="F1013">
        <v>34</v>
      </c>
    </row>
    <row r="1014" spans="1:6" x14ac:dyDescent="0.25">
      <c r="A1014" t="s">
        <v>93</v>
      </c>
      <c r="B1014">
        <v>2013</v>
      </c>
      <c r="C1014" t="s">
        <v>78</v>
      </c>
      <c r="D1014" t="s">
        <v>103</v>
      </c>
      <c r="E1014" t="s">
        <v>16434</v>
      </c>
      <c r="F1014">
        <v>416</v>
      </c>
    </row>
    <row r="1015" spans="1:6" x14ac:dyDescent="0.25">
      <c r="A1015" t="s">
        <v>93</v>
      </c>
      <c r="B1015">
        <v>2013</v>
      </c>
      <c r="C1015" t="s">
        <v>79</v>
      </c>
      <c r="D1015" t="s">
        <v>38</v>
      </c>
      <c r="E1015" t="s">
        <v>16435</v>
      </c>
      <c r="F1015">
        <v>34</v>
      </c>
    </row>
    <row r="1016" spans="1:6" x14ac:dyDescent="0.25">
      <c r="A1016" t="s">
        <v>93</v>
      </c>
      <c r="B1016">
        <v>2013</v>
      </c>
      <c r="C1016" t="s">
        <v>79</v>
      </c>
      <c r="D1016" t="s">
        <v>40</v>
      </c>
      <c r="E1016" t="s">
        <v>16436</v>
      </c>
      <c r="F1016">
        <v>22</v>
      </c>
    </row>
    <row r="1017" spans="1:6" x14ac:dyDescent="0.25">
      <c r="A1017" t="s">
        <v>93</v>
      </c>
      <c r="B1017">
        <v>2013</v>
      </c>
      <c r="C1017" t="s">
        <v>79</v>
      </c>
      <c r="D1017" t="s">
        <v>102</v>
      </c>
      <c r="E1017" t="s">
        <v>16437</v>
      </c>
      <c r="F1017">
        <v>64</v>
      </c>
    </row>
    <row r="1018" spans="1:6" x14ac:dyDescent="0.25">
      <c r="A1018" t="s">
        <v>93</v>
      </c>
      <c r="B1018">
        <v>2013</v>
      </c>
      <c r="C1018" t="s">
        <v>79</v>
      </c>
      <c r="D1018" t="s">
        <v>107</v>
      </c>
      <c r="E1018" t="s">
        <v>16438</v>
      </c>
      <c r="F1018">
        <v>72</v>
      </c>
    </row>
    <row r="1019" spans="1:6" x14ac:dyDescent="0.25">
      <c r="A1019" t="s">
        <v>93</v>
      </c>
      <c r="B1019">
        <v>2013</v>
      </c>
      <c r="C1019" t="s">
        <v>79</v>
      </c>
      <c r="D1019" t="s">
        <v>39</v>
      </c>
      <c r="E1019" t="s">
        <v>16439</v>
      </c>
      <c r="F1019">
        <v>68</v>
      </c>
    </row>
    <row r="1020" spans="1:6" x14ac:dyDescent="0.25">
      <c r="A1020" t="s">
        <v>93</v>
      </c>
      <c r="B1020">
        <v>2013</v>
      </c>
      <c r="C1020" t="s">
        <v>79</v>
      </c>
      <c r="D1020" t="s">
        <v>103</v>
      </c>
      <c r="E1020" t="s">
        <v>16440</v>
      </c>
      <c r="F1020">
        <v>368</v>
      </c>
    </row>
    <row r="1021" spans="1:6" x14ac:dyDescent="0.25">
      <c r="A1021" t="s">
        <v>93</v>
      </c>
      <c r="B1021">
        <v>2014</v>
      </c>
      <c r="C1021" t="s">
        <v>76</v>
      </c>
      <c r="D1021" t="s">
        <v>38</v>
      </c>
      <c r="E1021" t="s">
        <v>16441</v>
      </c>
      <c r="F1021">
        <v>22</v>
      </c>
    </row>
    <row r="1022" spans="1:6" x14ac:dyDescent="0.25">
      <c r="A1022" t="s">
        <v>93</v>
      </c>
      <c r="B1022">
        <v>2014</v>
      </c>
      <c r="C1022" t="s">
        <v>76</v>
      </c>
      <c r="D1022" t="s">
        <v>40</v>
      </c>
      <c r="E1022" t="s">
        <v>16442</v>
      </c>
      <c r="F1022">
        <v>18</v>
      </c>
    </row>
    <row r="1023" spans="1:6" x14ac:dyDescent="0.25">
      <c r="A1023" t="s">
        <v>93</v>
      </c>
      <c r="B1023">
        <v>2014</v>
      </c>
      <c r="C1023" t="s">
        <v>76</v>
      </c>
      <c r="D1023" t="s">
        <v>102</v>
      </c>
      <c r="E1023" t="s">
        <v>16443</v>
      </c>
      <c r="F1023">
        <v>47</v>
      </c>
    </row>
    <row r="1024" spans="1:6" x14ac:dyDescent="0.25">
      <c r="A1024" t="s">
        <v>93</v>
      </c>
      <c r="B1024">
        <v>2014</v>
      </c>
      <c r="C1024" t="s">
        <v>76</v>
      </c>
      <c r="D1024" t="s">
        <v>107</v>
      </c>
      <c r="E1024" t="s">
        <v>16444</v>
      </c>
      <c r="F1024">
        <v>41</v>
      </c>
    </row>
    <row r="1025" spans="1:6" x14ac:dyDescent="0.25">
      <c r="A1025" t="s">
        <v>93</v>
      </c>
      <c r="B1025">
        <v>2014</v>
      </c>
      <c r="C1025" t="s">
        <v>76</v>
      </c>
      <c r="D1025" t="s">
        <v>39</v>
      </c>
      <c r="E1025" t="s">
        <v>16445</v>
      </c>
      <c r="F1025">
        <v>28</v>
      </c>
    </row>
    <row r="1026" spans="1:6" x14ac:dyDescent="0.25">
      <c r="A1026" t="s">
        <v>93</v>
      </c>
      <c r="B1026">
        <v>2014</v>
      </c>
      <c r="C1026" t="s">
        <v>76</v>
      </c>
      <c r="D1026" t="s">
        <v>103</v>
      </c>
      <c r="E1026" t="s">
        <v>16446</v>
      </c>
      <c r="F1026">
        <v>404</v>
      </c>
    </row>
    <row r="1027" spans="1:6" x14ac:dyDescent="0.25">
      <c r="A1027" t="s">
        <v>93</v>
      </c>
      <c r="B1027">
        <v>2014</v>
      </c>
      <c r="C1027" t="s">
        <v>77</v>
      </c>
      <c r="D1027" t="s">
        <v>38</v>
      </c>
      <c r="E1027" t="s">
        <v>16447</v>
      </c>
      <c r="F1027">
        <v>17</v>
      </c>
    </row>
    <row r="1028" spans="1:6" x14ac:dyDescent="0.25">
      <c r="A1028" t="s">
        <v>93</v>
      </c>
      <c r="B1028">
        <v>2014</v>
      </c>
      <c r="C1028" t="s">
        <v>77</v>
      </c>
      <c r="D1028" t="s">
        <v>40</v>
      </c>
      <c r="E1028" t="s">
        <v>16448</v>
      </c>
      <c r="F1028">
        <v>22</v>
      </c>
    </row>
    <row r="1029" spans="1:6" x14ac:dyDescent="0.25">
      <c r="A1029" t="s">
        <v>93</v>
      </c>
      <c r="B1029">
        <v>2014</v>
      </c>
      <c r="C1029" t="s">
        <v>77</v>
      </c>
      <c r="D1029" t="s">
        <v>102</v>
      </c>
      <c r="E1029" t="s">
        <v>16449</v>
      </c>
      <c r="F1029">
        <v>48</v>
      </c>
    </row>
    <row r="1030" spans="1:6" x14ac:dyDescent="0.25">
      <c r="A1030" t="s">
        <v>93</v>
      </c>
      <c r="B1030">
        <v>2014</v>
      </c>
      <c r="C1030" t="s">
        <v>77</v>
      </c>
      <c r="D1030" t="s">
        <v>107</v>
      </c>
      <c r="E1030" t="s">
        <v>16450</v>
      </c>
      <c r="F1030">
        <v>61</v>
      </c>
    </row>
    <row r="1031" spans="1:6" x14ac:dyDescent="0.25">
      <c r="A1031" t="s">
        <v>93</v>
      </c>
      <c r="B1031">
        <v>2014</v>
      </c>
      <c r="C1031" t="s">
        <v>77</v>
      </c>
      <c r="D1031" t="s">
        <v>39</v>
      </c>
      <c r="E1031" t="s">
        <v>16451</v>
      </c>
      <c r="F1031">
        <v>32</v>
      </c>
    </row>
    <row r="1032" spans="1:6" x14ac:dyDescent="0.25">
      <c r="A1032" t="s">
        <v>93</v>
      </c>
      <c r="B1032">
        <v>2014</v>
      </c>
      <c r="C1032" t="s">
        <v>77</v>
      </c>
      <c r="D1032" t="s">
        <v>103</v>
      </c>
      <c r="E1032" t="s">
        <v>16452</v>
      </c>
      <c r="F1032">
        <v>399</v>
      </c>
    </row>
    <row r="1033" spans="1:6" x14ac:dyDescent="0.25">
      <c r="A1033" t="s">
        <v>93</v>
      </c>
      <c r="B1033">
        <v>2014</v>
      </c>
      <c r="C1033" t="s">
        <v>78</v>
      </c>
      <c r="D1033" t="s">
        <v>38</v>
      </c>
      <c r="E1033" t="s">
        <v>16453</v>
      </c>
      <c r="F1033">
        <v>16</v>
      </c>
    </row>
    <row r="1034" spans="1:6" x14ac:dyDescent="0.25">
      <c r="A1034" t="s">
        <v>93</v>
      </c>
      <c r="B1034">
        <v>2014</v>
      </c>
      <c r="C1034" t="s">
        <v>78</v>
      </c>
      <c r="D1034" t="s">
        <v>40</v>
      </c>
      <c r="E1034" t="s">
        <v>16454</v>
      </c>
      <c r="F1034">
        <v>13</v>
      </c>
    </row>
    <row r="1035" spans="1:6" x14ac:dyDescent="0.25">
      <c r="A1035" t="s">
        <v>93</v>
      </c>
      <c r="B1035">
        <v>2014</v>
      </c>
      <c r="C1035" t="s">
        <v>78</v>
      </c>
      <c r="D1035" t="s">
        <v>102</v>
      </c>
      <c r="E1035" t="s">
        <v>16455</v>
      </c>
      <c r="F1035">
        <v>61</v>
      </c>
    </row>
    <row r="1036" spans="1:6" x14ac:dyDescent="0.25">
      <c r="A1036" t="s">
        <v>93</v>
      </c>
      <c r="B1036">
        <v>2014</v>
      </c>
      <c r="C1036" t="s">
        <v>78</v>
      </c>
      <c r="D1036" t="s">
        <v>107</v>
      </c>
      <c r="E1036" t="s">
        <v>16456</v>
      </c>
      <c r="F1036">
        <v>49</v>
      </c>
    </row>
    <row r="1037" spans="1:6" x14ac:dyDescent="0.25">
      <c r="A1037" t="s">
        <v>93</v>
      </c>
      <c r="B1037">
        <v>2014</v>
      </c>
      <c r="C1037" t="s">
        <v>78</v>
      </c>
      <c r="D1037" t="s">
        <v>39</v>
      </c>
      <c r="E1037" t="s">
        <v>16457</v>
      </c>
      <c r="F1037">
        <v>35</v>
      </c>
    </row>
    <row r="1038" spans="1:6" x14ac:dyDescent="0.25">
      <c r="A1038" t="s">
        <v>93</v>
      </c>
      <c r="B1038">
        <v>2014</v>
      </c>
      <c r="C1038" t="s">
        <v>78</v>
      </c>
      <c r="D1038" t="s">
        <v>103</v>
      </c>
      <c r="E1038" t="s">
        <v>16458</v>
      </c>
      <c r="F1038">
        <v>426</v>
      </c>
    </row>
    <row r="1039" spans="1:6" x14ac:dyDescent="0.25">
      <c r="A1039" t="s">
        <v>93</v>
      </c>
      <c r="B1039">
        <v>2014</v>
      </c>
      <c r="C1039" t="s">
        <v>79</v>
      </c>
      <c r="D1039" t="s">
        <v>38</v>
      </c>
      <c r="E1039" t="s">
        <v>16459</v>
      </c>
      <c r="F1039">
        <v>23</v>
      </c>
    </row>
    <row r="1040" spans="1:6" x14ac:dyDescent="0.25">
      <c r="A1040" t="s">
        <v>93</v>
      </c>
      <c r="B1040">
        <v>2014</v>
      </c>
      <c r="C1040" t="s">
        <v>79</v>
      </c>
      <c r="D1040" t="s">
        <v>40</v>
      </c>
      <c r="E1040" t="s">
        <v>16460</v>
      </c>
      <c r="F1040">
        <v>18</v>
      </c>
    </row>
    <row r="1041" spans="1:6" x14ac:dyDescent="0.25">
      <c r="A1041" t="s">
        <v>93</v>
      </c>
      <c r="B1041">
        <v>2014</v>
      </c>
      <c r="C1041" t="s">
        <v>79</v>
      </c>
      <c r="D1041" t="s">
        <v>102</v>
      </c>
      <c r="E1041" t="s">
        <v>16461</v>
      </c>
      <c r="F1041">
        <v>52</v>
      </c>
    </row>
    <row r="1042" spans="1:6" x14ac:dyDescent="0.25">
      <c r="A1042" t="s">
        <v>93</v>
      </c>
      <c r="B1042">
        <v>2014</v>
      </c>
      <c r="C1042" t="s">
        <v>79</v>
      </c>
      <c r="D1042" t="s">
        <v>107</v>
      </c>
      <c r="E1042" t="s">
        <v>16462</v>
      </c>
      <c r="F1042">
        <v>73</v>
      </c>
    </row>
    <row r="1043" spans="1:6" x14ac:dyDescent="0.25">
      <c r="A1043" t="s">
        <v>93</v>
      </c>
      <c r="B1043">
        <v>2014</v>
      </c>
      <c r="C1043" t="s">
        <v>79</v>
      </c>
      <c r="D1043" t="s">
        <v>39</v>
      </c>
      <c r="E1043" t="s">
        <v>16463</v>
      </c>
      <c r="F1043">
        <v>69</v>
      </c>
    </row>
    <row r="1044" spans="1:6" x14ac:dyDescent="0.25">
      <c r="A1044" t="s">
        <v>93</v>
      </c>
      <c r="B1044">
        <v>2014</v>
      </c>
      <c r="C1044" t="s">
        <v>79</v>
      </c>
      <c r="D1044" t="s">
        <v>103</v>
      </c>
      <c r="E1044" t="s">
        <v>16464</v>
      </c>
      <c r="F1044">
        <v>385</v>
      </c>
    </row>
    <row r="1045" spans="1:6" x14ac:dyDescent="0.25">
      <c r="A1045" t="s">
        <v>54</v>
      </c>
      <c r="B1045">
        <v>2010</v>
      </c>
      <c r="C1045" t="s">
        <v>76</v>
      </c>
      <c r="D1045" t="s">
        <v>38</v>
      </c>
      <c r="E1045" t="s">
        <v>16465</v>
      </c>
      <c r="F1045">
        <v>14</v>
      </c>
    </row>
    <row r="1046" spans="1:6" x14ac:dyDescent="0.25">
      <c r="A1046" t="s">
        <v>54</v>
      </c>
      <c r="B1046">
        <v>2010</v>
      </c>
      <c r="C1046" t="s">
        <v>76</v>
      </c>
      <c r="D1046" t="s">
        <v>40</v>
      </c>
      <c r="E1046" t="s">
        <v>16466</v>
      </c>
      <c r="F1046">
        <v>13</v>
      </c>
    </row>
    <row r="1047" spans="1:6" x14ac:dyDescent="0.25">
      <c r="A1047" t="s">
        <v>54</v>
      </c>
      <c r="B1047">
        <v>2010</v>
      </c>
      <c r="C1047" t="s">
        <v>76</v>
      </c>
      <c r="D1047" t="s">
        <v>102</v>
      </c>
      <c r="E1047" t="s">
        <v>16467</v>
      </c>
      <c r="F1047">
        <v>42</v>
      </c>
    </row>
    <row r="1048" spans="1:6" x14ac:dyDescent="0.25">
      <c r="A1048" t="s">
        <v>54</v>
      </c>
      <c r="B1048">
        <v>2010</v>
      </c>
      <c r="C1048" t="s">
        <v>76</v>
      </c>
      <c r="D1048" t="s">
        <v>107</v>
      </c>
      <c r="E1048" t="s">
        <v>16468</v>
      </c>
      <c r="F1048">
        <v>36</v>
      </c>
    </row>
    <row r="1049" spans="1:6" x14ac:dyDescent="0.25">
      <c r="A1049" t="s">
        <v>54</v>
      </c>
      <c r="B1049">
        <v>2010</v>
      </c>
      <c r="C1049" t="s">
        <v>76</v>
      </c>
      <c r="D1049" t="s">
        <v>39</v>
      </c>
      <c r="E1049" t="s">
        <v>16469</v>
      </c>
      <c r="F1049">
        <v>41</v>
      </c>
    </row>
    <row r="1050" spans="1:6" x14ac:dyDescent="0.25">
      <c r="A1050" t="s">
        <v>54</v>
      </c>
      <c r="B1050">
        <v>2010</v>
      </c>
      <c r="C1050" t="s">
        <v>76</v>
      </c>
      <c r="D1050" t="s">
        <v>103</v>
      </c>
      <c r="E1050" t="s">
        <v>16470</v>
      </c>
      <c r="F1050">
        <v>391</v>
      </c>
    </row>
    <row r="1051" spans="1:6" x14ac:dyDescent="0.25">
      <c r="A1051" t="s">
        <v>54</v>
      </c>
      <c r="B1051">
        <v>2010</v>
      </c>
      <c r="C1051" t="s">
        <v>77</v>
      </c>
      <c r="D1051" t="s">
        <v>38</v>
      </c>
      <c r="E1051" t="s">
        <v>16471</v>
      </c>
      <c r="F1051">
        <v>10</v>
      </c>
    </row>
    <row r="1052" spans="1:6" x14ac:dyDescent="0.25">
      <c r="A1052" t="s">
        <v>54</v>
      </c>
      <c r="B1052">
        <v>2010</v>
      </c>
      <c r="C1052" t="s">
        <v>77</v>
      </c>
      <c r="D1052" t="s">
        <v>40</v>
      </c>
      <c r="E1052" t="s">
        <v>16472</v>
      </c>
      <c r="F1052">
        <v>10</v>
      </c>
    </row>
    <row r="1053" spans="1:6" x14ac:dyDescent="0.25">
      <c r="A1053" t="s">
        <v>54</v>
      </c>
      <c r="B1053">
        <v>2010</v>
      </c>
      <c r="C1053" t="s">
        <v>77</v>
      </c>
      <c r="D1053" t="s">
        <v>102</v>
      </c>
      <c r="E1053" t="s">
        <v>16473</v>
      </c>
      <c r="F1053">
        <v>35</v>
      </c>
    </row>
    <row r="1054" spans="1:6" x14ac:dyDescent="0.25">
      <c r="A1054" t="s">
        <v>54</v>
      </c>
      <c r="B1054">
        <v>2010</v>
      </c>
      <c r="C1054" t="s">
        <v>77</v>
      </c>
      <c r="D1054" t="s">
        <v>107</v>
      </c>
      <c r="E1054" t="s">
        <v>16474</v>
      </c>
      <c r="F1054">
        <v>44</v>
      </c>
    </row>
    <row r="1055" spans="1:6" x14ac:dyDescent="0.25">
      <c r="A1055" t="s">
        <v>54</v>
      </c>
      <c r="B1055">
        <v>2010</v>
      </c>
      <c r="C1055" t="s">
        <v>77</v>
      </c>
      <c r="D1055" t="s">
        <v>39</v>
      </c>
      <c r="E1055" t="s">
        <v>16475</v>
      </c>
      <c r="F1055">
        <v>41</v>
      </c>
    </row>
    <row r="1056" spans="1:6" x14ac:dyDescent="0.25">
      <c r="A1056" t="s">
        <v>54</v>
      </c>
      <c r="B1056">
        <v>2010</v>
      </c>
      <c r="C1056" t="s">
        <v>77</v>
      </c>
      <c r="D1056" t="s">
        <v>103</v>
      </c>
      <c r="E1056" t="s">
        <v>16476</v>
      </c>
      <c r="F1056">
        <v>390</v>
      </c>
    </row>
    <row r="1057" spans="1:6" x14ac:dyDescent="0.25">
      <c r="A1057" t="s">
        <v>54</v>
      </c>
      <c r="B1057">
        <v>2010</v>
      </c>
      <c r="C1057" t="s">
        <v>78</v>
      </c>
      <c r="D1057" t="s">
        <v>38</v>
      </c>
      <c r="E1057" t="s">
        <v>16477</v>
      </c>
      <c r="F1057">
        <v>16</v>
      </c>
    </row>
    <row r="1058" spans="1:6" x14ac:dyDescent="0.25">
      <c r="A1058" t="s">
        <v>54</v>
      </c>
      <c r="B1058">
        <v>2010</v>
      </c>
      <c r="C1058" t="s">
        <v>78</v>
      </c>
      <c r="D1058" t="s">
        <v>40</v>
      </c>
      <c r="E1058" t="s">
        <v>16478</v>
      </c>
      <c r="F1058">
        <v>12</v>
      </c>
    </row>
    <row r="1059" spans="1:6" x14ac:dyDescent="0.25">
      <c r="A1059" t="s">
        <v>54</v>
      </c>
      <c r="B1059">
        <v>2010</v>
      </c>
      <c r="C1059" t="s">
        <v>78</v>
      </c>
      <c r="D1059" t="s">
        <v>102</v>
      </c>
      <c r="E1059" t="s">
        <v>16479</v>
      </c>
      <c r="F1059">
        <v>25</v>
      </c>
    </row>
    <row r="1060" spans="1:6" x14ac:dyDescent="0.25">
      <c r="A1060" t="s">
        <v>54</v>
      </c>
      <c r="B1060">
        <v>2010</v>
      </c>
      <c r="C1060" t="s">
        <v>78</v>
      </c>
      <c r="D1060" t="s">
        <v>107</v>
      </c>
      <c r="E1060" t="s">
        <v>16480</v>
      </c>
      <c r="F1060">
        <v>34</v>
      </c>
    </row>
    <row r="1061" spans="1:6" x14ac:dyDescent="0.25">
      <c r="A1061" t="s">
        <v>54</v>
      </c>
      <c r="B1061">
        <v>2010</v>
      </c>
      <c r="C1061" t="s">
        <v>78</v>
      </c>
      <c r="D1061" t="s">
        <v>39</v>
      </c>
      <c r="E1061" t="s">
        <v>16481</v>
      </c>
      <c r="F1061">
        <v>46</v>
      </c>
    </row>
    <row r="1062" spans="1:6" x14ac:dyDescent="0.25">
      <c r="A1062" t="s">
        <v>54</v>
      </c>
      <c r="B1062">
        <v>2010</v>
      </c>
      <c r="C1062" t="s">
        <v>78</v>
      </c>
      <c r="D1062" t="s">
        <v>103</v>
      </c>
      <c r="E1062" t="s">
        <v>16482</v>
      </c>
      <c r="F1062">
        <v>406</v>
      </c>
    </row>
    <row r="1063" spans="1:6" x14ac:dyDescent="0.25">
      <c r="A1063" t="s">
        <v>54</v>
      </c>
      <c r="B1063">
        <v>2010</v>
      </c>
      <c r="C1063" t="s">
        <v>79</v>
      </c>
      <c r="D1063" t="s">
        <v>38</v>
      </c>
      <c r="E1063" t="s">
        <v>16483</v>
      </c>
      <c r="F1063">
        <v>12</v>
      </c>
    </row>
    <row r="1064" spans="1:6" x14ac:dyDescent="0.25">
      <c r="A1064" t="s">
        <v>54</v>
      </c>
      <c r="B1064">
        <v>2010</v>
      </c>
      <c r="C1064" t="s">
        <v>79</v>
      </c>
      <c r="D1064" t="s">
        <v>40</v>
      </c>
      <c r="E1064" t="s">
        <v>16484</v>
      </c>
      <c r="F1064">
        <v>6</v>
      </c>
    </row>
    <row r="1065" spans="1:6" x14ac:dyDescent="0.25">
      <c r="A1065" t="s">
        <v>54</v>
      </c>
      <c r="B1065">
        <v>2010</v>
      </c>
      <c r="C1065" t="s">
        <v>79</v>
      </c>
      <c r="D1065" t="s">
        <v>102</v>
      </c>
      <c r="E1065" t="s">
        <v>16485</v>
      </c>
      <c r="F1065">
        <v>27</v>
      </c>
    </row>
    <row r="1066" spans="1:6" x14ac:dyDescent="0.25">
      <c r="A1066" t="s">
        <v>54</v>
      </c>
      <c r="B1066">
        <v>2010</v>
      </c>
      <c r="C1066" t="s">
        <v>79</v>
      </c>
      <c r="D1066" t="s">
        <v>107</v>
      </c>
      <c r="E1066" t="s">
        <v>16486</v>
      </c>
      <c r="F1066">
        <v>44</v>
      </c>
    </row>
    <row r="1067" spans="1:6" x14ac:dyDescent="0.25">
      <c r="A1067" t="s">
        <v>54</v>
      </c>
      <c r="B1067">
        <v>2010</v>
      </c>
      <c r="C1067" t="s">
        <v>79</v>
      </c>
      <c r="D1067" t="s">
        <v>39</v>
      </c>
      <c r="E1067" t="s">
        <v>16487</v>
      </c>
      <c r="F1067">
        <v>33</v>
      </c>
    </row>
    <row r="1068" spans="1:6" x14ac:dyDescent="0.25">
      <c r="A1068" t="s">
        <v>54</v>
      </c>
      <c r="B1068">
        <v>2010</v>
      </c>
      <c r="C1068" t="s">
        <v>79</v>
      </c>
      <c r="D1068" t="s">
        <v>103</v>
      </c>
      <c r="E1068" t="s">
        <v>16488</v>
      </c>
      <c r="F1068">
        <v>287</v>
      </c>
    </row>
    <row r="1069" spans="1:6" x14ac:dyDescent="0.25">
      <c r="A1069" t="s">
        <v>54</v>
      </c>
      <c r="B1069">
        <v>2011</v>
      </c>
      <c r="C1069" t="s">
        <v>76</v>
      </c>
      <c r="D1069" t="s">
        <v>38</v>
      </c>
      <c r="E1069" t="s">
        <v>16489</v>
      </c>
      <c r="F1069">
        <v>9</v>
      </c>
    </row>
    <row r="1070" spans="1:6" x14ac:dyDescent="0.25">
      <c r="A1070" t="s">
        <v>54</v>
      </c>
      <c r="B1070">
        <v>2011</v>
      </c>
      <c r="C1070" t="s">
        <v>76</v>
      </c>
      <c r="D1070" t="s">
        <v>40</v>
      </c>
      <c r="E1070" t="s">
        <v>16490</v>
      </c>
      <c r="F1070">
        <v>11</v>
      </c>
    </row>
    <row r="1071" spans="1:6" x14ac:dyDescent="0.25">
      <c r="A1071" t="s">
        <v>54</v>
      </c>
      <c r="B1071">
        <v>2011</v>
      </c>
      <c r="C1071" t="s">
        <v>76</v>
      </c>
      <c r="D1071" t="s">
        <v>102</v>
      </c>
      <c r="E1071" t="s">
        <v>16491</v>
      </c>
      <c r="F1071">
        <v>49</v>
      </c>
    </row>
    <row r="1072" spans="1:6" x14ac:dyDescent="0.25">
      <c r="A1072" t="s">
        <v>54</v>
      </c>
      <c r="B1072">
        <v>2011</v>
      </c>
      <c r="C1072" t="s">
        <v>76</v>
      </c>
      <c r="D1072" t="s">
        <v>107</v>
      </c>
      <c r="E1072" t="s">
        <v>16492</v>
      </c>
      <c r="F1072">
        <v>27</v>
      </c>
    </row>
    <row r="1073" spans="1:6" x14ac:dyDescent="0.25">
      <c r="A1073" t="s">
        <v>54</v>
      </c>
      <c r="B1073">
        <v>2011</v>
      </c>
      <c r="C1073" t="s">
        <v>76</v>
      </c>
      <c r="D1073" t="s">
        <v>39</v>
      </c>
      <c r="E1073" t="s">
        <v>16493</v>
      </c>
      <c r="F1073">
        <v>37</v>
      </c>
    </row>
    <row r="1074" spans="1:6" x14ac:dyDescent="0.25">
      <c r="A1074" t="s">
        <v>54</v>
      </c>
      <c r="B1074">
        <v>2011</v>
      </c>
      <c r="C1074" t="s">
        <v>76</v>
      </c>
      <c r="D1074" t="s">
        <v>103</v>
      </c>
      <c r="E1074" t="s">
        <v>16494</v>
      </c>
      <c r="F1074">
        <v>402</v>
      </c>
    </row>
    <row r="1075" spans="1:6" x14ac:dyDescent="0.25">
      <c r="A1075" t="s">
        <v>54</v>
      </c>
      <c r="B1075">
        <v>2011</v>
      </c>
      <c r="C1075" t="s">
        <v>77</v>
      </c>
      <c r="D1075" t="s">
        <v>38</v>
      </c>
      <c r="E1075" t="s">
        <v>16495</v>
      </c>
      <c r="F1075">
        <v>9</v>
      </c>
    </row>
    <row r="1076" spans="1:6" x14ac:dyDescent="0.25">
      <c r="A1076" t="s">
        <v>54</v>
      </c>
      <c r="B1076">
        <v>2011</v>
      </c>
      <c r="C1076" t="s">
        <v>77</v>
      </c>
      <c r="D1076" t="s">
        <v>40</v>
      </c>
      <c r="E1076" t="s">
        <v>16496</v>
      </c>
      <c r="F1076">
        <v>8</v>
      </c>
    </row>
    <row r="1077" spans="1:6" x14ac:dyDescent="0.25">
      <c r="A1077" t="s">
        <v>54</v>
      </c>
      <c r="B1077">
        <v>2011</v>
      </c>
      <c r="C1077" t="s">
        <v>77</v>
      </c>
      <c r="D1077" t="s">
        <v>102</v>
      </c>
      <c r="E1077" t="s">
        <v>16497</v>
      </c>
      <c r="F1077">
        <v>40</v>
      </c>
    </row>
    <row r="1078" spans="1:6" x14ac:dyDescent="0.25">
      <c r="A1078" t="s">
        <v>54</v>
      </c>
      <c r="B1078">
        <v>2011</v>
      </c>
      <c r="C1078" t="s">
        <v>77</v>
      </c>
      <c r="D1078" t="s">
        <v>107</v>
      </c>
      <c r="E1078" t="s">
        <v>16498</v>
      </c>
      <c r="F1078">
        <v>28</v>
      </c>
    </row>
    <row r="1079" spans="1:6" x14ac:dyDescent="0.25">
      <c r="A1079" t="s">
        <v>54</v>
      </c>
      <c r="B1079">
        <v>2011</v>
      </c>
      <c r="C1079" t="s">
        <v>77</v>
      </c>
      <c r="D1079" t="s">
        <v>39</v>
      </c>
      <c r="E1079" t="s">
        <v>16499</v>
      </c>
      <c r="F1079">
        <v>35</v>
      </c>
    </row>
    <row r="1080" spans="1:6" x14ac:dyDescent="0.25">
      <c r="A1080" t="s">
        <v>54</v>
      </c>
      <c r="B1080">
        <v>2011</v>
      </c>
      <c r="C1080" t="s">
        <v>77</v>
      </c>
      <c r="D1080" t="s">
        <v>103</v>
      </c>
      <c r="E1080" t="s">
        <v>16500</v>
      </c>
      <c r="F1080">
        <v>392</v>
      </c>
    </row>
    <row r="1081" spans="1:6" x14ac:dyDescent="0.25">
      <c r="A1081" t="s">
        <v>54</v>
      </c>
      <c r="B1081">
        <v>2011</v>
      </c>
      <c r="C1081" t="s">
        <v>78</v>
      </c>
      <c r="D1081" t="s">
        <v>38</v>
      </c>
      <c r="E1081" t="s">
        <v>16501</v>
      </c>
      <c r="F1081">
        <v>5</v>
      </c>
    </row>
    <row r="1082" spans="1:6" x14ac:dyDescent="0.25">
      <c r="A1082" t="s">
        <v>54</v>
      </c>
      <c r="B1082">
        <v>2011</v>
      </c>
      <c r="C1082" t="s">
        <v>78</v>
      </c>
      <c r="D1082" t="s">
        <v>40</v>
      </c>
      <c r="E1082" t="s">
        <v>16502</v>
      </c>
      <c r="F1082">
        <v>6</v>
      </c>
    </row>
    <row r="1083" spans="1:6" x14ac:dyDescent="0.25">
      <c r="A1083" t="s">
        <v>54</v>
      </c>
      <c r="B1083">
        <v>2011</v>
      </c>
      <c r="C1083" t="s">
        <v>78</v>
      </c>
      <c r="D1083" t="s">
        <v>102</v>
      </c>
      <c r="E1083" t="s">
        <v>16503</v>
      </c>
      <c r="F1083">
        <v>54</v>
      </c>
    </row>
    <row r="1084" spans="1:6" x14ac:dyDescent="0.25">
      <c r="A1084" t="s">
        <v>54</v>
      </c>
      <c r="B1084">
        <v>2011</v>
      </c>
      <c r="C1084" t="s">
        <v>78</v>
      </c>
      <c r="D1084" t="s">
        <v>107</v>
      </c>
      <c r="E1084" t="s">
        <v>16504</v>
      </c>
      <c r="F1084">
        <v>28</v>
      </c>
    </row>
    <row r="1085" spans="1:6" x14ac:dyDescent="0.25">
      <c r="A1085" t="s">
        <v>54</v>
      </c>
      <c r="B1085">
        <v>2011</v>
      </c>
      <c r="C1085" t="s">
        <v>78</v>
      </c>
      <c r="D1085" t="s">
        <v>39</v>
      </c>
      <c r="E1085" t="s">
        <v>16505</v>
      </c>
      <c r="F1085">
        <v>48</v>
      </c>
    </row>
    <row r="1086" spans="1:6" x14ac:dyDescent="0.25">
      <c r="A1086" t="s">
        <v>54</v>
      </c>
      <c r="B1086">
        <v>2011</v>
      </c>
      <c r="C1086" t="s">
        <v>78</v>
      </c>
      <c r="D1086" t="s">
        <v>103</v>
      </c>
      <c r="E1086" t="s">
        <v>16506</v>
      </c>
      <c r="F1086">
        <v>403</v>
      </c>
    </row>
    <row r="1087" spans="1:6" x14ac:dyDescent="0.25">
      <c r="A1087" t="s">
        <v>54</v>
      </c>
      <c r="B1087">
        <v>2011</v>
      </c>
      <c r="C1087" t="s">
        <v>79</v>
      </c>
      <c r="D1087" t="s">
        <v>38</v>
      </c>
      <c r="E1087" t="s">
        <v>16507</v>
      </c>
      <c r="F1087">
        <v>9</v>
      </c>
    </row>
    <row r="1088" spans="1:6" x14ac:dyDescent="0.25">
      <c r="A1088" t="s">
        <v>54</v>
      </c>
      <c r="B1088">
        <v>2011</v>
      </c>
      <c r="C1088" t="s">
        <v>79</v>
      </c>
      <c r="D1088" t="s">
        <v>40</v>
      </c>
      <c r="E1088" t="s">
        <v>16508</v>
      </c>
      <c r="F1088">
        <v>12</v>
      </c>
    </row>
    <row r="1089" spans="1:6" x14ac:dyDescent="0.25">
      <c r="A1089" t="s">
        <v>54</v>
      </c>
      <c r="B1089">
        <v>2011</v>
      </c>
      <c r="C1089" t="s">
        <v>79</v>
      </c>
      <c r="D1089" t="s">
        <v>102</v>
      </c>
      <c r="E1089" t="s">
        <v>16509</v>
      </c>
      <c r="F1089">
        <v>45</v>
      </c>
    </row>
    <row r="1090" spans="1:6" x14ac:dyDescent="0.25">
      <c r="A1090" t="s">
        <v>54</v>
      </c>
      <c r="B1090">
        <v>2011</v>
      </c>
      <c r="C1090" t="s">
        <v>79</v>
      </c>
      <c r="D1090" t="s">
        <v>107</v>
      </c>
      <c r="E1090" t="s">
        <v>16510</v>
      </c>
      <c r="F1090">
        <v>26</v>
      </c>
    </row>
    <row r="1091" spans="1:6" x14ac:dyDescent="0.25">
      <c r="A1091" t="s">
        <v>54</v>
      </c>
      <c r="B1091">
        <v>2011</v>
      </c>
      <c r="C1091" t="s">
        <v>79</v>
      </c>
      <c r="D1091" t="s">
        <v>39</v>
      </c>
      <c r="E1091" t="s">
        <v>16511</v>
      </c>
      <c r="F1091">
        <v>46</v>
      </c>
    </row>
    <row r="1092" spans="1:6" x14ac:dyDescent="0.25">
      <c r="A1092" t="s">
        <v>54</v>
      </c>
      <c r="B1092">
        <v>2011</v>
      </c>
      <c r="C1092" t="s">
        <v>79</v>
      </c>
      <c r="D1092" t="s">
        <v>103</v>
      </c>
      <c r="E1092" t="s">
        <v>16512</v>
      </c>
      <c r="F1092">
        <v>254</v>
      </c>
    </row>
    <row r="1093" spans="1:6" x14ac:dyDescent="0.25">
      <c r="A1093" t="s">
        <v>54</v>
      </c>
      <c r="B1093">
        <v>2012</v>
      </c>
      <c r="C1093" t="s">
        <v>76</v>
      </c>
      <c r="D1093" t="s">
        <v>38</v>
      </c>
      <c r="E1093" t="s">
        <v>16513</v>
      </c>
      <c r="F1093">
        <v>20</v>
      </c>
    </row>
    <row r="1094" spans="1:6" x14ac:dyDescent="0.25">
      <c r="A1094" t="s">
        <v>54</v>
      </c>
      <c r="B1094">
        <v>2012</v>
      </c>
      <c r="C1094" t="s">
        <v>76</v>
      </c>
      <c r="D1094" t="s">
        <v>40</v>
      </c>
      <c r="E1094" t="s">
        <v>16514</v>
      </c>
      <c r="F1094">
        <v>18</v>
      </c>
    </row>
    <row r="1095" spans="1:6" x14ac:dyDescent="0.25">
      <c r="A1095" t="s">
        <v>54</v>
      </c>
      <c r="B1095">
        <v>2012</v>
      </c>
      <c r="C1095" t="s">
        <v>76</v>
      </c>
      <c r="D1095" t="s">
        <v>102</v>
      </c>
      <c r="E1095" t="s">
        <v>16515</v>
      </c>
      <c r="F1095">
        <v>29</v>
      </c>
    </row>
    <row r="1096" spans="1:6" x14ac:dyDescent="0.25">
      <c r="A1096" t="s">
        <v>54</v>
      </c>
      <c r="B1096">
        <v>2012</v>
      </c>
      <c r="C1096" t="s">
        <v>76</v>
      </c>
      <c r="D1096" t="s">
        <v>107</v>
      </c>
      <c r="E1096" t="s">
        <v>16516</v>
      </c>
      <c r="F1096">
        <v>35</v>
      </c>
    </row>
    <row r="1097" spans="1:6" x14ac:dyDescent="0.25">
      <c r="A1097" t="s">
        <v>54</v>
      </c>
      <c r="B1097">
        <v>2012</v>
      </c>
      <c r="C1097" t="s">
        <v>76</v>
      </c>
      <c r="D1097" t="s">
        <v>39</v>
      </c>
      <c r="E1097" t="s">
        <v>16517</v>
      </c>
      <c r="F1097">
        <v>32</v>
      </c>
    </row>
    <row r="1098" spans="1:6" x14ac:dyDescent="0.25">
      <c r="A1098" t="s">
        <v>54</v>
      </c>
      <c r="B1098">
        <v>2012</v>
      </c>
      <c r="C1098" t="s">
        <v>76</v>
      </c>
      <c r="D1098" t="s">
        <v>103</v>
      </c>
      <c r="E1098" t="s">
        <v>16518</v>
      </c>
      <c r="F1098">
        <v>432</v>
      </c>
    </row>
    <row r="1099" spans="1:6" x14ac:dyDescent="0.25">
      <c r="A1099" t="s">
        <v>54</v>
      </c>
      <c r="B1099">
        <v>2012</v>
      </c>
      <c r="C1099" t="s">
        <v>77</v>
      </c>
      <c r="D1099" t="s">
        <v>38</v>
      </c>
      <c r="E1099" t="s">
        <v>16519</v>
      </c>
      <c r="F1099">
        <v>13</v>
      </c>
    </row>
    <row r="1100" spans="1:6" x14ac:dyDescent="0.25">
      <c r="A1100" t="s">
        <v>54</v>
      </c>
      <c r="B1100">
        <v>2012</v>
      </c>
      <c r="C1100" t="s">
        <v>77</v>
      </c>
      <c r="D1100" t="s">
        <v>40</v>
      </c>
      <c r="E1100" t="s">
        <v>16520</v>
      </c>
      <c r="F1100">
        <v>20</v>
      </c>
    </row>
    <row r="1101" spans="1:6" x14ac:dyDescent="0.25">
      <c r="A1101" t="s">
        <v>54</v>
      </c>
      <c r="B1101">
        <v>2012</v>
      </c>
      <c r="C1101" t="s">
        <v>77</v>
      </c>
      <c r="D1101" t="s">
        <v>102</v>
      </c>
      <c r="E1101" t="s">
        <v>16521</v>
      </c>
      <c r="F1101">
        <v>34</v>
      </c>
    </row>
    <row r="1102" spans="1:6" x14ac:dyDescent="0.25">
      <c r="A1102" t="s">
        <v>54</v>
      </c>
      <c r="B1102">
        <v>2012</v>
      </c>
      <c r="C1102" t="s">
        <v>77</v>
      </c>
      <c r="D1102" t="s">
        <v>107</v>
      </c>
      <c r="E1102" t="s">
        <v>16522</v>
      </c>
      <c r="F1102">
        <v>33</v>
      </c>
    </row>
    <row r="1103" spans="1:6" x14ac:dyDescent="0.25">
      <c r="A1103" t="s">
        <v>54</v>
      </c>
      <c r="B1103">
        <v>2012</v>
      </c>
      <c r="C1103" t="s">
        <v>77</v>
      </c>
      <c r="D1103" t="s">
        <v>39</v>
      </c>
      <c r="E1103" t="s">
        <v>16523</v>
      </c>
      <c r="F1103">
        <v>35</v>
      </c>
    </row>
    <row r="1104" spans="1:6" x14ac:dyDescent="0.25">
      <c r="A1104" t="s">
        <v>54</v>
      </c>
      <c r="B1104">
        <v>2012</v>
      </c>
      <c r="C1104" t="s">
        <v>77</v>
      </c>
      <c r="D1104" t="s">
        <v>103</v>
      </c>
      <c r="E1104" t="s">
        <v>16524</v>
      </c>
      <c r="F1104">
        <v>354</v>
      </c>
    </row>
    <row r="1105" spans="1:6" x14ac:dyDescent="0.25">
      <c r="A1105" t="s">
        <v>54</v>
      </c>
      <c r="B1105">
        <v>2012</v>
      </c>
      <c r="C1105" t="s">
        <v>78</v>
      </c>
      <c r="D1105" t="s">
        <v>38</v>
      </c>
      <c r="E1105" t="s">
        <v>16525</v>
      </c>
      <c r="F1105">
        <v>16</v>
      </c>
    </row>
    <row r="1106" spans="1:6" x14ac:dyDescent="0.25">
      <c r="A1106" t="s">
        <v>54</v>
      </c>
      <c r="B1106">
        <v>2012</v>
      </c>
      <c r="C1106" t="s">
        <v>78</v>
      </c>
      <c r="D1106" t="s">
        <v>40</v>
      </c>
      <c r="E1106" t="s">
        <v>16526</v>
      </c>
      <c r="F1106">
        <v>16</v>
      </c>
    </row>
    <row r="1107" spans="1:6" x14ac:dyDescent="0.25">
      <c r="A1107" t="s">
        <v>54</v>
      </c>
      <c r="B1107">
        <v>2012</v>
      </c>
      <c r="C1107" t="s">
        <v>78</v>
      </c>
      <c r="D1107" t="s">
        <v>102</v>
      </c>
      <c r="E1107" t="s">
        <v>16527</v>
      </c>
      <c r="F1107">
        <v>40</v>
      </c>
    </row>
    <row r="1108" spans="1:6" x14ac:dyDescent="0.25">
      <c r="A1108" t="s">
        <v>54</v>
      </c>
      <c r="B1108">
        <v>2012</v>
      </c>
      <c r="C1108" t="s">
        <v>78</v>
      </c>
      <c r="D1108" t="s">
        <v>107</v>
      </c>
      <c r="E1108" t="s">
        <v>16528</v>
      </c>
      <c r="F1108">
        <v>40</v>
      </c>
    </row>
    <row r="1109" spans="1:6" x14ac:dyDescent="0.25">
      <c r="A1109" t="s">
        <v>54</v>
      </c>
      <c r="B1109">
        <v>2012</v>
      </c>
      <c r="C1109" t="s">
        <v>78</v>
      </c>
      <c r="D1109" t="s">
        <v>39</v>
      </c>
      <c r="E1109" t="s">
        <v>16529</v>
      </c>
      <c r="F1109">
        <v>36</v>
      </c>
    </row>
    <row r="1110" spans="1:6" x14ac:dyDescent="0.25">
      <c r="A1110" t="s">
        <v>54</v>
      </c>
      <c r="B1110">
        <v>2012</v>
      </c>
      <c r="C1110" t="s">
        <v>78</v>
      </c>
      <c r="D1110" t="s">
        <v>103</v>
      </c>
      <c r="E1110" t="s">
        <v>16530</v>
      </c>
      <c r="F1110">
        <v>371</v>
      </c>
    </row>
    <row r="1111" spans="1:6" x14ac:dyDescent="0.25">
      <c r="A1111" t="s">
        <v>54</v>
      </c>
      <c r="B1111">
        <v>2012</v>
      </c>
      <c r="C1111" t="s">
        <v>79</v>
      </c>
      <c r="D1111" t="s">
        <v>38</v>
      </c>
      <c r="E1111" t="s">
        <v>16531</v>
      </c>
      <c r="F1111">
        <v>14</v>
      </c>
    </row>
    <row r="1112" spans="1:6" x14ac:dyDescent="0.25">
      <c r="A1112" t="s">
        <v>54</v>
      </c>
      <c r="B1112">
        <v>2012</v>
      </c>
      <c r="C1112" t="s">
        <v>79</v>
      </c>
      <c r="D1112" t="s">
        <v>40</v>
      </c>
      <c r="E1112" t="s">
        <v>16532</v>
      </c>
      <c r="F1112">
        <v>13</v>
      </c>
    </row>
    <row r="1113" spans="1:6" x14ac:dyDescent="0.25">
      <c r="A1113" t="s">
        <v>54</v>
      </c>
      <c r="B1113">
        <v>2012</v>
      </c>
      <c r="C1113" t="s">
        <v>79</v>
      </c>
      <c r="D1113" t="s">
        <v>102</v>
      </c>
      <c r="E1113" t="s">
        <v>16533</v>
      </c>
      <c r="F1113">
        <v>30</v>
      </c>
    </row>
    <row r="1114" spans="1:6" x14ac:dyDescent="0.25">
      <c r="A1114" t="s">
        <v>54</v>
      </c>
      <c r="B1114">
        <v>2012</v>
      </c>
      <c r="C1114" t="s">
        <v>79</v>
      </c>
      <c r="D1114" t="s">
        <v>107</v>
      </c>
      <c r="E1114" t="s">
        <v>16534</v>
      </c>
      <c r="F1114">
        <v>52</v>
      </c>
    </row>
    <row r="1115" spans="1:6" x14ac:dyDescent="0.25">
      <c r="A1115" t="s">
        <v>54</v>
      </c>
      <c r="B1115">
        <v>2012</v>
      </c>
      <c r="C1115" t="s">
        <v>79</v>
      </c>
      <c r="D1115" t="s">
        <v>39</v>
      </c>
      <c r="E1115" t="s">
        <v>16535</v>
      </c>
      <c r="F1115">
        <v>45</v>
      </c>
    </row>
    <row r="1116" spans="1:6" x14ac:dyDescent="0.25">
      <c r="A1116" t="s">
        <v>54</v>
      </c>
      <c r="B1116">
        <v>2012</v>
      </c>
      <c r="C1116" t="s">
        <v>79</v>
      </c>
      <c r="D1116" t="s">
        <v>103</v>
      </c>
      <c r="E1116" t="s">
        <v>16536</v>
      </c>
      <c r="F1116">
        <v>263</v>
      </c>
    </row>
    <row r="1117" spans="1:6" x14ac:dyDescent="0.25">
      <c r="A1117" t="s">
        <v>54</v>
      </c>
      <c r="B1117">
        <v>2013</v>
      </c>
      <c r="C1117" t="s">
        <v>76</v>
      </c>
      <c r="D1117" t="s">
        <v>38</v>
      </c>
      <c r="E1117" t="s">
        <v>16537</v>
      </c>
      <c r="F1117">
        <v>18</v>
      </c>
    </row>
    <row r="1118" spans="1:6" x14ac:dyDescent="0.25">
      <c r="A1118" t="s">
        <v>54</v>
      </c>
      <c r="B1118">
        <v>2013</v>
      </c>
      <c r="C1118" t="s">
        <v>76</v>
      </c>
      <c r="D1118" t="s">
        <v>40</v>
      </c>
      <c r="E1118" t="s">
        <v>16538</v>
      </c>
      <c r="F1118">
        <v>24</v>
      </c>
    </row>
    <row r="1119" spans="1:6" x14ac:dyDescent="0.25">
      <c r="A1119" t="s">
        <v>54</v>
      </c>
      <c r="B1119">
        <v>2013</v>
      </c>
      <c r="C1119" t="s">
        <v>76</v>
      </c>
      <c r="D1119" t="s">
        <v>102</v>
      </c>
      <c r="E1119" t="s">
        <v>16539</v>
      </c>
      <c r="F1119">
        <v>45</v>
      </c>
    </row>
    <row r="1120" spans="1:6" x14ac:dyDescent="0.25">
      <c r="A1120" t="s">
        <v>54</v>
      </c>
      <c r="B1120">
        <v>2013</v>
      </c>
      <c r="C1120" t="s">
        <v>76</v>
      </c>
      <c r="D1120" t="s">
        <v>107</v>
      </c>
      <c r="E1120" t="s">
        <v>16540</v>
      </c>
      <c r="F1120">
        <v>39</v>
      </c>
    </row>
    <row r="1121" spans="1:6" x14ac:dyDescent="0.25">
      <c r="A1121" t="s">
        <v>54</v>
      </c>
      <c r="B1121">
        <v>2013</v>
      </c>
      <c r="C1121" t="s">
        <v>76</v>
      </c>
      <c r="D1121" t="s">
        <v>39</v>
      </c>
      <c r="E1121" t="s">
        <v>16541</v>
      </c>
      <c r="F1121">
        <v>31</v>
      </c>
    </row>
    <row r="1122" spans="1:6" x14ac:dyDescent="0.25">
      <c r="A1122" t="s">
        <v>54</v>
      </c>
      <c r="B1122">
        <v>2013</v>
      </c>
      <c r="C1122" t="s">
        <v>76</v>
      </c>
      <c r="D1122" t="s">
        <v>103</v>
      </c>
      <c r="E1122" t="s">
        <v>16542</v>
      </c>
      <c r="F1122">
        <v>369</v>
      </c>
    </row>
    <row r="1123" spans="1:6" x14ac:dyDescent="0.25">
      <c r="A1123" t="s">
        <v>54</v>
      </c>
      <c r="B1123">
        <v>2013</v>
      </c>
      <c r="C1123" t="s">
        <v>77</v>
      </c>
      <c r="D1123" t="s">
        <v>38</v>
      </c>
      <c r="E1123" t="s">
        <v>16543</v>
      </c>
      <c r="F1123">
        <v>22</v>
      </c>
    </row>
    <row r="1124" spans="1:6" x14ac:dyDescent="0.25">
      <c r="A1124" t="s">
        <v>54</v>
      </c>
      <c r="B1124">
        <v>2013</v>
      </c>
      <c r="C1124" t="s">
        <v>77</v>
      </c>
      <c r="D1124" t="s">
        <v>40</v>
      </c>
      <c r="E1124" t="s">
        <v>16544</v>
      </c>
      <c r="F1124">
        <v>12</v>
      </c>
    </row>
    <row r="1125" spans="1:6" x14ac:dyDescent="0.25">
      <c r="A1125" t="s">
        <v>54</v>
      </c>
      <c r="B1125">
        <v>2013</v>
      </c>
      <c r="C1125" t="s">
        <v>77</v>
      </c>
      <c r="D1125" t="s">
        <v>102</v>
      </c>
      <c r="E1125" t="s">
        <v>16545</v>
      </c>
      <c r="F1125">
        <v>40</v>
      </c>
    </row>
    <row r="1126" spans="1:6" x14ac:dyDescent="0.25">
      <c r="A1126" t="s">
        <v>54</v>
      </c>
      <c r="B1126">
        <v>2013</v>
      </c>
      <c r="C1126" t="s">
        <v>77</v>
      </c>
      <c r="D1126" t="s">
        <v>107</v>
      </c>
      <c r="E1126" t="s">
        <v>16546</v>
      </c>
      <c r="F1126">
        <v>30</v>
      </c>
    </row>
    <row r="1127" spans="1:6" x14ac:dyDescent="0.25">
      <c r="A1127" t="s">
        <v>54</v>
      </c>
      <c r="B1127">
        <v>2013</v>
      </c>
      <c r="C1127" t="s">
        <v>77</v>
      </c>
      <c r="D1127" t="s">
        <v>39</v>
      </c>
      <c r="E1127" t="s">
        <v>16547</v>
      </c>
      <c r="F1127">
        <v>41</v>
      </c>
    </row>
    <row r="1128" spans="1:6" x14ac:dyDescent="0.25">
      <c r="A1128" t="s">
        <v>54</v>
      </c>
      <c r="B1128">
        <v>2013</v>
      </c>
      <c r="C1128" t="s">
        <v>77</v>
      </c>
      <c r="D1128" t="s">
        <v>103</v>
      </c>
      <c r="E1128" t="s">
        <v>16548</v>
      </c>
      <c r="F1128">
        <v>366</v>
      </c>
    </row>
    <row r="1129" spans="1:6" x14ac:dyDescent="0.25">
      <c r="A1129" t="s">
        <v>54</v>
      </c>
      <c r="B1129">
        <v>2013</v>
      </c>
      <c r="C1129" t="s">
        <v>78</v>
      </c>
      <c r="D1129" t="s">
        <v>38</v>
      </c>
      <c r="E1129" t="s">
        <v>16549</v>
      </c>
      <c r="F1129">
        <v>13</v>
      </c>
    </row>
    <row r="1130" spans="1:6" x14ac:dyDescent="0.25">
      <c r="A1130" t="s">
        <v>54</v>
      </c>
      <c r="B1130">
        <v>2013</v>
      </c>
      <c r="C1130" t="s">
        <v>78</v>
      </c>
      <c r="D1130" t="s">
        <v>40</v>
      </c>
      <c r="E1130" t="s">
        <v>16550</v>
      </c>
      <c r="F1130">
        <v>20</v>
      </c>
    </row>
    <row r="1131" spans="1:6" x14ac:dyDescent="0.25">
      <c r="A1131" t="s">
        <v>54</v>
      </c>
      <c r="B1131">
        <v>2013</v>
      </c>
      <c r="C1131" t="s">
        <v>78</v>
      </c>
      <c r="D1131" t="s">
        <v>102</v>
      </c>
      <c r="E1131" t="s">
        <v>16551</v>
      </c>
      <c r="F1131">
        <v>41</v>
      </c>
    </row>
    <row r="1132" spans="1:6" x14ac:dyDescent="0.25">
      <c r="A1132" t="s">
        <v>54</v>
      </c>
      <c r="B1132">
        <v>2013</v>
      </c>
      <c r="C1132" t="s">
        <v>78</v>
      </c>
      <c r="D1132" t="s">
        <v>107</v>
      </c>
      <c r="E1132" t="s">
        <v>16552</v>
      </c>
      <c r="F1132">
        <v>41</v>
      </c>
    </row>
    <row r="1133" spans="1:6" x14ac:dyDescent="0.25">
      <c r="A1133" t="s">
        <v>54</v>
      </c>
      <c r="B1133">
        <v>2013</v>
      </c>
      <c r="C1133" t="s">
        <v>78</v>
      </c>
      <c r="D1133" t="s">
        <v>39</v>
      </c>
      <c r="E1133" t="s">
        <v>16553</v>
      </c>
      <c r="F1133">
        <v>48</v>
      </c>
    </row>
    <row r="1134" spans="1:6" x14ac:dyDescent="0.25">
      <c r="A1134" t="s">
        <v>54</v>
      </c>
      <c r="B1134">
        <v>2013</v>
      </c>
      <c r="C1134" t="s">
        <v>78</v>
      </c>
      <c r="D1134" t="s">
        <v>103</v>
      </c>
      <c r="E1134" t="s">
        <v>16554</v>
      </c>
      <c r="F1134">
        <v>355</v>
      </c>
    </row>
    <row r="1135" spans="1:6" x14ac:dyDescent="0.25">
      <c r="A1135" t="s">
        <v>54</v>
      </c>
      <c r="B1135">
        <v>2013</v>
      </c>
      <c r="C1135" t="s">
        <v>79</v>
      </c>
      <c r="D1135" t="s">
        <v>38</v>
      </c>
      <c r="E1135" t="s">
        <v>16555</v>
      </c>
      <c r="F1135">
        <v>23</v>
      </c>
    </row>
    <row r="1136" spans="1:6" x14ac:dyDescent="0.25">
      <c r="A1136" t="s">
        <v>54</v>
      </c>
      <c r="B1136">
        <v>2013</v>
      </c>
      <c r="C1136" t="s">
        <v>79</v>
      </c>
      <c r="D1136" t="s">
        <v>40</v>
      </c>
      <c r="E1136" t="s">
        <v>16556</v>
      </c>
      <c r="F1136">
        <v>22</v>
      </c>
    </row>
    <row r="1137" spans="1:6" x14ac:dyDescent="0.25">
      <c r="A1137" t="s">
        <v>54</v>
      </c>
      <c r="B1137">
        <v>2013</v>
      </c>
      <c r="C1137" t="s">
        <v>79</v>
      </c>
      <c r="D1137" t="s">
        <v>102</v>
      </c>
      <c r="E1137" t="s">
        <v>16557</v>
      </c>
      <c r="F1137">
        <v>42</v>
      </c>
    </row>
    <row r="1138" spans="1:6" x14ac:dyDescent="0.25">
      <c r="A1138" t="s">
        <v>54</v>
      </c>
      <c r="B1138">
        <v>2013</v>
      </c>
      <c r="C1138" t="s">
        <v>79</v>
      </c>
      <c r="D1138" t="s">
        <v>107</v>
      </c>
      <c r="E1138" t="s">
        <v>16558</v>
      </c>
      <c r="F1138">
        <v>46</v>
      </c>
    </row>
    <row r="1139" spans="1:6" x14ac:dyDescent="0.25">
      <c r="A1139" t="s">
        <v>54</v>
      </c>
      <c r="B1139">
        <v>2013</v>
      </c>
      <c r="C1139" t="s">
        <v>79</v>
      </c>
      <c r="D1139" t="s">
        <v>39</v>
      </c>
      <c r="E1139" t="s">
        <v>16559</v>
      </c>
      <c r="F1139">
        <v>52</v>
      </c>
    </row>
    <row r="1140" spans="1:6" x14ac:dyDescent="0.25">
      <c r="A1140" t="s">
        <v>54</v>
      </c>
      <c r="B1140">
        <v>2013</v>
      </c>
      <c r="C1140" t="s">
        <v>79</v>
      </c>
      <c r="D1140" t="s">
        <v>103</v>
      </c>
      <c r="E1140" t="s">
        <v>16560</v>
      </c>
      <c r="F1140">
        <v>271</v>
      </c>
    </row>
    <row r="1141" spans="1:6" x14ac:dyDescent="0.25">
      <c r="A1141" t="s">
        <v>54</v>
      </c>
      <c r="B1141">
        <v>2014</v>
      </c>
      <c r="C1141" t="s">
        <v>76</v>
      </c>
      <c r="D1141" t="s">
        <v>38</v>
      </c>
      <c r="E1141" t="s">
        <v>16561</v>
      </c>
      <c r="F1141">
        <v>24</v>
      </c>
    </row>
    <row r="1142" spans="1:6" x14ac:dyDescent="0.25">
      <c r="A1142" t="s">
        <v>54</v>
      </c>
      <c r="B1142">
        <v>2014</v>
      </c>
      <c r="C1142" t="s">
        <v>76</v>
      </c>
      <c r="D1142" t="s">
        <v>40</v>
      </c>
      <c r="E1142" t="s">
        <v>16562</v>
      </c>
      <c r="F1142">
        <v>25</v>
      </c>
    </row>
    <row r="1143" spans="1:6" x14ac:dyDescent="0.25">
      <c r="A1143" t="s">
        <v>54</v>
      </c>
      <c r="B1143">
        <v>2014</v>
      </c>
      <c r="C1143" t="s">
        <v>76</v>
      </c>
      <c r="D1143" t="s">
        <v>102</v>
      </c>
      <c r="E1143" t="s">
        <v>16563</v>
      </c>
      <c r="F1143">
        <v>49</v>
      </c>
    </row>
    <row r="1144" spans="1:6" x14ac:dyDescent="0.25">
      <c r="A1144" t="s">
        <v>54</v>
      </c>
      <c r="B1144">
        <v>2014</v>
      </c>
      <c r="C1144" t="s">
        <v>76</v>
      </c>
      <c r="D1144" t="s">
        <v>107</v>
      </c>
      <c r="E1144" t="s">
        <v>16564</v>
      </c>
      <c r="F1144">
        <v>50</v>
      </c>
    </row>
    <row r="1145" spans="1:6" x14ac:dyDescent="0.25">
      <c r="A1145" t="s">
        <v>54</v>
      </c>
      <c r="B1145">
        <v>2014</v>
      </c>
      <c r="C1145" t="s">
        <v>76</v>
      </c>
      <c r="D1145" t="s">
        <v>39</v>
      </c>
      <c r="E1145" t="s">
        <v>16565</v>
      </c>
      <c r="F1145">
        <v>40</v>
      </c>
    </row>
    <row r="1146" spans="1:6" x14ac:dyDescent="0.25">
      <c r="A1146" t="s">
        <v>54</v>
      </c>
      <c r="B1146">
        <v>2014</v>
      </c>
      <c r="C1146" t="s">
        <v>76</v>
      </c>
      <c r="D1146" t="s">
        <v>103</v>
      </c>
      <c r="E1146" t="s">
        <v>16566</v>
      </c>
      <c r="F1146">
        <v>345</v>
      </c>
    </row>
    <row r="1147" spans="1:6" x14ac:dyDescent="0.25">
      <c r="A1147" t="s">
        <v>54</v>
      </c>
      <c r="B1147">
        <v>2014</v>
      </c>
      <c r="C1147" t="s">
        <v>77</v>
      </c>
      <c r="D1147" t="s">
        <v>38</v>
      </c>
      <c r="E1147" t="s">
        <v>16567</v>
      </c>
      <c r="F1147">
        <v>18</v>
      </c>
    </row>
    <row r="1148" spans="1:6" x14ac:dyDescent="0.25">
      <c r="A1148" t="s">
        <v>54</v>
      </c>
      <c r="B1148">
        <v>2014</v>
      </c>
      <c r="C1148" t="s">
        <v>77</v>
      </c>
      <c r="D1148" t="s">
        <v>40</v>
      </c>
      <c r="E1148" t="s">
        <v>16568</v>
      </c>
      <c r="F1148">
        <v>19</v>
      </c>
    </row>
    <row r="1149" spans="1:6" x14ac:dyDescent="0.25">
      <c r="A1149" t="s">
        <v>54</v>
      </c>
      <c r="B1149">
        <v>2014</v>
      </c>
      <c r="C1149" t="s">
        <v>77</v>
      </c>
      <c r="D1149" t="s">
        <v>102</v>
      </c>
      <c r="E1149" t="s">
        <v>16569</v>
      </c>
      <c r="F1149">
        <v>43</v>
      </c>
    </row>
    <row r="1150" spans="1:6" x14ac:dyDescent="0.25">
      <c r="A1150" t="s">
        <v>54</v>
      </c>
      <c r="B1150">
        <v>2014</v>
      </c>
      <c r="C1150" t="s">
        <v>77</v>
      </c>
      <c r="D1150" t="s">
        <v>107</v>
      </c>
      <c r="E1150" t="s">
        <v>16570</v>
      </c>
      <c r="F1150">
        <v>34</v>
      </c>
    </row>
    <row r="1151" spans="1:6" x14ac:dyDescent="0.25">
      <c r="A1151" t="s">
        <v>54</v>
      </c>
      <c r="B1151">
        <v>2014</v>
      </c>
      <c r="C1151" t="s">
        <v>77</v>
      </c>
      <c r="D1151" t="s">
        <v>39</v>
      </c>
      <c r="E1151" t="s">
        <v>16571</v>
      </c>
      <c r="F1151">
        <v>32</v>
      </c>
    </row>
    <row r="1152" spans="1:6" x14ac:dyDescent="0.25">
      <c r="A1152" t="s">
        <v>54</v>
      </c>
      <c r="B1152">
        <v>2014</v>
      </c>
      <c r="C1152" t="s">
        <v>77</v>
      </c>
      <c r="D1152" t="s">
        <v>103</v>
      </c>
      <c r="E1152" t="s">
        <v>16572</v>
      </c>
      <c r="F1152">
        <v>358</v>
      </c>
    </row>
    <row r="1153" spans="1:6" x14ac:dyDescent="0.25">
      <c r="A1153" t="s">
        <v>54</v>
      </c>
      <c r="B1153">
        <v>2014</v>
      </c>
      <c r="C1153" t="s">
        <v>78</v>
      </c>
      <c r="D1153" t="s">
        <v>38</v>
      </c>
      <c r="E1153" t="s">
        <v>16573</v>
      </c>
      <c r="F1153">
        <v>19</v>
      </c>
    </row>
    <row r="1154" spans="1:6" x14ac:dyDescent="0.25">
      <c r="A1154" t="s">
        <v>54</v>
      </c>
      <c r="B1154">
        <v>2014</v>
      </c>
      <c r="C1154" t="s">
        <v>78</v>
      </c>
      <c r="D1154" t="s">
        <v>40</v>
      </c>
      <c r="E1154" t="s">
        <v>16574</v>
      </c>
      <c r="F1154">
        <v>19</v>
      </c>
    </row>
    <row r="1155" spans="1:6" x14ac:dyDescent="0.25">
      <c r="A1155" t="s">
        <v>54</v>
      </c>
      <c r="B1155">
        <v>2014</v>
      </c>
      <c r="C1155" t="s">
        <v>78</v>
      </c>
      <c r="D1155" t="s">
        <v>102</v>
      </c>
      <c r="E1155" t="s">
        <v>16575</v>
      </c>
      <c r="F1155">
        <v>41</v>
      </c>
    </row>
    <row r="1156" spans="1:6" x14ac:dyDescent="0.25">
      <c r="A1156" t="s">
        <v>54</v>
      </c>
      <c r="B1156">
        <v>2014</v>
      </c>
      <c r="C1156" t="s">
        <v>78</v>
      </c>
      <c r="D1156" t="s">
        <v>107</v>
      </c>
      <c r="E1156" t="s">
        <v>16576</v>
      </c>
      <c r="F1156">
        <v>44</v>
      </c>
    </row>
    <row r="1157" spans="1:6" x14ac:dyDescent="0.25">
      <c r="A1157" t="s">
        <v>54</v>
      </c>
      <c r="B1157">
        <v>2014</v>
      </c>
      <c r="C1157" t="s">
        <v>78</v>
      </c>
      <c r="D1157" t="s">
        <v>39</v>
      </c>
      <c r="E1157" t="s">
        <v>16577</v>
      </c>
      <c r="F1157">
        <v>29</v>
      </c>
    </row>
    <row r="1158" spans="1:6" x14ac:dyDescent="0.25">
      <c r="A1158" t="s">
        <v>54</v>
      </c>
      <c r="B1158">
        <v>2014</v>
      </c>
      <c r="C1158" t="s">
        <v>78</v>
      </c>
      <c r="D1158" t="s">
        <v>103</v>
      </c>
      <c r="E1158" t="s">
        <v>16578</v>
      </c>
      <c r="F1158">
        <v>346</v>
      </c>
    </row>
    <row r="1159" spans="1:6" x14ac:dyDescent="0.25">
      <c r="A1159" t="s">
        <v>54</v>
      </c>
      <c r="B1159">
        <v>2014</v>
      </c>
      <c r="C1159" t="s">
        <v>79</v>
      </c>
      <c r="D1159" t="s">
        <v>38</v>
      </c>
      <c r="E1159" t="s">
        <v>16579</v>
      </c>
      <c r="F1159">
        <v>14</v>
      </c>
    </row>
    <row r="1160" spans="1:6" x14ac:dyDescent="0.25">
      <c r="A1160" t="s">
        <v>54</v>
      </c>
      <c r="B1160">
        <v>2014</v>
      </c>
      <c r="C1160" t="s">
        <v>79</v>
      </c>
      <c r="D1160" t="s">
        <v>40</v>
      </c>
      <c r="E1160" t="s">
        <v>16580</v>
      </c>
      <c r="F1160">
        <v>13</v>
      </c>
    </row>
    <row r="1161" spans="1:6" x14ac:dyDescent="0.25">
      <c r="A1161" t="s">
        <v>54</v>
      </c>
      <c r="B1161">
        <v>2014</v>
      </c>
      <c r="C1161" t="s">
        <v>79</v>
      </c>
      <c r="D1161" t="s">
        <v>102</v>
      </c>
      <c r="E1161" t="s">
        <v>16581</v>
      </c>
      <c r="F1161">
        <v>45</v>
      </c>
    </row>
    <row r="1162" spans="1:6" x14ac:dyDescent="0.25">
      <c r="A1162" t="s">
        <v>54</v>
      </c>
      <c r="B1162">
        <v>2014</v>
      </c>
      <c r="C1162" t="s">
        <v>79</v>
      </c>
      <c r="D1162" t="s">
        <v>107</v>
      </c>
      <c r="E1162" t="s">
        <v>16582</v>
      </c>
      <c r="F1162">
        <v>48</v>
      </c>
    </row>
    <row r="1163" spans="1:6" x14ac:dyDescent="0.25">
      <c r="A1163" t="s">
        <v>54</v>
      </c>
      <c r="B1163">
        <v>2014</v>
      </c>
      <c r="C1163" t="s">
        <v>79</v>
      </c>
      <c r="D1163" t="s">
        <v>39</v>
      </c>
      <c r="E1163" t="s">
        <v>16583</v>
      </c>
      <c r="F1163">
        <v>37</v>
      </c>
    </row>
    <row r="1164" spans="1:6" x14ac:dyDescent="0.25">
      <c r="A1164" t="s">
        <v>54</v>
      </c>
      <c r="B1164">
        <v>2014</v>
      </c>
      <c r="C1164" t="s">
        <v>79</v>
      </c>
      <c r="D1164" t="s">
        <v>103</v>
      </c>
      <c r="E1164" t="s">
        <v>16584</v>
      </c>
      <c r="F1164">
        <v>280</v>
      </c>
    </row>
    <row r="1165" spans="1:6" x14ac:dyDescent="0.25">
      <c r="A1165" t="s">
        <v>57</v>
      </c>
      <c r="B1165">
        <v>2010</v>
      </c>
      <c r="C1165" t="s">
        <v>76</v>
      </c>
      <c r="D1165" t="s">
        <v>38</v>
      </c>
      <c r="E1165" t="s">
        <v>16585</v>
      </c>
      <c r="F1165">
        <v>20</v>
      </c>
    </row>
    <row r="1166" spans="1:6" x14ac:dyDescent="0.25">
      <c r="A1166" t="s">
        <v>57</v>
      </c>
      <c r="B1166">
        <v>2010</v>
      </c>
      <c r="C1166" t="s">
        <v>76</v>
      </c>
      <c r="D1166" t="s">
        <v>40</v>
      </c>
      <c r="E1166" t="s">
        <v>16586</v>
      </c>
      <c r="F1166">
        <v>7</v>
      </c>
    </row>
    <row r="1167" spans="1:6" x14ac:dyDescent="0.25">
      <c r="A1167" t="s">
        <v>57</v>
      </c>
      <c r="B1167">
        <v>2010</v>
      </c>
      <c r="C1167" t="s">
        <v>76</v>
      </c>
      <c r="D1167" t="s">
        <v>102</v>
      </c>
      <c r="E1167" t="s">
        <v>16587</v>
      </c>
      <c r="F1167">
        <v>37</v>
      </c>
    </row>
    <row r="1168" spans="1:6" x14ac:dyDescent="0.25">
      <c r="A1168" t="s">
        <v>57</v>
      </c>
      <c r="B1168">
        <v>2010</v>
      </c>
      <c r="C1168" t="s">
        <v>76</v>
      </c>
      <c r="D1168" t="s">
        <v>107</v>
      </c>
      <c r="E1168" t="s">
        <v>16588</v>
      </c>
      <c r="F1168">
        <v>51</v>
      </c>
    </row>
    <row r="1169" spans="1:6" x14ac:dyDescent="0.25">
      <c r="A1169" t="s">
        <v>57</v>
      </c>
      <c r="B1169">
        <v>2010</v>
      </c>
      <c r="C1169" t="s">
        <v>76</v>
      </c>
      <c r="D1169" t="s">
        <v>39</v>
      </c>
      <c r="E1169" t="s">
        <v>16589</v>
      </c>
      <c r="F1169">
        <v>69</v>
      </c>
    </row>
    <row r="1170" spans="1:6" x14ac:dyDescent="0.25">
      <c r="A1170" t="s">
        <v>57</v>
      </c>
      <c r="B1170">
        <v>2010</v>
      </c>
      <c r="C1170" t="s">
        <v>76</v>
      </c>
      <c r="D1170" t="s">
        <v>103</v>
      </c>
      <c r="E1170" t="s">
        <v>16590</v>
      </c>
      <c r="F1170">
        <v>377</v>
      </c>
    </row>
    <row r="1171" spans="1:6" x14ac:dyDescent="0.25">
      <c r="A1171" t="s">
        <v>57</v>
      </c>
      <c r="B1171">
        <v>2010</v>
      </c>
      <c r="C1171" t="s">
        <v>77</v>
      </c>
      <c r="D1171" t="s">
        <v>38</v>
      </c>
      <c r="E1171" t="s">
        <v>16591</v>
      </c>
      <c r="F1171">
        <v>18</v>
      </c>
    </row>
    <row r="1172" spans="1:6" x14ac:dyDescent="0.25">
      <c r="A1172" t="s">
        <v>57</v>
      </c>
      <c r="B1172">
        <v>2010</v>
      </c>
      <c r="C1172" t="s">
        <v>77</v>
      </c>
      <c r="D1172" t="s">
        <v>40</v>
      </c>
      <c r="E1172" t="s">
        <v>16592</v>
      </c>
      <c r="F1172">
        <v>7</v>
      </c>
    </row>
    <row r="1173" spans="1:6" x14ac:dyDescent="0.25">
      <c r="A1173" t="s">
        <v>57</v>
      </c>
      <c r="B1173">
        <v>2010</v>
      </c>
      <c r="C1173" t="s">
        <v>77</v>
      </c>
      <c r="D1173" t="s">
        <v>102</v>
      </c>
      <c r="E1173" t="s">
        <v>16593</v>
      </c>
      <c r="F1173">
        <v>30</v>
      </c>
    </row>
    <row r="1174" spans="1:6" x14ac:dyDescent="0.25">
      <c r="A1174" t="s">
        <v>57</v>
      </c>
      <c r="B1174">
        <v>2010</v>
      </c>
      <c r="C1174" t="s">
        <v>77</v>
      </c>
      <c r="D1174" t="s">
        <v>107</v>
      </c>
      <c r="E1174" t="s">
        <v>16594</v>
      </c>
      <c r="F1174">
        <v>38</v>
      </c>
    </row>
    <row r="1175" spans="1:6" x14ac:dyDescent="0.25">
      <c r="A1175" t="s">
        <v>57</v>
      </c>
      <c r="B1175">
        <v>2010</v>
      </c>
      <c r="C1175" t="s">
        <v>77</v>
      </c>
      <c r="D1175" t="s">
        <v>39</v>
      </c>
      <c r="E1175" t="s">
        <v>16595</v>
      </c>
      <c r="F1175">
        <v>74</v>
      </c>
    </row>
    <row r="1176" spans="1:6" x14ac:dyDescent="0.25">
      <c r="A1176" t="s">
        <v>57</v>
      </c>
      <c r="B1176">
        <v>2010</v>
      </c>
      <c r="C1176" t="s">
        <v>77</v>
      </c>
      <c r="D1176" t="s">
        <v>103</v>
      </c>
      <c r="E1176" t="s">
        <v>16596</v>
      </c>
      <c r="F1176">
        <v>334</v>
      </c>
    </row>
    <row r="1177" spans="1:6" x14ac:dyDescent="0.25">
      <c r="A1177" t="s">
        <v>57</v>
      </c>
      <c r="B1177">
        <v>2010</v>
      </c>
      <c r="C1177" t="s">
        <v>78</v>
      </c>
      <c r="D1177" t="s">
        <v>38</v>
      </c>
      <c r="E1177" t="s">
        <v>16597</v>
      </c>
      <c r="F1177">
        <v>26</v>
      </c>
    </row>
    <row r="1178" spans="1:6" x14ac:dyDescent="0.25">
      <c r="A1178" t="s">
        <v>57</v>
      </c>
      <c r="B1178">
        <v>2010</v>
      </c>
      <c r="C1178" t="s">
        <v>78</v>
      </c>
      <c r="D1178" t="s">
        <v>40</v>
      </c>
      <c r="E1178" t="s">
        <v>16598</v>
      </c>
      <c r="F1178">
        <v>6</v>
      </c>
    </row>
    <row r="1179" spans="1:6" x14ac:dyDescent="0.25">
      <c r="A1179" t="s">
        <v>57</v>
      </c>
      <c r="B1179">
        <v>2010</v>
      </c>
      <c r="C1179" t="s">
        <v>78</v>
      </c>
      <c r="D1179" t="s">
        <v>102</v>
      </c>
      <c r="E1179" t="s">
        <v>16599</v>
      </c>
      <c r="F1179">
        <v>38</v>
      </c>
    </row>
    <row r="1180" spans="1:6" x14ac:dyDescent="0.25">
      <c r="A1180" t="s">
        <v>57</v>
      </c>
      <c r="B1180">
        <v>2010</v>
      </c>
      <c r="C1180" t="s">
        <v>78</v>
      </c>
      <c r="D1180" t="s">
        <v>107</v>
      </c>
      <c r="E1180" t="s">
        <v>16600</v>
      </c>
      <c r="F1180">
        <v>37</v>
      </c>
    </row>
    <row r="1181" spans="1:6" x14ac:dyDescent="0.25">
      <c r="A1181" t="s">
        <v>57</v>
      </c>
      <c r="B1181">
        <v>2010</v>
      </c>
      <c r="C1181" t="s">
        <v>78</v>
      </c>
      <c r="D1181" t="s">
        <v>39</v>
      </c>
      <c r="E1181" t="s">
        <v>16601</v>
      </c>
      <c r="F1181">
        <v>56</v>
      </c>
    </row>
    <row r="1182" spans="1:6" x14ac:dyDescent="0.25">
      <c r="A1182" t="s">
        <v>57</v>
      </c>
      <c r="B1182">
        <v>2010</v>
      </c>
      <c r="C1182" t="s">
        <v>78</v>
      </c>
      <c r="D1182" t="s">
        <v>103</v>
      </c>
      <c r="E1182" t="s">
        <v>16602</v>
      </c>
      <c r="F1182">
        <v>353</v>
      </c>
    </row>
    <row r="1183" spans="1:6" x14ac:dyDescent="0.25">
      <c r="A1183" t="s">
        <v>57</v>
      </c>
      <c r="B1183">
        <v>2010</v>
      </c>
      <c r="C1183" t="s">
        <v>79</v>
      </c>
      <c r="D1183" t="s">
        <v>38</v>
      </c>
      <c r="E1183" t="s">
        <v>16603</v>
      </c>
      <c r="F1183">
        <v>16</v>
      </c>
    </row>
    <row r="1184" spans="1:6" x14ac:dyDescent="0.25">
      <c r="A1184" t="s">
        <v>57</v>
      </c>
      <c r="B1184">
        <v>2010</v>
      </c>
      <c r="C1184" t="s">
        <v>79</v>
      </c>
      <c r="D1184" t="s">
        <v>40</v>
      </c>
      <c r="E1184" t="s">
        <v>16604</v>
      </c>
      <c r="F1184">
        <v>9</v>
      </c>
    </row>
    <row r="1185" spans="1:6" x14ac:dyDescent="0.25">
      <c r="A1185" t="s">
        <v>57</v>
      </c>
      <c r="B1185">
        <v>2010</v>
      </c>
      <c r="C1185" t="s">
        <v>79</v>
      </c>
      <c r="D1185" t="s">
        <v>102</v>
      </c>
      <c r="E1185" t="s">
        <v>16605</v>
      </c>
      <c r="F1185">
        <v>45</v>
      </c>
    </row>
    <row r="1186" spans="1:6" x14ac:dyDescent="0.25">
      <c r="A1186" t="s">
        <v>57</v>
      </c>
      <c r="B1186">
        <v>2010</v>
      </c>
      <c r="C1186" t="s">
        <v>79</v>
      </c>
      <c r="D1186" t="s">
        <v>107</v>
      </c>
      <c r="E1186" t="s">
        <v>16606</v>
      </c>
      <c r="F1186">
        <v>48</v>
      </c>
    </row>
    <row r="1187" spans="1:6" x14ac:dyDescent="0.25">
      <c r="A1187" t="s">
        <v>57</v>
      </c>
      <c r="B1187">
        <v>2010</v>
      </c>
      <c r="C1187" t="s">
        <v>79</v>
      </c>
      <c r="D1187" t="s">
        <v>39</v>
      </c>
      <c r="E1187" t="s">
        <v>16607</v>
      </c>
      <c r="F1187">
        <v>60</v>
      </c>
    </row>
    <row r="1188" spans="1:6" x14ac:dyDescent="0.25">
      <c r="A1188" t="s">
        <v>57</v>
      </c>
      <c r="B1188">
        <v>2010</v>
      </c>
      <c r="C1188" t="s">
        <v>79</v>
      </c>
      <c r="D1188" t="s">
        <v>103</v>
      </c>
      <c r="E1188" t="s">
        <v>16608</v>
      </c>
      <c r="F1188">
        <v>462</v>
      </c>
    </row>
    <row r="1189" spans="1:6" x14ac:dyDescent="0.25">
      <c r="A1189" t="s">
        <v>57</v>
      </c>
      <c r="B1189">
        <v>2011</v>
      </c>
      <c r="C1189" t="s">
        <v>76</v>
      </c>
      <c r="D1189" t="s">
        <v>38</v>
      </c>
      <c r="E1189" t="s">
        <v>16609</v>
      </c>
      <c r="F1189">
        <v>15</v>
      </c>
    </row>
    <row r="1190" spans="1:6" x14ac:dyDescent="0.25">
      <c r="A1190" t="s">
        <v>57</v>
      </c>
      <c r="B1190">
        <v>2011</v>
      </c>
      <c r="C1190" t="s">
        <v>76</v>
      </c>
      <c r="D1190" t="s">
        <v>40</v>
      </c>
      <c r="E1190" t="s">
        <v>16610</v>
      </c>
      <c r="F1190">
        <v>3</v>
      </c>
    </row>
    <row r="1191" spans="1:6" x14ac:dyDescent="0.25">
      <c r="A1191" t="s">
        <v>57</v>
      </c>
      <c r="B1191">
        <v>2011</v>
      </c>
      <c r="C1191" t="s">
        <v>76</v>
      </c>
      <c r="D1191" t="s">
        <v>102</v>
      </c>
      <c r="E1191" t="s">
        <v>16611</v>
      </c>
      <c r="F1191">
        <v>44</v>
      </c>
    </row>
    <row r="1192" spans="1:6" x14ac:dyDescent="0.25">
      <c r="A1192" t="s">
        <v>57</v>
      </c>
      <c r="B1192">
        <v>2011</v>
      </c>
      <c r="C1192" t="s">
        <v>76</v>
      </c>
      <c r="D1192" t="s">
        <v>107</v>
      </c>
      <c r="E1192" t="s">
        <v>16612</v>
      </c>
      <c r="F1192">
        <v>36</v>
      </c>
    </row>
    <row r="1193" spans="1:6" x14ac:dyDescent="0.25">
      <c r="A1193" t="s">
        <v>57</v>
      </c>
      <c r="B1193">
        <v>2011</v>
      </c>
      <c r="C1193" t="s">
        <v>76</v>
      </c>
      <c r="D1193" t="s">
        <v>39</v>
      </c>
      <c r="E1193" t="s">
        <v>16613</v>
      </c>
      <c r="F1193">
        <v>94</v>
      </c>
    </row>
    <row r="1194" spans="1:6" x14ac:dyDescent="0.25">
      <c r="A1194" t="s">
        <v>57</v>
      </c>
      <c r="B1194">
        <v>2011</v>
      </c>
      <c r="C1194" t="s">
        <v>76</v>
      </c>
      <c r="D1194" t="s">
        <v>103</v>
      </c>
      <c r="E1194" t="s">
        <v>16614</v>
      </c>
      <c r="F1194">
        <v>418</v>
      </c>
    </row>
    <row r="1195" spans="1:6" x14ac:dyDescent="0.25">
      <c r="A1195" t="s">
        <v>57</v>
      </c>
      <c r="B1195">
        <v>2011</v>
      </c>
      <c r="C1195" t="s">
        <v>77</v>
      </c>
      <c r="D1195" t="s">
        <v>38</v>
      </c>
      <c r="E1195" t="s">
        <v>16615</v>
      </c>
      <c r="F1195">
        <v>10</v>
      </c>
    </row>
    <row r="1196" spans="1:6" x14ac:dyDescent="0.25">
      <c r="A1196" t="s">
        <v>57</v>
      </c>
      <c r="B1196">
        <v>2011</v>
      </c>
      <c r="C1196" t="s">
        <v>77</v>
      </c>
      <c r="D1196" t="s">
        <v>40</v>
      </c>
      <c r="E1196" t="s">
        <v>16616</v>
      </c>
      <c r="F1196">
        <v>4</v>
      </c>
    </row>
    <row r="1197" spans="1:6" x14ac:dyDescent="0.25">
      <c r="A1197" t="s">
        <v>57</v>
      </c>
      <c r="B1197">
        <v>2011</v>
      </c>
      <c r="C1197" t="s">
        <v>77</v>
      </c>
      <c r="D1197" t="s">
        <v>102</v>
      </c>
      <c r="E1197" t="s">
        <v>16617</v>
      </c>
      <c r="F1197">
        <v>36</v>
      </c>
    </row>
    <row r="1198" spans="1:6" x14ac:dyDescent="0.25">
      <c r="A1198" t="s">
        <v>57</v>
      </c>
      <c r="B1198">
        <v>2011</v>
      </c>
      <c r="C1198" t="s">
        <v>77</v>
      </c>
      <c r="D1198" t="s">
        <v>107</v>
      </c>
      <c r="E1198" t="s">
        <v>16618</v>
      </c>
      <c r="F1198">
        <v>16</v>
      </c>
    </row>
    <row r="1199" spans="1:6" x14ac:dyDescent="0.25">
      <c r="A1199" t="s">
        <v>57</v>
      </c>
      <c r="B1199">
        <v>2011</v>
      </c>
      <c r="C1199" t="s">
        <v>77</v>
      </c>
      <c r="D1199" t="s">
        <v>39</v>
      </c>
      <c r="E1199" t="s">
        <v>16619</v>
      </c>
      <c r="F1199">
        <v>75</v>
      </c>
    </row>
    <row r="1200" spans="1:6" x14ac:dyDescent="0.25">
      <c r="A1200" t="s">
        <v>57</v>
      </c>
      <c r="B1200">
        <v>2011</v>
      </c>
      <c r="C1200" t="s">
        <v>77</v>
      </c>
      <c r="D1200" t="s">
        <v>103</v>
      </c>
      <c r="E1200" t="s">
        <v>16620</v>
      </c>
      <c r="F1200">
        <v>378</v>
      </c>
    </row>
    <row r="1201" spans="1:6" x14ac:dyDescent="0.25">
      <c r="A1201" t="s">
        <v>57</v>
      </c>
      <c r="B1201">
        <v>2011</v>
      </c>
      <c r="C1201" t="s">
        <v>78</v>
      </c>
      <c r="D1201" t="s">
        <v>38</v>
      </c>
      <c r="E1201" t="s">
        <v>16621</v>
      </c>
      <c r="F1201">
        <v>13</v>
      </c>
    </row>
    <row r="1202" spans="1:6" x14ac:dyDescent="0.25">
      <c r="A1202" t="s">
        <v>57</v>
      </c>
      <c r="B1202">
        <v>2011</v>
      </c>
      <c r="C1202" t="s">
        <v>78</v>
      </c>
      <c r="D1202" t="s">
        <v>40</v>
      </c>
      <c r="E1202" t="s">
        <v>16622</v>
      </c>
      <c r="F1202">
        <v>2</v>
      </c>
    </row>
    <row r="1203" spans="1:6" x14ac:dyDescent="0.25">
      <c r="A1203" t="s">
        <v>57</v>
      </c>
      <c r="B1203">
        <v>2011</v>
      </c>
      <c r="C1203" t="s">
        <v>78</v>
      </c>
      <c r="D1203" t="s">
        <v>102</v>
      </c>
      <c r="E1203" t="s">
        <v>16623</v>
      </c>
      <c r="F1203">
        <v>37</v>
      </c>
    </row>
    <row r="1204" spans="1:6" x14ac:dyDescent="0.25">
      <c r="A1204" t="s">
        <v>57</v>
      </c>
      <c r="B1204">
        <v>2011</v>
      </c>
      <c r="C1204" t="s">
        <v>78</v>
      </c>
      <c r="D1204" t="s">
        <v>107</v>
      </c>
      <c r="E1204" t="s">
        <v>16624</v>
      </c>
      <c r="F1204">
        <v>16</v>
      </c>
    </row>
    <row r="1205" spans="1:6" x14ac:dyDescent="0.25">
      <c r="A1205" t="s">
        <v>57</v>
      </c>
      <c r="B1205">
        <v>2011</v>
      </c>
      <c r="C1205" t="s">
        <v>78</v>
      </c>
      <c r="D1205" t="s">
        <v>39</v>
      </c>
      <c r="E1205" t="s">
        <v>16625</v>
      </c>
      <c r="F1205">
        <v>88</v>
      </c>
    </row>
    <row r="1206" spans="1:6" x14ac:dyDescent="0.25">
      <c r="A1206" t="s">
        <v>57</v>
      </c>
      <c r="B1206">
        <v>2011</v>
      </c>
      <c r="C1206" t="s">
        <v>78</v>
      </c>
      <c r="D1206" t="s">
        <v>103</v>
      </c>
      <c r="E1206" t="s">
        <v>16626</v>
      </c>
      <c r="F1206">
        <v>366</v>
      </c>
    </row>
    <row r="1207" spans="1:6" x14ac:dyDescent="0.25">
      <c r="A1207" t="s">
        <v>57</v>
      </c>
      <c r="B1207">
        <v>2011</v>
      </c>
      <c r="C1207" t="s">
        <v>79</v>
      </c>
      <c r="D1207" t="s">
        <v>38</v>
      </c>
      <c r="E1207" t="s">
        <v>16627</v>
      </c>
      <c r="F1207">
        <v>11</v>
      </c>
    </row>
    <row r="1208" spans="1:6" x14ac:dyDescent="0.25">
      <c r="A1208" t="s">
        <v>57</v>
      </c>
      <c r="B1208">
        <v>2011</v>
      </c>
      <c r="C1208" t="s">
        <v>79</v>
      </c>
      <c r="D1208" t="s">
        <v>40</v>
      </c>
      <c r="E1208" t="s">
        <v>16628</v>
      </c>
      <c r="F1208">
        <v>4</v>
      </c>
    </row>
    <row r="1209" spans="1:6" x14ac:dyDescent="0.25">
      <c r="A1209" t="s">
        <v>57</v>
      </c>
      <c r="B1209">
        <v>2011</v>
      </c>
      <c r="C1209" t="s">
        <v>79</v>
      </c>
      <c r="D1209" t="s">
        <v>102</v>
      </c>
      <c r="E1209" t="s">
        <v>16629</v>
      </c>
      <c r="F1209">
        <v>66</v>
      </c>
    </row>
    <row r="1210" spans="1:6" x14ac:dyDescent="0.25">
      <c r="A1210" t="s">
        <v>57</v>
      </c>
      <c r="B1210">
        <v>2011</v>
      </c>
      <c r="C1210" t="s">
        <v>79</v>
      </c>
      <c r="D1210" t="s">
        <v>107</v>
      </c>
      <c r="E1210" t="s">
        <v>16630</v>
      </c>
      <c r="F1210">
        <v>31</v>
      </c>
    </row>
    <row r="1211" spans="1:6" x14ac:dyDescent="0.25">
      <c r="A1211" t="s">
        <v>57</v>
      </c>
      <c r="B1211">
        <v>2011</v>
      </c>
      <c r="C1211" t="s">
        <v>79</v>
      </c>
      <c r="D1211" t="s">
        <v>39</v>
      </c>
      <c r="E1211" t="s">
        <v>16631</v>
      </c>
      <c r="F1211">
        <v>115</v>
      </c>
    </row>
    <row r="1212" spans="1:6" x14ac:dyDescent="0.25">
      <c r="A1212" t="s">
        <v>57</v>
      </c>
      <c r="B1212">
        <v>2011</v>
      </c>
      <c r="C1212" t="s">
        <v>79</v>
      </c>
      <c r="D1212" t="s">
        <v>103</v>
      </c>
      <c r="E1212" t="s">
        <v>16632</v>
      </c>
      <c r="F1212">
        <v>422</v>
      </c>
    </row>
    <row r="1213" spans="1:6" x14ac:dyDescent="0.25">
      <c r="A1213" t="s">
        <v>57</v>
      </c>
      <c r="B1213">
        <v>2012</v>
      </c>
      <c r="C1213" t="s">
        <v>76</v>
      </c>
      <c r="D1213" t="s">
        <v>38</v>
      </c>
      <c r="E1213" t="s">
        <v>16633</v>
      </c>
      <c r="F1213">
        <v>30</v>
      </c>
    </row>
    <row r="1214" spans="1:6" x14ac:dyDescent="0.25">
      <c r="A1214" t="s">
        <v>57</v>
      </c>
      <c r="B1214">
        <v>2012</v>
      </c>
      <c r="C1214" t="s">
        <v>76</v>
      </c>
      <c r="D1214" t="s">
        <v>40</v>
      </c>
      <c r="E1214" t="s">
        <v>16634</v>
      </c>
      <c r="F1214">
        <v>7</v>
      </c>
    </row>
    <row r="1215" spans="1:6" x14ac:dyDescent="0.25">
      <c r="A1215" t="s">
        <v>57</v>
      </c>
      <c r="B1215">
        <v>2012</v>
      </c>
      <c r="C1215" t="s">
        <v>76</v>
      </c>
      <c r="D1215" t="s">
        <v>102</v>
      </c>
      <c r="E1215" t="s">
        <v>16635</v>
      </c>
      <c r="F1215">
        <v>45</v>
      </c>
    </row>
    <row r="1216" spans="1:6" x14ac:dyDescent="0.25">
      <c r="A1216" t="s">
        <v>57</v>
      </c>
      <c r="B1216">
        <v>2012</v>
      </c>
      <c r="C1216" t="s">
        <v>76</v>
      </c>
      <c r="D1216" t="s">
        <v>107</v>
      </c>
      <c r="E1216" t="s">
        <v>16636</v>
      </c>
      <c r="F1216">
        <v>43</v>
      </c>
    </row>
    <row r="1217" spans="1:6" x14ac:dyDescent="0.25">
      <c r="A1217" t="s">
        <v>57</v>
      </c>
      <c r="B1217">
        <v>2012</v>
      </c>
      <c r="C1217" t="s">
        <v>76</v>
      </c>
      <c r="D1217" t="s">
        <v>39</v>
      </c>
      <c r="E1217" t="s">
        <v>16637</v>
      </c>
      <c r="F1217">
        <v>69</v>
      </c>
    </row>
    <row r="1218" spans="1:6" x14ac:dyDescent="0.25">
      <c r="A1218" t="s">
        <v>57</v>
      </c>
      <c r="B1218">
        <v>2012</v>
      </c>
      <c r="C1218" t="s">
        <v>76</v>
      </c>
      <c r="D1218" t="s">
        <v>103</v>
      </c>
      <c r="E1218" t="s">
        <v>16638</v>
      </c>
      <c r="F1218">
        <v>432</v>
      </c>
    </row>
    <row r="1219" spans="1:6" x14ac:dyDescent="0.25">
      <c r="A1219" t="s">
        <v>57</v>
      </c>
      <c r="B1219">
        <v>2012</v>
      </c>
      <c r="C1219" t="s">
        <v>77</v>
      </c>
      <c r="D1219" t="s">
        <v>38</v>
      </c>
      <c r="E1219" t="s">
        <v>16639</v>
      </c>
      <c r="F1219">
        <v>19</v>
      </c>
    </row>
    <row r="1220" spans="1:6" x14ac:dyDescent="0.25">
      <c r="A1220" t="s">
        <v>57</v>
      </c>
      <c r="B1220">
        <v>2012</v>
      </c>
      <c r="C1220" t="s">
        <v>77</v>
      </c>
      <c r="D1220" t="s">
        <v>40</v>
      </c>
      <c r="E1220" t="s">
        <v>16640</v>
      </c>
      <c r="F1220">
        <v>4</v>
      </c>
    </row>
    <row r="1221" spans="1:6" x14ac:dyDescent="0.25">
      <c r="A1221" t="s">
        <v>57</v>
      </c>
      <c r="B1221">
        <v>2012</v>
      </c>
      <c r="C1221" t="s">
        <v>77</v>
      </c>
      <c r="D1221" t="s">
        <v>102</v>
      </c>
      <c r="E1221" t="s">
        <v>16641</v>
      </c>
      <c r="F1221">
        <v>41</v>
      </c>
    </row>
    <row r="1222" spans="1:6" x14ac:dyDescent="0.25">
      <c r="A1222" t="s">
        <v>57</v>
      </c>
      <c r="B1222">
        <v>2012</v>
      </c>
      <c r="C1222" t="s">
        <v>77</v>
      </c>
      <c r="D1222" t="s">
        <v>107</v>
      </c>
      <c r="E1222" t="s">
        <v>16642</v>
      </c>
      <c r="F1222">
        <v>42</v>
      </c>
    </row>
    <row r="1223" spans="1:6" x14ac:dyDescent="0.25">
      <c r="A1223" t="s">
        <v>57</v>
      </c>
      <c r="B1223">
        <v>2012</v>
      </c>
      <c r="C1223" t="s">
        <v>77</v>
      </c>
      <c r="D1223" t="s">
        <v>39</v>
      </c>
      <c r="E1223" t="s">
        <v>16643</v>
      </c>
      <c r="F1223">
        <v>52</v>
      </c>
    </row>
    <row r="1224" spans="1:6" x14ac:dyDescent="0.25">
      <c r="A1224" t="s">
        <v>57</v>
      </c>
      <c r="B1224">
        <v>2012</v>
      </c>
      <c r="C1224" t="s">
        <v>77</v>
      </c>
      <c r="D1224" t="s">
        <v>103</v>
      </c>
      <c r="E1224" t="s">
        <v>16644</v>
      </c>
      <c r="F1224">
        <v>333</v>
      </c>
    </row>
    <row r="1225" spans="1:6" x14ac:dyDescent="0.25">
      <c r="A1225" t="s">
        <v>57</v>
      </c>
      <c r="B1225">
        <v>2012</v>
      </c>
      <c r="C1225" t="s">
        <v>78</v>
      </c>
      <c r="D1225" t="s">
        <v>38</v>
      </c>
      <c r="E1225" t="s">
        <v>16645</v>
      </c>
      <c r="F1225">
        <v>18</v>
      </c>
    </row>
    <row r="1226" spans="1:6" x14ac:dyDescent="0.25">
      <c r="A1226" t="s">
        <v>57</v>
      </c>
      <c r="B1226">
        <v>2012</v>
      </c>
      <c r="C1226" t="s">
        <v>78</v>
      </c>
      <c r="D1226" t="s">
        <v>40</v>
      </c>
      <c r="E1226" t="s">
        <v>16646</v>
      </c>
      <c r="F1226">
        <v>6</v>
      </c>
    </row>
    <row r="1227" spans="1:6" x14ac:dyDescent="0.25">
      <c r="A1227" t="s">
        <v>57</v>
      </c>
      <c r="B1227">
        <v>2012</v>
      </c>
      <c r="C1227" t="s">
        <v>78</v>
      </c>
      <c r="D1227" t="s">
        <v>102</v>
      </c>
      <c r="E1227" t="s">
        <v>16647</v>
      </c>
      <c r="F1227">
        <v>35</v>
      </c>
    </row>
    <row r="1228" spans="1:6" x14ac:dyDescent="0.25">
      <c r="A1228" t="s">
        <v>57</v>
      </c>
      <c r="B1228">
        <v>2012</v>
      </c>
      <c r="C1228" t="s">
        <v>78</v>
      </c>
      <c r="D1228" t="s">
        <v>107</v>
      </c>
      <c r="E1228" t="s">
        <v>16648</v>
      </c>
      <c r="F1228">
        <v>34</v>
      </c>
    </row>
    <row r="1229" spans="1:6" x14ac:dyDescent="0.25">
      <c r="A1229" t="s">
        <v>57</v>
      </c>
      <c r="B1229">
        <v>2012</v>
      </c>
      <c r="C1229" t="s">
        <v>78</v>
      </c>
      <c r="D1229" t="s">
        <v>39</v>
      </c>
      <c r="E1229" t="s">
        <v>16649</v>
      </c>
      <c r="F1229">
        <v>81</v>
      </c>
    </row>
    <row r="1230" spans="1:6" x14ac:dyDescent="0.25">
      <c r="A1230" t="s">
        <v>57</v>
      </c>
      <c r="B1230">
        <v>2012</v>
      </c>
      <c r="C1230" t="s">
        <v>78</v>
      </c>
      <c r="D1230" t="s">
        <v>103</v>
      </c>
      <c r="E1230" t="s">
        <v>16650</v>
      </c>
      <c r="F1230">
        <v>354</v>
      </c>
    </row>
    <row r="1231" spans="1:6" x14ac:dyDescent="0.25">
      <c r="A1231" t="s">
        <v>57</v>
      </c>
      <c r="B1231">
        <v>2012</v>
      </c>
      <c r="C1231" t="s">
        <v>79</v>
      </c>
      <c r="D1231" t="s">
        <v>38</v>
      </c>
      <c r="E1231" t="s">
        <v>16651</v>
      </c>
      <c r="F1231">
        <v>24</v>
      </c>
    </row>
    <row r="1232" spans="1:6" x14ac:dyDescent="0.25">
      <c r="A1232" t="s">
        <v>57</v>
      </c>
      <c r="B1232">
        <v>2012</v>
      </c>
      <c r="C1232" t="s">
        <v>79</v>
      </c>
      <c r="D1232" t="s">
        <v>40</v>
      </c>
      <c r="E1232" t="s">
        <v>16652</v>
      </c>
      <c r="F1232">
        <v>9</v>
      </c>
    </row>
    <row r="1233" spans="1:6" x14ac:dyDescent="0.25">
      <c r="A1233" t="s">
        <v>57</v>
      </c>
      <c r="B1233">
        <v>2012</v>
      </c>
      <c r="C1233" t="s">
        <v>79</v>
      </c>
      <c r="D1233" t="s">
        <v>102</v>
      </c>
      <c r="E1233" t="s">
        <v>16653</v>
      </c>
      <c r="F1233">
        <v>49</v>
      </c>
    </row>
    <row r="1234" spans="1:6" x14ac:dyDescent="0.25">
      <c r="A1234" t="s">
        <v>57</v>
      </c>
      <c r="B1234">
        <v>2012</v>
      </c>
      <c r="C1234" t="s">
        <v>79</v>
      </c>
      <c r="D1234" t="s">
        <v>107</v>
      </c>
      <c r="E1234" t="s">
        <v>16654</v>
      </c>
      <c r="F1234">
        <v>46</v>
      </c>
    </row>
    <row r="1235" spans="1:6" x14ac:dyDescent="0.25">
      <c r="A1235" t="s">
        <v>57</v>
      </c>
      <c r="B1235">
        <v>2012</v>
      </c>
      <c r="C1235" t="s">
        <v>79</v>
      </c>
      <c r="D1235" t="s">
        <v>39</v>
      </c>
      <c r="E1235" t="s">
        <v>16655</v>
      </c>
      <c r="F1235">
        <v>93</v>
      </c>
    </row>
    <row r="1236" spans="1:6" x14ac:dyDescent="0.25">
      <c r="A1236" t="s">
        <v>57</v>
      </c>
      <c r="B1236">
        <v>2012</v>
      </c>
      <c r="C1236" t="s">
        <v>79</v>
      </c>
      <c r="D1236" t="s">
        <v>103</v>
      </c>
      <c r="E1236" t="s">
        <v>16656</v>
      </c>
      <c r="F1236">
        <v>415</v>
      </c>
    </row>
    <row r="1237" spans="1:6" x14ac:dyDescent="0.25">
      <c r="A1237" t="s">
        <v>57</v>
      </c>
      <c r="B1237">
        <v>2013</v>
      </c>
      <c r="C1237" t="s">
        <v>76</v>
      </c>
      <c r="D1237" t="s">
        <v>38</v>
      </c>
      <c r="E1237" t="s">
        <v>16657</v>
      </c>
      <c r="F1237">
        <v>19</v>
      </c>
    </row>
    <row r="1238" spans="1:6" x14ac:dyDescent="0.25">
      <c r="A1238" t="s">
        <v>57</v>
      </c>
      <c r="B1238">
        <v>2013</v>
      </c>
      <c r="C1238" t="s">
        <v>76</v>
      </c>
      <c r="D1238" t="s">
        <v>40</v>
      </c>
      <c r="E1238" t="s">
        <v>16658</v>
      </c>
      <c r="F1238">
        <v>6</v>
      </c>
    </row>
    <row r="1239" spans="1:6" x14ac:dyDescent="0.25">
      <c r="A1239" t="s">
        <v>57</v>
      </c>
      <c r="B1239">
        <v>2013</v>
      </c>
      <c r="C1239" t="s">
        <v>76</v>
      </c>
      <c r="D1239" t="s">
        <v>102</v>
      </c>
      <c r="E1239" t="s">
        <v>16659</v>
      </c>
      <c r="F1239">
        <v>51</v>
      </c>
    </row>
    <row r="1240" spans="1:6" x14ac:dyDescent="0.25">
      <c r="A1240" t="s">
        <v>57</v>
      </c>
      <c r="B1240">
        <v>2013</v>
      </c>
      <c r="C1240" t="s">
        <v>76</v>
      </c>
      <c r="D1240" t="s">
        <v>107</v>
      </c>
      <c r="E1240" t="s">
        <v>16660</v>
      </c>
      <c r="F1240">
        <v>44</v>
      </c>
    </row>
    <row r="1241" spans="1:6" x14ac:dyDescent="0.25">
      <c r="A1241" t="s">
        <v>57</v>
      </c>
      <c r="B1241">
        <v>2013</v>
      </c>
      <c r="C1241" t="s">
        <v>76</v>
      </c>
      <c r="D1241" t="s">
        <v>39</v>
      </c>
      <c r="E1241" t="s">
        <v>16661</v>
      </c>
      <c r="F1241">
        <v>63</v>
      </c>
    </row>
    <row r="1242" spans="1:6" x14ac:dyDescent="0.25">
      <c r="A1242" t="s">
        <v>57</v>
      </c>
      <c r="B1242">
        <v>2013</v>
      </c>
      <c r="C1242" t="s">
        <v>76</v>
      </c>
      <c r="D1242" t="s">
        <v>103</v>
      </c>
      <c r="E1242" t="s">
        <v>16662</v>
      </c>
      <c r="F1242">
        <v>387</v>
      </c>
    </row>
    <row r="1243" spans="1:6" x14ac:dyDescent="0.25">
      <c r="A1243" t="s">
        <v>57</v>
      </c>
      <c r="B1243">
        <v>2013</v>
      </c>
      <c r="C1243" t="s">
        <v>77</v>
      </c>
      <c r="D1243" t="s">
        <v>38</v>
      </c>
      <c r="E1243" t="s">
        <v>16663</v>
      </c>
      <c r="F1243">
        <v>23</v>
      </c>
    </row>
    <row r="1244" spans="1:6" x14ac:dyDescent="0.25">
      <c r="A1244" t="s">
        <v>57</v>
      </c>
      <c r="B1244">
        <v>2013</v>
      </c>
      <c r="C1244" t="s">
        <v>77</v>
      </c>
      <c r="D1244" t="s">
        <v>40</v>
      </c>
      <c r="E1244" t="s">
        <v>16664</v>
      </c>
      <c r="F1244">
        <v>11</v>
      </c>
    </row>
    <row r="1245" spans="1:6" x14ac:dyDescent="0.25">
      <c r="A1245" t="s">
        <v>57</v>
      </c>
      <c r="B1245">
        <v>2013</v>
      </c>
      <c r="C1245" t="s">
        <v>77</v>
      </c>
      <c r="D1245" t="s">
        <v>102</v>
      </c>
      <c r="E1245" t="s">
        <v>16665</v>
      </c>
      <c r="F1245">
        <v>42</v>
      </c>
    </row>
    <row r="1246" spans="1:6" x14ac:dyDescent="0.25">
      <c r="A1246" t="s">
        <v>57</v>
      </c>
      <c r="B1246">
        <v>2013</v>
      </c>
      <c r="C1246" t="s">
        <v>77</v>
      </c>
      <c r="D1246" t="s">
        <v>107</v>
      </c>
      <c r="E1246" t="s">
        <v>16666</v>
      </c>
      <c r="F1246">
        <v>45</v>
      </c>
    </row>
    <row r="1247" spans="1:6" x14ac:dyDescent="0.25">
      <c r="A1247" t="s">
        <v>57</v>
      </c>
      <c r="B1247">
        <v>2013</v>
      </c>
      <c r="C1247" t="s">
        <v>77</v>
      </c>
      <c r="D1247" t="s">
        <v>39</v>
      </c>
      <c r="E1247" t="s">
        <v>16667</v>
      </c>
      <c r="F1247">
        <v>90</v>
      </c>
    </row>
    <row r="1248" spans="1:6" x14ac:dyDescent="0.25">
      <c r="A1248" t="s">
        <v>57</v>
      </c>
      <c r="B1248">
        <v>2013</v>
      </c>
      <c r="C1248" t="s">
        <v>77</v>
      </c>
      <c r="D1248" t="s">
        <v>103</v>
      </c>
      <c r="E1248" t="s">
        <v>16668</v>
      </c>
      <c r="F1248">
        <v>329</v>
      </c>
    </row>
    <row r="1249" spans="1:6" x14ac:dyDescent="0.25">
      <c r="A1249" t="s">
        <v>57</v>
      </c>
      <c r="B1249">
        <v>2013</v>
      </c>
      <c r="C1249" t="s">
        <v>78</v>
      </c>
      <c r="D1249" t="s">
        <v>38</v>
      </c>
      <c r="E1249" t="s">
        <v>16669</v>
      </c>
      <c r="F1249">
        <v>20</v>
      </c>
    </row>
    <row r="1250" spans="1:6" x14ac:dyDescent="0.25">
      <c r="A1250" t="s">
        <v>57</v>
      </c>
      <c r="B1250">
        <v>2013</v>
      </c>
      <c r="C1250" t="s">
        <v>78</v>
      </c>
      <c r="D1250" t="s">
        <v>40</v>
      </c>
      <c r="E1250" t="s">
        <v>16670</v>
      </c>
      <c r="F1250">
        <v>10</v>
      </c>
    </row>
    <row r="1251" spans="1:6" x14ac:dyDescent="0.25">
      <c r="A1251" t="s">
        <v>57</v>
      </c>
      <c r="B1251">
        <v>2013</v>
      </c>
      <c r="C1251" t="s">
        <v>78</v>
      </c>
      <c r="D1251" t="s">
        <v>102</v>
      </c>
      <c r="E1251" t="s">
        <v>16671</v>
      </c>
      <c r="F1251">
        <v>28</v>
      </c>
    </row>
    <row r="1252" spans="1:6" x14ac:dyDescent="0.25">
      <c r="A1252" t="s">
        <v>57</v>
      </c>
      <c r="B1252">
        <v>2013</v>
      </c>
      <c r="C1252" t="s">
        <v>78</v>
      </c>
      <c r="D1252" t="s">
        <v>107</v>
      </c>
      <c r="E1252" t="s">
        <v>16672</v>
      </c>
      <c r="F1252">
        <v>39</v>
      </c>
    </row>
    <row r="1253" spans="1:6" x14ac:dyDescent="0.25">
      <c r="A1253" t="s">
        <v>57</v>
      </c>
      <c r="B1253">
        <v>2013</v>
      </c>
      <c r="C1253" t="s">
        <v>78</v>
      </c>
      <c r="D1253" t="s">
        <v>39</v>
      </c>
      <c r="E1253" t="s">
        <v>16673</v>
      </c>
      <c r="F1253">
        <v>58</v>
      </c>
    </row>
    <row r="1254" spans="1:6" x14ac:dyDescent="0.25">
      <c r="A1254" t="s">
        <v>57</v>
      </c>
      <c r="B1254">
        <v>2013</v>
      </c>
      <c r="C1254" t="s">
        <v>78</v>
      </c>
      <c r="D1254" t="s">
        <v>103</v>
      </c>
      <c r="E1254" t="s">
        <v>16674</v>
      </c>
      <c r="F1254">
        <v>333</v>
      </c>
    </row>
    <row r="1255" spans="1:6" x14ac:dyDescent="0.25">
      <c r="A1255" t="s">
        <v>57</v>
      </c>
      <c r="B1255">
        <v>2013</v>
      </c>
      <c r="C1255" t="s">
        <v>79</v>
      </c>
      <c r="D1255" t="s">
        <v>38</v>
      </c>
      <c r="E1255" t="s">
        <v>16675</v>
      </c>
      <c r="F1255">
        <v>25</v>
      </c>
    </row>
    <row r="1256" spans="1:6" x14ac:dyDescent="0.25">
      <c r="A1256" t="s">
        <v>57</v>
      </c>
      <c r="B1256">
        <v>2013</v>
      </c>
      <c r="C1256" t="s">
        <v>79</v>
      </c>
      <c r="D1256" t="s">
        <v>40</v>
      </c>
      <c r="E1256" t="s">
        <v>16676</v>
      </c>
      <c r="F1256">
        <v>8</v>
      </c>
    </row>
    <row r="1257" spans="1:6" x14ac:dyDescent="0.25">
      <c r="A1257" t="s">
        <v>57</v>
      </c>
      <c r="B1257">
        <v>2013</v>
      </c>
      <c r="C1257" t="s">
        <v>79</v>
      </c>
      <c r="D1257" t="s">
        <v>102</v>
      </c>
      <c r="E1257" t="s">
        <v>16677</v>
      </c>
      <c r="F1257">
        <v>74</v>
      </c>
    </row>
    <row r="1258" spans="1:6" x14ac:dyDescent="0.25">
      <c r="A1258" t="s">
        <v>57</v>
      </c>
      <c r="B1258">
        <v>2013</v>
      </c>
      <c r="C1258" t="s">
        <v>79</v>
      </c>
      <c r="D1258" t="s">
        <v>107</v>
      </c>
      <c r="E1258" t="s">
        <v>16678</v>
      </c>
      <c r="F1258">
        <v>56</v>
      </c>
    </row>
    <row r="1259" spans="1:6" x14ac:dyDescent="0.25">
      <c r="A1259" t="s">
        <v>57</v>
      </c>
      <c r="B1259">
        <v>2013</v>
      </c>
      <c r="C1259" t="s">
        <v>79</v>
      </c>
      <c r="D1259" t="s">
        <v>39</v>
      </c>
      <c r="E1259" t="s">
        <v>16679</v>
      </c>
      <c r="F1259">
        <v>87</v>
      </c>
    </row>
    <row r="1260" spans="1:6" x14ac:dyDescent="0.25">
      <c r="A1260" t="s">
        <v>57</v>
      </c>
      <c r="B1260">
        <v>2013</v>
      </c>
      <c r="C1260" t="s">
        <v>79</v>
      </c>
      <c r="D1260" t="s">
        <v>103</v>
      </c>
      <c r="E1260" t="s">
        <v>16680</v>
      </c>
      <c r="F1260">
        <v>448</v>
      </c>
    </row>
    <row r="1261" spans="1:6" x14ac:dyDescent="0.25">
      <c r="A1261" t="s">
        <v>57</v>
      </c>
      <c r="B1261">
        <v>2014</v>
      </c>
      <c r="C1261" t="s">
        <v>76</v>
      </c>
      <c r="D1261" t="s">
        <v>38</v>
      </c>
      <c r="E1261" t="s">
        <v>16681</v>
      </c>
      <c r="F1261">
        <v>31</v>
      </c>
    </row>
    <row r="1262" spans="1:6" x14ac:dyDescent="0.25">
      <c r="A1262" t="s">
        <v>57</v>
      </c>
      <c r="B1262">
        <v>2014</v>
      </c>
      <c r="C1262" t="s">
        <v>76</v>
      </c>
      <c r="D1262" t="s">
        <v>40</v>
      </c>
      <c r="E1262" t="s">
        <v>16682</v>
      </c>
      <c r="F1262">
        <v>10</v>
      </c>
    </row>
    <row r="1263" spans="1:6" x14ac:dyDescent="0.25">
      <c r="A1263" t="s">
        <v>57</v>
      </c>
      <c r="B1263">
        <v>2014</v>
      </c>
      <c r="C1263" t="s">
        <v>76</v>
      </c>
      <c r="D1263" t="s">
        <v>102</v>
      </c>
      <c r="E1263" t="s">
        <v>16683</v>
      </c>
      <c r="F1263">
        <v>46</v>
      </c>
    </row>
    <row r="1264" spans="1:6" x14ac:dyDescent="0.25">
      <c r="A1264" t="s">
        <v>57</v>
      </c>
      <c r="B1264">
        <v>2014</v>
      </c>
      <c r="C1264" t="s">
        <v>76</v>
      </c>
      <c r="D1264" t="s">
        <v>107</v>
      </c>
      <c r="E1264" t="s">
        <v>16684</v>
      </c>
      <c r="F1264">
        <v>45</v>
      </c>
    </row>
    <row r="1265" spans="1:6" x14ac:dyDescent="0.25">
      <c r="A1265" t="s">
        <v>57</v>
      </c>
      <c r="B1265">
        <v>2014</v>
      </c>
      <c r="C1265" t="s">
        <v>76</v>
      </c>
      <c r="D1265" t="s">
        <v>39</v>
      </c>
      <c r="E1265" t="s">
        <v>16685</v>
      </c>
      <c r="F1265">
        <v>74</v>
      </c>
    </row>
    <row r="1266" spans="1:6" x14ac:dyDescent="0.25">
      <c r="A1266" t="s">
        <v>57</v>
      </c>
      <c r="B1266">
        <v>2014</v>
      </c>
      <c r="C1266" t="s">
        <v>76</v>
      </c>
      <c r="D1266" t="s">
        <v>103</v>
      </c>
      <c r="E1266" t="s">
        <v>16686</v>
      </c>
      <c r="F1266">
        <v>358</v>
      </c>
    </row>
    <row r="1267" spans="1:6" x14ac:dyDescent="0.25">
      <c r="A1267" t="s">
        <v>57</v>
      </c>
      <c r="B1267">
        <v>2014</v>
      </c>
      <c r="C1267" t="s">
        <v>77</v>
      </c>
      <c r="D1267" t="s">
        <v>38</v>
      </c>
      <c r="E1267" t="s">
        <v>16687</v>
      </c>
      <c r="F1267">
        <v>24</v>
      </c>
    </row>
    <row r="1268" spans="1:6" x14ac:dyDescent="0.25">
      <c r="A1268" t="s">
        <v>57</v>
      </c>
      <c r="B1268">
        <v>2014</v>
      </c>
      <c r="C1268" t="s">
        <v>77</v>
      </c>
      <c r="D1268" t="s">
        <v>40</v>
      </c>
      <c r="E1268" t="s">
        <v>16688</v>
      </c>
      <c r="F1268">
        <v>11</v>
      </c>
    </row>
    <row r="1269" spans="1:6" x14ac:dyDescent="0.25">
      <c r="A1269" t="s">
        <v>57</v>
      </c>
      <c r="B1269">
        <v>2014</v>
      </c>
      <c r="C1269" t="s">
        <v>77</v>
      </c>
      <c r="D1269" t="s">
        <v>102</v>
      </c>
      <c r="E1269" t="s">
        <v>16689</v>
      </c>
      <c r="F1269">
        <v>51</v>
      </c>
    </row>
    <row r="1270" spans="1:6" x14ac:dyDescent="0.25">
      <c r="A1270" t="s">
        <v>57</v>
      </c>
      <c r="B1270">
        <v>2014</v>
      </c>
      <c r="C1270" t="s">
        <v>77</v>
      </c>
      <c r="D1270" t="s">
        <v>107</v>
      </c>
      <c r="E1270" t="s">
        <v>16690</v>
      </c>
      <c r="F1270">
        <v>44</v>
      </c>
    </row>
    <row r="1271" spans="1:6" x14ac:dyDescent="0.25">
      <c r="A1271" t="s">
        <v>57</v>
      </c>
      <c r="B1271">
        <v>2014</v>
      </c>
      <c r="C1271" t="s">
        <v>77</v>
      </c>
      <c r="D1271" t="s">
        <v>39</v>
      </c>
      <c r="E1271" t="s">
        <v>16691</v>
      </c>
      <c r="F1271">
        <v>55</v>
      </c>
    </row>
    <row r="1272" spans="1:6" x14ac:dyDescent="0.25">
      <c r="A1272" t="s">
        <v>57</v>
      </c>
      <c r="B1272">
        <v>2014</v>
      </c>
      <c r="C1272" t="s">
        <v>77</v>
      </c>
      <c r="D1272" t="s">
        <v>103</v>
      </c>
      <c r="E1272" t="s">
        <v>16692</v>
      </c>
      <c r="F1272">
        <v>341</v>
      </c>
    </row>
    <row r="1273" spans="1:6" x14ac:dyDescent="0.25">
      <c r="A1273" t="s">
        <v>57</v>
      </c>
      <c r="B1273">
        <v>2014</v>
      </c>
      <c r="C1273" t="s">
        <v>78</v>
      </c>
      <c r="D1273" t="s">
        <v>38</v>
      </c>
      <c r="E1273" t="s">
        <v>16693</v>
      </c>
      <c r="F1273">
        <v>17</v>
      </c>
    </row>
    <row r="1274" spans="1:6" x14ac:dyDescent="0.25">
      <c r="A1274" t="s">
        <v>57</v>
      </c>
      <c r="B1274">
        <v>2014</v>
      </c>
      <c r="C1274" t="s">
        <v>78</v>
      </c>
      <c r="D1274" t="s">
        <v>40</v>
      </c>
      <c r="E1274" t="s">
        <v>16694</v>
      </c>
      <c r="F1274">
        <v>9</v>
      </c>
    </row>
    <row r="1275" spans="1:6" x14ac:dyDescent="0.25">
      <c r="A1275" t="s">
        <v>57</v>
      </c>
      <c r="B1275">
        <v>2014</v>
      </c>
      <c r="C1275" t="s">
        <v>78</v>
      </c>
      <c r="D1275" t="s">
        <v>102</v>
      </c>
      <c r="E1275" t="s">
        <v>16695</v>
      </c>
      <c r="F1275">
        <v>41</v>
      </c>
    </row>
    <row r="1276" spans="1:6" x14ac:dyDescent="0.25">
      <c r="A1276" t="s">
        <v>57</v>
      </c>
      <c r="B1276">
        <v>2014</v>
      </c>
      <c r="C1276" t="s">
        <v>78</v>
      </c>
      <c r="D1276" t="s">
        <v>107</v>
      </c>
      <c r="E1276" t="s">
        <v>16696</v>
      </c>
      <c r="F1276">
        <v>46</v>
      </c>
    </row>
    <row r="1277" spans="1:6" x14ac:dyDescent="0.25">
      <c r="A1277" t="s">
        <v>57</v>
      </c>
      <c r="B1277">
        <v>2014</v>
      </c>
      <c r="C1277" t="s">
        <v>78</v>
      </c>
      <c r="D1277" t="s">
        <v>39</v>
      </c>
      <c r="E1277" t="s">
        <v>16697</v>
      </c>
      <c r="F1277">
        <v>68</v>
      </c>
    </row>
    <row r="1278" spans="1:6" x14ac:dyDescent="0.25">
      <c r="A1278" t="s">
        <v>57</v>
      </c>
      <c r="B1278">
        <v>2014</v>
      </c>
      <c r="C1278" t="s">
        <v>78</v>
      </c>
      <c r="D1278" t="s">
        <v>103</v>
      </c>
      <c r="E1278" t="s">
        <v>16698</v>
      </c>
      <c r="F1278">
        <v>366</v>
      </c>
    </row>
    <row r="1279" spans="1:6" x14ac:dyDescent="0.25">
      <c r="A1279" t="s">
        <v>57</v>
      </c>
      <c r="B1279">
        <v>2014</v>
      </c>
      <c r="C1279" t="s">
        <v>79</v>
      </c>
      <c r="D1279" t="s">
        <v>38</v>
      </c>
      <c r="E1279" t="s">
        <v>16699</v>
      </c>
      <c r="F1279">
        <v>19</v>
      </c>
    </row>
    <row r="1280" spans="1:6" x14ac:dyDescent="0.25">
      <c r="A1280" t="s">
        <v>57</v>
      </c>
      <c r="B1280">
        <v>2014</v>
      </c>
      <c r="C1280" t="s">
        <v>79</v>
      </c>
      <c r="D1280" t="s">
        <v>40</v>
      </c>
      <c r="E1280" t="s">
        <v>16700</v>
      </c>
      <c r="F1280">
        <v>8</v>
      </c>
    </row>
    <row r="1281" spans="1:6" x14ac:dyDescent="0.25">
      <c r="A1281" t="s">
        <v>57</v>
      </c>
      <c r="B1281">
        <v>2014</v>
      </c>
      <c r="C1281" t="s">
        <v>79</v>
      </c>
      <c r="D1281" t="s">
        <v>102</v>
      </c>
      <c r="E1281" t="s">
        <v>16701</v>
      </c>
      <c r="F1281">
        <v>60</v>
      </c>
    </row>
    <row r="1282" spans="1:6" x14ac:dyDescent="0.25">
      <c r="A1282" t="s">
        <v>57</v>
      </c>
      <c r="B1282">
        <v>2014</v>
      </c>
      <c r="C1282" t="s">
        <v>79</v>
      </c>
      <c r="D1282" t="s">
        <v>107</v>
      </c>
      <c r="E1282" t="s">
        <v>16702</v>
      </c>
      <c r="F1282">
        <v>60</v>
      </c>
    </row>
    <row r="1283" spans="1:6" x14ac:dyDescent="0.25">
      <c r="A1283" t="s">
        <v>57</v>
      </c>
      <c r="B1283">
        <v>2014</v>
      </c>
      <c r="C1283" t="s">
        <v>79</v>
      </c>
      <c r="D1283" t="s">
        <v>39</v>
      </c>
      <c r="E1283" t="s">
        <v>16703</v>
      </c>
      <c r="F1283">
        <v>86</v>
      </c>
    </row>
    <row r="1284" spans="1:6" x14ac:dyDescent="0.25">
      <c r="A1284" t="s">
        <v>57</v>
      </c>
      <c r="B1284">
        <v>2014</v>
      </c>
      <c r="C1284" t="s">
        <v>79</v>
      </c>
      <c r="D1284" t="s">
        <v>103</v>
      </c>
      <c r="E1284" t="s">
        <v>16704</v>
      </c>
      <c r="F1284">
        <v>456</v>
      </c>
    </row>
    <row r="1285" spans="1:6" x14ac:dyDescent="0.25">
      <c r="A1285" t="s">
        <v>55</v>
      </c>
      <c r="B1285">
        <v>2010</v>
      </c>
      <c r="C1285" t="s">
        <v>76</v>
      </c>
      <c r="D1285" t="s">
        <v>38</v>
      </c>
      <c r="E1285" t="s">
        <v>16705</v>
      </c>
      <c r="F1285">
        <v>14</v>
      </c>
    </row>
    <row r="1286" spans="1:6" x14ac:dyDescent="0.25">
      <c r="A1286" t="s">
        <v>55</v>
      </c>
      <c r="B1286">
        <v>2010</v>
      </c>
      <c r="C1286" t="s">
        <v>76</v>
      </c>
      <c r="D1286" t="s">
        <v>40</v>
      </c>
      <c r="E1286" t="s">
        <v>16706</v>
      </c>
      <c r="F1286">
        <v>13</v>
      </c>
    </row>
    <row r="1287" spans="1:6" x14ac:dyDescent="0.25">
      <c r="A1287" t="s">
        <v>55</v>
      </c>
      <c r="B1287">
        <v>2010</v>
      </c>
      <c r="C1287" t="s">
        <v>76</v>
      </c>
      <c r="D1287" t="s">
        <v>102</v>
      </c>
      <c r="E1287" t="s">
        <v>16707</v>
      </c>
      <c r="F1287">
        <v>32</v>
      </c>
    </row>
    <row r="1288" spans="1:6" x14ac:dyDescent="0.25">
      <c r="A1288" t="s">
        <v>55</v>
      </c>
      <c r="B1288">
        <v>2010</v>
      </c>
      <c r="C1288" t="s">
        <v>76</v>
      </c>
      <c r="D1288" t="s">
        <v>107</v>
      </c>
      <c r="E1288" t="s">
        <v>16708</v>
      </c>
      <c r="F1288">
        <v>35</v>
      </c>
    </row>
    <row r="1289" spans="1:6" x14ac:dyDescent="0.25">
      <c r="A1289" t="s">
        <v>55</v>
      </c>
      <c r="B1289">
        <v>2010</v>
      </c>
      <c r="C1289" t="s">
        <v>76</v>
      </c>
      <c r="D1289" t="s">
        <v>39</v>
      </c>
      <c r="E1289" t="s">
        <v>16709</v>
      </c>
      <c r="F1289">
        <v>26</v>
      </c>
    </row>
    <row r="1290" spans="1:6" x14ac:dyDescent="0.25">
      <c r="A1290" t="s">
        <v>55</v>
      </c>
      <c r="B1290">
        <v>2010</v>
      </c>
      <c r="C1290" t="s">
        <v>76</v>
      </c>
      <c r="D1290" t="s">
        <v>103</v>
      </c>
      <c r="E1290" t="s">
        <v>16710</v>
      </c>
      <c r="F1290">
        <v>361</v>
      </c>
    </row>
    <row r="1291" spans="1:6" x14ac:dyDescent="0.25">
      <c r="A1291" t="s">
        <v>55</v>
      </c>
      <c r="B1291">
        <v>2010</v>
      </c>
      <c r="C1291" t="s">
        <v>77</v>
      </c>
      <c r="D1291" t="s">
        <v>38</v>
      </c>
      <c r="E1291" t="s">
        <v>16711</v>
      </c>
      <c r="F1291">
        <v>8</v>
      </c>
    </row>
    <row r="1292" spans="1:6" x14ac:dyDescent="0.25">
      <c r="A1292" t="s">
        <v>55</v>
      </c>
      <c r="B1292">
        <v>2010</v>
      </c>
      <c r="C1292" t="s">
        <v>77</v>
      </c>
      <c r="D1292" t="s">
        <v>40</v>
      </c>
      <c r="E1292" t="s">
        <v>16712</v>
      </c>
      <c r="F1292">
        <v>11</v>
      </c>
    </row>
    <row r="1293" spans="1:6" x14ac:dyDescent="0.25">
      <c r="A1293" t="s">
        <v>55</v>
      </c>
      <c r="B1293">
        <v>2010</v>
      </c>
      <c r="C1293" t="s">
        <v>77</v>
      </c>
      <c r="D1293" t="s">
        <v>102</v>
      </c>
      <c r="E1293" t="s">
        <v>16713</v>
      </c>
      <c r="F1293">
        <v>33</v>
      </c>
    </row>
    <row r="1294" spans="1:6" x14ac:dyDescent="0.25">
      <c r="A1294" t="s">
        <v>55</v>
      </c>
      <c r="B1294">
        <v>2010</v>
      </c>
      <c r="C1294" t="s">
        <v>77</v>
      </c>
      <c r="D1294" t="s">
        <v>107</v>
      </c>
      <c r="E1294" t="s">
        <v>16714</v>
      </c>
      <c r="F1294">
        <v>32</v>
      </c>
    </row>
    <row r="1295" spans="1:6" x14ac:dyDescent="0.25">
      <c r="A1295" t="s">
        <v>55</v>
      </c>
      <c r="B1295">
        <v>2010</v>
      </c>
      <c r="C1295" t="s">
        <v>77</v>
      </c>
      <c r="D1295" t="s">
        <v>39</v>
      </c>
      <c r="E1295" t="s">
        <v>16715</v>
      </c>
      <c r="F1295">
        <v>24</v>
      </c>
    </row>
    <row r="1296" spans="1:6" x14ac:dyDescent="0.25">
      <c r="A1296" t="s">
        <v>55</v>
      </c>
      <c r="B1296">
        <v>2010</v>
      </c>
      <c r="C1296" t="s">
        <v>77</v>
      </c>
      <c r="D1296" t="s">
        <v>103</v>
      </c>
      <c r="E1296" t="s">
        <v>16716</v>
      </c>
      <c r="F1296">
        <v>348</v>
      </c>
    </row>
    <row r="1297" spans="1:6" x14ac:dyDescent="0.25">
      <c r="A1297" t="s">
        <v>55</v>
      </c>
      <c r="B1297">
        <v>2010</v>
      </c>
      <c r="C1297" t="s">
        <v>78</v>
      </c>
      <c r="D1297" t="s">
        <v>38</v>
      </c>
      <c r="E1297" t="s">
        <v>16717</v>
      </c>
      <c r="F1297">
        <v>6</v>
      </c>
    </row>
    <row r="1298" spans="1:6" x14ac:dyDescent="0.25">
      <c r="A1298" t="s">
        <v>55</v>
      </c>
      <c r="B1298">
        <v>2010</v>
      </c>
      <c r="C1298" t="s">
        <v>78</v>
      </c>
      <c r="D1298" t="s">
        <v>40</v>
      </c>
      <c r="E1298" t="s">
        <v>16718</v>
      </c>
      <c r="F1298">
        <v>19</v>
      </c>
    </row>
    <row r="1299" spans="1:6" x14ac:dyDescent="0.25">
      <c r="A1299" t="s">
        <v>55</v>
      </c>
      <c r="B1299">
        <v>2010</v>
      </c>
      <c r="C1299" t="s">
        <v>78</v>
      </c>
      <c r="D1299" t="s">
        <v>102</v>
      </c>
      <c r="E1299" t="s">
        <v>16719</v>
      </c>
      <c r="F1299">
        <v>39</v>
      </c>
    </row>
    <row r="1300" spans="1:6" x14ac:dyDescent="0.25">
      <c r="A1300" t="s">
        <v>55</v>
      </c>
      <c r="B1300">
        <v>2010</v>
      </c>
      <c r="C1300" t="s">
        <v>78</v>
      </c>
      <c r="D1300" t="s">
        <v>107</v>
      </c>
      <c r="E1300" t="s">
        <v>16720</v>
      </c>
      <c r="F1300">
        <v>43</v>
      </c>
    </row>
    <row r="1301" spans="1:6" x14ac:dyDescent="0.25">
      <c r="A1301" t="s">
        <v>55</v>
      </c>
      <c r="B1301">
        <v>2010</v>
      </c>
      <c r="C1301" t="s">
        <v>78</v>
      </c>
      <c r="D1301" t="s">
        <v>39</v>
      </c>
      <c r="E1301" t="s">
        <v>16721</v>
      </c>
      <c r="F1301">
        <v>32</v>
      </c>
    </row>
    <row r="1302" spans="1:6" x14ac:dyDescent="0.25">
      <c r="A1302" t="s">
        <v>55</v>
      </c>
      <c r="B1302">
        <v>2010</v>
      </c>
      <c r="C1302" t="s">
        <v>78</v>
      </c>
      <c r="D1302" t="s">
        <v>103</v>
      </c>
      <c r="E1302" t="s">
        <v>16722</v>
      </c>
      <c r="F1302">
        <v>338</v>
      </c>
    </row>
    <row r="1303" spans="1:6" x14ac:dyDescent="0.25">
      <c r="A1303" t="s">
        <v>55</v>
      </c>
      <c r="B1303">
        <v>2010</v>
      </c>
      <c r="C1303" t="s">
        <v>79</v>
      </c>
      <c r="D1303" t="s">
        <v>38</v>
      </c>
      <c r="E1303" t="s">
        <v>16723</v>
      </c>
      <c r="F1303">
        <v>9</v>
      </c>
    </row>
    <row r="1304" spans="1:6" x14ac:dyDescent="0.25">
      <c r="A1304" t="s">
        <v>55</v>
      </c>
      <c r="B1304">
        <v>2010</v>
      </c>
      <c r="C1304" t="s">
        <v>79</v>
      </c>
      <c r="D1304" t="s">
        <v>40</v>
      </c>
      <c r="E1304" t="s">
        <v>16724</v>
      </c>
      <c r="F1304">
        <v>8</v>
      </c>
    </row>
    <row r="1305" spans="1:6" x14ac:dyDescent="0.25">
      <c r="A1305" t="s">
        <v>55</v>
      </c>
      <c r="B1305">
        <v>2010</v>
      </c>
      <c r="C1305" t="s">
        <v>79</v>
      </c>
      <c r="D1305" t="s">
        <v>102</v>
      </c>
      <c r="E1305" t="s">
        <v>16725</v>
      </c>
      <c r="F1305">
        <v>28</v>
      </c>
    </row>
    <row r="1306" spans="1:6" x14ac:dyDescent="0.25">
      <c r="A1306" t="s">
        <v>55</v>
      </c>
      <c r="B1306">
        <v>2010</v>
      </c>
      <c r="C1306" t="s">
        <v>79</v>
      </c>
      <c r="D1306" t="s">
        <v>107</v>
      </c>
      <c r="E1306" t="s">
        <v>16726</v>
      </c>
      <c r="F1306">
        <v>44</v>
      </c>
    </row>
    <row r="1307" spans="1:6" x14ac:dyDescent="0.25">
      <c r="A1307" t="s">
        <v>55</v>
      </c>
      <c r="B1307">
        <v>2010</v>
      </c>
      <c r="C1307" t="s">
        <v>79</v>
      </c>
      <c r="D1307" t="s">
        <v>39</v>
      </c>
      <c r="E1307" t="s">
        <v>16727</v>
      </c>
      <c r="F1307">
        <v>26</v>
      </c>
    </row>
    <row r="1308" spans="1:6" x14ac:dyDescent="0.25">
      <c r="A1308" t="s">
        <v>55</v>
      </c>
      <c r="B1308">
        <v>2010</v>
      </c>
      <c r="C1308" t="s">
        <v>79</v>
      </c>
      <c r="D1308" t="s">
        <v>103</v>
      </c>
      <c r="E1308" t="s">
        <v>16728</v>
      </c>
      <c r="F1308">
        <v>242</v>
      </c>
    </row>
    <row r="1309" spans="1:6" x14ac:dyDescent="0.25">
      <c r="A1309" t="s">
        <v>55</v>
      </c>
      <c r="B1309">
        <v>2011</v>
      </c>
      <c r="C1309" t="s">
        <v>76</v>
      </c>
      <c r="D1309" t="s">
        <v>38</v>
      </c>
      <c r="E1309" t="s">
        <v>16729</v>
      </c>
      <c r="F1309">
        <v>9</v>
      </c>
    </row>
    <row r="1310" spans="1:6" x14ac:dyDescent="0.25">
      <c r="A1310" t="s">
        <v>55</v>
      </c>
      <c r="B1310">
        <v>2011</v>
      </c>
      <c r="C1310" t="s">
        <v>76</v>
      </c>
      <c r="D1310" t="s">
        <v>40</v>
      </c>
      <c r="E1310" t="s">
        <v>16730</v>
      </c>
      <c r="F1310">
        <v>13</v>
      </c>
    </row>
    <row r="1311" spans="1:6" x14ac:dyDescent="0.25">
      <c r="A1311" t="s">
        <v>55</v>
      </c>
      <c r="B1311">
        <v>2011</v>
      </c>
      <c r="C1311" t="s">
        <v>76</v>
      </c>
      <c r="D1311" t="s">
        <v>102</v>
      </c>
      <c r="E1311" t="s">
        <v>16731</v>
      </c>
      <c r="F1311">
        <v>35</v>
      </c>
    </row>
    <row r="1312" spans="1:6" x14ac:dyDescent="0.25">
      <c r="A1312" t="s">
        <v>55</v>
      </c>
      <c r="B1312">
        <v>2011</v>
      </c>
      <c r="C1312" t="s">
        <v>76</v>
      </c>
      <c r="D1312" t="s">
        <v>107</v>
      </c>
      <c r="E1312" t="s">
        <v>16732</v>
      </c>
      <c r="F1312">
        <v>25</v>
      </c>
    </row>
    <row r="1313" spans="1:6" x14ac:dyDescent="0.25">
      <c r="A1313" t="s">
        <v>55</v>
      </c>
      <c r="B1313">
        <v>2011</v>
      </c>
      <c r="C1313" t="s">
        <v>76</v>
      </c>
      <c r="D1313" t="s">
        <v>39</v>
      </c>
      <c r="E1313" t="s">
        <v>16733</v>
      </c>
      <c r="F1313">
        <v>36</v>
      </c>
    </row>
    <row r="1314" spans="1:6" x14ac:dyDescent="0.25">
      <c r="A1314" t="s">
        <v>55</v>
      </c>
      <c r="B1314">
        <v>2011</v>
      </c>
      <c r="C1314" t="s">
        <v>76</v>
      </c>
      <c r="D1314" t="s">
        <v>103</v>
      </c>
      <c r="E1314" t="s">
        <v>16734</v>
      </c>
      <c r="F1314">
        <v>349</v>
      </c>
    </row>
    <row r="1315" spans="1:6" x14ac:dyDescent="0.25">
      <c r="A1315" t="s">
        <v>55</v>
      </c>
      <c r="B1315">
        <v>2011</v>
      </c>
      <c r="C1315" t="s">
        <v>77</v>
      </c>
      <c r="D1315" t="s">
        <v>38</v>
      </c>
      <c r="E1315" t="s">
        <v>16735</v>
      </c>
      <c r="F1315">
        <v>3</v>
      </c>
    </row>
    <row r="1316" spans="1:6" x14ac:dyDescent="0.25">
      <c r="A1316" t="s">
        <v>55</v>
      </c>
      <c r="B1316">
        <v>2011</v>
      </c>
      <c r="C1316" t="s">
        <v>77</v>
      </c>
      <c r="D1316" t="s">
        <v>40</v>
      </c>
      <c r="E1316" t="s">
        <v>16736</v>
      </c>
      <c r="F1316">
        <v>9</v>
      </c>
    </row>
    <row r="1317" spans="1:6" x14ac:dyDescent="0.25">
      <c r="A1317" t="s">
        <v>55</v>
      </c>
      <c r="B1317">
        <v>2011</v>
      </c>
      <c r="C1317" t="s">
        <v>77</v>
      </c>
      <c r="D1317" t="s">
        <v>102</v>
      </c>
      <c r="E1317" t="s">
        <v>16737</v>
      </c>
      <c r="F1317">
        <v>45</v>
      </c>
    </row>
    <row r="1318" spans="1:6" x14ac:dyDescent="0.25">
      <c r="A1318" t="s">
        <v>55</v>
      </c>
      <c r="B1318">
        <v>2011</v>
      </c>
      <c r="C1318" t="s">
        <v>77</v>
      </c>
      <c r="D1318" t="s">
        <v>107</v>
      </c>
      <c r="E1318" t="s">
        <v>16738</v>
      </c>
      <c r="F1318">
        <v>18</v>
      </c>
    </row>
    <row r="1319" spans="1:6" x14ac:dyDescent="0.25">
      <c r="A1319" t="s">
        <v>55</v>
      </c>
      <c r="B1319">
        <v>2011</v>
      </c>
      <c r="C1319" t="s">
        <v>77</v>
      </c>
      <c r="D1319" t="s">
        <v>39</v>
      </c>
      <c r="E1319" t="s">
        <v>16739</v>
      </c>
      <c r="F1319">
        <v>24</v>
      </c>
    </row>
    <row r="1320" spans="1:6" x14ac:dyDescent="0.25">
      <c r="A1320" t="s">
        <v>55</v>
      </c>
      <c r="B1320">
        <v>2011</v>
      </c>
      <c r="C1320" t="s">
        <v>77</v>
      </c>
      <c r="D1320" t="s">
        <v>103</v>
      </c>
      <c r="E1320" t="s">
        <v>16740</v>
      </c>
      <c r="F1320">
        <v>357</v>
      </c>
    </row>
    <row r="1321" spans="1:6" x14ac:dyDescent="0.25">
      <c r="A1321" t="s">
        <v>55</v>
      </c>
      <c r="B1321">
        <v>2011</v>
      </c>
      <c r="C1321" t="s">
        <v>78</v>
      </c>
      <c r="D1321" t="s">
        <v>38</v>
      </c>
      <c r="E1321" t="s">
        <v>16741</v>
      </c>
      <c r="F1321">
        <v>1</v>
      </c>
    </row>
    <row r="1322" spans="1:6" x14ac:dyDescent="0.25">
      <c r="A1322" t="s">
        <v>55</v>
      </c>
      <c r="B1322">
        <v>2011</v>
      </c>
      <c r="C1322" t="s">
        <v>78</v>
      </c>
      <c r="D1322" t="s">
        <v>40</v>
      </c>
      <c r="E1322" t="s">
        <v>16742</v>
      </c>
      <c r="F1322">
        <v>8</v>
      </c>
    </row>
    <row r="1323" spans="1:6" x14ac:dyDescent="0.25">
      <c r="A1323" t="s">
        <v>55</v>
      </c>
      <c r="B1323">
        <v>2011</v>
      </c>
      <c r="C1323" t="s">
        <v>78</v>
      </c>
      <c r="D1323" t="s">
        <v>102</v>
      </c>
      <c r="E1323" t="s">
        <v>16743</v>
      </c>
      <c r="F1323">
        <v>44</v>
      </c>
    </row>
    <row r="1324" spans="1:6" x14ac:dyDescent="0.25">
      <c r="A1324" t="s">
        <v>55</v>
      </c>
      <c r="B1324">
        <v>2011</v>
      </c>
      <c r="C1324" t="s">
        <v>78</v>
      </c>
      <c r="D1324" t="s">
        <v>107</v>
      </c>
      <c r="E1324" t="s">
        <v>16744</v>
      </c>
      <c r="F1324">
        <v>27</v>
      </c>
    </row>
    <row r="1325" spans="1:6" x14ac:dyDescent="0.25">
      <c r="A1325" t="s">
        <v>55</v>
      </c>
      <c r="B1325">
        <v>2011</v>
      </c>
      <c r="C1325" t="s">
        <v>78</v>
      </c>
      <c r="D1325" t="s">
        <v>39</v>
      </c>
      <c r="E1325" t="s">
        <v>16745</v>
      </c>
      <c r="F1325">
        <v>28</v>
      </c>
    </row>
    <row r="1326" spans="1:6" x14ac:dyDescent="0.25">
      <c r="A1326" t="s">
        <v>55</v>
      </c>
      <c r="B1326">
        <v>2011</v>
      </c>
      <c r="C1326" t="s">
        <v>78</v>
      </c>
      <c r="D1326" t="s">
        <v>103</v>
      </c>
      <c r="E1326" t="s">
        <v>16746</v>
      </c>
      <c r="F1326">
        <v>355</v>
      </c>
    </row>
    <row r="1327" spans="1:6" x14ac:dyDescent="0.25">
      <c r="A1327" t="s">
        <v>55</v>
      </c>
      <c r="B1327">
        <v>2011</v>
      </c>
      <c r="C1327" t="s">
        <v>79</v>
      </c>
      <c r="D1327" t="s">
        <v>38</v>
      </c>
      <c r="E1327" t="s">
        <v>16747</v>
      </c>
      <c r="F1327">
        <v>2</v>
      </c>
    </row>
    <row r="1328" spans="1:6" x14ac:dyDescent="0.25">
      <c r="A1328" t="s">
        <v>55</v>
      </c>
      <c r="B1328">
        <v>2011</v>
      </c>
      <c r="C1328" t="s">
        <v>79</v>
      </c>
      <c r="D1328" t="s">
        <v>40</v>
      </c>
      <c r="E1328" t="s">
        <v>16748</v>
      </c>
      <c r="F1328">
        <v>7</v>
      </c>
    </row>
    <row r="1329" spans="1:6" x14ac:dyDescent="0.25">
      <c r="A1329" t="s">
        <v>55</v>
      </c>
      <c r="B1329">
        <v>2011</v>
      </c>
      <c r="C1329" t="s">
        <v>79</v>
      </c>
      <c r="D1329" t="s">
        <v>102</v>
      </c>
      <c r="E1329" t="s">
        <v>16749</v>
      </c>
      <c r="F1329">
        <v>36</v>
      </c>
    </row>
    <row r="1330" spans="1:6" x14ac:dyDescent="0.25">
      <c r="A1330" t="s">
        <v>55</v>
      </c>
      <c r="B1330">
        <v>2011</v>
      </c>
      <c r="C1330" t="s">
        <v>79</v>
      </c>
      <c r="D1330" t="s">
        <v>107</v>
      </c>
      <c r="E1330" t="s">
        <v>16750</v>
      </c>
      <c r="F1330">
        <v>33</v>
      </c>
    </row>
    <row r="1331" spans="1:6" x14ac:dyDescent="0.25">
      <c r="A1331" t="s">
        <v>55</v>
      </c>
      <c r="B1331">
        <v>2011</v>
      </c>
      <c r="C1331" t="s">
        <v>79</v>
      </c>
      <c r="D1331" t="s">
        <v>39</v>
      </c>
      <c r="E1331" t="s">
        <v>16751</v>
      </c>
      <c r="F1331">
        <v>42</v>
      </c>
    </row>
    <row r="1332" spans="1:6" x14ac:dyDescent="0.25">
      <c r="A1332" t="s">
        <v>55</v>
      </c>
      <c r="B1332">
        <v>2011</v>
      </c>
      <c r="C1332" t="s">
        <v>79</v>
      </c>
      <c r="D1332" t="s">
        <v>103</v>
      </c>
      <c r="E1332" t="s">
        <v>16752</v>
      </c>
      <c r="F1332">
        <v>230</v>
      </c>
    </row>
    <row r="1333" spans="1:6" x14ac:dyDescent="0.25">
      <c r="A1333" t="s">
        <v>55</v>
      </c>
      <c r="B1333">
        <v>2012</v>
      </c>
      <c r="C1333" t="s">
        <v>76</v>
      </c>
      <c r="D1333" t="s">
        <v>38</v>
      </c>
      <c r="E1333" t="s">
        <v>16753</v>
      </c>
      <c r="F1333">
        <v>12</v>
      </c>
    </row>
    <row r="1334" spans="1:6" x14ac:dyDescent="0.25">
      <c r="A1334" t="s">
        <v>55</v>
      </c>
      <c r="B1334">
        <v>2012</v>
      </c>
      <c r="C1334" t="s">
        <v>76</v>
      </c>
      <c r="D1334" t="s">
        <v>40</v>
      </c>
      <c r="E1334" t="s">
        <v>16754</v>
      </c>
      <c r="F1334">
        <v>19</v>
      </c>
    </row>
    <row r="1335" spans="1:6" x14ac:dyDescent="0.25">
      <c r="A1335" t="s">
        <v>55</v>
      </c>
      <c r="B1335">
        <v>2012</v>
      </c>
      <c r="C1335" t="s">
        <v>76</v>
      </c>
      <c r="D1335" t="s">
        <v>102</v>
      </c>
      <c r="E1335" t="s">
        <v>16755</v>
      </c>
      <c r="F1335">
        <v>36</v>
      </c>
    </row>
    <row r="1336" spans="1:6" x14ac:dyDescent="0.25">
      <c r="A1336" t="s">
        <v>55</v>
      </c>
      <c r="B1336">
        <v>2012</v>
      </c>
      <c r="C1336" t="s">
        <v>76</v>
      </c>
      <c r="D1336" t="s">
        <v>107</v>
      </c>
      <c r="E1336" t="s">
        <v>16756</v>
      </c>
      <c r="F1336">
        <v>29</v>
      </c>
    </row>
    <row r="1337" spans="1:6" x14ac:dyDescent="0.25">
      <c r="A1337" t="s">
        <v>55</v>
      </c>
      <c r="B1337">
        <v>2012</v>
      </c>
      <c r="C1337" t="s">
        <v>76</v>
      </c>
      <c r="D1337" t="s">
        <v>39</v>
      </c>
      <c r="E1337" t="s">
        <v>16757</v>
      </c>
      <c r="F1337">
        <v>21</v>
      </c>
    </row>
    <row r="1338" spans="1:6" x14ac:dyDescent="0.25">
      <c r="A1338" t="s">
        <v>55</v>
      </c>
      <c r="B1338">
        <v>2012</v>
      </c>
      <c r="C1338" t="s">
        <v>76</v>
      </c>
      <c r="D1338" t="s">
        <v>103</v>
      </c>
      <c r="E1338" t="s">
        <v>16758</v>
      </c>
      <c r="F1338">
        <v>371</v>
      </c>
    </row>
    <row r="1339" spans="1:6" x14ac:dyDescent="0.25">
      <c r="A1339" t="s">
        <v>55</v>
      </c>
      <c r="B1339">
        <v>2012</v>
      </c>
      <c r="C1339" t="s">
        <v>77</v>
      </c>
      <c r="D1339" t="s">
        <v>38</v>
      </c>
      <c r="E1339" t="s">
        <v>16759</v>
      </c>
      <c r="F1339">
        <v>8</v>
      </c>
    </row>
    <row r="1340" spans="1:6" x14ac:dyDescent="0.25">
      <c r="A1340" t="s">
        <v>55</v>
      </c>
      <c r="B1340">
        <v>2012</v>
      </c>
      <c r="C1340" t="s">
        <v>77</v>
      </c>
      <c r="D1340" t="s">
        <v>40</v>
      </c>
      <c r="E1340" t="s">
        <v>16760</v>
      </c>
      <c r="F1340">
        <v>9</v>
      </c>
    </row>
    <row r="1341" spans="1:6" x14ac:dyDescent="0.25">
      <c r="A1341" t="s">
        <v>55</v>
      </c>
      <c r="B1341">
        <v>2012</v>
      </c>
      <c r="C1341" t="s">
        <v>77</v>
      </c>
      <c r="D1341" t="s">
        <v>102</v>
      </c>
      <c r="E1341" t="s">
        <v>16761</v>
      </c>
      <c r="F1341">
        <v>29</v>
      </c>
    </row>
    <row r="1342" spans="1:6" x14ac:dyDescent="0.25">
      <c r="A1342" t="s">
        <v>55</v>
      </c>
      <c r="B1342">
        <v>2012</v>
      </c>
      <c r="C1342" t="s">
        <v>77</v>
      </c>
      <c r="D1342" t="s">
        <v>107</v>
      </c>
      <c r="E1342" t="s">
        <v>16762</v>
      </c>
      <c r="F1342">
        <v>20</v>
      </c>
    </row>
    <row r="1343" spans="1:6" x14ac:dyDescent="0.25">
      <c r="A1343" t="s">
        <v>55</v>
      </c>
      <c r="B1343">
        <v>2012</v>
      </c>
      <c r="C1343" t="s">
        <v>77</v>
      </c>
      <c r="D1343" t="s">
        <v>39</v>
      </c>
      <c r="E1343" t="s">
        <v>16763</v>
      </c>
      <c r="F1343">
        <v>28</v>
      </c>
    </row>
    <row r="1344" spans="1:6" x14ac:dyDescent="0.25">
      <c r="A1344" t="s">
        <v>55</v>
      </c>
      <c r="B1344">
        <v>2012</v>
      </c>
      <c r="C1344" t="s">
        <v>77</v>
      </c>
      <c r="D1344" t="s">
        <v>103</v>
      </c>
      <c r="E1344" t="s">
        <v>16764</v>
      </c>
      <c r="F1344">
        <v>313</v>
      </c>
    </row>
    <row r="1345" spans="1:6" x14ac:dyDescent="0.25">
      <c r="A1345" t="s">
        <v>55</v>
      </c>
      <c r="B1345">
        <v>2012</v>
      </c>
      <c r="C1345" t="s">
        <v>78</v>
      </c>
      <c r="D1345" t="s">
        <v>38</v>
      </c>
      <c r="E1345" t="s">
        <v>16765</v>
      </c>
      <c r="F1345">
        <v>9</v>
      </c>
    </row>
    <row r="1346" spans="1:6" x14ac:dyDescent="0.25">
      <c r="A1346" t="s">
        <v>55</v>
      </c>
      <c r="B1346">
        <v>2012</v>
      </c>
      <c r="C1346" t="s">
        <v>78</v>
      </c>
      <c r="D1346" t="s">
        <v>40</v>
      </c>
      <c r="E1346" t="s">
        <v>16766</v>
      </c>
      <c r="F1346">
        <v>19</v>
      </c>
    </row>
    <row r="1347" spans="1:6" x14ac:dyDescent="0.25">
      <c r="A1347" t="s">
        <v>55</v>
      </c>
      <c r="B1347">
        <v>2012</v>
      </c>
      <c r="C1347" t="s">
        <v>78</v>
      </c>
      <c r="D1347" t="s">
        <v>102</v>
      </c>
      <c r="E1347" t="s">
        <v>16767</v>
      </c>
      <c r="F1347">
        <v>32</v>
      </c>
    </row>
    <row r="1348" spans="1:6" x14ac:dyDescent="0.25">
      <c r="A1348" t="s">
        <v>55</v>
      </c>
      <c r="B1348">
        <v>2012</v>
      </c>
      <c r="C1348" t="s">
        <v>78</v>
      </c>
      <c r="D1348" t="s">
        <v>107</v>
      </c>
      <c r="E1348" t="s">
        <v>16768</v>
      </c>
      <c r="F1348">
        <v>30</v>
      </c>
    </row>
    <row r="1349" spans="1:6" x14ac:dyDescent="0.25">
      <c r="A1349" t="s">
        <v>55</v>
      </c>
      <c r="B1349">
        <v>2012</v>
      </c>
      <c r="C1349" t="s">
        <v>78</v>
      </c>
      <c r="D1349" t="s">
        <v>39</v>
      </c>
      <c r="E1349" t="s">
        <v>16769</v>
      </c>
      <c r="F1349">
        <v>27</v>
      </c>
    </row>
    <row r="1350" spans="1:6" x14ac:dyDescent="0.25">
      <c r="A1350" t="s">
        <v>55</v>
      </c>
      <c r="B1350">
        <v>2012</v>
      </c>
      <c r="C1350" t="s">
        <v>78</v>
      </c>
      <c r="D1350" t="s">
        <v>103</v>
      </c>
      <c r="E1350" t="s">
        <v>16770</v>
      </c>
      <c r="F1350">
        <v>321</v>
      </c>
    </row>
    <row r="1351" spans="1:6" x14ac:dyDescent="0.25">
      <c r="A1351" t="s">
        <v>55</v>
      </c>
      <c r="B1351">
        <v>2012</v>
      </c>
      <c r="C1351" t="s">
        <v>79</v>
      </c>
      <c r="D1351" t="s">
        <v>38</v>
      </c>
      <c r="E1351" t="s">
        <v>16771</v>
      </c>
      <c r="F1351">
        <v>15</v>
      </c>
    </row>
    <row r="1352" spans="1:6" x14ac:dyDescent="0.25">
      <c r="A1352" t="s">
        <v>55</v>
      </c>
      <c r="B1352">
        <v>2012</v>
      </c>
      <c r="C1352" t="s">
        <v>79</v>
      </c>
      <c r="D1352" t="s">
        <v>40</v>
      </c>
      <c r="E1352" t="s">
        <v>16772</v>
      </c>
      <c r="F1352">
        <v>15</v>
      </c>
    </row>
    <row r="1353" spans="1:6" x14ac:dyDescent="0.25">
      <c r="A1353" t="s">
        <v>55</v>
      </c>
      <c r="B1353">
        <v>2012</v>
      </c>
      <c r="C1353" t="s">
        <v>79</v>
      </c>
      <c r="D1353" t="s">
        <v>102</v>
      </c>
      <c r="E1353" t="s">
        <v>16773</v>
      </c>
      <c r="F1353">
        <v>32</v>
      </c>
    </row>
    <row r="1354" spans="1:6" x14ac:dyDescent="0.25">
      <c r="A1354" t="s">
        <v>55</v>
      </c>
      <c r="B1354">
        <v>2012</v>
      </c>
      <c r="C1354" t="s">
        <v>79</v>
      </c>
      <c r="D1354" t="s">
        <v>107</v>
      </c>
      <c r="E1354" t="s">
        <v>16774</v>
      </c>
      <c r="F1354">
        <v>34</v>
      </c>
    </row>
    <row r="1355" spans="1:6" x14ac:dyDescent="0.25">
      <c r="A1355" t="s">
        <v>55</v>
      </c>
      <c r="B1355">
        <v>2012</v>
      </c>
      <c r="C1355" t="s">
        <v>79</v>
      </c>
      <c r="D1355" t="s">
        <v>39</v>
      </c>
      <c r="E1355" t="s">
        <v>16775</v>
      </c>
      <c r="F1355">
        <v>23</v>
      </c>
    </row>
    <row r="1356" spans="1:6" x14ac:dyDescent="0.25">
      <c r="A1356" t="s">
        <v>55</v>
      </c>
      <c r="B1356">
        <v>2012</v>
      </c>
      <c r="C1356" t="s">
        <v>79</v>
      </c>
      <c r="D1356" t="s">
        <v>103</v>
      </c>
      <c r="E1356" t="s">
        <v>16776</v>
      </c>
      <c r="F1356">
        <v>211</v>
      </c>
    </row>
    <row r="1357" spans="1:6" x14ac:dyDescent="0.25">
      <c r="A1357" t="s">
        <v>55</v>
      </c>
      <c r="B1357">
        <v>2013</v>
      </c>
      <c r="C1357" t="s">
        <v>76</v>
      </c>
      <c r="D1357" t="s">
        <v>38</v>
      </c>
      <c r="E1357" t="s">
        <v>16777</v>
      </c>
      <c r="F1357">
        <v>13</v>
      </c>
    </row>
    <row r="1358" spans="1:6" x14ac:dyDescent="0.25">
      <c r="A1358" t="s">
        <v>55</v>
      </c>
      <c r="B1358">
        <v>2013</v>
      </c>
      <c r="C1358" t="s">
        <v>76</v>
      </c>
      <c r="D1358" t="s">
        <v>40</v>
      </c>
      <c r="E1358" t="s">
        <v>16778</v>
      </c>
      <c r="F1358">
        <v>25</v>
      </c>
    </row>
    <row r="1359" spans="1:6" x14ac:dyDescent="0.25">
      <c r="A1359" t="s">
        <v>55</v>
      </c>
      <c r="B1359">
        <v>2013</v>
      </c>
      <c r="C1359" t="s">
        <v>76</v>
      </c>
      <c r="D1359" t="s">
        <v>102</v>
      </c>
      <c r="E1359" t="s">
        <v>16779</v>
      </c>
      <c r="F1359">
        <v>34</v>
      </c>
    </row>
    <row r="1360" spans="1:6" x14ac:dyDescent="0.25">
      <c r="A1360" t="s">
        <v>55</v>
      </c>
      <c r="B1360">
        <v>2013</v>
      </c>
      <c r="C1360" t="s">
        <v>76</v>
      </c>
      <c r="D1360" t="s">
        <v>107</v>
      </c>
      <c r="E1360" t="s">
        <v>16780</v>
      </c>
      <c r="F1360">
        <v>42</v>
      </c>
    </row>
    <row r="1361" spans="1:6" x14ac:dyDescent="0.25">
      <c r="A1361" t="s">
        <v>55</v>
      </c>
      <c r="B1361">
        <v>2013</v>
      </c>
      <c r="C1361" t="s">
        <v>76</v>
      </c>
      <c r="D1361" t="s">
        <v>39</v>
      </c>
      <c r="E1361" t="s">
        <v>16781</v>
      </c>
      <c r="F1361">
        <v>23</v>
      </c>
    </row>
    <row r="1362" spans="1:6" x14ac:dyDescent="0.25">
      <c r="A1362" t="s">
        <v>55</v>
      </c>
      <c r="B1362">
        <v>2013</v>
      </c>
      <c r="C1362" t="s">
        <v>76</v>
      </c>
      <c r="D1362" t="s">
        <v>103</v>
      </c>
      <c r="E1362" t="s">
        <v>16782</v>
      </c>
      <c r="F1362">
        <v>317</v>
      </c>
    </row>
    <row r="1363" spans="1:6" x14ac:dyDescent="0.25">
      <c r="A1363" t="s">
        <v>55</v>
      </c>
      <c r="B1363">
        <v>2013</v>
      </c>
      <c r="C1363" t="s">
        <v>77</v>
      </c>
      <c r="D1363" t="s">
        <v>38</v>
      </c>
      <c r="E1363" t="s">
        <v>16783</v>
      </c>
      <c r="F1363">
        <v>20</v>
      </c>
    </row>
    <row r="1364" spans="1:6" x14ac:dyDescent="0.25">
      <c r="A1364" t="s">
        <v>55</v>
      </c>
      <c r="B1364">
        <v>2013</v>
      </c>
      <c r="C1364" t="s">
        <v>77</v>
      </c>
      <c r="D1364" t="s">
        <v>40</v>
      </c>
      <c r="E1364" t="s">
        <v>16784</v>
      </c>
      <c r="F1364">
        <v>17</v>
      </c>
    </row>
    <row r="1365" spans="1:6" x14ac:dyDescent="0.25">
      <c r="A1365" t="s">
        <v>55</v>
      </c>
      <c r="B1365">
        <v>2013</v>
      </c>
      <c r="C1365" t="s">
        <v>77</v>
      </c>
      <c r="D1365" t="s">
        <v>102</v>
      </c>
      <c r="E1365" t="s">
        <v>16785</v>
      </c>
      <c r="F1365">
        <v>43</v>
      </c>
    </row>
    <row r="1366" spans="1:6" x14ac:dyDescent="0.25">
      <c r="A1366" t="s">
        <v>55</v>
      </c>
      <c r="B1366">
        <v>2013</v>
      </c>
      <c r="C1366" t="s">
        <v>77</v>
      </c>
      <c r="D1366" t="s">
        <v>107</v>
      </c>
      <c r="E1366" t="s">
        <v>16786</v>
      </c>
      <c r="F1366">
        <v>35</v>
      </c>
    </row>
    <row r="1367" spans="1:6" x14ac:dyDescent="0.25">
      <c r="A1367" t="s">
        <v>55</v>
      </c>
      <c r="B1367">
        <v>2013</v>
      </c>
      <c r="C1367" t="s">
        <v>77</v>
      </c>
      <c r="D1367" t="s">
        <v>39</v>
      </c>
      <c r="E1367" t="s">
        <v>16787</v>
      </c>
      <c r="F1367">
        <v>23</v>
      </c>
    </row>
    <row r="1368" spans="1:6" x14ac:dyDescent="0.25">
      <c r="A1368" t="s">
        <v>55</v>
      </c>
      <c r="B1368">
        <v>2013</v>
      </c>
      <c r="C1368" t="s">
        <v>77</v>
      </c>
      <c r="D1368" t="s">
        <v>103</v>
      </c>
      <c r="E1368" t="s">
        <v>16788</v>
      </c>
      <c r="F1368">
        <v>301</v>
      </c>
    </row>
    <row r="1369" spans="1:6" x14ac:dyDescent="0.25">
      <c r="A1369" t="s">
        <v>55</v>
      </c>
      <c r="B1369">
        <v>2013</v>
      </c>
      <c r="C1369" t="s">
        <v>78</v>
      </c>
      <c r="D1369" t="s">
        <v>38</v>
      </c>
      <c r="E1369" t="s">
        <v>16789</v>
      </c>
      <c r="F1369">
        <v>16</v>
      </c>
    </row>
    <row r="1370" spans="1:6" x14ac:dyDescent="0.25">
      <c r="A1370" t="s">
        <v>55</v>
      </c>
      <c r="B1370">
        <v>2013</v>
      </c>
      <c r="C1370" t="s">
        <v>78</v>
      </c>
      <c r="D1370" t="s">
        <v>40</v>
      </c>
      <c r="E1370" t="s">
        <v>16790</v>
      </c>
      <c r="F1370">
        <v>23</v>
      </c>
    </row>
    <row r="1371" spans="1:6" x14ac:dyDescent="0.25">
      <c r="A1371" t="s">
        <v>55</v>
      </c>
      <c r="B1371">
        <v>2013</v>
      </c>
      <c r="C1371" t="s">
        <v>78</v>
      </c>
      <c r="D1371" t="s">
        <v>102</v>
      </c>
      <c r="E1371" t="s">
        <v>16791</v>
      </c>
      <c r="F1371">
        <v>32</v>
      </c>
    </row>
    <row r="1372" spans="1:6" x14ac:dyDescent="0.25">
      <c r="A1372" t="s">
        <v>55</v>
      </c>
      <c r="B1372">
        <v>2013</v>
      </c>
      <c r="C1372" t="s">
        <v>78</v>
      </c>
      <c r="D1372" t="s">
        <v>107</v>
      </c>
      <c r="E1372" t="s">
        <v>16792</v>
      </c>
      <c r="F1372">
        <v>34</v>
      </c>
    </row>
    <row r="1373" spans="1:6" x14ac:dyDescent="0.25">
      <c r="A1373" t="s">
        <v>55</v>
      </c>
      <c r="B1373">
        <v>2013</v>
      </c>
      <c r="C1373" t="s">
        <v>78</v>
      </c>
      <c r="D1373" t="s">
        <v>39</v>
      </c>
      <c r="E1373" t="s">
        <v>16793</v>
      </c>
      <c r="F1373">
        <v>25</v>
      </c>
    </row>
    <row r="1374" spans="1:6" x14ac:dyDescent="0.25">
      <c r="A1374" t="s">
        <v>55</v>
      </c>
      <c r="B1374">
        <v>2013</v>
      </c>
      <c r="C1374" t="s">
        <v>78</v>
      </c>
      <c r="D1374" t="s">
        <v>103</v>
      </c>
      <c r="E1374" t="s">
        <v>16794</v>
      </c>
      <c r="F1374">
        <v>297</v>
      </c>
    </row>
    <row r="1375" spans="1:6" x14ac:dyDescent="0.25">
      <c r="A1375" t="s">
        <v>55</v>
      </c>
      <c r="B1375">
        <v>2013</v>
      </c>
      <c r="C1375" t="s">
        <v>79</v>
      </c>
      <c r="D1375" t="s">
        <v>38</v>
      </c>
      <c r="E1375" t="s">
        <v>16795</v>
      </c>
      <c r="F1375">
        <v>15</v>
      </c>
    </row>
    <row r="1376" spans="1:6" x14ac:dyDescent="0.25">
      <c r="A1376" t="s">
        <v>55</v>
      </c>
      <c r="B1376">
        <v>2013</v>
      </c>
      <c r="C1376" t="s">
        <v>79</v>
      </c>
      <c r="D1376" t="s">
        <v>40</v>
      </c>
      <c r="E1376" t="s">
        <v>16796</v>
      </c>
      <c r="F1376">
        <v>17</v>
      </c>
    </row>
    <row r="1377" spans="1:6" x14ac:dyDescent="0.25">
      <c r="A1377" t="s">
        <v>55</v>
      </c>
      <c r="B1377">
        <v>2013</v>
      </c>
      <c r="C1377" t="s">
        <v>79</v>
      </c>
      <c r="D1377" t="s">
        <v>102</v>
      </c>
      <c r="E1377" t="s">
        <v>16797</v>
      </c>
      <c r="F1377">
        <v>42</v>
      </c>
    </row>
    <row r="1378" spans="1:6" x14ac:dyDescent="0.25">
      <c r="A1378" t="s">
        <v>55</v>
      </c>
      <c r="B1378">
        <v>2013</v>
      </c>
      <c r="C1378" t="s">
        <v>79</v>
      </c>
      <c r="D1378" t="s">
        <v>107</v>
      </c>
      <c r="E1378" t="s">
        <v>16798</v>
      </c>
      <c r="F1378">
        <v>41</v>
      </c>
    </row>
    <row r="1379" spans="1:6" x14ac:dyDescent="0.25">
      <c r="A1379" t="s">
        <v>55</v>
      </c>
      <c r="B1379">
        <v>2013</v>
      </c>
      <c r="C1379" t="s">
        <v>79</v>
      </c>
      <c r="D1379" t="s">
        <v>39</v>
      </c>
      <c r="E1379" t="s">
        <v>16799</v>
      </c>
      <c r="F1379">
        <v>31</v>
      </c>
    </row>
    <row r="1380" spans="1:6" x14ac:dyDescent="0.25">
      <c r="A1380" t="s">
        <v>55</v>
      </c>
      <c r="B1380">
        <v>2013</v>
      </c>
      <c r="C1380" t="s">
        <v>79</v>
      </c>
      <c r="D1380" t="s">
        <v>103</v>
      </c>
      <c r="E1380" t="s">
        <v>16800</v>
      </c>
      <c r="F1380">
        <v>222</v>
      </c>
    </row>
    <row r="1381" spans="1:6" x14ac:dyDescent="0.25">
      <c r="A1381" t="s">
        <v>55</v>
      </c>
      <c r="B1381">
        <v>2014</v>
      </c>
      <c r="C1381" t="s">
        <v>76</v>
      </c>
      <c r="D1381" t="s">
        <v>38</v>
      </c>
      <c r="E1381" t="s">
        <v>16801</v>
      </c>
      <c r="F1381">
        <v>12</v>
      </c>
    </row>
    <row r="1382" spans="1:6" x14ac:dyDescent="0.25">
      <c r="A1382" t="s">
        <v>55</v>
      </c>
      <c r="B1382">
        <v>2014</v>
      </c>
      <c r="C1382" t="s">
        <v>76</v>
      </c>
      <c r="D1382" t="s">
        <v>40</v>
      </c>
      <c r="E1382" t="s">
        <v>16802</v>
      </c>
      <c r="F1382">
        <v>27</v>
      </c>
    </row>
    <row r="1383" spans="1:6" x14ac:dyDescent="0.25">
      <c r="A1383" t="s">
        <v>55</v>
      </c>
      <c r="B1383">
        <v>2014</v>
      </c>
      <c r="C1383" t="s">
        <v>76</v>
      </c>
      <c r="D1383" t="s">
        <v>102</v>
      </c>
      <c r="E1383" t="s">
        <v>16803</v>
      </c>
      <c r="F1383">
        <v>38</v>
      </c>
    </row>
    <row r="1384" spans="1:6" x14ac:dyDescent="0.25">
      <c r="A1384" t="s">
        <v>55</v>
      </c>
      <c r="B1384">
        <v>2014</v>
      </c>
      <c r="C1384" t="s">
        <v>76</v>
      </c>
      <c r="D1384" t="s">
        <v>107</v>
      </c>
      <c r="E1384" t="s">
        <v>16804</v>
      </c>
      <c r="F1384">
        <v>36</v>
      </c>
    </row>
    <row r="1385" spans="1:6" x14ac:dyDescent="0.25">
      <c r="A1385" t="s">
        <v>55</v>
      </c>
      <c r="B1385">
        <v>2014</v>
      </c>
      <c r="C1385" t="s">
        <v>76</v>
      </c>
      <c r="D1385" t="s">
        <v>39</v>
      </c>
      <c r="E1385" t="s">
        <v>16805</v>
      </c>
      <c r="F1385">
        <v>26</v>
      </c>
    </row>
    <row r="1386" spans="1:6" x14ac:dyDescent="0.25">
      <c r="A1386" t="s">
        <v>55</v>
      </c>
      <c r="B1386">
        <v>2014</v>
      </c>
      <c r="C1386" t="s">
        <v>76</v>
      </c>
      <c r="D1386" t="s">
        <v>103</v>
      </c>
      <c r="E1386" t="s">
        <v>16806</v>
      </c>
      <c r="F1386">
        <v>298</v>
      </c>
    </row>
    <row r="1387" spans="1:6" x14ac:dyDescent="0.25">
      <c r="A1387" t="s">
        <v>55</v>
      </c>
      <c r="B1387">
        <v>2014</v>
      </c>
      <c r="C1387" t="s">
        <v>77</v>
      </c>
      <c r="D1387" t="s">
        <v>38</v>
      </c>
      <c r="E1387" t="s">
        <v>16807</v>
      </c>
      <c r="F1387">
        <v>13</v>
      </c>
    </row>
    <row r="1388" spans="1:6" x14ac:dyDescent="0.25">
      <c r="A1388" t="s">
        <v>55</v>
      </c>
      <c r="B1388">
        <v>2014</v>
      </c>
      <c r="C1388" t="s">
        <v>77</v>
      </c>
      <c r="D1388" t="s">
        <v>40</v>
      </c>
      <c r="E1388" t="s">
        <v>16808</v>
      </c>
      <c r="F1388">
        <v>14</v>
      </c>
    </row>
    <row r="1389" spans="1:6" x14ac:dyDescent="0.25">
      <c r="A1389" t="s">
        <v>55</v>
      </c>
      <c r="B1389">
        <v>2014</v>
      </c>
      <c r="C1389" t="s">
        <v>77</v>
      </c>
      <c r="D1389" t="s">
        <v>102</v>
      </c>
      <c r="E1389" t="s">
        <v>16809</v>
      </c>
      <c r="F1389">
        <v>36</v>
      </c>
    </row>
    <row r="1390" spans="1:6" x14ac:dyDescent="0.25">
      <c r="A1390" t="s">
        <v>55</v>
      </c>
      <c r="B1390">
        <v>2014</v>
      </c>
      <c r="C1390" t="s">
        <v>77</v>
      </c>
      <c r="D1390" t="s">
        <v>107</v>
      </c>
      <c r="E1390" t="s">
        <v>16810</v>
      </c>
      <c r="F1390">
        <v>33</v>
      </c>
    </row>
    <row r="1391" spans="1:6" x14ac:dyDescent="0.25">
      <c r="A1391" t="s">
        <v>55</v>
      </c>
      <c r="B1391">
        <v>2014</v>
      </c>
      <c r="C1391" t="s">
        <v>77</v>
      </c>
      <c r="D1391" t="s">
        <v>39</v>
      </c>
      <c r="E1391" t="s">
        <v>16811</v>
      </c>
      <c r="F1391">
        <v>25</v>
      </c>
    </row>
    <row r="1392" spans="1:6" x14ac:dyDescent="0.25">
      <c r="A1392" t="s">
        <v>55</v>
      </c>
      <c r="B1392">
        <v>2014</v>
      </c>
      <c r="C1392" t="s">
        <v>77</v>
      </c>
      <c r="D1392" t="s">
        <v>103</v>
      </c>
      <c r="E1392" t="s">
        <v>16812</v>
      </c>
      <c r="F1392">
        <v>292</v>
      </c>
    </row>
    <row r="1393" spans="1:6" x14ac:dyDescent="0.25">
      <c r="A1393" t="s">
        <v>55</v>
      </c>
      <c r="B1393">
        <v>2014</v>
      </c>
      <c r="C1393" t="s">
        <v>78</v>
      </c>
      <c r="D1393" t="s">
        <v>38</v>
      </c>
      <c r="E1393" t="s">
        <v>16813</v>
      </c>
      <c r="F1393">
        <v>8</v>
      </c>
    </row>
    <row r="1394" spans="1:6" x14ac:dyDescent="0.25">
      <c r="A1394" t="s">
        <v>55</v>
      </c>
      <c r="B1394">
        <v>2014</v>
      </c>
      <c r="C1394" t="s">
        <v>78</v>
      </c>
      <c r="D1394" t="s">
        <v>40</v>
      </c>
      <c r="E1394" t="s">
        <v>16814</v>
      </c>
      <c r="F1394">
        <v>22</v>
      </c>
    </row>
    <row r="1395" spans="1:6" x14ac:dyDescent="0.25">
      <c r="A1395" t="s">
        <v>55</v>
      </c>
      <c r="B1395">
        <v>2014</v>
      </c>
      <c r="C1395" t="s">
        <v>78</v>
      </c>
      <c r="D1395" t="s">
        <v>102</v>
      </c>
      <c r="E1395" t="s">
        <v>16815</v>
      </c>
      <c r="F1395">
        <v>45</v>
      </c>
    </row>
    <row r="1396" spans="1:6" x14ac:dyDescent="0.25">
      <c r="A1396" t="s">
        <v>55</v>
      </c>
      <c r="B1396">
        <v>2014</v>
      </c>
      <c r="C1396" t="s">
        <v>78</v>
      </c>
      <c r="D1396" t="s">
        <v>107</v>
      </c>
      <c r="E1396" t="s">
        <v>16816</v>
      </c>
      <c r="F1396">
        <v>37</v>
      </c>
    </row>
    <row r="1397" spans="1:6" x14ac:dyDescent="0.25">
      <c r="A1397" t="s">
        <v>55</v>
      </c>
      <c r="B1397">
        <v>2014</v>
      </c>
      <c r="C1397" t="s">
        <v>78</v>
      </c>
      <c r="D1397" t="s">
        <v>39</v>
      </c>
      <c r="E1397" t="s">
        <v>16817</v>
      </c>
      <c r="F1397">
        <v>26</v>
      </c>
    </row>
    <row r="1398" spans="1:6" x14ac:dyDescent="0.25">
      <c r="A1398" t="s">
        <v>55</v>
      </c>
      <c r="B1398">
        <v>2014</v>
      </c>
      <c r="C1398" t="s">
        <v>78</v>
      </c>
      <c r="D1398" t="s">
        <v>103</v>
      </c>
      <c r="E1398" t="s">
        <v>16818</v>
      </c>
      <c r="F1398">
        <v>311</v>
      </c>
    </row>
    <row r="1399" spans="1:6" x14ac:dyDescent="0.25">
      <c r="A1399" t="s">
        <v>55</v>
      </c>
      <c r="B1399">
        <v>2014</v>
      </c>
      <c r="C1399" t="s">
        <v>79</v>
      </c>
      <c r="D1399" t="s">
        <v>38</v>
      </c>
      <c r="E1399" t="s">
        <v>16819</v>
      </c>
      <c r="F1399">
        <v>14</v>
      </c>
    </row>
    <row r="1400" spans="1:6" x14ac:dyDescent="0.25">
      <c r="A1400" t="s">
        <v>55</v>
      </c>
      <c r="B1400">
        <v>2014</v>
      </c>
      <c r="C1400" t="s">
        <v>79</v>
      </c>
      <c r="D1400" t="s">
        <v>40</v>
      </c>
      <c r="E1400" t="s">
        <v>16820</v>
      </c>
      <c r="F1400">
        <v>21</v>
      </c>
    </row>
    <row r="1401" spans="1:6" x14ac:dyDescent="0.25">
      <c r="A1401" t="s">
        <v>55</v>
      </c>
      <c r="B1401">
        <v>2014</v>
      </c>
      <c r="C1401" t="s">
        <v>79</v>
      </c>
      <c r="D1401" t="s">
        <v>102</v>
      </c>
      <c r="E1401" t="s">
        <v>16821</v>
      </c>
      <c r="F1401">
        <v>42</v>
      </c>
    </row>
    <row r="1402" spans="1:6" x14ac:dyDescent="0.25">
      <c r="A1402" t="s">
        <v>55</v>
      </c>
      <c r="B1402">
        <v>2014</v>
      </c>
      <c r="C1402" t="s">
        <v>79</v>
      </c>
      <c r="D1402" t="s">
        <v>107</v>
      </c>
      <c r="E1402" t="s">
        <v>16822</v>
      </c>
      <c r="F1402">
        <v>46</v>
      </c>
    </row>
    <row r="1403" spans="1:6" x14ac:dyDescent="0.25">
      <c r="A1403" t="s">
        <v>55</v>
      </c>
      <c r="B1403">
        <v>2014</v>
      </c>
      <c r="C1403" t="s">
        <v>79</v>
      </c>
      <c r="D1403" t="s">
        <v>39</v>
      </c>
      <c r="E1403" t="s">
        <v>16823</v>
      </c>
      <c r="F1403">
        <v>23</v>
      </c>
    </row>
    <row r="1404" spans="1:6" x14ac:dyDescent="0.25">
      <c r="A1404" t="s">
        <v>55</v>
      </c>
      <c r="B1404">
        <v>2014</v>
      </c>
      <c r="C1404" t="s">
        <v>79</v>
      </c>
      <c r="D1404" t="s">
        <v>103</v>
      </c>
      <c r="E1404" t="s">
        <v>16824</v>
      </c>
      <c r="F1404">
        <v>219</v>
      </c>
    </row>
    <row r="1405" spans="1:6" x14ac:dyDescent="0.25">
      <c r="A1405" t="s">
        <v>52</v>
      </c>
      <c r="B1405">
        <v>2010</v>
      </c>
      <c r="C1405" t="s">
        <v>76</v>
      </c>
      <c r="D1405" t="s">
        <v>38</v>
      </c>
      <c r="E1405" t="s">
        <v>16825</v>
      </c>
      <c r="F1405">
        <v>14</v>
      </c>
    </row>
    <row r="1406" spans="1:6" x14ac:dyDescent="0.25">
      <c r="A1406" t="s">
        <v>52</v>
      </c>
      <c r="B1406">
        <v>2010</v>
      </c>
      <c r="C1406" t="s">
        <v>76</v>
      </c>
      <c r="D1406" t="s">
        <v>40</v>
      </c>
      <c r="E1406" t="s">
        <v>16826</v>
      </c>
      <c r="F1406">
        <v>18</v>
      </c>
    </row>
    <row r="1407" spans="1:6" x14ac:dyDescent="0.25">
      <c r="A1407" t="s">
        <v>52</v>
      </c>
      <c r="B1407">
        <v>2010</v>
      </c>
      <c r="C1407" t="s">
        <v>76</v>
      </c>
      <c r="D1407" t="s">
        <v>102</v>
      </c>
      <c r="E1407" t="s">
        <v>16827</v>
      </c>
      <c r="F1407">
        <v>25</v>
      </c>
    </row>
    <row r="1408" spans="1:6" x14ac:dyDescent="0.25">
      <c r="A1408" t="s">
        <v>52</v>
      </c>
      <c r="B1408">
        <v>2010</v>
      </c>
      <c r="C1408" t="s">
        <v>76</v>
      </c>
      <c r="D1408" t="s">
        <v>107</v>
      </c>
      <c r="E1408" t="s">
        <v>16828</v>
      </c>
      <c r="F1408">
        <v>28</v>
      </c>
    </row>
    <row r="1409" spans="1:6" x14ac:dyDescent="0.25">
      <c r="A1409" t="s">
        <v>52</v>
      </c>
      <c r="B1409">
        <v>2010</v>
      </c>
      <c r="C1409" t="s">
        <v>76</v>
      </c>
      <c r="D1409" t="s">
        <v>39</v>
      </c>
      <c r="E1409" t="s">
        <v>16829</v>
      </c>
      <c r="F1409">
        <v>53</v>
      </c>
    </row>
    <row r="1410" spans="1:6" x14ac:dyDescent="0.25">
      <c r="A1410" t="s">
        <v>52</v>
      </c>
      <c r="B1410">
        <v>2010</v>
      </c>
      <c r="C1410" t="s">
        <v>76</v>
      </c>
      <c r="D1410" t="s">
        <v>103</v>
      </c>
      <c r="E1410" t="s">
        <v>16830</v>
      </c>
      <c r="F1410">
        <v>403</v>
      </c>
    </row>
    <row r="1411" spans="1:6" x14ac:dyDescent="0.25">
      <c r="A1411" t="s">
        <v>52</v>
      </c>
      <c r="B1411">
        <v>2010</v>
      </c>
      <c r="C1411" t="s">
        <v>77</v>
      </c>
      <c r="D1411" t="s">
        <v>38</v>
      </c>
      <c r="E1411" t="s">
        <v>16831</v>
      </c>
      <c r="F1411">
        <v>13</v>
      </c>
    </row>
    <row r="1412" spans="1:6" x14ac:dyDescent="0.25">
      <c r="A1412" t="s">
        <v>52</v>
      </c>
      <c r="B1412">
        <v>2010</v>
      </c>
      <c r="C1412" t="s">
        <v>77</v>
      </c>
      <c r="D1412" t="s">
        <v>40</v>
      </c>
      <c r="E1412" t="s">
        <v>16832</v>
      </c>
      <c r="F1412">
        <v>17</v>
      </c>
    </row>
    <row r="1413" spans="1:6" x14ac:dyDescent="0.25">
      <c r="A1413" t="s">
        <v>52</v>
      </c>
      <c r="B1413">
        <v>2010</v>
      </c>
      <c r="C1413" t="s">
        <v>77</v>
      </c>
      <c r="D1413" t="s">
        <v>102</v>
      </c>
      <c r="E1413" t="s">
        <v>16833</v>
      </c>
      <c r="F1413">
        <v>36</v>
      </c>
    </row>
    <row r="1414" spans="1:6" x14ac:dyDescent="0.25">
      <c r="A1414" t="s">
        <v>52</v>
      </c>
      <c r="B1414">
        <v>2010</v>
      </c>
      <c r="C1414" t="s">
        <v>77</v>
      </c>
      <c r="D1414" t="s">
        <v>107</v>
      </c>
      <c r="E1414" t="s">
        <v>16834</v>
      </c>
      <c r="F1414">
        <v>41</v>
      </c>
    </row>
    <row r="1415" spans="1:6" x14ac:dyDescent="0.25">
      <c r="A1415" t="s">
        <v>52</v>
      </c>
      <c r="B1415">
        <v>2010</v>
      </c>
      <c r="C1415" t="s">
        <v>77</v>
      </c>
      <c r="D1415" t="s">
        <v>39</v>
      </c>
      <c r="E1415" t="s">
        <v>16835</v>
      </c>
      <c r="F1415">
        <v>37</v>
      </c>
    </row>
    <row r="1416" spans="1:6" x14ac:dyDescent="0.25">
      <c r="A1416" t="s">
        <v>52</v>
      </c>
      <c r="B1416">
        <v>2010</v>
      </c>
      <c r="C1416" t="s">
        <v>77</v>
      </c>
      <c r="D1416" t="s">
        <v>103</v>
      </c>
      <c r="E1416" t="s">
        <v>16836</v>
      </c>
      <c r="F1416">
        <v>365</v>
      </c>
    </row>
    <row r="1417" spans="1:6" x14ac:dyDescent="0.25">
      <c r="A1417" t="s">
        <v>52</v>
      </c>
      <c r="B1417">
        <v>2010</v>
      </c>
      <c r="C1417" t="s">
        <v>78</v>
      </c>
      <c r="D1417" t="s">
        <v>38</v>
      </c>
      <c r="E1417" t="s">
        <v>16837</v>
      </c>
      <c r="F1417">
        <v>13</v>
      </c>
    </row>
    <row r="1418" spans="1:6" x14ac:dyDescent="0.25">
      <c r="A1418" t="s">
        <v>52</v>
      </c>
      <c r="B1418">
        <v>2010</v>
      </c>
      <c r="C1418" t="s">
        <v>78</v>
      </c>
      <c r="D1418" t="s">
        <v>40</v>
      </c>
      <c r="E1418" t="s">
        <v>16838</v>
      </c>
      <c r="F1418">
        <v>14</v>
      </c>
    </row>
    <row r="1419" spans="1:6" x14ac:dyDescent="0.25">
      <c r="A1419" t="s">
        <v>52</v>
      </c>
      <c r="B1419">
        <v>2010</v>
      </c>
      <c r="C1419" t="s">
        <v>78</v>
      </c>
      <c r="D1419" t="s">
        <v>102</v>
      </c>
      <c r="E1419" t="s">
        <v>16839</v>
      </c>
      <c r="F1419">
        <v>33</v>
      </c>
    </row>
    <row r="1420" spans="1:6" x14ac:dyDescent="0.25">
      <c r="A1420" t="s">
        <v>52</v>
      </c>
      <c r="B1420">
        <v>2010</v>
      </c>
      <c r="C1420" t="s">
        <v>78</v>
      </c>
      <c r="D1420" t="s">
        <v>107</v>
      </c>
      <c r="E1420" t="s">
        <v>16840</v>
      </c>
      <c r="F1420">
        <v>34</v>
      </c>
    </row>
    <row r="1421" spans="1:6" x14ac:dyDescent="0.25">
      <c r="A1421" t="s">
        <v>52</v>
      </c>
      <c r="B1421">
        <v>2010</v>
      </c>
      <c r="C1421" t="s">
        <v>78</v>
      </c>
      <c r="D1421" t="s">
        <v>39</v>
      </c>
      <c r="E1421" t="s">
        <v>16841</v>
      </c>
      <c r="F1421">
        <v>43</v>
      </c>
    </row>
    <row r="1422" spans="1:6" x14ac:dyDescent="0.25">
      <c r="A1422" t="s">
        <v>52</v>
      </c>
      <c r="B1422">
        <v>2010</v>
      </c>
      <c r="C1422" t="s">
        <v>78</v>
      </c>
      <c r="D1422" t="s">
        <v>103</v>
      </c>
      <c r="E1422" t="s">
        <v>16842</v>
      </c>
      <c r="F1422">
        <v>409</v>
      </c>
    </row>
    <row r="1423" spans="1:6" x14ac:dyDescent="0.25">
      <c r="A1423" t="s">
        <v>52</v>
      </c>
      <c r="B1423">
        <v>2010</v>
      </c>
      <c r="C1423" t="s">
        <v>79</v>
      </c>
      <c r="D1423" t="s">
        <v>38</v>
      </c>
      <c r="E1423" t="s">
        <v>16843</v>
      </c>
      <c r="F1423">
        <v>16</v>
      </c>
    </row>
    <row r="1424" spans="1:6" x14ac:dyDescent="0.25">
      <c r="A1424" t="s">
        <v>52</v>
      </c>
      <c r="B1424">
        <v>2010</v>
      </c>
      <c r="C1424" t="s">
        <v>79</v>
      </c>
      <c r="D1424" t="s">
        <v>40</v>
      </c>
      <c r="E1424" t="s">
        <v>16844</v>
      </c>
      <c r="F1424">
        <v>11</v>
      </c>
    </row>
    <row r="1425" spans="1:6" x14ac:dyDescent="0.25">
      <c r="A1425" t="s">
        <v>52</v>
      </c>
      <c r="B1425">
        <v>2010</v>
      </c>
      <c r="C1425" t="s">
        <v>79</v>
      </c>
      <c r="D1425" t="s">
        <v>102</v>
      </c>
      <c r="E1425" t="s">
        <v>16845</v>
      </c>
      <c r="F1425">
        <v>23</v>
      </c>
    </row>
    <row r="1426" spans="1:6" x14ac:dyDescent="0.25">
      <c r="A1426" t="s">
        <v>52</v>
      </c>
      <c r="B1426">
        <v>2010</v>
      </c>
      <c r="C1426" t="s">
        <v>79</v>
      </c>
      <c r="D1426" t="s">
        <v>107</v>
      </c>
      <c r="E1426" t="s">
        <v>16846</v>
      </c>
      <c r="F1426">
        <v>29</v>
      </c>
    </row>
    <row r="1427" spans="1:6" x14ac:dyDescent="0.25">
      <c r="A1427" t="s">
        <v>52</v>
      </c>
      <c r="B1427">
        <v>2010</v>
      </c>
      <c r="C1427" t="s">
        <v>79</v>
      </c>
      <c r="D1427" t="s">
        <v>39</v>
      </c>
      <c r="E1427" t="s">
        <v>16847</v>
      </c>
      <c r="F1427">
        <v>31</v>
      </c>
    </row>
    <row r="1428" spans="1:6" x14ac:dyDescent="0.25">
      <c r="A1428" t="s">
        <v>52</v>
      </c>
      <c r="B1428">
        <v>2010</v>
      </c>
      <c r="C1428" t="s">
        <v>79</v>
      </c>
      <c r="D1428" t="s">
        <v>103</v>
      </c>
      <c r="E1428" t="s">
        <v>16848</v>
      </c>
      <c r="F1428">
        <v>286</v>
      </c>
    </row>
    <row r="1429" spans="1:6" x14ac:dyDescent="0.25">
      <c r="A1429" t="s">
        <v>52</v>
      </c>
      <c r="B1429">
        <v>2011</v>
      </c>
      <c r="C1429" t="s">
        <v>76</v>
      </c>
      <c r="D1429" t="s">
        <v>38</v>
      </c>
      <c r="E1429" t="s">
        <v>16849</v>
      </c>
      <c r="F1429">
        <v>14</v>
      </c>
    </row>
    <row r="1430" spans="1:6" x14ac:dyDescent="0.25">
      <c r="A1430" t="s">
        <v>52</v>
      </c>
      <c r="B1430">
        <v>2011</v>
      </c>
      <c r="C1430" t="s">
        <v>76</v>
      </c>
      <c r="D1430" t="s">
        <v>40</v>
      </c>
      <c r="E1430" t="s">
        <v>16850</v>
      </c>
      <c r="F1430">
        <v>6</v>
      </c>
    </row>
    <row r="1431" spans="1:6" x14ac:dyDescent="0.25">
      <c r="A1431" t="s">
        <v>52</v>
      </c>
      <c r="B1431">
        <v>2011</v>
      </c>
      <c r="C1431" t="s">
        <v>76</v>
      </c>
      <c r="D1431" t="s">
        <v>102</v>
      </c>
      <c r="E1431" t="s">
        <v>16851</v>
      </c>
      <c r="F1431">
        <v>39</v>
      </c>
    </row>
    <row r="1432" spans="1:6" x14ac:dyDescent="0.25">
      <c r="A1432" t="s">
        <v>52</v>
      </c>
      <c r="B1432">
        <v>2011</v>
      </c>
      <c r="C1432" t="s">
        <v>76</v>
      </c>
      <c r="D1432" t="s">
        <v>107</v>
      </c>
      <c r="E1432" t="s">
        <v>16852</v>
      </c>
      <c r="F1432">
        <v>13</v>
      </c>
    </row>
    <row r="1433" spans="1:6" x14ac:dyDescent="0.25">
      <c r="A1433" t="s">
        <v>52</v>
      </c>
      <c r="B1433">
        <v>2011</v>
      </c>
      <c r="C1433" t="s">
        <v>76</v>
      </c>
      <c r="D1433" t="s">
        <v>39</v>
      </c>
      <c r="E1433" t="s">
        <v>16853</v>
      </c>
      <c r="F1433">
        <v>40</v>
      </c>
    </row>
    <row r="1434" spans="1:6" x14ac:dyDescent="0.25">
      <c r="A1434" t="s">
        <v>52</v>
      </c>
      <c r="B1434">
        <v>2011</v>
      </c>
      <c r="C1434" t="s">
        <v>76</v>
      </c>
      <c r="D1434" t="s">
        <v>103</v>
      </c>
      <c r="E1434" t="s">
        <v>16854</v>
      </c>
      <c r="F1434">
        <v>407</v>
      </c>
    </row>
    <row r="1435" spans="1:6" x14ac:dyDescent="0.25">
      <c r="A1435" t="s">
        <v>52</v>
      </c>
      <c r="B1435">
        <v>2011</v>
      </c>
      <c r="C1435" t="s">
        <v>77</v>
      </c>
      <c r="D1435" t="s">
        <v>38</v>
      </c>
      <c r="E1435" t="s">
        <v>16855</v>
      </c>
      <c r="F1435">
        <v>11</v>
      </c>
    </row>
    <row r="1436" spans="1:6" x14ac:dyDescent="0.25">
      <c r="A1436" t="s">
        <v>52</v>
      </c>
      <c r="B1436">
        <v>2011</v>
      </c>
      <c r="C1436" t="s">
        <v>77</v>
      </c>
      <c r="D1436" t="s">
        <v>40</v>
      </c>
      <c r="E1436" t="s">
        <v>16856</v>
      </c>
      <c r="F1436">
        <v>6</v>
      </c>
    </row>
    <row r="1437" spans="1:6" x14ac:dyDescent="0.25">
      <c r="A1437" t="s">
        <v>52</v>
      </c>
      <c r="B1437">
        <v>2011</v>
      </c>
      <c r="C1437" t="s">
        <v>77</v>
      </c>
      <c r="D1437" t="s">
        <v>102</v>
      </c>
      <c r="E1437" t="s">
        <v>16857</v>
      </c>
      <c r="F1437">
        <v>38</v>
      </c>
    </row>
    <row r="1438" spans="1:6" x14ac:dyDescent="0.25">
      <c r="A1438" t="s">
        <v>52</v>
      </c>
      <c r="B1438">
        <v>2011</v>
      </c>
      <c r="C1438" t="s">
        <v>77</v>
      </c>
      <c r="D1438" t="s">
        <v>107</v>
      </c>
      <c r="E1438" t="s">
        <v>16858</v>
      </c>
      <c r="F1438">
        <v>13</v>
      </c>
    </row>
    <row r="1439" spans="1:6" x14ac:dyDescent="0.25">
      <c r="A1439" t="s">
        <v>52</v>
      </c>
      <c r="B1439">
        <v>2011</v>
      </c>
      <c r="C1439" t="s">
        <v>77</v>
      </c>
      <c r="D1439" t="s">
        <v>39</v>
      </c>
      <c r="E1439" t="s">
        <v>16859</v>
      </c>
      <c r="F1439">
        <v>41</v>
      </c>
    </row>
    <row r="1440" spans="1:6" x14ac:dyDescent="0.25">
      <c r="A1440" t="s">
        <v>52</v>
      </c>
      <c r="B1440">
        <v>2011</v>
      </c>
      <c r="C1440" t="s">
        <v>77</v>
      </c>
      <c r="D1440" t="s">
        <v>103</v>
      </c>
      <c r="E1440" t="s">
        <v>16860</v>
      </c>
      <c r="F1440">
        <v>385</v>
      </c>
    </row>
    <row r="1441" spans="1:6" x14ac:dyDescent="0.25">
      <c r="A1441" t="s">
        <v>52</v>
      </c>
      <c r="B1441">
        <v>2011</v>
      </c>
      <c r="C1441" t="s">
        <v>78</v>
      </c>
      <c r="D1441" t="s">
        <v>38</v>
      </c>
      <c r="E1441" t="s">
        <v>16861</v>
      </c>
      <c r="F1441">
        <v>7</v>
      </c>
    </row>
    <row r="1442" spans="1:6" x14ac:dyDescent="0.25">
      <c r="A1442" t="s">
        <v>52</v>
      </c>
      <c r="B1442">
        <v>2011</v>
      </c>
      <c r="C1442" t="s">
        <v>78</v>
      </c>
      <c r="D1442" t="s">
        <v>40</v>
      </c>
      <c r="E1442" t="s">
        <v>16862</v>
      </c>
      <c r="F1442">
        <v>9</v>
      </c>
    </row>
    <row r="1443" spans="1:6" x14ac:dyDescent="0.25">
      <c r="A1443" t="s">
        <v>52</v>
      </c>
      <c r="B1443">
        <v>2011</v>
      </c>
      <c r="C1443" t="s">
        <v>78</v>
      </c>
      <c r="D1443" t="s">
        <v>102</v>
      </c>
      <c r="E1443" t="s">
        <v>16863</v>
      </c>
      <c r="F1443">
        <v>31</v>
      </c>
    </row>
    <row r="1444" spans="1:6" x14ac:dyDescent="0.25">
      <c r="A1444" t="s">
        <v>52</v>
      </c>
      <c r="B1444">
        <v>2011</v>
      </c>
      <c r="C1444" t="s">
        <v>78</v>
      </c>
      <c r="D1444" t="s">
        <v>107</v>
      </c>
      <c r="E1444" t="s">
        <v>16864</v>
      </c>
      <c r="F1444">
        <v>15</v>
      </c>
    </row>
    <row r="1445" spans="1:6" x14ac:dyDescent="0.25">
      <c r="A1445" t="s">
        <v>52</v>
      </c>
      <c r="B1445">
        <v>2011</v>
      </c>
      <c r="C1445" t="s">
        <v>78</v>
      </c>
      <c r="D1445" t="s">
        <v>39</v>
      </c>
      <c r="E1445" t="s">
        <v>16865</v>
      </c>
      <c r="F1445">
        <v>52</v>
      </c>
    </row>
    <row r="1446" spans="1:6" x14ac:dyDescent="0.25">
      <c r="A1446" t="s">
        <v>52</v>
      </c>
      <c r="B1446">
        <v>2011</v>
      </c>
      <c r="C1446" t="s">
        <v>78</v>
      </c>
      <c r="D1446" t="s">
        <v>103</v>
      </c>
      <c r="E1446" t="s">
        <v>16866</v>
      </c>
      <c r="F1446">
        <v>416</v>
      </c>
    </row>
    <row r="1447" spans="1:6" x14ac:dyDescent="0.25">
      <c r="A1447" t="s">
        <v>52</v>
      </c>
      <c r="B1447">
        <v>2011</v>
      </c>
      <c r="C1447" t="s">
        <v>79</v>
      </c>
      <c r="D1447" t="s">
        <v>38</v>
      </c>
      <c r="E1447" t="s">
        <v>16867</v>
      </c>
      <c r="F1447">
        <v>11</v>
      </c>
    </row>
    <row r="1448" spans="1:6" x14ac:dyDescent="0.25">
      <c r="A1448" t="s">
        <v>52</v>
      </c>
      <c r="B1448">
        <v>2011</v>
      </c>
      <c r="C1448" t="s">
        <v>79</v>
      </c>
      <c r="D1448" t="s">
        <v>40</v>
      </c>
      <c r="E1448" t="s">
        <v>16868</v>
      </c>
      <c r="F1448">
        <v>5</v>
      </c>
    </row>
    <row r="1449" spans="1:6" x14ac:dyDescent="0.25">
      <c r="A1449" t="s">
        <v>52</v>
      </c>
      <c r="B1449">
        <v>2011</v>
      </c>
      <c r="C1449" t="s">
        <v>79</v>
      </c>
      <c r="D1449" t="s">
        <v>102</v>
      </c>
      <c r="E1449" t="s">
        <v>16869</v>
      </c>
      <c r="F1449">
        <v>37</v>
      </c>
    </row>
    <row r="1450" spans="1:6" x14ac:dyDescent="0.25">
      <c r="A1450" t="s">
        <v>52</v>
      </c>
      <c r="B1450">
        <v>2011</v>
      </c>
      <c r="C1450" t="s">
        <v>79</v>
      </c>
      <c r="D1450" t="s">
        <v>107</v>
      </c>
      <c r="E1450" t="s">
        <v>16870</v>
      </c>
      <c r="F1450">
        <v>25</v>
      </c>
    </row>
    <row r="1451" spans="1:6" x14ac:dyDescent="0.25">
      <c r="A1451" t="s">
        <v>52</v>
      </c>
      <c r="B1451">
        <v>2011</v>
      </c>
      <c r="C1451" t="s">
        <v>79</v>
      </c>
      <c r="D1451" t="s">
        <v>39</v>
      </c>
      <c r="E1451" t="s">
        <v>16871</v>
      </c>
      <c r="F1451">
        <v>38</v>
      </c>
    </row>
    <row r="1452" spans="1:6" x14ac:dyDescent="0.25">
      <c r="A1452" t="s">
        <v>52</v>
      </c>
      <c r="B1452">
        <v>2011</v>
      </c>
      <c r="C1452" t="s">
        <v>79</v>
      </c>
      <c r="D1452" t="s">
        <v>103</v>
      </c>
      <c r="E1452" t="s">
        <v>16872</v>
      </c>
      <c r="F1452">
        <v>273</v>
      </c>
    </row>
    <row r="1453" spans="1:6" x14ac:dyDescent="0.25">
      <c r="A1453" t="s">
        <v>52</v>
      </c>
      <c r="B1453">
        <v>2012</v>
      </c>
      <c r="C1453" t="s">
        <v>76</v>
      </c>
      <c r="D1453" t="s">
        <v>38</v>
      </c>
      <c r="E1453" t="s">
        <v>16873</v>
      </c>
      <c r="F1453">
        <v>22</v>
      </c>
    </row>
    <row r="1454" spans="1:6" x14ac:dyDescent="0.25">
      <c r="A1454" t="s">
        <v>52</v>
      </c>
      <c r="B1454">
        <v>2012</v>
      </c>
      <c r="C1454" t="s">
        <v>76</v>
      </c>
      <c r="D1454" t="s">
        <v>40</v>
      </c>
      <c r="E1454" t="s">
        <v>16874</v>
      </c>
      <c r="F1454">
        <v>11</v>
      </c>
    </row>
    <row r="1455" spans="1:6" x14ac:dyDescent="0.25">
      <c r="A1455" t="s">
        <v>52</v>
      </c>
      <c r="B1455">
        <v>2012</v>
      </c>
      <c r="C1455" t="s">
        <v>76</v>
      </c>
      <c r="D1455" t="s">
        <v>102</v>
      </c>
      <c r="E1455" t="s">
        <v>16875</v>
      </c>
      <c r="F1455">
        <v>24</v>
      </c>
    </row>
    <row r="1456" spans="1:6" x14ac:dyDescent="0.25">
      <c r="A1456" t="s">
        <v>52</v>
      </c>
      <c r="B1456">
        <v>2012</v>
      </c>
      <c r="C1456" t="s">
        <v>76</v>
      </c>
      <c r="D1456" t="s">
        <v>107</v>
      </c>
      <c r="E1456" t="s">
        <v>16876</v>
      </c>
      <c r="F1456">
        <v>25</v>
      </c>
    </row>
    <row r="1457" spans="1:6" x14ac:dyDescent="0.25">
      <c r="A1457" t="s">
        <v>52</v>
      </c>
      <c r="B1457">
        <v>2012</v>
      </c>
      <c r="C1457" t="s">
        <v>76</v>
      </c>
      <c r="D1457" t="s">
        <v>39</v>
      </c>
      <c r="E1457" t="s">
        <v>16877</v>
      </c>
      <c r="F1457">
        <v>46</v>
      </c>
    </row>
    <row r="1458" spans="1:6" x14ac:dyDescent="0.25">
      <c r="A1458" t="s">
        <v>52</v>
      </c>
      <c r="B1458">
        <v>2012</v>
      </c>
      <c r="C1458" t="s">
        <v>76</v>
      </c>
      <c r="D1458" t="s">
        <v>103</v>
      </c>
      <c r="E1458" t="s">
        <v>16878</v>
      </c>
      <c r="F1458">
        <v>422</v>
      </c>
    </row>
    <row r="1459" spans="1:6" x14ac:dyDescent="0.25">
      <c r="A1459" t="s">
        <v>52</v>
      </c>
      <c r="B1459">
        <v>2012</v>
      </c>
      <c r="C1459" t="s">
        <v>77</v>
      </c>
      <c r="D1459" t="s">
        <v>38</v>
      </c>
      <c r="E1459" t="s">
        <v>16879</v>
      </c>
      <c r="F1459">
        <v>17</v>
      </c>
    </row>
    <row r="1460" spans="1:6" x14ac:dyDescent="0.25">
      <c r="A1460" t="s">
        <v>52</v>
      </c>
      <c r="B1460">
        <v>2012</v>
      </c>
      <c r="C1460" t="s">
        <v>77</v>
      </c>
      <c r="D1460" t="s">
        <v>40</v>
      </c>
      <c r="E1460" t="s">
        <v>16880</v>
      </c>
      <c r="F1460">
        <v>11</v>
      </c>
    </row>
    <row r="1461" spans="1:6" x14ac:dyDescent="0.25">
      <c r="A1461" t="s">
        <v>52</v>
      </c>
      <c r="B1461">
        <v>2012</v>
      </c>
      <c r="C1461" t="s">
        <v>77</v>
      </c>
      <c r="D1461" t="s">
        <v>102</v>
      </c>
      <c r="E1461" t="s">
        <v>16881</v>
      </c>
      <c r="F1461">
        <v>30</v>
      </c>
    </row>
    <row r="1462" spans="1:6" x14ac:dyDescent="0.25">
      <c r="A1462" t="s">
        <v>52</v>
      </c>
      <c r="B1462">
        <v>2012</v>
      </c>
      <c r="C1462" t="s">
        <v>77</v>
      </c>
      <c r="D1462" t="s">
        <v>107</v>
      </c>
      <c r="E1462" t="s">
        <v>16882</v>
      </c>
      <c r="F1462">
        <v>29</v>
      </c>
    </row>
    <row r="1463" spans="1:6" x14ac:dyDescent="0.25">
      <c r="A1463" t="s">
        <v>52</v>
      </c>
      <c r="B1463">
        <v>2012</v>
      </c>
      <c r="C1463" t="s">
        <v>77</v>
      </c>
      <c r="D1463" t="s">
        <v>39</v>
      </c>
      <c r="E1463" t="s">
        <v>16883</v>
      </c>
      <c r="F1463">
        <v>34</v>
      </c>
    </row>
    <row r="1464" spans="1:6" x14ac:dyDescent="0.25">
      <c r="A1464" t="s">
        <v>52</v>
      </c>
      <c r="B1464">
        <v>2012</v>
      </c>
      <c r="C1464" t="s">
        <v>77</v>
      </c>
      <c r="D1464" t="s">
        <v>103</v>
      </c>
      <c r="E1464" t="s">
        <v>16884</v>
      </c>
      <c r="F1464">
        <v>328</v>
      </c>
    </row>
    <row r="1465" spans="1:6" x14ac:dyDescent="0.25">
      <c r="A1465" t="s">
        <v>52</v>
      </c>
      <c r="B1465">
        <v>2012</v>
      </c>
      <c r="C1465" t="s">
        <v>78</v>
      </c>
      <c r="D1465" t="s">
        <v>38</v>
      </c>
      <c r="E1465" t="s">
        <v>16885</v>
      </c>
      <c r="F1465">
        <v>7</v>
      </c>
    </row>
    <row r="1466" spans="1:6" x14ac:dyDescent="0.25">
      <c r="A1466" t="s">
        <v>52</v>
      </c>
      <c r="B1466">
        <v>2012</v>
      </c>
      <c r="C1466" t="s">
        <v>78</v>
      </c>
      <c r="D1466" t="s">
        <v>40</v>
      </c>
      <c r="E1466" t="s">
        <v>16886</v>
      </c>
      <c r="F1466">
        <v>17</v>
      </c>
    </row>
    <row r="1467" spans="1:6" x14ac:dyDescent="0.25">
      <c r="A1467" t="s">
        <v>52</v>
      </c>
      <c r="B1467">
        <v>2012</v>
      </c>
      <c r="C1467" t="s">
        <v>78</v>
      </c>
      <c r="D1467" t="s">
        <v>102</v>
      </c>
      <c r="E1467" t="s">
        <v>16887</v>
      </c>
      <c r="F1467">
        <v>41</v>
      </c>
    </row>
    <row r="1468" spans="1:6" x14ac:dyDescent="0.25">
      <c r="A1468" t="s">
        <v>52</v>
      </c>
      <c r="B1468">
        <v>2012</v>
      </c>
      <c r="C1468" t="s">
        <v>78</v>
      </c>
      <c r="D1468" t="s">
        <v>107</v>
      </c>
      <c r="E1468" t="s">
        <v>16888</v>
      </c>
      <c r="F1468">
        <v>30</v>
      </c>
    </row>
    <row r="1469" spans="1:6" x14ac:dyDescent="0.25">
      <c r="A1469" t="s">
        <v>52</v>
      </c>
      <c r="B1469">
        <v>2012</v>
      </c>
      <c r="C1469" t="s">
        <v>78</v>
      </c>
      <c r="D1469" t="s">
        <v>39</v>
      </c>
      <c r="E1469" t="s">
        <v>16889</v>
      </c>
      <c r="F1469">
        <v>29</v>
      </c>
    </row>
    <row r="1470" spans="1:6" x14ac:dyDescent="0.25">
      <c r="A1470" t="s">
        <v>52</v>
      </c>
      <c r="B1470">
        <v>2012</v>
      </c>
      <c r="C1470" t="s">
        <v>78</v>
      </c>
      <c r="D1470" t="s">
        <v>103</v>
      </c>
      <c r="E1470" t="s">
        <v>16890</v>
      </c>
      <c r="F1470">
        <v>383</v>
      </c>
    </row>
    <row r="1471" spans="1:6" x14ac:dyDescent="0.25">
      <c r="A1471" t="s">
        <v>52</v>
      </c>
      <c r="B1471">
        <v>2012</v>
      </c>
      <c r="C1471" t="s">
        <v>79</v>
      </c>
      <c r="D1471" t="s">
        <v>38</v>
      </c>
      <c r="E1471" t="s">
        <v>16891</v>
      </c>
      <c r="F1471">
        <v>11</v>
      </c>
    </row>
    <row r="1472" spans="1:6" x14ac:dyDescent="0.25">
      <c r="A1472" t="s">
        <v>52</v>
      </c>
      <c r="B1472">
        <v>2012</v>
      </c>
      <c r="C1472" t="s">
        <v>79</v>
      </c>
      <c r="D1472" t="s">
        <v>40</v>
      </c>
      <c r="E1472" t="s">
        <v>16892</v>
      </c>
      <c r="F1472">
        <v>16</v>
      </c>
    </row>
    <row r="1473" spans="1:6" x14ac:dyDescent="0.25">
      <c r="A1473" t="s">
        <v>52</v>
      </c>
      <c r="B1473">
        <v>2012</v>
      </c>
      <c r="C1473" t="s">
        <v>79</v>
      </c>
      <c r="D1473" t="s">
        <v>102</v>
      </c>
      <c r="E1473" t="s">
        <v>16893</v>
      </c>
      <c r="F1473">
        <v>32</v>
      </c>
    </row>
    <row r="1474" spans="1:6" x14ac:dyDescent="0.25">
      <c r="A1474" t="s">
        <v>52</v>
      </c>
      <c r="B1474">
        <v>2012</v>
      </c>
      <c r="C1474" t="s">
        <v>79</v>
      </c>
      <c r="D1474" t="s">
        <v>107</v>
      </c>
      <c r="E1474" t="s">
        <v>16894</v>
      </c>
      <c r="F1474">
        <v>35</v>
      </c>
    </row>
    <row r="1475" spans="1:6" x14ac:dyDescent="0.25">
      <c r="A1475" t="s">
        <v>52</v>
      </c>
      <c r="B1475">
        <v>2012</v>
      </c>
      <c r="C1475" t="s">
        <v>79</v>
      </c>
      <c r="D1475" t="s">
        <v>39</v>
      </c>
      <c r="E1475" t="s">
        <v>16895</v>
      </c>
      <c r="F1475">
        <v>33</v>
      </c>
    </row>
    <row r="1476" spans="1:6" x14ac:dyDescent="0.25">
      <c r="A1476" t="s">
        <v>52</v>
      </c>
      <c r="B1476">
        <v>2012</v>
      </c>
      <c r="C1476" t="s">
        <v>79</v>
      </c>
      <c r="D1476" t="s">
        <v>103</v>
      </c>
      <c r="E1476" t="s">
        <v>16896</v>
      </c>
      <c r="F1476">
        <v>252</v>
      </c>
    </row>
    <row r="1477" spans="1:6" x14ac:dyDescent="0.25">
      <c r="A1477" t="s">
        <v>52</v>
      </c>
      <c r="B1477">
        <v>2013</v>
      </c>
      <c r="C1477" t="s">
        <v>76</v>
      </c>
      <c r="D1477" t="s">
        <v>38</v>
      </c>
      <c r="E1477" t="s">
        <v>16897</v>
      </c>
      <c r="F1477">
        <v>23</v>
      </c>
    </row>
    <row r="1478" spans="1:6" x14ac:dyDescent="0.25">
      <c r="A1478" t="s">
        <v>52</v>
      </c>
      <c r="B1478">
        <v>2013</v>
      </c>
      <c r="C1478" t="s">
        <v>76</v>
      </c>
      <c r="D1478" t="s">
        <v>40</v>
      </c>
      <c r="E1478" t="s">
        <v>16898</v>
      </c>
      <c r="F1478">
        <v>23</v>
      </c>
    </row>
    <row r="1479" spans="1:6" x14ac:dyDescent="0.25">
      <c r="A1479" t="s">
        <v>52</v>
      </c>
      <c r="B1479">
        <v>2013</v>
      </c>
      <c r="C1479" t="s">
        <v>76</v>
      </c>
      <c r="D1479" t="s">
        <v>102</v>
      </c>
      <c r="E1479" t="s">
        <v>16899</v>
      </c>
      <c r="F1479">
        <v>36</v>
      </c>
    </row>
    <row r="1480" spans="1:6" x14ac:dyDescent="0.25">
      <c r="A1480" t="s">
        <v>52</v>
      </c>
      <c r="B1480">
        <v>2013</v>
      </c>
      <c r="C1480" t="s">
        <v>76</v>
      </c>
      <c r="D1480" t="s">
        <v>107</v>
      </c>
      <c r="E1480" t="s">
        <v>16900</v>
      </c>
      <c r="F1480">
        <v>38</v>
      </c>
    </row>
    <row r="1481" spans="1:6" x14ac:dyDescent="0.25">
      <c r="A1481" t="s">
        <v>52</v>
      </c>
      <c r="B1481">
        <v>2013</v>
      </c>
      <c r="C1481" t="s">
        <v>76</v>
      </c>
      <c r="D1481" t="s">
        <v>39</v>
      </c>
      <c r="E1481" t="s">
        <v>16901</v>
      </c>
      <c r="F1481">
        <v>48</v>
      </c>
    </row>
    <row r="1482" spans="1:6" x14ac:dyDescent="0.25">
      <c r="A1482" t="s">
        <v>52</v>
      </c>
      <c r="B1482">
        <v>2013</v>
      </c>
      <c r="C1482" t="s">
        <v>76</v>
      </c>
      <c r="D1482" t="s">
        <v>103</v>
      </c>
      <c r="E1482" t="s">
        <v>16902</v>
      </c>
      <c r="F1482">
        <v>343</v>
      </c>
    </row>
    <row r="1483" spans="1:6" x14ac:dyDescent="0.25">
      <c r="A1483" t="s">
        <v>52</v>
      </c>
      <c r="B1483">
        <v>2013</v>
      </c>
      <c r="C1483" t="s">
        <v>77</v>
      </c>
      <c r="D1483" t="s">
        <v>38</v>
      </c>
      <c r="E1483" t="s">
        <v>16903</v>
      </c>
      <c r="F1483">
        <v>23</v>
      </c>
    </row>
    <row r="1484" spans="1:6" x14ac:dyDescent="0.25">
      <c r="A1484" t="s">
        <v>52</v>
      </c>
      <c r="B1484">
        <v>2013</v>
      </c>
      <c r="C1484" t="s">
        <v>77</v>
      </c>
      <c r="D1484" t="s">
        <v>40</v>
      </c>
      <c r="E1484" t="s">
        <v>16904</v>
      </c>
      <c r="F1484">
        <v>19</v>
      </c>
    </row>
    <row r="1485" spans="1:6" x14ac:dyDescent="0.25">
      <c r="A1485" t="s">
        <v>52</v>
      </c>
      <c r="B1485">
        <v>2013</v>
      </c>
      <c r="C1485" t="s">
        <v>77</v>
      </c>
      <c r="D1485" t="s">
        <v>102</v>
      </c>
      <c r="E1485" t="s">
        <v>16905</v>
      </c>
      <c r="F1485">
        <v>27</v>
      </c>
    </row>
    <row r="1486" spans="1:6" x14ac:dyDescent="0.25">
      <c r="A1486" t="s">
        <v>52</v>
      </c>
      <c r="B1486">
        <v>2013</v>
      </c>
      <c r="C1486" t="s">
        <v>77</v>
      </c>
      <c r="D1486" t="s">
        <v>107</v>
      </c>
      <c r="E1486" t="s">
        <v>16906</v>
      </c>
      <c r="F1486">
        <v>44</v>
      </c>
    </row>
    <row r="1487" spans="1:6" x14ac:dyDescent="0.25">
      <c r="A1487" t="s">
        <v>52</v>
      </c>
      <c r="B1487">
        <v>2013</v>
      </c>
      <c r="C1487" t="s">
        <v>77</v>
      </c>
      <c r="D1487" t="s">
        <v>39</v>
      </c>
      <c r="E1487" t="s">
        <v>16907</v>
      </c>
      <c r="F1487">
        <v>37</v>
      </c>
    </row>
    <row r="1488" spans="1:6" x14ac:dyDescent="0.25">
      <c r="A1488" t="s">
        <v>52</v>
      </c>
      <c r="B1488">
        <v>2013</v>
      </c>
      <c r="C1488" t="s">
        <v>77</v>
      </c>
      <c r="D1488" t="s">
        <v>103</v>
      </c>
      <c r="E1488" t="s">
        <v>16908</v>
      </c>
      <c r="F1488">
        <v>319</v>
      </c>
    </row>
    <row r="1489" spans="1:6" x14ac:dyDescent="0.25">
      <c r="A1489" t="s">
        <v>52</v>
      </c>
      <c r="B1489">
        <v>2013</v>
      </c>
      <c r="C1489" t="s">
        <v>78</v>
      </c>
      <c r="D1489" t="s">
        <v>38</v>
      </c>
      <c r="E1489" t="s">
        <v>16909</v>
      </c>
      <c r="F1489">
        <v>25</v>
      </c>
    </row>
    <row r="1490" spans="1:6" x14ac:dyDescent="0.25">
      <c r="A1490" t="s">
        <v>52</v>
      </c>
      <c r="B1490">
        <v>2013</v>
      </c>
      <c r="C1490" t="s">
        <v>78</v>
      </c>
      <c r="D1490" t="s">
        <v>40</v>
      </c>
      <c r="E1490" t="s">
        <v>16910</v>
      </c>
      <c r="F1490">
        <v>13</v>
      </c>
    </row>
    <row r="1491" spans="1:6" x14ac:dyDescent="0.25">
      <c r="A1491" t="s">
        <v>52</v>
      </c>
      <c r="B1491">
        <v>2013</v>
      </c>
      <c r="C1491" t="s">
        <v>78</v>
      </c>
      <c r="D1491" t="s">
        <v>102</v>
      </c>
      <c r="E1491" t="s">
        <v>16911</v>
      </c>
      <c r="F1491">
        <v>34</v>
      </c>
    </row>
    <row r="1492" spans="1:6" x14ac:dyDescent="0.25">
      <c r="A1492" t="s">
        <v>52</v>
      </c>
      <c r="B1492">
        <v>2013</v>
      </c>
      <c r="C1492" t="s">
        <v>78</v>
      </c>
      <c r="D1492" t="s">
        <v>107</v>
      </c>
      <c r="E1492" t="s">
        <v>16912</v>
      </c>
      <c r="F1492">
        <v>30</v>
      </c>
    </row>
    <row r="1493" spans="1:6" x14ac:dyDescent="0.25">
      <c r="A1493" t="s">
        <v>52</v>
      </c>
      <c r="B1493">
        <v>2013</v>
      </c>
      <c r="C1493" t="s">
        <v>78</v>
      </c>
      <c r="D1493" t="s">
        <v>39</v>
      </c>
      <c r="E1493" t="s">
        <v>16913</v>
      </c>
      <c r="F1493">
        <v>43</v>
      </c>
    </row>
    <row r="1494" spans="1:6" x14ac:dyDescent="0.25">
      <c r="A1494" t="s">
        <v>52</v>
      </c>
      <c r="B1494">
        <v>2013</v>
      </c>
      <c r="C1494" t="s">
        <v>78</v>
      </c>
      <c r="D1494" t="s">
        <v>103</v>
      </c>
      <c r="E1494" t="s">
        <v>16914</v>
      </c>
      <c r="F1494">
        <v>343</v>
      </c>
    </row>
    <row r="1495" spans="1:6" x14ac:dyDescent="0.25">
      <c r="A1495" t="s">
        <v>52</v>
      </c>
      <c r="B1495">
        <v>2013</v>
      </c>
      <c r="C1495" t="s">
        <v>79</v>
      </c>
      <c r="D1495" t="s">
        <v>38</v>
      </c>
      <c r="E1495" t="s">
        <v>16915</v>
      </c>
      <c r="F1495">
        <v>20</v>
      </c>
    </row>
    <row r="1496" spans="1:6" x14ac:dyDescent="0.25">
      <c r="A1496" t="s">
        <v>52</v>
      </c>
      <c r="B1496">
        <v>2013</v>
      </c>
      <c r="C1496" t="s">
        <v>79</v>
      </c>
      <c r="D1496" t="s">
        <v>40</v>
      </c>
      <c r="E1496" t="s">
        <v>16916</v>
      </c>
      <c r="F1496">
        <v>21</v>
      </c>
    </row>
    <row r="1497" spans="1:6" x14ac:dyDescent="0.25">
      <c r="A1497" t="s">
        <v>52</v>
      </c>
      <c r="B1497">
        <v>2013</v>
      </c>
      <c r="C1497" t="s">
        <v>79</v>
      </c>
      <c r="D1497" t="s">
        <v>102</v>
      </c>
      <c r="E1497" t="s">
        <v>16917</v>
      </c>
      <c r="F1497">
        <v>34</v>
      </c>
    </row>
    <row r="1498" spans="1:6" x14ac:dyDescent="0.25">
      <c r="A1498" t="s">
        <v>52</v>
      </c>
      <c r="B1498">
        <v>2013</v>
      </c>
      <c r="C1498" t="s">
        <v>79</v>
      </c>
      <c r="D1498" t="s">
        <v>107</v>
      </c>
      <c r="E1498" t="s">
        <v>16918</v>
      </c>
      <c r="F1498">
        <v>46</v>
      </c>
    </row>
    <row r="1499" spans="1:6" x14ac:dyDescent="0.25">
      <c r="A1499" t="s">
        <v>52</v>
      </c>
      <c r="B1499">
        <v>2013</v>
      </c>
      <c r="C1499" t="s">
        <v>79</v>
      </c>
      <c r="D1499" t="s">
        <v>39</v>
      </c>
      <c r="E1499" t="s">
        <v>16919</v>
      </c>
      <c r="F1499">
        <v>42</v>
      </c>
    </row>
    <row r="1500" spans="1:6" x14ac:dyDescent="0.25">
      <c r="A1500" t="s">
        <v>52</v>
      </c>
      <c r="B1500">
        <v>2013</v>
      </c>
      <c r="C1500" t="s">
        <v>79</v>
      </c>
      <c r="D1500" t="s">
        <v>103</v>
      </c>
      <c r="E1500" t="s">
        <v>16920</v>
      </c>
      <c r="F1500">
        <v>263</v>
      </c>
    </row>
    <row r="1501" spans="1:6" x14ac:dyDescent="0.25">
      <c r="A1501" t="s">
        <v>52</v>
      </c>
      <c r="B1501">
        <v>2014</v>
      </c>
      <c r="C1501" t="s">
        <v>76</v>
      </c>
      <c r="D1501" t="s">
        <v>38</v>
      </c>
      <c r="E1501" t="s">
        <v>16921</v>
      </c>
      <c r="F1501">
        <v>25</v>
      </c>
    </row>
    <row r="1502" spans="1:6" x14ac:dyDescent="0.25">
      <c r="A1502" t="s">
        <v>52</v>
      </c>
      <c r="B1502">
        <v>2014</v>
      </c>
      <c r="C1502" t="s">
        <v>76</v>
      </c>
      <c r="D1502" t="s">
        <v>40</v>
      </c>
      <c r="E1502" t="s">
        <v>16922</v>
      </c>
      <c r="F1502">
        <v>23</v>
      </c>
    </row>
    <row r="1503" spans="1:6" x14ac:dyDescent="0.25">
      <c r="A1503" t="s">
        <v>52</v>
      </c>
      <c r="B1503">
        <v>2014</v>
      </c>
      <c r="C1503" t="s">
        <v>76</v>
      </c>
      <c r="D1503" t="s">
        <v>102</v>
      </c>
      <c r="E1503" t="s">
        <v>16923</v>
      </c>
      <c r="F1503">
        <v>32</v>
      </c>
    </row>
    <row r="1504" spans="1:6" x14ac:dyDescent="0.25">
      <c r="A1504" t="s">
        <v>52</v>
      </c>
      <c r="B1504">
        <v>2014</v>
      </c>
      <c r="C1504" t="s">
        <v>76</v>
      </c>
      <c r="D1504" t="s">
        <v>107</v>
      </c>
      <c r="E1504" t="s">
        <v>16924</v>
      </c>
      <c r="F1504">
        <v>35</v>
      </c>
    </row>
    <row r="1505" spans="1:6" x14ac:dyDescent="0.25">
      <c r="A1505" t="s">
        <v>52</v>
      </c>
      <c r="B1505">
        <v>2014</v>
      </c>
      <c r="C1505" t="s">
        <v>76</v>
      </c>
      <c r="D1505" t="s">
        <v>39</v>
      </c>
      <c r="E1505" t="s">
        <v>16925</v>
      </c>
      <c r="F1505">
        <v>49</v>
      </c>
    </row>
    <row r="1506" spans="1:6" x14ac:dyDescent="0.25">
      <c r="A1506" t="s">
        <v>52</v>
      </c>
      <c r="B1506">
        <v>2014</v>
      </c>
      <c r="C1506" t="s">
        <v>76</v>
      </c>
      <c r="D1506" t="s">
        <v>103</v>
      </c>
      <c r="E1506" t="s">
        <v>16926</v>
      </c>
      <c r="F1506">
        <v>332</v>
      </c>
    </row>
    <row r="1507" spans="1:6" x14ac:dyDescent="0.25">
      <c r="A1507" t="s">
        <v>52</v>
      </c>
      <c r="B1507">
        <v>2014</v>
      </c>
      <c r="C1507" t="s">
        <v>77</v>
      </c>
      <c r="D1507" t="s">
        <v>38</v>
      </c>
      <c r="E1507" t="s">
        <v>16927</v>
      </c>
      <c r="F1507">
        <v>21</v>
      </c>
    </row>
    <row r="1508" spans="1:6" x14ac:dyDescent="0.25">
      <c r="A1508" t="s">
        <v>52</v>
      </c>
      <c r="B1508">
        <v>2014</v>
      </c>
      <c r="C1508" t="s">
        <v>77</v>
      </c>
      <c r="D1508" t="s">
        <v>40</v>
      </c>
      <c r="E1508" t="s">
        <v>16928</v>
      </c>
      <c r="F1508">
        <v>15</v>
      </c>
    </row>
    <row r="1509" spans="1:6" x14ac:dyDescent="0.25">
      <c r="A1509" t="s">
        <v>52</v>
      </c>
      <c r="B1509">
        <v>2014</v>
      </c>
      <c r="C1509" t="s">
        <v>77</v>
      </c>
      <c r="D1509" t="s">
        <v>102</v>
      </c>
      <c r="E1509" t="s">
        <v>16929</v>
      </c>
      <c r="F1509">
        <v>44</v>
      </c>
    </row>
    <row r="1510" spans="1:6" x14ac:dyDescent="0.25">
      <c r="A1510" t="s">
        <v>52</v>
      </c>
      <c r="B1510">
        <v>2014</v>
      </c>
      <c r="C1510" t="s">
        <v>77</v>
      </c>
      <c r="D1510" t="s">
        <v>107</v>
      </c>
      <c r="E1510" t="s">
        <v>16930</v>
      </c>
      <c r="F1510">
        <v>34</v>
      </c>
    </row>
    <row r="1511" spans="1:6" x14ac:dyDescent="0.25">
      <c r="A1511" t="s">
        <v>52</v>
      </c>
      <c r="B1511">
        <v>2014</v>
      </c>
      <c r="C1511" t="s">
        <v>77</v>
      </c>
      <c r="D1511" t="s">
        <v>39</v>
      </c>
      <c r="E1511" t="s">
        <v>16931</v>
      </c>
      <c r="F1511">
        <v>33</v>
      </c>
    </row>
    <row r="1512" spans="1:6" x14ac:dyDescent="0.25">
      <c r="A1512" t="s">
        <v>52</v>
      </c>
      <c r="B1512">
        <v>2014</v>
      </c>
      <c r="C1512" t="s">
        <v>77</v>
      </c>
      <c r="D1512" t="s">
        <v>103</v>
      </c>
      <c r="E1512" t="s">
        <v>16932</v>
      </c>
      <c r="F1512">
        <v>324</v>
      </c>
    </row>
    <row r="1513" spans="1:6" x14ac:dyDescent="0.25">
      <c r="A1513" t="s">
        <v>52</v>
      </c>
      <c r="B1513">
        <v>2014</v>
      </c>
      <c r="C1513" t="s">
        <v>78</v>
      </c>
      <c r="D1513" t="s">
        <v>38</v>
      </c>
      <c r="E1513" t="s">
        <v>16933</v>
      </c>
      <c r="F1513">
        <v>26</v>
      </c>
    </row>
    <row r="1514" spans="1:6" x14ac:dyDescent="0.25">
      <c r="A1514" t="s">
        <v>52</v>
      </c>
      <c r="B1514">
        <v>2014</v>
      </c>
      <c r="C1514" t="s">
        <v>78</v>
      </c>
      <c r="D1514" t="s">
        <v>40</v>
      </c>
      <c r="E1514" t="s">
        <v>16934</v>
      </c>
      <c r="F1514">
        <v>22</v>
      </c>
    </row>
    <row r="1515" spans="1:6" x14ac:dyDescent="0.25">
      <c r="A1515" t="s">
        <v>52</v>
      </c>
      <c r="B1515">
        <v>2014</v>
      </c>
      <c r="C1515" t="s">
        <v>78</v>
      </c>
      <c r="D1515" t="s">
        <v>102</v>
      </c>
      <c r="E1515" t="s">
        <v>16935</v>
      </c>
      <c r="F1515">
        <v>35</v>
      </c>
    </row>
    <row r="1516" spans="1:6" x14ac:dyDescent="0.25">
      <c r="A1516" t="s">
        <v>52</v>
      </c>
      <c r="B1516">
        <v>2014</v>
      </c>
      <c r="C1516" t="s">
        <v>78</v>
      </c>
      <c r="D1516" t="s">
        <v>107</v>
      </c>
      <c r="E1516" t="s">
        <v>16936</v>
      </c>
      <c r="F1516">
        <v>44</v>
      </c>
    </row>
    <row r="1517" spans="1:6" x14ac:dyDescent="0.25">
      <c r="A1517" t="s">
        <v>52</v>
      </c>
      <c r="B1517">
        <v>2014</v>
      </c>
      <c r="C1517" t="s">
        <v>78</v>
      </c>
      <c r="D1517" t="s">
        <v>39</v>
      </c>
      <c r="E1517" t="s">
        <v>16937</v>
      </c>
      <c r="F1517">
        <v>39</v>
      </c>
    </row>
    <row r="1518" spans="1:6" x14ac:dyDescent="0.25">
      <c r="A1518" t="s">
        <v>52</v>
      </c>
      <c r="B1518">
        <v>2014</v>
      </c>
      <c r="C1518" t="s">
        <v>78</v>
      </c>
      <c r="D1518" t="s">
        <v>103</v>
      </c>
      <c r="E1518" t="s">
        <v>16938</v>
      </c>
      <c r="F1518">
        <v>317</v>
      </c>
    </row>
    <row r="1519" spans="1:6" x14ac:dyDescent="0.25">
      <c r="A1519" t="s">
        <v>52</v>
      </c>
      <c r="B1519">
        <v>2014</v>
      </c>
      <c r="C1519" t="s">
        <v>79</v>
      </c>
      <c r="D1519" t="s">
        <v>38</v>
      </c>
      <c r="E1519" t="s">
        <v>16939</v>
      </c>
      <c r="F1519">
        <v>23</v>
      </c>
    </row>
    <row r="1520" spans="1:6" x14ac:dyDescent="0.25">
      <c r="A1520" t="s">
        <v>52</v>
      </c>
      <c r="B1520">
        <v>2014</v>
      </c>
      <c r="C1520" t="s">
        <v>79</v>
      </c>
      <c r="D1520" t="s">
        <v>40</v>
      </c>
      <c r="E1520" t="s">
        <v>16940</v>
      </c>
      <c r="F1520">
        <v>10</v>
      </c>
    </row>
    <row r="1521" spans="1:6" x14ac:dyDescent="0.25">
      <c r="A1521" t="s">
        <v>52</v>
      </c>
      <c r="B1521">
        <v>2014</v>
      </c>
      <c r="C1521" t="s">
        <v>79</v>
      </c>
      <c r="D1521" t="s">
        <v>102</v>
      </c>
      <c r="E1521" t="s">
        <v>16941</v>
      </c>
      <c r="F1521">
        <v>44</v>
      </c>
    </row>
    <row r="1522" spans="1:6" x14ac:dyDescent="0.25">
      <c r="A1522" t="s">
        <v>52</v>
      </c>
      <c r="B1522">
        <v>2014</v>
      </c>
      <c r="C1522" t="s">
        <v>79</v>
      </c>
      <c r="D1522" t="s">
        <v>107</v>
      </c>
      <c r="E1522" t="s">
        <v>16942</v>
      </c>
      <c r="F1522">
        <v>32</v>
      </c>
    </row>
    <row r="1523" spans="1:6" x14ac:dyDescent="0.25">
      <c r="A1523" t="s">
        <v>52</v>
      </c>
      <c r="B1523">
        <v>2014</v>
      </c>
      <c r="C1523" t="s">
        <v>79</v>
      </c>
      <c r="D1523" t="s">
        <v>39</v>
      </c>
      <c r="E1523" t="s">
        <v>16943</v>
      </c>
      <c r="F1523">
        <v>34</v>
      </c>
    </row>
    <row r="1524" spans="1:6" x14ac:dyDescent="0.25">
      <c r="A1524" t="s">
        <v>52</v>
      </c>
      <c r="B1524">
        <v>2014</v>
      </c>
      <c r="C1524" t="s">
        <v>79</v>
      </c>
      <c r="D1524" t="s">
        <v>103</v>
      </c>
      <c r="E1524" t="s">
        <v>16944</v>
      </c>
      <c r="F1524">
        <v>269</v>
      </c>
    </row>
    <row r="1525" spans="1:6" x14ac:dyDescent="0.25">
      <c r="A1525" t="s">
        <v>56</v>
      </c>
      <c r="B1525">
        <v>2010</v>
      </c>
      <c r="C1525" t="s">
        <v>76</v>
      </c>
      <c r="D1525" t="s">
        <v>38</v>
      </c>
      <c r="E1525" t="s">
        <v>16945</v>
      </c>
      <c r="F1525">
        <v>4</v>
      </c>
    </row>
    <row r="1526" spans="1:6" x14ac:dyDescent="0.25">
      <c r="A1526" t="s">
        <v>56</v>
      </c>
      <c r="B1526">
        <v>2010</v>
      </c>
      <c r="C1526" t="s">
        <v>76</v>
      </c>
      <c r="D1526" t="s">
        <v>40</v>
      </c>
      <c r="E1526" t="s">
        <v>16946</v>
      </c>
      <c r="F1526">
        <v>5</v>
      </c>
    </row>
    <row r="1527" spans="1:6" x14ac:dyDescent="0.25">
      <c r="A1527" t="s">
        <v>56</v>
      </c>
      <c r="B1527">
        <v>2010</v>
      </c>
      <c r="C1527" t="s">
        <v>76</v>
      </c>
      <c r="D1527" t="s">
        <v>102</v>
      </c>
      <c r="E1527" t="s">
        <v>16947</v>
      </c>
      <c r="F1527">
        <v>21</v>
      </c>
    </row>
    <row r="1528" spans="1:6" x14ac:dyDescent="0.25">
      <c r="A1528" t="s">
        <v>56</v>
      </c>
      <c r="B1528">
        <v>2010</v>
      </c>
      <c r="C1528" t="s">
        <v>76</v>
      </c>
      <c r="D1528" t="s">
        <v>107</v>
      </c>
      <c r="E1528" t="s">
        <v>16948</v>
      </c>
      <c r="F1528">
        <v>22</v>
      </c>
    </row>
    <row r="1529" spans="1:6" x14ac:dyDescent="0.25">
      <c r="A1529" t="s">
        <v>56</v>
      </c>
      <c r="B1529">
        <v>2010</v>
      </c>
      <c r="C1529" t="s">
        <v>76</v>
      </c>
      <c r="D1529" t="s">
        <v>39</v>
      </c>
      <c r="E1529" t="s">
        <v>16949</v>
      </c>
      <c r="F1529">
        <v>18</v>
      </c>
    </row>
    <row r="1530" spans="1:6" x14ac:dyDescent="0.25">
      <c r="A1530" t="s">
        <v>56</v>
      </c>
      <c r="B1530">
        <v>2010</v>
      </c>
      <c r="C1530" t="s">
        <v>76</v>
      </c>
      <c r="D1530" t="s">
        <v>103</v>
      </c>
      <c r="E1530" t="s">
        <v>16950</v>
      </c>
      <c r="F1530">
        <v>221</v>
      </c>
    </row>
    <row r="1531" spans="1:6" x14ac:dyDescent="0.25">
      <c r="A1531" t="s">
        <v>56</v>
      </c>
      <c r="B1531">
        <v>2010</v>
      </c>
      <c r="C1531" t="s">
        <v>77</v>
      </c>
      <c r="D1531" t="s">
        <v>38</v>
      </c>
      <c r="E1531" t="s">
        <v>16951</v>
      </c>
      <c r="F1531">
        <v>1</v>
      </c>
    </row>
    <row r="1532" spans="1:6" x14ac:dyDescent="0.25">
      <c r="A1532" t="s">
        <v>56</v>
      </c>
      <c r="B1532">
        <v>2010</v>
      </c>
      <c r="C1532" t="s">
        <v>77</v>
      </c>
      <c r="D1532" t="s">
        <v>40</v>
      </c>
      <c r="E1532" t="s">
        <v>16952</v>
      </c>
      <c r="F1532">
        <v>5</v>
      </c>
    </row>
    <row r="1533" spans="1:6" x14ac:dyDescent="0.25">
      <c r="A1533" t="s">
        <v>56</v>
      </c>
      <c r="B1533">
        <v>2010</v>
      </c>
      <c r="C1533" t="s">
        <v>77</v>
      </c>
      <c r="D1533" t="s">
        <v>102</v>
      </c>
      <c r="E1533" t="s">
        <v>16953</v>
      </c>
      <c r="F1533">
        <v>19</v>
      </c>
    </row>
    <row r="1534" spans="1:6" x14ac:dyDescent="0.25">
      <c r="A1534" t="s">
        <v>56</v>
      </c>
      <c r="B1534">
        <v>2010</v>
      </c>
      <c r="C1534" t="s">
        <v>77</v>
      </c>
      <c r="D1534" t="s">
        <v>107</v>
      </c>
      <c r="E1534" t="s">
        <v>16954</v>
      </c>
      <c r="F1534">
        <v>16</v>
      </c>
    </row>
    <row r="1535" spans="1:6" x14ac:dyDescent="0.25">
      <c r="A1535" t="s">
        <v>56</v>
      </c>
      <c r="B1535">
        <v>2010</v>
      </c>
      <c r="C1535" t="s">
        <v>77</v>
      </c>
      <c r="D1535" t="s">
        <v>39</v>
      </c>
      <c r="E1535" t="s">
        <v>16955</v>
      </c>
      <c r="F1535">
        <v>22</v>
      </c>
    </row>
    <row r="1536" spans="1:6" x14ac:dyDescent="0.25">
      <c r="A1536" t="s">
        <v>56</v>
      </c>
      <c r="B1536">
        <v>2010</v>
      </c>
      <c r="C1536" t="s">
        <v>77</v>
      </c>
      <c r="D1536" t="s">
        <v>103</v>
      </c>
      <c r="E1536" t="s">
        <v>16956</v>
      </c>
      <c r="F1536">
        <v>192</v>
      </c>
    </row>
    <row r="1537" spans="1:6" x14ac:dyDescent="0.25">
      <c r="A1537" t="s">
        <v>56</v>
      </c>
      <c r="B1537">
        <v>2010</v>
      </c>
      <c r="C1537" t="s">
        <v>78</v>
      </c>
      <c r="D1537" t="s">
        <v>38</v>
      </c>
      <c r="E1537" t="s">
        <v>16957</v>
      </c>
      <c r="F1537">
        <v>5</v>
      </c>
    </row>
    <row r="1538" spans="1:6" x14ac:dyDescent="0.25">
      <c r="A1538" t="s">
        <v>56</v>
      </c>
      <c r="B1538">
        <v>2010</v>
      </c>
      <c r="C1538" t="s">
        <v>78</v>
      </c>
      <c r="D1538" t="s">
        <v>40</v>
      </c>
      <c r="E1538" t="s">
        <v>16958</v>
      </c>
      <c r="F1538">
        <v>4</v>
      </c>
    </row>
    <row r="1539" spans="1:6" x14ac:dyDescent="0.25">
      <c r="A1539" t="s">
        <v>56</v>
      </c>
      <c r="B1539">
        <v>2010</v>
      </c>
      <c r="C1539" t="s">
        <v>78</v>
      </c>
      <c r="D1539" t="s">
        <v>102</v>
      </c>
      <c r="E1539" t="s">
        <v>16959</v>
      </c>
      <c r="F1539">
        <v>22</v>
      </c>
    </row>
    <row r="1540" spans="1:6" x14ac:dyDescent="0.25">
      <c r="A1540" t="s">
        <v>56</v>
      </c>
      <c r="B1540">
        <v>2010</v>
      </c>
      <c r="C1540" t="s">
        <v>78</v>
      </c>
      <c r="D1540" t="s">
        <v>107</v>
      </c>
      <c r="E1540" t="s">
        <v>16960</v>
      </c>
      <c r="F1540">
        <v>16</v>
      </c>
    </row>
    <row r="1541" spans="1:6" x14ac:dyDescent="0.25">
      <c r="A1541" t="s">
        <v>56</v>
      </c>
      <c r="B1541">
        <v>2010</v>
      </c>
      <c r="C1541" t="s">
        <v>78</v>
      </c>
      <c r="D1541" t="s">
        <v>39</v>
      </c>
      <c r="E1541" t="s">
        <v>16961</v>
      </c>
      <c r="F1541">
        <v>21</v>
      </c>
    </row>
    <row r="1542" spans="1:6" x14ac:dyDescent="0.25">
      <c r="A1542" t="s">
        <v>56</v>
      </c>
      <c r="B1542">
        <v>2010</v>
      </c>
      <c r="C1542" t="s">
        <v>78</v>
      </c>
      <c r="D1542" t="s">
        <v>103</v>
      </c>
      <c r="E1542" t="s">
        <v>16962</v>
      </c>
      <c r="F1542">
        <v>205</v>
      </c>
    </row>
    <row r="1543" spans="1:6" x14ac:dyDescent="0.25">
      <c r="A1543" t="s">
        <v>56</v>
      </c>
      <c r="B1543">
        <v>2010</v>
      </c>
      <c r="C1543" t="s">
        <v>79</v>
      </c>
      <c r="D1543" t="s">
        <v>38</v>
      </c>
      <c r="E1543" t="s">
        <v>16963</v>
      </c>
      <c r="F1543">
        <v>2</v>
      </c>
    </row>
    <row r="1544" spans="1:6" x14ac:dyDescent="0.25">
      <c r="A1544" t="s">
        <v>56</v>
      </c>
      <c r="B1544">
        <v>2010</v>
      </c>
      <c r="C1544" t="s">
        <v>79</v>
      </c>
      <c r="D1544" t="s">
        <v>40</v>
      </c>
      <c r="E1544" t="s">
        <v>16964</v>
      </c>
      <c r="F1544">
        <v>5</v>
      </c>
    </row>
    <row r="1545" spans="1:6" x14ac:dyDescent="0.25">
      <c r="A1545" t="s">
        <v>56</v>
      </c>
      <c r="B1545">
        <v>2010</v>
      </c>
      <c r="C1545" t="s">
        <v>79</v>
      </c>
      <c r="D1545" t="s">
        <v>102</v>
      </c>
      <c r="E1545" t="s">
        <v>16965</v>
      </c>
      <c r="F1545">
        <v>15</v>
      </c>
    </row>
    <row r="1546" spans="1:6" x14ac:dyDescent="0.25">
      <c r="A1546" t="s">
        <v>56</v>
      </c>
      <c r="B1546">
        <v>2010</v>
      </c>
      <c r="C1546" t="s">
        <v>79</v>
      </c>
      <c r="D1546" t="s">
        <v>107</v>
      </c>
      <c r="E1546" t="s">
        <v>16966</v>
      </c>
      <c r="F1546">
        <v>11</v>
      </c>
    </row>
    <row r="1547" spans="1:6" x14ac:dyDescent="0.25">
      <c r="A1547" t="s">
        <v>56</v>
      </c>
      <c r="B1547">
        <v>2010</v>
      </c>
      <c r="C1547" t="s">
        <v>79</v>
      </c>
      <c r="D1547" t="s">
        <v>39</v>
      </c>
      <c r="E1547" t="s">
        <v>16967</v>
      </c>
      <c r="F1547">
        <v>21</v>
      </c>
    </row>
    <row r="1548" spans="1:6" x14ac:dyDescent="0.25">
      <c r="A1548" t="s">
        <v>56</v>
      </c>
      <c r="B1548">
        <v>2010</v>
      </c>
      <c r="C1548" t="s">
        <v>79</v>
      </c>
      <c r="D1548" t="s">
        <v>103</v>
      </c>
      <c r="E1548" t="s">
        <v>16968</v>
      </c>
      <c r="F1548">
        <v>169</v>
      </c>
    </row>
    <row r="1549" spans="1:6" x14ac:dyDescent="0.25">
      <c r="A1549" t="s">
        <v>56</v>
      </c>
      <c r="B1549">
        <v>2011</v>
      </c>
      <c r="C1549" t="s">
        <v>76</v>
      </c>
      <c r="D1549" t="s">
        <v>40</v>
      </c>
      <c r="E1549" t="s">
        <v>16969</v>
      </c>
      <c r="F1549">
        <v>7</v>
      </c>
    </row>
    <row r="1550" spans="1:6" x14ac:dyDescent="0.25">
      <c r="A1550" t="s">
        <v>56</v>
      </c>
      <c r="B1550">
        <v>2011</v>
      </c>
      <c r="C1550" t="s">
        <v>76</v>
      </c>
      <c r="D1550" t="s">
        <v>102</v>
      </c>
      <c r="E1550" t="s">
        <v>16970</v>
      </c>
      <c r="F1550">
        <v>30</v>
      </c>
    </row>
    <row r="1551" spans="1:6" x14ac:dyDescent="0.25">
      <c r="A1551" t="s">
        <v>56</v>
      </c>
      <c r="B1551">
        <v>2011</v>
      </c>
      <c r="C1551" t="s">
        <v>76</v>
      </c>
      <c r="D1551" t="s">
        <v>107</v>
      </c>
      <c r="E1551" t="s">
        <v>16971</v>
      </c>
      <c r="F1551">
        <v>16</v>
      </c>
    </row>
    <row r="1552" spans="1:6" x14ac:dyDescent="0.25">
      <c r="A1552" t="s">
        <v>56</v>
      </c>
      <c r="B1552">
        <v>2011</v>
      </c>
      <c r="C1552" t="s">
        <v>76</v>
      </c>
      <c r="D1552" t="s">
        <v>39</v>
      </c>
      <c r="E1552" t="s">
        <v>16972</v>
      </c>
      <c r="F1552">
        <v>11</v>
      </c>
    </row>
    <row r="1553" spans="1:6" x14ac:dyDescent="0.25">
      <c r="A1553" t="s">
        <v>56</v>
      </c>
      <c r="B1553">
        <v>2011</v>
      </c>
      <c r="C1553" t="s">
        <v>76</v>
      </c>
      <c r="D1553" t="s">
        <v>103</v>
      </c>
      <c r="E1553" t="s">
        <v>16973</v>
      </c>
      <c r="F1553">
        <v>232</v>
      </c>
    </row>
    <row r="1554" spans="1:6" x14ac:dyDescent="0.25">
      <c r="A1554" t="s">
        <v>56</v>
      </c>
      <c r="B1554">
        <v>2011</v>
      </c>
      <c r="C1554" t="s">
        <v>77</v>
      </c>
      <c r="D1554" t="s">
        <v>38</v>
      </c>
      <c r="E1554" t="s">
        <v>16974</v>
      </c>
      <c r="F1554">
        <v>1</v>
      </c>
    </row>
    <row r="1555" spans="1:6" x14ac:dyDescent="0.25">
      <c r="A1555" t="s">
        <v>56</v>
      </c>
      <c r="B1555">
        <v>2011</v>
      </c>
      <c r="C1555" t="s">
        <v>77</v>
      </c>
      <c r="D1555" t="s">
        <v>102</v>
      </c>
      <c r="E1555" t="s">
        <v>16975</v>
      </c>
      <c r="F1555">
        <v>19</v>
      </c>
    </row>
    <row r="1556" spans="1:6" x14ac:dyDescent="0.25">
      <c r="A1556" t="s">
        <v>56</v>
      </c>
      <c r="B1556">
        <v>2011</v>
      </c>
      <c r="C1556" t="s">
        <v>77</v>
      </c>
      <c r="D1556" t="s">
        <v>107</v>
      </c>
      <c r="E1556" t="s">
        <v>16976</v>
      </c>
      <c r="F1556">
        <v>14</v>
      </c>
    </row>
    <row r="1557" spans="1:6" x14ac:dyDescent="0.25">
      <c r="A1557" t="s">
        <v>56</v>
      </c>
      <c r="B1557">
        <v>2011</v>
      </c>
      <c r="C1557" t="s">
        <v>77</v>
      </c>
      <c r="D1557" t="s">
        <v>39</v>
      </c>
      <c r="E1557" t="s">
        <v>16977</v>
      </c>
      <c r="F1557">
        <v>9</v>
      </c>
    </row>
    <row r="1558" spans="1:6" x14ac:dyDescent="0.25">
      <c r="A1558" t="s">
        <v>56</v>
      </c>
      <c r="B1558">
        <v>2011</v>
      </c>
      <c r="C1558" t="s">
        <v>77</v>
      </c>
      <c r="D1558" t="s">
        <v>103</v>
      </c>
      <c r="E1558" t="s">
        <v>16978</v>
      </c>
      <c r="F1558">
        <v>216</v>
      </c>
    </row>
    <row r="1559" spans="1:6" x14ac:dyDescent="0.25">
      <c r="A1559" t="s">
        <v>56</v>
      </c>
      <c r="B1559">
        <v>2011</v>
      </c>
      <c r="C1559" t="s">
        <v>78</v>
      </c>
      <c r="D1559" t="s">
        <v>38</v>
      </c>
      <c r="E1559" t="s">
        <v>16979</v>
      </c>
      <c r="F1559">
        <v>1</v>
      </c>
    </row>
    <row r="1560" spans="1:6" x14ac:dyDescent="0.25">
      <c r="A1560" t="s">
        <v>56</v>
      </c>
      <c r="B1560">
        <v>2011</v>
      </c>
      <c r="C1560" t="s">
        <v>78</v>
      </c>
      <c r="D1560" t="s">
        <v>40</v>
      </c>
      <c r="E1560" t="s">
        <v>16980</v>
      </c>
      <c r="F1560">
        <v>3</v>
      </c>
    </row>
    <row r="1561" spans="1:6" x14ac:dyDescent="0.25">
      <c r="A1561" t="s">
        <v>56</v>
      </c>
      <c r="B1561">
        <v>2011</v>
      </c>
      <c r="C1561" t="s">
        <v>78</v>
      </c>
      <c r="D1561" t="s">
        <v>102</v>
      </c>
      <c r="E1561" t="s">
        <v>16981</v>
      </c>
      <c r="F1561">
        <v>33</v>
      </c>
    </row>
    <row r="1562" spans="1:6" x14ac:dyDescent="0.25">
      <c r="A1562" t="s">
        <v>56</v>
      </c>
      <c r="B1562">
        <v>2011</v>
      </c>
      <c r="C1562" t="s">
        <v>78</v>
      </c>
      <c r="D1562" t="s">
        <v>107</v>
      </c>
      <c r="E1562" t="s">
        <v>16982</v>
      </c>
      <c r="F1562">
        <v>18</v>
      </c>
    </row>
    <row r="1563" spans="1:6" x14ac:dyDescent="0.25">
      <c r="A1563" t="s">
        <v>56</v>
      </c>
      <c r="B1563">
        <v>2011</v>
      </c>
      <c r="C1563" t="s">
        <v>78</v>
      </c>
      <c r="D1563" t="s">
        <v>39</v>
      </c>
      <c r="E1563" t="s">
        <v>16983</v>
      </c>
      <c r="F1563">
        <v>13</v>
      </c>
    </row>
    <row r="1564" spans="1:6" x14ac:dyDescent="0.25">
      <c r="A1564" t="s">
        <v>56</v>
      </c>
      <c r="B1564">
        <v>2011</v>
      </c>
      <c r="C1564" t="s">
        <v>78</v>
      </c>
      <c r="D1564" t="s">
        <v>103</v>
      </c>
      <c r="E1564" t="s">
        <v>16984</v>
      </c>
      <c r="F1564">
        <v>222</v>
      </c>
    </row>
    <row r="1565" spans="1:6" x14ac:dyDescent="0.25">
      <c r="A1565" t="s">
        <v>56</v>
      </c>
      <c r="B1565">
        <v>2011</v>
      </c>
      <c r="C1565" t="s">
        <v>79</v>
      </c>
      <c r="D1565" t="s">
        <v>38</v>
      </c>
      <c r="E1565" t="s">
        <v>16985</v>
      </c>
      <c r="F1565">
        <v>1</v>
      </c>
    </row>
    <row r="1566" spans="1:6" x14ac:dyDescent="0.25">
      <c r="A1566" t="s">
        <v>56</v>
      </c>
      <c r="B1566">
        <v>2011</v>
      </c>
      <c r="C1566" t="s">
        <v>79</v>
      </c>
      <c r="D1566" t="s">
        <v>40</v>
      </c>
      <c r="E1566" t="s">
        <v>16986</v>
      </c>
      <c r="F1566">
        <v>2</v>
      </c>
    </row>
    <row r="1567" spans="1:6" x14ac:dyDescent="0.25">
      <c r="A1567" t="s">
        <v>56</v>
      </c>
      <c r="B1567">
        <v>2011</v>
      </c>
      <c r="C1567" t="s">
        <v>79</v>
      </c>
      <c r="D1567" t="s">
        <v>102</v>
      </c>
      <c r="E1567" t="s">
        <v>16987</v>
      </c>
      <c r="F1567">
        <v>23</v>
      </c>
    </row>
    <row r="1568" spans="1:6" x14ac:dyDescent="0.25">
      <c r="A1568" t="s">
        <v>56</v>
      </c>
      <c r="B1568">
        <v>2011</v>
      </c>
      <c r="C1568" t="s">
        <v>79</v>
      </c>
      <c r="D1568" t="s">
        <v>107</v>
      </c>
      <c r="E1568" t="s">
        <v>16988</v>
      </c>
      <c r="F1568">
        <v>11</v>
      </c>
    </row>
    <row r="1569" spans="1:6" x14ac:dyDescent="0.25">
      <c r="A1569" t="s">
        <v>56</v>
      </c>
      <c r="B1569">
        <v>2011</v>
      </c>
      <c r="C1569" t="s">
        <v>79</v>
      </c>
      <c r="D1569" t="s">
        <v>39</v>
      </c>
      <c r="E1569" t="s">
        <v>16989</v>
      </c>
      <c r="F1569">
        <v>16</v>
      </c>
    </row>
    <row r="1570" spans="1:6" x14ac:dyDescent="0.25">
      <c r="A1570" t="s">
        <v>56</v>
      </c>
      <c r="B1570">
        <v>2011</v>
      </c>
      <c r="C1570" t="s">
        <v>79</v>
      </c>
      <c r="D1570" t="s">
        <v>103</v>
      </c>
      <c r="E1570" t="s">
        <v>16990</v>
      </c>
      <c r="F1570">
        <v>159</v>
      </c>
    </row>
    <row r="1571" spans="1:6" x14ac:dyDescent="0.25">
      <c r="A1571" t="s">
        <v>56</v>
      </c>
      <c r="B1571">
        <v>2012</v>
      </c>
      <c r="C1571" t="s">
        <v>76</v>
      </c>
      <c r="D1571" t="s">
        <v>38</v>
      </c>
      <c r="E1571" t="s">
        <v>16991</v>
      </c>
      <c r="F1571">
        <v>3</v>
      </c>
    </row>
    <row r="1572" spans="1:6" x14ac:dyDescent="0.25">
      <c r="A1572" t="s">
        <v>56</v>
      </c>
      <c r="B1572">
        <v>2012</v>
      </c>
      <c r="C1572" t="s">
        <v>76</v>
      </c>
      <c r="D1572" t="s">
        <v>40</v>
      </c>
      <c r="E1572" t="s">
        <v>16992</v>
      </c>
      <c r="F1572">
        <v>11</v>
      </c>
    </row>
    <row r="1573" spans="1:6" x14ac:dyDescent="0.25">
      <c r="A1573" t="s">
        <v>56</v>
      </c>
      <c r="B1573">
        <v>2012</v>
      </c>
      <c r="C1573" t="s">
        <v>76</v>
      </c>
      <c r="D1573" t="s">
        <v>102</v>
      </c>
      <c r="E1573" t="s">
        <v>16993</v>
      </c>
      <c r="F1573">
        <v>21</v>
      </c>
    </row>
    <row r="1574" spans="1:6" x14ac:dyDescent="0.25">
      <c r="A1574" t="s">
        <v>56</v>
      </c>
      <c r="B1574">
        <v>2012</v>
      </c>
      <c r="C1574" t="s">
        <v>76</v>
      </c>
      <c r="D1574" t="s">
        <v>107</v>
      </c>
      <c r="E1574" t="s">
        <v>16994</v>
      </c>
      <c r="F1574">
        <v>14</v>
      </c>
    </row>
    <row r="1575" spans="1:6" x14ac:dyDescent="0.25">
      <c r="A1575" t="s">
        <v>56</v>
      </c>
      <c r="B1575">
        <v>2012</v>
      </c>
      <c r="C1575" t="s">
        <v>76</v>
      </c>
      <c r="D1575" t="s">
        <v>39</v>
      </c>
      <c r="E1575" t="s">
        <v>16995</v>
      </c>
      <c r="F1575">
        <v>8</v>
      </c>
    </row>
    <row r="1576" spans="1:6" x14ac:dyDescent="0.25">
      <c r="A1576" t="s">
        <v>56</v>
      </c>
      <c r="B1576">
        <v>2012</v>
      </c>
      <c r="C1576" t="s">
        <v>76</v>
      </c>
      <c r="D1576" t="s">
        <v>103</v>
      </c>
      <c r="E1576" t="s">
        <v>16996</v>
      </c>
      <c r="F1576">
        <v>253</v>
      </c>
    </row>
    <row r="1577" spans="1:6" x14ac:dyDescent="0.25">
      <c r="A1577" t="s">
        <v>56</v>
      </c>
      <c r="B1577">
        <v>2012</v>
      </c>
      <c r="C1577" t="s">
        <v>77</v>
      </c>
      <c r="D1577" t="s">
        <v>38</v>
      </c>
      <c r="E1577" t="s">
        <v>16997</v>
      </c>
      <c r="F1577">
        <v>4</v>
      </c>
    </row>
    <row r="1578" spans="1:6" x14ac:dyDescent="0.25">
      <c r="A1578" t="s">
        <v>56</v>
      </c>
      <c r="B1578">
        <v>2012</v>
      </c>
      <c r="C1578" t="s">
        <v>77</v>
      </c>
      <c r="D1578" t="s">
        <v>40</v>
      </c>
      <c r="E1578" t="s">
        <v>16998</v>
      </c>
      <c r="F1578">
        <v>10</v>
      </c>
    </row>
    <row r="1579" spans="1:6" x14ac:dyDescent="0.25">
      <c r="A1579" t="s">
        <v>56</v>
      </c>
      <c r="B1579">
        <v>2012</v>
      </c>
      <c r="C1579" t="s">
        <v>77</v>
      </c>
      <c r="D1579" t="s">
        <v>102</v>
      </c>
      <c r="E1579" t="s">
        <v>16999</v>
      </c>
      <c r="F1579">
        <v>14</v>
      </c>
    </row>
    <row r="1580" spans="1:6" x14ac:dyDescent="0.25">
      <c r="A1580" t="s">
        <v>56</v>
      </c>
      <c r="B1580">
        <v>2012</v>
      </c>
      <c r="C1580" t="s">
        <v>77</v>
      </c>
      <c r="D1580" t="s">
        <v>107</v>
      </c>
      <c r="E1580" t="s">
        <v>17000</v>
      </c>
      <c r="F1580">
        <v>21</v>
      </c>
    </row>
    <row r="1581" spans="1:6" x14ac:dyDescent="0.25">
      <c r="A1581" t="s">
        <v>56</v>
      </c>
      <c r="B1581">
        <v>2012</v>
      </c>
      <c r="C1581" t="s">
        <v>77</v>
      </c>
      <c r="D1581" t="s">
        <v>39</v>
      </c>
      <c r="E1581" t="s">
        <v>17001</v>
      </c>
      <c r="F1581">
        <v>9</v>
      </c>
    </row>
    <row r="1582" spans="1:6" x14ac:dyDescent="0.25">
      <c r="A1582" t="s">
        <v>56</v>
      </c>
      <c r="B1582">
        <v>2012</v>
      </c>
      <c r="C1582" t="s">
        <v>77</v>
      </c>
      <c r="D1582" t="s">
        <v>103</v>
      </c>
      <c r="E1582" t="s">
        <v>17002</v>
      </c>
      <c r="F1582">
        <v>189</v>
      </c>
    </row>
    <row r="1583" spans="1:6" x14ac:dyDescent="0.25">
      <c r="A1583" t="s">
        <v>56</v>
      </c>
      <c r="B1583">
        <v>2012</v>
      </c>
      <c r="C1583" t="s">
        <v>78</v>
      </c>
      <c r="D1583" t="s">
        <v>38</v>
      </c>
      <c r="E1583" t="s">
        <v>17003</v>
      </c>
      <c r="F1583">
        <v>6</v>
      </c>
    </row>
    <row r="1584" spans="1:6" x14ac:dyDescent="0.25">
      <c r="A1584" t="s">
        <v>56</v>
      </c>
      <c r="B1584">
        <v>2012</v>
      </c>
      <c r="C1584" t="s">
        <v>78</v>
      </c>
      <c r="D1584" t="s">
        <v>40</v>
      </c>
      <c r="E1584" t="s">
        <v>17004</v>
      </c>
      <c r="F1584">
        <v>10</v>
      </c>
    </row>
    <row r="1585" spans="1:6" x14ac:dyDescent="0.25">
      <c r="A1585" t="s">
        <v>56</v>
      </c>
      <c r="B1585">
        <v>2012</v>
      </c>
      <c r="C1585" t="s">
        <v>78</v>
      </c>
      <c r="D1585" t="s">
        <v>102</v>
      </c>
      <c r="E1585" t="s">
        <v>17005</v>
      </c>
      <c r="F1585">
        <v>29</v>
      </c>
    </row>
    <row r="1586" spans="1:6" x14ac:dyDescent="0.25">
      <c r="A1586" t="s">
        <v>56</v>
      </c>
      <c r="B1586">
        <v>2012</v>
      </c>
      <c r="C1586" t="s">
        <v>78</v>
      </c>
      <c r="D1586" t="s">
        <v>107</v>
      </c>
      <c r="E1586" t="s">
        <v>17006</v>
      </c>
      <c r="F1586">
        <v>20</v>
      </c>
    </row>
    <row r="1587" spans="1:6" x14ac:dyDescent="0.25">
      <c r="A1587" t="s">
        <v>56</v>
      </c>
      <c r="B1587">
        <v>2012</v>
      </c>
      <c r="C1587" t="s">
        <v>78</v>
      </c>
      <c r="D1587" t="s">
        <v>39</v>
      </c>
      <c r="E1587" t="s">
        <v>17007</v>
      </c>
      <c r="F1587">
        <v>7</v>
      </c>
    </row>
    <row r="1588" spans="1:6" x14ac:dyDescent="0.25">
      <c r="A1588" t="s">
        <v>56</v>
      </c>
      <c r="B1588">
        <v>2012</v>
      </c>
      <c r="C1588" t="s">
        <v>78</v>
      </c>
      <c r="D1588" t="s">
        <v>103</v>
      </c>
      <c r="E1588" t="s">
        <v>17008</v>
      </c>
      <c r="F1588">
        <v>220</v>
      </c>
    </row>
    <row r="1589" spans="1:6" x14ac:dyDescent="0.25">
      <c r="A1589" t="s">
        <v>56</v>
      </c>
      <c r="B1589">
        <v>2012</v>
      </c>
      <c r="C1589" t="s">
        <v>79</v>
      </c>
      <c r="D1589" t="s">
        <v>38</v>
      </c>
      <c r="E1589" t="s">
        <v>17009</v>
      </c>
      <c r="F1589">
        <v>6</v>
      </c>
    </row>
    <row r="1590" spans="1:6" x14ac:dyDescent="0.25">
      <c r="A1590" t="s">
        <v>56</v>
      </c>
      <c r="B1590">
        <v>2012</v>
      </c>
      <c r="C1590" t="s">
        <v>79</v>
      </c>
      <c r="D1590" t="s">
        <v>40</v>
      </c>
      <c r="E1590" t="s">
        <v>17010</v>
      </c>
      <c r="F1590">
        <v>6</v>
      </c>
    </row>
    <row r="1591" spans="1:6" x14ac:dyDescent="0.25">
      <c r="A1591" t="s">
        <v>56</v>
      </c>
      <c r="B1591">
        <v>2012</v>
      </c>
      <c r="C1591" t="s">
        <v>79</v>
      </c>
      <c r="D1591" t="s">
        <v>102</v>
      </c>
      <c r="E1591" t="s">
        <v>17011</v>
      </c>
      <c r="F1591">
        <v>15</v>
      </c>
    </row>
    <row r="1592" spans="1:6" x14ac:dyDescent="0.25">
      <c r="A1592" t="s">
        <v>56</v>
      </c>
      <c r="B1592">
        <v>2012</v>
      </c>
      <c r="C1592" t="s">
        <v>79</v>
      </c>
      <c r="D1592" t="s">
        <v>107</v>
      </c>
      <c r="E1592" t="s">
        <v>17012</v>
      </c>
      <c r="F1592">
        <v>16</v>
      </c>
    </row>
    <row r="1593" spans="1:6" x14ac:dyDescent="0.25">
      <c r="A1593" t="s">
        <v>56</v>
      </c>
      <c r="B1593">
        <v>2012</v>
      </c>
      <c r="C1593" t="s">
        <v>79</v>
      </c>
      <c r="D1593" t="s">
        <v>39</v>
      </c>
      <c r="E1593" t="s">
        <v>17013</v>
      </c>
      <c r="F1593">
        <v>59</v>
      </c>
    </row>
    <row r="1594" spans="1:6" x14ac:dyDescent="0.25">
      <c r="A1594" t="s">
        <v>56</v>
      </c>
      <c r="B1594">
        <v>2012</v>
      </c>
      <c r="C1594" t="s">
        <v>79</v>
      </c>
      <c r="D1594" t="s">
        <v>103</v>
      </c>
      <c r="E1594" t="s">
        <v>17014</v>
      </c>
      <c r="F1594">
        <v>102</v>
      </c>
    </row>
    <row r="1595" spans="1:6" x14ac:dyDescent="0.25">
      <c r="A1595" t="s">
        <v>56</v>
      </c>
      <c r="B1595">
        <v>2013</v>
      </c>
      <c r="C1595" t="s">
        <v>76</v>
      </c>
      <c r="D1595" t="s">
        <v>38</v>
      </c>
      <c r="E1595" t="s">
        <v>17015</v>
      </c>
      <c r="F1595">
        <v>5</v>
      </c>
    </row>
    <row r="1596" spans="1:6" x14ac:dyDescent="0.25">
      <c r="A1596" t="s">
        <v>56</v>
      </c>
      <c r="B1596">
        <v>2013</v>
      </c>
      <c r="C1596" t="s">
        <v>76</v>
      </c>
      <c r="D1596" t="s">
        <v>40</v>
      </c>
      <c r="E1596" t="s">
        <v>17016</v>
      </c>
      <c r="F1596">
        <v>9</v>
      </c>
    </row>
    <row r="1597" spans="1:6" x14ac:dyDescent="0.25">
      <c r="A1597" t="s">
        <v>56</v>
      </c>
      <c r="B1597">
        <v>2013</v>
      </c>
      <c r="C1597" t="s">
        <v>76</v>
      </c>
      <c r="D1597" t="s">
        <v>102</v>
      </c>
      <c r="E1597" t="s">
        <v>17017</v>
      </c>
      <c r="F1597">
        <v>22</v>
      </c>
    </row>
    <row r="1598" spans="1:6" x14ac:dyDescent="0.25">
      <c r="A1598" t="s">
        <v>56</v>
      </c>
      <c r="B1598">
        <v>2013</v>
      </c>
      <c r="C1598" t="s">
        <v>76</v>
      </c>
      <c r="D1598" t="s">
        <v>107</v>
      </c>
      <c r="E1598" t="s">
        <v>17018</v>
      </c>
      <c r="F1598">
        <v>26</v>
      </c>
    </row>
    <row r="1599" spans="1:6" x14ac:dyDescent="0.25">
      <c r="A1599" t="s">
        <v>56</v>
      </c>
      <c r="B1599">
        <v>2013</v>
      </c>
      <c r="C1599" t="s">
        <v>76</v>
      </c>
      <c r="D1599" t="s">
        <v>39</v>
      </c>
      <c r="E1599" t="s">
        <v>17019</v>
      </c>
      <c r="F1599">
        <v>16</v>
      </c>
    </row>
    <row r="1600" spans="1:6" x14ac:dyDescent="0.25">
      <c r="A1600" t="s">
        <v>56</v>
      </c>
      <c r="B1600">
        <v>2013</v>
      </c>
      <c r="C1600" t="s">
        <v>76</v>
      </c>
      <c r="D1600" t="s">
        <v>103</v>
      </c>
      <c r="E1600" t="s">
        <v>17020</v>
      </c>
      <c r="F1600">
        <v>221</v>
      </c>
    </row>
    <row r="1601" spans="1:6" x14ac:dyDescent="0.25">
      <c r="A1601" t="s">
        <v>56</v>
      </c>
      <c r="B1601">
        <v>2013</v>
      </c>
      <c r="C1601" t="s">
        <v>77</v>
      </c>
      <c r="D1601" t="s">
        <v>38</v>
      </c>
      <c r="E1601" t="s">
        <v>17021</v>
      </c>
      <c r="F1601">
        <v>10</v>
      </c>
    </row>
    <row r="1602" spans="1:6" x14ac:dyDescent="0.25">
      <c r="A1602" t="s">
        <v>56</v>
      </c>
      <c r="B1602">
        <v>2013</v>
      </c>
      <c r="C1602" t="s">
        <v>77</v>
      </c>
      <c r="D1602" t="s">
        <v>40</v>
      </c>
      <c r="E1602" t="s">
        <v>17022</v>
      </c>
      <c r="F1602">
        <v>8</v>
      </c>
    </row>
    <row r="1603" spans="1:6" x14ac:dyDescent="0.25">
      <c r="A1603" t="s">
        <v>56</v>
      </c>
      <c r="B1603">
        <v>2013</v>
      </c>
      <c r="C1603" t="s">
        <v>77</v>
      </c>
      <c r="D1603" t="s">
        <v>102</v>
      </c>
      <c r="E1603" t="s">
        <v>17023</v>
      </c>
      <c r="F1603">
        <v>24</v>
      </c>
    </row>
    <row r="1604" spans="1:6" x14ac:dyDescent="0.25">
      <c r="A1604" t="s">
        <v>56</v>
      </c>
      <c r="B1604">
        <v>2013</v>
      </c>
      <c r="C1604" t="s">
        <v>77</v>
      </c>
      <c r="D1604" t="s">
        <v>107</v>
      </c>
      <c r="E1604" t="s">
        <v>17024</v>
      </c>
      <c r="F1604">
        <v>21</v>
      </c>
    </row>
    <row r="1605" spans="1:6" x14ac:dyDescent="0.25">
      <c r="A1605" t="s">
        <v>56</v>
      </c>
      <c r="B1605">
        <v>2013</v>
      </c>
      <c r="C1605" t="s">
        <v>77</v>
      </c>
      <c r="D1605" t="s">
        <v>39</v>
      </c>
      <c r="E1605" t="s">
        <v>17025</v>
      </c>
      <c r="F1605">
        <v>7</v>
      </c>
    </row>
    <row r="1606" spans="1:6" x14ac:dyDescent="0.25">
      <c r="A1606" t="s">
        <v>56</v>
      </c>
      <c r="B1606">
        <v>2013</v>
      </c>
      <c r="C1606" t="s">
        <v>77</v>
      </c>
      <c r="D1606" t="s">
        <v>103</v>
      </c>
      <c r="E1606" t="s">
        <v>17026</v>
      </c>
      <c r="F1606">
        <v>187</v>
      </c>
    </row>
    <row r="1607" spans="1:6" x14ac:dyDescent="0.25">
      <c r="A1607" t="s">
        <v>56</v>
      </c>
      <c r="B1607">
        <v>2013</v>
      </c>
      <c r="C1607" t="s">
        <v>78</v>
      </c>
      <c r="D1607" t="s">
        <v>38</v>
      </c>
      <c r="E1607" t="s">
        <v>17027</v>
      </c>
      <c r="F1607">
        <v>7</v>
      </c>
    </row>
    <row r="1608" spans="1:6" x14ac:dyDescent="0.25">
      <c r="A1608" t="s">
        <v>56</v>
      </c>
      <c r="B1608">
        <v>2013</v>
      </c>
      <c r="C1608" t="s">
        <v>78</v>
      </c>
      <c r="D1608" t="s">
        <v>40</v>
      </c>
      <c r="E1608" t="s">
        <v>17028</v>
      </c>
      <c r="F1608">
        <v>5</v>
      </c>
    </row>
    <row r="1609" spans="1:6" x14ac:dyDescent="0.25">
      <c r="A1609" t="s">
        <v>56</v>
      </c>
      <c r="B1609">
        <v>2013</v>
      </c>
      <c r="C1609" t="s">
        <v>78</v>
      </c>
      <c r="D1609" t="s">
        <v>102</v>
      </c>
      <c r="E1609" t="s">
        <v>17029</v>
      </c>
      <c r="F1609">
        <v>27</v>
      </c>
    </row>
    <row r="1610" spans="1:6" x14ac:dyDescent="0.25">
      <c r="A1610" t="s">
        <v>56</v>
      </c>
      <c r="B1610">
        <v>2013</v>
      </c>
      <c r="C1610" t="s">
        <v>78</v>
      </c>
      <c r="D1610" t="s">
        <v>107</v>
      </c>
      <c r="E1610" t="s">
        <v>17030</v>
      </c>
      <c r="F1610">
        <v>20</v>
      </c>
    </row>
    <row r="1611" spans="1:6" x14ac:dyDescent="0.25">
      <c r="A1611" t="s">
        <v>56</v>
      </c>
      <c r="B1611">
        <v>2013</v>
      </c>
      <c r="C1611" t="s">
        <v>78</v>
      </c>
      <c r="D1611" t="s">
        <v>39</v>
      </c>
      <c r="E1611" t="s">
        <v>17031</v>
      </c>
      <c r="F1611">
        <v>15</v>
      </c>
    </row>
    <row r="1612" spans="1:6" x14ac:dyDescent="0.25">
      <c r="A1612" t="s">
        <v>56</v>
      </c>
      <c r="B1612">
        <v>2013</v>
      </c>
      <c r="C1612" t="s">
        <v>78</v>
      </c>
      <c r="D1612" t="s">
        <v>103</v>
      </c>
      <c r="E1612" t="s">
        <v>17032</v>
      </c>
      <c r="F1612">
        <v>211</v>
      </c>
    </row>
    <row r="1613" spans="1:6" x14ac:dyDescent="0.25">
      <c r="A1613" t="s">
        <v>56</v>
      </c>
      <c r="B1613">
        <v>2013</v>
      </c>
      <c r="C1613" t="s">
        <v>79</v>
      </c>
      <c r="D1613" t="s">
        <v>38</v>
      </c>
      <c r="E1613" t="s">
        <v>17033</v>
      </c>
      <c r="F1613">
        <v>8</v>
      </c>
    </row>
    <row r="1614" spans="1:6" x14ac:dyDescent="0.25">
      <c r="A1614" t="s">
        <v>56</v>
      </c>
      <c r="B1614">
        <v>2013</v>
      </c>
      <c r="C1614" t="s">
        <v>79</v>
      </c>
      <c r="D1614" t="s">
        <v>40</v>
      </c>
      <c r="E1614" t="s">
        <v>17034</v>
      </c>
      <c r="F1614">
        <v>8</v>
      </c>
    </row>
    <row r="1615" spans="1:6" x14ac:dyDescent="0.25">
      <c r="A1615" t="s">
        <v>56</v>
      </c>
      <c r="B1615">
        <v>2013</v>
      </c>
      <c r="C1615" t="s">
        <v>79</v>
      </c>
      <c r="D1615" t="s">
        <v>102</v>
      </c>
      <c r="E1615" t="s">
        <v>17035</v>
      </c>
      <c r="F1615">
        <v>16</v>
      </c>
    </row>
    <row r="1616" spans="1:6" x14ac:dyDescent="0.25">
      <c r="A1616" t="s">
        <v>56</v>
      </c>
      <c r="B1616">
        <v>2013</v>
      </c>
      <c r="C1616" t="s">
        <v>79</v>
      </c>
      <c r="D1616" t="s">
        <v>107</v>
      </c>
      <c r="E1616" t="s">
        <v>17036</v>
      </c>
      <c r="F1616">
        <v>20</v>
      </c>
    </row>
    <row r="1617" spans="1:6" x14ac:dyDescent="0.25">
      <c r="A1617" t="s">
        <v>56</v>
      </c>
      <c r="B1617">
        <v>2013</v>
      </c>
      <c r="C1617" t="s">
        <v>79</v>
      </c>
      <c r="D1617" t="s">
        <v>39</v>
      </c>
      <c r="E1617" t="s">
        <v>17037</v>
      </c>
      <c r="F1617">
        <v>7</v>
      </c>
    </row>
    <row r="1618" spans="1:6" x14ac:dyDescent="0.25">
      <c r="A1618" t="s">
        <v>56</v>
      </c>
      <c r="B1618">
        <v>2013</v>
      </c>
      <c r="C1618" t="s">
        <v>79</v>
      </c>
      <c r="D1618" t="s">
        <v>103</v>
      </c>
      <c r="E1618" t="s">
        <v>17038</v>
      </c>
      <c r="F1618">
        <v>123</v>
      </c>
    </row>
    <row r="1619" spans="1:6" x14ac:dyDescent="0.25">
      <c r="A1619" t="s">
        <v>56</v>
      </c>
      <c r="B1619">
        <v>2014</v>
      </c>
      <c r="C1619" t="s">
        <v>76</v>
      </c>
      <c r="D1619" t="s">
        <v>38</v>
      </c>
      <c r="E1619" t="s">
        <v>17039</v>
      </c>
      <c r="F1619">
        <v>11</v>
      </c>
    </row>
    <row r="1620" spans="1:6" x14ac:dyDescent="0.25">
      <c r="A1620" t="s">
        <v>56</v>
      </c>
      <c r="B1620">
        <v>2014</v>
      </c>
      <c r="C1620" t="s">
        <v>76</v>
      </c>
      <c r="D1620" t="s">
        <v>40</v>
      </c>
      <c r="E1620" t="s">
        <v>17040</v>
      </c>
      <c r="F1620">
        <v>14</v>
      </c>
    </row>
    <row r="1621" spans="1:6" x14ac:dyDescent="0.25">
      <c r="A1621" t="s">
        <v>56</v>
      </c>
      <c r="B1621">
        <v>2014</v>
      </c>
      <c r="C1621" t="s">
        <v>76</v>
      </c>
      <c r="D1621" t="s">
        <v>102</v>
      </c>
      <c r="E1621" t="s">
        <v>17041</v>
      </c>
      <c r="F1621">
        <v>33</v>
      </c>
    </row>
    <row r="1622" spans="1:6" x14ac:dyDescent="0.25">
      <c r="A1622" t="s">
        <v>56</v>
      </c>
      <c r="B1622">
        <v>2014</v>
      </c>
      <c r="C1622" t="s">
        <v>76</v>
      </c>
      <c r="D1622" t="s">
        <v>107</v>
      </c>
      <c r="E1622" t="s">
        <v>17042</v>
      </c>
      <c r="F1622">
        <v>29</v>
      </c>
    </row>
    <row r="1623" spans="1:6" x14ac:dyDescent="0.25">
      <c r="A1623" t="s">
        <v>56</v>
      </c>
      <c r="B1623">
        <v>2014</v>
      </c>
      <c r="C1623" t="s">
        <v>76</v>
      </c>
      <c r="D1623" t="s">
        <v>39</v>
      </c>
      <c r="E1623" t="s">
        <v>17043</v>
      </c>
      <c r="F1623">
        <v>4</v>
      </c>
    </row>
    <row r="1624" spans="1:6" x14ac:dyDescent="0.25">
      <c r="A1624" t="s">
        <v>56</v>
      </c>
      <c r="B1624">
        <v>2014</v>
      </c>
      <c r="C1624" t="s">
        <v>76</v>
      </c>
      <c r="D1624" t="s">
        <v>103</v>
      </c>
      <c r="E1624" t="s">
        <v>17044</v>
      </c>
      <c r="F1624">
        <v>220</v>
      </c>
    </row>
    <row r="1625" spans="1:6" x14ac:dyDescent="0.25">
      <c r="A1625" t="s">
        <v>56</v>
      </c>
      <c r="B1625">
        <v>2014</v>
      </c>
      <c r="C1625" t="s">
        <v>77</v>
      </c>
      <c r="D1625" t="s">
        <v>38</v>
      </c>
      <c r="E1625" t="s">
        <v>17045</v>
      </c>
      <c r="F1625">
        <v>6</v>
      </c>
    </row>
    <row r="1626" spans="1:6" x14ac:dyDescent="0.25">
      <c r="A1626" t="s">
        <v>56</v>
      </c>
      <c r="B1626">
        <v>2014</v>
      </c>
      <c r="C1626" t="s">
        <v>77</v>
      </c>
      <c r="D1626" t="s">
        <v>40</v>
      </c>
      <c r="E1626" t="s">
        <v>17046</v>
      </c>
      <c r="F1626">
        <v>8</v>
      </c>
    </row>
    <row r="1627" spans="1:6" x14ac:dyDescent="0.25">
      <c r="A1627" t="s">
        <v>56</v>
      </c>
      <c r="B1627">
        <v>2014</v>
      </c>
      <c r="C1627" t="s">
        <v>77</v>
      </c>
      <c r="D1627" t="s">
        <v>102</v>
      </c>
      <c r="E1627" t="s">
        <v>17047</v>
      </c>
      <c r="F1627">
        <v>23</v>
      </c>
    </row>
    <row r="1628" spans="1:6" x14ac:dyDescent="0.25">
      <c r="A1628" t="s">
        <v>56</v>
      </c>
      <c r="B1628">
        <v>2014</v>
      </c>
      <c r="C1628" t="s">
        <v>77</v>
      </c>
      <c r="D1628" t="s">
        <v>107</v>
      </c>
      <c r="E1628" t="s">
        <v>17048</v>
      </c>
      <c r="F1628">
        <v>15</v>
      </c>
    </row>
    <row r="1629" spans="1:6" x14ac:dyDescent="0.25">
      <c r="A1629" t="s">
        <v>56</v>
      </c>
      <c r="B1629">
        <v>2014</v>
      </c>
      <c r="C1629" t="s">
        <v>77</v>
      </c>
      <c r="D1629" t="s">
        <v>39</v>
      </c>
      <c r="E1629" t="s">
        <v>17049</v>
      </c>
      <c r="F1629">
        <v>7</v>
      </c>
    </row>
    <row r="1630" spans="1:6" x14ac:dyDescent="0.25">
      <c r="A1630" t="s">
        <v>56</v>
      </c>
      <c r="B1630">
        <v>2014</v>
      </c>
      <c r="C1630" t="s">
        <v>77</v>
      </c>
      <c r="D1630" t="s">
        <v>103</v>
      </c>
      <c r="E1630" t="s">
        <v>17050</v>
      </c>
      <c r="F1630">
        <v>189</v>
      </c>
    </row>
    <row r="1631" spans="1:6" x14ac:dyDescent="0.25">
      <c r="A1631" t="s">
        <v>56</v>
      </c>
      <c r="B1631">
        <v>2014</v>
      </c>
      <c r="C1631" t="s">
        <v>78</v>
      </c>
      <c r="D1631" t="s">
        <v>38</v>
      </c>
      <c r="E1631" t="s">
        <v>17051</v>
      </c>
      <c r="F1631">
        <v>6</v>
      </c>
    </row>
    <row r="1632" spans="1:6" x14ac:dyDescent="0.25">
      <c r="A1632" t="s">
        <v>56</v>
      </c>
      <c r="B1632">
        <v>2014</v>
      </c>
      <c r="C1632" t="s">
        <v>78</v>
      </c>
      <c r="D1632" t="s">
        <v>40</v>
      </c>
      <c r="E1632" t="s">
        <v>17052</v>
      </c>
      <c r="F1632">
        <v>9</v>
      </c>
    </row>
    <row r="1633" spans="1:6" x14ac:dyDescent="0.25">
      <c r="A1633" t="s">
        <v>56</v>
      </c>
      <c r="B1633">
        <v>2014</v>
      </c>
      <c r="C1633" t="s">
        <v>78</v>
      </c>
      <c r="D1633" t="s">
        <v>102</v>
      </c>
      <c r="E1633" t="s">
        <v>17053</v>
      </c>
      <c r="F1633">
        <v>21</v>
      </c>
    </row>
    <row r="1634" spans="1:6" x14ac:dyDescent="0.25">
      <c r="A1634" t="s">
        <v>56</v>
      </c>
      <c r="B1634">
        <v>2014</v>
      </c>
      <c r="C1634" t="s">
        <v>78</v>
      </c>
      <c r="D1634" t="s">
        <v>107</v>
      </c>
      <c r="E1634" t="s">
        <v>17054</v>
      </c>
      <c r="F1634">
        <v>24</v>
      </c>
    </row>
    <row r="1635" spans="1:6" x14ac:dyDescent="0.25">
      <c r="A1635" t="s">
        <v>56</v>
      </c>
      <c r="B1635">
        <v>2014</v>
      </c>
      <c r="C1635" t="s">
        <v>78</v>
      </c>
      <c r="D1635" t="s">
        <v>39</v>
      </c>
      <c r="E1635" t="s">
        <v>17055</v>
      </c>
      <c r="F1635">
        <v>7</v>
      </c>
    </row>
    <row r="1636" spans="1:6" x14ac:dyDescent="0.25">
      <c r="A1636" t="s">
        <v>56</v>
      </c>
      <c r="B1636">
        <v>2014</v>
      </c>
      <c r="C1636" t="s">
        <v>78</v>
      </c>
      <c r="D1636" t="s">
        <v>103</v>
      </c>
      <c r="E1636" t="s">
        <v>17056</v>
      </c>
      <c r="F1636">
        <v>200</v>
      </c>
    </row>
    <row r="1637" spans="1:6" x14ac:dyDescent="0.25">
      <c r="A1637" t="s">
        <v>56</v>
      </c>
      <c r="B1637">
        <v>2014</v>
      </c>
      <c r="C1637" t="s">
        <v>79</v>
      </c>
      <c r="D1637" t="s">
        <v>38</v>
      </c>
      <c r="E1637" t="s">
        <v>17057</v>
      </c>
      <c r="F1637">
        <v>6</v>
      </c>
    </row>
    <row r="1638" spans="1:6" x14ac:dyDescent="0.25">
      <c r="A1638" t="s">
        <v>56</v>
      </c>
      <c r="B1638">
        <v>2014</v>
      </c>
      <c r="C1638" t="s">
        <v>79</v>
      </c>
      <c r="D1638" t="s">
        <v>40</v>
      </c>
      <c r="E1638" t="s">
        <v>17058</v>
      </c>
      <c r="F1638">
        <v>4</v>
      </c>
    </row>
    <row r="1639" spans="1:6" x14ac:dyDescent="0.25">
      <c r="A1639" t="s">
        <v>56</v>
      </c>
      <c r="B1639">
        <v>2014</v>
      </c>
      <c r="C1639" t="s">
        <v>79</v>
      </c>
      <c r="D1639" t="s">
        <v>102</v>
      </c>
      <c r="E1639" t="s">
        <v>17059</v>
      </c>
      <c r="F1639">
        <v>25</v>
      </c>
    </row>
    <row r="1640" spans="1:6" x14ac:dyDescent="0.25">
      <c r="A1640" t="s">
        <v>56</v>
      </c>
      <c r="B1640">
        <v>2014</v>
      </c>
      <c r="C1640" t="s">
        <v>79</v>
      </c>
      <c r="D1640" t="s">
        <v>107</v>
      </c>
      <c r="E1640" t="s">
        <v>17060</v>
      </c>
      <c r="F1640">
        <v>20</v>
      </c>
    </row>
    <row r="1641" spans="1:6" x14ac:dyDescent="0.25">
      <c r="A1641" t="s">
        <v>56</v>
      </c>
      <c r="B1641">
        <v>2014</v>
      </c>
      <c r="C1641" t="s">
        <v>79</v>
      </c>
      <c r="D1641" t="s">
        <v>39</v>
      </c>
      <c r="E1641" t="s">
        <v>17061</v>
      </c>
      <c r="F1641">
        <v>13</v>
      </c>
    </row>
    <row r="1642" spans="1:6" x14ac:dyDescent="0.25">
      <c r="A1642" t="s">
        <v>56</v>
      </c>
      <c r="B1642">
        <v>2014</v>
      </c>
      <c r="C1642" t="s">
        <v>79</v>
      </c>
      <c r="D1642" t="s">
        <v>103</v>
      </c>
      <c r="E1642" t="s">
        <v>17062</v>
      </c>
      <c r="F1642">
        <v>131</v>
      </c>
    </row>
    <row r="1643" spans="1:6" x14ac:dyDescent="0.25">
      <c r="A1643" t="s">
        <v>47</v>
      </c>
      <c r="B1643">
        <v>2010</v>
      </c>
      <c r="C1643" t="s">
        <v>76</v>
      </c>
      <c r="D1643" t="s">
        <v>40</v>
      </c>
      <c r="E1643" t="s">
        <v>17063</v>
      </c>
      <c r="F1643">
        <v>2</v>
      </c>
    </row>
    <row r="1644" spans="1:6" x14ac:dyDescent="0.25">
      <c r="A1644" t="s">
        <v>47</v>
      </c>
      <c r="B1644">
        <v>2010</v>
      </c>
      <c r="C1644" t="s">
        <v>76</v>
      </c>
      <c r="D1644" t="s">
        <v>102</v>
      </c>
      <c r="E1644" t="s">
        <v>17064</v>
      </c>
      <c r="F1644">
        <v>12</v>
      </c>
    </row>
    <row r="1645" spans="1:6" x14ac:dyDescent="0.25">
      <c r="A1645" t="s">
        <v>47</v>
      </c>
      <c r="B1645">
        <v>2010</v>
      </c>
      <c r="C1645" t="s">
        <v>76</v>
      </c>
      <c r="D1645" t="s">
        <v>107</v>
      </c>
      <c r="E1645" t="s">
        <v>17065</v>
      </c>
      <c r="F1645">
        <v>10</v>
      </c>
    </row>
    <row r="1646" spans="1:6" x14ac:dyDescent="0.25">
      <c r="A1646" t="s">
        <v>47</v>
      </c>
      <c r="B1646">
        <v>2010</v>
      </c>
      <c r="C1646" t="s">
        <v>76</v>
      </c>
      <c r="D1646" t="s">
        <v>39</v>
      </c>
      <c r="E1646" t="s">
        <v>17066</v>
      </c>
      <c r="F1646">
        <v>4</v>
      </c>
    </row>
    <row r="1647" spans="1:6" x14ac:dyDescent="0.25">
      <c r="A1647" t="s">
        <v>47</v>
      </c>
      <c r="B1647">
        <v>2010</v>
      </c>
      <c r="C1647" t="s">
        <v>76</v>
      </c>
      <c r="D1647" t="s">
        <v>103</v>
      </c>
      <c r="E1647" t="s">
        <v>17067</v>
      </c>
      <c r="F1647">
        <v>207</v>
      </c>
    </row>
    <row r="1648" spans="1:6" x14ac:dyDescent="0.25">
      <c r="A1648" t="s">
        <v>47</v>
      </c>
      <c r="B1648">
        <v>2010</v>
      </c>
      <c r="C1648" t="s">
        <v>77</v>
      </c>
      <c r="D1648" t="s">
        <v>40</v>
      </c>
      <c r="E1648" t="s">
        <v>17068</v>
      </c>
      <c r="F1648">
        <v>2</v>
      </c>
    </row>
    <row r="1649" spans="1:6" x14ac:dyDescent="0.25">
      <c r="A1649" t="s">
        <v>47</v>
      </c>
      <c r="B1649">
        <v>2010</v>
      </c>
      <c r="C1649" t="s">
        <v>77</v>
      </c>
      <c r="D1649" t="s">
        <v>102</v>
      </c>
      <c r="E1649" t="s">
        <v>17069</v>
      </c>
      <c r="F1649">
        <v>14</v>
      </c>
    </row>
    <row r="1650" spans="1:6" x14ac:dyDescent="0.25">
      <c r="A1650" t="s">
        <v>47</v>
      </c>
      <c r="B1650">
        <v>2010</v>
      </c>
      <c r="C1650" t="s">
        <v>77</v>
      </c>
      <c r="D1650" t="s">
        <v>107</v>
      </c>
      <c r="E1650" t="s">
        <v>17070</v>
      </c>
      <c r="F1650">
        <v>8</v>
      </c>
    </row>
    <row r="1651" spans="1:6" x14ac:dyDescent="0.25">
      <c r="A1651" t="s">
        <v>47</v>
      </c>
      <c r="B1651">
        <v>2010</v>
      </c>
      <c r="C1651" t="s">
        <v>77</v>
      </c>
      <c r="D1651" t="s">
        <v>39</v>
      </c>
      <c r="E1651" t="s">
        <v>17071</v>
      </c>
      <c r="F1651">
        <v>5</v>
      </c>
    </row>
    <row r="1652" spans="1:6" x14ac:dyDescent="0.25">
      <c r="A1652" t="s">
        <v>47</v>
      </c>
      <c r="B1652">
        <v>2010</v>
      </c>
      <c r="C1652" t="s">
        <v>77</v>
      </c>
      <c r="D1652" t="s">
        <v>103</v>
      </c>
      <c r="E1652" t="s">
        <v>17072</v>
      </c>
      <c r="F1652">
        <v>243</v>
      </c>
    </row>
    <row r="1653" spans="1:6" x14ac:dyDescent="0.25">
      <c r="A1653" t="s">
        <v>47</v>
      </c>
      <c r="B1653">
        <v>2010</v>
      </c>
      <c r="C1653" t="s">
        <v>78</v>
      </c>
      <c r="D1653" t="s">
        <v>40</v>
      </c>
      <c r="E1653" t="s">
        <v>17073</v>
      </c>
      <c r="F1653">
        <v>4</v>
      </c>
    </row>
    <row r="1654" spans="1:6" x14ac:dyDescent="0.25">
      <c r="A1654" t="s">
        <v>47</v>
      </c>
      <c r="B1654">
        <v>2010</v>
      </c>
      <c r="C1654" t="s">
        <v>78</v>
      </c>
      <c r="D1654" t="s">
        <v>102</v>
      </c>
      <c r="E1654" t="s">
        <v>17074</v>
      </c>
      <c r="F1654">
        <v>17</v>
      </c>
    </row>
    <row r="1655" spans="1:6" x14ac:dyDescent="0.25">
      <c r="A1655" t="s">
        <v>47</v>
      </c>
      <c r="B1655">
        <v>2010</v>
      </c>
      <c r="C1655" t="s">
        <v>78</v>
      </c>
      <c r="D1655" t="s">
        <v>107</v>
      </c>
      <c r="E1655" t="s">
        <v>17075</v>
      </c>
      <c r="F1655">
        <v>5</v>
      </c>
    </row>
    <row r="1656" spans="1:6" x14ac:dyDescent="0.25">
      <c r="A1656" t="s">
        <v>47</v>
      </c>
      <c r="B1656">
        <v>2010</v>
      </c>
      <c r="C1656" t="s">
        <v>78</v>
      </c>
      <c r="D1656" t="s">
        <v>39</v>
      </c>
      <c r="E1656" t="s">
        <v>17076</v>
      </c>
      <c r="F1656">
        <v>3</v>
      </c>
    </row>
    <row r="1657" spans="1:6" x14ac:dyDescent="0.25">
      <c r="A1657" t="s">
        <v>47</v>
      </c>
      <c r="B1657">
        <v>2010</v>
      </c>
      <c r="C1657" t="s">
        <v>78</v>
      </c>
      <c r="D1657" t="s">
        <v>103</v>
      </c>
      <c r="E1657" t="s">
        <v>17077</v>
      </c>
      <c r="F1657">
        <v>239</v>
      </c>
    </row>
    <row r="1658" spans="1:6" x14ac:dyDescent="0.25">
      <c r="A1658" t="s">
        <v>47</v>
      </c>
      <c r="B1658">
        <v>2010</v>
      </c>
      <c r="C1658" t="s">
        <v>79</v>
      </c>
      <c r="D1658" t="s">
        <v>38</v>
      </c>
      <c r="E1658" t="s">
        <v>17078</v>
      </c>
      <c r="F1658">
        <v>1</v>
      </c>
    </row>
    <row r="1659" spans="1:6" x14ac:dyDescent="0.25">
      <c r="A1659" t="s">
        <v>47</v>
      </c>
      <c r="B1659">
        <v>2010</v>
      </c>
      <c r="C1659" t="s">
        <v>79</v>
      </c>
      <c r="D1659" t="s">
        <v>40</v>
      </c>
      <c r="E1659" t="s">
        <v>17079</v>
      </c>
      <c r="F1659">
        <v>4</v>
      </c>
    </row>
    <row r="1660" spans="1:6" x14ac:dyDescent="0.25">
      <c r="A1660" t="s">
        <v>47</v>
      </c>
      <c r="B1660">
        <v>2010</v>
      </c>
      <c r="C1660" t="s">
        <v>79</v>
      </c>
      <c r="D1660" t="s">
        <v>102</v>
      </c>
      <c r="E1660" t="s">
        <v>17080</v>
      </c>
      <c r="F1660">
        <v>13</v>
      </c>
    </row>
    <row r="1661" spans="1:6" x14ac:dyDescent="0.25">
      <c r="A1661" t="s">
        <v>47</v>
      </c>
      <c r="B1661">
        <v>2010</v>
      </c>
      <c r="C1661" t="s">
        <v>79</v>
      </c>
      <c r="D1661" t="s">
        <v>107</v>
      </c>
      <c r="E1661" t="s">
        <v>17081</v>
      </c>
      <c r="F1661">
        <v>12</v>
      </c>
    </row>
    <row r="1662" spans="1:6" x14ac:dyDescent="0.25">
      <c r="A1662" t="s">
        <v>47</v>
      </c>
      <c r="B1662">
        <v>2010</v>
      </c>
      <c r="C1662" t="s">
        <v>79</v>
      </c>
      <c r="D1662" t="s">
        <v>39</v>
      </c>
      <c r="E1662" t="s">
        <v>17082</v>
      </c>
      <c r="F1662">
        <v>4</v>
      </c>
    </row>
    <row r="1663" spans="1:6" x14ac:dyDescent="0.25">
      <c r="A1663" t="s">
        <v>47</v>
      </c>
      <c r="B1663">
        <v>2010</v>
      </c>
      <c r="C1663" t="s">
        <v>79</v>
      </c>
      <c r="D1663" t="s">
        <v>103</v>
      </c>
      <c r="E1663" t="s">
        <v>17083</v>
      </c>
      <c r="F1663">
        <v>264</v>
      </c>
    </row>
    <row r="1664" spans="1:6" x14ac:dyDescent="0.25">
      <c r="A1664" t="s">
        <v>47</v>
      </c>
      <c r="B1664">
        <v>2011</v>
      </c>
      <c r="C1664" t="s">
        <v>76</v>
      </c>
      <c r="D1664" t="s">
        <v>38</v>
      </c>
      <c r="E1664" t="s">
        <v>17084</v>
      </c>
      <c r="F1664">
        <v>2</v>
      </c>
    </row>
    <row r="1665" spans="1:6" x14ac:dyDescent="0.25">
      <c r="A1665" t="s">
        <v>47</v>
      </c>
      <c r="B1665">
        <v>2011</v>
      </c>
      <c r="C1665" t="s">
        <v>76</v>
      </c>
      <c r="D1665" t="s">
        <v>40</v>
      </c>
      <c r="E1665" t="s">
        <v>17085</v>
      </c>
      <c r="F1665">
        <v>5</v>
      </c>
    </row>
    <row r="1666" spans="1:6" x14ac:dyDescent="0.25">
      <c r="A1666" t="s">
        <v>47</v>
      </c>
      <c r="B1666">
        <v>2011</v>
      </c>
      <c r="C1666" t="s">
        <v>76</v>
      </c>
      <c r="D1666" t="s">
        <v>102</v>
      </c>
      <c r="E1666" t="s">
        <v>17086</v>
      </c>
      <c r="F1666">
        <v>26</v>
      </c>
    </row>
    <row r="1667" spans="1:6" x14ac:dyDescent="0.25">
      <c r="A1667" t="s">
        <v>47</v>
      </c>
      <c r="B1667">
        <v>2011</v>
      </c>
      <c r="C1667" t="s">
        <v>76</v>
      </c>
      <c r="D1667" t="s">
        <v>107</v>
      </c>
      <c r="E1667" t="s">
        <v>17087</v>
      </c>
      <c r="F1667">
        <v>7</v>
      </c>
    </row>
    <row r="1668" spans="1:6" x14ac:dyDescent="0.25">
      <c r="A1668" t="s">
        <v>47</v>
      </c>
      <c r="B1668">
        <v>2011</v>
      </c>
      <c r="C1668" t="s">
        <v>76</v>
      </c>
      <c r="D1668" t="s">
        <v>39</v>
      </c>
      <c r="E1668" t="s">
        <v>17088</v>
      </c>
      <c r="F1668">
        <v>11</v>
      </c>
    </row>
    <row r="1669" spans="1:6" x14ac:dyDescent="0.25">
      <c r="A1669" t="s">
        <v>47</v>
      </c>
      <c r="B1669">
        <v>2011</v>
      </c>
      <c r="C1669" t="s">
        <v>76</v>
      </c>
      <c r="D1669" t="s">
        <v>103</v>
      </c>
      <c r="E1669" t="s">
        <v>17089</v>
      </c>
      <c r="F1669">
        <v>221</v>
      </c>
    </row>
    <row r="1670" spans="1:6" x14ac:dyDescent="0.25">
      <c r="A1670" t="s">
        <v>47</v>
      </c>
      <c r="B1670">
        <v>2011</v>
      </c>
      <c r="C1670" t="s">
        <v>77</v>
      </c>
      <c r="D1670" t="s">
        <v>38</v>
      </c>
      <c r="E1670" t="s">
        <v>17090</v>
      </c>
      <c r="F1670">
        <v>1</v>
      </c>
    </row>
    <row r="1671" spans="1:6" x14ac:dyDescent="0.25">
      <c r="A1671" t="s">
        <v>47</v>
      </c>
      <c r="B1671">
        <v>2011</v>
      </c>
      <c r="C1671" t="s">
        <v>77</v>
      </c>
      <c r="D1671" t="s">
        <v>40</v>
      </c>
      <c r="E1671" t="s">
        <v>17091</v>
      </c>
      <c r="F1671">
        <v>2</v>
      </c>
    </row>
    <row r="1672" spans="1:6" x14ac:dyDescent="0.25">
      <c r="A1672" t="s">
        <v>47</v>
      </c>
      <c r="B1672">
        <v>2011</v>
      </c>
      <c r="C1672" t="s">
        <v>77</v>
      </c>
      <c r="D1672" t="s">
        <v>102</v>
      </c>
      <c r="E1672" t="s">
        <v>17092</v>
      </c>
      <c r="F1672">
        <v>27</v>
      </c>
    </row>
    <row r="1673" spans="1:6" x14ac:dyDescent="0.25">
      <c r="A1673" t="s">
        <v>47</v>
      </c>
      <c r="B1673">
        <v>2011</v>
      </c>
      <c r="C1673" t="s">
        <v>77</v>
      </c>
      <c r="D1673" t="s">
        <v>107</v>
      </c>
      <c r="E1673" t="s">
        <v>17093</v>
      </c>
      <c r="F1673">
        <v>9</v>
      </c>
    </row>
    <row r="1674" spans="1:6" x14ac:dyDescent="0.25">
      <c r="A1674" t="s">
        <v>47</v>
      </c>
      <c r="B1674">
        <v>2011</v>
      </c>
      <c r="C1674" t="s">
        <v>77</v>
      </c>
      <c r="D1674" t="s">
        <v>39</v>
      </c>
      <c r="E1674" t="s">
        <v>17094</v>
      </c>
      <c r="F1674">
        <v>10</v>
      </c>
    </row>
    <row r="1675" spans="1:6" x14ac:dyDescent="0.25">
      <c r="A1675" t="s">
        <v>47</v>
      </c>
      <c r="B1675">
        <v>2011</v>
      </c>
      <c r="C1675" t="s">
        <v>77</v>
      </c>
      <c r="D1675" t="s">
        <v>103</v>
      </c>
      <c r="E1675" t="s">
        <v>17095</v>
      </c>
      <c r="F1675">
        <v>272</v>
      </c>
    </row>
    <row r="1676" spans="1:6" x14ac:dyDescent="0.25">
      <c r="A1676" t="s">
        <v>47</v>
      </c>
      <c r="B1676">
        <v>2011</v>
      </c>
      <c r="C1676" t="s">
        <v>78</v>
      </c>
      <c r="D1676" t="s">
        <v>38</v>
      </c>
      <c r="E1676" t="s">
        <v>17096</v>
      </c>
      <c r="F1676">
        <v>2</v>
      </c>
    </row>
    <row r="1677" spans="1:6" x14ac:dyDescent="0.25">
      <c r="A1677" t="s">
        <v>47</v>
      </c>
      <c r="B1677">
        <v>2011</v>
      </c>
      <c r="C1677" t="s">
        <v>78</v>
      </c>
      <c r="D1677" t="s">
        <v>40</v>
      </c>
      <c r="E1677" t="s">
        <v>17097</v>
      </c>
      <c r="F1677">
        <v>3</v>
      </c>
    </row>
    <row r="1678" spans="1:6" x14ac:dyDescent="0.25">
      <c r="A1678" t="s">
        <v>47</v>
      </c>
      <c r="B1678">
        <v>2011</v>
      </c>
      <c r="C1678" t="s">
        <v>78</v>
      </c>
      <c r="D1678" t="s">
        <v>102</v>
      </c>
      <c r="E1678" t="s">
        <v>17098</v>
      </c>
      <c r="F1678">
        <v>19</v>
      </c>
    </row>
    <row r="1679" spans="1:6" x14ac:dyDescent="0.25">
      <c r="A1679" t="s">
        <v>47</v>
      </c>
      <c r="B1679">
        <v>2011</v>
      </c>
      <c r="C1679" t="s">
        <v>78</v>
      </c>
      <c r="D1679" t="s">
        <v>107</v>
      </c>
      <c r="E1679" t="s">
        <v>17099</v>
      </c>
      <c r="F1679">
        <v>7</v>
      </c>
    </row>
    <row r="1680" spans="1:6" x14ac:dyDescent="0.25">
      <c r="A1680" t="s">
        <v>47</v>
      </c>
      <c r="B1680">
        <v>2011</v>
      </c>
      <c r="C1680" t="s">
        <v>78</v>
      </c>
      <c r="D1680" t="s">
        <v>39</v>
      </c>
      <c r="E1680" t="s">
        <v>17100</v>
      </c>
      <c r="F1680">
        <v>15</v>
      </c>
    </row>
    <row r="1681" spans="1:6" x14ac:dyDescent="0.25">
      <c r="A1681" t="s">
        <v>47</v>
      </c>
      <c r="B1681">
        <v>2011</v>
      </c>
      <c r="C1681" t="s">
        <v>78</v>
      </c>
      <c r="D1681" t="s">
        <v>103</v>
      </c>
      <c r="E1681" t="s">
        <v>17101</v>
      </c>
      <c r="F1681">
        <v>261</v>
      </c>
    </row>
    <row r="1682" spans="1:6" x14ac:dyDescent="0.25">
      <c r="A1682" t="s">
        <v>47</v>
      </c>
      <c r="B1682">
        <v>2011</v>
      </c>
      <c r="C1682" t="s">
        <v>79</v>
      </c>
      <c r="D1682" t="s">
        <v>38</v>
      </c>
      <c r="E1682" t="s">
        <v>17102</v>
      </c>
      <c r="F1682">
        <v>4</v>
      </c>
    </row>
    <row r="1683" spans="1:6" x14ac:dyDescent="0.25">
      <c r="A1683" t="s">
        <v>47</v>
      </c>
      <c r="B1683">
        <v>2011</v>
      </c>
      <c r="C1683" t="s">
        <v>79</v>
      </c>
      <c r="D1683" t="s">
        <v>40</v>
      </c>
      <c r="E1683" t="s">
        <v>17103</v>
      </c>
      <c r="F1683">
        <v>3</v>
      </c>
    </row>
    <row r="1684" spans="1:6" x14ac:dyDescent="0.25">
      <c r="A1684" t="s">
        <v>47</v>
      </c>
      <c r="B1684">
        <v>2011</v>
      </c>
      <c r="C1684" t="s">
        <v>79</v>
      </c>
      <c r="D1684" t="s">
        <v>102</v>
      </c>
      <c r="E1684" t="s">
        <v>17104</v>
      </c>
      <c r="F1684">
        <v>18</v>
      </c>
    </row>
    <row r="1685" spans="1:6" x14ac:dyDescent="0.25">
      <c r="A1685" t="s">
        <v>47</v>
      </c>
      <c r="B1685">
        <v>2011</v>
      </c>
      <c r="C1685" t="s">
        <v>79</v>
      </c>
      <c r="D1685" t="s">
        <v>107</v>
      </c>
      <c r="E1685" t="s">
        <v>17105</v>
      </c>
      <c r="F1685">
        <v>5</v>
      </c>
    </row>
    <row r="1686" spans="1:6" x14ac:dyDescent="0.25">
      <c r="A1686" t="s">
        <v>47</v>
      </c>
      <c r="B1686">
        <v>2011</v>
      </c>
      <c r="C1686" t="s">
        <v>79</v>
      </c>
      <c r="D1686" t="s">
        <v>39</v>
      </c>
      <c r="E1686" t="s">
        <v>17106</v>
      </c>
      <c r="F1686">
        <v>17</v>
      </c>
    </row>
    <row r="1687" spans="1:6" x14ac:dyDescent="0.25">
      <c r="A1687" t="s">
        <v>47</v>
      </c>
      <c r="B1687">
        <v>2011</v>
      </c>
      <c r="C1687" t="s">
        <v>79</v>
      </c>
      <c r="D1687" t="s">
        <v>103</v>
      </c>
      <c r="E1687" t="s">
        <v>17107</v>
      </c>
      <c r="F1687">
        <v>265</v>
      </c>
    </row>
    <row r="1688" spans="1:6" x14ac:dyDescent="0.25">
      <c r="A1688" t="s">
        <v>47</v>
      </c>
      <c r="B1688">
        <v>2012</v>
      </c>
      <c r="C1688" t="s">
        <v>76</v>
      </c>
      <c r="D1688" t="s">
        <v>38</v>
      </c>
      <c r="E1688" t="s">
        <v>17108</v>
      </c>
      <c r="F1688">
        <v>3</v>
      </c>
    </row>
    <row r="1689" spans="1:6" x14ac:dyDescent="0.25">
      <c r="A1689" t="s">
        <v>47</v>
      </c>
      <c r="B1689">
        <v>2012</v>
      </c>
      <c r="C1689" t="s">
        <v>76</v>
      </c>
      <c r="D1689" t="s">
        <v>40</v>
      </c>
      <c r="E1689" t="s">
        <v>17109</v>
      </c>
      <c r="F1689">
        <v>8</v>
      </c>
    </row>
    <row r="1690" spans="1:6" x14ac:dyDescent="0.25">
      <c r="A1690" t="s">
        <v>47</v>
      </c>
      <c r="B1690">
        <v>2012</v>
      </c>
      <c r="C1690" t="s">
        <v>76</v>
      </c>
      <c r="D1690" t="s">
        <v>102</v>
      </c>
      <c r="E1690" t="s">
        <v>17110</v>
      </c>
      <c r="F1690">
        <v>22</v>
      </c>
    </row>
    <row r="1691" spans="1:6" x14ac:dyDescent="0.25">
      <c r="A1691" t="s">
        <v>47</v>
      </c>
      <c r="B1691">
        <v>2012</v>
      </c>
      <c r="C1691" t="s">
        <v>76</v>
      </c>
      <c r="D1691" t="s">
        <v>107</v>
      </c>
      <c r="E1691" t="s">
        <v>17111</v>
      </c>
      <c r="F1691">
        <v>9</v>
      </c>
    </row>
    <row r="1692" spans="1:6" x14ac:dyDescent="0.25">
      <c r="A1692" t="s">
        <v>47</v>
      </c>
      <c r="B1692">
        <v>2012</v>
      </c>
      <c r="C1692" t="s">
        <v>76</v>
      </c>
      <c r="D1692" t="s">
        <v>39</v>
      </c>
      <c r="E1692" t="s">
        <v>17112</v>
      </c>
      <c r="F1692">
        <v>11</v>
      </c>
    </row>
    <row r="1693" spans="1:6" x14ac:dyDescent="0.25">
      <c r="A1693" t="s">
        <v>47</v>
      </c>
      <c r="B1693">
        <v>2012</v>
      </c>
      <c r="C1693" t="s">
        <v>76</v>
      </c>
      <c r="D1693" t="s">
        <v>103</v>
      </c>
      <c r="E1693" t="s">
        <v>17113</v>
      </c>
      <c r="F1693">
        <v>201</v>
      </c>
    </row>
    <row r="1694" spans="1:6" x14ac:dyDescent="0.25">
      <c r="A1694" t="s">
        <v>47</v>
      </c>
      <c r="B1694">
        <v>2012</v>
      </c>
      <c r="C1694" t="s">
        <v>77</v>
      </c>
      <c r="D1694" t="s">
        <v>38</v>
      </c>
      <c r="E1694" t="s">
        <v>17114</v>
      </c>
      <c r="F1694">
        <v>3</v>
      </c>
    </row>
    <row r="1695" spans="1:6" x14ac:dyDescent="0.25">
      <c r="A1695" t="s">
        <v>47</v>
      </c>
      <c r="B1695">
        <v>2012</v>
      </c>
      <c r="C1695" t="s">
        <v>77</v>
      </c>
      <c r="D1695" t="s">
        <v>40</v>
      </c>
      <c r="E1695" t="s">
        <v>17115</v>
      </c>
      <c r="F1695">
        <v>4</v>
      </c>
    </row>
    <row r="1696" spans="1:6" x14ac:dyDescent="0.25">
      <c r="A1696" t="s">
        <v>47</v>
      </c>
      <c r="B1696">
        <v>2012</v>
      </c>
      <c r="C1696" t="s">
        <v>77</v>
      </c>
      <c r="D1696" t="s">
        <v>102</v>
      </c>
      <c r="E1696" t="s">
        <v>17116</v>
      </c>
      <c r="F1696">
        <v>23</v>
      </c>
    </row>
    <row r="1697" spans="1:6" x14ac:dyDescent="0.25">
      <c r="A1697" t="s">
        <v>47</v>
      </c>
      <c r="B1697">
        <v>2012</v>
      </c>
      <c r="C1697" t="s">
        <v>77</v>
      </c>
      <c r="D1697" t="s">
        <v>107</v>
      </c>
      <c r="E1697" t="s">
        <v>17117</v>
      </c>
      <c r="F1697">
        <v>7</v>
      </c>
    </row>
    <row r="1698" spans="1:6" x14ac:dyDescent="0.25">
      <c r="A1698" t="s">
        <v>47</v>
      </c>
      <c r="B1698">
        <v>2012</v>
      </c>
      <c r="C1698" t="s">
        <v>77</v>
      </c>
      <c r="D1698" t="s">
        <v>39</v>
      </c>
      <c r="E1698" t="s">
        <v>17118</v>
      </c>
      <c r="F1698">
        <v>5</v>
      </c>
    </row>
    <row r="1699" spans="1:6" x14ac:dyDescent="0.25">
      <c r="A1699" t="s">
        <v>47</v>
      </c>
      <c r="B1699">
        <v>2012</v>
      </c>
      <c r="C1699" t="s">
        <v>77</v>
      </c>
      <c r="D1699" t="s">
        <v>103</v>
      </c>
      <c r="E1699" t="s">
        <v>17119</v>
      </c>
      <c r="F1699">
        <v>248</v>
      </c>
    </row>
    <row r="1700" spans="1:6" x14ac:dyDescent="0.25">
      <c r="A1700" t="s">
        <v>47</v>
      </c>
      <c r="B1700">
        <v>2012</v>
      </c>
      <c r="C1700" t="s">
        <v>78</v>
      </c>
      <c r="D1700" t="s">
        <v>38</v>
      </c>
      <c r="E1700" t="s">
        <v>17120</v>
      </c>
      <c r="F1700">
        <v>1</v>
      </c>
    </row>
    <row r="1701" spans="1:6" x14ac:dyDescent="0.25">
      <c r="A1701" t="s">
        <v>47</v>
      </c>
      <c r="B1701">
        <v>2012</v>
      </c>
      <c r="C1701" t="s">
        <v>78</v>
      </c>
      <c r="D1701" t="s">
        <v>40</v>
      </c>
      <c r="E1701" t="s">
        <v>17121</v>
      </c>
      <c r="F1701">
        <v>1</v>
      </c>
    </row>
    <row r="1702" spans="1:6" x14ac:dyDescent="0.25">
      <c r="A1702" t="s">
        <v>47</v>
      </c>
      <c r="B1702">
        <v>2012</v>
      </c>
      <c r="C1702" t="s">
        <v>78</v>
      </c>
      <c r="D1702" t="s">
        <v>102</v>
      </c>
      <c r="E1702" t="s">
        <v>17122</v>
      </c>
      <c r="F1702">
        <v>22</v>
      </c>
    </row>
    <row r="1703" spans="1:6" x14ac:dyDescent="0.25">
      <c r="A1703" t="s">
        <v>47</v>
      </c>
      <c r="B1703">
        <v>2012</v>
      </c>
      <c r="C1703" t="s">
        <v>78</v>
      </c>
      <c r="D1703" t="s">
        <v>107</v>
      </c>
      <c r="E1703" t="s">
        <v>17123</v>
      </c>
      <c r="F1703">
        <v>9</v>
      </c>
    </row>
    <row r="1704" spans="1:6" x14ac:dyDescent="0.25">
      <c r="A1704" t="s">
        <v>47</v>
      </c>
      <c r="B1704">
        <v>2012</v>
      </c>
      <c r="C1704" t="s">
        <v>78</v>
      </c>
      <c r="D1704" t="s">
        <v>39</v>
      </c>
      <c r="E1704" t="s">
        <v>17124</v>
      </c>
      <c r="F1704">
        <v>16</v>
      </c>
    </row>
    <row r="1705" spans="1:6" x14ac:dyDescent="0.25">
      <c r="A1705" t="s">
        <v>47</v>
      </c>
      <c r="B1705">
        <v>2012</v>
      </c>
      <c r="C1705" t="s">
        <v>78</v>
      </c>
      <c r="D1705" t="s">
        <v>103</v>
      </c>
      <c r="E1705" t="s">
        <v>17125</v>
      </c>
      <c r="F1705">
        <v>245</v>
      </c>
    </row>
    <row r="1706" spans="1:6" x14ac:dyDescent="0.25">
      <c r="A1706" t="s">
        <v>47</v>
      </c>
      <c r="B1706">
        <v>2012</v>
      </c>
      <c r="C1706" t="s">
        <v>79</v>
      </c>
      <c r="D1706" t="s">
        <v>38</v>
      </c>
      <c r="E1706" t="s">
        <v>17126</v>
      </c>
      <c r="F1706">
        <v>1</v>
      </c>
    </row>
    <row r="1707" spans="1:6" x14ac:dyDescent="0.25">
      <c r="A1707" t="s">
        <v>47</v>
      </c>
      <c r="B1707">
        <v>2012</v>
      </c>
      <c r="C1707" t="s">
        <v>79</v>
      </c>
      <c r="D1707" t="s">
        <v>40</v>
      </c>
      <c r="E1707" t="s">
        <v>17127</v>
      </c>
      <c r="F1707">
        <v>9</v>
      </c>
    </row>
    <row r="1708" spans="1:6" x14ac:dyDescent="0.25">
      <c r="A1708" t="s">
        <v>47</v>
      </c>
      <c r="B1708">
        <v>2012</v>
      </c>
      <c r="C1708" t="s">
        <v>79</v>
      </c>
      <c r="D1708" t="s">
        <v>102</v>
      </c>
      <c r="E1708" t="s">
        <v>17128</v>
      </c>
      <c r="F1708">
        <v>32</v>
      </c>
    </row>
    <row r="1709" spans="1:6" x14ac:dyDescent="0.25">
      <c r="A1709" t="s">
        <v>47</v>
      </c>
      <c r="B1709">
        <v>2012</v>
      </c>
      <c r="C1709" t="s">
        <v>79</v>
      </c>
      <c r="D1709" t="s">
        <v>107</v>
      </c>
      <c r="E1709" t="s">
        <v>17129</v>
      </c>
      <c r="F1709">
        <v>17</v>
      </c>
    </row>
    <row r="1710" spans="1:6" x14ac:dyDescent="0.25">
      <c r="A1710" t="s">
        <v>47</v>
      </c>
      <c r="B1710">
        <v>2012</v>
      </c>
      <c r="C1710" t="s">
        <v>79</v>
      </c>
      <c r="D1710" t="s">
        <v>39</v>
      </c>
      <c r="E1710" t="s">
        <v>17130</v>
      </c>
      <c r="F1710">
        <v>11</v>
      </c>
    </row>
    <row r="1711" spans="1:6" x14ac:dyDescent="0.25">
      <c r="A1711" t="s">
        <v>47</v>
      </c>
      <c r="B1711">
        <v>2012</v>
      </c>
      <c r="C1711" t="s">
        <v>79</v>
      </c>
      <c r="D1711" t="s">
        <v>103</v>
      </c>
      <c r="E1711" t="s">
        <v>17131</v>
      </c>
      <c r="F1711">
        <v>244</v>
      </c>
    </row>
    <row r="1712" spans="1:6" x14ac:dyDescent="0.25">
      <c r="A1712" t="s">
        <v>47</v>
      </c>
      <c r="B1712">
        <v>2013</v>
      </c>
      <c r="C1712" t="s">
        <v>76</v>
      </c>
      <c r="D1712" t="s">
        <v>40</v>
      </c>
      <c r="E1712" t="s">
        <v>17132</v>
      </c>
      <c r="F1712">
        <v>7</v>
      </c>
    </row>
    <row r="1713" spans="1:6" x14ac:dyDescent="0.25">
      <c r="A1713" t="s">
        <v>47</v>
      </c>
      <c r="B1713">
        <v>2013</v>
      </c>
      <c r="C1713" t="s">
        <v>76</v>
      </c>
      <c r="D1713" t="s">
        <v>102</v>
      </c>
      <c r="E1713" t="s">
        <v>17133</v>
      </c>
      <c r="F1713">
        <v>21</v>
      </c>
    </row>
    <row r="1714" spans="1:6" x14ac:dyDescent="0.25">
      <c r="A1714" t="s">
        <v>47</v>
      </c>
      <c r="B1714">
        <v>2013</v>
      </c>
      <c r="C1714" t="s">
        <v>76</v>
      </c>
      <c r="D1714" t="s">
        <v>107</v>
      </c>
      <c r="E1714" t="s">
        <v>17134</v>
      </c>
      <c r="F1714">
        <v>16</v>
      </c>
    </row>
    <row r="1715" spans="1:6" x14ac:dyDescent="0.25">
      <c r="A1715" t="s">
        <v>47</v>
      </c>
      <c r="B1715">
        <v>2013</v>
      </c>
      <c r="C1715" t="s">
        <v>76</v>
      </c>
      <c r="D1715" t="s">
        <v>39</v>
      </c>
      <c r="E1715" t="s">
        <v>17135</v>
      </c>
      <c r="F1715">
        <v>8</v>
      </c>
    </row>
    <row r="1716" spans="1:6" x14ac:dyDescent="0.25">
      <c r="A1716" t="s">
        <v>47</v>
      </c>
      <c r="B1716">
        <v>2013</v>
      </c>
      <c r="C1716" t="s">
        <v>76</v>
      </c>
      <c r="D1716" t="s">
        <v>103</v>
      </c>
      <c r="E1716" t="s">
        <v>17136</v>
      </c>
      <c r="F1716">
        <v>202</v>
      </c>
    </row>
    <row r="1717" spans="1:6" x14ac:dyDescent="0.25">
      <c r="A1717" t="s">
        <v>47</v>
      </c>
      <c r="B1717">
        <v>2013</v>
      </c>
      <c r="C1717" t="s">
        <v>77</v>
      </c>
      <c r="D1717" t="s">
        <v>38</v>
      </c>
      <c r="E1717" t="s">
        <v>17137</v>
      </c>
      <c r="F1717">
        <v>3</v>
      </c>
    </row>
    <row r="1718" spans="1:6" x14ac:dyDescent="0.25">
      <c r="A1718" t="s">
        <v>47</v>
      </c>
      <c r="B1718">
        <v>2013</v>
      </c>
      <c r="C1718" t="s">
        <v>77</v>
      </c>
      <c r="D1718" t="s">
        <v>40</v>
      </c>
      <c r="E1718" t="s">
        <v>17138</v>
      </c>
      <c r="F1718">
        <v>6</v>
      </c>
    </row>
    <row r="1719" spans="1:6" x14ac:dyDescent="0.25">
      <c r="A1719" t="s">
        <v>47</v>
      </c>
      <c r="B1719">
        <v>2013</v>
      </c>
      <c r="C1719" t="s">
        <v>77</v>
      </c>
      <c r="D1719" t="s">
        <v>102</v>
      </c>
      <c r="E1719" t="s">
        <v>17139</v>
      </c>
      <c r="F1719">
        <v>18</v>
      </c>
    </row>
    <row r="1720" spans="1:6" x14ac:dyDescent="0.25">
      <c r="A1720" t="s">
        <v>47</v>
      </c>
      <c r="B1720">
        <v>2013</v>
      </c>
      <c r="C1720" t="s">
        <v>77</v>
      </c>
      <c r="D1720" t="s">
        <v>107</v>
      </c>
      <c r="E1720" t="s">
        <v>17140</v>
      </c>
      <c r="F1720">
        <v>4</v>
      </c>
    </row>
    <row r="1721" spans="1:6" x14ac:dyDescent="0.25">
      <c r="A1721" t="s">
        <v>47</v>
      </c>
      <c r="B1721">
        <v>2013</v>
      </c>
      <c r="C1721" t="s">
        <v>77</v>
      </c>
      <c r="D1721" t="s">
        <v>39</v>
      </c>
      <c r="E1721" t="s">
        <v>17141</v>
      </c>
      <c r="F1721">
        <v>12</v>
      </c>
    </row>
    <row r="1722" spans="1:6" x14ac:dyDescent="0.25">
      <c r="A1722" t="s">
        <v>47</v>
      </c>
      <c r="B1722">
        <v>2013</v>
      </c>
      <c r="C1722" t="s">
        <v>77</v>
      </c>
      <c r="D1722" t="s">
        <v>103</v>
      </c>
      <c r="E1722" t="s">
        <v>17142</v>
      </c>
      <c r="F1722">
        <v>231</v>
      </c>
    </row>
    <row r="1723" spans="1:6" x14ac:dyDescent="0.25">
      <c r="A1723" t="s">
        <v>47</v>
      </c>
      <c r="B1723">
        <v>2013</v>
      </c>
      <c r="C1723" t="s">
        <v>78</v>
      </c>
      <c r="D1723" t="s">
        <v>38</v>
      </c>
      <c r="E1723" t="s">
        <v>17143</v>
      </c>
      <c r="F1723">
        <v>1</v>
      </c>
    </row>
    <row r="1724" spans="1:6" x14ac:dyDescent="0.25">
      <c r="A1724" t="s">
        <v>47</v>
      </c>
      <c r="B1724">
        <v>2013</v>
      </c>
      <c r="C1724" t="s">
        <v>78</v>
      </c>
      <c r="D1724" t="s">
        <v>40</v>
      </c>
      <c r="E1724" t="s">
        <v>17144</v>
      </c>
      <c r="F1724">
        <v>6</v>
      </c>
    </row>
    <row r="1725" spans="1:6" x14ac:dyDescent="0.25">
      <c r="A1725" t="s">
        <v>47</v>
      </c>
      <c r="B1725">
        <v>2013</v>
      </c>
      <c r="C1725" t="s">
        <v>78</v>
      </c>
      <c r="D1725" t="s">
        <v>102</v>
      </c>
      <c r="E1725" t="s">
        <v>17145</v>
      </c>
      <c r="F1725">
        <v>19</v>
      </c>
    </row>
    <row r="1726" spans="1:6" x14ac:dyDescent="0.25">
      <c r="A1726" t="s">
        <v>47</v>
      </c>
      <c r="B1726">
        <v>2013</v>
      </c>
      <c r="C1726" t="s">
        <v>78</v>
      </c>
      <c r="D1726" t="s">
        <v>107</v>
      </c>
      <c r="E1726" t="s">
        <v>17146</v>
      </c>
      <c r="F1726">
        <v>9</v>
      </c>
    </row>
    <row r="1727" spans="1:6" x14ac:dyDescent="0.25">
      <c r="A1727" t="s">
        <v>47</v>
      </c>
      <c r="B1727">
        <v>2013</v>
      </c>
      <c r="C1727" t="s">
        <v>78</v>
      </c>
      <c r="D1727" t="s">
        <v>39</v>
      </c>
      <c r="E1727" t="s">
        <v>17147</v>
      </c>
      <c r="F1727">
        <v>11</v>
      </c>
    </row>
    <row r="1728" spans="1:6" x14ac:dyDescent="0.25">
      <c r="A1728" t="s">
        <v>47</v>
      </c>
      <c r="B1728">
        <v>2013</v>
      </c>
      <c r="C1728" t="s">
        <v>78</v>
      </c>
      <c r="D1728" t="s">
        <v>103</v>
      </c>
      <c r="E1728" t="s">
        <v>17148</v>
      </c>
      <c r="F1728">
        <v>248</v>
      </c>
    </row>
    <row r="1729" spans="1:6" x14ac:dyDescent="0.25">
      <c r="A1729" t="s">
        <v>47</v>
      </c>
      <c r="B1729">
        <v>2013</v>
      </c>
      <c r="C1729" t="s">
        <v>79</v>
      </c>
      <c r="D1729" t="s">
        <v>38</v>
      </c>
      <c r="E1729" t="s">
        <v>17149</v>
      </c>
      <c r="F1729">
        <v>2</v>
      </c>
    </row>
    <row r="1730" spans="1:6" x14ac:dyDescent="0.25">
      <c r="A1730" t="s">
        <v>47</v>
      </c>
      <c r="B1730">
        <v>2013</v>
      </c>
      <c r="C1730" t="s">
        <v>79</v>
      </c>
      <c r="D1730" t="s">
        <v>40</v>
      </c>
      <c r="E1730" t="s">
        <v>17150</v>
      </c>
      <c r="F1730">
        <v>9</v>
      </c>
    </row>
    <row r="1731" spans="1:6" x14ac:dyDescent="0.25">
      <c r="A1731" t="s">
        <v>47</v>
      </c>
      <c r="B1731">
        <v>2013</v>
      </c>
      <c r="C1731" t="s">
        <v>79</v>
      </c>
      <c r="D1731" t="s">
        <v>102</v>
      </c>
      <c r="E1731" t="s">
        <v>17151</v>
      </c>
      <c r="F1731">
        <v>32</v>
      </c>
    </row>
    <row r="1732" spans="1:6" x14ac:dyDescent="0.25">
      <c r="A1732" t="s">
        <v>47</v>
      </c>
      <c r="B1732">
        <v>2013</v>
      </c>
      <c r="C1732" t="s">
        <v>79</v>
      </c>
      <c r="D1732" t="s">
        <v>107</v>
      </c>
      <c r="E1732" t="s">
        <v>17152</v>
      </c>
      <c r="F1732">
        <v>11</v>
      </c>
    </row>
    <row r="1733" spans="1:6" x14ac:dyDescent="0.25">
      <c r="A1733" t="s">
        <v>47</v>
      </c>
      <c r="B1733">
        <v>2013</v>
      </c>
      <c r="C1733" t="s">
        <v>79</v>
      </c>
      <c r="D1733" t="s">
        <v>39</v>
      </c>
      <c r="E1733" t="s">
        <v>17153</v>
      </c>
      <c r="F1733">
        <v>6</v>
      </c>
    </row>
    <row r="1734" spans="1:6" x14ac:dyDescent="0.25">
      <c r="A1734" t="s">
        <v>47</v>
      </c>
      <c r="B1734">
        <v>2013</v>
      </c>
      <c r="C1734" t="s">
        <v>79</v>
      </c>
      <c r="D1734" t="s">
        <v>103</v>
      </c>
      <c r="E1734" t="s">
        <v>17154</v>
      </c>
      <c r="F1734">
        <v>241</v>
      </c>
    </row>
    <row r="1735" spans="1:6" x14ac:dyDescent="0.25">
      <c r="A1735" t="s">
        <v>47</v>
      </c>
      <c r="B1735">
        <v>2014</v>
      </c>
      <c r="C1735" t="s">
        <v>76</v>
      </c>
      <c r="D1735" t="s">
        <v>38</v>
      </c>
      <c r="E1735" t="s">
        <v>17155</v>
      </c>
      <c r="F1735">
        <v>3</v>
      </c>
    </row>
    <row r="1736" spans="1:6" x14ac:dyDescent="0.25">
      <c r="A1736" t="s">
        <v>47</v>
      </c>
      <c r="B1736">
        <v>2014</v>
      </c>
      <c r="C1736" t="s">
        <v>76</v>
      </c>
      <c r="D1736" t="s">
        <v>40</v>
      </c>
      <c r="E1736" t="s">
        <v>17156</v>
      </c>
      <c r="F1736">
        <v>14</v>
      </c>
    </row>
    <row r="1737" spans="1:6" x14ac:dyDescent="0.25">
      <c r="A1737" t="s">
        <v>47</v>
      </c>
      <c r="B1737">
        <v>2014</v>
      </c>
      <c r="C1737" t="s">
        <v>76</v>
      </c>
      <c r="D1737" t="s">
        <v>102</v>
      </c>
      <c r="E1737" t="s">
        <v>17157</v>
      </c>
      <c r="F1737">
        <v>15</v>
      </c>
    </row>
    <row r="1738" spans="1:6" x14ac:dyDescent="0.25">
      <c r="A1738" t="s">
        <v>47</v>
      </c>
      <c r="B1738">
        <v>2014</v>
      </c>
      <c r="C1738" t="s">
        <v>76</v>
      </c>
      <c r="D1738" t="s">
        <v>107</v>
      </c>
      <c r="E1738" t="s">
        <v>17158</v>
      </c>
      <c r="F1738">
        <v>7</v>
      </c>
    </row>
    <row r="1739" spans="1:6" x14ac:dyDescent="0.25">
      <c r="A1739" t="s">
        <v>47</v>
      </c>
      <c r="B1739">
        <v>2014</v>
      </c>
      <c r="C1739" t="s">
        <v>76</v>
      </c>
      <c r="D1739" t="s">
        <v>39</v>
      </c>
      <c r="E1739" t="s">
        <v>17159</v>
      </c>
      <c r="F1739">
        <v>5</v>
      </c>
    </row>
    <row r="1740" spans="1:6" x14ac:dyDescent="0.25">
      <c r="A1740" t="s">
        <v>47</v>
      </c>
      <c r="B1740">
        <v>2014</v>
      </c>
      <c r="C1740" t="s">
        <v>76</v>
      </c>
      <c r="D1740" t="s">
        <v>103</v>
      </c>
      <c r="E1740" t="s">
        <v>17160</v>
      </c>
      <c r="F1740">
        <v>211</v>
      </c>
    </row>
    <row r="1741" spans="1:6" x14ac:dyDescent="0.25">
      <c r="A1741" t="s">
        <v>47</v>
      </c>
      <c r="B1741">
        <v>2014</v>
      </c>
      <c r="C1741" t="s">
        <v>77</v>
      </c>
      <c r="D1741" t="s">
        <v>38</v>
      </c>
      <c r="E1741" t="s">
        <v>17161</v>
      </c>
      <c r="F1741">
        <v>8</v>
      </c>
    </row>
    <row r="1742" spans="1:6" x14ac:dyDescent="0.25">
      <c r="A1742" t="s">
        <v>47</v>
      </c>
      <c r="B1742">
        <v>2014</v>
      </c>
      <c r="C1742" t="s">
        <v>77</v>
      </c>
      <c r="D1742" t="s">
        <v>40</v>
      </c>
      <c r="E1742" t="s">
        <v>17162</v>
      </c>
      <c r="F1742">
        <v>3</v>
      </c>
    </row>
    <row r="1743" spans="1:6" x14ac:dyDescent="0.25">
      <c r="A1743" t="s">
        <v>47</v>
      </c>
      <c r="B1743">
        <v>2014</v>
      </c>
      <c r="C1743" t="s">
        <v>77</v>
      </c>
      <c r="D1743" t="s">
        <v>102</v>
      </c>
      <c r="E1743" t="s">
        <v>17163</v>
      </c>
      <c r="F1743">
        <v>17</v>
      </c>
    </row>
    <row r="1744" spans="1:6" x14ac:dyDescent="0.25">
      <c r="A1744" t="s">
        <v>47</v>
      </c>
      <c r="B1744">
        <v>2014</v>
      </c>
      <c r="C1744" t="s">
        <v>77</v>
      </c>
      <c r="D1744" t="s">
        <v>107</v>
      </c>
      <c r="E1744" t="s">
        <v>17164</v>
      </c>
      <c r="F1744">
        <v>9</v>
      </c>
    </row>
    <row r="1745" spans="1:6" x14ac:dyDescent="0.25">
      <c r="A1745" t="s">
        <v>47</v>
      </c>
      <c r="B1745">
        <v>2014</v>
      </c>
      <c r="C1745" t="s">
        <v>77</v>
      </c>
      <c r="D1745" t="s">
        <v>39</v>
      </c>
      <c r="E1745" t="s">
        <v>17165</v>
      </c>
      <c r="F1745">
        <v>5</v>
      </c>
    </row>
    <row r="1746" spans="1:6" x14ac:dyDescent="0.25">
      <c r="A1746" t="s">
        <v>47</v>
      </c>
      <c r="B1746">
        <v>2014</v>
      </c>
      <c r="C1746" t="s">
        <v>77</v>
      </c>
      <c r="D1746" t="s">
        <v>103</v>
      </c>
      <c r="E1746" t="s">
        <v>17166</v>
      </c>
      <c r="F1746">
        <v>237</v>
      </c>
    </row>
    <row r="1747" spans="1:6" x14ac:dyDescent="0.25">
      <c r="A1747" t="s">
        <v>47</v>
      </c>
      <c r="B1747">
        <v>2014</v>
      </c>
      <c r="C1747" t="s">
        <v>78</v>
      </c>
      <c r="D1747" t="s">
        <v>38</v>
      </c>
      <c r="E1747" t="s">
        <v>17167</v>
      </c>
      <c r="F1747">
        <v>5</v>
      </c>
    </row>
    <row r="1748" spans="1:6" x14ac:dyDescent="0.25">
      <c r="A1748" t="s">
        <v>47</v>
      </c>
      <c r="B1748">
        <v>2014</v>
      </c>
      <c r="C1748" t="s">
        <v>78</v>
      </c>
      <c r="D1748" t="s">
        <v>40</v>
      </c>
      <c r="E1748" t="s">
        <v>17168</v>
      </c>
      <c r="F1748">
        <v>5</v>
      </c>
    </row>
    <row r="1749" spans="1:6" x14ac:dyDescent="0.25">
      <c r="A1749" t="s">
        <v>47</v>
      </c>
      <c r="B1749">
        <v>2014</v>
      </c>
      <c r="C1749" t="s">
        <v>78</v>
      </c>
      <c r="D1749" t="s">
        <v>102</v>
      </c>
      <c r="E1749" t="s">
        <v>17169</v>
      </c>
      <c r="F1749">
        <v>18</v>
      </c>
    </row>
    <row r="1750" spans="1:6" x14ac:dyDescent="0.25">
      <c r="A1750" t="s">
        <v>47</v>
      </c>
      <c r="B1750">
        <v>2014</v>
      </c>
      <c r="C1750" t="s">
        <v>78</v>
      </c>
      <c r="D1750" t="s">
        <v>107</v>
      </c>
      <c r="E1750" t="s">
        <v>17170</v>
      </c>
      <c r="F1750">
        <v>8</v>
      </c>
    </row>
    <row r="1751" spans="1:6" x14ac:dyDescent="0.25">
      <c r="A1751" t="s">
        <v>47</v>
      </c>
      <c r="B1751">
        <v>2014</v>
      </c>
      <c r="C1751" t="s">
        <v>78</v>
      </c>
      <c r="D1751" t="s">
        <v>39</v>
      </c>
      <c r="E1751" t="s">
        <v>17171</v>
      </c>
      <c r="F1751">
        <v>8</v>
      </c>
    </row>
    <row r="1752" spans="1:6" x14ac:dyDescent="0.25">
      <c r="A1752" t="s">
        <v>47</v>
      </c>
      <c r="B1752">
        <v>2014</v>
      </c>
      <c r="C1752" t="s">
        <v>78</v>
      </c>
      <c r="D1752" t="s">
        <v>103</v>
      </c>
      <c r="E1752" t="s">
        <v>17172</v>
      </c>
      <c r="F1752">
        <v>246</v>
      </c>
    </row>
    <row r="1753" spans="1:6" x14ac:dyDescent="0.25">
      <c r="A1753" t="s">
        <v>47</v>
      </c>
      <c r="B1753">
        <v>2014</v>
      </c>
      <c r="C1753" t="s">
        <v>79</v>
      </c>
      <c r="D1753" t="s">
        <v>38</v>
      </c>
      <c r="E1753" t="s">
        <v>17173</v>
      </c>
      <c r="F1753">
        <v>2</v>
      </c>
    </row>
    <row r="1754" spans="1:6" x14ac:dyDescent="0.25">
      <c r="A1754" t="s">
        <v>47</v>
      </c>
      <c r="B1754">
        <v>2014</v>
      </c>
      <c r="C1754" t="s">
        <v>79</v>
      </c>
      <c r="D1754" t="s">
        <v>40</v>
      </c>
      <c r="E1754" t="s">
        <v>17174</v>
      </c>
      <c r="F1754">
        <v>8</v>
      </c>
    </row>
    <row r="1755" spans="1:6" x14ac:dyDescent="0.25">
      <c r="A1755" t="s">
        <v>47</v>
      </c>
      <c r="B1755">
        <v>2014</v>
      </c>
      <c r="C1755" t="s">
        <v>79</v>
      </c>
      <c r="D1755" t="s">
        <v>102</v>
      </c>
      <c r="E1755" t="s">
        <v>17175</v>
      </c>
      <c r="F1755">
        <v>19</v>
      </c>
    </row>
    <row r="1756" spans="1:6" x14ac:dyDescent="0.25">
      <c r="A1756" t="s">
        <v>47</v>
      </c>
      <c r="B1756">
        <v>2014</v>
      </c>
      <c r="C1756" t="s">
        <v>79</v>
      </c>
      <c r="D1756" t="s">
        <v>107</v>
      </c>
      <c r="E1756" t="s">
        <v>17176</v>
      </c>
      <c r="F1756">
        <v>15</v>
      </c>
    </row>
    <row r="1757" spans="1:6" x14ac:dyDescent="0.25">
      <c r="A1757" t="s">
        <v>47</v>
      </c>
      <c r="B1757">
        <v>2014</v>
      </c>
      <c r="C1757" t="s">
        <v>79</v>
      </c>
      <c r="D1757" t="s">
        <v>39</v>
      </c>
      <c r="E1757" t="s">
        <v>17177</v>
      </c>
      <c r="F1757">
        <v>10</v>
      </c>
    </row>
    <row r="1758" spans="1:6" x14ac:dyDescent="0.25">
      <c r="A1758" t="s">
        <v>47</v>
      </c>
      <c r="B1758">
        <v>2014</v>
      </c>
      <c r="C1758" t="s">
        <v>79</v>
      </c>
      <c r="D1758" t="s">
        <v>103</v>
      </c>
      <c r="E1758" t="s">
        <v>17178</v>
      </c>
      <c r="F1758">
        <v>252</v>
      </c>
    </row>
    <row r="1759" spans="1:6" x14ac:dyDescent="0.25">
      <c r="A1759" t="s">
        <v>94</v>
      </c>
      <c r="B1759">
        <v>2010</v>
      </c>
      <c r="C1759" t="s">
        <v>76</v>
      </c>
      <c r="D1759" t="s">
        <v>38</v>
      </c>
      <c r="E1759" t="s">
        <v>17179</v>
      </c>
      <c r="F1759">
        <v>5</v>
      </c>
    </row>
    <row r="1760" spans="1:6" x14ac:dyDescent="0.25">
      <c r="A1760" t="s">
        <v>94</v>
      </c>
      <c r="B1760">
        <v>2010</v>
      </c>
      <c r="C1760" t="s">
        <v>76</v>
      </c>
      <c r="D1760" t="s">
        <v>40</v>
      </c>
      <c r="E1760" t="s">
        <v>17180</v>
      </c>
      <c r="F1760">
        <v>3</v>
      </c>
    </row>
    <row r="1761" spans="1:6" x14ac:dyDescent="0.25">
      <c r="A1761" t="s">
        <v>94</v>
      </c>
      <c r="B1761">
        <v>2010</v>
      </c>
      <c r="C1761" t="s">
        <v>76</v>
      </c>
      <c r="D1761" t="s">
        <v>102</v>
      </c>
      <c r="E1761" t="s">
        <v>17181</v>
      </c>
      <c r="F1761">
        <v>9</v>
      </c>
    </row>
    <row r="1762" spans="1:6" x14ac:dyDescent="0.25">
      <c r="A1762" t="s">
        <v>94</v>
      </c>
      <c r="B1762">
        <v>2010</v>
      </c>
      <c r="C1762" t="s">
        <v>76</v>
      </c>
      <c r="D1762" t="s">
        <v>107</v>
      </c>
      <c r="E1762" t="s">
        <v>17182</v>
      </c>
      <c r="F1762">
        <v>10</v>
      </c>
    </row>
    <row r="1763" spans="1:6" x14ac:dyDescent="0.25">
      <c r="A1763" t="s">
        <v>94</v>
      </c>
      <c r="B1763">
        <v>2010</v>
      </c>
      <c r="C1763" t="s">
        <v>76</v>
      </c>
      <c r="D1763" t="s">
        <v>39</v>
      </c>
      <c r="E1763" t="s">
        <v>17183</v>
      </c>
      <c r="F1763">
        <v>14</v>
      </c>
    </row>
    <row r="1764" spans="1:6" x14ac:dyDescent="0.25">
      <c r="A1764" t="s">
        <v>94</v>
      </c>
      <c r="B1764">
        <v>2010</v>
      </c>
      <c r="C1764" t="s">
        <v>76</v>
      </c>
      <c r="D1764" t="s">
        <v>103</v>
      </c>
      <c r="E1764" t="s">
        <v>17184</v>
      </c>
      <c r="F1764">
        <v>84</v>
      </c>
    </row>
    <row r="1765" spans="1:6" x14ac:dyDescent="0.25">
      <c r="A1765" t="s">
        <v>94</v>
      </c>
      <c r="B1765">
        <v>2010</v>
      </c>
      <c r="C1765" t="s">
        <v>77</v>
      </c>
      <c r="D1765" t="s">
        <v>38</v>
      </c>
      <c r="E1765" t="s">
        <v>17185</v>
      </c>
      <c r="F1765">
        <v>2</v>
      </c>
    </row>
    <row r="1766" spans="1:6" x14ac:dyDescent="0.25">
      <c r="A1766" t="s">
        <v>94</v>
      </c>
      <c r="B1766">
        <v>2010</v>
      </c>
      <c r="C1766" t="s">
        <v>77</v>
      </c>
      <c r="D1766" t="s">
        <v>40</v>
      </c>
      <c r="E1766" t="s">
        <v>17186</v>
      </c>
      <c r="F1766">
        <v>4</v>
      </c>
    </row>
    <row r="1767" spans="1:6" x14ac:dyDescent="0.25">
      <c r="A1767" t="s">
        <v>94</v>
      </c>
      <c r="B1767">
        <v>2010</v>
      </c>
      <c r="C1767" t="s">
        <v>77</v>
      </c>
      <c r="D1767" t="s">
        <v>102</v>
      </c>
      <c r="E1767" t="s">
        <v>17187</v>
      </c>
      <c r="F1767">
        <v>16</v>
      </c>
    </row>
    <row r="1768" spans="1:6" x14ac:dyDescent="0.25">
      <c r="A1768" t="s">
        <v>94</v>
      </c>
      <c r="B1768">
        <v>2010</v>
      </c>
      <c r="C1768" t="s">
        <v>77</v>
      </c>
      <c r="D1768" t="s">
        <v>107</v>
      </c>
      <c r="E1768" t="s">
        <v>17188</v>
      </c>
      <c r="F1768">
        <v>16</v>
      </c>
    </row>
    <row r="1769" spans="1:6" x14ac:dyDescent="0.25">
      <c r="A1769" t="s">
        <v>94</v>
      </c>
      <c r="B1769">
        <v>2010</v>
      </c>
      <c r="C1769" t="s">
        <v>77</v>
      </c>
      <c r="D1769" t="s">
        <v>39</v>
      </c>
      <c r="E1769" t="s">
        <v>17189</v>
      </c>
      <c r="F1769">
        <v>17</v>
      </c>
    </row>
    <row r="1770" spans="1:6" x14ac:dyDescent="0.25">
      <c r="A1770" t="s">
        <v>94</v>
      </c>
      <c r="B1770">
        <v>2010</v>
      </c>
      <c r="C1770" t="s">
        <v>77</v>
      </c>
      <c r="D1770" t="s">
        <v>103</v>
      </c>
      <c r="E1770" t="s">
        <v>17190</v>
      </c>
      <c r="F1770">
        <v>125</v>
      </c>
    </row>
    <row r="1771" spans="1:6" x14ac:dyDescent="0.25">
      <c r="A1771" t="s">
        <v>94</v>
      </c>
      <c r="B1771">
        <v>2010</v>
      </c>
      <c r="C1771" t="s">
        <v>78</v>
      </c>
      <c r="D1771" t="s">
        <v>38</v>
      </c>
      <c r="E1771" t="s">
        <v>17191</v>
      </c>
      <c r="F1771">
        <v>2</v>
      </c>
    </row>
    <row r="1772" spans="1:6" x14ac:dyDescent="0.25">
      <c r="A1772" t="s">
        <v>94</v>
      </c>
      <c r="B1772">
        <v>2010</v>
      </c>
      <c r="C1772" t="s">
        <v>78</v>
      </c>
      <c r="D1772" t="s">
        <v>40</v>
      </c>
      <c r="E1772" t="s">
        <v>17192</v>
      </c>
      <c r="F1772">
        <v>1</v>
      </c>
    </row>
    <row r="1773" spans="1:6" x14ac:dyDescent="0.25">
      <c r="A1773" t="s">
        <v>94</v>
      </c>
      <c r="B1773">
        <v>2010</v>
      </c>
      <c r="C1773" t="s">
        <v>78</v>
      </c>
      <c r="D1773" t="s">
        <v>102</v>
      </c>
      <c r="E1773" t="s">
        <v>17193</v>
      </c>
      <c r="F1773">
        <v>14</v>
      </c>
    </row>
    <row r="1774" spans="1:6" x14ac:dyDescent="0.25">
      <c r="A1774" t="s">
        <v>94</v>
      </c>
      <c r="B1774">
        <v>2010</v>
      </c>
      <c r="C1774" t="s">
        <v>78</v>
      </c>
      <c r="D1774" t="s">
        <v>107</v>
      </c>
      <c r="E1774" t="s">
        <v>17194</v>
      </c>
      <c r="F1774">
        <v>12</v>
      </c>
    </row>
    <row r="1775" spans="1:6" x14ac:dyDescent="0.25">
      <c r="A1775" t="s">
        <v>94</v>
      </c>
      <c r="B1775">
        <v>2010</v>
      </c>
      <c r="C1775" t="s">
        <v>78</v>
      </c>
      <c r="D1775" t="s">
        <v>39</v>
      </c>
      <c r="E1775" t="s">
        <v>17195</v>
      </c>
      <c r="F1775">
        <v>16</v>
      </c>
    </row>
    <row r="1776" spans="1:6" x14ac:dyDescent="0.25">
      <c r="A1776" t="s">
        <v>94</v>
      </c>
      <c r="B1776">
        <v>2010</v>
      </c>
      <c r="C1776" t="s">
        <v>78</v>
      </c>
      <c r="D1776" t="s">
        <v>103</v>
      </c>
      <c r="E1776" t="s">
        <v>17196</v>
      </c>
      <c r="F1776">
        <v>110</v>
      </c>
    </row>
    <row r="1777" spans="1:6" x14ac:dyDescent="0.25">
      <c r="A1777" t="s">
        <v>94</v>
      </c>
      <c r="B1777">
        <v>2010</v>
      </c>
      <c r="C1777" t="s">
        <v>79</v>
      </c>
      <c r="D1777" t="s">
        <v>38</v>
      </c>
      <c r="E1777" t="s">
        <v>17197</v>
      </c>
      <c r="F1777">
        <v>2</v>
      </c>
    </row>
    <row r="1778" spans="1:6" x14ac:dyDescent="0.25">
      <c r="A1778" t="s">
        <v>94</v>
      </c>
      <c r="B1778">
        <v>2010</v>
      </c>
      <c r="C1778" t="s">
        <v>79</v>
      </c>
      <c r="D1778" t="s">
        <v>40</v>
      </c>
      <c r="E1778" t="s">
        <v>17198</v>
      </c>
      <c r="F1778">
        <v>1</v>
      </c>
    </row>
    <row r="1779" spans="1:6" x14ac:dyDescent="0.25">
      <c r="A1779" t="s">
        <v>94</v>
      </c>
      <c r="B1779">
        <v>2010</v>
      </c>
      <c r="C1779" t="s">
        <v>79</v>
      </c>
      <c r="D1779" t="s">
        <v>102</v>
      </c>
      <c r="E1779" t="s">
        <v>17199</v>
      </c>
      <c r="F1779">
        <v>12</v>
      </c>
    </row>
    <row r="1780" spans="1:6" x14ac:dyDescent="0.25">
      <c r="A1780" t="s">
        <v>94</v>
      </c>
      <c r="B1780">
        <v>2010</v>
      </c>
      <c r="C1780" t="s">
        <v>79</v>
      </c>
      <c r="D1780" t="s">
        <v>107</v>
      </c>
      <c r="E1780" t="s">
        <v>17200</v>
      </c>
      <c r="F1780">
        <v>19</v>
      </c>
    </row>
    <row r="1781" spans="1:6" x14ac:dyDescent="0.25">
      <c r="A1781" t="s">
        <v>94</v>
      </c>
      <c r="B1781">
        <v>2010</v>
      </c>
      <c r="C1781" t="s">
        <v>79</v>
      </c>
      <c r="D1781" t="s">
        <v>39</v>
      </c>
      <c r="E1781" t="s">
        <v>17201</v>
      </c>
      <c r="F1781">
        <v>14</v>
      </c>
    </row>
    <row r="1782" spans="1:6" x14ac:dyDescent="0.25">
      <c r="A1782" t="s">
        <v>94</v>
      </c>
      <c r="B1782">
        <v>2010</v>
      </c>
      <c r="C1782" t="s">
        <v>79</v>
      </c>
      <c r="D1782" t="s">
        <v>103</v>
      </c>
      <c r="E1782" t="s">
        <v>17202</v>
      </c>
      <c r="F1782">
        <v>95</v>
      </c>
    </row>
    <row r="1783" spans="1:6" x14ac:dyDescent="0.25">
      <c r="A1783" t="s">
        <v>94</v>
      </c>
      <c r="B1783">
        <v>2011</v>
      </c>
      <c r="C1783" t="s">
        <v>76</v>
      </c>
      <c r="D1783" t="s">
        <v>40</v>
      </c>
      <c r="E1783" t="s">
        <v>17203</v>
      </c>
      <c r="F1783">
        <v>1</v>
      </c>
    </row>
    <row r="1784" spans="1:6" x14ac:dyDescent="0.25">
      <c r="A1784" t="s">
        <v>94</v>
      </c>
      <c r="B1784">
        <v>2011</v>
      </c>
      <c r="C1784" t="s">
        <v>76</v>
      </c>
      <c r="D1784" t="s">
        <v>102</v>
      </c>
      <c r="E1784" t="s">
        <v>17204</v>
      </c>
      <c r="F1784">
        <v>9</v>
      </c>
    </row>
    <row r="1785" spans="1:6" x14ac:dyDescent="0.25">
      <c r="A1785" t="s">
        <v>94</v>
      </c>
      <c r="B1785">
        <v>2011</v>
      </c>
      <c r="C1785" t="s">
        <v>76</v>
      </c>
      <c r="D1785" t="s">
        <v>107</v>
      </c>
      <c r="E1785" t="s">
        <v>17205</v>
      </c>
      <c r="F1785">
        <v>3</v>
      </c>
    </row>
    <row r="1786" spans="1:6" x14ac:dyDescent="0.25">
      <c r="A1786" t="s">
        <v>94</v>
      </c>
      <c r="B1786">
        <v>2011</v>
      </c>
      <c r="C1786" t="s">
        <v>76</v>
      </c>
      <c r="D1786" t="s">
        <v>39</v>
      </c>
      <c r="E1786" t="s">
        <v>17206</v>
      </c>
      <c r="F1786">
        <v>10</v>
      </c>
    </row>
    <row r="1787" spans="1:6" x14ac:dyDescent="0.25">
      <c r="A1787" t="s">
        <v>94</v>
      </c>
      <c r="B1787">
        <v>2011</v>
      </c>
      <c r="C1787" t="s">
        <v>76</v>
      </c>
      <c r="D1787" t="s">
        <v>103</v>
      </c>
      <c r="E1787" t="s">
        <v>17207</v>
      </c>
      <c r="F1787">
        <v>85</v>
      </c>
    </row>
    <row r="1788" spans="1:6" x14ac:dyDescent="0.25">
      <c r="A1788" t="s">
        <v>94</v>
      </c>
      <c r="B1788">
        <v>2011</v>
      </c>
      <c r="C1788" t="s">
        <v>77</v>
      </c>
      <c r="D1788" t="s">
        <v>38</v>
      </c>
      <c r="E1788" t="s">
        <v>17208</v>
      </c>
      <c r="F1788">
        <v>2</v>
      </c>
    </row>
    <row r="1789" spans="1:6" x14ac:dyDescent="0.25">
      <c r="A1789" t="s">
        <v>94</v>
      </c>
      <c r="B1789">
        <v>2011</v>
      </c>
      <c r="C1789" t="s">
        <v>77</v>
      </c>
      <c r="D1789" t="s">
        <v>102</v>
      </c>
      <c r="E1789" t="s">
        <v>17209</v>
      </c>
      <c r="F1789">
        <v>16</v>
      </c>
    </row>
    <row r="1790" spans="1:6" x14ac:dyDescent="0.25">
      <c r="A1790" t="s">
        <v>94</v>
      </c>
      <c r="B1790">
        <v>2011</v>
      </c>
      <c r="C1790" t="s">
        <v>77</v>
      </c>
      <c r="D1790" t="s">
        <v>107</v>
      </c>
      <c r="E1790" t="s">
        <v>17210</v>
      </c>
      <c r="F1790">
        <v>7</v>
      </c>
    </row>
    <row r="1791" spans="1:6" x14ac:dyDescent="0.25">
      <c r="A1791" t="s">
        <v>94</v>
      </c>
      <c r="B1791">
        <v>2011</v>
      </c>
      <c r="C1791" t="s">
        <v>77</v>
      </c>
      <c r="D1791" t="s">
        <v>39</v>
      </c>
      <c r="E1791" t="s">
        <v>17211</v>
      </c>
      <c r="F1791">
        <v>16</v>
      </c>
    </row>
    <row r="1792" spans="1:6" x14ac:dyDescent="0.25">
      <c r="A1792" t="s">
        <v>94</v>
      </c>
      <c r="B1792">
        <v>2011</v>
      </c>
      <c r="C1792" t="s">
        <v>77</v>
      </c>
      <c r="D1792" t="s">
        <v>103</v>
      </c>
      <c r="E1792" t="s">
        <v>17212</v>
      </c>
      <c r="F1792">
        <v>141</v>
      </c>
    </row>
    <row r="1793" spans="1:6" x14ac:dyDescent="0.25">
      <c r="A1793" t="s">
        <v>94</v>
      </c>
      <c r="B1793">
        <v>2011</v>
      </c>
      <c r="C1793" t="s">
        <v>78</v>
      </c>
      <c r="D1793" t="s">
        <v>38</v>
      </c>
      <c r="E1793" t="s">
        <v>17213</v>
      </c>
      <c r="F1793">
        <v>2</v>
      </c>
    </row>
    <row r="1794" spans="1:6" x14ac:dyDescent="0.25">
      <c r="A1794" t="s">
        <v>94</v>
      </c>
      <c r="B1794">
        <v>2011</v>
      </c>
      <c r="C1794" t="s">
        <v>78</v>
      </c>
      <c r="D1794" t="s">
        <v>40</v>
      </c>
      <c r="E1794" t="s">
        <v>17214</v>
      </c>
      <c r="F1794">
        <v>1</v>
      </c>
    </row>
    <row r="1795" spans="1:6" x14ac:dyDescent="0.25">
      <c r="A1795" t="s">
        <v>94</v>
      </c>
      <c r="B1795">
        <v>2011</v>
      </c>
      <c r="C1795" t="s">
        <v>78</v>
      </c>
      <c r="D1795" t="s">
        <v>102</v>
      </c>
      <c r="E1795" t="s">
        <v>17215</v>
      </c>
      <c r="F1795">
        <v>10</v>
      </c>
    </row>
    <row r="1796" spans="1:6" x14ac:dyDescent="0.25">
      <c r="A1796" t="s">
        <v>94</v>
      </c>
      <c r="B1796">
        <v>2011</v>
      </c>
      <c r="C1796" t="s">
        <v>78</v>
      </c>
      <c r="D1796" t="s">
        <v>107</v>
      </c>
      <c r="E1796" t="s">
        <v>17216</v>
      </c>
      <c r="F1796">
        <v>5</v>
      </c>
    </row>
    <row r="1797" spans="1:6" x14ac:dyDescent="0.25">
      <c r="A1797" t="s">
        <v>94</v>
      </c>
      <c r="B1797">
        <v>2011</v>
      </c>
      <c r="C1797" t="s">
        <v>78</v>
      </c>
      <c r="D1797" t="s">
        <v>39</v>
      </c>
      <c r="E1797" t="s">
        <v>17217</v>
      </c>
      <c r="F1797">
        <v>18</v>
      </c>
    </row>
    <row r="1798" spans="1:6" x14ac:dyDescent="0.25">
      <c r="A1798" t="s">
        <v>94</v>
      </c>
      <c r="B1798">
        <v>2011</v>
      </c>
      <c r="C1798" t="s">
        <v>78</v>
      </c>
      <c r="D1798" t="s">
        <v>103</v>
      </c>
      <c r="E1798" t="s">
        <v>17218</v>
      </c>
      <c r="F1798">
        <v>99</v>
      </c>
    </row>
    <row r="1799" spans="1:6" x14ac:dyDescent="0.25">
      <c r="A1799" t="s">
        <v>94</v>
      </c>
      <c r="B1799">
        <v>2011</v>
      </c>
      <c r="C1799" t="s">
        <v>79</v>
      </c>
      <c r="D1799" t="s">
        <v>38</v>
      </c>
      <c r="E1799" t="s">
        <v>17219</v>
      </c>
      <c r="F1799">
        <v>2</v>
      </c>
    </row>
    <row r="1800" spans="1:6" x14ac:dyDescent="0.25">
      <c r="A1800" t="s">
        <v>94</v>
      </c>
      <c r="B1800">
        <v>2011</v>
      </c>
      <c r="C1800" t="s">
        <v>79</v>
      </c>
      <c r="D1800" t="s">
        <v>102</v>
      </c>
      <c r="E1800" t="s">
        <v>17220</v>
      </c>
      <c r="F1800">
        <v>21</v>
      </c>
    </row>
    <row r="1801" spans="1:6" x14ac:dyDescent="0.25">
      <c r="A1801" t="s">
        <v>94</v>
      </c>
      <c r="B1801">
        <v>2011</v>
      </c>
      <c r="C1801" t="s">
        <v>79</v>
      </c>
      <c r="D1801" t="s">
        <v>107</v>
      </c>
      <c r="E1801" t="s">
        <v>17221</v>
      </c>
      <c r="F1801">
        <v>12</v>
      </c>
    </row>
    <row r="1802" spans="1:6" x14ac:dyDescent="0.25">
      <c r="A1802" t="s">
        <v>94</v>
      </c>
      <c r="B1802">
        <v>2011</v>
      </c>
      <c r="C1802" t="s">
        <v>79</v>
      </c>
      <c r="D1802" t="s">
        <v>39</v>
      </c>
      <c r="E1802" t="s">
        <v>17222</v>
      </c>
      <c r="F1802">
        <v>17</v>
      </c>
    </row>
    <row r="1803" spans="1:6" x14ac:dyDescent="0.25">
      <c r="A1803" t="s">
        <v>94</v>
      </c>
      <c r="B1803">
        <v>2011</v>
      </c>
      <c r="C1803" t="s">
        <v>79</v>
      </c>
      <c r="D1803" t="s">
        <v>103</v>
      </c>
      <c r="E1803" t="s">
        <v>17223</v>
      </c>
      <c r="F1803">
        <v>95</v>
      </c>
    </row>
    <row r="1804" spans="1:6" x14ac:dyDescent="0.25">
      <c r="A1804" t="s">
        <v>94</v>
      </c>
      <c r="B1804">
        <v>2012</v>
      </c>
      <c r="C1804" t="s">
        <v>76</v>
      </c>
      <c r="D1804" t="s">
        <v>40</v>
      </c>
      <c r="E1804" t="s">
        <v>17224</v>
      </c>
      <c r="F1804">
        <v>1</v>
      </c>
    </row>
    <row r="1805" spans="1:6" x14ac:dyDescent="0.25">
      <c r="A1805" t="s">
        <v>94</v>
      </c>
      <c r="B1805">
        <v>2012</v>
      </c>
      <c r="C1805" t="s">
        <v>76</v>
      </c>
      <c r="D1805" t="s">
        <v>102</v>
      </c>
      <c r="E1805" t="s">
        <v>17225</v>
      </c>
      <c r="F1805">
        <v>14</v>
      </c>
    </row>
    <row r="1806" spans="1:6" x14ac:dyDescent="0.25">
      <c r="A1806" t="s">
        <v>94</v>
      </c>
      <c r="B1806">
        <v>2012</v>
      </c>
      <c r="C1806" t="s">
        <v>76</v>
      </c>
      <c r="D1806" t="s">
        <v>107</v>
      </c>
      <c r="E1806" t="s">
        <v>17226</v>
      </c>
      <c r="F1806">
        <v>11</v>
      </c>
    </row>
    <row r="1807" spans="1:6" x14ac:dyDescent="0.25">
      <c r="A1807" t="s">
        <v>94</v>
      </c>
      <c r="B1807">
        <v>2012</v>
      </c>
      <c r="C1807" t="s">
        <v>76</v>
      </c>
      <c r="D1807" t="s">
        <v>39</v>
      </c>
      <c r="E1807" t="s">
        <v>17227</v>
      </c>
      <c r="F1807">
        <v>13</v>
      </c>
    </row>
    <row r="1808" spans="1:6" x14ac:dyDescent="0.25">
      <c r="A1808" t="s">
        <v>94</v>
      </c>
      <c r="B1808">
        <v>2012</v>
      </c>
      <c r="C1808" t="s">
        <v>76</v>
      </c>
      <c r="D1808" t="s">
        <v>103</v>
      </c>
      <c r="E1808" t="s">
        <v>17228</v>
      </c>
      <c r="F1808">
        <v>87</v>
      </c>
    </row>
    <row r="1809" spans="1:6" x14ac:dyDescent="0.25">
      <c r="A1809" t="s">
        <v>94</v>
      </c>
      <c r="B1809">
        <v>2012</v>
      </c>
      <c r="C1809" t="s">
        <v>77</v>
      </c>
      <c r="D1809" t="s">
        <v>38</v>
      </c>
      <c r="E1809" t="s">
        <v>17229</v>
      </c>
      <c r="F1809">
        <v>6</v>
      </c>
    </row>
    <row r="1810" spans="1:6" x14ac:dyDescent="0.25">
      <c r="A1810" t="s">
        <v>94</v>
      </c>
      <c r="B1810">
        <v>2012</v>
      </c>
      <c r="C1810" t="s">
        <v>77</v>
      </c>
      <c r="D1810" t="s">
        <v>40</v>
      </c>
      <c r="E1810" t="s">
        <v>17230</v>
      </c>
      <c r="F1810">
        <v>3</v>
      </c>
    </row>
    <row r="1811" spans="1:6" x14ac:dyDescent="0.25">
      <c r="A1811" t="s">
        <v>94</v>
      </c>
      <c r="B1811">
        <v>2012</v>
      </c>
      <c r="C1811" t="s">
        <v>77</v>
      </c>
      <c r="D1811" t="s">
        <v>102</v>
      </c>
      <c r="E1811" t="s">
        <v>17231</v>
      </c>
      <c r="F1811">
        <v>14</v>
      </c>
    </row>
    <row r="1812" spans="1:6" x14ac:dyDescent="0.25">
      <c r="A1812" t="s">
        <v>94</v>
      </c>
      <c r="B1812">
        <v>2012</v>
      </c>
      <c r="C1812" t="s">
        <v>77</v>
      </c>
      <c r="D1812" t="s">
        <v>107</v>
      </c>
      <c r="E1812" t="s">
        <v>17232</v>
      </c>
      <c r="F1812">
        <v>13</v>
      </c>
    </row>
    <row r="1813" spans="1:6" x14ac:dyDescent="0.25">
      <c r="A1813" t="s">
        <v>94</v>
      </c>
      <c r="B1813">
        <v>2012</v>
      </c>
      <c r="C1813" t="s">
        <v>77</v>
      </c>
      <c r="D1813" t="s">
        <v>39</v>
      </c>
      <c r="E1813" t="s">
        <v>17233</v>
      </c>
      <c r="F1813">
        <v>16</v>
      </c>
    </row>
    <row r="1814" spans="1:6" x14ac:dyDescent="0.25">
      <c r="A1814" t="s">
        <v>94</v>
      </c>
      <c r="B1814">
        <v>2012</v>
      </c>
      <c r="C1814" t="s">
        <v>77</v>
      </c>
      <c r="D1814" t="s">
        <v>103</v>
      </c>
      <c r="E1814" t="s">
        <v>17234</v>
      </c>
      <c r="F1814">
        <v>123</v>
      </c>
    </row>
    <row r="1815" spans="1:6" x14ac:dyDescent="0.25">
      <c r="A1815" t="s">
        <v>94</v>
      </c>
      <c r="B1815">
        <v>2012</v>
      </c>
      <c r="C1815" t="s">
        <v>78</v>
      </c>
      <c r="D1815" t="s">
        <v>38</v>
      </c>
      <c r="E1815" t="s">
        <v>17235</v>
      </c>
      <c r="F1815">
        <v>2</v>
      </c>
    </row>
    <row r="1816" spans="1:6" x14ac:dyDescent="0.25">
      <c r="A1816" t="s">
        <v>94</v>
      </c>
      <c r="B1816">
        <v>2012</v>
      </c>
      <c r="C1816" t="s">
        <v>78</v>
      </c>
      <c r="D1816" t="s">
        <v>102</v>
      </c>
      <c r="E1816" t="s">
        <v>17236</v>
      </c>
      <c r="F1816">
        <v>11</v>
      </c>
    </row>
    <row r="1817" spans="1:6" x14ac:dyDescent="0.25">
      <c r="A1817" t="s">
        <v>94</v>
      </c>
      <c r="B1817">
        <v>2012</v>
      </c>
      <c r="C1817" t="s">
        <v>78</v>
      </c>
      <c r="D1817" t="s">
        <v>107</v>
      </c>
      <c r="E1817" t="s">
        <v>17237</v>
      </c>
      <c r="F1817">
        <v>12</v>
      </c>
    </row>
    <row r="1818" spans="1:6" x14ac:dyDescent="0.25">
      <c r="A1818" t="s">
        <v>94</v>
      </c>
      <c r="B1818">
        <v>2012</v>
      </c>
      <c r="C1818" t="s">
        <v>78</v>
      </c>
      <c r="D1818" t="s">
        <v>39</v>
      </c>
      <c r="E1818" t="s">
        <v>17238</v>
      </c>
      <c r="F1818">
        <v>9</v>
      </c>
    </row>
    <row r="1819" spans="1:6" x14ac:dyDescent="0.25">
      <c r="A1819" t="s">
        <v>94</v>
      </c>
      <c r="B1819">
        <v>2012</v>
      </c>
      <c r="C1819" t="s">
        <v>78</v>
      </c>
      <c r="D1819" t="s">
        <v>103</v>
      </c>
      <c r="E1819" t="s">
        <v>17239</v>
      </c>
      <c r="F1819">
        <v>106</v>
      </c>
    </row>
    <row r="1820" spans="1:6" x14ac:dyDescent="0.25">
      <c r="A1820" t="s">
        <v>94</v>
      </c>
      <c r="B1820">
        <v>2012</v>
      </c>
      <c r="C1820" t="s">
        <v>79</v>
      </c>
      <c r="D1820" t="s">
        <v>38</v>
      </c>
      <c r="E1820" t="s">
        <v>17240</v>
      </c>
      <c r="F1820">
        <v>6</v>
      </c>
    </row>
    <row r="1821" spans="1:6" x14ac:dyDescent="0.25">
      <c r="A1821" t="s">
        <v>94</v>
      </c>
      <c r="B1821">
        <v>2012</v>
      </c>
      <c r="C1821" t="s">
        <v>79</v>
      </c>
      <c r="D1821" t="s">
        <v>40</v>
      </c>
      <c r="E1821" t="s">
        <v>17241</v>
      </c>
      <c r="F1821">
        <v>4</v>
      </c>
    </row>
    <row r="1822" spans="1:6" x14ac:dyDescent="0.25">
      <c r="A1822" t="s">
        <v>94</v>
      </c>
      <c r="B1822">
        <v>2012</v>
      </c>
      <c r="C1822" t="s">
        <v>79</v>
      </c>
      <c r="D1822" t="s">
        <v>102</v>
      </c>
      <c r="E1822" t="s">
        <v>17242</v>
      </c>
      <c r="F1822">
        <v>16</v>
      </c>
    </row>
    <row r="1823" spans="1:6" x14ac:dyDescent="0.25">
      <c r="A1823" t="s">
        <v>94</v>
      </c>
      <c r="B1823">
        <v>2012</v>
      </c>
      <c r="C1823" t="s">
        <v>79</v>
      </c>
      <c r="D1823" t="s">
        <v>107</v>
      </c>
      <c r="E1823" t="s">
        <v>17243</v>
      </c>
      <c r="F1823">
        <v>13</v>
      </c>
    </row>
    <row r="1824" spans="1:6" x14ac:dyDescent="0.25">
      <c r="A1824" t="s">
        <v>94</v>
      </c>
      <c r="B1824">
        <v>2012</v>
      </c>
      <c r="C1824" t="s">
        <v>79</v>
      </c>
      <c r="D1824" t="s">
        <v>39</v>
      </c>
      <c r="E1824" t="s">
        <v>17244</v>
      </c>
      <c r="F1824">
        <v>30</v>
      </c>
    </row>
    <row r="1825" spans="1:6" x14ac:dyDescent="0.25">
      <c r="A1825" t="s">
        <v>94</v>
      </c>
      <c r="B1825">
        <v>2012</v>
      </c>
      <c r="C1825" t="s">
        <v>79</v>
      </c>
      <c r="D1825" t="s">
        <v>103</v>
      </c>
      <c r="E1825" t="s">
        <v>17245</v>
      </c>
      <c r="F1825">
        <v>88</v>
      </c>
    </row>
    <row r="1826" spans="1:6" x14ac:dyDescent="0.25">
      <c r="A1826" t="s">
        <v>94</v>
      </c>
      <c r="B1826">
        <v>2013</v>
      </c>
      <c r="C1826" t="s">
        <v>76</v>
      </c>
      <c r="D1826" t="s">
        <v>38</v>
      </c>
      <c r="E1826" t="s">
        <v>17246</v>
      </c>
      <c r="F1826">
        <v>5</v>
      </c>
    </row>
    <row r="1827" spans="1:6" x14ac:dyDescent="0.25">
      <c r="A1827" t="s">
        <v>94</v>
      </c>
      <c r="B1827">
        <v>2013</v>
      </c>
      <c r="C1827" t="s">
        <v>76</v>
      </c>
      <c r="D1827" t="s">
        <v>40</v>
      </c>
      <c r="E1827" t="s">
        <v>17247</v>
      </c>
      <c r="F1827">
        <v>2</v>
      </c>
    </row>
    <row r="1828" spans="1:6" x14ac:dyDescent="0.25">
      <c r="A1828" t="s">
        <v>94</v>
      </c>
      <c r="B1828">
        <v>2013</v>
      </c>
      <c r="C1828" t="s">
        <v>76</v>
      </c>
      <c r="D1828" t="s">
        <v>102</v>
      </c>
      <c r="E1828" t="s">
        <v>17248</v>
      </c>
      <c r="F1828">
        <v>11</v>
      </c>
    </row>
    <row r="1829" spans="1:6" x14ac:dyDescent="0.25">
      <c r="A1829" t="s">
        <v>94</v>
      </c>
      <c r="B1829">
        <v>2013</v>
      </c>
      <c r="C1829" t="s">
        <v>76</v>
      </c>
      <c r="D1829" t="s">
        <v>107</v>
      </c>
      <c r="E1829" t="s">
        <v>17249</v>
      </c>
      <c r="F1829">
        <v>11</v>
      </c>
    </row>
    <row r="1830" spans="1:6" x14ac:dyDescent="0.25">
      <c r="A1830" t="s">
        <v>94</v>
      </c>
      <c r="B1830">
        <v>2013</v>
      </c>
      <c r="C1830" t="s">
        <v>76</v>
      </c>
      <c r="D1830" t="s">
        <v>39</v>
      </c>
      <c r="E1830" t="s">
        <v>17250</v>
      </c>
      <c r="F1830">
        <v>16</v>
      </c>
    </row>
    <row r="1831" spans="1:6" x14ac:dyDescent="0.25">
      <c r="A1831" t="s">
        <v>94</v>
      </c>
      <c r="B1831">
        <v>2013</v>
      </c>
      <c r="C1831" t="s">
        <v>76</v>
      </c>
      <c r="D1831" t="s">
        <v>103</v>
      </c>
      <c r="E1831" t="s">
        <v>17251</v>
      </c>
      <c r="F1831">
        <v>89</v>
      </c>
    </row>
    <row r="1832" spans="1:6" x14ac:dyDescent="0.25">
      <c r="A1832" t="s">
        <v>94</v>
      </c>
      <c r="B1832">
        <v>2013</v>
      </c>
      <c r="C1832" t="s">
        <v>77</v>
      </c>
      <c r="D1832" t="s">
        <v>38</v>
      </c>
      <c r="E1832" t="s">
        <v>17252</v>
      </c>
      <c r="F1832">
        <v>7</v>
      </c>
    </row>
    <row r="1833" spans="1:6" x14ac:dyDescent="0.25">
      <c r="A1833" t="s">
        <v>94</v>
      </c>
      <c r="B1833">
        <v>2013</v>
      </c>
      <c r="C1833" t="s">
        <v>77</v>
      </c>
      <c r="D1833" t="s">
        <v>40</v>
      </c>
      <c r="E1833" t="s">
        <v>17253</v>
      </c>
      <c r="F1833">
        <v>2</v>
      </c>
    </row>
    <row r="1834" spans="1:6" x14ac:dyDescent="0.25">
      <c r="A1834" t="s">
        <v>94</v>
      </c>
      <c r="B1834">
        <v>2013</v>
      </c>
      <c r="C1834" t="s">
        <v>77</v>
      </c>
      <c r="D1834" t="s">
        <v>102</v>
      </c>
      <c r="E1834" t="s">
        <v>17254</v>
      </c>
      <c r="F1834">
        <v>17</v>
      </c>
    </row>
    <row r="1835" spans="1:6" x14ac:dyDescent="0.25">
      <c r="A1835" t="s">
        <v>94</v>
      </c>
      <c r="B1835">
        <v>2013</v>
      </c>
      <c r="C1835" t="s">
        <v>77</v>
      </c>
      <c r="D1835" t="s">
        <v>107</v>
      </c>
      <c r="E1835" t="s">
        <v>17255</v>
      </c>
      <c r="F1835">
        <v>16</v>
      </c>
    </row>
    <row r="1836" spans="1:6" x14ac:dyDescent="0.25">
      <c r="A1836" t="s">
        <v>94</v>
      </c>
      <c r="B1836">
        <v>2013</v>
      </c>
      <c r="C1836" t="s">
        <v>77</v>
      </c>
      <c r="D1836" t="s">
        <v>39</v>
      </c>
      <c r="E1836" t="s">
        <v>17256</v>
      </c>
      <c r="F1836">
        <v>22</v>
      </c>
    </row>
    <row r="1837" spans="1:6" x14ac:dyDescent="0.25">
      <c r="A1837" t="s">
        <v>94</v>
      </c>
      <c r="B1837">
        <v>2013</v>
      </c>
      <c r="C1837" t="s">
        <v>77</v>
      </c>
      <c r="D1837" t="s">
        <v>103</v>
      </c>
      <c r="E1837" t="s">
        <v>17257</v>
      </c>
      <c r="F1837">
        <v>116</v>
      </c>
    </row>
    <row r="1838" spans="1:6" x14ac:dyDescent="0.25">
      <c r="A1838" t="s">
        <v>94</v>
      </c>
      <c r="B1838">
        <v>2013</v>
      </c>
      <c r="C1838" t="s">
        <v>78</v>
      </c>
      <c r="D1838" t="s">
        <v>38</v>
      </c>
      <c r="E1838" t="s">
        <v>17258</v>
      </c>
      <c r="F1838">
        <v>5</v>
      </c>
    </row>
    <row r="1839" spans="1:6" x14ac:dyDescent="0.25">
      <c r="A1839" t="s">
        <v>94</v>
      </c>
      <c r="B1839">
        <v>2013</v>
      </c>
      <c r="C1839" t="s">
        <v>78</v>
      </c>
      <c r="D1839" t="s">
        <v>40</v>
      </c>
      <c r="E1839" t="s">
        <v>17259</v>
      </c>
      <c r="F1839">
        <v>2</v>
      </c>
    </row>
    <row r="1840" spans="1:6" x14ac:dyDescent="0.25">
      <c r="A1840" t="s">
        <v>94</v>
      </c>
      <c r="B1840">
        <v>2013</v>
      </c>
      <c r="C1840" t="s">
        <v>78</v>
      </c>
      <c r="D1840" t="s">
        <v>102</v>
      </c>
      <c r="E1840" t="s">
        <v>17260</v>
      </c>
      <c r="F1840">
        <v>15</v>
      </c>
    </row>
    <row r="1841" spans="1:6" x14ac:dyDescent="0.25">
      <c r="A1841" t="s">
        <v>94</v>
      </c>
      <c r="B1841">
        <v>2013</v>
      </c>
      <c r="C1841" t="s">
        <v>78</v>
      </c>
      <c r="D1841" t="s">
        <v>107</v>
      </c>
      <c r="E1841" t="s">
        <v>17261</v>
      </c>
      <c r="F1841">
        <v>14</v>
      </c>
    </row>
    <row r="1842" spans="1:6" x14ac:dyDescent="0.25">
      <c r="A1842" t="s">
        <v>94</v>
      </c>
      <c r="B1842">
        <v>2013</v>
      </c>
      <c r="C1842" t="s">
        <v>78</v>
      </c>
      <c r="D1842" t="s">
        <v>39</v>
      </c>
      <c r="E1842" t="s">
        <v>17262</v>
      </c>
      <c r="F1842">
        <v>16</v>
      </c>
    </row>
    <row r="1843" spans="1:6" x14ac:dyDescent="0.25">
      <c r="A1843" t="s">
        <v>94</v>
      </c>
      <c r="B1843">
        <v>2013</v>
      </c>
      <c r="C1843" t="s">
        <v>78</v>
      </c>
      <c r="D1843" t="s">
        <v>103</v>
      </c>
      <c r="E1843" t="s">
        <v>17263</v>
      </c>
      <c r="F1843">
        <v>110</v>
      </c>
    </row>
    <row r="1844" spans="1:6" x14ac:dyDescent="0.25">
      <c r="A1844" t="s">
        <v>94</v>
      </c>
      <c r="B1844">
        <v>2013</v>
      </c>
      <c r="C1844" t="s">
        <v>79</v>
      </c>
      <c r="D1844" t="s">
        <v>38</v>
      </c>
      <c r="E1844" t="s">
        <v>17264</v>
      </c>
      <c r="F1844">
        <v>10</v>
      </c>
    </row>
    <row r="1845" spans="1:6" x14ac:dyDescent="0.25">
      <c r="A1845" t="s">
        <v>94</v>
      </c>
      <c r="B1845">
        <v>2013</v>
      </c>
      <c r="C1845" t="s">
        <v>79</v>
      </c>
      <c r="D1845" t="s">
        <v>40</v>
      </c>
      <c r="E1845" t="s">
        <v>17265</v>
      </c>
      <c r="F1845">
        <v>2</v>
      </c>
    </row>
    <row r="1846" spans="1:6" x14ac:dyDescent="0.25">
      <c r="A1846" t="s">
        <v>94</v>
      </c>
      <c r="B1846">
        <v>2013</v>
      </c>
      <c r="C1846" t="s">
        <v>79</v>
      </c>
      <c r="D1846" t="s">
        <v>102</v>
      </c>
      <c r="E1846" t="s">
        <v>17266</v>
      </c>
      <c r="F1846">
        <v>14</v>
      </c>
    </row>
    <row r="1847" spans="1:6" x14ac:dyDescent="0.25">
      <c r="A1847" t="s">
        <v>94</v>
      </c>
      <c r="B1847">
        <v>2013</v>
      </c>
      <c r="C1847" t="s">
        <v>79</v>
      </c>
      <c r="D1847" t="s">
        <v>107</v>
      </c>
      <c r="E1847" t="s">
        <v>17267</v>
      </c>
      <c r="F1847">
        <v>22</v>
      </c>
    </row>
    <row r="1848" spans="1:6" x14ac:dyDescent="0.25">
      <c r="A1848" t="s">
        <v>94</v>
      </c>
      <c r="B1848">
        <v>2013</v>
      </c>
      <c r="C1848" t="s">
        <v>79</v>
      </c>
      <c r="D1848" t="s">
        <v>39</v>
      </c>
      <c r="E1848" t="s">
        <v>17268</v>
      </c>
      <c r="F1848">
        <v>23</v>
      </c>
    </row>
    <row r="1849" spans="1:6" x14ac:dyDescent="0.25">
      <c r="A1849" t="s">
        <v>94</v>
      </c>
      <c r="B1849">
        <v>2013</v>
      </c>
      <c r="C1849" t="s">
        <v>79</v>
      </c>
      <c r="D1849" t="s">
        <v>103</v>
      </c>
      <c r="E1849" t="s">
        <v>17269</v>
      </c>
      <c r="F1849">
        <v>76</v>
      </c>
    </row>
    <row r="1850" spans="1:6" x14ac:dyDescent="0.25">
      <c r="A1850" t="s">
        <v>94</v>
      </c>
      <c r="B1850">
        <v>2014</v>
      </c>
      <c r="C1850" t="s">
        <v>76</v>
      </c>
      <c r="D1850" t="s">
        <v>38</v>
      </c>
      <c r="E1850" t="s">
        <v>17270</v>
      </c>
      <c r="F1850">
        <v>4</v>
      </c>
    </row>
    <row r="1851" spans="1:6" x14ac:dyDescent="0.25">
      <c r="A1851" t="s">
        <v>94</v>
      </c>
      <c r="B1851">
        <v>2014</v>
      </c>
      <c r="C1851" t="s">
        <v>76</v>
      </c>
      <c r="D1851" t="s">
        <v>40</v>
      </c>
      <c r="E1851" t="s">
        <v>17271</v>
      </c>
      <c r="F1851">
        <v>2</v>
      </c>
    </row>
    <row r="1852" spans="1:6" x14ac:dyDescent="0.25">
      <c r="A1852" t="s">
        <v>94</v>
      </c>
      <c r="B1852">
        <v>2014</v>
      </c>
      <c r="C1852" t="s">
        <v>76</v>
      </c>
      <c r="D1852" t="s">
        <v>102</v>
      </c>
      <c r="E1852" t="s">
        <v>17272</v>
      </c>
      <c r="F1852">
        <v>6</v>
      </c>
    </row>
    <row r="1853" spans="1:6" x14ac:dyDescent="0.25">
      <c r="A1853" t="s">
        <v>94</v>
      </c>
      <c r="B1853">
        <v>2014</v>
      </c>
      <c r="C1853" t="s">
        <v>76</v>
      </c>
      <c r="D1853" t="s">
        <v>107</v>
      </c>
      <c r="E1853" t="s">
        <v>17273</v>
      </c>
      <c r="F1853">
        <v>9</v>
      </c>
    </row>
    <row r="1854" spans="1:6" x14ac:dyDescent="0.25">
      <c r="A1854" t="s">
        <v>94</v>
      </c>
      <c r="B1854">
        <v>2014</v>
      </c>
      <c r="C1854" t="s">
        <v>76</v>
      </c>
      <c r="D1854" t="s">
        <v>39</v>
      </c>
      <c r="E1854" t="s">
        <v>17274</v>
      </c>
      <c r="F1854">
        <v>19</v>
      </c>
    </row>
    <row r="1855" spans="1:6" x14ac:dyDescent="0.25">
      <c r="A1855" t="s">
        <v>94</v>
      </c>
      <c r="B1855">
        <v>2014</v>
      </c>
      <c r="C1855" t="s">
        <v>76</v>
      </c>
      <c r="D1855" t="s">
        <v>103</v>
      </c>
      <c r="E1855" t="s">
        <v>17275</v>
      </c>
      <c r="F1855">
        <v>92</v>
      </c>
    </row>
    <row r="1856" spans="1:6" x14ac:dyDescent="0.25">
      <c r="A1856" t="s">
        <v>94</v>
      </c>
      <c r="B1856">
        <v>2014</v>
      </c>
      <c r="C1856" t="s">
        <v>77</v>
      </c>
      <c r="D1856" t="s">
        <v>38</v>
      </c>
      <c r="E1856" t="s">
        <v>17276</v>
      </c>
      <c r="F1856">
        <v>3</v>
      </c>
    </row>
    <row r="1857" spans="1:6" x14ac:dyDescent="0.25">
      <c r="A1857" t="s">
        <v>94</v>
      </c>
      <c r="B1857">
        <v>2014</v>
      </c>
      <c r="C1857" t="s">
        <v>77</v>
      </c>
      <c r="D1857" t="s">
        <v>40</v>
      </c>
      <c r="E1857" t="s">
        <v>17277</v>
      </c>
      <c r="F1857">
        <v>5</v>
      </c>
    </row>
    <row r="1858" spans="1:6" x14ac:dyDescent="0.25">
      <c r="A1858" t="s">
        <v>94</v>
      </c>
      <c r="B1858">
        <v>2014</v>
      </c>
      <c r="C1858" t="s">
        <v>77</v>
      </c>
      <c r="D1858" t="s">
        <v>102</v>
      </c>
      <c r="E1858" t="s">
        <v>17278</v>
      </c>
      <c r="F1858">
        <v>9</v>
      </c>
    </row>
    <row r="1859" spans="1:6" x14ac:dyDescent="0.25">
      <c r="A1859" t="s">
        <v>94</v>
      </c>
      <c r="B1859">
        <v>2014</v>
      </c>
      <c r="C1859" t="s">
        <v>77</v>
      </c>
      <c r="D1859" t="s">
        <v>107</v>
      </c>
      <c r="E1859" t="s">
        <v>17279</v>
      </c>
      <c r="F1859">
        <v>18</v>
      </c>
    </row>
    <row r="1860" spans="1:6" x14ac:dyDescent="0.25">
      <c r="A1860" t="s">
        <v>94</v>
      </c>
      <c r="B1860">
        <v>2014</v>
      </c>
      <c r="C1860" t="s">
        <v>77</v>
      </c>
      <c r="D1860" t="s">
        <v>39</v>
      </c>
      <c r="E1860" t="s">
        <v>17280</v>
      </c>
      <c r="F1860">
        <v>18</v>
      </c>
    </row>
    <row r="1861" spans="1:6" x14ac:dyDescent="0.25">
      <c r="A1861" t="s">
        <v>94</v>
      </c>
      <c r="B1861">
        <v>2014</v>
      </c>
      <c r="C1861" t="s">
        <v>77</v>
      </c>
      <c r="D1861" t="s">
        <v>103</v>
      </c>
      <c r="E1861" t="s">
        <v>17281</v>
      </c>
      <c r="F1861">
        <v>128</v>
      </c>
    </row>
    <row r="1862" spans="1:6" x14ac:dyDescent="0.25">
      <c r="A1862" t="s">
        <v>94</v>
      </c>
      <c r="B1862">
        <v>2014</v>
      </c>
      <c r="C1862" t="s">
        <v>78</v>
      </c>
      <c r="D1862" t="s">
        <v>38</v>
      </c>
      <c r="E1862" t="s">
        <v>17282</v>
      </c>
      <c r="F1862">
        <v>6</v>
      </c>
    </row>
    <row r="1863" spans="1:6" x14ac:dyDescent="0.25">
      <c r="A1863" t="s">
        <v>94</v>
      </c>
      <c r="B1863">
        <v>2014</v>
      </c>
      <c r="C1863" t="s">
        <v>78</v>
      </c>
      <c r="D1863" t="s">
        <v>40</v>
      </c>
      <c r="E1863" t="s">
        <v>17283</v>
      </c>
      <c r="F1863">
        <v>2</v>
      </c>
    </row>
    <row r="1864" spans="1:6" x14ac:dyDescent="0.25">
      <c r="A1864" t="s">
        <v>94</v>
      </c>
      <c r="B1864">
        <v>2014</v>
      </c>
      <c r="C1864" t="s">
        <v>78</v>
      </c>
      <c r="D1864" t="s">
        <v>102</v>
      </c>
      <c r="E1864" t="s">
        <v>17284</v>
      </c>
      <c r="F1864">
        <v>13</v>
      </c>
    </row>
    <row r="1865" spans="1:6" x14ac:dyDescent="0.25">
      <c r="A1865" t="s">
        <v>94</v>
      </c>
      <c r="B1865">
        <v>2014</v>
      </c>
      <c r="C1865" t="s">
        <v>78</v>
      </c>
      <c r="D1865" t="s">
        <v>107</v>
      </c>
      <c r="E1865" t="s">
        <v>17285</v>
      </c>
      <c r="F1865">
        <v>18</v>
      </c>
    </row>
    <row r="1866" spans="1:6" x14ac:dyDescent="0.25">
      <c r="A1866" t="s">
        <v>94</v>
      </c>
      <c r="B1866">
        <v>2014</v>
      </c>
      <c r="C1866" t="s">
        <v>78</v>
      </c>
      <c r="D1866" t="s">
        <v>39</v>
      </c>
      <c r="E1866" t="s">
        <v>17286</v>
      </c>
      <c r="F1866">
        <v>15</v>
      </c>
    </row>
    <row r="1867" spans="1:6" x14ac:dyDescent="0.25">
      <c r="A1867" t="s">
        <v>94</v>
      </c>
      <c r="B1867">
        <v>2014</v>
      </c>
      <c r="C1867" t="s">
        <v>78</v>
      </c>
      <c r="D1867" t="s">
        <v>103</v>
      </c>
      <c r="E1867" t="s">
        <v>17287</v>
      </c>
      <c r="F1867">
        <v>93</v>
      </c>
    </row>
    <row r="1868" spans="1:6" x14ac:dyDescent="0.25">
      <c r="A1868" t="s">
        <v>94</v>
      </c>
      <c r="B1868">
        <v>2014</v>
      </c>
      <c r="C1868" t="s">
        <v>79</v>
      </c>
      <c r="D1868" t="s">
        <v>38</v>
      </c>
      <c r="E1868" t="s">
        <v>17288</v>
      </c>
      <c r="F1868">
        <v>6</v>
      </c>
    </row>
    <row r="1869" spans="1:6" x14ac:dyDescent="0.25">
      <c r="A1869" t="s">
        <v>94</v>
      </c>
      <c r="B1869">
        <v>2014</v>
      </c>
      <c r="C1869" t="s">
        <v>79</v>
      </c>
      <c r="D1869" t="s">
        <v>40</v>
      </c>
      <c r="E1869" t="s">
        <v>17289</v>
      </c>
      <c r="F1869">
        <v>1</v>
      </c>
    </row>
    <row r="1870" spans="1:6" x14ac:dyDescent="0.25">
      <c r="A1870" t="s">
        <v>94</v>
      </c>
      <c r="B1870">
        <v>2014</v>
      </c>
      <c r="C1870" t="s">
        <v>79</v>
      </c>
      <c r="D1870" t="s">
        <v>102</v>
      </c>
      <c r="E1870" t="s">
        <v>17290</v>
      </c>
      <c r="F1870">
        <v>15</v>
      </c>
    </row>
    <row r="1871" spans="1:6" x14ac:dyDescent="0.25">
      <c r="A1871" t="s">
        <v>94</v>
      </c>
      <c r="B1871">
        <v>2014</v>
      </c>
      <c r="C1871" t="s">
        <v>79</v>
      </c>
      <c r="D1871" t="s">
        <v>107</v>
      </c>
      <c r="E1871" t="s">
        <v>17291</v>
      </c>
      <c r="F1871">
        <v>16</v>
      </c>
    </row>
    <row r="1872" spans="1:6" x14ac:dyDescent="0.25">
      <c r="A1872" t="s">
        <v>94</v>
      </c>
      <c r="B1872">
        <v>2014</v>
      </c>
      <c r="C1872" t="s">
        <v>79</v>
      </c>
      <c r="D1872" t="s">
        <v>39</v>
      </c>
      <c r="E1872" t="s">
        <v>17292</v>
      </c>
      <c r="F1872">
        <v>21</v>
      </c>
    </row>
    <row r="1873" spans="1:6" x14ac:dyDescent="0.25">
      <c r="A1873" t="s">
        <v>94</v>
      </c>
      <c r="B1873">
        <v>2014</v>
      </c>
      <c r="C1873" t="s">
        <v>79</v>
      </c>
      <c r="D1873" t="s">
        <v>103</v>
      </c>
      <c r="E1873" t="s">
        <v>17293</v>
      </c>
      <c r="F1873">
        <v>96</v>
      </c>
    </row>
    <row r="1874" spans="1:6" x14ac:dyDescent="0.25">
      <c r="A1874" t="s">
        <v>95</v>
      </c>
      <c r="B1874">
        <v>2010</v>
      </c>
      <c r="C1874" t="s">
        <v>76</v>
      </c>
      <c r="D1874" t="s">
        <v>38</v>
      </c>
      <c r="E1874" t="s">
        <v>17294</v>
      </c>
      <c r="F1874">
        <v>4</v>
      </c>
    </row>
    <row r="1875" spans="1:6" x14ac:dyDescent="0.25">
      <c r="A1875" t="s">
        <v>95</v>
      </c>
      <c r="B1875">
        <v>2010</v>
      </c>
      <c r="C1875" t="s">
        <v>76</v>
      </c>
      <c r="D1875" t="s">
        <v>102</v>
      </c>
      <c r="E1875" t="s">
        <v>17295</v>
      </c>
      <c r="F1875">
        <v>5</v>
      </c>
    </row>
    <row r="1876" spans="1:6" x14ac:dyDescent="0.25">
      <c r="A1876" t="s">
        <v>95</v>
      </c>
      <c r="B1876">
        <v>2010</v>
      </c>
      <c r="C1876" t="s">
        <v>76</v>
      </c>
      <c r="D1876" t="s">
        <v>107</v>
      </c>
      <c r="E1876" t="s">
        <v>17296</v>
      </c>
      <c r="F1876">
        <v>10</v>
      </c>
    </row>
    <row r="1877" spans="1:6" x14ac:dyDescent="0.25">
      <c r="A1877" t="s">
        <v>95</v>
      </c>
      <c r="B1877">
        <v>2010</v>
      </c>
      <c r="C1877" t="s">
        <v>76</v>
      </c>
      <c r="D1877" t="s">
        <v>39</v>
      </c>
      <c r="E1877" t="s">
        <v>17297</v>
      </c>
      <c r="F1877">
        <v>2</v>
      </c>
    </row>
    <row r="1878" spans="1:6" x14ac:dyDescent="0.25">
      <c r="A1878" t="s">
        <v>95</v>
      </c>
      <c r="B1878">
        <v>2010</v>
      </c>
      <c r="C1878" t="s">
        <v>76</v>
      </c>
      <c r="D1878" t="s">
        <v>103</v>
      </c>
      <c r="E1878" t="s">
        <v>17298</v>
      </c>
      <c r="F1878">
        <v>27</v>
      </c>
    </row>
    <row r="1879" spans="1:6" x14ac:dyDescent="0.25">
      <c r="A1879" t="s">
        <v>95</v>
      </c>
      <c r="B1879">
        <v>2010</v>
      </c>
      <c r="C1879" t="s">
        <v>77</v>
      </c>
      <c r="D1879" t="s">
        <v>38</v>
      </c>
      <c r="E1879" t="s">
        <v>17299</v>
      </c>
      <c r="F1879">
        <v>3</v>
      </c>
    </row>
    <row r="1880" spans="1:6" x14ac:dyDescent="0.25">
      <c r="A1880" t="s">
        <v>95</v>
      </c>
      <c r="B1880">
        <v>2010</v>
      </c>
      <c r="C1880" t="s">
        <v>77</v>
      </c>
      <c r="D1880" t="s">
        <v>102</v>
      </c>
      <c r="E1880" t="s">
        <v>17300</v>
      </c>
      <c r="F1880">
        <v>8</v>
      </c>
    </row>
    <row r="1881" spans="1:6" x14ac:dyDescent="0.25">
      <c r="A1881" t="s">
        <v>95</v>
      </c>
      <c r="B1881">
        <v>2010</v>
      </c>
      <c r="C1881" t="s">
        <v>77</v>
      </c>
      <c r="D1881" t="s">
        <v>107</v>
      </c>
      <c r="E1881" t="s">
        <v>17301</v>
      </c>
      <c r="F1881">
        <v>6</v>
      </c>
    </row>
    <row r="1882" spans="1:6" x14ac:dyDescent="0.25">
      <c r="A1882" t="s">
        <v>95</v>
      </c>
      <c r="B1882">
        <v>2010</v>
      </c>
      <c r="C1882" t="s">
        <v>77</v>
      </c>
      <c r="D1882" t="s">
        <v>39</v>
      </c>
      <c r="E1882" t="s">
        <v>17302</v>
      </c>
      <c r="F1882">
        <v>7</v>
      </c>
    </row>
    <row r="1883" spans="1:6" x14ac:dyDescent="0.25">
      <c r="A1883" t="s">
        <v>95</v>
      </c>
      <c r="B1883">
        <v>2010</v>
      </c>
      <c r="C1883" t="s">
        <v>77</v>
      </c>
      <c r="D1883" t="s">
        <v>103</v>
      </c>
      <c r="E1883" t="s">
        <v>17303</v>
      </c>
      <c r="F1883">
        <v>61</v>
      </c>
    </row>
    <row r="1884" spans="1:6" x14ac:dyDescent="0.25">
      <c r="A1884" t="s">
        <v>95</v>
      </c>
      <c r="B1884">
        <v>2010</v>
      </c>
      <c r="C1884" t="s">
        <v>78</v>
      </c>
      <c r="D1884" t="s">
        <v>38</v>
      </c>
      <c r="E1884" t="s">
        <v>17304</v>
      </c>
      <c r="F1884">
        <v>1</v>
      </c>
    </row>
    <row r="1885" spans="1:6" x14ac:dyDescent="0.25">
      <c r="A1885" t="s">
        <v>95</v>
      </c>
      <c r="B1885">
        <v>2010</v>
      </c>
      <c r="C1885" t="s">
        <v>78</v>
      </c>
      <c r="D1885" t="s">
        <v>102</v>
      </c>
      <c r="E1885" t="s">
        <v>17305</v>
      </c>
      <c r="F1885">
        <v>6</v>
      </c>
    </row>
    <row r="1886" spans="1:6" x14ac:dyDescent="0.25">
      <c r="A1886" t="s">
        <v>95</v>
      </c>
      <c r="B1886">
        <v>2010</v>
      </c>
      <c r="C1886" t="s">
        <v>78</v>
      </c>
      <c r="D1886" t="s">
        <v>107</v>
      </c>
      <c r="E1886" t="s">
        <v>17306</v>
      </c>
      <c r="F1886">
        <v>5</v>
      </c>
    </row>
    <row r="1887" spans="1:6" x14ac:dyDescent="0.25">
      <c r="A1887" t="s">
        <v>95</v>
      </c>
      <c r="B1887">
        <v>2010</v>
      </c>
      <c r="C1887" t="s">
        <v>78</v>
      </c>
      <c r="D1887" t="s">
        <v>39</v>
      </c>
      <c r="E1887" t="s">
        <v>17307</v>
      </c>
      <c r="F1887">
        <v>7</v>
      </c>
    </row>
    <row r="1888" spans="1:6" x14ac:dyDescent="0.25">
      <c r="A1888" t="s">
        <v>95</v>
      </c>
      <c r="B1888">
        <v>2010</v>
      </c>
      <c r="C1888" t="s">
        <v>78</v>
      </c>
      <c r="D1888" t="s">
        <v>103</v>
      </c>
      <c r="E1888" t="s">
        <v>17308</v>
      </c>
      <c r="F1888">
        <v>27</v>
      </c>
    </row>
    <row r="1889" spans="1:6" x14ac:dyDescent="0.25">
      <c r="A1889" t="s">
        <v>95</v>
      </c>
      <c r="B1889">
        <v>2010</v>
      </c>
      <c r="C1889" t="s">
        <v>79</v>
      </c>
      <c r="D1889" t="s">
        <v>38</v>
      </c>
      <c r="E1889" t="s">
        <v>17309</v>
      </c>
      <c r="F1889">
        <v>1</v>
      </c>
    </row>
    <row r="1890" spans="1:6" x14ac:dyDescent="0.25">
      <c r="A1890" t="s">
        <v>95</v>
      </c>
      <c r="B1890">
        <v>2010</v>
      </c>
      <c r="C1890" t="s">
        <v>79</v>
      </c>
      <c r="D1890" t="s">
        <v>102</v>
      </c>
      <c r="E1890" t="s">
        <v>17310</v>
      </c>
      <c r="F1890">
        <v>5</v>
      </c>
    </row>
    <row r="1891" spans="1:6" x14ac:dyDescent="0.25">
      <c r="A1891" t="s">
        <v>95</v>
      </c>
      <c r="B1891">
        <v>2010</v>
      </c>
      <c r="C1891" t="s">
        <v>79</v>
      </c>
      <c r="D1891" t="s">
        <v>107</v>
      </c>
      <c r="E1891" t="s">
        <v>17311</v>
      </c>
      <c r="F1891">
        <v>3</v>
      </c>
    </row>
    <row r="1892" spans="1:6" x14ac:dyDescent="0.25">
      <c r="A1892" t="s">
        <v>95</v>
      </c>
      <c r="B1892">
        <v>2010</v>
      </c>
      <c r="C1892" t="s">
        <v>79</v>
      </c>
      <c r="D1892" t="s">
        <v>39</v>
      </c>
      <c r="E1892" t="s">
        <v>17312</v>
      </c>
      <c r="F1892">
        <v>3</v>
      </c>
    </row>
    <row r="1893" spans="1:6" x14ac:dyDescent="0.25">
      <c r="A1893" t="s">
        <v>95</v>
      </c>
      <c r="B1893">
        <v>2010</v>
      </c>
      <c r="C1893" t="s">
        <v>79</v>
      </c>
      <c r="D1893" t="s">
        <v>103</v>
      </c>
      <c r="E1893" t="s">
        <v>17313</v>
      </c>
      <c r="F1893">
        <v>27</v>
      </c>
    </row>
    <row r="1894" spans="1:6" x14ac:dyDescent="0.25">
      <c r="A1894" t="s">
        <v>95</v>
      </c>
      <c r="B1894">
        <v>2011</v>
      </c>
      <c r="C1894" t="s">
        <v>76</v>
      </c>
      <c r="D1894" t="s">
        <v>102</v>
      </c>
      <c r="E1894" t="s">
        <v>17314</v>
      </c>
      <c r="F1894">
        <v>9</v>
      </c>
    </row>
    <row r="1895" spans="1:6" x14ac:dyDescent="0.25">
      <c r="A1895" t="s">
        <v>95</v>
      </c>
      <c r="B1895">
        <v>2011</v>
      </c>
      <c r="C1895" t="s">
        <v>76</v>
      </c>
      <c r="D1895" t="s">
        <v>107</v>
      </c>
      <c r="E1895" t="s">
        <v>17315</v>
      </c>
      <c r="F1895">
        <v>6</v>
      </c>
    </row>
    <row r="1896" spans="1:6" x14ac:dyDescent="0.25">
      <c r="A1896" t="s">
        <v>95</v>
      </c>
      <c r="B1896">
        <v>2011</v>
      </c>
      <c r="C1896" t="s">
        <v>76</v>
      </c>
      <c r="D1896" t="s">
        <v>39</v>
      </c>
      <c r="E1896" t="s">
        <v>17316</v>
      </c>
      <c r="F1896">
        <v>7</v>
      </c>
    </row>
    <row r="1897" spans="1:6" x14ac:dyDescent="0.25">
      <c r="A1897" t="s">
        <v>95</v>
      </c>
      <c r="B1897">
        <v>2011</v>
      </c>
      <c r="C1897" t="s">
        <v>76</v>
      </c>
      <c r="D1897" t="s">
        <v>103</v>
      </c>
      <c r="E1897" t="s">
        <v>17317</v>
      </c>
      <c r="F1897">
        <v>56</v>
      </c>
    </row>
    <row r="1898" spans="1:6" x14ac:dyDescent="0.25">
      <c r="A1898" t="s">
        <v>95</v>
      </c>
      <c r="B1898">
        <v>2011</v>
      </c>
      <c r="C1898" t="s">
        <v>77</v>
      </c>
      <c r="D1898" t="s">
        <v>38</v>
      </c>
      <c r="E1898" t="s">
        <v>17318</v>
      </c>
      <c r="F1898">
        <v>4</v>
      </c>
    </row>
    <row r="1899" spans="1:6" x14ac:dyDescent="0.25">
      <c r="A1899" t="s">
        <v>95</v>
      </c>
      <c r="B1899">
        <v>2011</v>
      </c>
      <c r="C1899" t="s">
        <v>77</v>
      </c>
      <c r="D1899" t="s">
        <v>40</v>
      </c>
      <c r="E1899" t="s">
        <v>17319</v>
      </c>
      <c r="F1899">
        <v>2</v>
      </c>
    </row>
    <row r="1900" spans="1:6" x14ac:dyDescent="0.25">
      <c r="A1900" t="s">
        <v>95</v>
      </c>
      <c r="B1900">
        <v>2011</v>
      </c>
      <c r="C1900" t="s">
        <v>77</v>
      </c>
      <c r="D1900" t="s">
        <v>102</v>
      </c>
      <c r="E1900" t="s">
        <v>17320</v>
      </c>
      <c r="F1900">
        <v>8</v>
      </c>
    </row>
    <row r="1901" spans="1:6" x14ac:dyDescent="0.25">
      <c r="A1901" t="s">
        <v>95</v>
      </c>
      <c r="B1901">
        <v>2011</v>
      </c>
      <c r="C1901" t="s">
        <v>77</v>
      </c>
      <c r="D1901" t="s">
        <v>107</v>
      </c>
      <c r="E1901" t="s">
        <v>17321</v>
      </c>
      <c r="F1901">
        <v>4</v>
      </c>
    </row>
    <row r="1902" spans="1:6" x14ac:dyDescent="0.25">
      <c r="A1902" t="s">
        <v>95</v>
      </c>
      <c r="B1902">
        <v>2011</v>
      </c>
      <c r="C1902" t="s">
        <v>77</v>
      </c>
      <c r="D1902" t="s">
        <v>39</v>
      </c>
      <c r="E1902" t="s">
        <v>17322</v>
      </c>
      <c r="F1902">
        <v>34</v>
      </c>
    </row>
    <row r="1903" spans="1:6" x14ac:dyDescent="0.25">
      <c r="A1903" t="s">
        <v>95</v>
      </c>
      <c r="B1903">
        <v>2011</v>
      </c>
      <c r="C1903" t="s">
        <v>77</v>
      </c>
      <c r="D1903" t="s">
        <v>103</v>
      </c>
      <c r="E1903" t="s">
        <v>17323</v>
      </c>
      <c r="F1903">
        <v>38</v>
      </c>
    </row>
    <row r="1904" spans="1:6" x14ac:dyDescent="0.25">
      <c r="A1904" t="s">
        <v>95</v>
      </c>
      <c r="B1904">
        <v>2011</v>
      </c>
      <c r="C1904" t="s">
        <v>78</v>
      </c>
      <c r="D1904" t="s">
        <v>38</v>
      </c>
      <c r="E1904" t="s">
        <v>17324</v>
      </c>
      <c r="F1904">
        <v>1</v>
      </c>
    </row>
    <row r="1905" spans="1:6" x14ac:dyDescent="0.25">
      <c r="A1905" t="s">
        <v>95</v>
      </c>
      <c r="B1905">
        <v>2011</v>
      </c>
      <c r="C1905" t="s">
        <v>78</v>
      </c>
      <c r="D1905" t="s">
        <v>102</v>
      </c>
      <c r="E1905" t="s">
        <v>17325</v>
      </c>
      <c r="F1905">
        <v>5</v>
      </c>
    </row>
    <row r="1906" spans="1:6" x14ac:dyDescent="0.25">
      <c r="A1906" t="s">
        <v>95</v>
      </c>
      <c r="B1906">
        <v>2011</v>
      </c>
      <c r="C1906" t="s">
        <v>78</v>
      </c>
      <c r="D1906" t="s">
        <v>107</v>
      </c>
      <c r="E1906" t="s">
        <v>17326</v>
      </c>
      <c r="F1906">
        <v>2</v>
      </c>
    </row>
    <row r="1907" spans="1:6" x14ac:dyDescent="0.25">
      <c r="A1907" t="s">
        <v>95</v>
      </c>
      <c r="B1907">
        <v>2011</v>
      </c>
      <c r="C1907" t="s">
        <v>78</v>
      </c>
      <c r="D1907" t="s">
        <v>39</v>
      </c>
      <c r="E1907" t="s">
        <v>17327</v>
      </c>
      <c r="F1907">
        <v>7</v>
      </c>
    </row>
    <row r="1908" spans="1:6" x14ac:dyDescent="0.25">
      <c r="A1908" t="s">
        <v>95</v>
      </c>
      <c r="B1908">
        <v>2011</v>
      </c>
      <c r="C1908" t="s">
        <v>78</v>
      </c>
      <c r="D1908" t="s">
        <v>103</v>
      </c>
      <c r="E1908" t="s">
        <v>17328</v>
      </c>
      <c r="F1908">
        <v>24</v>
      </c>
    </row>
    <row r="1909" spans="1:6" x14ac:dyDescent="0.25">
      <c r="A1909" t="s">
        <v>95</v>
      </c>
      <c r="B1909">
        <v>2011</v>
      </c>
      <c r="C1909" t="s">
        <v>79</v>
      </c>
      <c r="D1909" t="s">
        <v>38</v>
      </c>
      <c r="E1909" t="s">
        <v>17329</v>
      </c>
      <c r="F1909">
        <v>4</v>
      </c>
    </row>
    <row r="1910" spans="1:6" x14ac:dyDescent="0.25">
      <c r="A1910" t="s">
        <v>95</v>
      </c>
      <c r="B1910">
        <v>2011</v>
      </c>
      <c r="C1910" t="s">
        <v>79</v>
      </c>
      <c r="D1910" t="s">
        <v>102</v>
      </c>
      <c r="E1910" t="s">
        <v>17330</v>
      </c>
      <c r="F1910">
        <v>2</v>
      </c>
    </row>
    <row r="1911" spans="1:6" x14ac:dyDescent="0.25">
      <c r="A1911" t="s">
        <v>95</v>
      </c>
      <c r="B1911">
        <v>2011</v>
      </c>
      <c r="C1911" t="s">
        <v>79</v>
      </c>
      <c r="D1911" t="s">
        <v>107</v>
      </c>
      <c r="E1911" t="s">
        <v>17331</v>
      </c>
      <c r="F1911">
        <v>3</v>
      </c>
    </row>
    <row r="1912" spans="1:6" x14ac:dyDescent="0.25">
      <c r="A1912" t="s">
        <v>95</v>
      </c>
      <c r="B1912">
        <v>2011</v>
      </c>
      <c r="C1912" t="s">
        <v>79</v>
      </c>
      <c r="D1912" t="s">
        <v>39</v>
      </c>
      <c r="E1912" t="s">
        <v>17332</v>
      </c>
      <c r="F1912">
        <v>7</v>
      </c>
    </row>
    <row r="1913" spans="1:6" x14ac:dyDescent="0.25">
      <c r="A1913" t="s">
        <v>95</v>
      </c>
      <c r="B1913">
        <v>2011</v>
      </c>
      <c r="C1913" t="s">
        <v>79</v>
      </c>
      <c r="D1913" t="s">
        <v>103</v>
      </c>
      <c r="E1913" t="s">
        <v>17333</v>
      </c>
      <c r="F1913">
        <v>25</v>
      </c>
    </row>
    <row r="1914" spans="1:6" x14ac:dyDescent="0.25">
      <c r="A1914" t="s">
        <v>95</v>
      </c>
      <c r="B1914">
        <v>2012</v>
      </c>
      <c r="C1914" t="s">
        <v>76</v>
      </c>
      <c r="D1914" t="s">
        <v>38</v>
      </c>
      <c r="E1914" t="s">
        <v>17334</v>
      </c>
      <c r="F1914">
        <v>4</v>
      </c>
    </row>
    <row r="1915" spans="1:6" x14ac:dyDescent="0.25">
      <c r="A1915" t="s">
        <v>95</v>
      </c>
      <c r="B1915">
        <v>2012</v>
      </c>
      <c r="C1915" t="s">
        <v>76</v>
      </c>
      <c r="D1915" t="s">
        <v>102</v>
      </c>
      <c r="E1915" t="s">
        <v>17335</v>
      </c>
      <c r="F1915">
        <v>4</v>
      </c>
    </row>
    <row r="1916" spans="1:6" x14ac:dyDescent="0.25">
      <c r="A1916" t="s">
        <v>95</v>
      </c>
      <c r="B1916">
        <v>2012</v>
      </c>
      <c r="C1916" t="s">
        <v>76</v>
      </c>
      <c r="D1916" t="s">
        <v>107</v>
      </c>
      <c r="E1916" t="s">
        <v>17336</v>
      </c>
      <c r="F1916">
        <v>9</v>
      </c>
    </row>
    <row r="1917" spans="1:6" x14ac:dyDescent="0.25">
      <c r="A1917" t="s">
        <v>95</v>
      </c>
      <c r="B1917">
        <v>2012</v>
      </c>
      <c r="C1917" t="s">
        <v>76</v>
      </c>
      <c r="D1917" t="s">
        <v>39</v>
      </c>
      <c r="E1917" t="s">
        <v>17337</v>
      </c>
      <c r="F1917">
        <v>6</v>
      </c>
    </row>
    <row r="1918" spans="1:6" x14ac:dyDescent="0.25">
      <c r="A1918" t="s">
        <v>95</v>
      </c>
      <c r="B1918">
        <v>2012</v>
      </c>
      <c r="C1918" t="s">
        <v>76</v>
      </c>
      <c r="D1918" t="s">
        <v>103</v>
      </c>
      <c r="E1918" t="s">
        <v>17338</v>
      </c>
      <c r="F1918">
        <v>56</v>
      </c>
    </row>
    <row r="1919" spans="1:6" x14ac:dyDescent="0.25">
      <c r="A1919" t="s">
        <v>95</v>
      </c>
      <c r="B1919">
        <v>2012</v>
      </c>
      <c r="C1919" t="s">
        <v>77</v>
      </c>
      <c r="D1919" t="s">
        <v>38</v>
      </c>
      <c r="E1919" t="s">
        <v>17339</v>
      </c>
      <c r="F1919">
        <v>5</v>
      </c>
    </row>
    <row r="1920" spans="1:6" x14ac:dyDescent="0.25">
      <c r="A1920" t="s">
        <v>95</v>
      </c>
      <c r="B1920">
        <v>2012</v>
      </c>
      <c r="C1920" t="s">
        <v>77</v>
      </c>
      <c r="D1920" t="s">
        <v>40</v>
      </c>
      <c r="E1920" t="s">
        <v>17340</v>
      </c>
      <c r="F1920">
        <v>1</v>
      </c>
    </row>
    <row r="1921" spans="1:6" x14ac:dyDescent="0.25">
      <c r="A1921" t="s">
        <v>95</v>
      </c>
      <c r="B1921">
        <v>2012</v>
      </c>
      <c r="C1921" t="s">
        <v>77</v>
      </c>
      <c r="D1921" t="s">
        <v>102</v>
      </c>
      <c r="E1921" t="s">
        <v>17341</v>
      </c>
      <c r="F1921">
        <v>6</v>
      </c>
    </row>
    <row r="1922" spans="1:6" x14ac:dyDescent="0.25">
      <c r="A1922" t="s">
        <v>95</v>
      </c>
      <c r="B1922">
        <v>2012</v>
      </c>
      <c r="C1922" t="s">
        <v>77</v>
      </c>
      <c r="D1922" t="s">
        <v>107</v>
      </c>
      <c r="E1922" t="s">
        <v>17342</v>
      </c>
      <c r="F1922">
        <v>6</v>
      </c>
    </row>
    <row r="1923" spans="1:6" x14ac:dyDescent="0.25">
      <c r="A1923" t="s">
        <v>95</v>
      </c>
      <c r="B1923">
        <v>2012</v>
      </c>
      <c r="C1923" t="s">
        <v>77</v>
      </c>
      <c r="D1923" t="s">
        <v>39</v>
      </c>
      <c r="E1923" t="s">
        <v>17343</v>
      </c>
      <c r="F1923">
        <v>2</v>
      </c>
    </row>
    <row r="1924" spans="1:6" x14ac:dyDescent="0.25">
      <c r="A1924" t="s">
        <v>95</v>
      </c>
      <c r="B1924">
        <v>2012</v>
      </c>
      <c r="C1924" t="s">
        <v>77</v>
      </c>
      <c r="D1924" t="s">
        <v>103</v>
      </c>
      <c r="E1924" t="s">
        <v>17344</v>
      </c>
      <c r="F1924">
        <v>33</v>
      </c>
    </row>
    <row r="1925" spans="1:6" x14ac:dyDescent="0.25">
      <c r="A1925" t="s">
        <v>95</v>
      </c>
      <c r="B1925">
        <v>2012</v>
      </c>
      <c r="C1925" t="s">
        <v>78</v>
      </c>
      <c r="D1925" t="s">
        <v>38</v>
      </c>
      <c r="E1925" t="s">
        <v>17345</v>
      </c>
      <c r="F1925">
        <v>1</v>
      </c>
    </row>
    <row r="1926" spans="1:6" x14ac:dyDescent="0.25">
      <c r="A1926" t="s">
        <v>95</v>
      </c>
      <c r="B1926">
        <v>2012</v>
      </c>
      <c r="C1926" t="s">
        <v>78</v>
      </c>
      <c r="D1926" t="s">
        <v>40</v>
      </c>
      <c r="E1926" t="s">
        <v>17346</v>
      </c>
      <c r="F1926">
        <v>2</v>
      </c>
    </row>
    <row r="1927" spans="1:6" x14ac:dyDescent="0.25">
      <c r="A1927" t="s">
        <v>95</v>
      </c>
      <c r="B1927">
        <v>2012</v>
      </c>
      <c r="C1927" t="s">
        <v>78</v>
      </c>
      <c r="D1927" t="s">
        <v>102</v>
      </c>
      <c r="E1927" t="s">
        <v>17347</v>
      </c>
      <c r="F1927">
        <v>4</v>
      </c>
    </row>
    <row r="1928" spans="1:6" x14ac:dyDescent="0.25">
      <c r="A1928" t="s">
        <v>95</v>
      </c>
      <c r="B1928">
        <v>2012</v>
      </c>
      <c r="C1928" t="s">
        <v>78</v>
      </c>
      <c r="D1928" t="s">
        <v>107</v>
      </c>
      <c r="E1928" t="s">
        <v>17348</v>
      </c>
      <c r="F1928">
        <v>2</v>
      </c>
    </row>
    <row r="1929" spans="1:6" x14ac:dyDescent="0.25">
      <c r="A1929" t="s">
        <v>95</v>
      </c>
      <c r="B1929">
        <v>2012</v>
      </c>
      <c r="C1929" t="s">
        <v>78</v>
      </c>
      <c r="D1929" t="s">
        <v>39</v>
      </c>
      <c r="E1929" t="s">
        <v>17349</v>
      </c>
      <c r="F1929">
        <v>21</v>
      </c>
    </row>
    <row r="1930" spans="1:6" x14ac:dyDescent="0.25">
      <c r="A1930" t="s">
        <v>95</v>
      </c>
      <c r="B1930">
        <v>2012</v>
      </c>
      <c r="C1930" t="s">
        <v>78</v>
      </c>
      <c r="D1930" t="s">
        <v>103</v>
      </c>
      <c r="E1930" t="s">
        <v>17350</v>
      </c>
      <c r="F1930">
        <v>30</v>
      </c>
    </row>
    <row r="1931" spans="1:6" x14ac:dyDescent="0.25">
      <c r="A1931" t="s">
        <v>95</v>
      </c>
      <c r="B1931">
        <v>2012</v>
      </c>
      <c r="C1931" t="s">
        <v>79</v>
      </c>
      <c r="D1931" t="s">
        <v>38</v>
      </c>
      <c r="E1931" t="s">
        <v>17351</v>
      </c>
      <c r="F1931">
        <v>2</v>
      </c>
    </row>
    <row r="1932" spans="1:6" x14ac:dyDescent="0.25">
      <c r="A1932" t="s">
        <v>95</v>
      </c>
      <c r="B1932">
        <v>2012</v>
      </c>
      <c r="C1932" t="s">
        <v>79</v>
      </c>
      <c r="D1932" t="s">
        <v>40</v>
      </c>
      <c r="E1932" t="s">
        <v>17352</v>
      </c>
      <c r="F1932">
        <v>1</v>
      </c>
    </row>
    <row r="1933" spans="1:6" x14ac:dyDescent="0.25">
      <c r="A1933" t="s">
        <v>95</v>
      </c>
      <c r="B1933">
        <v>2012</v>
      </c>
      <c r="C1933" t="s">
        <v>79</v>
      </c>
      <c r="D1933" t="s">
        <v>102</v>
      </c>
      <c r="E1933" t="s">
        <v>17353</v>
      </c>
      <c r="F1933">
        <v>2</v>
      </c>
    </row>
    <row r="1934" spans="1:6" x14ac:dyDescent="0.25">
      <c r="A1934" t="s">
        <v>95</v>
      </c>
      <c r="B1934">
        <v>2012</v>
      </c>
      <c r="C1934" t="s">
        <v>79</v>
      </c>
      <c r="D1934" t="s">
        <v>107</v>
      </c>
      <c r="E1934" t="s">
        <v>17354</v>
      </c>
      <c r="F1934">
        <v>3</v>
      </c>
    </row>
    <row r="1935" spans="1:6" x14ac:dyDescent="0.25">
      <c r="A1935" t="s">
        <v>95</v>
      </c>
      <c r="B1935">
        <v>2012</v>
      </c>
      <c r="C1935" t="s">
        <v>79</v>
      </c>
      <c r="D1935" t="s">
        <v>39</v>
      </c>
      <c r="E1935" t="s">
        <v>17355</v>
      </c>
      <c r="F1935">
        <v>9</v>
      </c>
    </row>
    <row r="1936" spans="1:6" x14ac:dyDescent="0.25">
      <c r="A1936" t="s">
        <v>95</v>
      </c>
      <c r="B1936">
        <v>2012</v>
      </c>
      <c r="C1936" t="s">
        <v>79</v>
      </c>
      <c r="D1936" t="s">
        <v>103</v>
      </c>
      <c r="E1936" t="s">
        <v>17356</v>
      </c>
      <c r="F1936">
        <v>22</v>
      </c>
    </row>
    <row r="1937" spans="1:6" x14ac:dyDescent="0.25">
      <c r="A1937" t="s">
        <v>95</v>
      </c>
      <c r="B1937">
        <v>2013</v>
      </c>
      <c r="C1937" t="s">
        <v>76</v>
      </c>
      <c r="D1937" t="s">
        <v>38</v>
      </c>
      <c r="E1937" t="s">
        <v>17357</v>
      </c>
      <c r="F1937">
        <v>4</v>
      </c>
    </row>
    <row r="1938" spans="1:6" x14ac:dyDescent="0.25">
      <c r="A1938" t="s">
        <v>95</v>
      </c>
      <c r="B1938">
        <v>2013</v>
      </c>
      <c r="C1938" t="s">
        <v>76</v>
      </c>
      <c r="D1938" t="s">
        <v>102</v>
      </c>
      <c r="E1938" t="s">
        <v>17358</v>
      </c>
      <c r="F1938">
        <v>8</v>
      </c>
    </row>
    <row r="1939" spans="1:6" x14ac:dyDescent="0.25">
      <c r="A1939" t="s">
        <v>95</v>
      </c>
      <c r="B1939">
        <v>2013</v>
      </c>
      <c r="C1939" t="s">
        <v>76</v>
      </c>
      <c r="D1939" t="s">
        <v>107</v>
      </c>
      <c r="E1939" t="s">
        <v>17359</v>
      </c>
      <c r="F1939">
        <v>6</v>
      </c>
    </row>
    <row r="1940" spans="1:6" x14ac:dyDescent="0.25">
      <c r="A1940" t="s">
        <v>95</v>
      </c>
      <c r="B1940">
        <v>2013</v>
      </c>
      <c r="C1940" t="s">
        <v>76</v>
      </c>
      <c r="D1940" t="s">
        <v>39</v>
      </c>
      <c r="E1940" t="s">
        <v>17360</v>
      </c>
      <c r="F1940">
        <v>2</v>
      </c>
    </row>
    <row r="1941" spans="1:6" x14ac:dyDescent="0.25">
      <c r="A1941" t="s">
        <v>95</v>
      </c>
      <c r="B1941">
        <v>2013</v>
      </c>
      <c r="C1941" t="s">
        <v>76</v>
      </c>
      <c r="D1941" t="s">
        <v>103</v>
      </c>
      <c r="E1941" t="s">
        <v>17361</v>
      </c>
      <c r="F1941">
        <v>57</v>
      </c>
    </row>
    <row r="1942" spans="1:6" x14ac:dyDescent="0.25">
      <c r="A1942" t="s">
        <v>95</v>
      </c>
      <c r="B1942">
        <v>2013</v>
      </c>
      <c r="C1942" t="s">
        <v>77</v>
      </c>
      <c r="D1942" t="s">
        <v>38</v>
      </c>
      <c r="E1942" t="s">
        <v>17362</v>
      </c>
      <c r="F1942">
        <v>6</v>
      </c>
    </row>
    <row r="1943" spans="1:6" x14ac:dyDescent="0.25">
      <c r="A1943" t="s">
        <v>95</v>
      </c>
      <c r="B1943">
        <v>2013</v>
      </c>
      <c r="C1943" t="s">
        <v>77</v>
      </c>
      <c r="D1943" t="s">
        <v>40</v>
      </c>
      <c r="E1943" t="s">
        <v>17363</v>
      </c>
      <c r="F1943">
        <v>1</v>
      </c>
    </row>
    <row r="1944" spans="1:6" x14ac:dyDescent="0.25">
      <c r="A1944" t="s">
        <v>95</v>
      </c>
      <c r="B1944">
        <v>2013</v>
      </c>
      <c r="C1944" t="s">
        <v>77</v>
      </c>
      <c r="D1944" t="s">
        <v>102</v>
      </c>
      <c r="E1944" t="s">
        <v>17364</v>
      </c>
      <c r="F1944">
        <v>6</v>
      </c>
    </row>
    <row r="1945" spans="1:6" x14ac:dyDescent="0.25">
      <c r="A1945" t="s">
        <v>95</v>
      </c>
      <c r="B1945">
        <v>2013</v>
      </c>
      <c r="C1945" t="s">
        <v>77</v>
      </c>
      <c r="D1945" t="s">
        <v>107</v>
      </c>
      <c r="E1945" t="s">
        <v>17365</v>
      </c>
      <c r="F1945">
        <v>5</v>
      </c>
    </row>
    <row r="1946" spans="1:6" x14ac:dyDescent="0.25">
      <c r="A1946" t="s">
        <v>95</v>
      </c>
      <c r="B1946">
        <v>2013</v>
      </c>
      <c r="C1946" t="s">
        <v>77</v>
      </c>
      <c r="D1946" t="s">
        <v>39</v>
      </c>
      <c r="E1946" t="s">
        <v>17366</v>
      </c>
      <c r="F1946">
        <v>8</v>
      </c>
    </row>
    <row r="1947" spans="1:6" x14ac:dyDescent="0.25">
      <c r="A1947" t="s">
        <v>95</v>
      </c>
      <c r="B1947">
        <v>2013</v>
      </c>
      <c r="C1947" t="s">
        <v>77</v>
      </c>
      <c r="D1947" t="s">
        <v>103</v>
      </c>
      <c r="E1947" t="s">
        <v>17367</v>
      </c>
      <c r="F1947">
        <v>27</v>
      </c>
    </row>
    <row r="1948" spans="1:6" x14ac:dyDescent="0.25">
      <c r="A1948" t="s">
        <v>95</v>
      </c>
      <c r="B1948">
        <v>2013</v>
      </c>
      <c r="C1948" t="s">
        <v>78</v>
      </c>
      <c r="D1948" t="s">
        <v>38</v>
      </c>
      <c r="E1948" t="s">
        <v>17368</v>
      </c>
      <c r="F1948">
        <v>2</v>
      </c>
    </row>
    <row r="1949" spans="1:6" x14ac:dyDescent="0.25">
      <c r="A1949" t="s">
        <v>95</v>
      </c>
      <c r="B1949">
        <v>2013</v>
      </c>
      <c r="C1949" t="s">
        <v>78</v>
      </c>
      <c r="D1949" t="s">
        <v>40</v>
      </c>
      <c r="E1949" t="s">
        <v>17369</v>
      </c>
      <c r="F1949">
        <v>3</v>
      </c>
    </row>
    <row r="1950" spans="1:6" x14ac:dyDescent="0.25">
      <c r="A1950" t="s">
        <v>95</v>
      </c>
      <c r="B1950">
        <v>2013</v>
      </c>
      <c r="C1950" t="s">
        <v>78</v>
      </c>
      <c r="D1950" t="s">
        <v>102</v>
      </c>
      <c r="E1950" t="s">
        <v>17370</v>
      </c>
      <c r="F1950">
        <v>2</v>
      </c>
    </row>
    <row r="1951" spans="1:6" x14ac:dyDescent="0.25">
      <c r="A1951" t="s">
        <v>95</v>
      </c>
      <c r="B1951">
        <v>2013</v>
      </c>
      <c r="C1951" t="s">
        <v>78</v>
      </c>
      <c r="D1951" t="s">
        <v>107</v>
      </c>
      <c r="E1951" t="s">
        <v>17371</v>
      </c>
      <c r="F1951">
        <v>5</v>
      </c>
    </row>
    <row r="1952" spans="1:6" x14ac:dyDescent="0.25">
      <c r="A1952" t="s">
        <v>95</v>
      </c>
      <c r="B1952">
        <v>2013</v>
      </c>
      <c r="C1952" t="s">
        <v>78</v>
      </c>
      <c r="D1952" t="s">
        <v>39</v>
      </c>
      <c r="E1952" t="s">
        <v>17372</v>
      </c>
      <c r="F1952">
        <v>4</v>
      </c>
    </row>
    <row r="1953" spans="1:6" x14ac:dyDescent="0.25">
      <c r="A1953" t="s">
        <v>95</v>
      </c>
      <c r="B1953">
        <v>2013</v>
      </c>
      <c r="C1953" t="s">
        <v>78</v>
      </c>
      <c r="D1953" t="s">
        <v>103</v>
      </c>
      <c r="E1953" t="s">
        <v>17373</v>
      </c>
      <c r="F1953">
        <v>30</v>
      </c>
    </row>
    <row r="1954" spans="1:6" x14ac:dyDescent="0.25">
      <c r="A1954" t="s">
        <v>95</v>
      </c>
      <c r="B1954">
        <v>2013</v>
      </c>
      <c r="C1954" t="s">
        <v>79</v>
      </c>
      <c r="D1954" t="s">
        <v>38</v>
      </c>
      <c r="E1954" t="s">
        <v>17374</v>
      </c>
      <c r="F1954">
        <v>1</v>
      </c>
    </row>
    <row r="1955" spans="1:6" x14ac:dyDescent="0.25">
      <c r="A1955" t="s">
        <v>95</v>
      </c>
      <c r="B1955">
        <v>2013</v>
      </c>
      <c r="C1955" t="s">
        <v>79</v>
      </c>
      <c r="D1955" t="s">
        <v>40</v>
      </c>
      <c r="E1955" t="s">
        <v>17375</v>
      </c>
      <c r="F1955">
        <v>1</v>
      </c>
    </row>
    <row r="1956" spans="1:6" x14ac:dyDescent="0.25">
      <c r="A1956" t="s">
        <v>95</v>
      </c>
      <c r="B1956">
        <v>2013</v>
      </c>
      <c r="C1956" t="s">
        <v>79</v>
      </c>
      <c r="D1956" t="s">
        <v>102</v>
      </c>
      <c r="E1956" t="s">
        <v>17376</v>
      </c>
      <c r="F1956">
        <v>3</v>
      </c>
    </row>
    <row r="1957" spans="1:6" x14ac:dyDescent="0.25">
      <c r="A1957" t="s">
        <v>95</v>
      </c>
      <c r="B1957">
        <v>2013</v>
      </c>
      <c r="C1957" t="s">
        <v>79</v>
      </c>
      <c r="D1957" t="s">
        <v>107</v>
      </c>
      <c r="E1957" t="s">
        <v>17377</v>
      </c>
      <c r="F1957">
        <v>1</v>
      </c>
    </row>
    <row r="1958" spans="1:6" x14ac:dyDescent="0.25">
      <c r="A1958" t="s">
        <v>95</v>
      </c>
      <c r="B1958">
        <v>2013</v>
      </c>
      <c r="C1958" t="s">
        <v>79</v>
      </c>
      <c r="D1958" t="s">
        <v>39</v>
      </c>
      <c r="E1958" t="s">
        <v>17378</v>
      </c>
      <c r="F1958">
        <v>4</v>
      </c>
    </row>
    <row r="1959" spans="1:6" x14ac:dyDescent="0.25">
      <c r="A1959" t="s">
        <v>95</v>
      </c>
      <c r="B1959">
        <v>2013</v>
      </c>
      <c r="C1959" t="s">
        <v>79</v>
      </c>
      <c r="D1959" t="s">
        <v>103</v>
      </c>
      <c r="E1959" t="s">
        <v>17379</v>
      </c>
      <c r="F1959">
        <v>21</v>
      </c>
    </row>
    <row r="1960" spans="1:6" x14ac:dyDescent="0.25">
      <c r="A1960" t="s">
        <v>95</v>
      </c>
      <c r="B1960">
        <v>2014</v>
      </c>
      <c r="C1960" t="s">
        <v>76</v>
      </c>
      <c r="D1960" t="s">
        <v>38</v>
      </c>
      <c r="E1960" t="s">
        <v>17380</v>
      </c>
      <c r="F1960">
        <v>2</v>
      </c>
    </row>
    <row r="1961" spans="1:6" x14ac:dyDescent="0.25">
      <c r="A1961" t="s">
        <v>95</v>
      </c>
      <c r="B1961">
        <v>2014</v>
      </c>
      <c r="C1961" t="s">
        <v>76</v>
      </c>
      <c r="D1961" t="s">
        <v>102</v>
      </c>
      <c r="E1961" t="s">
        <v>17381</v>
      </c>
      <c r="F1961">
        <v>7</v>
      </c>
    </row>
    <row r="1962" spans="1:6" x14ac:dyDescent="0.25">
      <c r="A1962" t="s">
        <v>95</v>
      </c>
      <c r="B1962">
        <v>2014</v>
      </c>
      <c r="C1962" t="s">
        <v>76</v>
      </c>
      <c r="D1962" t="s">
        <v>107</v>
      </c>
      <c r="E1962" t="s">
        <v>17382</v>
      </c>
      <c r="F1962">
        <v>6</v>
      </c>
    </row>
    <row r="1963" spans="1:6" x14ac:dyDescent="0.25">
      <c r="A1963" t="s">
        <v>95</v>
      </c>
      <c r="B1963">
        <v>2014</v>
      </c>
      <c r="C1963" t="s">
        <v>76</v>
      </c>
      <c r="D1963" t="s">
        <v>39</v>
      </c>
      <c r="E1963" t="s">
        <v>17383</v>
      </c>
      <c r="F1963">
        <v>7</v>
      </c>
    </row>
    <row r="1964" spans="1:6" x14ac:dyDescent="0.25">
      <c r="A1964" t="s">
        <v>95</v>
      </c>
      <c r="B1964">
        <v>2014</v>
      </c>
      <c r="C1964" t="s">
        <v>76</v>
      </c>
      <c r="D1964" t="s">
        <v>103</v>
      </c>
      <c r="E1964" t="s">
        <v>17384</v>
      </c>
      <c r="F1964">
        <v>57</v>
      </c>
    </row>
    <row r="1965" spans="1:6" x14ac:dyDescent="0.25">
      <c r="A1965" t="s">
        <v>95</v>
      </c>
      <c r="B1965">
        <v>2014</v>
      </c>
      <c r="C1965" t="s">
        <v>77</v>
      </c>
      <c r="D1965" t="s">
        <v>38</v>
      </c>
      <c r="E1965" t="s">
        <v>17385</v>
      </c>
      <c r="F1965">
        <v>4</v>
      </c>
    </row>
    <row r="1966" spans="1:6" x14ac:dyDescent="0.25">
      <c r="A1966" t="s">
        <v>95</v>
      </c>
      <c r="B1966">
        <v>2014</v>
      </c>
      <c r="C1966" t="s">
        <v>77</v>
      </c>
      <c r="D1966" t="s">
        <v>102</v>
      </c>
      <c r="E1966" t="s">
        <v>17386</v>
      </c>
      <c r="F1966">
        <v>2</v>
      </c>
    </row>
    <row r="1967" spans="1:6" x14ac:dyDescent="0.25">
      <c r="A1967" t="s">
        <v>95</v>
      </c>
      <c r="B1967">
        <v>2014</v>
      </c>
      <c r="C1967" t="s">
        <v>77</v>
      </c>
      <c r="D1967" t="s">
        <v>107</v>
      </c>
      <c r="E1967" t="s">
        <v>17387</v>
      </c>
      <c r="F1967">
        <v>5</v>
      </c>
    </row>
    <row r="1968" spans="1:6" x14ac:dyDescent="0.25">
      <c r="A1968" t="s">
        <v>95</v>
      </c>
      <c r="B1968">
        <v>2014</v>
      </c>
      <c r="C1968" t="s">
        <v>77</v>
      </c>
      <c r="D1968" t="s">
        <v>39</v>
      </c>
      <c r="E1968" t="s">
        <v>17388</v>
      </c>
      <c r="F1968">
        <v>4</v>
      </c>
    </row>
    <row r="1969" spans="1:6" x14ac:dyDescent="0.25">
      <c r="A1969" t="s">
        <v>95</v>
      </c>
      <c r="B1969">
        <v>2014</v>
      </c>
      <c r="C1969" t="s">
        <v>77</v>
      </c>
      <c r="D1969" t="s">
        <v>103</v>
      </c>
      <c r="E1969" t="s">
        <v>17389</v>
      </c>
      <c r="F1969">
        <v>28</v>
      </c>
    </row>
    <row r="1970" spans="1:6" x14ac:dyDescent="0.25">
      <c r="A1970" t="s">
        <v>95</v>
      </c>
      <c r="B1970">
        <v>2014</v>
      </c>
      <c r="C1970" t="s">
        <v>78</v>
      </c>
      <c r="D1970" t="s">
        <v>38</v>
      </c>
      <c r="E1970" t="s">
        <v>17390</v>
      </c>
      <c r="F1970">
        <v>1</v>
      </c>
    </row>
    <row r="1971" spans="1:6" x14ac:dyDescent="0.25">
      <c r="A1971" t="s">
        <v>95</v>
      </c>
      <c r="B1971">
        <v>2014</v>
      </c>
      <c r="C1971" t="s">
        <v>78</v>
      </c>
      <c r="D1971" t="s">
        <v>102</v>
      </c>
      <c r="E1971" t="s">
        <v>17391</v>
      </c>
      <c r="F1971">
        <v>5</v>
      </c>
    </row>
    <row r="1972" spans="1:6" x14ac:dyDescent="0.25">
      <c r="A1972" t="s">
        <v>95</v>
      </c>
      <c r="B1972">
        <v>2014</v>
      </c>
      <c r="C1972" t="s">
        <v>78</v>
      </c>
      <c r="D1972" t="s">
        <v>107</v>
      </c>
      <c r="E1972" t="s">
        <v>17392</v>
      </c>
      <c r="F1972">
        <v>7</v>
      </c>
    </row>
    <row r="1973" spans="1:6" x14ac:dyDescent="0.25">
      <c r="A1973" t="s">
        <v>95</v>
      </c>
      <c r="B1973">
        <v>2014</v>
      </c>
      <c r="C1973" t="s">
        <v>78</v>
      </c>
      <c r="D1973" t="s">
        <v>39</v>
      </c>
      <c r="E1973" t="s">
        <v>17393</v>
      </c>
      <c r="F1973">
        <v>4</v>
      </c>
    </row>
    <row r="1974" spans="1:6" x14ac:dyDescent="0.25">
      <c r="A1974" t="s">
        <v>95</v>
      </c>
      <c r="B1974">
        <v>2014</v>
      </c>
      <c r="C1974" t="s">
        <v>78</v>
      </c>
      <c r="D1974" t="s">
        <v>103</v>
      </c>
      <c r="E1974" t="s">
        <v>17394</v>
      </c>
      <c r="F1974">
        <v>30</v>
      </c>
    </row>
    <row r="1975" spans="1:6" x14ac:dyDescent="0.25">
      <c r="A1975" t="s">
        <v>95</v>
      </c>
      <c r="B1975">
        <v>2014</v>
      </c>
      <c r="C1975" t="s">
        <v>79</v>
      </c>
      <c r="D1975" t="s">
        <v>102</v>
      </c>
      <c r="E1975" t="s">
        <v>17395</v>
      </c>
      <c r="F1975">
        <v>4</v>
      </c>
    </row>
    <row r="1976" spans="1:6" x14ac:dyDescent="0.25">
      <c r="A1976" t="s">
        <v>95</v>
      </c>
      <c r="B1976">
        <v>2014</v>
      </c>
      <c r="C1976" t="s">
        <v>79</v>
      </c>
      <c r="D1976" t="s">
        <v>107</v>
      </c>
      <c r="E1976" t="s">
        <v>17396</v>
      </c>
      <c r="F1976">
        <v>1</v>
      </c>
    </row>
    <row r="1977" spans="1:6" x14ac:dyDescent="0.25">
      <c r="A1977" t="s">
        <v>95</v>
      </c>
      <c r="B1977">
        <v>2014</v>
      </c>
      <c r="C1977" t="s">
        <v>79</v>
      </c>
      <c r="D1977" t="s">
        <v>39</v>
      </c>
      <c r="E1977" t="s">
        <v>17397</v>
      </c>
      <c r="F1977">
        <v>2</v>
      </c>
    </row>
    <row r="1978" spans="1:6" x14ac:dyDescent="0.25">
      <c r="A1978" t="s">
        <v>95</v>
      </c>
      <c r="B1978">
        <v>2014</v>
      </c>
      <c r="C1978" t="s">
        <v>79</v>
      </c>
      <c r="D1978" t="s">
        <v>103</v>
      </c>
      <c r="E1978" t="s">
        <v>17398</v>
      </c>
      <c r="F1978">
        <v>21</v>
      </c>
    </row>
    <row r="1979" spans="1:6" x14ac:dyDescent="0.25">
      <c r="A1979" t="s">
        <v>96</v>
      </c>
      <c r="B1979">
        <v>2010</v>
      </c>
      <c r="C1979" t="s">
        <v>76</v>
      </c>
      <c r="D1979" t="s">
        <v>38</v>
      </c>
      <c r="E1979" t="s">
        <v>17399</v>
      </c>
      <c r="F1979">
        <v>8</v>
      </c>
    </row>
    <row r="1980" spans="1:6" x14ac:dyDescent="0.25">
      <c r="A1980" t="s">
        <v>96</v>
      </c>
      <c r="B1980">
        <v>2010</v>
      </c>
      <c r="C1980" t="s">
        <v>76</v>
      </c>
      <c r="D1980" t="s">
        <v>40</v>
      </c>
      <c r="E1980" t="s">
        <v>17400</v>
      </c>
      <c r="F1980">
        <v>4</v>
      </c>
    </row>
    <row r="1981" spans="1:6" x14ac:dyDescent="0.25">
      <c r="A1981" t="s">
        <v>96</v>
      </c>
      <c r="B1981">
        <v>2010</v>
      </c>
      <c r="C1981" t="s">
        <v>76</v>
      </c>
      <c r="D1981" t="s">
        <v>102</v>
      </c>
      <c r="E1981" t="s">
        <v>17401</v>
      </c>
      <c r="F1981">
        <v>24</v>
      </c>
    </row>
    <row r="1982" spans="1:6" x14ac:dyDescent="0.25">
      <c r="A1982" t="s">
        <v>96</v>
      </c>
      <c r="B1982">
        <v>2010</v>
      </c>
      <c r="C1982" t="s">
        <v>76</v>
      </c>
      <c r="D1982" t="s">
        <v>107</v>
      </c>
      <c r="E1982" t="s">
        <v>17402</v>
      </c>
      <c r="F1982">
        <v>26</v>
      </c>
    </row>
    <row r="1983" spans="1:6" x14ac:dyDescent="0.25">
      <c r="A1983" t="s">
        <v>96</v>
      </c>
      <c r="B1983">
        <v>2010</v>
      </c>
      <c r="C1983" t="s">
        <v>76</v>
      </c>
      <c r="D1983" t="s">
        <v>39</v>
      </c>
      <c r="E1983" t="s">
        <v>17403</v>
      </c>
      <c r="F1983">
        <v>31</v>
      </c>
    </row>
    <row r="1984" spans="1:6" x14ac:dyDescent="0.25">
      <c r="A1984" t="s">
        <v>96</v>
      </c>
      <c r="B1984">
        <v>2010</v>
      </c>
      <c r="C1984" t="s">
        <v>76</v>
      </c>
      <c r="D1984" t="s">
        <v>103</v>
      </c>
      <c r="E1984" t="s">
        <v>17404</v>
      </c>
      <c r="F1984">
        <v>283</v>
      </c>
    </row>
    <row r="1985" spans="1:6" x14ac:dyDescent="0.25">
      <c r="A1985" t="s">
        <v>96</v>
      </c>
      <c r="B1985">
        <v>2010</v>
      </c>
      <c r="C1985" t="s">
        <v>77</v>
      </c>
      <c r="D1985" t="s">
        <v>38</v>
      </c>
      <c r="E1985" t="s">
        <v>17405</v>
      </c>
      <c r="F1985">
        <v>16</v>
      </c>
    </row>
    <row r="1986" spans="1:6" x14ac:dyDescent="0.25">
      <c r="A1986" t="s">
        <v>96</v>
      </c>
      <c r="B1986">
        <v>2010</v>
      </c>
      <c r="C1986" t="s">
        <v>77</v>
      </c>
      <c r="D1986" t="s">
        <v>40</v>
      </c>
      <c r="E1986" t="s">
        <v>17406</v>
      </c>
      <c r="F1986">
        <v>4</v>
      </c>
    </row>
    <row r="1987" spans="1:6" x14ac:dyDescent="0.25">
      <c r="A1987" t="s">
        <v>96</v>
      </c>
      <c r="B1987">
        <v>2010</v>
      </c>
      <c r="C1987" t="s">
        <v>77</v>
      </c>
      <c r="D1987" t="s">
        <v>102</v>
      </c>
      <c r="E1987" t="s">
        <v>17407</v>
      </c>
      <c r="F1987">
        <v>34</v>
      </c>
    </row>
    <row r="1988" spans="1:6" x14ac:dyDescent="0.25">
      <c r="A1988" t="s">
        <v>96</v>
      </c>
      <c r="B1988">
        <v>2010</v>
      </c>
      <c r="C1988" t="s">
        <v>77</v>
      </c>
      <c r="D1988" t="s">
        <v>107</v>
      </c>
      <c r="E1988" t="s">
        <v>17408</v>
      </c>
      <c r="F1988">
        <v>46</v>
      </c>
    </row>
    <row r="1989" spans="1:6" x14ac:dyDescent="0.25">
      <c r="A1989" t="s">
        <v>96</v>
      </c>
      <c r="B1989">
        <v>2010</v>
      </c>
      <c r="C1989" t="s">
        <v>77</v>
      </c>
      <c r="D1989" t="s">
        <v>39</v>
      </c>
      <c r="E1989" t="s">
        <v>17409</v>
      </c>
      <c r="F1989">
        <v>54</v>
      </c>
    </row>
    <row r="1990" spans="1:6" x14ac:dyDescent="0.25">
      <c r="A1990" t="s">
        <v>96</v>
      </c>
      <c r="B1990">
        <v>2010</v>
      </c>
      <c r="C1990" t="s">
        <v>77</v>
      </c>
      <c r="D1990" t="s">
        <v>103</v>
      </c>
      <c r="E1990" t="s">
        <v>17410</v>
      </c>
      <c r="F1990">
        <v>385</v>
      </c>
    </row>
    <row r="1991" spans="1:6" x14ac:dyDescent="0.25">
      <c r="A1991" t="s">
        <v>96</v>
      </c>
      <c r="B1991">
        <v>2010</v>
      </c>
      <c r="C1991" t="s">
        <v>78</v>
      </c>
      <c r="D1991" t="s">
        <v>38</v>
      </c>
      <c r="E1991" t="s">
        <v>17411</v>
      </c>
      <c r="F1991">
        <v>14</v>
      </c>
    </row>
    <row r="1992" spans="1:6" x14ac:dyDescent="0.25">
      <c r="A1992" t="s">
        <v>96</v>
      </c>
      <c r="B1992">
        <v>2010</v>
      </c>
      <c r="C1992" t="s">
        <v>78</v>
      </c>
      <c r="D1992" t="s">
        <v>40</v>
      </c>
      <c r="E1992" t="s">
        <v>17412</v>
      </c>
      <c r="F1992">
        <v>9</v>
      </c>
    </row>
    <row r="1993" spans="1:6" x14ac:dyDescent="0.25">
      <c r="A1993" t="s">
        <v>96</v>
      </c>
      <c r="B1993">
        <v>2010</v>
      </c>
      <c r="C1993" t="s">
        <v>78</v>
      </c>
      <c r="D1993" t="s">
        <v>102</v>
      </c>
      <c r="E1993" t="s">
        <v>17413</v>
      </c>
      <c r="F1993">
        <v>37</v>
      </c>
    </row>
    <row r="1994" spans="1:6" x14ac:dyDescent="0.25">
      <c r="A1994" t="s">
        <v>96</v>
      </c>
      <c r="B1994">
        <v>2010</v>
      </c>
      <c r="C1994" t="s">
        <v>78</v>
      </c>
      <c r="D1994" t="s">
        <v>107</v>
      </c>
      <c r="E1994" t="s">
        <v>17414</v>
      </c>
      <c r="F1994">
        <v>41</v>
      </c>
    </row>
    <row r="1995" spans="1:6" x14ac:dyDescent="0.25">
      <c r="A1995" t="s">
        <v>96</v>
      </c>
      <c r="B1995">
        <v>2010</v>
      </c>
      <c r="C1995" t="s">
        <v>78</v>
      </c>
      <c r="D1995" t="s">
        <v>39</v>
      </c>
      <c r="E1995" t="s">
        <v>17415</v>
      </c>
      <c r="F1995">
        <v>65</v>
      </c>
    </row>
    <row r="1996" spans="1:6" x14ac:dyDescent="0.25">
      <c r="A1996" t="s">
        <v>96</v>
      </c>
      <c r="B1996">
        <v>2010</v>
      </c>
      <c r="C1996" t="s">
        <v>78</v>
      </c>
      <c r="D1996" t="s">
        <v>103</v>
      </c>
      <c r="E1996" t="s">
        <v>17416</v>
      </c>
      <c r="F1996">
        <v>333</v>
      </c>
    </row>
    <row r="1997" spans="1:6" x14ac:dyDescent="0.25">
      <c r="A1997" t="s">
        <v>96</v>
      </c>
      <c r="B1997">
        <v>2010</v>
      </c>
      <c r="C1997" t="s">
        <v>79</v>
      </c>
      <c r="D1997" t="s">
        <v>38</v>
      </c>
      <c r="E1997" t="s">
        <v>17417</v>
      </c>
      <c r="F1997">
        <v>16</v>
      </c>
    </row>
    <row r="1998" spans="1:6" x14ac:dyDescent="0.25">
      <c r="A1998" t="s">
        <v>96</v>
      </c>
      <c r="B1998">
        <v>2010</v>
      </c>
      <c r="C1998" t="s">
        <v>79</v>
      </c>
      <c r="D1998" t="s">
        <v>40</v>
      </c>
      <c r="E1998" t="s">
        <v>17418</v>
      </c>
      <c r="F1998">
        <v>4</v>
      </c>
    </row>
    <row r="1999" spans="1:6" x14ac:dyDescent="0.25">
      <c r="A1999" t="s">
        <v>96</v>
      </c>
      <c r="B1999">
        <v>2010</v>
      </c>
      <c r="C1999" t="s">
        <v>79</v>
      </c>
      <c r="D1999" t="s">
        <v>102</v>
      </c>
      <c r="E1999" t="s">
        <v>17419</v>
      </c>
      <c r="F1999">
        <v>33</v>
      </c>
    </row>
    <row r="2000" spans="1:6" x14ac:dyDescent="0.25">
      <c r="A2000" t="s">
        <v>96</v>
      </c>
      <c r="B2000">
        <v>2010</v>
      </c>
      <c r="C2000" t="s">
        <v>79</v>
      </c>
      <c r="D2000" t="s">
        <v>107</v>
      </c>
      <c r="E2000" t="s">
        <v>17420</v>
      </c>
      <c r="F2000">
        <v>55</v>
      </c>
    </row>
    <row r="2001" spans="1:6" x14ac:dyDescent="0.25">
      <c r="A2001" t="s">
        <v>96</v>
      </c>
      <c r="B2001">
        <v>2010</v>
      </c>
      <c r="C2001" t="s">
        <v>79</v>
      </c>
      <c r="D2001" t="s">
        <v>39</v>
      </c>
      <c r="E2001" t="s">
        <v>17421</v>
      </c>
      <c r="F2001">
        <v>100</v>
      </c>
    </row>
    <row r="2002" spans="1:6" x14ac:dyDescent="0.25">
      <c r="A2002" t="s">
        <v>96</v>
      </c>
      <c r="B2002">
        <v>2010</v>
      </c>
      <c r="C2002" t="s">
        <v>79</v>
      </c>
      <c r="D2002" t="s">
        <v>103</v>
      </c>
      <c r="E2002" t="s">
        <v>17422</v>
      </c>
      <c r="F2002">
        <v>286</v>
      </c>
    </row>
    <row r="2003" spans="1:6" x14ac:dyDescent="0.25">
      <c r="A2003" t="s">
        <v>96</v>
      </c>
      <c r="B2003">
        <v>2011</v>
      </c>
      <c r="C2003" t="s">
        <v>76</v>
      </c>
      <c r="D2003" t="s">
        <v>38</v>
      </c>
      <c r="E2003" t="s">
        <v>17423</v>
      </c>
      <c r="F2003">
        <v>8</v>
      </c>
    </row>
    <row r="2004" spans="1:6" x14ac:dyDescent="0.25">
      <c r="A2004" t="s">
        <v>96</v>
      </c>
      <c r="B2004">
        <v>2011</v>
      </c>
      <c r="C2004" t="s">
        <v>76</v>
      </c>
      <c r="D2004" t="s">
        <v>40</v>
      </c>
      <c r="E2004" t="s">
        <v>17424</v>
      </c>
      <c r="F2004">
        <v>1</v>
      </c>
    </row>
    <row r="2005" spans="1:6" x14ac:dyDescent="0.25">
      <c r="A2005" t="s">
        <v>96</v>
      </c>
      <c r="B2005">
        <v>2011</v>
      </c>
      <c r="C2005" t="s">
        <v>76</v>
      </c>
      <c r="D2005" t="s">
        <v>102</v>
      </c>
      <c r="E2005" t="s">
        <v>17425</v>
      </c>
      <c r="F2005">
        <v>33</v>
      </c>
    </row>
    <row r="2006" spans="1:6" x14ac:dyDescent="0.25">
      <c r="A2006" t="s">
        <v>96</v>
      </c>
      <c r="B2006">
        <v>2011</v>
      </c>
      <c r="C2006" t="s">
        <v>76</v>
      </c>
      <c r="D2006" t="s">
        <v>107</v>
      </c>
      <c r="E2006" t="s">
        <v>17426</v>
      </c>
      <c r="F2006">
        <v>18</v>
      </c>
    </row>
    <row r="2007" spans="1:6" x14ac:dyDescent="0.25">
      <c r="A2007" t="s">
        <v>96</v>
      </c>
      <c r="B2007">
        <v>2011</v>
      </c>
      <c r="C2007" t="s">
        <v>76</v>
      </c>
      <c r="D2007" t="s">
        <v>39</v>
      </c>
      <c r="E2007" t="s">
        <v>17427</v>
      </c>
      <c r="F2007">
        <v>35</v>
      </c>
    </row>
    <row r="2008" spans="1:6" x14ac:dyDescent="0.25">
      <c r="A2008" t="s">
        <v>96</v>
      </c>
      <c r="B2008">
        <v>2011</v>
      </c>
      <c r="C2008" t="s">
        <v>76</v>
      </c>
      <c r="D2008" t="s">
        <v>103</v>
      </c>
      <c r="E2008" t="s">
        <v>17428</v>
      </c>
      <c r="F2008">
        <v>255</v>
      </c>
    </row>
    <row r="2009" spans="1:6" x14ac:dyDescent="0.25">
      <c r="A2009" t="s">
        <v>96</v>
      </c>
      <c r="B2009">
        <v>2011</v>
      </c>
      <c r="C2009" t="s">
        <v>77</v>
      </c>
      <c r="D2009" t="s">
        <v>38</v>
      </c>
      <c r="E2009" t="s">
        <v>17429</v>
      </c>
      <c r="F2009">
        <v>10</v>
      </c>
    </row>
    <row r="2010" spans="1:6" x14ac:dyDescent="0.25">
      <c r="A2010" t="s">
        <v>96</v>
      </c>
      <c r="B2010">
        <v>2011</v>
      </c>
      <c r="C2010" t="s">
        <v>77</v>
      </c>
      <c r="D2010" t="s">
        <v>40</v>
      </c>
      <c r="E2010" t="s">
        <v>17430</v>
      </c>
      <c r="F2010">
        <v>5</v>
      </c>
    </row>
    <row r="2011" spans="1:6" x14ac:dyDescent="0.25">
      <c r="A2011" t="s">
        <v>96</v>
      </c>
      <c r="B2011">
        <v>2011</v>
      </c>
      <c r="C2011" t="s">
        <v>77</v>
      </c>
      <c r="D2011" t="s">
        <v>102</v>
      </c>
      <c r="E2011" t="s">
        <v>17431</v>
      </c>
      <c r="F2011">
        <v>46</v>
      </c>
    </row>
    <row r="2012" spans="1:6" x14ac:dyDescent="0.25">
      <c r="A2012" t="s">
        <v>96</v>
      </c>
      <c r="B2012">
        <v>2011</v>
      </c>
      <c r="C2012" t="s">
        <v>77</v>
      </c>
      <c r="D2012" t="s">
        <v>107</v>
      </c>
      <c r="E2012" t="s">
        <v>17432</v>
      </c>
      <c r="F2012">
        <v>23</v>
      </c>
    </row>
    <row r="2013" spans="1:6" x14ac:dyDescent="0.25">
      <c r="A2013" t="s">
        <v>96</v>
      </c>
      <c r="B2013">
        <v>2011</v>
      </c>
      <c r="C2013" t="s">
        <v>77</v>
      </c>
      <c r="D2013" t="s">
        <v>39</v>
      </c>
      <c r="E2013" t="s">
        <v>17433</v>
      </c>
      <c r="F2013">
        <v>66</v>
      </c>
    </row>
    <row r="2014" spans="1:6" x14ac:dyDescent="0.25">
      <c r="A2014" t="s">
        <v>96</v>
      </c>
      <c r="B2014">
        <v>2011</v>
      </c>
      <c r="C2014" t="s">
        <v>77</v>
      </c>
      <c r="D2014" t="s">
        <v>103</v>
      </c>
      <c r="E2014" t="s">
        <v>17434</v>
      </c>
      <c r="F2014">
        <v>428</v>
      </c>
    </row>
    <row r="2015" spans="1:6" x14ac:dyDescent="0.25">
      <c r="A2015" t="s">
        <v>96</v>
      </c>
      <c r="B2015">
        <v>2011</v>
      </c>
      <c r="C2015" t="s">
        <v>78</v>
      </c>
      <c r="D2015" t="s">
        <v>38</v>
      </c>
      <c r="E2015" t="s">
        <v>17435</v>
      </c>
      <c r="F2015">
        <v>5</v>
      </c>
    </row>
    <row r="2016" spans="1:6" x14ac:dyDescent="0.25">
      <c r="A2016" t="s">
        <v>96</v>
      </c>
      <c r="B2016">
        <v>2011</v>
      </c>
      <c r="C2016" t="s">
        <v>78</v>
      </c>
      <c r="D2016" t="s">
        <v>40</v>
      </c>
      <c r="E2016" t="s">
        <v>17436</v>
      </c>
      <c r="F2016">
        <v>3</v>
      </c>
    </row>
    <row r="2017" spans="1:6" x14ac:dyDescent="0.25">
      <c r="A2017" t="s">
        <v>96</v>
      </c>
      <c r="B2017">
        <v>2011</v>
      </c>
      <c r="C2017" t="s">
        <v>78</v>
      </c>
      <c r="D2017" t="s">
        <v>102</v>
      </c>
      <c r="E2017" t="s">
        <v>17437</v>
      </c>
      <c r="F2017">
        <v>38</v>
      </c>
    </row>
    <row r="2018" spans="1:6" x14ac:dyDescent="0.25">
      <c r="A2018" t="s">
        <v>96</v>
      </c>
      <c r="B2018">
        <v>2011</v>
      </c>
      <c r="C2018" t="s">
        <v>78</v>
      </c>
      <c r="D2018" t="s">
        <v>107</v>
      </c>
      <c r="E2018" t="s">
        <v>17438</v>
      </c>
      <c r="F2018">
        <v>28</v>
      </c>
    </row>
    <row r="2019" spans="1:6" x14ac:dyDescent="0.25">
      <c r="A2019" t="s">
        <v>96</v>
      </c>
      <c r="B2019">
        <v>2011</v>
      </c>
      <c r="C2019" t="s">
        <v>78</v>
      </c>
      <c r="D2019" t="s">
        <v>39</v>
      </c>
      <c r="E2019" t="s">
        <v>17439</v>
      </c>
      <c r="F2019">
        <v>49</v>
      </c>
    </row>
    <row r="2020" spans="1:6" x14ac:dyDescent="0.25">
      <c r="A2020" t="s">
        <v>96</v>
      </c>
      <c r="B2020">
        <v>2011</v>
      </c>
      <c r="C2020" t="s">
        <v>78</v>
      </c>
      <c r="D2020" t="s">
        <v>103</v>
      </c>
      <c r="E2020" t="s">
        <v>17440</v>
      </c>
      <c r="F2020">
        <v>325</v>
      </c>
    </row>
    <row r="2021" spans="1:6" x14ac:dyDescent="0.25">
      <c r="A2021" t="s">
        <v>96</v>
      </c>
      <c r="B2021">
        <v>2011</v>
      </c>
      <c r="C2021" t="s">
        <v>79</v>
      </c>
      <c r="D2021" t="s">
        <v>38</v>
      </c>
      <c r="E2021" t="s">
        <v>17441</v>
      </c>
      <c r="F2021">
        <v>5</v>
      </c>
    </row>
    <row r="2022" spans="1:6" x14ac:dyDescent="0.25">
      <c r="A2022" t="s">
        <v>96</v>
      </c>
      <c r="B2022">
        <v>2011</v>
      </c>
      <c r="C2022" t="s">
        <v>79</v>
      </c>
      <c r="D2022" t="s">
        <v>40</v>
      </c>
      <c r="E2022" t="s">
        <v>17442</v>
      </c>
      <c r="F2022">
        <v>6</v>
      </c>
    </row>
    <row r="2023" spans="1:6" x14ac:dyDescent="0.25">
      <c r="A2023" t="s">
        <v>96</v>
      </c>
      <c r="B2023">
        <v>2011</v>
      </c>
      <c r="C2023" t="s">
        <v>79</v>
      </c>
      <c r="D2023" t="s">
        <v>102</v>
      </c>
      <c r="E2023" t="s">
        <v>17443</v>
      </c>
      <c r="F2023">
        <v>33</v>
      </c>
    </row>
    <row r="2024" spans="1:6" x14ac:dyDescent="0.25">
      <c r="A2024" t="s">
        <v>96</v>
      </c>
      <c r="B2024">
        <v>2011</v>
      </c>
      <c r="C2024" t="s">
        <v>79</v>
      </c>
      <c r="D2024" t="s">
        <v>107</v>
      </c>
      <c r="E2024" t="s">
        <v>17444</v>
      </c>
      <c r="F2024">
        <v>29</v>
      </c>
    </row>
    <row r="2025" spans="1:6" x14ac:dyDescent="0.25">
      <c r="A2025" t="s">
        <v>96</v>
      </c>
      <c r="B2025">
        <v>2011</v>
      </c>
      <c r="C2025" t="s">
        <v>79</v>
      </c>
      <c r="D2025" t="s">
        <v>39</v>
      </c>
      <c r="E2025" t="s">
        <v>17445</v>
      </c>
      <c r="F2025">
        <v>70</v>
      </c>
    </row>
    <row r="2026" spans="1:6" x14ac:dyDescent="0.25">
      <c r="A2026" t="s">
        <v>96</v>
      </c>
      <c r="B2026">
        <v>2011</v>
      </c>
      <c r="C2026" t="s">
        <v>79</v>
      </c>
      <c r="D2026" t="s">
        <v>103</v>
      </c>
      <c r="E2026" t="s">
        <v>17446</v>
      </c>
      <c r="F2026">
        <v>289</v>
      </c>
    </row>
    <row r="2027" spans="1:6" x14ac:dyDescent="0.25">
      <c r="A2027" t="s">
        <v>96</v>
      </c>
      <c r="B2027">
        <v>2012</v>
      </c>
      <c r="C2027" t="s">
        <v>76</v>
      </c>
      <c r="D2027" t="s">
        <v>38</v>
      </c>
      <c r="E2027" t="s">
        <v>17447</v>
      </c>
      <c r="F2027">
        <v>7</v>
      </c>
    </row>
    <row r="2028" spans="1:6" x14ac:dyDescent="0.25">
      <c r="A2028" t="s">
        <v>96</v>
      </c>
      <c r="B2028">
        <v>2012</v>
      </c>
      <c r="C2028" t="s">
        <v>76</v>
      </c>
      <c r="D2028" t="s">
        <v>40</v>
      </c>
      <c r="E2028" t="s">
        <v>17448</v>
      </c>
      <c r="F2028">
        <v>1</v>
      </c>
    </row>
    <row r="2029" spans="1:6" x14ac:dyDescent="0.25">
      <c r="A2029" t="s">
        <v>96</v>
      </c>
      <c r="B2029">
        <v>2012</v>
      </c>
      <c r="C2029" t="s">
        <v>76</v>
      </c>
      <c r="D2029" t="s">
        <v>102</v>
      </c>
      <c r="E2029" t="s">
        <v>17449</v>
      </c>
      <c r="F2029">
        <v>21</v>
      </c>
    </row>
    <row r="2030" spans="1:6" x14ac:dyDescent="0.25">
      <c r="A2030" t="s">
        <v>96</v>
      </c>
      <c r="B2030">
        <v>2012</v>
      </c>
      <c r="C2030" t="s">
        <v>76</v>
      </c>
      <c r="D2030" t="s">
        <v>107</v>
      </c>
      <c r="E2030" t="s">
        <v>17450</v>
      </c>
      <c r="F2030">
        <v>30</v>
      </c>
    </row>
    <row r="2031" spans="1:6" x14ac:dyDescent="0.25">
      <c r="A2031" t="s">
        <v>96</v>
      </c>
      <c r="B2031">
        <v>2012</v>
      </c>
      <c r="C2031" t="s">
        <v>76</v>
      </c>
      <c r="D2031" t="s">
        <v>39</v>
      </c>
      <c r="E2031" t="s">
        <v>17451</v>
      </c>
      <c r="F2031">
        <v>28</v>
      </c>
    </row>
    <row r="2032" spans="1:6" x14ac:dyDescent="0.25">
      <c r="A2032" t="s">
        <v>96</v>
      </c>
      <c r="B2032">
        <v>2012</v>
      </c>
      <c r="C2032" t="s">
        <v>76</v>
      </c>
      <c r="D2032" t="s">
        <v>103</v>
      </c>
      <c r="E2032" t="s">
        <v>17452</v>
      </c>
      <c r="F2032">
        <v>271</v>
      </c>
    </row>
    <row r="2033" spans="1:6" x14ac:dyDescent="0.25">
      <c r="A2033" t="s">
        <v>96</v>
      </c>
      <c r="B2033">
        <v>2012</v>
      </c>
      <c r="C2033" t="s">
        <v>77</v>
      </c>
      <c r="D2033" t="s">
        <v>38</v>
      </c>
      <c r="E2033" t="s">
        <v>17453</v>
      </c>
      <c r="F2033">
        <v>18</v>
      </c>
    </row>
    <row r="2034" spans="1:6" x14ac:dyDescent="0.25">
      <c r="A2034" t="s">
        <v>96</v>
      </c>
      <c r="B2034">
        <v>2012</v>
      </c>
      <c r="C2034" t="s">
        <v>77</v>
      </c>
      <c r="D2034" t="s">
        <v>40</v>
      </c>
      <c r="E2034" t="s">
        <v>17454</v>
      </c>
      <c r="F2034">
        <v>3</v>
      </c>
    </row>
    <row r="2035" spans="1:6" x14ac:dyDescent="0.25">
      <c r="A2035" t="s">
        <v>96</v>
      </c>
      <c r="B2035">
        <v>2012</v>
      </c>
      <c r="C2035" t="s">
        <v>77</v>
      </c>
      <c r="D2035" t="s">
        <v>102</v>
      </c>
      <c r="E2035" t="s">
        <v>17455</v>
      </c>
      <c r="F2035">
        <v>30</v>
      </c>
    </row>
    <row r="2036" spans="1:6" x14ac:dyDescent="0.25">
      <c r="A2036" t="s">
        <v>96</v>
      </c>
      <c r="B2036">
        <v>2012</v>
      </c>
      <c r="C2036" t="s">
        <v>77</v>
      </c>
      <c r="D2036" t="s">
        <v>107</v>
      </c>
      <c r="E2036" t="s">
        <v>17456</v>
      </c>
      <c r="F2036">
        <v>35</v>
      </c>
    </row>
    <row r="2037" spans="1:6" x14ac:dyDescent="0.25">
      <c r="A2037" t="s">
        <v>96</v>
      </c>
      <c r="B2037">
        <v>2012</v>
      </c>
      <c r="C2037" t="s">
        <v>77</v>
      </c>
      <c r="D2037" t="s">
        <v>39</v>
      </c>
      <c r="E2037" t="s">
        <v>17457</v>
      </c>
      <c r="F2037">
        <v>48</v>
      </c>
    </row>
    <row r="2038" spans="1:6" x14ac:dyDescent="0.25">
      <c r="A2038" t="s">
        <v>96</v>
      </c>
      <c r="B2038">
        <v>2012</v>
      </c>
      <c r="C2038" t="s">
        <v>77</v>
      </c>
      <c r="D2038" t="s">
        <v>103</v>
      </c>
      <c r="E2038" t="s">
        <v>17458</v>
      </c>
      <c r="F2038">
        <v>349</v>
      </c>
    </row>
    <row r="2039" spans="1:6" x14ac:dyDescent="0.25">
      <c r="A2039" t="s">
        <v>96</v>
      </c>
      <c r="B2039">
        <v>2012</v>
      </c>
      <c r="C2039" t="s">
        <v>78</v>
      </c>
      <c r="D2039" t="s">
        <v>38</v>
      </c>
      <c r="E2039" t="s">
        <v>17459</v>
      </c>
      <c r="F2039">
        <v>15</v>
      </c>
    </row>
    <row r="2040" spans="1:6" x14ac:dyDescent="0.25">
      <c r="A2040" t="s">
        <v>96</v>
      </c>
      <c r="B2040">
        <v>2012</v>
      </c>
      <c r="C2040" t="s">
        <v>78</v>
      </c>
      <c r="D2040" t="s">
        <v>40</v>
      </c>
      <c r="E2040" t="s">
        <v>17460</v>
      </c>
      <c r="F2040">
        <v>3</v>
      </c>
    </row>
    <row r="2041" spans="1:6" x14ac:dyDescent="0.25">
      <c r="A2041" t="s">
        <v>96</v>
      </c>
      <c r="B2041">
        <v>2012</v>
      </c>
      <c r="C2041" t="s">
        <v>78</v>
      </c>
      <c r="D2041" t="s">
        <v>102</v>
      </c>
      <c r="E2041" t="s">
        <v>17461</v>
      </c>
      <c r="F2041">
        <v>33</v>
      </c>
    </row>
    <row r="2042" spans="1:6" x14ac:dyDescent="0.25">
      <c r="A2042" t="s">
        <v>96</v>
      </c>
      <c r="B2042">
        <v>2012</v>
      </c>
      <c r="C2042" t="s">
        <v>78</v>
      </c>
      <c r="D2042" t="s">
        <v>107</v>
      </c>
      <c r="E2042" t="s">
        <v>17462</v>
      </c>
      <c r="F2042">
        <v>25</v>
      </c>
    </row>
    <row r="2043" spans="1:6" x14ac:dyDescent="0.25">
      <c r="A2043" t="s">
        <v>96</v>
      </c>
      <c r="B2043">
        <v>2012</v>
      </c>
      <c r="C2043" t="s">
        <v>78</v>
      </c>
      <c r="D2043" t="s">
        <v>39</v>
      </c>
      <c r="E2043" t="s">
        <v>17463</v>
      </c>
      <c r="F2043">
        <v>46</v>
      </c>
    </row>
    <row r="2044" spans="1:6" x14ac:dyDescent="0.25">
      <c r="A2044" t="s">
        <v>96</v>
      </c>
      <c r="B2044">
        <v>2012</v>
      </c>
      <c r="C2044" t="s">
        <v>78</v>
      </c>
      <c r="D2044" t="s">
        <v>103</v>
      </c>
      <c r="E2044" t="s">
        <v>17464</v>
      </c>
      <c r="F2044">
        <v>377</v>
      </c>
    </row>
    <row r="2045" spans="1:6" x14ac:dyDescent="0.25">
      <c r="A2045" t="s">
        <v>96</v>
      </c>
      <c r="B2045">
        <v>2012</v>
      </c>
      <c r="C2045" t="s">
        <v>79</v>
      </c>
      <c r="D2045" t="s">
        <v>38</v>
      </c>
      <c r="E2045" t="s">
        <v>17465</v>
      </c>
      <c r="F2045">
        <v>17</v>
      </c>
    </row>
    <row r="2046" spans="1:6" x14ac:dyDescent="0.25">
      <c r="A2046" t="s">
        <v>96</v>
      </c>
      <c r="B2046">
        <v>2012</v>
      </c>
      <c r="C2046" t="s">
        <v>79</v>
      </c>
      <c r="D2046" t="s">
        <v>40</v>
      </c>
      <c r="E2046" t="s">
        <v>17466</v>
      </c>
      <c r="F2046">
        <v>2</v>
      </c>
    </row>
    <row r="2047" spans="1:6" x14ac:dyDescent="0.25">
      <c r="A2047" t="s">
        <v>96</v>
      </c>
      <c r="B2047">
        <v>2012</v>
      </c>
      <c r="C2047" t="s">
        <v>79</v>
      </c>
      <c r="D2047" t="s">
        <v>102</v>
      </c>
      <c r="E2047" t="s">
        <v>17467</v>
      </c>
      <c r="F2047">
        <v>29</v>
      </c>
    </row>
    <row r="2048" spans="1:6" x14ac:dyDescent="0.25">
      <c r="A2048" t="s">
        <v>96</v>
      </c>
      <c r="B2048">
        <v>2012</v>
      </c>
      <c r="C2048" t="s">
        <v>79</v>
      </c>
      <c r="D2048" t="s">
        <v>107</v>
      </c>
      <c r="E2048" t="s">
        <v>17468</v>
      </c>
      <c r="F2048">
        <v>53</v>
      </c>
    </row>
    <row r="2049" spans="1:6" x14ac:dyDescent="0.25">
      <c r="A2049" t="s">
        <v>96</v>
      </c>
      <c r="B2049">
        <v>2012</v>
      </c>
      <c r="C2049" t="s">
        <v>79</v>
      </c>
      <c r="D2049" t="s">
        <v>39</v>
      </c>
      <c r="E2049" t="s">
        <v>17469</v>
      </c>
      <c r="F2049">
        <v>79</v>
      </c>
    </row>
    <row r="2050" spans="1:6" x14ac:dyDescent="0.25">
      <c r="A2050" t="s">
        <v>96</v>
      </c>
      <c r="B2050">
        <v>2012</v>
      </c>
      <c r="C2050" t="s">
        <v>79</v>
      </c>
      <c r="D2050" t="s">
        <v>103</v>
      </c>
      <c r="E2050" t="s">
        <v>17470</v>
      </c>
      <c r="F2050">
        <v>274</v>
      </c>
    </row>
    <row r="2051" spans="1:6" x14ac:dyDescent="0.25">
      <c r="A2051" t="s">
        <v>96</v>
      </c>
      <c r="B2051">
        <v>2013</v>
      </c>
      <c r="C2051" t="s">
        <v>76</v>
      </c>
      <c r="D2051" t="s">
        <v>38</v>
      </c>
      <c r="E2051" t="s">
        <v>17471</v>
      </c>
      <c r="F2051">
        <v>17</v>
      </c>
    </row>
    <row r="2052" spans="1:6" x14ac:dyDescent="0.25">
      <c r="A2052" t="s">
        <v>96</v>
      </c>
      <c r="B2052">
        <v>2013</v>
      </c>
      <c r="C2052" t="s">
        <v>76</v>
      </c>
      <c r="D2052" t="s">
        <v>40</v>
      </c>
      <c r="E2052" t="s">
        <v>17472</v>
      </c>
      <c r="F2052">
        <v>4</v>
      </c>
    </row>
    <row r="2053" spans="1:6" x14ac:dyDescent="0.25">
      <c r="A2053" t="s">
        <v>96</v>
      </c>
      <c r="B2053">
        <v>2013</v>
      </c>
      <c r="C2053" t="s">
        <v>76</v>
      </c>
      <c r="D2053" t="s">
        <v>102</v>
      </c>
      <c r="E2053" t="s">
        <v>17473</v>
      </c>
      <c r="F2053">
        <v>29</v>
      </c>
    </row>
    <row r="2054" spans="1:6" x14ac:dyDescent="0.25">
      <c r="A2054" t="s">
        <v>96</v>
      </c>
      <c r="B2054">
        <v>2013</v>
      </c>
      <c r="C2054" t="s">
        <v>76</v>
      </c>
      <c r="D2054" t="s">
        <v>107</v>
      </c>
      <c r="E2054" t="s">
        <v>17474</v>
      </c>
      <c r="F2054">
        <v>39</v>
      </c>
    </row>
    <row r="2055" spans="1:6" x14ac:dyDescent="0.25">
      <c r="A2055" t="s">
        <v>96</v>
      </c>
      <c r="B2055">
        <v>2013</v>
      </c>
      <c r="C2055" t="s">
        <v>76</v>
      </c>
      <c r="D2055" t="s">
        <v>39</v>
      </c>
      <c r="E2055" t="s">
        <v>17475</v>
      </c>
      <c r="F2055">
        <v>27</v>
      </c>
    </row>
    <row r="2056" spans="1:6" x14ac:dyDescent="0.25">
      <c r="A2056" t="s">
        <v>96</v>
      </c>
      <c r="B2056">
        <v>2013</v>
      </c>
      <c r="C2056" t="s">
        <v>76</v>
      </c>
      <c r="D2056" t="s">
        <v>103</v>
      </c>
      <c r="E2056" t="s">
        <v>17476</v>
      </c>
      <c r="F2056">
        <v>247</v>
      </c>
    </row>
    <row r="2057" spans="1:6" x14ac:dyDescent="0.25">
      <c r="A2057" t="s">
        <v>96</v>
      </c>
      <c r="B2057">
        <v>2013</v>
      </c>
      <c r="C2057" t="s">
        <v>77</v>
      </c>
      <c r="D2057" t="s">
        <v>38</v>
      </c>
      <c r="E2057" t="s">
        <v>17477</v>
      </c>
      <c r="F2057">
        <v>18</v>
      </c>
    </row>
    <row r="2058" spans="1:6" x14ac:dyDescent="0.25">
      <c r="A2058" t="s">
        <v>96</v>
      </c>
      <c r="B2058">
        <v>2013</v>
      </c>
      <c r="C2058" t="s">
        <v>77</v>
      </c>
      <c r="D2058" t="s">
        <v>40</v>
      </c>
      <c r="E2058" t="s">
        <v>17478</v>
      </c>
      <c r="F2058">
        <v>14</v>
      </c>
    </row>
    <row r="2059" spans="1:6" x14ac:dyDescent="0.25">
      <c r="A2059" t="s">
        <v>96</v>
      </c>
      <c r="B2059">
        <v>2013</v>
      </c>
      <c r="C2059" t="s">
        <v>77</v>
      </c>
      <c r="D2059" t="s">
        <v>102</v>
      </c>
      <c r="E2059" t="s">
        <v>17479</v>
      </c>
      <c r="F2059">
        <v>42</v>
      </c>
    </row>
    <row r="2060" spans="1:6" x14ac:dyDescent="0.25">
      <c r="A2060" t="s">
        <v>96</v>
      </c>
      <c r="B2060">
        <v>2013</v>
      </c>
      <c r="C2060" t="s">
        <v>77</v>
      </c>
      <c r="D2060" t="s">
        <v>107</v>
      </c>
      <c r="E2060" t="s">
        <v>17480</v>
      </c>
      <c r="F2060">
        <v>56</v>
      </c>
    </row>
    <row r="2061" spans="1:6" x14ac:dyDescent="0.25">
      <c r="A2061" t="s">
        <v>96</v>
      </c>
      <c r="B2061">
        <v>2013</v>
      </c>
      <c r="C2061" t="s">
        <v>77</v>
      </c>
      <c r="D2061" t="s">
        <v>39</v>
      </c>
      <c r="E2061" t="s">
        <v>17481</v>
      </c>
      <c r="F2061">
        <v>63</v>
      </c>
    </row>
    <row r="2062" spans="1:6" x14ac:dyDescent="0.25">
      <c r="A2062" t="s">
        <v>96</v>
      </c>
      <c r="B2062">
        <v>2013</v>
      </c>
      <c r="C2062" t="s">
        <v>77</v>
      </c>
      <c r="D2062" t="s">
        <v>103</v>
      </c>
      <c r="E2062" t="s">
        <v>17482</v>
      </c>
      <c r="F2062">
        <v>369</v>
      </c>
    </row>
    <row r="2063" spans="1:6" x14ac:dyDescent="0.25">
      <c r="A2063" t="s">
        <v>96</v>
      </c>
      <c r="B2063">
        <v>2013</v>
      </c>
      <c r="C2063" t="s">
        <v>78</v>
      </c>
      <c r="D2063" t="s">
        <v>38</v>
      </c>
      <c r="E2063" t="s">
        <v>17483</v>
      </c>
      <c r="F2063">
        <v>23</v>
      </c>
    </row>
    <row r="2064" spans="1:6" x14ac:dyDescent="0.25">
      <c r="A2064" t="s">
        <v>96</v>
      </c>
      <c r="B2064">
        <v>2013</v>
      </c>
      <c r="C2064" t="s">
        <v>78</v>
      </c>
      <c r="D2064" t="s">
        <v>40</v>
      </c>
      <c r="E2064" t="s">
        <v>17484</v>
      </c>
      <c r="F2064">
        <v>6</v>
      </c>
    </row>
    <row r="2065" spans="1:6" x14ac:dyDescent="0.25">
      <c r="A2065" t="s">
        <v>96</v>
      </c>
      <c r="B2065">
        <v>2013</v>
      </c>
      <c r="C2065" t="s">
        <v>78</v>
      </c>
      <c r="D2065" t="s">
        <v>102</v>
      </c>
      <c r="E2065" t="s">
        <v>17485</v>
      </c>
      <c r="F2065">
        <v>39</v>
      </c>
    </row>
    <row r="2066" spans="1:6" x14ac:dyDescent="0.25">
      <c r="A2066" t="s">
        <v>96</v>
      </c>
      <c r="B2066">
        <v>2013</v>
      </c>
      <c r="C2066" t="s">
        <v>78</v>
      </c>
      <c r="D2066" t="s">
        <v>107</v>
      </c>
      <c r="E2066" t="s">
        <v>17486</v>
      </c>
      <c r="F2066">
        <v>39</v>
      </c>
    </row>
    <row r="2067" spans="1:6" x14ac:dyDescent="0.25">
      <c r="A2067" t="s">
        <v>96</v>
      </c>
      <c r="B2067">
        <v>2013</v>
      </c>
      <c r="C2067" t="s">
        <v>78</v>
      </c>
      <c r="D2067" t="s">
        <v>39</v>
      </c>
      <c r="E2067" t="s">
        <v>17487</v>
      </c>
      <c r="F2067">
        <v>68</v>
      </c>
    </row>
    <row r="2068" spans="1:6" x14ac:dyDescent="0.25">
      <c r="A2068" t="s">
        <v>96</v>
      </c>
      <c r="B2068">
        <v>2013</v>
      </c>
      <c r="C2068" t="s">
        <v>78</v>
      </c>
      <c r="D2068" t="s">
        <v>103</v>
      </c>
      <c r="E2068" t="s">
        <v>17488</v>
      </c>
      <c r="F2068">
        <v>310</v>
      </c>
    </row>
    <row r="2069" spans="1:6" x14ac:dyDescent="0.25">
      <c r="A2069" t="s">
        <v>96</v>
      </c>
      <c r="B2069">
        <v>2013</v>
      </c>
      <c r="C2069" t="s">
        <v>79</v>
      </c>
      <c r="D2069" t="s">
        <v>38</v>
      </c>
      <c r="E2069" t="s">
        <v>17489</v>
      </c>
      <c r="F2069">
        <v>21</v>
      </c>
    </row>
    <row r="2070" spans="1:6" x14ac:dyDescent="0.25">
      <c r="A2070" t="s">
        <v>96</v>
      </c>
      <c r="B2070">
        <v>2013</v>
      </c>
      <c r="C2070" t="s">
        <v>79</v>
      </c>
      <c r="D2070" t="s">
        <v>40</v>
      </c>
      <c r="E2070" t="s">
        <v>17490</v>
      </c>
      <c r="F2070">
        <v>11</v>
      </c>
    </row>
    <row r="2071" spans="1:6" x14ac:dyDescent="0.25">
      <c r="A2071" t="s">
        <v>96</v>
      </c>
      <c r="B2071">
        <v>2013</v>
      </c>
      <c r="C2071" t="s">
        <v>79</v>
      </c>
      <c r="D2071" t="s">
        <v>102</v>
      </c>
      <c r="E2071" t="s">
        <v>17491</v>
      </c>
      <c r="F2071">
        <v>38</v>
      </c>
    </row>
    <row r="2072" spans="1:6" x14ac:dyDescent="0.25">
      <c r="A2072" t="s">
        <v>96</v>
      </c>
      <c r="B2072">
        <v>2013</v>
      </c>
      <c r="C2072" t="s">
        <v>79</v>
      </c>
      <c r="D2072" t="s">
        <v>107</v>
      </c>
      <c r="E2072" t="s">
        <v>17492</v>
      </c>
      <c r="F2072">
        <v>59</v>
      </c>
    </row>
    <row r="2073" spans="1:6" x14ac:dyDescent="0.25">
      <c r="A2073" t="s">
        <v>96</v>
      </c>
      <c r="B2073">
        <v>2013</v>
      </c>
      <c r="C2073" t="s">
        <v>79</v>
      </c>
      <c r="D2073" t="s">
        <v>39</v>
      </c>
      <c r="E2073" t="s">
        <v>17493</v>
      </c>
      <c r="F2073">
        <v>72</v>
      </c>
    </row>
    <row r="2074" spans="1:6" x14ac:dyDescent="0.25">
      <c r="A2074" t="s">
        <v>96</v>
      </c>
      <c r="B2074">
        <v>2013</v>
      </c>
      <c r="C2074" t="s">
        <v>79</v>
      </c>
      <c r="D2074" t="s">
        <v>103</v>
      </c>
      <c r="E2074" t="s">
        <v>17494</v>
      </c>
      <c r="F2074">
        <v>272</v>
      </c>
    </row>
    <row r="2075" spans="1:6" x14ac:dyDescent="0.25">
      <c r="A2075" t="s">
        <v>96</v>
      </c>
      <c r="B2075">
        <v>2014</v>
      </c>
      <c r="C2075" t="s">
        <v>76</v>
      </c>
      <c r="D2075" t="s">
        <v>38</v>
      </c>
      <c r="E2075" t="s">
        <v>17495</v>
      </c>
      <c r="F2075">
        <v>26</v>
      </c>
    </row>
    <row r="2076" spans="1:6" x14ac:dyDescent="0.25">
      <c r="A2076" t="s">
        <v>96</v>
      </c>
      <c r="B2076">
        <v>2014</v>
      </c>
      <c r="C2076" t="s">
        <v>76</v>
      </c>
      <c r="D2076" t="s">
        <v>40</v>
      </c>
      <c r="E2076" t="s">
        <v>17496</v>
      </c>
      <c r="F2076">
        <v>3</v>
      </c>
    </row>
    <row r="2077" spans="1:6" x14ac:dyDescent="0.25">
      <c r="A2077" t="s">
        <v>96</v>
      </c>
      <c r="B2077">
        <v>2014</v>
      </c>
      <c r="C2077" t="s">
        <v>76</v>
      </c>
      <c r="D2077" t="s">
        <v>102</v>
      </c>
      <c r="E2077" t="s">
        <v>17497</v>
      </c>
      <c r="F2077">
        <v>32</v>
      </c>
    </row>
    <row r="2078" spans="1:6" x14ac:dyDescent="0.25">
      <c r="A2078" t="s">
        <v>96</v>
      </c>
      <c r="B2078">
        <v>2014</v>
      </c>
      <c r="C2078" t="s">
        <v>76</v>
      </c>
      <c r="D2078" t="s">
        <v>107</v>
      </c>
      <c r="E2078" t="s">
        <v>17498</v>
      </c>
      <c r="F2078">
        <v>24</v>
      </c>
    </row>
    <row r="2079" spans="1:6" x14ac:dyDescent="0.25">
      <c r="A2079" t="s">
        <v>96</v>
      </c>
      <c r="B2079">
        <v>2014</v>
      </c>
      <c r="C2079" t="s">
        <v>76</v>
      </c>
      <c r="D2079" t="s">
        <v>39</v>
      </c>
      <c r="E2079" t="s">
        <v>17499</v>
      </c>
      <c r="F2079">
        <v>43</v>
      </c>
    </row>
    <row r="2080" spans="1:6" x14ac:dyDescent="0.25">
      <c r="A2080" t="s">
        <v>96</v>
      </c>
      <c r="B2080">
        <v>2014</v>
      </c>
      <c r="C2080" t="s">
        <v>76</v>
      </c>
      <c r="D2080" t="s">
        <v>103</v>
      </c>
      <c r="E2080" t="s">
        <v>17500</v>
      </c>
      <c r="F2080">
        <v>244</v>
      </c>
    </row>
    <row r="2081" spans="1:6" x14ac:dyDescent="0.25">
      <c r="A2081" t="s">
        <v>96</v>
      </c>
      <c r="B2081">
        <v>2014</v>
      </c>
      <c r="C2081" t="s">
        <v>77</v>
      </c>
      <c r="D2081" t="s">
        <v>38</v>
      </c>
      <c r="E2081" t="s">
        <v>17501</v>
      </c>
      <c r="F2081">
        <v>20</v>
      </c>
    </row>
    <row r="2082" spans="1:6" x14ac:dyDescent="0.25">
      <c r="A2082" t="s">
        <v>96</v>
      </c>
      <c r="B2082">
        <v>2014</v>
      </c>
      <c r="C2082" t="s">
        <v>77</v>
      </c>
      <c r="D2082" t="s">
        <v>40</v>
      </c>
      <c r="E2082" t="s">
        <v>17502</v>
      </c>
      <c r="F2082">
        <v>9</v>
      </c>
    </row>
    <row r="2083" spans="1:6" x14ac:dyDescent="0.25">
      <c r="A2083" t="s">
        <v>96</v>
      </c>
      <c r="B2083">
        <v>2014</v>
      </c>
      <c r="C2083" t="s">
        <v>77</v>
      </c>
      <c r="D2083" t="s">
        <v>102</v>
      </c>
      <c r="E2083" t="s">
        <v>17503</v>
      </c>
      <c r="F2083">
        <v>46</v>
      </c>
    </row>
    <row r="2084" spans="1:6" x14ac:dyDescent="0.25">
      <c r="A2084" t="s">
        <v>96</v>
      </c>
      <c r="B2084">
        <v>2014</v>
      </c>
      <c r="C2084" t="s">
        <v>77</v>
      </c>
      <c r="D2084" t="s">
        <v>107</v>
      </c>
      <c r="E2084" t="s">
        <v>17504</v>
      </c>
      <c r="F2084">
        <v>52</v>
      </c>
    </row>
    <row r="2085" spans="1:6" x14ac:dyDescent="0.25">
      <c r="A2085" t="s">
        <v>96</v>
      </c>
      <c r="B2085">
        <v>2014</v>
      </c>
      <c r="C2085" t="s">
        <v>77</v>
      </c>
      <c r="D2085" t="s">
        <v>39</v>
      </c>
      <c r="E2085" t="s">
        <v>17505</v>
      </c>
      <c r="F2085">
        <v>60</v>
      </c>
    </row>
    <row r="2086" spans="1:6" x14ac:dyDescent="0.25">
      <c r="A2086" t="s">
        <v>96</v>
      </c>
      <c r="B2086">
        <v>2014</v>
      </c>
      <c r="C2086" t="s">
        <v>77</v>
      </c>
      <c r="D2086" t="s">
        <v>103</v>
      </c>
      <c r="E2086" t="s">
        <v>17506</v>
      </c>
      <c r="F2086">
        <v>386</v>
      </c>
    </row>
    <row r="2087" spans="1:6" x14ac:dyDescent="0.25">
      <c r="A2087" t="s">
        <v>96</v>
      </c>
      <c r="B2087">
        <v>2014</v>
      </c>
      <c r="C2087" t="s">
        <v>78</v>
      </c>
      <c r="D2087" t="s">
        <v>38</v>
      </c>
      <c r="E2087" t="s">
        <v>17507</v>
      </c>
      <c r="F2087">
        <v>24</v>
      </c>
    </row>
    <row r="2088" spans="1:6" x14ac:dyDescent="0.25">
      <c r="A2088" t="s">
        <v>96</v>
      </c>
      <c r="B2088">
        <v>2014</v>
      </c>
      <c r="C2088" t="s">
        <v>78</v>
      </c>
      <c r="D2088" t="s">
        <v>40</v>
      </c>
      <c r="E2088" t="s">
        <v>17508</v>
      </c>
      <c r="F2088">
        <v>7</v>
      </c>
    </row>
    <row r="2089" spans="1:6" x14ac:dyDescent="0.25">
      <c r="A2089" t="s">
        <v>96</v>
      </c>
      <c r="B2089">
        <v>2014</v>
      </c>
      <c r="C2089" t="s">
        <v>78</v>
      </c>
      <c r="D2089" t="s">
        <v>102</v>
      </c>
      <c r="E2089" t="s">
        <v>17509</v>
      </c>
      <c r="F2089">
        <v>29</v>
      </c>
    </row>
    <row r="2090" spans="1:6" x14ac:dyDescent="0.25">
      <c r="A2090" t="s">
        <v>96</v>
      </c>
      <c r="B2090">
        <v>2014</v>
      </c>
      <c r="C2090" t="s">
        <v>78</v>
      </c>
      <c r="D2090" t="s">
        <v>107</v>
      </c>
      <c r="E2090" t="s">
        <v>17510</v>
      </c>
      <c r="F2090">
        <v>36</v>
      </c>
    </row>
    <row r="2091" spans="1:6" x14ac:dyDescent="0.25">
      <c r="A2091" t="s">
        <v>96</v>
      </c>
      <c r="B2091">
        <v>2014</v>
      </c>
      <c r="C2091" t="s">
        <v>78</v>
      </c>
      <c r="D2091" t="s">
        <v>39</v>
      </c>
      <c r="E2091" t="s">
        <v>17511</v>
      </c>
      <c r="F2091">
        <v>34</v>
      </c>
    </row>
    <row r="2092" spans="1:6" x14ac:dyDescent="0.25">
      <c r="A2092" t="s">
        <v>96</v>
      </c>
      <c r="B2092">
        <v>2014</v>
      </c>
      <c r="C2092" t="s">
        <v>78</v>
      </c>
      <c r="D2092" t="s">
        <v>103</v>
      </c>
      <c r="E2092" t="s">
        <v>17512</v>
      </c>
      <c r="F2092">
        <v>260</v>
      </c>
    </row>
    <row r="2093" spans="1:6" x14ac:dyDescent="0.25">
      <c r="A2093" t="s">
        <v>96</v>
      </c>
      <c r="B2093">
        <v>2014</v>
      </c>
      <c r="C2093" t="s">
        <v>79</v>
      </c>
      <c r="D2093" t="s">
        <v>38</v>
      </c>
      <c r="E2093" t="s">
        <v>17513</v>
      </c>
      <c r="F2093">
        <v>22</v>
      </c>
    </row>
    <row r="2094" spans="1:6" x14ac:dyDescent="0.25">
      <c r="A2094" t="s">
        <v>96</v>
      </c>
      <c r="B2094">
        <v>2014</v>
      </c>
      <c r="C2094" t="s">
        <v>79</v>
      </c>
      <c r="D2094" t="s">
        <v>40</v>
      </c>
      <c r="E2094" t="s">
        <v>17514</v>
      </c>
      <c r="F2094">
        <v>11</v>
      </c>
    </row>
    <row r="2095" spans="1:6" x14ac:dyDescent="0.25">
      <c r="A2095" t="s">
        <v>96</v>
      </c>
      <c r="B2095">
        <v>2014</v>
      </c>
      <c r="C2095" t="s">
        <v>79</v>
      </c>
      <c r="D2095" t="s">
        <v>102</v>
      </c>
      <c r="E2095" t="s">
        <v>17515</v>
      </c>
      <c r="F2095">
        <v>48</v>
      </c>
    </row>
    <row r="2096" spans="1:6" x14ac:dyDescent="0.25">
      <c r="A2096" t="s">
        <v>96</v>
      </c>
      <c r="B2096">
        <v>2014</v>
      </c>
      <c r="C2096" t="s">
        <v>79</v>
      </c>
      <c r="D2096" t="s">
        <v>107</v>
      </c>
      <c r="E2096" t="s">
        <v>17516</v>
      </c>
      <c r="F2096">
        <v>69</v>
      </c>
    </row>
    <row r="2097" spans="1:6" x14ac:dyDescent="0.25">
      <c r="A2097" t="s">
        <v>96</v>
      </c>
      <c r="B2097">
        <v>2014</v>
      </c>
      <c r="C2097" t="s">
        <v>79</v>
      </c>
      <c r="D2097" t="s">
        <v>39</v>
      </c>
      <c r="E2097" t="s">
        <v>17517</v>
      </c>
      <c r="F2097">
        <v>75</v>
      </c>
    </row>
    <row r="2098" spans="1:6" x14ac:dyDescent="0.25">
      <c r="A2098" t="s">
        <v>96</v>
      </c>
      <c r="B2098">
        <v>2014</v>
      </c>
      <c r="C2098" t="s">
        <v>79</v>
      </c>
      <c r="D2098" t="s">
        <v>103</v>
      </c>
      <c r="E2098" t="s">
        <v>17518</v>
      </c>
      <c r="F2098">
        <v>288</v>
      </c>
    </row>
    <row r="2099" spans="1:6" x14ac:dyDescent="0.25">
      <c r="A2099" t="s">
        <v>97</v>
      </c>
      <c r="B2099">
        <v>2010</v>
      </c>
      <c r="C2099" t="s">
        <v>76</v>
      </c>
      <c r="D2099" t="s">
        <v>38</v>
      </c>
      <c r="E2099" t="s">
        <v>17519</v>
      </c>
      <c r="F2099">
        <v>10</v>
      </c>
    </row>
    <row r="2100" spans="1:6" x14ac:dyDescent="0.25">
      <c r="A2100" t="s">
        <v>97</v>
      </c>
      <c r="B2100">
        <v>2010</v>
      </c>
      <c r="C2100" t="s">
        <v>76</v>
      </c>
      <c r="D2100" t="s">
        <v>40</v>
      </c>
      <c r="E2100" t="s">
        <v>17520</v>
      </c>
      <c r="F2100">
        <v>1</v>
      </c>
    </row>
    <row r="2101" spans="1:6" x14ac:dyDescent="0.25">
      <c r="A2101" t="s">
        <v>97</v>
      </c>
      <c r="B2101">
        <v>2010</v>
      </c>
      <c r="C2101" t="s">
        <v>76</v>
      </c>
      <c r="D2101" t="s">
        <v>102</v>
      </c>
      <c r="E2101" t="s">
        <v>17521</v>
      </c>
      <c r="F2101">
        <v>8</v>
      </c>
    </row>
    <row r="2102" spans="1:6" x14ac:dyDescent="0.25">
      <c r="A2102" t="s">
        <v>97</v>
      </c>
      <c r="B2102">
        <v>2010</v>
      </c>
      <c r="C2102" t="s">
        <v>76</v>
      </c>
      <c r="D2102" t="s">
        <v>107</v>
      </c>
      <c r="E2102" t="s">
        <v>17522</v>
      </c>
      <c r="F2102">
        <v>20</v>
      </c>
    </row>
    <row r="2103" spans="1:6" x14ac:dyDescent="0.25">
      <c r="A2103" t="s">
        <v>97</v>
      </c>
      <c r="B2103">
        <v>2010</v>
      </c>
      <c r="C2103" t="s">
        <v>76</v>
      </c>
      <c r="D2103" t="s">
        <v>39</v>
      </c>
      <c r="E2103" t="s">
        <v>17523</v>
      </c>
      <c r="F2103">
        <v>36</v>
      </c>
    </row>
    <row r="2104" spans="1:6" x14ac:dyDescent="0.25">
      <c r="A2104" t="s">
        <v>97</v>
      </c>
      <c r="B2104">
        <v>2010</v>
      </c>
      <c r="C2104" t="s">
        <v>76</v>
      </c>
      <c r="D2104" t="s">
        <v>103</v>
      </c>
      <c r="E2104" t="s">
        <v>17524</v>
      </c>
      <c r="F2104">
        <v>203</v>
      </c>
    </row>
    <row r="2105" spans="1:6" x14ac:dyDescent="0.25">
      <c r="A2105" t="s">
        <v>97</v>
      </c>
      <c r="B2105">
        <v>2010</v>
      </c>
      <c r="C2105" t="s">
        <v>77</v>
      </c>
      <c r="D2105" t="s">
        <v>38</v>
      </c>
      <c r="E2105" t="s">
        <v>17525</v>
      </c>
      <c r="F2105">
        <v>6</v>
      </c>
    </row>
    <row r="2106" spans="1:6" x14ac:dyDescent="0.25">
      <c r="A2106" t="s">
        <v>97</v>
      </c>
      <c r="B2106">
        <v>2010</v>
      </c>
      <c r="C2106" t="s">
        <v>77</v>
      </c>
      <c r="D2106" t="s">
        <v>40</v>
      </c>
      <c r="E2106" t="s">
        <v>17526</v>
      </c>
      <c r="F2106">
        <v>4</v>
      </c>
    </row>
    <row r="2107" spans="1:6" x14ac:dyDescent="0.25">
      <c r="A2107" t="s">
        <v>97</v>
      </c>
      <c r="B2107">
        <v>2010</v>
      </c>
      <c r="C2107" t="s">
        <v>77</v>
      </c>
      <c r="D2107" t="s">
        <v>102</v>
      </c>
      <c r="E2107" t="s">
        <v>17527</v>
      </c>
      <c r="F2107">
        <v>19</v>
      </c>
    </row>
    <row r="2108" spans="1:6" x14ac:dyDescent="0.25">
      <c r="A2108" t="s">
        <v>97</v>
      </c>
      <c r="B2108">
        <v>2010</v>
      </c>
      <c r="C2108" t="s">
        <v>77</v>
      </c>
      <c r="D2108" t="s">
        <v>107</v>
      </c>
      <c r="E2108" t="s">
        <v>17528</v>
      </c>
      <c r="F2108">
        <v>25</v>
      </c>
    </row>
    <row r="2109" spans="1:6" x14ac:dyDescent="0.25">
      <c r="A2109" t="s">
        <v>97</v>
      </c>
      <c r="B2109">
        <v>2010</v>
      </c>
      <c r="C2109" t="s">
        <v>77</v>
      </c>
      <c r="D2109" t="s">
        <v>39</v>
      </c>
      <c r="E2109" t="s">
        <v>17529</v>
      </c>
      <c r="F2109">
        <v>53</v>
      </c>
    </row>
    <row r="2110" spans="1:6" x14ac:dyDescent="0.25">
      <c r="A2110" t="s">
        <v>97</v>
      </c>
      <c r="B2110">
        <v>2010</v>
      </c>
      <c r="C2110" t="s">
        <v>77</v>
      </c>
      <c r="D2110" t="s">
        <v>103</v>
      </c>
      <c r="E2110" t="s">
        <v>17530</v>
      </c>
      <c r="F2110">
        <v>264</v>
      </c>
    </row>
    <row r="2111" spans="1:6" x14ac:dyDescent="0.25">
      <c r="A2111" t="s">
        <v>97</v>
      </c>
      <c r="B2111">
        <v>2010</v>
      </c>
      <c r="C2111" t="s">
        <v>78</v>
      </c>
      <c r="D2111" t="s">
        <v>38</v>
      </c>
      <c r="E2111" t="s">
        <v>17531</v>
      </c>
      <c r="F2111">
        <v>11</v>
      </c>
    </row>
    <row r="2112" spans="1:6" x14ac:dyDescent="0.25">
      <c r="A2112" t="s">
        <v>97</v>
      </c>
      <c r="B2112">
        <v>2010</v>
      </c>
      <c r="C2112" t="s">
        <v>78</v>
      </c>
      <c r="D2112" t="s">
        <v>40</v>
      </c>
      <c r="E2112" t="s">
        <v>17532</v>
      </c>
      <c r="F2112">
        <v>6</v>
      </c>
    </row>
    <row r="2113" spans="1:6" x14ac:dyDescent="0.25">
      <c r="A2113" t="s">
        <v>97</v>
      </c>
      <c r="B2113">
        <v>2010</v>
      </c>
      <c r="C2113" t="s">
        <v>78</v>
      </c>
      <c r="D2113" t="s">
        <v>102</v>
      </c>
      <c r="E2113" t="s">
        <v>17533</v>
      </c>
      <c r="F2113">
        <v>16</v>
      </c>
    </row>
    <row r="2114" spans="1:6" x14ac:dyDescent="0.25">
      <c r="A2114" t="s">
        <v>97</v>
      </c>
      <c r="B2114">
        <v>2010</v>
      </c>
      <c r="C2114" t="s">
        <v>78</v>
      </c>
      <c r="D2114" t="s">
        <v>107</v>
      </c>
      <c r="E2114" t="s">
        <v>17534</v>
      </c>
      <c r="F2114">
        <v>21</v>
      </c>
    </row>
    <row r="2115" spans="1:6" x14ac:dyDescent="0.25">
      <c r="A2115" t="s">
        <v>97</v>
      </c>
      <c r="B2115">
        <v>2010</v>
      </c>
      <c r="C2115" t="s">
        <v>78</v>
      </c>
      <c r="D2115" t="s">
        <v>39</v>
      </c>
      <c r="E2115" t="s">
        <v>17535</v>
      </c>
      <c r="F2115">
        <v>43</v>
      </c>
    </row>
    <row r="2116" spans="1:6" x14ac:dyDescent="0.25">
      <c r="A2116" t="s">
        <v>97</v>
      </c>
      <c r="B2116">
        <v>2010</v>
      </c>
      <c r="C2116" t="s">
        <v>78</v>
      </c>
      <c r="D2116" t="s">
        <v>103</v>
      </c>
      <c r="E2116" t="s">
        <v>17536</v>
      </c>
      <c r="F2116">
        <v>249</v>
      </c>
    </row>
    <row r="2117" spans="1:6" x14ac:dyDescent="0.25">
      <c r="A2117" t="s">
        <v>97</v>
      </c>
      <c r="B2117">
        <v>2010</v>
      </c>
      <c r="C2117" t="s">
        <v>79</v>
      </c>
      <c r="D2117" t="s">
        <v>38</v>
      </c>
      <c r="E2117" t="s">
        <v>17537</v>
      </c>
      <c r="F2117">
        <v>14</v>
      </c>
    </row>
    <row r="2118" spans="1:6" x14ac:dyDescent="0.25">
      <c r="A2118" t="s">
        <v>97</v>
      </c>
      <c r="B2118">
        <v>2010</v>
      </c>
      <c r="C2118" t="s">
        <v>79</v>
      </c>
      <c r="D2118" t="s">
        <v>40</v>
      </c>
      <c r="E2118" t="s">
        <v>17538</v>
      </c>
      <c r="F2118">
        <v>5</v>
      </c>
    </row>
    <row r="2119" spans="1:6" x14ac:dyDescent="0.25">
      <c r="A2119" t="s">
        <v>97</v>
      </c>
      <c r="B2119">
        <v>2010</v>
      </c>
      <c r="C2119" t="s">
        <v>79</v>
      </c>
      <c r="D2119" t="s">
        <v>102</v>
      </c>
      <c r="E2119" t="s">
        <v>17539</v>
      </c>
      <c r="F2119">
        <v>29</v>
      </c>
    </row>
    <row r="2120" spans="1:6" x14ac:dyDescent="0.25">
      <c r="A2120" t="s">
        <v>97</v>
      </c>
      <c r="B2120">
        <v>2010</v>
      </c>
      <c r="C2120" t="s">
        <v>79</v>
      </c>
      <c r="D2120" t="s">
        <v>107</v>
      </c>
      <c r="E2120" t="s">
        <v>17540</v>
      </c>
      <c r="F2120">
        <v>42</v>
      </c>
    </row>
    <row r="2121" spans="1:6" x14ac:dyDescent="0.25">
      <c r="A2121" t="s">
        <v>97</v>
      </c>
      <c r="B2121">
        <v>2010</v>
      </c>
      <c r="C2121" t="s">
        <v>79</v>
      </c>
      <c r="D2121" t="s">
        <v>39</v>
      </c>
      <c r="E2121" t="s">
        <v>17541</v>
      </c>
      <c r="F2121">
        <v>46</v>
      </c>
    </row>
    <row r="2122" spans="1:6" x14ac:dyDescent="0.25">
      <c r="A2122" t="s">
        <v>97</v>
      </c>
      <c r="B2122">
        <v>2010</v>
      </c>
      <c r="C2122" t="s">
        <v>79</v>
      </c>
      <c r="D2122" t="s">
        <v>103</v>
      </c>
      <c r="E2122" t="s">
        <v>17542</v>
      </c>
      <c r="F2122">
        <v>213</v>
      </c>
    </row>
    <row r="2123" spans="1:6" x14ac:dyDescent="0.25">
      <c r="A2123" t="s">
        <v>97</v>
      </c>
      <c r="B2123">
        <v>2011</v>
      </c>
      <c r="C2123" t="s">
        <v>76</v>
      </c>
      <c r="D2123" t="s">
        <v>38</v>
      </c>
      <c r="E2123" t="s">
        <v>17543</v>
      </c>
      <c r="F2123">
        <v>5</v>
      </c>
    </row>
    <row r="2124" spans="1:6" x14ac:dyDescent="0.25">
      <c r="A2124" t="s">
        <v>97</v>
      </c>
      <c r="B2124">
        <v>2011</v>
      </c>
      <c r="C2124" t="s">
        <v>76</v>
      </c>
      <c r="D2124" t="s">
        <v>40</v>
      </c>
      <c r="E2124" t="s">
        <v>17544</v>
      </c>
      <c r="F2124">
        <v>2</v>
      </c>
    </row>
    <row r="2125" spans="1:6" x14ac:dyDescent="0.25">
      <c r="A2125" t="s">
        <v>97</v>
      </c>
      <c r="B2125">
        <v>2011</v>
      </c>
      <c r="C2125" t="s">
        <v>76</v>
      </c>
      <c r="D2125" t="s">
        <v>102</v>
      </c>
      <c r="E2125" t="s">
        <v>17545</v>
      </c>
      <c r="F2125">
        <v>15</v>
      </c>
    </row>
    <row r="2126" spans="1:6" x14ac:dyDescent="0.25">
      <c r="A2126" t="s">
        <v>97</v>
      </c>
      <c r="B2126">
        <v>2011</v>
      </c>
      <c r="C2126" t="s">
        <v>76</v>
      </c>
      <c r="D2126" t="s">
        <v>107</v>
      </c>
      <c r="E2126" t="s">
        <v>17546</v>
      </c>
      <c r="F2126">
        <v>11</v>
      </c>
    </row>
    <row r="2127" spans="1:6" x14ac:dyDescent="0.25">
      <c r="A2127" t="s">
        <v>97</v>
      </c>
      <c r="B2127">
        <v>2011</v>
      </c>
      <c r="C2127" t="s">
        <v>76</v>
      </c>
      <c r="D2127" t="s">
        <v>39</v>
      </c>
      <c r="E2127" t="s">
        <v>17547</v>
      </c>
      <c r="F2127">
        <v>28</v>
      </c>
    </row>
    <row r="2128" spans="1:6" x14ac:dyDescent="0.25">
      <c r="A2128" t="s">
        <v>97</v>
      </c>
      <c r="B2128">
        <v>2011</v>
      </c>
      <c r="C2128" t="s">
        <v>76</v>
      </c>
      <c r="D2128" t="s">
        <v>103</v>
      </c>
      <c r="E2128" t="s">
        <v>17548</v>
      </c>
      <c r="F2128">
        <v>182</v>
      </c>
    </row>
    <row r="2129" spans="1:6" x14ac:dyDescent="0.25">
      <c r="A2129" t="s">
        <v>97</v>
      </c>
      <c r="B2129">
        <v>2011</v>
      </c>
      <c r="C2129" t="s">
        <v>77</v>
      </c>
      <c r="D2129" t="s">
        <v>38</v>
      </c>
      <c r="E2129" t="s">
        <v>17549</v>
      </c>
      <c r="F2129">
        <v>3</v>
      </c>
    </row>
    <row r="2130" spans="1:6" x14ac:dyDescent="0.25">
      <c r="A2130" t="s">
        <v>97</v>
      </c>
      <c r="B2130">
        <v>2011</v>
      </c>
      <c r="C2130" t="s">
        <v>77</v>
      </c>
      <c r="D2130" t="s">
        <v>40</v>
      </c>
      <c r="E2130" t="s">
        <v>17550</v>
      </c>
      <c r="F2130">
        <v>5</v>
      </c>
    </row>
    <row r="2131" spans="1:6" x14ac:dyDescent="0.25">
      <c r="A2131" t="s">
        <v>97</v>
      </c>
      <c r="B2131">
        <v>2011</v>
      </c>
      <c r="C2131" t="s">
        <v>77</v>
      </c>
      <c r="D2131" t="s">
        <v>102</v>
      </c>
      <c r="E2131" t="s">
        <v>17551</v>
      </c>
      <c r="F2131">
        <v>21</v>
      </c>
    </row>
    <row r="2132" spans="1:6" x14ac:dyDescent="0.25">
      <c r="A2132" t="s">
        <v>97</v>
      </c>
      <c r="B2132">
        <v>2011</v>
      </c>
      <c r="C2132" t="s">
        <v>77</v>
      </c>
      <c r="D2132" t="s">
        <v>107</v>
      </c>
      <c r="E2132" t="s">
        <v>17552</v>
      </c>
      <c r="F2132">
        <v>19</v>
      </c>
    </row>
    <row r="2133" spans="1:6" x14ac:dyDescent="0.25">
      <c r="A2133" t="s">
        <v>97</v>
      </c>
      <c r="B2133">
        <v>2011</v>
      </c>
      <c r="C2133" t="s">
        <v>77</v>
      </c>
      <c r="D2133" t="s">
        <v>39</v>
      </c>
      <c r="E2133" t="s">
        <v>17553</v>
      </c>
      <c r="F2133">
        <v>60</v>
      </c>
    </row>
    <row r="2134" spans="1:6" x14ac:dyDescent="0.25">
      <c r="A2134" t="s">
        <v>97</v>
      </c>
      <c r="B2134">
        <v>2011</v>
      </c>
      <c r="C2134" t="s">
        <v>77</v>
      </c>
      <c r="D2134" t="s">
        <v>103</v>
      </c>
      <c r="E2134" t="s">
        <v>17554</v>
      </c>
      <c r="F2134">
        <v>299</v>
      </c>
    </row>
    <row r="2135" spans="1:6" x14ac:dyDescent="0.25">
      <c r="A2135" t="s">
        <v>97</v>
      </c>
      <c r="B2135">
        <v>2011</v>
      </c>
      <c r="C2135" t="s">
        <v>78</v>
      </c>
      <c r="D2135" t="s">
        <v>38</v>
      </c>
      <c r="E2135" t="s">
        <v>17555</v>
      </c>
      <c r="F2135">
        <v>4</v>
      </c>
    </row>
    <row r="2136" spans="1:6" x14ac:dyDescent="0.25">
      <c r="A2136" t="s">
        <v>97</v>
      </c>
      <c r="B2136">
        <v>2011</v>
      </c>
      <c r="C2136" t="s">
        <v>78</v>
      </c>
      <c r="D2136" t="s">
        <v>102</v>
      </c>
      <c r="E2136" t="s">
        <v>17556</v>
      </c>
      <c r="F2136">
        <v>21</v>
      </c>
    </row>
    <row r="2137" spans="1:6" x14ac:dyDescent="0.25">
      <c r="A2137" t="s">
        <v>97</v>
      </c>
      <c r="B2137">
        <v>2011</v>
      </c>
      <c r="C2137" t="s">
        <v>78</v>
      </c>
      <c r="D2137" t="s">
        <v>107</v>
      </c>
      <c r="E2137" t="s">
        <v>17557</v>
      </c>
      <c r="F2137">
        <v>28</v>
      </c>
    </row>
    <row r="2138" spans="1:6" x14ac:dyDescent="0.25">
      <c r="A2138" t="s">
        <v>97</v>
      </c>
      <c r="B2138">
        <v>2011</v>
      </c>
      <c r="C2138" t="s">
        <v>78</v>
      </c>
      <c r="D2138" t="s">
        <v>39</v>
      </c>
      <c r="E2138" t="s">
        <v>17558</v>
      </c>
      <c r="F2138">
        <v>47</v>
      </c>
    </row>
    <row r="2139" spans="1:6" x14ac:dyDescent="0.25">
      <c r="A2139" t="s">
        <v>97</v>
      </c>
      <c r="B2139">
        <v>2011</v>
      </c>
      <c r="C2139" t="s">
        <v>78</v>
      </c>
      <c r="D2139" t="s">
        <v>103</v>
      </c>
      <c r="E2139" t="s">
        <v>17559</v>
      </c>
      <c r="F2139">
        <v>239</v>
      </c>
    </row>
    <row r="2140" spans="1:6" x14ac:dyDescent="0.25">
      <c r="A2140" t="s">
        <v>97</v>
      </c>
      <c r="B2140">
        <v>2011</v>
      </c>
      <c r="C2140" t="s">
        <v>79</v>
      </c>
      <c r="D2140" t="s">
        <v>38</v>
      </c>
      <c r="E2140" t="s">
        <v>17560</v>
      </c>
      <c r="F2140">
        <v>9</v>
      </c>
    </row>
    <row r="2141" spans="1:6" x14ac:dyDescent="0.25">
      <c r="A2141" t="s">
        <v>97</v>
      </c>
      <c r="B2141">
        <v>2011</v>
      </c>
      <c r="C2141" t="s">
        <v>79</v>
      </c>
      <c r="D2141" t="s">
        <v>40</v>
      </c>
      <c r="E2141" t="s">
        <v>17561</v>
      </c>
      <c r="F2141">
        <v>1</v>
      </c>
    </row>
    <row r="2142" spans="1:6" x14ac:dyDescent="0.25">
      <c r="A2142" t="s">
        <v>97</v>
      </c>
      <c r="B2142">
        <v>2011</v>
      </c>
      <c r="C2142" t="s">
        <v>79</v>
      </c>
      <c r="D2142" t="s">
        <v>102</v>
      </c>
      <c r="E2142" t="s">
        <v>17562</v>
      </c>
      <c r="F2142">
        <v>24</v>
      </c>
    </row>
    <row r="2143" spans="1:6" x14ac:dyDescent="0.25">
      <c r="A2143" t="s">
        <v>97</v>
      </c>
      <c r="B2143">
        <v>2011</v>
      </c>
      <c r="C2143" t="s">
        <v>79</v>
      </c>
      <c r="D2143" t="s">
        <v>107</v>
      </c>
      <c r="E2143" t="s">
        <v>17563</v>
      </c>
      <c r="F2143">
        <v>32</v>
      </c>
    </row>
    <row r="2144" spans="1:6" x14ac:dyDescent="0.25">
      <c r="A2144" t="s">
        <v>97</v>
      </c>
      <c r="B2144">
        <v>2011</v>
      </c>
      <c r="C2144" t="s">
        <v>79</v>
      </c>
      <c r="D2144" t="s">
        <v>39</v>
      </c>
      <c r="E2144" t="s">
        <v>17564</v>
      </c>
      <c r="F2144">
        <v>52</v>
      </c>
    </row>
    <row r="2145" spans="1:6" x14ac:dyDescent="0.25">
      <c r="A2145" t="s">
        <v>97</v>
      </c>
      <c r="B2145">
        <v>2011</v>
      </c>
      <c r="C2145" t="s">
        <v>79</v>
      </c>
      <c r="D2145" t="s">
        <v>103</v>
      </c>
      <c r="E2145" t="s">
        <v>17565</v>
      </c>
      <c r="F2145">
        <v>210</v>
      </c>
    </row>
    <row r="2146" spans="1:6" x14ac:dyDescent="0.25">
      <c r="A2146" t="s">
        <v>97</v>
      </c>
      <c r="B2146">
        <v>2012</v>
      </c>
      <c r="C2146" t="s">
        <v>76</v>
      </c>
      <c r="D2146" t="s">
        <v>38</v>
      </c>
      <c r="E2146" t="s">
        <v>17566</v>
      </c>
      <c r="F2146">
        <v>12</v>
      </c>
    </row>
    <row r="2147" spans="1:6" x14ac:dyDescent="0.25">
      <c r="A2147" t="s">
        <v>97</v>
      </c>
      <c r="B2147">
        <v>2012</v>
      </c>
      <c r="C2147" t="s">
        <v>76</v>
      </c>
      <c r="D2147" t="s">
        <v>40</v>
      </c>
      <c r="E2147" t="s">
        <v>17567</v>
      </c>
      <c r="F2147">
        <v>2</v>
      </c>
    </row>
    <row r="2148" spans="1:6" x14ac:dyDescent="0.25">
      <c r="A2148" t="s">
        <v>97</v>
      </c>
      <c r="B2148">
        <v>2012</v>
      </c>
      <c r="C2148" t="s">
        <v>76</v>
      </c>
      <c r="D2148" t="s">
        <v>102</v>
      </c>
      <c r="E2148" t="s">
        <v>17568</v>
      </c>
      <c r="F2148">
        <v>18</v>
      </c>
    </row>
    <row r="2149" spans="1:6" x14ac:dyDescent="0.25">
      <c r="A2149" t="s">
        <v>97</v>
      </c>
      <c r="B2149">
        <v>2012</v>
      </c>
      <c r="C2149" t="s">
        <v>76</v>
      </c>
      <c r="D2149" t="s">
        <v>107</v>
      </c>
      <c r="E2149" t="s">
        <v>17569</v>
      </c>
      <c r="F2149">
        <v>17</v>
      </c>
    </row>
    <row r="2150" spans="1:6" x14ac:dyDescent="0.25">
      <c r="A2150" t="s">
        <v>97</v>
      </c>
      <c r="B2150">
        <v>2012</v>
      </c>
      <c r="C2150" t="s">
        <v>76</v>
      </c>
      <c r="D2150" t="s">
        <v>39</v>
      </c>
      <c r="E2150" t="s">
        <v>17570</v>
      </c>
      <c r="F2150">
        <v>27</v>
      </c>
    </row>
    <row r="2151" spans="1:6" x14ac:dyDescent="0.25">
      <c r="A2151" t="s">
        <v>97</v>
      </c>
      <c r="B2151">
        <v>2012</v>
      </c>
      <c r="C2151" t="s">
        <v>76</v>
      </c>
      <c r="D2151" t="s">
        <v>103</v>
      </c>
      <c r="E2151" t="s">
        <v>17571</v>
      </c>
      <c r="F2151">
        <v>186</v>
      </c>
    </row>
    <row r="2152" spans="1:6" x14ac:dyDescent="0.25">
      <c r="A2152" t="s">
        <v>97</v>
      </c>
      <c r="B2152">
        <v>2012</v>
      </c>
      <c r="C2152" t="s">
        <v>77</v>
      </c>
      <c r="D2152" t="s">
        <v>38</v>
      </c>
      <c r="E2152" t="s">
        <v>17572</v>
      </c>
      <c r="F2152">
        <v>12</v>
      </c>
    </row>
    <row r="2153" spans="1:6" x14ac:dyDescent="0.25">
      <c r="A2153" t="s">
        <v>97</v>
      </c>
      <c r="B2153">
        <v>2012</v>
      </c>
      <c r="C2153" t="s">
        <v>77</v>
      </c>
      <c r="D2153" t="s">
        <v>40</v>
      </c>
      <c r="E2153" t="s">
        <v>17573</v>
      </c>
      <c r="F2153">
        <v>3</v>
      </c>
    </row>
    <row r="2154" spans="1:6" x14ac:dyDescent="0.25">
      <c r="A2154" t="s">
        <v>97</v>
      </c>
      <c r="B2154">
        <v>2012</v>
      </c>
      <c r="C2154" t="s">
        <v>77</v>
      </c>
      <c r="D2154" t="s">
        <v>102</v>
      </c>
      <c r="E2154" t="s">
        <v>17574</v>
      </c>
      <c r="F2154">
        <v>25</v>
      </c>
    </row>
    <row r="2155" spans="1:6" x14ac:dyDescent="0.25">
      <c r="A2155" t="s">
        <v>97</v>
      </c>
      <c r="B2155">
        <v>2012</v>
      </c>
      <c r="C2155" t="s">
        <v>77</v>
      </c>
      <c r="D2155" t="s">
        <v>107</v>
      </c>
      <c r="E2155" t="s">
        <v>17575</v>
      </c>
      <c r="F2155">
        <v>31</v>
      </c>
    </row>
    <row r="2156" spans="1:6" x14ac:dyDescent="0.25">
      <c r="A2156" t="s">
        <v>97</v>
      </c>
      <c r="B2156">
        <v>2012</v>
      </c>
      <c r="C2156" t="s">
        <v>77</v>
      </c>
      <c r="D2156" t="s">
        <v>39</v>
      </c>
      <c r="E2156" t="s">
        <v>17576</v>
      </c>
      <c r="F2156">
        <v>42</v>
      </c>
    </row>
    <row r="2157" spans="1:6" x14ac:dyDescent="0.25">
      <c r="A2157" t="s">
        <v>97</v>
      </c>
      <c r="B2157">
        <v>2012</v>
      </c>
      <c r="C2157" t="s">
        <v>77</v>
      </c>
      <c r="D2157" t="s">
        <v>103</v>
      </c>
      <c r="E2157" t="s">
        <v>17577</v>
      </c>
      <c r="F2157">
        <v>247</v>
      </c>
    </row>
    <row r="2158" spans="1:6" x14ac:dyDescent="0.25">
      <c r="A2158" t="s">
        <v>97</v>
      </c>
      <c r="B2158">
        <v>2012</v>
      </c>
      <c r="C2158" t="s">
        <v>78</v>
      </c>
      <c r="D2158" t="s">
        <v>38</v>
      </c>
      <c r="E2158" t="s">
        <v>17578</v>
      </c>
      <c r="F2158">
        <v>10</v>
      </c>
    </row>
    <row r="2159" spans="1:6" x14ac:dyDescent="0.25">
      <c r="A2159" t="s">
        <v>97</v>
      </c>
      <c r="B2159">
        <v>2012</v>
      </c>
      <c r="C2159" t="s">
        <v>78</v>
      </c>
      <c r="D2159" t="s">
        <v>40</v>
      </c>
      <c r="E2159" t="s">
        <v>17579</v>
      </c>
      <c r="F2159">
        <v>3</v>
      </c>
    </row>
    <row r="2160" spans="1:6" x14ac:dyDescent="0.25">
      <c r="A2160" t="s">
        <v>97</v>
      </c>
      <c r="B2160">
        <v>2012</v>
      </c>
      <c r="C2160" t="s">
        <v>78</v>
      </c>
      <c r="D2160" t="s">
        <v>102</v>
      </c>
      <c r="E2160" t="s">
        <v>17580</v>
      </c>
      <c r="F2160">
        <v>31</v>
      </c>
    </row>
    <row r="2161" spans="1:6" x14ac:dyDescent="0.25">
      <c r="A2161" t="s">
        <v>97</v>
      </c>
      <c r="B2161">
        <v>2012</v>
      </c>
      <c r="C2161" t="s">
        <v>78</v>
      </c>
      <c r="D2161" t="s">
        <v>107</v>
      </c>
      <c r="E2161" t="s">
        <v>17581</v>
      </c>
      <c r="F2161">
        <v>26</v>
      </c>
    </row>
    <row r="2162" spans="1:6" x14ac:dyDescent="0.25">
      <c r="A2162" t="s">
        <v>97</v>
      </c>
      <c r="B2162">
        <v>2012</v>
      </c>
      <c r="C2162" t="s">
        <v>78</v>
      </c>
      <c r="D2162" t="s">
        <v>39</v>
      </c>
      <c r="E2162" t="s">
        <v>17582</v>
      </c>
      <c r="F2162">
        <v>33</v>
      </c>
    </row>
    <row r="2163" spans="1:6" x14ac:dyDescent="0.25">
      <c r="A2163" t="s">
        <v>97</v>
      </c>
      <c r="B2163">
        <v>2012</v>
      </c>
      <c r="C2163" t="s">
        <v>78</v>
      </c>
      <c r="D2163" t="s">
        <v>103</v>
      </c>
      <c r="E2163" t="s">
        <v>17583</v>
      </c>
      <c r="F2163">
        <v>251</v>
      </c>
    </row>
    <row r="2164" spans="1:6" x14ac:dyDescent="0.25">
      <c r="A2164" t="s">
        <v>97</v>
      </c>
      <c r="B2164">
        <v>2012</v>
      </c>
      <c r="C2164" t="s">
        <v>79</v>
      </c>
      <c r="D2164" t="s">
        <v>38</v>
      </c>
      <c r="E2164" t="s">
        <v>17584</v>
      </c>
      <c r="F2164">
        <v>19</v>
      </c>
    </row>
    <row r="2165" spans="1:6" x14ac:dyDescent="0.25">
      <c r="A2165" t="s">
        <v>97</v>
      </c>
      <c r="B2165">
        <v>2012</v>
      </c>
      <c r="C2165" t="s">
        <v>79</v>
      </c>
      <c r="D2165" t="s">
        <v>40</v>
      </c>
      <c r="E2165" t="s">
        <v>17585</v>
      </c>
      <c r="F2165">
        <v>8</v>
      </c>
    </row>
    <row r="2166" spans="1:6" x14ac:dyDescent="0.25">
      <c r="A2166" t="s">
        <v>97</v>
      </c>
      <c r="B2166">
        <v>2012</v>
      </c>
      <c r="C2166" t="s">
        <v>79</v>
      </c>
      <c r="D2166" t="s">
        <v>102</v>
      </c>
      <c r="E2166" t="s">
        <v>17586</v>
      </c>
      <c r="F2166">
        <v>40</v>
      </c>
    </row>
    <row r="2167" spans="1:6" x14ac:dyDescent="0.25">
      <c r="A2167" t="s">
        <v>97</v>
      </c>
      <c r="B2167">
        <v>2012</v>
      </c>
      <c r="C2167" t="s">
        <v>79</v>
      </c>
      <c r="D2167" t="s">
        <v>107</v>
      </c>
      <c r="E2167" t="s">
        <v>17587</v>
      </c>
      <c r="F2167">
        <v>29</v>
      </c>
    </row>
    <row r="2168" spans="1:6" x14ac:dyDescent="0.25">
      <c r="A2168" t="s">
        <v>97</v>
      </c>
      <c r="B2168">
        <v>2012</v>
      </c>
      <c r="C2168" t="s">
        <v>79</v>
      </c>
      <c r="D2168" t="s">
        <v>39</v>
      </c>
      <c r="E2168" t="s">
        <v>17588</v>
      </c>
      <c r="F2168">
        <v>67</v>
      </c>
    </row>
    <row r="2169" spans="1:6" x14ac:dyDescent="0.25">
      <c r="A2169" t="s">
        <v>97</v>
      </c>
      <c r="B2169">
        <v>2012</v>
      </c>
      <c r="C2169" t="s">
        <v>79</v>
      </c>
      <c r="D2169" t="s">
        <v>103</v>
      </c>
      <c r="E2169" t="s">
        <v>17589</v>
      </c>
      <c r="F2169">
        <v>195</v>
      </c>
    </row>
    <row r="2170" spans="1:6" x14ac:dyDescent="0.25">
      <c r="A2170" t="s">
        <v>97</v>
      </c>
      <c r="B2170">
        <v>2013</v>
      </c>
      <c r="C2170" t="s">
        <v>76</v>
      </c>
      <c r="D2170" t="s">
        <v>38</v>
      </c>
      <c r="E2170" t="s">
        <v>17590</v>
      </c>
      <c r="F2170">
        <v>12</v>
      </c>
    </row>
    <row r="2171" spans="1:6" x14ac:dyDescent="0.25">
      <c r="A2171" t="s">
        <v>97</v>
      </c>
      <c r="B2171">
        <v>2013</v>
      </c>
      <c r="C2171" t="s">
        <v>76</v>
      </c>
      <c r="D2171" t="s">
        <v>40</v>
      </c>
      <c r="E2171" t="s">
        <v>17591</v>
      </c>
      <c r="F2171">
        <v>7</v>
      </c>
    </row>
    <row r="2172" spans="1:6" x14ac:dyDescent="0.25">
      <c r="A2172" t="s">
        <v>97</v>
      </c>
      <c r="B2172">
        <v>2013</v>
      </c>
      <c r="C2172" t="s">
        <v>76</v>
      </c>
      <c r="D2172" t="s">
        <v>102</v>
      </c>
      <c r="E2172" t="s">
        <v>17592</v>
      </c>
      <c r="F2172">
        <v>29</v>
      </c>
    </row>
    <row r="2173" spans="1:6" x14ac:dyDescent="0.25">
      <c r="A2173" t="s">
        <v>97</v>
      </c>
      <c r="B2173">
        <v>2013</v>
      </c>
      <c r="C2173" t="s">
        <v>76</v>
      </c>
      <c r="D2173" t="s">
        <v>107</v>
      </c>
      <c r="E2173" t="s">
        <v>17593</v>
      </c>
      <c r="F2173">
        <v>30</v>
      </c>
    </row>
    <row r="2174" spans="1:6" x14ac:dyDescent="0.25">
      <c r="A2174" t="s">
        <v>97</v>
      </c>
      <c r="B2174">
        <v>2013</v>
      </c>
      <c r="C2174" t="s">
        <v>76</v>
      </c>
      <c r="D2174" t="s">
        <v>39</v>
      </c>
      <c r="E2174" t="s">
        <v>17594</v>
      </c>
      <c r="F2174">
        <v>25</v>
      </c>
    </row>
    <row r="2175" spans="1:6" x14ac:dyDescent="0.25">
      <c r="A2175" t="s">
        <v>97</v>
      </c>
      <c r="B2175">
        <v>2013</v>
      </c>
      <c r="C2175" t="s">
        <v>76</v>
      </c>
      <c r="D2175" t="s">
        <v>103</v>
      </c>
      <c r="E2175" t="s">
        <v>17595</v>
      </c>
      <c r="F2175">
        <v>161</v>
      </c>
    </row>
    <row r="2176" spans="1:6" x14ac:dyDescent="0.25">
      <c r="A2176" t="s">
        <v>97</v>
      </c>
      <c r="B2176">
        <v>2013</v>
      </c>
      <c r="C2176" t="s">
        <v>77</v>
      </c>
      <c r="D2176" t="s">
        <v>38</v>
      </c>
      <c r="E2176" t="s">
        <v>17596</v>
      </c>
      <c r="F2176">
        <v>15</v>
      </c>
    </row>
    <row r="2177" spans="1:6" x14ac:dyDescent="0.25">
      <c r="A2177" t="s">
        <v>97</v>
      </c>
      <c r="B2177">
        <v>2013</v>
      </c>
      <c r="C2177" t="s">
        <v>77</v>
      </c>
      <c r="D2177" t="s">
        <v>40</v>
      </c>
      <c r="E2177" t="s">
        <v>17597</v>
      </c>
      <c r="F2177">
        <v>9</v>
      </c>
    </row>
    <row r="2178" spans="1:6" x14ac:dyDescent="0.25">
      <c r="A2178" t="s">
        <v>97</v>
      </c>
      <c r="B2178">
        <v>2013</v>
      </c>
      <c r="C2178" t="s">
        <v>77</v>
      </c>
      <c r="D2178" t="s">
        <v>102</v>
      </c>
      <c r="E2178" t="s">
        <v>17598</v>
      </c>
      <c r="F2178">
        <v>27</v>
      </c>
    </row>
    <row r="2179" spans="1:6" x14ac:dyDescent="0.25">
      <c r="A2179" t="s">
        <v>97</v>
      </c>
      <c r="B2179">
        <v>2013</v>
      </c>
      <c r="C2179" t="s">
        <v>77</v>
      </c>
      <c r="D2179" t="s">
        <v>107</v>
      </c>
      <c r="E2179" t="s">
        <v>17599</v>
      </c>
      <c r="F2179">
        <v>35</v>
      </c>
    </row>
    <row r="2180" spans="1:6" x14ac:dyDescent="0.25">
      <c r="A2180" t="s">
        <v>97</v>
      </c>
      <c r="B2180">
        <v>2013</v>
      </c>
      <c r="C2180" t="s">
        <v>77</v>
      </c>
      <c r="D2180" t="s">
        <v>39</v>
      </c>
      <c r="E2180" t="s">
        <v>17600</v>
      </c>
      <c r="F2180">
        <v>49</v>
      </c>
    </row>
    <row r="2181" spans="1:6" x14ac:dyDescent="0.25">
      <c r="A2181" t="s">
        <v>97</v>
      </c>
      <c r="B2181">
        <v>2013</v>
      </c>
      <c r="C2181" t="s">
        <v>77</v>
      </c>
      <c r="D2181" t="s">
        <v>103</v>
      </c>
      <c r="E2181" t="s">
        <v>17601</v>
      </c>
      <c r="F2181">
        <v>276</v>
      </c>
    </row>
    <row r="2182" spans="1:6" x14ac:dyDescent="0.25">
      <c r="A2182" t="s">
        <v>97</v>
      </c>
      <c r="B2182">
        <v>2013</v>
      </c>
      <c r="C2182" t="s">
        <v>78</v>
      </c>
      <c r="D2182" t="s">
        <v>38</v>
      </c>
      <c r="E2182" t="s">
        <v>17602</v>
      </c>
      <c r="F2182">
        <v>18</v>
      </c>
    </row>
    <row r="2183" spans="1:6" x14ac:dyDescent="0.25">
      <c r="A2183" t="s">
        <v>97</v>
      </c>
      <c r="B2183">
        <v>2013</v>
      </c>
      <c r="C2183" t="s">
        <v>78</v>
      </c>
      <c r="D2183" t="s">
        <v>40</v>
      </c>
      <c r="E2183" t="s">
        <v>17603</v>
      </c>
      <c r="F2183">
        <v>7</v>
      </c>
    </row>
    <row r="2184" spans="1:6" x14ac:dyDescent="0.25">
      <c r="A2184" t="s">
        <v>97</v>
      </c>
      <c r="B2184">
        <v>2013</v>
      </c>
      <c r="C2184" t="s">
        <v>78</v>
      </c>
      <c r="D2184" t="s">
        <v>102</v>
      </c>
      <c r="E2184" t="s">
        <v>17604</v>
      </c>
      <c r="F2184">
        <v>32</v>
      </c>
    </row>
    <row r="2185" spans="1:6" x14ac:dyDescent="0.25">
      <c r="A2185" t="s">
        <v>97</v>
      </c>
      <c r="B2185">
        <v>2013</v>
      </c>
      <c r="C2185" t="s">
        <v>78</v>
      </c>
      <c r="D2185" t="s">
        <v>107</v>
      </c>
      <c r="E2185" t="s">
        <v>17605</v>
      </c>
      <c r="F2185">
        <v>32</v>
      </c>
    </row>
    <row r="2186" spans="1:6" x14ac:dyDescent="0.25">
      <c r="A2186" t="s">
        <v>97</v>
      </c>
      <c r="B2186">
        <v>2013</v>
      </c>
      <c r="C2186" t="s">
        <v>78</v>
      </c>
      <c r="D2186" t="s">
        <v>39</v>
      </c>
      <c r="E2186" t="s">
        <v>17606</v>
      </c>
      <c r="F2186">
        <v>37</v>
      </c>
    </row>
    <row r="2187" spans="1:6" x14ac:dyDescent="0.25">
      <c r="A2187" t="s">
        <v>97</v>
      </c>
      <c r="B2187">
        <v>2013</v>
      </c>
      <c r="C2187" t="s">
        <v>78</v>
      </c>
      <c r="D2187" t="s">
        <v>103</v>
      </c>
      <c r="E2187" t="s">
        <v>17607</v>
      </c>
      <c r="F2187">
        <v>220</v>
      </c>
    </row>
    <row r="2188" spans="1:6" x14ac:dyDescent="0.25">
      <c r="A2188" t="s">
        <v>97</v>
      </c>
      <c r="B2188">
        <v>2013</v>
      </c>
      <c r="C2188" t="s">
        <v>79</v>
      </c>
      <c r="D2188" t="s">
        <v>38</v>
      </c>
      <c r="E2188" t="s">
        <v>17608</v>
      </c>
      <c r="F2188">
        <v>29</v>
      </c>
    </row>
    <row r="2189" spans="1:6" x14ac:dyDescent="0.25">
      <c r="A2189" t="s">
        <v>97</v>
      </c>
      <c r="B2189">
        <v>2013</v>
      </c>
      <c r="C2189" t="s">
        <v>79</v>
      </c>
      <c r="D2189" t="s">
        <v>40</v>
      </c>
      <c r="E2189" t="s">
        <v>17609</v>
      </c>
      <c r="F2189">
        <v>8</v>
      </c>
    </row>
    <row r="2190" spans="1:6" x14ac:dyDescent="0.25">
      <c r="A2190" t="s">
        <v>97</v>
      </c>
      <c r="B2190">
        <v>2013</v>
      </c>
      <c r="C2190" t="s">
        <v>79</v>
      </c>
      <c r="D2190" t="s">
        <v>102</v>
      </c>
      <c r="E2190" t="s">
        <v>17610</v>
      </c>
      <c r="F2190">
        <v>28</v>
      </c>
    </row>
    <row r="2191" spans="1:6" x14ac:dyDescent="0.25">
      <c r="A2191" t="s">
        <v>97</v>
      </c>
      <c r="B2191">
        <v>2013</v>
      </c>
      <c r="C2191" t="s">
        <v>79</v>
      </c>
      <c r="D2191" t="s">
        <v>107</v>
      </c>
      <c r="E2191" t="s">
        <v>17611</v>
      </c>
      <c r="F2191">
        <v>47</v>
      </c>
    </row>
    <row r="2192" spans="1:6" x14ac:dyDescent="0.25">
      <c r="A2192" t="s">
        <v>97</v>
      </c>
      <c r="B2192">
        <v>2013</v>
      </c>
      <c r="C2192" t="s">
        <v>79</v>
      </c>
      <c r="D2192" t="s">
        <v>39</v>
      </c>
      <c r="E2192" t="s">
        <v>17612</v>
      </c>
      <c r="F2192">
        <v>34</v>
      </c>
    </row>
    <row r="2193" spans="1:6" x14ac:dyDescent="0.25">
      <c r="A2193" t="s">
        <v>97</v>
      </c>
      <c r="B2193">
        <v>2013</v>
      </c>
      <c r="C2193" t="s">
        <v>79</v>
      </c>
      <c r="D2193" t="s">
        <v>103</v>
      </c>
      <c r="E2193" t="s">
        <v>17613</v>
      </c>
      <c r="F2193">
        <v>190</v>
      </c>
    </row>
    <row r="2194" spans="1:6" x14ac:dyDescent="0.25">
      <c r="A2194" t="s">
        <v>97</v>
      </c>
      <c r="B2194">
        <v>2014</v>
      </c>
      <c r="C2194" t="s">
        <v>76</v>
      </c>
      <c r="D2194" t="s">
        <v>38</v>
      </c>
      <c r="E2194" t="s">
        <v>17614</v>
      </c>
      <c r="F2194">
        <v>14</v>
      </c>
    </row>
    <row r="2195" spans="1:6" x14ac:dyDescent="0.25">
      <c r="A2195" t="s">
        <v>97</v>
      </c>
      <c r="B2195">
        <v>2014</v>
      </c>
      <c r="C2195" t="s">
        <v>76</v>
      </c>
      <c r="D2195" t="s">
        <v>40</v>
      </c>
      <c r="E2195" t="s">
        <v>17615</v>
      </c>
      <c r="F2195">
        <v>7</v>
      </c>
    </row>
    <row r="2196" spans="1:6" x14ac:dyDescent="0.25">
      <c r="A2196" t="s">
        <v>97</v>
      </c>
      <c r="B2196">
        <v>2014</v>
      </c>
      <c r="C2196" t="s">
        <v>76</v>
      </c>
      <c r="D2196" t="s">
        <v>102</v>
      </c>
      <c r="E2196" t="s">
        <v>17616</v>
      </c>
      <c r="F2196">
        <v>29</v>
      </c>
    </row>
    <row r="2197" spans="1:6" x14ac:dyDescent="0.25">
      <c r="A2197" t="s">
        <v>97</v>
      </c>
      <c r="B2197">
        <v>2014</v>
      </c>
      <c r="C2197" t="s">
        <v>76</v>
      </c>
      <c r="D2197" t="s">
        <v>107</v>
      </c>
      <c r="E2197" t="s">
        <v>17617</v>
      </c>
      <c r="F2197">
        <v>16</v>
      </c>
    </row>
    <row r="2198" spans="1:6" x14ac:dyDescent="0.25">
      <c r="A2198" t="s">
        <v>97</v>
      </c>
      <c r="B2198">
        <v>2014</v>
      </c>
      <c r="C2198" t="s">
        <v>76</v>
      </c>
      <c r="D2198" t="s">
        <v>39</v>
      </c>
      <c r="E2198" t="s">
        <v>17618</v>
      </c>
      <c r="F2198">
        <v>30</v>
      </c>
    </row>
    <row r="2199" spans="1:6" x14ac:dyDescent="0.25">
      <c r="A2199" t="s">
        <v>97</v>
      </c>
      <c r="B2199">
        <v>2014</v>
      </c>
      <c r="C2199" t="s">
        <v>76</v>
      </c>
      <c r="D2199" t="s">
        <v>103</v>
      </c>
      <c r="E2199" t="s">
        <v>17619</v>
      </c>
      <c r="F2199">
        <v>157</v>
      </c>
    </row>
    <row r="2200" spans="1:6" x14ac:dyDescent="0.25">
      <c r="A2200" t="s">
        <v>97</v>
      </c>
      <c r="B2200">
        <v>2014</v>
      </c>
      <c r="C2200" t="s">
        <v>77</v>
      </c>
      <c r="D2200" t="s">
        <v>38</v>
      </c>
      <c r="E2200" t="s">
        <v>17620</v>
      </c>
      <c r="F2200">
        <v>20</v>
      </c>
    </row>
    <row r="2201" spans="1:6" x14ac:dyDescent="0.25">
      <c r="A2201" t="s">
        <v>97</v>
      </c>
      <c r="B2201">
        <v>2014</v>
      </c>
      <c r="C2201" t="s">
        <v>77</v>
      </c>
      <c r="D2201" t="s">
        <v>40</v>
      </c>
      <c r="E2201" t="s">
        <v>17621</v>
      </c>
      <c r="F2201">
        <v>5</v>
      </c>
    </row>
    <row r="2202" spans="1:6" x14ac:dyDescent="0.25">
      <c r="A2202" t="s">
        <v>97</v>
      </c>
      <c r="B2202">
        <v>2014</v>
      </c>
      <c r="C2202" t="s">
        <v>77</v>
      </c>
      <c r="D2202" t="s">
        <v>102</v>
      </c>
      <c r="E2202" t="s">
        <v>17622</v>
      </c>
      <c r="F2202">
        <v>32</v>
      </c>
    </row>
    <row r="2203" spans="1:6" x14ac:dyDescent="0.25">
      <c r="A2203" t="s">
        <v>97</v>
      </c>
      <c r="B2203">
        <v>2014</v>
      </c>
      <c r="C2203" t="s">
        <v>77</v>
      </c>
      <c r="D2203" t="s">
        <v>107</v>
      </c>
      <c r="E2203" t="s">
        <v>17623</v>
      </c>
      <c r="F2203">
        <v>38</v>
      </c>
    </row>
    <row r="2204" spans="1:6" x14ac:dyDescent="0.25">
      <c r="A2204" t="s">
        <v>97</v>
      </c>
      <c r="B2204">
        <v>2014</v>
      </c>
      <c r="C2204" t="s">
        <v>77</v>
      </c>
      <c r="D2204" t="s">
        <v>39</v>
      </c>
      <c r="E2204" t="s">
        <v>17624</v>
      </c>
      <c r="F2204">
        <v>53</v>
      </c>
    </row>
    <row r="2205" spans="1:6" x14ac:dyDescent="0.25">
      <c r="A2205" t="s">
        <v>97</v>
      </c>
      <c r="B2205">
        <v>2014</v>
      </c>
      <c r="C2205" t="s">
        <v>77</v>
      </c>
      <c r="D2205" t="s">
        <v>103</v>
      </c>
      <c r="E2205" t="s">
        <v>17625</v>
      </c>
      <c r="F2205">
        <v>273</v>
      </c>
    </row>
    <row r="2206" spans="1:6" x14ac:dyDescent="0.25">
      <c r="A2206" t="s">
        <v>97</v>
      </c>
      <c r="B2206">
        <v>2014</v>
      </c>
      <c r="C2206" t="s">
        <v>78</v>
      </c>
      <c r="D2206" t="s">
        <v>38</v>
      </c>
      <c r="E2206" t="s">
        <v>17626</v>
      </c>
      <c r="F2206">
        <v>18</v>
      </c>
    </row>
    <row r="2207" spans="1:6" x14ac:dyDescent="0.25">
      <c r="A2207" t="s">
        <v>97</v>
      </c>
      <c r="B2207">
        <v>2014</v>
      </c>
      <c r="C2207" t="s">
        <v>78</v>
      </c>
      <c r="D2207" t="s">
        <v>40</v>
      </c>
      <c r="E2207" t="s">
        <v>17627</v>
      </c>
      <c r="F2207">
        <v>7</v>
      </c>
    </row>
    <row r="2208" spans="1:6" x14ac:dyDescent="0.25">
      <c r="A2208" t="s">
        <v>97</v>
      </c>
      <c r="B2208">
        <v>2014</v>
      </c>
      <c r="C2208" t="s">
        <v>78</v>
      </c>
      <c r="D2208" t="s">
        <v>102</v>
      </c>
      <c r="E2208" t="s">
        <v>17628</v>
      </c>
      <c r="F2208">
        <v>33</v>
      </c>
    </row>
    <row r="2209" spans="1:6" x14ac:dyDescent="0.25">
      <c r="A2209" t="s">
        <v>97</v>
      </c>
      <c r="B2209">
        <v>2014</v>
      </c>
      <c r="C2209" t="s">
        <v>78</v>
      </c>
      <c r="D2209" t="s">
        <v>107</v>
      </c>
      <c r="E2209" t="s">
        <v>17629</v>
      </c>
      <c r="F2209">
        <v>18</v>
      </c>
    </row>
    <row r="2210" spans="1:6" x14ac:dyDescent="0.25">
      <c r="A2210" t="s">
        <v>97</v>
      </c>
      <c r="B2210">
        <v>2014</v>
      </c>
      <c r="C2210" t="s">
        <v>78</v>
      </c>
      <c r="D2210" t="s">
        <v>39</v>
      </c>
      <c r="E2210" t="s">
        <v>17630</v>
      </c>
      <c r="F2210">
        <v>42</v>
      </c>
    </row>
    <row r="2211" spans="1:6" x14ac:dyDescent="0.25">
      <c r="A2211" t="s">
        <v>97</v>
      </c>
      <c r="B2211">
        <v>2014</v>
      </c>
      <c r="C2211" t="s">
        <v>78</v>
      </c>
      <c r="D2211" t="s">
        <v>103</v>
      </c>
      <c r="E2211" t="s">
        <v>17631</v>
      </c>
      <c r="F2211">
        <v>187</v>
      </c>
    </row>
    <row r="2212" spans="1:6" x14ac:dyDescent="0.25">
      <c r="A2212" t="s">
        <v>97</v>
      </c>
      <c r="B2212">
        <v>2014</v>
      </c>
      <c r="C2212" t="s">
        <v>79</v>
      </c>
      <c r="D2212" t="s">
        <v>38</v>
      </c>
      <c r="E2212" t="s">
        <v>17632</v>
      </c>
      <c r="F2212">
        <v>22</v>
      </c>
    </row>
    <row r="2213" spans="1:6" x14ac:dyDescent="0.25">
      <c r="A2213" t="s">
        <v>97</v>
      </c>
      <c r="B2213">
        <v>2014</v>
      </c>
      <c r="C2213" t="s">
        <v>79</v>
      </c>
      <c r="D2213" t="s">
        <v>40</v>
      </c>
      <c r="E2213" t="s">
        <v>17633</v>
      </c>
      <c r="F2213">
        <v>11</v>
      </c>
    </row>
    <row r="2214" spans="1:6" x14ac:dyDescent="0.25">
      <c r="A2214" t="s">
        <v>97</v>
      </c>
      <c r="B2214">
        <v>2014</v>
      </c>
      <c r="C2214" t="s">
        <v>79</v>
      </c>
      <c r="D2214" t="s">
        <v>102</v>
      </c>
      <c r="E2214" t="s">
        <v>17634</v>
      </c>
      <c r="F2214">
        <v>49</v>
      </c>
    </row>
    <row r="2215" spans="1:6" x14ac:dyDescent="0.25">
      <c r="A2215" t="s">
        <v>97</v>
      </c>
      <c r="B2215">
        <v>2014</v>
      </c>
      <c r="C2215" t="s">
        <v>79</v>
      </c>
      <c r="D2215" t="s">
        <v>107</v>
      </c>
      <c r="E2215" t="s">
        <v>17635</v>
      </c>
      <c r="F2215">
        <v>60</v>
      </c>
    </row>
    <row r="2216" spans="1:6" x14ac:dyDescent="0.25">
      <c r="A2216" t="s">
        <v>97</v>
      </c>
      <c r="B2216">
        <v>2014</v>
      </c>
      <c r="C2216" t="s">
        <v>79</v>
      </c>
      <c r="D2216" t="s">
        <v>39</v>
      </c>
      <c r="E2216" t="s">
        <v>17636</v>
      </c>
      <c r="F2216">
        <v>55</v>
      </c>
    </row>
    <row r="2217" spans="1:6" x14ac:dyDescent="0.25">
      <c r="A2217" t="s">
        <v>97</v>
      </c>
      <c r="B2217">
        <v>2014</v>
      </c>
      <c r="C2217" t="s">
        <v>79</v>
      </c>
      <c r="D2217" t="s">
        <v>103</v>
      </c>
      <c r="E2217" t="s">
        <v>17637</v>
      </c>
      <c r="F2217">
        <v>196</v>
      </c>
    </row>
    <row r="2218" spans="1:6" x14ac:dyDescent="0.25">
      <c r="A2218" t="s">
        <v>98</v>
      </c>
      <c r="B2218">
        <v>2010</v>
      </c>
      <c r="C2218" t="s">
        <v>76</v>
      </c>
      <c r="D2218" t="s">
        <v>38</v>
      </c>
      <c r="E2218" t="s">
        <v>17638</v>
      </c>
      <c r="F2218">
        <v>12</v>
      </c>
    </row>
    <row r="2219" spans="1:6" x14ac:dyDescent="0.25">
      <c r="A2219" t="s">
        <v>98</v>
      </c>
      <c r="B2219">
        <v>2010</v>
      </c>
      <c r="C2219" t="s">
        <v>76</v>
      </c>
      <c r="D2219" t="s">
        <v>102</v>
      </c>
      <c r="E2219" t="s">
        <v>17639</v>
      </c>
      <c r="F2219">
        <v>13</v>
      </c>
    </row>
    <row r="2220" spans="1:6" x14ac:dyDescent="0.25">
      <c r="A2220" t="s">
        <v>98</v>
      </c>
      <c r="B2220">
        <v>2010</v>
      </c>
      <c r="C2220" t="s">
        <v>76</v>
      </c>
      <c r="D2220" t="s">
        <v>107</v>
      </c>
      <c r="E2220" t="s">
        <v>17640</v>
      </c>
      <c r="F2220">
        <v>15</v>
      </c>
    </row>
    <row r="2221" spans="1:6" x14ac:dyDescent="0.25">
      <c r="A2221" t="s">
        <v>98</v>
      </c>
      <c r="B2221">
        <v>2010</v>
      </c>
      <c r="C2221" t="s">
        <v>76</v>
      </c>
      <c r="D2221" t="s">
        <v>39</v>
      </c>
      <c r="E2221" t="s">
        <v>17641</v>
      </c>
      <c r="F2221">
        <v>28</v>
      </c>
    </row>
    <row r="2222" spans="1:6" x14ac:dyDescent="0.25">
      <c r="A2222" t="s">
        <v>98</v>
      </c>
      <c r="B2222">
        <v>2010</v>
      </c>
      <c r="C2222" t="s">
        <v>76</v>
      </c>
      <c r="D2222" t="s">
        <v>103</v>
      </c>
      <c r="E2222" t="s">
        <v>17642</v>
      </c>
      <c r="F2222">
        <v>130</v>
      </c>
    </row>
    <row r="2223" spans="1:6" x14ac:dyDescent="0.25">
      <c r="A2223" t="s">
        <v>98</v>
      </c>
      <c r="B2223">
        <v>2010</v>
      </c>
      <c r="C2223" t="s">
        <v>77</v>
      </c>
      <c r="D2223" t="s">
        <v>38</v>
      </c>
      <c r="E2223" t="s">
        <v>17643</v>
      </c>
      <c r="F2223">
        <v>5</v>
      </c>
    </row>
    <row r="2224" spans="1:6" x14ac:dyDescent="0.25">
      <c r="A2224" t="s">
        <v>98</v>
      </c>
      <c r="B2224">
        <v>2010</v>
      </c>
      <c r="C2224" t="s">
        <v>77</v>
      </c>
      <c r="D2224" t="s">
        <v>40</v>
      </c>
      <c r="E2224" t="s">
        <v>17644</v>
      </c>
      <c r="F2224">
        <v>1</v>
      </c>
    </row>
    <row r="2225" spans="1:6" x14ac:dyDescent="0.25">
      <c r="A2225" t="s">
        <v>98</v>
      </c>
      <c r="B2225">
        <v>2010</v>
      </c>
      <c r="C2225" t="s">
        <v>77</v>
      </c>
      <c r="D2225" t="s">
        <v>102</v>
      </c>
      <c r="E2225" t="s">
        <v>17645</v>
      </c>
      <c r="F2225">
        <v>8</v>
      </c>
    </row>
    <row r="2226" spans="1:6" x14ac:dyDescent="0.25">
      <c r="A2226" t="s">
        <v>98</v>
      </c>
      <c r="B2226">
        <v>2010</v>
      </c>
      <c r="C2226" t="s">
        <v>77</v>
      </c>
      <c r="D2226" t="s">
        <v>107</v>
      </c>
      <c r="E2226" t="s">
        <v>17646</v>
      </c>
      <c r="F2226">
        <v>15</v>
      </c>
    </row>
    <row r="2227" spans="1:6" x14ac:dyDescent="0.25">
      <c r="A2227" t="s">
        <v>98</v>
      </c>
      <c r="B2227">
        <v>2010</v>
      </c>
      <c r="C2227" t="s">
        <v>77</v>
      </c>
      <c r="D2227" t="s">
        <v>39</v>
      </c>
      <c r="E2227" t="s">
        <v>17647</v>
      </c>
      <c r="F2227">
        <v>40</v>
      </c>
    </row>
    <row r="2228" spans="1:6" x14ac:dyDescent="0.25">
      <c r="A2228" t="s">
        <v>98</v>
      </c>
      <c r="B2228">
        <v>2010</v>
      </c>
      <c r="C2228" t="s">
        <v>77</v>
      </c>
      <c r="D2228" t="s">
        <v>103</v>
      </c>
      <c r="E2228" t="s">
        <v>17648</v>
      </c>
      <c r="F2228">
        <v>180</v>
      </c>
    </row>
    <row r="2229" spans="1:6" x14ac:dyDescent="0.25">
      <c r="A2229" t="s">
        <v>98</v>
      </c>
      <c r="B2229">
        <v>2010</v>
      </c>
      <c r="C2229" t="s">
        <v>78</v>
      </c>
      <c r="D2229" t="s">
        <v>38</v>
      </c>
      <c r="E2229" t="s">
        <v>17649</v>
      </c>
      <c r="F2229">
        <v>10</v>
      </c>
    </row>
    <row r="2230" spans="1:6" x14ac:dyDescent="0.25">
      <c r="A2230" t="s">
        <v>98</v>
      </c>
      <c r="B2230">
        <v>2010</v>
      </c>
      <c r="C2230" t="s">
        <v>78</v>
      </c>
      <c r="D2230" t="s">
        <v>40</v>
      </c>
      <c r="E2230" t="s">
        <v>17650</v>
      </c>
      <c r="F2230">
        <v>1</v>
      </c>
    </row>
    <row r="2231" spans="1:6" x14ac:dyDescent="0.25">
      <c r="A2231" t="s">
        <v>98</v>
      </c>
      <c r="B2231">
        <v>2010</v>
      </c>
      <c r="C2231" t="s">
        <v>78</v>
      </c>
      <c r="D2231" t="s">
        <v>102</v>
      </c>
      <c r="E2231" t="s">
        <v>17651</v>
      </c>
      <c r="F2231">
        <v>12</v>
      </c>
    </row>
    <row r="2232" spans="1:6" x14ac:dyDescent="0.25">
      <c r="A2232" t="s">
        <v>98</v>
      </c>
      <c r="B2232">
        <v>2010</v>
      </c>
      <c r="C2232" t="s">
        <v>78</v>
      </c>
      <c r="D2232" t="s">
        <v>107</v>
      </c>
      <c r="E2232" t="s">
        <v>17652</v>
      </c>
      <c r="F2232">
        <v>19</v>
      </c>
    </row>
    <row r="2233" spans="1:6" x14ac:dyDescent="0.25">
      <c r="A2233" t="s">
        <v>98</v>
      </c>
      <c r="B2233">
        <v>2010</v>
      </c>
      <c r="C2233" t="s">
        <v>78</v>
      </c>
      <c r="D2233" t="s">
        <v>39</v>
      </c>
      <c r="E2233" t="s">
        <v>17653</v>
      </c>
      <c r="F2233">
        <v>50</v>
      </c>
    </row>
    <row r="2234" spans="1:6" x14ac:dyDescent="0.25">
      <c r="A2234" t="s">
        <v>98</v>
      </c>
      <c r="B2234">
        <v>2010</v>
      </c>
      <c r="C2234" t="s">
        <v>78</v>
      </c>
      <c r="D2234" t="s">
        <v>103</v>
      </c>
      <c r="E2234" t="s">
        <v>17654</v>
      </c>
      <c r="F2234">
        <v>189</v>
      </c>
    </row>
    <row r="2235" spans="1:6" x14ac:dyDescent="0.25">
      <c r="A2235" t="s">
        <v>98</v>
      </c>
      <c r="B2235">
        <v>2010</v>
      </c>
      <c r="C2235" t="s">
        <v>79</v>
      </c>
      <c r="D2235" t="s">
        <v>38</v>
      </c>
      <c r="E2235" t="s">
        <v>17655</v>
      </c>
      <c r="F2235">
        <v>9</v>
      </c>
    </row>
    <row r="2236" spans="1:6" x14ac:dyDescent="0.25">
      <c r="A2236" t="s">
        <v>98</v>
      </c>
      <c r="B2236">
        <v>2010</v>
      </c>
      <c r="C2236" t="s">
        <v>79</v>
      </c>
      <c r="D2236" t="s">
        <v>40</v>
      </c>
      <c r="E2236" t="s">
        <v>17656</v>
      </c>
      <c r="F2236">
        <v>1</v>
      </c>
    </row>
    <row r="2237" spans="1:6" x14ac:dyDescent="0.25">
      <c r="A2237" t="s">
        <v>98</v>
      </c>
      <c r="B2237">
        <v>2010</v>
      </c>
      <c r="C2237" t="s">
        <v>79</v>
      </c>
      <c r="D2237" t="s">
        <v>102</v>
      </c>
      <c r="E2237" t="s">
        <v>17657</v>
      </c>
      <c r="F2237">
        <v>14</v>
      </c>
    </row>
    <row r="2238" spans="1:6" x14ac:dyDescent="0.25">
      <c r="A2238" t="s">
        <v>98</v>
      </c>
      <c r="B2238">
        <v>2010</v>
      </c>
      <c r="C2238" t="s">
        <v>79</v>
      </c>
      <c r="D2238" t="s">
        <v>107</v>
      </c>
      <c r="E2238" t="s">
        <v>17658</v>
      </c>
      <c r="F2238">
        <v>22</v>
      </c>
    </row>
    <row r="2239" spans="1:6" x14ac:dyDescent="0.25">
      <c r="A2239" t="s">
        <v>98</v>
      </c>
      <c r="B2239">
        <v>2010</v>
      </c>
      <c r="C2239" t="s">
        <v>79</v>
      </c>
      <c r="D2239" t="s">
        <v>39</v>
      </c>
      <c r="E2239" t="s">
        <v>17659</v>
      </c>
      <c r="F2239">
        <v>50</v>
      </c>
    </row>
    <row r="2240" spans="1:6" x14ac:dyDescent="0.25">
      <c r="A2240" t="s">
        <v>98</v>
      </c>
      <c r="B2240">
        <v>2010</v>
      </c>
      <c r="C2240" t="s">
        <v>79</v>
      </c>
      <c r="D2240" t="s">
        <v>103</v>
      </c>
      <c r="E2240" t="s">
        <v>17660</v>
      </c>
      <c r="F2240">
        <v>148</v>
      </c>
    </row>
    <row r="2241" spans="1:6" x14ac:dyDescent="0.25">
      <c r="A2241" t="s">
        <v>98</v>
      </c>
      <c r="B2241">
        <v>2011</v>
      </c>
      <c r="C2241" t="s">
        <v>76</v>
      </c>
      <c r="D2241" t="s">
        <v>38</v>
      </c>
      <c r="E2241" t="s">
        <v>17661</v>
      </c>
      <c r="F2241">
        <v>5</v>
      </c>
    </row>
    <row r="2242" spans="1:6" x14ac:dyDescent="0.25">
      <c r="A2242" t="s">
        <v>98</v>
      </c>
      <c r="B2242">
        <v>2011</v>
      </c>
      <c r="C2242" t="s">
        <v>76</v>
      </c>
      <c r="D2242" t="s">
        <v>40</v>
      </c>
      <c r="E2242" t="s">
        <v>17662</v>
      </c>
      <c r="F2242">
        <v>1</v>
      </c>
    </row>
    <row r="2243" spans="1:6" x14ac:dyDescent="0.25">
      <c r="A2243" t="s">
        <v>98</v>
      </c>
      <c r="B2243">
        <v>2011</v>
      </c>
      <c r="C2243" t="s">
        <v>76</v>
      </c>
      <c r="D2243" t="s">
        <v>102</v>
      </c>
      <c r="E2243" t="s">
        <v>17663</v>
      </c>
      <c r="F2243">
        <v>11</v>
      </c>
    </row>
    <row r="2244" spans="1:6" x14ac:dyDescent="0.25">
      <c r="A2244" t="s">
        <v>98</v>
      </c>
      <c r="B2244">
        <v>2011</v>
      </c>
      <c r="C2244" t="s">
        <v>76</v>
      </c>
      <c r="D2244" t="s">
        <v>107</v>
      </c>
      <c r="E2244" t="s">
        <v>17664</v>
      </c>
      <c r="F2244">
        <v>10</v>
      </c>
    </row>
    <row r="2245" spans="1:6" x14ac:dyDescent="0.25">
      <c r="A2245" t="s">
        <v>98</v>
      </c>
      <c r="B2245">
        <v>2011</v>
      </c>
      <c r="C2245" t="s">
        <v>76</v>
      </c>
      <c r="D2245" t="s">
        <v>39</v>
      </c>
      <c r="E2245" t="s">
        <v>17665</v>
      </c>
      <c r="F2245">
        <v>31</v>
      </c>
    </row>
    <row r="2246" spans="1:6" x14ac:dyDescent="0.25">
      <c r="A2246" t="s">
        <v>98</v>
      </c>
      <c r="B2246">
        <v>2011</v>
      </c>
      <c r="C2246" t="s">
        <v>76</v>
      </c>
      <c r="D2246" t="s">
        <v>103</v>
      </c>
      <c r="E2246" t="s">
        <v>17666</v>
      </c>
      <c r="F2246">
        <v>112</v>
      </c>
    </row>
    <row r="2247" spans="1:6" x14ac:dyDescent="0.25">
      <c r="A2247" t="s">
        <v>98</v>
      </c>
      <c r="B2247">
        <v>2011</v>
      </c>
      <c r="C2247" t="s">
        <v>77</v>
      </c>
      <c r="D2247" t="s">
        <v>38</v>
      </c>
      <c r="E2247" t="s">
        <v>17667</v>
      </c>
      <c r="F2247">
        <v>6</v>
      </c>
    </row>
    <row r="2248" spans="1:6" x14ac:dyDescent="0.25">
      <c r="A2248" t="s">
        <v>98</v>
      </c>
      <c r="B2248">
        <v>2011</v>
      </c>
      <c r="C2248" t="s">
        <v>77</v>
      </c>
      <c r="D2248" t="s">
        <v>102</v>
      </c>
      <c r="E2248" t="s">
        <v>17668</v>
      </c>
      <c r="F2248">
        <v>19</v>
      </c>
    </row>
    <row r="2249" spans="1:6" x14ac:dyDescent="0.25">
      <c r="A2249" t="s">
        <v>98</v>
      </c>
      <c r="B2249">
        <v>2011</v>
      </c>
      <c r="C2249" t="s">
        <v>77</v>
      </c>
      <c r="D2249" t="s">
        <v>107</v>
      </c>
      <c r="E2249" t="s">
        <v>17669</v>
      </c>
      <c r="F2249">
        <v>14</v>
      </c>
    </row>
    <row r="2250" spans="1:6" x14ac:dyDescent="0.25">
      <c r="A2250" t="s">
        <v>98</v>
      </c>
      <c r="B2250">
        <v>2011</v>
      </c>
      <c r="C2250" t="s">
        <v>77</v>
      </c>
      <c r="D2250" t="s">
        <v>39</v>
      </c>
      <c r="E2250" t="s">
        <v>17670</v>
      </c>
      <c r="F2250">
        <v>49</v>
      </c>
    </row>
    <row r="2251" spans="1:6" x14ac:dyDescent="0.25">
      <c r="A2251" t="s">
        <v>98</v>
      </c>
      <c r="B2251">
        <v>2011</v>
      </c>
      <c r="C2251" t="s">
        <v>77</v>
      </c>
      <c r="D2251" t="s">
        <v>103</v>
      </c>
      <c r="E2251" t="s">
        <v>17671</v>
      </c>
      <c r="F2251">
        <v>179</v>
      </c>
    </row>
    <row r="2252" spans="1:6" x14ac:dyDescent="0.25">
      <c r="A2252" t="s">
        <v>98</v>
      </c>
      <c r="B2252">
        <v>2011</v>
      </c>
      <c r="C2252" t="s">
        <v>78</v>
      </c>
      <c r="D2252" t="s">
        <v>38</v>
      </c>
      <c r="E2252" t="s">
        <v>17672</v>
      </c>
      <c r="F2252">
        <v>6</v>
      </c>
    </row>
    <row r="2253" spans="1:6" x14ac:dyDescent="0.25">
      <c r="A2253" t="s">
        <v>98</v>
      </c>
      <c r="B2253">
        <v>2011</v>
      </c>
      <c r="C2253" t="s">
        <v>78</v>
      </c>
      <c r="D2253" t="s">
        <v>102</v>
      </c>
      <c r="E2253" t="s">
        <v>17673</v>
      </c>
      <c r="F2253">
        <v>22</v>
      </c>
    </row>
    <row r="2254" spans="1:6" x14ac:dyDescent="0.25">
      <c r="A2254" t="s">
        <v>98</v>
      </c>
      <c r="B2254">
        <v>2011</v>
      </c>
      <c r="C2254" t="s">
        <v>78</v>
      </c>
      <c r="D2254" t="s">
        <v>107</v>
      </c>
      <c r="E2254" t="s">
        <v>17674</v>
      </c>
      <c r="F2254">
        <v>11</v>
      </c>
    </row>
    <row r="2255" spans="1:6" x14ac:dyDescent="0.25">
      <c r="A2255" t="s">
        <v>98</v>
      </c>
      <c r="B2255">
        <v>2011</v>
      </c>
      <c r="C2255" t="s">
        <v>78</v>
      </c>
      <c r="D2255" t="s">
        <v>39</v>
      </c>
      <c r="E2255" t="s">
        <v>17675</v>
      </c>
      <c r="F2255">
        <v>72</v>
      </c>
    </row>
    <row r="2256" spans="1:6" x14ac:dyDescent="0.25">
      <c r="A2256" t="s">
        <v>98</v>
      </c>
      <c r="B2256">
        <v>2011</v>
      </c>
      <c r="C2256" t="s">
        <v>78</v>
      </c>
      <c r="D2256" t="s">
        <v>103</v>
      </c>
      <c r="E2256" t="s">
        <v>17676</v>
      </c>
      <c r="F2256">
        <v>165</v>
      </c>
    </row>
    <row r="2257" spans="1:6" x14ac:dyDescent="0.25">
      <c r="A2257" t="s">
        <v>98</v>
      </c>
      <c r="B2257">
        <v>2011</v>
      </c>
      <c r="C2257" t="s">
        <v>79</v>
      </c>
      <c r="D2257" t="s">
        <v>38</v>
      </c>
      <c r="E2257" t="s">
        <v>17677</v>
      </c>
      <c r="F2257">
        <v>3</v>
      </c>
    </row>
    <row r="2258" spans="1:6" x14ac:dyDescent="0.25">
      <c r="A2258" t="s">
        <v>98</v>
      </c>
      <c r="B2258">
        <v>2011</v>
      </c>
      <c r="C2258" t="s">
        <v>79</v>
      </c>
      <c r="D2258" t="s">
        <v>40</v>
      </c>
      <c r="E2258" t="s">
        <v>17678</v>
      </c>
      <c r="F2258">
        <v>2</v>
      </c>
    </row>
    <row r="2259" spans="1:6" x14ac:dyDescent="0.25">
      <c r="A2259" t="s">
        <v>98</v>
      </c>
      <c r="B2259">
        <v>2011</v>
      </c>
      <c r="C2259" t="s">
        <v>79</v>
      </c>
      <c r="D2259" t="s">
        <v>102</v>
      </c>
      <c r="E2259" t="s">
        <v>17679</v>
      </c>
      <c r="F2259">
        <v>5</v>
      </c>
    </row>
    <row r="2260" spans="1:6" x14ac:dyDescent="0.25">
      <c r="A2260" t="s">
        <v>98</v>
      </c>
      <c r="B2260">
        <v>2011</v>
      </c>
      <c r="C2260" t="s">
        <v>79</v>
      </c>
      <c r="D2260" t="s">
        <v>107</v>
      </c>
      <c r="E2260" t="s">
        <v>17680</v>
      </c>
      <c r="F2260">
        <v>14</v>
      </c>
    </row>
    <row r="2261" spans="1:6" x14ac:dyDescent="0.25">
      <c r="A2261" t="s">
        <v>98</v>
      </c>
      <c r="B2261">
        <v>2011</v>
      </c>
      <c r="C2261" t="s">
        <v>79</v>
      </c>
      <c r="D2261" t="s">
        <v>39</v>
      </c>
      <c r="E2261" t="s">
        <v>17681</v>
      </c>
      <c r="F2261">
        <v>51</v>
      </c>
    </row>
    <row r="2262" spans="1:6" x14ac:dyDescent="0.25">
      <c r="A2262" t="s">
        <v>98</v>
      </c>
      <c r="B2262">
        <v>2011</v>
      </c>
      <c r="C2262" t="s">
        <v>79</v>
      </c>
      <c r="D2262" t="s">
        <v>103</v>
      </c>
      <c r="E2262" t="s">
        <v>17682</v>
      </c>
      <c r="F2262">
        <v>140</v>
      </c>
    </row>
    <row r="2263" spans="1:6" x14ac:dyDescent="0.25">
      <c r="A2263" t="s">
        <v>98</v>
      </c>
      <c r="B2263">
        <v>2012</v>
      </c>
      <c r="C2263" t="s">
        <v>76</v>
      </c>
      <c r="D2263" t="s">
        <v>38</v>
      </c>
      <c r="E2263" t="s">
        <v>17683</v>
      </c>
      <c r="F2263">
        <v>7</v>
      </c>
    </row>
    <row r="2264" spans="1:6" x14ac:dyDescent="0.25">
      <c r="A2264" t="s">
        <v>98</v>
      </c>
      <c r="B2264">
        <v>2012</v>
      </c>
      <c r="C2264" t="s">
        <v>76</v>
      </c>
      <c r="D2264" t="s">
        <v>102</v>
      </c>
      <c r="E2264" t="s">
        <v>17684</v>
      </c>
      <c r="F2264">
        <v>12</v>
      </c>
    </row>
    <row r="2265" spans="1:6" x14ac:dyDescent="0.25">
      <c r="A2265" t="s">
        <v>98</v>
      </c>
      <c r="B2265">
        <v>2012</v>
      </c>
      <c r="C2265" t="s">
        <v>76</v>
      </c>
      <c r="D2265" t="s">
        <v>107</v>
      </c>
      <c r="E2265" t="s">
        <v>17685</v>
      </c>
      <c r="F2265">
        <v>9</v>
      </c>
    </row>
    <row r="2266" spans="1:6" x14ac:dyDescent="0.25">
      <c r="A2266" t="s">
        <v>98</v>
      </c>
      <c r="B2266">
        <v>2012</v>
      </c>
      <c r="C2266" t="s">
        <v>76</v>
      </c>
      <c r="D2266" t="s">
        <v>39</v>
      </c>
      <c r="E2266" t="s">
        <v>17686</v>
      </c>
      <c r="F2266">
        <v>34</v>
      </c>
    </row>
    <row r="2267" spans="1:6" x14ac:dyDescent="0.25">
      <c r="A2267" t="s">
        <v>98</v>
      </c>
      <c r="B2267">
        <v>2012</v>
      </c>
      <c r="C2267" t="s">
        <v>76</v>
      </c>
      <c r="D2267" t="s">
        <v>103</v>
      </c>
      <c r="E2267" t="s">
        <v>17687</v>
      </c>
      <c r="F2267">
        <v>125</v>
      </c>
    </row>
    <row r="2268" spans="1:6" x14ac:dyDescent="0.25">
      <c r="A2268" t="s">
        <v>98</v>
      </c>
      <c r="B2268">
        <v>2012</v>
      </c>
      <c r="C2268" t="s">
        <v>77</v>
      </c>
      <c r="D2268" t="s">
        <v>38</v>
      </c>
      <c r="E2268" t="s">
        <v>17688</v>
      </c>
      <c r="F2268">
        <v>8</v>
      </c>
    </row>
    <row r="2269" spans="1:6" x14ac:dyDescent="0.25">
      <c r="A2269" t="s">
        <v>98</v>
      </c>
      <c r="B2269">
        <v>2012</v>
      </c>
      <c r="C2269" t="s">
        <v>77</v>
      </c>
      <c r="D2269" t="s">
        <v>40</v>
      </c>
      <c r="E2269" t="s">
        <v>17689</v>
      </c>
      <c r="F2269">
        <v>1</v>
      </c>
    </row>
    <row r="2270" spans="1:6" x14ac:dyDescent="0.25">
      <c r="A2270" t="s">
        <v>98</v>
      </c>
      <c r="B2270">
        <v>2012</v>
      </c>
      <c r="C2270" t="s">
        <v>77</v>
      </c>
      <c r="D2270" t="s">
        <v>102</v>
      </c>
      <c r="E2270" t="s">
        <v>17690</v>
      </c>
      <c r="F2270">
        <v>14</v>
      </c>
    </row>
    <row r="2271" spans="1:6" x14ac:dyDescent="0.25">
      <c r="A2271" t="s">
        <v>98</v>
      </c>
      <c r="B2271">
        <v>2012</v>
      </c>
      <c r="C2271" t="s">
        <v>77</v>
      </c>
      <c r="D2271" t="s">
        <v>107</v>
      </c>
      <c r="E2271" t="s">
        <v>17691</v>
      </c>
      <c r="F2271">
        <v>19</v>
      </c>
    </row>
    <row r="2272" spans="1:6" x14ac:dyDescent="0.25">
      <c r="A2272" t="s">
        <v>98</v>
      </c>
      <c r="B2272">
        <v>2012</v>
      </c>
      <c r="C2272" t="s">
        <v>77</v>
      </c>
      <c r="D2272" t="s">
        <v>39</v>
      </c>
      <c r="E2272" t="s">
        <v>17692</v>
      </c>
      <c r="F2272">
        <v>37</v>
      </c>
    </row>
    <row r="2273" spans="1:6" x14ac:dyDescent="0.25">
      <c r="A2273" t="s">
        <v>98</v>
      </c>
      <c r="B2273">
        <v>2012</v>
      </c>
      <c r="C2273" t="s">
        <v>77</v>
      </c>
      <c r="D2273" t="s">
        <v>103</v>
      </c>
      <c r="E2273" t="s">
        <v>17693</v>
      </c>
      <c r="F2273">
        <v>155</v>
      </c>
    </row>
    <row r="2274" spans="1:6" x14ac:dyDescent="0.25">
      <c r="A2274" t="s">
        <v>98</v>
      </c>
      <c r="B2274">
        <v>2012</v>
      </c>
      <c r="C2274" t="s">
        <v>78</v>
      </c>
      <c r="D2274" t="s">
        <v>38</v>
      </c>
      <c r="E2274" t="s">
        <v>17694</v>
      </c>
      <c r="F2274">
        <v>10</v>
      </c>
    </row>
    <row r="2275" spans="1:6" x14ac:dyDescent="0.25">
      <c r="A2275" t="s">
        <v>98</v>
      </c>
      <c r="B2275">
        <v>2012</v>
      </c>
      <c r="C2275" t="s">
        <v>78</v>
      </c>
      <c r="D2275" t="s">
        <v>40</v>
      </c>
      <c r="E2275" t="s">
        <v>17695</v>
      </c>
      <c r="F2275">
        <v>1</v>
      </c>
    </row>
    <row r="2276" spans="1:6" x14ac:dyDescent="0.25">
      <c r="A2276" t="s">
        <v>98</v>
      </c>
      <c r="B2276">
        <v>2012</v>
      </c>
      <c r="C2276" t="s">
        <v>78</v>
      </c>
      <c r="D2276" t="s">
        <v>102</v>
      </c>
      <c r="E2276" t="s">
        <v>17696</v>
      </c>
      <c r="F2276">
        <v>15</v>
      </c>
    </row>
    <row r="2277" spans="1:6" x14ac:dyDescent="0.25">
      <c r="A2277" t="s">
        <v>98</v>
      </c>
      <c r="B2277">
        <v>2012</v>
      </c>
      <c r="C2277" t="s">
        <v>78</v>
      </c>
      <c r="D2277" t="s">
        <v>107</v>
      </c>
      <c r="E2277" t="s">
        <v>17697</v>
      </c>
      <c r="F2277">
        <v>15</v>
      </c>
    </row>
    <row r="2278" spans="1:6" x14ac:dyDescent="0.25">
      <c r="A2278" t="s">
        <v>98</v>
      </c>
      <c r="B2278">
        <v>2012</v>
      </c>
      <c r="C2278" t="s">
        <v>78</v>
      </c>
      <c r="D2278" t="s">
        <v>39</v>
      </c>
      <c r="E2278" t="s">
        <v>17698</v>
      </c>
      <c r="F2278">
        <v>48</v>
      </c>
    </row>
    <row r="2279" spans="1:6" x14ac:dyDescent="0.25">
      <c r="A2279" t="s">
        <v>98</v>
      </c>
      <c r="B2279">
        <v>2012</v>
      </c>
      <c r="C2279" t="s">
        <v>78</v>
      </c>
      <c r="D2279" t="s">
        <v>103</v>
      </c>
      <c r="E2279" t="s">
        <v>17699</v>
      </c>
      <c r="F2279">
        <v>153</v>
      </c>
    </row>
    <row r="2280" spans="1:6" x14ac:dyDescent="0.25">
      <c r="A2280" t="s">
        <v>98</v>
      </c>
      <c r="B2280">
        <v>2012</v>
      </c>
      <c r="C2280" t="s">
        <v>79</v>
      </c>
      <c r="D2280" t="s">
        <v>38</v>
      </c>
      <c r="E2280" t="s">
        <v>17700</v>
      </c>
      <c r="F2280">
        <v>2</v>
      </c>
    </row>
    <row r="2281" spans="1:6" x14ac:dyDescent="0.25">
      <c r="A2281" t="s">
        <v>98</v>
      </c>
      <c r="B2281">
        <v>2012</v>
      </c>
      <c r="C2281" t="s">
        <v>79</v>
      </c>
      <c r="D2281" t="s">
        <v>40</v>
      </c>
      <c r="E2281" t="s">
        <v>17701</v>
      </c>
      <c r="F2281">
        <v>1</v>
      </c>
    </row>
    <row r="2282" spans="1:6" x14ac:dyDescent="0.25">
      <c r="A2282" t="s">
        <v>98</v>
      </c>
      <c r="B2282">
        <v>2012</v>
      </c>
      <c r="C2282" t="s">
        <v>79</v>
      </c>
      <c r="D2282" t="s">
        <v>102</v>
      </c>
      <c r="E2282" t="s">
        <v>17702</v>
      </c>
      <c r="F2282">
        <v>23</v>
      </c>
    </row>
    <row r="2283" spans="1:6" x14ac:dyDescent="0.25">
      <c r="A2283" t="s">
        <v>98</v>
      </c>
      <c r="B2283">
        <v>2012</v>
      </c>
      <c r="C2283" t="s">
        <v>79</v>
      </c>
      <c r="D2283" t="s">
        <v>107</v>
      </c>
      <c r="E2283" t="s">
        <v>17703</v>
      </c>
      <c r="F2283">
        <v>20</v>
      </c>
    </row>
    <row r="2284" spans="1:6" x14ac:dyDescent="0.25">
      <c r="A2284" t="s">
        <v>98</v>
      </c>
      <c r="B2284">
        <v>2012</v>
      </c>
      <c r="C2284" t="s">
        <v>79</v>
      </c>
      <c r="D2284" t="s">
        <v>39</v>
      </c>
      <c r="E2284" t="s">
        <v>17704</v>
      </c>
      <c r="F2284">
        <v>51</v>
      </c>
    </row>
    <row r="2285" spans="1:6" x14ac:dyDescent="0.25">
      <c r="A2285" t="s">
        <v>98</v>
      </c>
      <c r="B2285">
        <v>2012</v>
      </c>
      <c r="C2285" t="s">
        <v>79</v>
      </c>
      <c r="D2285" t="s">
        <v>103</v>
      </c>
      <c r="E2285" t="s">
        <v>17705</v>
      </c>
      <c r="F2285">
        <v>136</v>
      </c>
    </row>
    <row r="2286" spans="1:6" x14ac:dyDescent="0.25">
      <c r="A2286" t="s">
        <v>98</v>
      </c>
      <c r="B2286">
        <v>2013</v>
      </c>
      <c r="C2286" t="s">
        <v>76</v>
      </c>
      <c r="D2286" t="s">
        <v>38</v>
      </c>
      <c r="E2286" t="s">
        <v>17706</v>
      </c>
      <c r="F2286">
        <v>11</v>
      </c>
    </row>
    <row r="2287" spans="1:6" x14ac:dyDescent="0.25">
      <c r="A2287" t="s">
        <v>98</v>
      </c>
      <c r="B2287">
        <v>2013</v>
      </c>
      <c r="C2287" t="s">
        <v>76</v>
      </c>
      <c r="D2287" t="s">
        <v>40</v>
      </c>
      <c r="E2287" t="s">
        <v>17707</v>
      </c>
      <c r="F2287">
        <v>1</v>
      </c>
    </row>
    <row r="2288" spans="1:6" x14ac:dyDescent="0.25">
      <c r="A2288" t="s">
        <v>98</v>
      </c>
      <c r="B2288">
        <v>2013</v>
      </c>
      <c r="C2288" t="s">
        <v>76</v>
      </c>
      <c r="D2288" t="s">
        <v>102</v>
      </c>
      <c r="E2288" t="s">
        <v>17708</v>
      </c>
      <c r="F2288">
        <v>11</v>
      </c>
    </row>
    <row r="2289" spans="1:6" x14ac:dyDescent="0.25">
      <c r="A2289" t="s">
        <v>98</v>
      </c>
      <c r="B2289">
        <v>2013</v>
      </c>
      <c r="C2289" t="s">
        <v>76</v>
      </c>
      <c r="D2289" t="s">
        <v>107</v>
      </c>
      <c r="E2289" t="s">
        <v>17709</v>
      </c>
      <c r="F2289">
        <v>15</v>
      </c>
    </row>
    <row r="2290" spans="1:6" x14ac:dyDescent="0.25">
      <c r="A2290" t="s">
        <v>98</v>
      </c>
      <c r="B2290">
        <v>2013</v>
      </c>
      <c r="C2290" t="s">
        <v>76</v>
      </c>
      <c r="D2290" t="s">
        <v>39</v>
      </c>
      <c r="E2290" t="s">
        <v>17710</v>
      </c>
      <c r="F2290">
        <v>26</v>
      </c>
    </row>
    <row r="2291" spans="1:6" x14ac:dyDescent="0.25">
      <c r="A2291" t="s">
        <v>98</v>
      </c>
      <c r="B2291">
        <v>2013</v>
      </c>
      <c r="C2291" t="s">
        <v>76</v>
      </c>
      <c r="D2291" t="s">
        <v>103</v>
      </c>
      <c r="E2291" t="s">
        <v>17711</v>
      </c>
      <c r="F2291">
        <v>111</v>
      </c>
    </row>
    <row r="2292" spans="1:6" x14ac:dyDescent="0.25">
      <c r="A2292" t="s">
        <v>98</v>
      </c>
      <c r="B2292">
        <v>2013</v>
      </c>
      <c r="C2292" t="s">
        <v>77</v>
      </c>
      <c r="D2292" t="s">
        <v>38</v>
      </c>
      <c r="E2292" t="s">
        <v>17712</v>
      </c>
      <c r="F2292">
        <v>20</v>
      </c>
    </row>
    <row r="2293" spans="1:6" x14ac:dyDescent="0.25">
      <c r="A2293" t="s">
        <v>98</v>
      </c>
      <c r="B2293">
        <v>2013</v>
      </c>
      <c r="C2293" t="s">
        <v>77</v>
      </c>
      <c r="D2293" t="s">
        <v>40</v>
      </c>
      <c r="E2293" t="s">
        <v>17713</v>
      </c>
      <c r="F2293">
        <v>1</v>
      </c>
    </row>
    <row r="2294" spans="1:6" x14ac:dyDescent="0.25">
      <c r="A2294" t="s">
        <v>98</v>
      </c>
      <c r="B2294">
        <v>2013</v>
      </c>
      <c r="C2294" t="s">
        <v>77</v>
      </c>
      <c r="D2294" t="s">
        <v>102</v>
      </c>
      <c r="E2294" t="s">
        <v>17714</v>
      </c>
      <c r="F2294">
        <v>18</v>
      </c>
    </row>
    <row r="2295" spans="1:6" x14ac:dyDescent="0.25">
      <c r="A2295" t="s">
        <v>98</v>
      </c>
      <c r="B2295">
        <v>2013</v>
      </c>
      <c r="C2295" t="s">
        <v>77</v>
      </c>
      <c r="D2295" t="s">
        <v>107</v>
      </c>
      <c r="E2295" t="s">
        <v>17715</v>
      </c>
      <c r="F2295">
        <v>43</v>
      </c>
    </row>
    <row r="2296" spans="1:6" x14ac:dyDescent="0.25">
      <c r="A2296" t="s">
        <v>98</v>
      </c>
      <c r="B2296">
        <v>2013</v>
      </c>
      <c r="C2296" t="s">
        <v>77</v>
      </c>
      <c r="D2296" t="s">
        <v>39</v>
      </c>
      <c r="E2296" t="s">
        <v>17716</v>
      </c>
      <c r="F2296">
        <v>38</v>
      </c>
    </row>
    <row r="2297" spans="1:6" x14ac:dyDescent="0.25">
      <c r="A2297" t="s">
        <v>98</v>
      </c>
      <c r="B2297">
        <v>2013</v>
      </c>
      <c r="C2297" t="s">
        <v>77</v>
      </c>
      <c r="D2297" t="s">
        <v>103</v>
      </c>
      <c r="E2297" t="s">
        <v>17717</v>
      </c>
      <c r="F2297">
        <v>154</v>
      </c>
    </row>
    <row r="2298" spans="1:6" x14ac:dyDescent="0.25">
      <c r="A2298" t="s">
        <v>98</v>
      </c>
      <c r="B2298">
        <v>2013</v>
      </c>
      <c r="C2298" t="s">
        <v>78</v>
      </c>
      <c r="D2298" t="s">
        <v>38</v>
      </c>
      <c r="E2298" t="s">
        <v>17718</v>
      </c>
      <c r="F2298">
        <v>12</v>
      </c>
    </row>
    <row r="2299" spans="1:6" x14ac:dyDescent="0.25">
      <c r="A2299" t="s">
        <v>98</v>
      </c>
      <c r="B2299">
        <v>2013</v>
      </c>
      <c r="C2299" t="s">
        <v>78</v>
      </c>
      <c r="D2299" t="s">
        <v>40</v>
      </c>
      <c r="E2299" t="s">
        <v>17719</v>
      </c>
      <c r="F2299">
        <v>2</v>
      </c>
    </row>
    <row r="2300" spans="1:6" x14ac:dyDescent="0.25">
      <c r="A2300" t="s">
        <v>98</v>
      </c>
      <c r="B2300">
        <v>2013</v>
      </c>
      <c r="C2300" t="s">
        <v>78</v>
      </c>
      <c r="D2300" t="s">
        <v>102</v>
      </c>
      <c r="E2300" t="s">
        <v>17720</v>
      </c>
      <c r="F2300">
        <v>17</v>
      </c>
    </row>
    <row r="2301" spans="1:6" x14ac:dyDescent="0.25">
      <c r="A2301" t="s">
        <v>98</v>
      </c>
      <c r="B2301">
        <v>2013</v>
      </c>
      <c r="C2301" t="s">
        <v>78</v>
      </c>
      <c r="D2301" t="s">
        <v>107</v>
      </c>
      <c r="E2301" t="s">
        <v>17721</v>
      </c>
      <c r="F2301">
        <v>23</v>
      </c>
    </row>
    <row r="2302" spans="1:6" x14ac:dyDescent="0.25">
      <c r="A2302" t="s">
        <v>98</v>
      </c>
      <c r="B2302">
        <v>2013</v>
      </c>
      <c r="C2302" t="s">
        <v>78</v>
      </c>
      <c r="D2302" t="s">
        <v>39</v>
      </c>
      <c r="E2302" t="s">
        <v>17722</v>
      </c>
      <c r="F2302">
        <v>40</v>
      </c>
    </row>
    <row r="2303" spans="1:6" x14ac:dyDescent="0.25">
      <c r="A2303" t="s">
        <v>98</v>
      </c>
      <c r="B2303">
        <v>2013</v>
      </c>
      <c r="C2303" t="s">
        <v>78</v>
      </c>
      <c r="D2303" t="s">
        <v>103</v>
      </c>
      <c r="E2303" t="s">
        <v>17723</v>
      </c>
      <c r="F2303">
        <v>145</v>
      </c>
    </row>
    <row r="2304" spans="1:6" x14ac:dyDescent="0.25">
      <c r="A2304" t="s">
        <v>98</v>
      </c>
      <c r="B2304">
        <v>2013</v>
      </c>
      <c r="C2304" t="s">
        <v>79</v>
      </c>
      <c r="D2304" t="s">
        <v>38</v>
      </c>
      <c r="E2304" t="s">
        <v>17724</v>
      </c>
      <c r="F2304">
        <v>10</v>
      </c>
    </row>
    <row r="2305" spans="1:6" x14ac:dyDescent="0.25">
      <c r="A2305" t="s">
        <v>98</v>
      </c>
      <c r="B2305">
        <v>2013</v>
      </c>
      <c r="C2305" t="s">
        <v>79</v>
      </c>
      <c r="D2305" t="s">
        <v>102</v>
      </c>
      <c r="E2305" t="s">
        <v>17725</v>
      </c>
      <c r="F2305">
        <v>27</v>
      </c>
    </row>
    <row r="2306" spans="1:6" x14ac:dyDescent="0.25">
      <c r="A2306" t="s">
        <v>98</v>
      </c>
      <c r="B2306">
        <v>2013</v>
      </c>
      <c r="C2306" t="s">
        <v>79</v>
      </c>
      <c r="D2306" t="s">
        <v>107</v>
      </c>
      <c r="E2306" t="s">
        <v>17726</v>
      </c>
      <c r="F2306">
        <v>23</v>
      </c>
    </row>
    <row r="2307" spans="1:6" x14ac:dyDescent="0.25">
      <c r="A2307" t="s">
        <v>98</v>
      </c>
      <c r="B2307">
        <v>2013</v>
      </c>
      <c r="C2307" t="s">
        <v>79</v>
      </c>
      <c r="D2307" t="s">
        <v>39</v>
      </c>
      <c r="E2307" t="s">
        <v>17727</v>
      </c>
      <c r="F2307">
        <v>56</v>
      </c>
    </row>
    <row r="2308" spans="1:6" x14ac:dyDescent="0.25">
      <c r="A2308" t="s">
        <v>98</v>
      </c>
      <c r="B2308">
        <v>2013</v>
      </c>
      <c r="C2308" t="s">
        <v>79</v>
      </c>
      <c r="D2308" t="s">
        <v>103</v>
      </c>
      <c r="E2308" t="s">
        <v>17728</v>
      </c>
      <c r="F2308">
        <v>122</v>
      </c>
    </row>
    <row r="2309" spans="1:6" x14ac:dyDescent="0.25">
      <c r="A2309" t="s">
        <v>98</v>
      </c>
      <c r="B2309">
        <v>2014</v>
      </c>
      <c r="C2309" t="s">
        <v>76</v>
      </c>
      <c r="D2309" t="s">
        <v>38</v>
      </c>
      <c r="E2309" t="s">
        <v>17729</v>
      </c>
      <c r="F2309">
        <v>12</v>
      </c>
    </row>
    <row r="2310" spans="1:6" x14ac:dyDescent="0.25">
      <c r="A2310" t="s">
        <v>98</v>
      </c>
      <c r="B2310">
        <v>2014</v>
      </c>
      <c r="C2310" t="s">
        <v>76</v>
      </c>
      <c r="D2310" t="s">
        <v>40</v>
      </c>
      <c r="E2310" t="s">
        <v>17730</v>
      </c>
      <c r="F2310">
        <v>1</v>
      </c>
    </row>
    <row r="2311" spans="1:6" x14ac:dyDescent="0.25">
      <c r="A2311" t="s">
        <v>98</v>
      </c>
      <c r="B2311">
        <v>2014</v>
      </c>
      <c r="C2311" t="s">
        <v>76</v>
      </c>
      <c r="D2311" t="s">
        <v>102</v>
      </c>
      <c r="E2311" t="s">
        <v>17731</v>
      </c>
      <c r="F2311">
        <v>14</v>
      </c>
    </row>
    <row r="2312" spans="1:6" x14ac:dyDescent="0.25">
      <c r="A2312" t="s">
        <v>98</v>
      </c>
      <c r="B2312">
        <v>2014</v>
      </c>
      <c r="C2312" t="s">
        <v>76</v>
      </c>
      <c r="D2312" t="s">
        <v>107</v>
      </c>
      <c r="E2312" t="s">
        <v>17732</v>
      </c>
      <c r="F2312">
        <v>11</v>
      </c>
    </row>
    <row r="2313" spans="1:6" x14ac:dyDescent="0.25">
      <c r="A2313" t="s">
        <v>98</v>
      </c>
      <c r="B2313">
        <v>2014</v>
      </c>
      <c r="C2313" t="s">
        <v>76</v>
      </c>
      <c r="D2313" t="s">
        <v>39</v>
      </c>
      <c r="E2313" t="s">
        <v>17733</v>
      </c>
      <c r="F2313">
        <v>29</v>
      </c>
    </row>
    <row r="2314" spans="1:6" x14ac:dyDescent="0.25">
      <c r="A2314" t="s">
        <v>98</v>
      </c>
      <c r="B2314">
        <v>2014</v>
      </c>
      <c r="C2314" t="s">
        <v>76</v>
      </c>
      <c r="D2314" t="s">
        <v>103</v>
      </c>
      <c r="E2314" t="s">
        <v>17734</v>
      </c>
      <c r="F2314">
        <v>113</v>
      </c>
    </row>
    <row r="2315" spans="1:6" x14ac:dyDescent="0.25">
      <c r="A2315" t="s">
        <v>98</v>
      </c>
      <c r="B2315">
        <v>2014</v>
      </c>
      <c r="C2315" t="s">
        <v>77</v>
      </c>
      <c r="D2315" t="s">
        <v>38</v>
      </c>
      <c r="E2315" t="s">
        <v>17735</v>
      </c>
      <c r="F2315">
        <v>17</v>
      </c>
    </row>
    <row r="2316" spans="1:6" x14ac:dyDescent="0.25">
      <c r="A2316" t="s">
        <v>98</v>
      </c>
      <c r="B2316">
        <v>2014</v>
      </c>
      <c r="C2316" t="s">
        <v>77</v>
      </c>
      <c r="D2316" t="s">
        <v>40</v>
      </c>
      <c r="E2316" t="s">
        <v>17736</v>
      </c>
      <c r="F2316">
        <v>7</v>
      </c>
    </row>
    <row r="2317" spans="1:6" x14ac:dyDescent="0.25">
      <c r="A2317" t="s">
        <v>98</v>
      </c>
      <c r="B2317">
        <v>2014</v>
      </c>
      <c r="C2317" t="s">
        <v>77</v>
      </c>
      <c r="D2317" t="s">
        <v>102</v>
      </c>
      <c r="E2317" t="s">
        <v>17737</v>
      </c>
      <c r="F2317">
        <v>18</v>
      </c>
    </row>
    <row r="2318" spans="1:6" x14ac:dyDescent="0.25">
      <c r="A2318" t="s">
        <v>98</v>
      </c>
      <c r="B2318">
        <v>2014</v>
      </c>
      <c r="C2318" t="s">
        <v>77</v>
      </c>
      <c r="D2318" t="s">
        <v>107</v>
      </c>
      <c r="E2318" t="s">
        <v>17738</v>
      </c>
      <c r="F2318">
        <v>22</v>
      </c>
    </row>
    <row r="2319" spans="1:6" x14ac:dyDescent="0.25">
      <c r="A2319" t="s">
        <v>98</v>
      </c>
      <c r="B2319">
        <v>2014</v>
      </c>
      <c r="C2319" t="s">
        <v>77</v>
      </c>
      <c r="D2319" t="s">
        <v>39</v>
      </c>
      <c r="E2319" t="s">
        <v>17739</v>
      </c>
      <c r="F2319">
        <v>49</v>
      </c>
    </row>
    <row r="2320" spans="1:6" x14ac:dyDescent="0.25">
      <c r="A2320" t="s">
        <v>98</v>
      </c>
      <c r="B2320">
        <v>2014</v>
      </c>
      <c r="C2320" t="s">
        <v>77</v>
      </c>
      <c r="D2320" t="s">
        <v>103</v>
      </c>
      <c r="E2320" t="s">
        <v>17740</v>
      </c>
      <c r="F2320">
        <v>169</v>
      </c>
    </row>
    <row r="2321" spans="1:6" x14ac:dyDescent="0.25">
      <c r="A2321" t="s">
        <v>98</v>
      </c>
      <c r="B2321">
        <v>2014</v>
      </c>
      <c r="C2321" t="s">
        <v>78</v>
      </c>
      <c r="D2321" t="s">
        <v>38</v>
      </c>
      <c r="E2321" t="s">
        <v>17741</v>
      </c>
      <c r="F2321">
        <v>5</v>
      </c>
    </row>
    <row r="2322" spans="1:6" x14ac:dyDescent="0.25">
      <c r="A2322" t="s">
        <v>98</v>
      </c>
      <c r="B2322">
        <v>2014</v>
      </c>
      <c r="C2322" t="s">
        <v>78</v>
      </c>
      <c r="D2322" t="s">
        <v>40</v>
      </c>
      <c r="E2322" t="s">
        <v>17742</v>
      </c>
      <c r="F2322">
        <v>4</v>
      </c>
    </row>
    <row r="2323" spans="1:6" x14ac:dyDescent="0.25">
      <c r="A2323" t="s">
        <v>98</v>
      </c>
      <c r="B2323">
        <v>2014</v>
      </c>
      <c r="C2323" t="s">
        <v>78</v>
      </c>
      <c r="D2323" t="s">
        <v>102</v>
      </c>
      <c r="E2323" t="s">
        <v>17743</v>
      </c>
      <c r="F2323">
        <v>21</v>
      </c>
    </row>
    <row r="2324" spans="1:6" x14ac:dyDescent="0.25">
      <c r="A2324" t="s">
        <v>98</v>
      </c>
      <c r="B2324">
        <v>2014</v>
      </c>
      <c r="C2324" t="s">
        <v>78</v>
      </c>
      <c r="D2324" t="s">
        <v>107</v>
      </c>
      <c r="E2324" t="s">
        <v>17744</v>
      </c>
      <c r="F2324">
        <v>20</v>
      </c>
    </row>
    <row r="2325" spans="1:6" x14ac:dyDescent="0.25">
      <c r="A2325" t="s">
        <v>98</v>
      </c>
      <c r="B2325">
        <v>2014</v>
      </c>
      <c r="C2325" t="s">
        <v>78</v>
      </c>
      <c r="D2325" t="s">
        <v>39</v>
      </c>
      <c r="E2325" t="s">
        <v>17745</v>
      </c>
      <c r="F2325">
        <v>37</v>
      </c>
    </row>
    <row r="2326" spans="1:6" x14ac:dyDescent="0.25">
      <c r="A2326" t="s">
        <v>98</v>
      </c>
      <c r="B2326">
        <v>2014</v>
      </c>
      <c r="C2326" t="s">
        <v>78</v>
      </c>
      <c r="D2326" t="s">
        <v>103</v>
      </c>
      <c r="E2326" t="s">
        <v>17746</v>
      </c>
      <c r="F2326">
        <v>130</v>
      </c>
    </row>
    <row r="2327" spans="1:6" x14ac:dyDescent="0.25">
      <c r="A2327" t="s">
        <v>98</v>
      </c>
      <c r="B2327">
        <v>2014</v>
      </c>
      <c r="C2327" t="s">
        <v>79</v>
      </c>
      <c r="D2327" t="s">
        <v>38</v>
      </c>
      <c r="E2327" t="s">
        <v>17747</v>
      </c>
      <c r="F2327">
        <v>16</v>
      </c>
    </row>
    <row r="2328" spans="1:6" x14ac:dyDescent="0.25">
      <c r="A2328" t="s">
        <v>98</v>
      </c>
      <c r="B2328">
        <v>2014</v>
      </c>
      <c r="C2328" t="s">
        <v>79</v>
      </c>
      <c r="D2328" t="s">
        <v>40</v>
      </c>
      <c r="E2328" t="s">
        <v>17748</v>
      </c>
      <c r="F2328">
        <v>5</v>
      </c>
    </row>
    <row r="2329" spans="1:6" x14ac:dyDescent="0.25">
      <c r="A2329" t="s">
        <v>98</v>
      </c>
      <c r="B2329">
        <v>2014</v>
      </c>
      <c r="C2329" t="s">
        <v>79</v>
      </c>
      <c r="D2329" t="s">
        <v>102</v>
      </c>
      <c r="E2329" t="s">
        <v>17749</v>
      </c>
      <c r="F2329">
        <v>24</v>
      </c>
    </row>
    <row r="2330" spans="1:6" x14ac:dyDescent="0.25">
      <c r="A2330" t="s">
        <v>98</v>
      </c>
      <c r="B2330">
        <v>2014</v>
      </c>
      <c r="C2330" t="s">
        <v>79</v>
      </c>
      <c r="D2330" t="s">
        <v>107</v>
      </c>
      <c r="E2330" t="s">
        <v>17750</v>
      </c>
      <c r="F2330">
        <v>29</v>
      </c>
    </row>
    <row r="2331" spans="1:6" x14ac:dyDescent="0.25">
      <c r="A2331" t="s">
        <v>98</v>
      </c>
      <c r="B2331">
        <v>2014</v>
      </c>
      <c r="C2331" t="s">
        <v>79</v>
      </c>
      <c r="D2331" t="s">
        <v>39</v>
      </c>
      <c r="E2331" t="s">
        <v>17751</v>
      </c>
      <c r="F2331">
        <v>42</v>
      </c>
    </row>
    <row r="2332" spans="1:6" x14ac:dyDescent="0.25">
      <c r="A2332" t="s">
        <v>98</v>
      </c>
      <c r="B2332">
        <v>2014</v>
      </c>
      <c r="C2332" t="s">
        <v>79</v>
      </c>
      <c r="D2332" t="s">
        <v>103</v>
      </c>
      <c r="E2332" t="s">
        <v>17752</v>
      </c>
      <c r="F2332">
        <v>130</v>
      </c>
    </row>
    <row r="2333" spans="1:6" x14ac:dyDescent="0.25">
      <c r="A2333" t="s">
        <v>99</v>
      </c>
      <c r="B2333">
        <v>2010</v>
      </c>
      <c r="C2333" t="s">
        <v>76</v>
      </c>
      <c r="D2333" t="s">
        <v>38</v>
      </c>
      <c r="E2333" t="s">
        <v>17753</v>
      </c>
      <c r="F2333">
        <v>8</v>
      </c>
    </row>
    <row r="2334" spans="1:6" x14ac:dyDescent="0.25">
      <c r="A2334" t="s">
        <v>99</v>
      </c>
      <c r="B2334">
        <v>2010</v>
      </c>
      <c r="C2334" t="s">
        <v>76</v>
      </c>
      <c r="D2334" t="s">
        <v>40</v>
      </c>
      <c r="E2334" t="s">
        <v>17754</v>
      </c>
      <c r="F2334">
        <v>2</v>
      </c>
    </row>
    <row r="2335" spans="1:6" x14ac:dyDescent="0.25">
      <c r="A2335" t="s">
        <v>99</v>
      </c>
      <c r="B2335">
        <v>2010</v>
      </c>
      <c r="C2335" t="s">
        <v>76</v>
      </c>
      <c r="D2335" t="s">
        <v>102</v>
      </c>
      <c r="E2335" t="s">
        <v>17755</v>
      </c>
      <c r="F2335">
        <v>7</v>
      </c>
    </row>
    <row r="2336" spans="1:6" x14ac:dyDescent="0.25">
      <c r="A2336" t="s">
        <v>99</v>
      </c>
      <c r="B2336">
        <v>2010</v>
      </c>
      <c r="C2336" t="s">
        <v>76</v>
      </c>
      <c r="D2336" t="s">
        <v>107</v>
      </c>
      <c r="E2336" t="s">
        <v>17756</v>
      </c>
      <c r="F2336">
        <v>11</v>
      </c>
    </row>
    <row r="2337" spans="1:6" x14ac:dyDescent="0.25">
      <c r="A2337" t="s">
        <v>99</v>
      </c>
      <c r="B2337">
        <v>2010</v>
      </c>
      <c r="C2337" t="s">
        <v>76</v>
      </c>
      <c r="D2337" t="s">
        <v>39</v>
      </c>
      <c r="E2337" t="s">
        <v>17757</v>
      </c>
      <c r="F2337">
        <v>19</v>
      </c>
    </row>
    <row r="2338" spans="1:6" x14ac:dyDescent="0.25">
      <c r="A2338" t="s">
        <v>99</v>
      </c>
      <c r="B2338">
        <v>2010</v>
      </c>
      <c r="C2338" t="s">
        <v>76</v>
      </c>
      <c r="D2338" t="s">
        <v>103</v>
      </c>
      <c r="E2338" t="s">
        <v>17758</v>
      </c>
      <c r="F2338">
        <v>170</v>
      </c>
    </row>
    <row r="2339" spans="1:6" x14ac:dyDescent="0.25">
      <c r="A2339" t="s">
        <v>99</v>
      </c>
      <c r="B2339">
        <v>2010</v>
      </c>
      <c r="C2339" t="s">
        <v>77</v>
      </c>
      <c r="D2339" t="s">
        <v>38</v>
      </c>
      <c r="E2339" t="s">
        <v>17759</v>
      </c>
      <c r="F2339">
        <v>9</v>
      </c>
    </row>
    <row r="2340" spans="1:6" x14ac:dyDescent="0.25">
      <c r="A2340" t="s">
        <v>99</v>
      </c>
      <c r="B2340">
        <v>2010</v>
      </c>
      <c r="C2340" t="s">
        <v>77</v>
      </c>
      <c r="D2340" t="s">
        <v>40</v>
      </c>
      <c r="E2340" t="s">
        <v>17760</v>
      </c>
      <c r="F2340">
        <v>2</v>
      </c>
    </row>
    <row r="2341" spans="1:6" x14ac:dyDescent="0.25">
      <c r="A2341" t="s">
        <v>99</v>
      </c>
      <c r="B2341">
        <v>2010</v>
      </c>
      <c r="C2341" t="s">
        <v>77</v>
      </c>
      <c r="D2341" t="s">
        <v>102</v>
      </c>
      <c r="E2341" t="s">
        <v>17761</v>
      </c>
      <c r="F2341">
        <v>9</v>
      </c>
    </row>
    <row r="2342" spans="1:6" x14ac:dyDescent="0.25">
      <c r="A2342" t="s">
        <v>99</v>
      </c>
      <c r="B2342">
        <v>2010</v>
      </c>
      <c r="C2342" t="s">
        <v>77</v>
      </c>
      <c r="D2342" t="s">
        <v>107</v>
      </c>
      <c r="E2342" t="s">
        <v>17762</v>
      </c>
      <c r="F2342">
        <v>14</v>
      </c>
    </row>
    <row r="2343" spans="1:6" x14ac:dyDescent="0.25">
      <c r="A2343" t="s">
        <v>99</v>
      </c>
      <c r="B2343">
        <v>2010</v>
      </c>
      <c r="C2343" t="s">
        <v>77</v>
      </c>
      <c r="D2343" t="s">
        <v>39</v>
      </c>
      <c r="E2343" t="s">
        <v>17763</v>
      </c>
      <c r="F2343">
        <v>31</v>
      </c>
    </row>
    <row r="2344" spans="1:6" x14ac:dyDescent="0.25">
      <c r="A2344" t="s">
        <v>99</v>
      </c>
      <c r="B2344">
        <v>2010</v>
      </c>
      <c r="C2344" t="s">
        <v>77</v>
      </c>
      <c r="D2344" t="s">
        <v>103</v>
      </c>
      <c r="E2344" t="s">
        <v>17764</v>
      </c>
      <c r="F2344">
        <v>222</v>
      </c>
    </row>
    <row r="2345" spans="1:6" x14ac:dyDescent="0.25">
      <c r="A2345" t="s">
        <v>99</v>
      </c>
      <c r="B2345">
        <v>2010</v>
      </c>
      <c r="C2345" t="s">
        <v>78</v>
      </c>
      <c r="D2345" t="s">
        <v>38</v>
      </c>
      <c r="E2345" t="s">
        <v>17765</v>
      </c>
      <c r="F2345">
        <v>4</v>
      </c>
    </row>
    <row r="2346" spans="1:6" x14ac:dyDescent="0.25">
      <c r="A2346" t="s">
        <v>99</v>
      </c>
      <c r="B2346">
        <v>2010</v>
      </c>
      <c r="C2346" t="s">
        <v>78</v>
      </c>
      <c r="D2346" t="s">
        <v>40</v>
      </c>
      <c r="E2346" t="s">
        <v>17766</v>
      </c>
      <c r="F2346">
        <v>1</v>
      </c>
    </row>
    <row r="2347" spans="1:6" x14ac:dyDescent="0.25">
      <c r="A2347" t="s">
        <v>99</v>
      </c>
      <c r="B2347">
        <v>2010</v>
      </c>
      <c r="C2347" t="s">
        <v>78</v>
      </c>
      <c r="D2347" t="s">
        <v>102</v>
      </c>
      <c r="E2347" t="s">
        <v>17767</v>
      </c>
      <c r="F2347">
        <v>16</v>
      </c>
    </row>
    <row r="2348" spans="1:6" x14ac:dyDescent="0.25">
      <c r="A2348" t="s">
        <v>99</v>
      </c>
      <c r="B2348">
        <v>2010</v>
      </c>
      <c r="C2348" t="s">
        <v>78</v>
      </c>
      <c r="D2348" t="s">
        <v>107</v>
      </c>
      <c r="E2348" t="s">
        <v>17768</v>
      </c>
      <c r="F2348">
        <v>19</v>
      </c>
    </row>
    <row r="2349" spans="1:6" x14ac:dyDescent="0.25">
      <c r="A2349" t="s">
        <v>99</v>
      </c>
      <c r="B2349">
        <v>2010</v>
      </c>
      <c r="C2349" t="s">
        <v>78</v>
      </c>
      <c r="D2349" t="s">
        <v>39</v>
      </c>
      <c r="E2349" t="s">
        <v>17769</v>
      </c>
      <c r="F2349">
        <v>47</v>
      </c>
    </row>
    <row r="2350" spans="1:6" x14ac:dyDescent="0.25">
      <c r="A2350" t="s">
        <v>99</v>
      </c>
      <c r="B2350">
        <v>2010</v>
      </c>
      <c r="C2350" t="s">
        <v>78</v>
      </c>
      <c r="D2350" t="s">
        <v>103</v>
      </c>
      <c r="E2350" t="s">
        <v>17770</v>
      </c>
      <c r="F2350">
        <v>222</v>
      </c>
    </row>
    <row r="2351" spans="1:6" x14ac:dyDescent="0.25">
      <c r="A2351" t="s">
        <v>99</v>
      </c>
      <c r="B2351">
        <v>2010</v>
      </c>
      <c r="C2351" t="s">
        <v>79</v>
      </c>
      <c r="D2351" t="s">
        <v>38</v>
      </c>
      <c r="E2351" t="s">
        <v>17771</v>
      </c>
      <c r="F2351">
        <v>4</v>
      </c>
    </row>
    <row r="2352" spans="1:6" x14ac:dyDescent="0.25">
      <c r="A2352" t="s">
        <v>99</v>
      </c>
      <c r="B2352">
        <v>2010</v>
      </c>
      <c r="C2352" t="s">
        <v>79</v>
      </c>
      <c r="D2352" t="s">
        <v>40</v>
      </c>
      <c r="E2352" t="s">
        <v>17772</v>
      </c>
      <c r="F2352">
        <v>2</v>
      </c>
    </row>
    <row r="2353" spans="1:6" x14ac:dyDescent="0.25">
      <c r="A2353" t="s">
        <v>99</v>
      </c>
      <c r="B2353">
        <v>2010</v>
      </c>
      <c r="C2353" t="s">
        <v>79</v>
      </c>
      <c r="D2353" t="s">
        <v>102</v>
      </c>
      <c r="E2353" t="s">
        <v>17773</v>
      </c>
      <c r="F2353">
        <v>22</v>
      </c>
    </row>
    <row r="2354" spans="1:6" x14ac:dyDescent="0.25">
      <c r="A2354" t="s">
        <v>99</v>
      </c>
      <c r="B2354">
        <v>2010</v>
      </c>
      <c r="C2354" t="s">
        <v>79</v>
      </c>
      <c r="D2354" t="s">
        <v>107</v>
      </c>
      <c r="E2354" t="s">
        <v>17774</v>
      </c>
      <c r="F2354">
        <v>28</v>
      </c>
    </row>
    <row r="2355" spans="1:6" x14ac:dyDescent="0.25">
      <c r="A2355" t="s">
        <v>99</v>
      </c>
      <c r="B2355">
        <v>2010</v>
      </c>
      <c r="C2355" t="s">
        <v>79</v>
      </c>
      <c r="D2355" t="s">
        <v>39</v>
      </c>
      <c r="E2355" t="s">
        <v>17775</v>
      </c>
      <c r="F2355">
        <v>23</v>
      </c>
    </row>
    <row r="2356" spans="1:6" x14ac:dyDescent="0.25">
      <c r="A2356" t="s">
        <v>99</v>
      </c>
      <c r="B2356">
        <v>2010</v>
      </c>
      <c r="C2356" t="s">
        <v>79</v>
      </c>
      <c r="D2356" t="s">
        <v>103</v>
      </c>
      <c r="E2356" t="s">
        <v>17776</v>
      </c>
      <c r="F2356">
        <v>176</v>
      </c>
    </row>
    <row r="2357" spans="1:6" x14ac:dyDescent="0.25">
      <c r="A2357" t="s">
        <v>99</v>
      </c>
      <c r="B2357">
        <v>2011</v>
      </c>
      <c r="C2357" t="s">
        <v>76</v>
      </c>
      <c r="D2357" t="s">
        <v>38</v>
      </c>
      <c r="E2357" t="s">
        <v>17777</v>
      </c>
      <c r="F2357">
        <v>1</v>
      </c>
    </row>
    <row r="2358" spans="1:6" x14ac:dyDescent="0.25">
      <c r="A2358" t="s">
        <v>99</v>
      </c>
      <c r="B2358">
        <v>2011</v>
      </c>
      <c r="C2358" t="s">
        <v>76</v>
      </c>
      <c r="D2358" t="s">
        <v>102</v>
      </c>
      <c r="E2358" t="s">
        <v>17778</v>
      </c>
      <c r="F2358">
        <v>8</v>
      </c>
    </row>
    <row r="2359" spans="1:6" x14ac:dyDescent="0.25">
      <c r="A2359" t="s">
        <v>99</v>
      </c>
      <c r="B2359">
        <v>2011</v>
      </c>
      <c r="C2359" t="s">
        <v>76</v>
      </c>
      <c r="D2359" t="s">
        <v>107</v>
      </c>
      <c r="E2359" t="s">
        <v>17779</v>
      </c>
      <c r="F2359">
        <v>7</v>
      </c>
    </row>
    <row r="2360" spans="1:6" x14ac:dyDescent="0.25">
      <c r="A2360" t="s">
        <v>99</v>
      </c>
      <c r="B2360">
        <v>2011</v>
      </c>
      <c r="C2360" t="s">
        <v>76</v>
      </c>
      <c r="D2360" t="s">
        <v>39</v>
      </c>
      <c r="E2360" t="s">
        <v>17780</v>
      </c>
      <c r="F2360">
        <v>19</v>
      </c>
    </row>
    <row r="2361" spans="1:6" x14ac:dyDescent="0.25">
      <c r="A2361" t="s">
        <v>99</v>
      </c>
      <c r="B2361">
        <v>2011</v>
      </c>
      <c r="C2361" t="s">
        <v>76</v>
      </c>
      <c r="D2361" t="s">
        <v>103</v>
      </c>
      <c r="E2361" t="s">
        <v>17781</v>
      </c>
      <c r="F2361">
        <v>161</v>
      </c>
    </row>
    <row r="2362" spans="1:6" x14ac:dyDescent="0.25">
      <c r="A2362" t="s">
        <v>99</v>
      </c>
      <c r="B2362">
        <v>2011</v>
      </c>
      <c r="C2362" t="s">
        <v>77</v>
      </c>
      <c r="D2362" t="s">
        <v>38</v>
      </c>
      <c r="E2362" t="s">
        <v>17782</v>
      </c>
      <c r="F2362">
        <v>5</v>
      </c>
    </row>
    <row r="2363" spans="1:6" x14ac:dyDescent="0.25">
      <c r="A2363" t="s">
        <v>99</v>
      </c>
      <c r="B2363">
        <v>2011</v>
      </c>
      <c r="C2363" t="s">
        <v>77</v>
      </c>
      <c r="D2363" t="s">
        <v>102</v>
      </c>
      <c r="E2363" t="s">
        <v>17783</v>
      </c>
      <c r="F2363">
        <v>12</v>
      </c>
    </row>
    <row r="2364" spans="1:6" x14ac:dyDescent="0.25">
      <c r="A2364" t="s">
        <v>99</v>
      </c>
      <c r="B2364">
        <v>2011</v>
      </c>
      <c r="C2364" t="s">
        <v>77</v>
      </c>
      <c r="D2364" t="s">
        <v>107</v>
      </c>
      <c r="E2364" t="s">
        <v>17784</v>
      </c>
      <c r="F2364">
        <v>11</v>
      </c>
    </row>
    <row r="2365" spans="1:6" x14ac:dyDescent="0.25">
      <c r="A2365" t="s">
        <v>99</v>
      </c>
      <c r="B2365">
        <v>2011</v>
      </c>
      <c r="C2365" t="s">
        <v>77</v>
      </c>
      <c r="D2365" t="s">
        <v>39</v>
      </c>
      <c r="E2365" t="s">
        <v>17785</v>
      </c>
      <c r="F2365">
        <v>35</v>
      </c>
    </row>
    <row r="2366" spans="1:6" x14ac:dyDescent="0.25">
      <c r="A2366" t="s">
        <v>99</v>
      </c>
      <c r="B2366">
        <v>2011</v>
      </c>
      <c r="C2366" t="s">
        <v>77</v>
      </c>
      <c r="D2366" t="s">
        <v>103</v>
      </c>
      <c r="E2366" t="s">
        <v>17786</v>
      </c>
      <c r="F2366">
        <v>254</v>
      </c>
    </row>
    <row r="2367" spans="1:6" x14ac:dyDescent="0.25">
      <c r="A2367" t="s">
        <v>99</v>
      </c>
      <c r="B2367">
        <v>2011</v>
      </c>
      <c r="C2367" t="s">
        <v>78</v>
      </c>
      <c r="D2367" t="s">
        <v>38</v>
      </c>
      <c r="E2367" t="s">
        <v>17787</v>
      </c>
      <c r="F2367">
        <v>3</v>
      </c>
    </row>
    <row r="2368" spans="1:6" x14ac:dyDescent="0.25">
      <c r="A2368" t="s">
        <v>99</v>
      </c>
      <c r="B2368">
        <v>2011</v>
      </c>
      <c r="C2368" t="s">
        <v>78</v>
      </c>
      <c r="D2368" t="s">
        <v>102</v>
      </c>
      <c r="E2368" t="s">
        <v>17788</v>
      </c>
      <c r="F2368">
        <v>11</v>
      </c>
    </row>
    <row r="2369" spans="1:6" x14ac:dyDescent="0.25">
      <c r="A2369" t="s">
        <v>99</v>
      </c>
      <c r="B2369">
        <v>2011</v>
      </c>
      <c r="C2369" t="s">
        <v>78</v>
      </c>
      <c r="D2369" t="s">
        <v>107</v>
      </c>
      <c r="E2369" t="s">
        <v>17789</v>
      </c>
      <c r="F2369">
        <v>16</v>
      </c>
    </row>
    <row r="2370" spans="1:6" x14ac:dyDescent="0.25">
      <c r="A2370" t="s">
        <v>99</v>
      </c>
      <c r="B2370">
        <v>2011</v>
      </c>
      <c r="C2370" t="s">
        <v>78</v>
      </c>
      <c r="D2370" t="s">
        <v>39</v>
      </c>
      <c r="E2370" t="s">
        <v>17790</v>
      </c>
      <c r="F2370">
        <v>30</v>
      </c>
    </row>
    <row r="2371" spans="1:6" x14ac:dyDescent="0.25">
      <c r="A2371" t="s">
        <v>99</v>
      </c>
      <c r="B2371">
        <v>2011</v>
      </c>
      <c r="C2371" t="s">
        <v>78</v>
      </c>
      <c r="D2371" t="s">
        <v>103</v>
      </c>
      <c r="E2371" t="s">
        <v>17791</v>
      </c>
      <c r="F2371">
        <v>214</v>
      </c>
    </row>
    <row r="2372" spans="1:6" x14ac:dyDescent="0.25">
      <c r="A2372" t="s">
        <v>99</v>
      </c>
      <c r="B2372">
        <v>2011</v>
      </c>
      <c r="C2372" t="s">
        <v>79</v>
      </c>
      <c r="D2372" t="s">
        <v>38</v>
      </c>
      <c r="E2372" t="s">
        <v>17792</v>
      </c>
      <c r="F2372">
        <v>2</v>
      </c>
    </row>
    <row r="2373" spans="1:6" x14ac:dyDescent="0.25">
      <c r="A2373" t="s">
        <v>99</v>
      </c>
      <c r="B2373">
        <v>2011</v>
      </c>
      <c r="C2373" t="s">
        <v>79</v>
      </c>
      <c r="D2373" t="s">
        <v>40</v>
      </c>
      <c r="E2373" t="s">
        <v>17793</v>
      </c>
      <c r="F2373">
        <v>4</v>
      </c>
    </row>
    <row r="2374" spans="1:6" x14ac:dyDescent="0.25">
      <c r="A2374" t="s">
        <v>99</v>
      </c>
      <c r="B2374">
        <v>2011</v>
      </c>
      <c r="C2374" t="s">
        <v>79</v>
      </c>
      <c r="D2374" t="s">
        <v>102</v>
      </c>
      <c r="E2374" t="s">
        <v>17794</v>
      </c>
      <c r="F2374">
        <v>14</v>
      </c>
    </row>
    <row r="2375" spans="1:6" x14ac:dyDescent="0.25">
      <c r="A2375" t="s">
        <v>99</v>
      </c>
      <c r="B2375">
        <v>2011</v>
      </c>
      <c r="C2375" t="s">
        <v>79</v>
      </c>
      <c r="D2375" t="s">
        <v>107</v>
      </c>
      <c r="E2375" t="s">
        <v>17795</v>
      </c>
      <c r="F2375">
        <v>17</v>
      </c>
    </row>
    <row r="2376" spans="1:6" x14ac:dyDescent="0.25">
      <c r="A2376" t="s">
        <v>99</v>
      </c>
      <c r="B2376">
        <v>2011</v>
      </c>
      <c r="C2376" t="s">
        <v>79</v>
      </c>
      <c r="D2376" t="s">
        <v>39</v>
      </c>
      <c r="E2376" t="s">
        <v>17796</v>
      </c>
      <c r="F2376">
        <v>37</v>
      </c>
    </row>
    <row r="2377" spans="1:6" x14ac:dyDescent="0.25">
      <c r="A2377" t="s">
        <v>99</v>
      </c>
      <c r="B2377">
        <v>2011</v>
      </c>
      <c r="C2377" t="s">
        <v>79</v>
      </c>
      <c r="D2377" t="s">
        <v>103</v>
      </c>
      <c r="E2377" t="s">
        <v>17797</v>
      </c>
      <c r="F2377">
        <v>190</v>
      </c>
    </row>
    <row r="2378" spans="1:6" x14ac:dyDescent="0.25">
      <c r="A2378" t="s">
        <v>99</v>
      </c>
      <c r="B2378">
        <v>2012</v>
      </c>
      <c r="C2378" t="s">
        <v>76</v>
      </c>
      <c r="D2378" t="s">
        <v>38</v>
      </c>
      <c r="E2378" t="s">
        <v>17798</v>
      </c>
      <c r="F2378">
        <v>4</v>
      </c>
    </row>
    <row r="2379" spans="1:6" x14ac:dyDescent="0.25">
      <c r="A2379" t="s">
        <v>99</v>
      </c>
      <c r="B2379">
        <v>2012</v>
      </c>
      <c r="C2379" t="s">
        <v>76</v>
      </c>
      <c r="D2379" t="s">
        <v>102</v>
      </c>
      <c r="E2379" t="s">
        <v>17799</v>
      </c>
      <c r="F2379">
        <v>19</v>
      </c>
    </row>
    <row r="2380" spans="1:6" x14ac:dyDescent="0.25">
      <c r="A2380" t="s">
        <v>99</v>
      </c>
      <c r="B2380">
        <v>2012</v>
      </c>
      <c r="C2380" t="s">
        <v>76</v>
      </c>
      <c r="D2380" t="s">
        <v>107</v>
      </c>
      <c r="E2380" t="s">
        <v>17800</v>
      </c>
      <c r="F2380">
        <v>6</v>
      </c>
    </row>
    <row r="2381" spans="1:6" x14ac:dyDescent="0.25">
      <c r="A2381" t="s">
        <v>99</v>
      </c>
      <c r="B2381">
        <v>2012</v>
      </c>
      <c r="C2381" t="s">
        <v>76</v>
      </c>
      <c r="D2381" t="s">
        <v>39</v>
      </c>
      <c r="E2381" t="s">
        <v>17801</v>
      </c>
      <c r="F2381">
        <v>15</v>
      </c>
    </row>
    <row r="2382" spans="1:6" x14ac:dyDescent="0.25">
      <c r="A2382" t="s">
        <v>99</v>
      </c>
      <c r="B2382">
        <v>2012</v>
      </c>
      <c r="C2382" t="s">
        <v>76</v>
      </c>
      <c r="D2382" t="s">
        <v>103</v>
      </c>
      <c r="E2382" t="s">
        <v>17802</v>
      </c>
      <c r="F2382">
        <v>163</v>
      </c>
    </row>
    <row r="2383" spans="1:6" x14ac:dyDescent="0.25">
      <c r="A2383" t="s">
        <v>99</v>
      </c>
      <c r="B2383">
        <v>2012</v>
      </c>
      <c r="C2383" t="s">
        <v>77</v>
      </c>
      <c r="D2383" t="s">
        <v>38</v>
      </c>
      <c r="E2383" t="s">
        <v>17803</v>
      </c>
      <c r="F2383">
        <v>6</v>
      </c>
    </row>
    <row r="2384" spans="1:6" x14ac:dyDescent="0.25">
      <c r="A2384" t="s">
        <v>99</v>
      </c>
      <c r="B2384">
        <v>2012</v>
      </c>
      <c r="C2384" t="s">
        <v>77</v>
      </c>
      <c r="D2384" t="s">
        <v>40</v>
      </c>
      <c r="E2384" t="s">
        <v>17804</v>
      </c>
      <c r="F2384">
        <v>2</v>
      </c>
    </row>
    <row r="2385" spans="1:6" x14ac:dyDescent="0.25">
      <c r="A2385" t="s">
        <v>99</v>
      </c>
      <c r="B2385">
        <v>2012</v>
      </c>
      <c r="C2385" t="s">
        <v>77</v>
      </c>
      <c r="D2385" t="s">
        <v>102</v>
      </c>
      <c r="E2385" t="s">
        <v>17805</v>
      </c>
      <c r="F2385">
        <v>21</v>
      </c>
    </row>
    <row r="2386" spans="1:6" x14ac:dyDescent="0.25">
      <c r="A2386" t="s">
        <v>99</v>
      </c>
      <c r="B2386">
        <v>2012</v>
      </c>
      <c r="C2386" t="s">
        <v>77</v>
      </c>
      <c r="D2386" t="s">
        <v>107</v>
      </c>
      <c r="E2386" t="s">
        <v>17806</v>
      </c>
      <c r="F2386">
        <v>22</v>
      </c>
    </row>
    <row r="2387" spans="1:6" x14ac:dyDescent="0.25">
      <c r="A2387" t="s">
        <v>99</v>
      </c>
      <c r="B2387">
        <v>2012</v>
      </c>
      <c r="C2387" t="s">
        <v>77</v>
      </c>
      <c r="D2387" t="s">
        <v>39</v>
      </c>
      <c r="E2387" t="s">
        <v>17807</v>
      </c>
      <c r="F2387">
        <v>21</v>
      </c>
    </row>
    <row r="2388" spans="1:6" x14ac:dyDescent="0.25">
      <c r="A2388" t="s">
        <v>99</v>
      </c>
      <c r="B2388">
        <v>2012</v>
      </c>
      <c r="C2388" t="s">
        <v>77</v>
      </c>
      <c r="D2388" t="s">
        <v>103</v>
      </c>
      <c r="E2388" t="s">
        <v>17808</v>
      </c>
      <c r="F2388">
        <v>213</v>
      </c>
    </row>
    <row r="2389" spans="1:6" x14ac:dyDescent="0.25">
      <c r="A2389" t="s">
        <v>99</v>
      </c>
      <c r="B2389">
        <v>2012</v>
      </c>
      <c r="C2389" t="s">
        <v>78</v>
      </c>
      <c r="D2389" t="s">
        <v>38</v>
      </c>
      <c r="E2389" t="s">
        <v>17809</v>
      </c>
      <c r="F2389">
        <v>8</v>
      </c>
    </row>
    <row r="2390" spans="1:6" x14ac:dyDescent="0.25">
      <c r="A2390" t="s">
        <v>99</v>
      </c>
      <c r="B2390">
        <v>2012</v>
      </c>
      <c r="C2390" t="s">
        <v>78</v>
      </c>
      <c r="D2390" t="s">
        <v>40</v>
      </c>
      <c r="E2390" t="s">
        <v>17810</v>
      </c>
      <c r="F2390">
        <v>4</v>
      </c>
    </row>
    <row r="2391" spans="1:6" x14ac:dyDescent="0.25">
      <c r="A2391" t="s">
        <v>99</v>
      </c>
      <c r="B2391">
        <v>2012</v>
      </c>
      <c r="C2391" t="s">
        <v>78</v>
      </c>
      <c r="D2391" t="s">
        <v>102</v>
      </c>
      <c r="E2391" t="s">
        <v>17811</v>
      </c>
      <c r="F2391">
        <v>21</v>
      </c>
    </row>
    <row r="2392" spans="1:6" x14ac:dyDescent="0.25">
      <c r="A2392" t="s">
        <v>99</v>
      </c>
      <c r="B2392">
        <v>2012</v>
      </c>
      <c r="C2392" t="s">
        <v>78</v>
      </c>
      <c r="D2392" t="s">
        <v>107</v>
      </c>
      <c r="E2392" t="s">
        <v>17812</v>
      </c>
      <c r="F2392">
        <v>23</v>
      </c>
    </row>
    <row r="2393" spans="1:6" x14ac:dyDescent="0.25">
      <c r="A2393" t="s">
        <v>99</v>
      </c>
      <c r="B2393">
        <v>2012</v>
      </c>
      <c r="C2393" t="s">
        <v>78</v>
      </c>
      <c r="D2393" t="s">
        <v>39</v>
      </c>
      <c r="E2393" t="s">
        <v>17813</v>
      </c>
      <c r="F2393">
        <v>32</v>
      </c>
    </row>
    <row r="2394" spans="1:6" x14ac:dyDescent="0.25">
      <c r="A2394" t="s">
        <v>99</v>
      </c>
      <c r="B2394">
        <v>2012</v>
      </c>
      <c r="C2394" t="s">
        <v>78</v>
      </c>
      <c r="D2394" t="s">
        <v>103</v>
      </c>
      <c r="E2394" t="s">
        <v>17814</v>
      </c>
      <c r="F2394">
        <v>226</v>
      </c>
    </row>
    <row r="2395" spans="1:6" x14ac:dyDescent="0.25">
      <c r="A2395" t="s">
        <v>99</v>
      </c>
      <c r="B2395">
        <v>2012</v>
      </c>
      <c r="C2395" t="s">
        <v>79</v>
      </c>
      <c r="D2395" t="s">
        <v>38</v>
      </c>
      <c r="E2395" t="s">
        <v>17815</v>
      </c>
      <c r="F2395">
        <v>14</v>
      </c>
    </row>
    <row r="2396" spans="1:6" x14ac:dyDescent="0.25">
      <c r="A2396" t="s">
        <v>99</v>
      </c>
      <c r="B2396">
        <v>2012</v>
      </c>
      <c r="C2396" t="s">
        <v>79</v>
      </c>
      <c r="D2396" t="s">
        <v>40</v>
      </c>
      <c r="E2396" t="s">
        <v>17816</v>
      </c>
      <c r="F2396">
        <v>6</v>
      </c>
    </row>
    <row r="2397" spans="1:6" x14ac:dyDescent="0.25">
      <c r="A2397" t="s">
        <v>99</v>
      </c>
      <c r="B2397">
        <v>2012</v>
      </c>
      <c r="C2397" t="s">
        <v>79</v>
      </c>
      <c r="D2397" t="s">
        <v>102</v>
      </c>
      <c r="E2397" t="s">
        <v>17817</v>
      </c>
      <c r="F2397">
        <v>23</v>
      </c>
    </row>
    <row r="2398" spans="1:6" x14ac:dyDescent="0.25">
      <c r="A2398" t="s">
        <v>99</v>
      </c>
      <c r="B2398">
        <v>2012</v>
      </c>
      <c r="C2398" t="s">
        <v>79</v>
      </c>
      <c r="D2398" t="s">
        <v>107</v>
      </c>
      <c r="E2398" t="s">
        <v>17818</v>
      </c>
      <c r="F2398">
        <v>33</v>
      </c>
    </row>
    <row r="2399" spans="1:6" x14ac:dyDescent="0.25">
      <c r="A2399" t="s">
        <v>99</v>
      </c>
      <c r="B2399">
        <v>2012</v>
      </c>
      <c r="C2399" t="s">
        <v>79</v>
      </c>
      <c r="D2399" t="s">
        <v>39</v>
      </c>
      <c r="E2399" t="s">
        <v>17819</v>
      </c>
      <c r="F2399">
        <v>55</v>
      </c>
    </row>
    <row r="2400" spans="1:6" x14ac:dyDescent="0.25">
      <c r="A2400" t="s">
        <v>99</v>
      </c>
      <c r="B2400">
        <v>2012</v>
      </c>
      <c r="C2400" t="s">
        <v>79</v>
      </c>
      <c r="D2400" t="s">
        <v>103</v>
      </c>
      <c r="E2400" t="s">
        <v>17820</v>
      </c>
      <c r="F2400">
        <v>157</v>
      </c>
    </row>
    <row r="2401" spans="1:6" x14ac:dyDescent="0.25">
      <c r="A2401" t="s">
        <v>99</v>
      </c>
      <c r="B2401">
        <v>2013</v>
      </c>
      <c r="C2401" t="s">
        <v>76</v>
      </c>
      <c r="D2401" t="s">
        <v>38</v>
      </c>
      <c r="E2401" t="s">
        <v>17821</v>
      </c>
      <c r="F2401">
        <v>8</v>
      </c>
    </row>
    <row r="2402" spans="1:6" x14ac:dyDescent="0.25">
      <c r="A2402" t="s">
        <v>99</v>
      </c>
      <c r="B2402">
        <v>2013</v>
      </c>
      <c r="C2402" t="s">
        <v>76</v>
      </c>
      <c r="D2402" t="s">
        <v>40</v>
      </c>
      <c r="E2402" t="s">
        <v>17822</v>
      </c>
      <c r="F2402">
        <v>4</v>
      </c>
    </row>
    <row r="2403" spans="1:6" x14ac:dyDescent="0.25">
      <c r="A2403" t="s">
        <v>99</v>
      </c>
      <c r="B2403">
        <v>2013</v>
      </c>
      <c r="C2403" t="s">
        <v>76</v>
      </c>
      <c r="D2403" t="s">
        <v>102</v>
      </c>
      <c r="E2403" t="s">
        <v>17823</v>
      </c>
      <c r="F2403">
        <v>11</v>
      </c>
    </row>
    <row r="2404" spans="1:6" x14ac:dyDescent="0.25">
      <c r="A2404" t="s">
        <v>99</v>
      </c>
      <c r="B2404">
        <v>2013</v>
      </c>
      <c r="C2404" t="s">
        <v>76</v>
      </c>
      <c r="D2404" t="s">
        <v>107</v>
      </c>
      <c r="E2404" t="s">
        <v>17824</v>
      </c>
      <c r="F2404">
        <v>14</v>
      </c>
    </row>
    <row r="2405" spans="1:6" x14ac:dyDescent="0.25">
      <c r="A2405" t="s">
        <v>99</v>
      </c>
      <c r="B2405">
        <v>2013</v>
      </c>
      <c r="C2405" t="s">
        <v>76</v>
      </c>
      <c r="D2405" t="s">
        <v>39</v>
      </c>
      <c r="E2405" t="s">
        <v>17825</v>
      </c>
      <c r="F2405">
        <v>23</v>
      </c>
    </row>
    <row r="2406" spans="1:6" x14ac:dyDescent="0.25">
      <c r="A2406" t="s">
        <v>99</v>
      </c>
      <c r="B2406">
        <v>2013</v>
      </c>
      <c r="C2406" t="s">
        <v>76</v>
      </c>
      <c r="D2406" t="s">
        <v>103</v>
      </c>
      <c r="E2406" t="s">
        <v>17826</v>
      </c>
      <c r="F2406">
        <v>143</v>
      </c>
    </row>
    <row r="2407" spans="1:6" x14ac:dyDescent="0.25">
      <c r="A2407" t="s">
        <v>99</v>
      </c>
      <c r="B2407">
        <v>2013</v>
      </c>
      <c r="C2407" t="s">
        <v>77</v>
      </c>
      <c r="D2407" t="s">
        <v>38</v>
      </c>
      <c r="E2407" t="s">
        <v>17827</v>
      </c>
      <c r="F2407">
        <v>11</v>
      </c>
    </row>
    <row r="2408" spans="1:6" x14ac:dyDescent="0.25">
      <c r="A2408" t="s">
        <v>99</v>
      </c>
      <c r="B2408">
        <v>2013</v>
      </c>
      <c r="C2408" t="s">
        <v>77</v>
      </c>
      <c r="D2408" t="s">
        <v>40</v>
      </c>
      <c r="E2408" t="s">
        <v>17828</v>
      </c>
      <c r="F2408">
        <v>2</v>
      </c>
    </row>
    <row r="2409" spans="1:6" x14ac:dyDescent="0.25">
      <c r="A2409" t="s">
        <v>99</v>
      </c>
      <c r="B2409">
        <v>2013</v>
      </c>
      <c r="C2409" t="s">
        <v>77</v>
      </c>
      <c r="D2409" t="s">
        <v>102</v>
      </c>
      <c r="E2409" t="s">
        <v>17829</v>
      </c>
      <c r="F2409">
        <v>26</v>
      </c>
    </row>
    <row r="2410" spans="1:6" x14ac:dyDescent="0.25">
      <c r="A2410" t="s">
        <v>99</v>
      </c>
      <c r="B2410">
        <v>2013</v>
      </c>
      <c r="C2410" t="s">
        <v>77</v>
      </c>
      <c r="D2410" t="s">
        <v>107</v>
      </c>
      <c r="E2410" t="s">
        <v>17830</v>
      </c>
      <c r="F2410">
        <v>25</v>
      </c>
    </row>
    <row r="2411" spans="1:6" x14ac:dyDescent="0.25">
      <c r="A2411" t="s">
        <v>99</v>
      </c>
      <c r="B2411">
        <v>2013</v>
      </c>
      <c r="C2411" t="s">
        <v>77</v>
      </c>
      <c r="D2411" t="s">
        <v>39</v>
      </c>
      <c r="E2411" t="s">
        <v>17831</v>
      </c>
      <c r="F2411">
        <v>30</v>
      </c>
    </row>
    <row r="2412" spans="1:6" x14ac:dyDescent="0.25">
      <c r="A2412" t="s">
        <v>99</v>
      </c>
      <c r="B2412">
        <v>2013</v>
      </c>
      <c r="C2412" t="s">
        <v>77</v>
      </c>
      <c r="D2412" t="s">
        <v>103</v>
      </c>
      <c r="E2412" t="s">
        <v>17832</v>
      </c>
      <c r="F2412">
        <v>240</v>
      </c>
    </row>
    <row r="2413" spans="1:6" x14ac:dyDescent="0.25">
      <c r="A2413" t="s">
        <v>99</v>
      </c>
      <c r="B2413">
        <v>2013</v>
      </c>
      <c r="C2413" t="s">
        <v>78</v>
      </c>
      <c r="D2413" t="s">
        <v>38</v>
      </c>
      <c r="E2413" t="s">
        <v>17833</v>
      </c>
      <c r="F2413">
        <v>10</v>
      </c>
    </row>
    <row r="2414" spans="1:6" x14ac:dyDescent="0.25">
      <c r="A2414" t="s">
        <v>99</v>
      </c>
      <c r="B2414">
        <v>2013</v>
      </c>
      <c r="C2414" t="s">
        <v>78</v>
      </c>
      <c r="D2414" t="s">
        <v>40</v>
      </c>
      <c r="E2414" t="s">
        <v>17834</v>
      </c>
      <c r="F2414">
        <v>6</v>
      </c>
    </row>
    <row r="2415" spans="1:6" x14ac:dyDescent="0.25">
      <c r="A2415" t="s">
        <v>99</v>
      </c>
      <c r="B2415">
        <v>2013</v>
      </c>
      <c r="C2415" t="s">
        <v>78</v>
      </c>
      <c r="D2415" t="s">
        <v>102</v>
      </c>
      <c r="E2415" t="s">
        <v>17835</v>
      </c>
      <c r="F2415">
        <v>18</v>
      </c>
    </row>
    <row r="2416" spans="1:6" x14ac:dyDescent="0.25">
      <c r="A2416" t="s">
        <v>99</v>
      </c>
      <c r="B2416">
        <v>2013</v>
      </c>
      <c r="C2416" t="s">
        <v>78</v>
      </c>
      <c r="D2416" t="s">
        <v>107</v>
      </c>
      <c r="E2416" t="s">
        <v>17836</v>
      </c>
      <c r="F2416">
        <v>17</v>
      </c>
    </row>
    <row r="2417" spans="1:6" x14ac:dyDescent="0.25">
      <c r="A2417" t="s">
        <v>99</v>
      </c>
      <c r="B2417">
        <v>2013</v>
      </c>
      <c r="C2417" t="s">
        <v>78</v>
      </c>
      <c r="D2417" t="s">
        <v>39</v>
      </c>
      <c r="E2417" t="s">
        <v>17837</v>
      </c>
      <c r="F2417">
        <v>36</v>
      </c>
    </row>
    <row r="2418" spans="1:6" x14ac:dyDescent="0.25">
      <c r="A2418" t="s">
        <v>99</v>
      </c>
      <c r="B2418">
        <v>2013</v>
      </c>
      <c r="C2418" t="s">
        <v>78</v>
      </c>
      <c r="D2418" t="s">
        <v>103</v>
      </c>
      <c r="E2418" t="s">
        <v>17838</v>
      </c>
      <c r="F2418">
        <v>193</v>
      </c>
    </row>
    <row r="2419" spans="1:6" x14ac:dyDescent="0.25">
      <c r="A2419" t="s">
        <v>99</v>
      </c>
      <c r="B2419">
        <v>2013</v>
      </c>
      <c r="C2419" t="s">
        <v>79</v>
      </c>
      <c r="D2419" t="s">
        <v>38</v>
      </c>
      <c r="E2419" t="s">
        <v>17839</v>
      </c>
      <c r="F2419">
        <v>14</v>
      </c>
    </row>
    <row r="2420" spans="1:6" x14ac:dyDescent="0.25">
      <c r="A2420" t="s">
        <v>99</v>
      </c>
      <c r="B2420">
        <v>2013</v>
      </c>
      <c r="C2420" t="s">
        <v>79</v>
      </c>
      <c r="D2420" t="s">
        <v>40</v>
      </c>
      <c r="E2420" t="s">
        <v>17840</v>
      </c>
      <c r="F2420">
        <v>7</v>
      </c>
    </row>
    <row r="2421" spans="1:6" x14ac:dyDescent="0.25">
      <c r="A2421" t="s">
        <v>99</v>
      </c>
      <c r="B2421">
        <v>2013</v>
      </c>
      <c r="C2421" t="s">
        <v>79</v>
      </c>
      <c r="D2421" t="s">
        <v>102</v>
      </c>
      <c r="E2421" t="s">
        <v>17841</v>
      </c>
      <c r="F2421">
        <v>31</v>
      </c>
    </row>
    <row r="2422" spans="1:6" x14ac:dyDescent="0.25">
      <c r="A2422" t="s">
        <v>99</v>
      </c>
      <c r="B2422">
        <v>2013</v>
      </c>
      <c r="C2422" t="s">
        <v>79</v>
      </c>
      <c r="D2422" t="s">
        <v>107</v>
      </c>
      <c r="E2422" t="s">
        <v>17842</v>
      </c>
      <c r="F2422">
        <v>41</v>
      </c>
    </row>
    <row r="2423" spans="1:6" x14ac:dyDescent="0.25">
      <c r="A2423" t="s">
        <v>99</v>
      </c>
      <c r="B2423">
        <v>2013</v>
      </c>
      <c r="C2423" t="s">
        <v>79</v>
      </c>
      <c r="D2423" t="s">
        <v>39</v>
      </c>
      <c r="E2423" t="s">
        <v>17843</v>
      </c>
      <c r="F2423">
        <v>29</v>
      </c>
    </row>
    <row r="2424" spans="1:6" x14ac:dyDescent="0.25">
      <c r="A2424" t="s">
        <v>99</v>
      </c>
      <c r="B2424">
        <v>2013</v>
      </c>
      <c r="C2424" t="s">
        <v>79</v>
      </c>
      <c r="D2424" t="s">
        <v>103</v>
      </c>
      <c r="E2424" t="s">
        <v>17844</v>
      </c>
      <c r="F2424">
        <v>147</v>
      </c>
    </row>
    <row r="2425" spans="1:6" x14ac:dyDescent="0.25">
      <c r="A2425" t="s">
        <v>99</v>
      </c>
      <c r="B2425">
        <v>2014</v>
      </c>
      <c r="C2425" t="s">
        <v>76</v>
      </c>
      <c r="D2425" t="s">
        <v>38</v>
      </c>
      <c r="E2425" t="s">
        <v>17845</v>
      </c>
      <c r="F2425">
        <v>9</v>
      </c>
    </row>
    <row r="2426" spans="1:6" x14ac:dyDescent="0.25">
      <c r="A2426" t="s">
        <v>99</v>
      </c>
      <c r="B2426">
        <v>2014</v>
      </c>
      <c r="C2426" t="s">
        <v>76</v>
      </c>
      <c r="D2426" t="s">
        <v>40</v>
      </c>
      <c r="E2426" t="s">
        <v>17846</v>
      </c>
      <c r="F2426">
        <v>4</v>
      </c>
    </row>
    <row r="2427" spans="1:6" x14ac:dyDescent="0.25">
      <c r="A2427" t="s">
        <v>99</v>
      </c>
      <c r="B2427">
        <v>2014</v>
      </c>
      <c r="C2427" t="s">
        <v>76</v>
      </c>
      <c r="D2427" t="s">
        <v>102</v>
      </c>
      <c r="E2427" t="s">
        <v>17847</v>
      </c>
      <c r="F2427">
        <v>13</v>
      </c>
    </row>
    <row r="2428" spans="1:6" x14ac:dyDescent="0.25">
      <c r="A2428" t="s">
        <v>99</v>
      </c>
      <c r="B2428">
        <v>2014</v>
      </c>
      <c r="C2428" t="s">
        <v>76</v>
      </c>
      <c r="D2428" t="s">
        <v>107</v>
      </c>
      <c r="E2428" t="s">
        <v>17848</v>
      </c>
      <c r="F2428">
        <v>16</v>
      </c>
    </row>
    <row r="2429" spans="1:6" x14ac:dyDescent="0.25">
      <c r="A2429" t="s">
        <v>99</v>
      </c>
      <c r="B2429">
        <v>2014</v>
      </c>
      <c r="C2429" t="s">
        <v>76</v>
      </c>
      <c r="D2429" t="s">
        <v>39</v>
      </c>
      <c r="E2429" t="s">
        <v>17849</v>
      </c>
      <c r="F2429">
        <v>29</v>
      </c>
    </row>
    <row r="2430" spans="1:6" x14ac:dyDescent="0.25">
      <c r="A2430" t="s">
        <v>99</v>
      </c>
      <c r="B2430">
        <v>2014</v>
      </c>
      <c r="C2430" t="s">
        <v>76</v>
      </c>
      <c r="D2430" t="s">
        <v>103</v>
      </c>
      <c r="E2430" t="s">
        <v>17850</v>
      </c>
      <c r="F2430">
        <v>145</v>
      </c>
    </row>
    <row r="2431" spans="1:6" x14ac:dyDescent="0.25">
      <c r="A2431" t="s">
        <v>99</v>
      </c>
      <c r="B2431">
        <v>2014</v>
      </c>
      <c r="C2431" t="s">
        <v>77</v>
      </c>
      <c r="D2431" t="s">
        <v>38</v>
      </c>
      <c r="E2431" t="s">
        <v>17851</v>
      </c>
      <c r="F2431">
        <v>14</v>
      </c>
    </row>
    <row r="2432" spans="1:6" x14ac:dyDescent="0.25">
      <c r="A2432" t="s">
        <v>99</v>
      </c>
      <c r="B2432">
        <v>2014</v>
      </c>
      <c r="C2432" t="s">
        <v>77</v>
      </c>
      <c r="D2432" t="s">
        <v>40</v>
      </c>
      <c r="E2432" t="s">
        <v>17852</v>
      </c>
      <c r="F2432">
        <v>6</v>
      </c>
    </row>
    <row r="2433" spans="1:6" x14ac:dyDescent="0.25">
      <c r="A2433" t="s">
        <v>99</v>
      </c>
      <c r="B2433">
        <v>2014</v>
      </c>
      <c r="C2433" t="s">
        <v>77</v>
      </c>
      <c r="D2433" t="s">
        <v>102</v>
      </c>
      <c r="E2433" t="s">
        <v>17853</v>
      </c>
      <c r="F2433">
        <v>36</v>
      </c>
    </row>
    <row r="2434" spans="1:6" x14ac:dyDescent="0.25">
      <c r="A2434" t="s">
        <v>99</v>
      </c>
      <c r="B2434">
        <v>2014</v>
      </c>
      <c r="C2434" t="s">
        <v>77</v>
      </c>
      <c r="D2434" t="s">
        <v>107</v>
      </c>
      <c r="E2434" t="s">
        <v>17854</v>
      </c>
      <c r="F2434">
        <v>28</v>
      </c>
    </row>
    <row r="2435" spans="1:6" x14ac:dyDescent="0.25">
      <c r="A2435" t="s">
        <v>99</v>
      </c>
      <c r="B2435">
        <v>2014</v>
      </c>
      <c r="C2435" t="s">
        <v>77</v>
      </c>
      <c r="D2435" t="s">
        <v>39</v>
      </c>
      <c r="E2435" t="s">
        <v>17855</v>
      </c>
      <c r="F2435">
        <v>39</v>
      </c>
    </row>
    <row r="2436" spans="1:6" x14ac:dyDescent="0.25">
      <c r="A2436" t="s">
        <v>99</v>
      </c>
      <c r="B2436">
        <v>2014</v>
      </c>
      <c r="C2436" t="s">
        <v>77</v>
      </c>
      <c r="D2436" t="s">
        <v>103</v>
      </c>
      <c r="E2436" t="s">
        <v>17856</v>
      </c>
      <c r="F2436">
        <v>225</v>
      </c>
    </row>
    <row r="2437" spans="1:6" x14ac:dyDescent="0.25">
      <c r="A2437" t="s">
        <v>99</v>
      </c>
      <c r="B2437">
        <v>2014</v>
      </c>
      <c r="C2437" t="s">
        <v>78</v>
      </c>
      <c r="D2437" t="s">
        <v>38</v>
      </c>
      <c r="E2437" t="s">
        <v>17857</v>
      </c>
      <c r="F2437">
        <v>14</v>
      </c>
    </row>
    <row r="2438" spans="1:6" x14ac:dyDescent="0.25">
      <c r="A2438" t="s">
        <v>99</v>
      </c>
      <c r="B2438">
        <v>2014</v>
      </c>
      <c r="C2438" t="s">
        <v>78</v>
      </c>
      <c r="D2438" t="s">
        <v>40</v>
      </c>
      <c r="E2438" t="s">
        <v>17858</v>
      </c>
      <c r="F2438">
        <v>3</v>
      </c>
    </row>
    <row r="2439" spans="1:6" x14ac:dyDescent="0.25">
      <c r="A2439" t="s">
        <v>99</v>
      </c>
      <c r="B2439">
        <v>2014</v>
      </c>
      <c r="C2439" t="s">
        <v>78</v>
      </c>
      <c r="D2439" t="s">
        <v>102</v>
      </c>
      <c r="E2439" t="s">
        <v>17859</v>
      </c>
      <c r="F2439">
        <v>13</v>
      </c>
    </row>
    <row r="2440" spans="1:6" x14ac:dyDescent="0.25">
      <c r="A2440" t="s">
        <v>99</v>
      </c>
      <c r="B2440">
        <v>2014</v>
      </c>
      <c r="C2440" t="s">
        <v>78</v>
      </c>
      <c r="D2440" t="s">
        <v>107</v>
      </c>
      <c r="E2440" t="s">
        <v>17860</v>
      </c>
      <c r="F2440">
        <v>19</v>
      </c>
    </row>
    <row r="2441" spans="1:6" x14ac:dyDescent="0.25">
      <c r="A2441" t="s">
        <v>99</v>
      </c>
      <c r="B2441">
        <v>2014</v>
      </c>
      <c r="C2441" t="s">
        <v>78</v>
      </c>
      <c r="D2441" t="s">
        <v>39</v>
      </c>
      <c r="E2441" t="s">
        <v>17861</v>
      </c>
      <c r="F2441">
        <v>28</v>
      </c>
    </row>
    <row r="2442" spans="1:6" x14ac:dyDescent="0.25">
      <c r="A2442" t="s">
        <v>99</v>
      </c>
      <c r="B2442">
        <v>2014</v>
      </c>
      <c r="C2442" t="s">
        <v>78</v>
      </c>
      <c r="D2442" t="s">
        <v>103</v>
      </c>
      <c r="E2442" t="s">
        <v>17862</v>
      </c>
      <c r="F2442">
        <v>173</v>
      </c>
    </row>
    <row r="2443" spans="1:6" x14ac:dyDescent="0.25">
      <c r="A2443" t="s">
        <v>99</v>
      </c>
      <c r="B2443">
        <v>2014</v>
      </c>
      <c r="C2443" t="s">
        <v>79</v>
      </c>
      <c r="D2443" t="s">
        <v>38</v>
      </c>
      <c r="E2443" t="s">
        <v>17863</v>
      </c>
      <c r="F2443">
        <v>20</v>
      </c>
    </row>
    <row r="2444" spans="1:6" x14ac:dyDescent="0.25">
      <c r="A2444" t="s">
        <v>99</v>
      </c>
      <c r="B2444">
        <v>2014</v>
      </c>
      <c r="C2444" t="s">
        <v>79</v>
      </c>
      <c r="D2444" t="s">
        <v>40</v>
      </c>
      <c r="E2444" t="s">
        <v>17864</v>
      </c>
      <c r="F2444">
        <v>8</v>
      </c>
    </row>
    <row r="2445" spans="1:6" x14ac:dyDescent="0.25">
      <c r="A2445" t="s">
        <v>99</v>
      </c>
      <c r="B2445">
        <v>2014</v>
      </c>
      <c r="C2445" t="s">
        <v>79</v>
      </c>
      <c r="D2445" t="s">
        <v>102</v>
      </c>
      <c r="E2445" t="s">
        <v>17865</v>
      </c>
      <c r="F2445">
        <v>36</v>
      </c>
    </row>
    <row r="2446" spans="1:6" x14ac:dyDescent="0.25">
      <c r="A2446" t="s">
        <v>99</v>
      </c>
      <c r="B2446">
        <v>2014</v>
      </c>
      <c r="C2446" t="s">
        <v>79</v>
      </c>
      <c r="D2446" t="s">
        <v>107</v>
      </c>
      <c r="E2446" t="s">
        <v>17866</v>
      </c>
      <c r="F2446">
        <v>44</v>
      </c>
    </row>
    <row r="2447" spans="1:6" x14ac:dyDescent="0.25">
      <c r="A2447" t="s">
        <v>99</v>
      </c>
      <c r="B2447">
        <v>2014</v>
      </c>
      <c r="C2447" t="s">
        <v>79</v>
      </c>
      <c r="D2447" t="s">
        <v>39</v>
      </c>
      <c r="E2447" t="s">
        <v>17867</v>
      </c>
      <c r="F2447">
        <v>17</v>
      </c>
    </row>
    <row r="2448" spans="1:6" x14ac:dyDescent="0.25">
      <c r="A2448" t="s">
        <v>99</v>
      </c>
      <c r="B2448">
        <v>2014</v>
      </c>
      <c r="C2448" t="s">
        <v>79</v>
      </c>
      <c r="D2448" t="s">
        <v>103</v>
      </c>
      <c r="E2448" t="s">
        <v>17868</v>
      </c>
      <c r="F2448">
        <v>155</v>
      </c>
    </row>
    <row r="2449" spans="1:6" x14ac:dyDescent="0.25">
      <c r="A2449" t="s">
        <v>100</v>
      </c>
      <c r="B2449">
        <v>2010</v>
      </c>
      <c r="C2449" t="s">
        <v>76</v>
      </c>
      <c r="D2449" t="s">
        <v>38</v>
      </c>
      <c r="E2449" t="s">
        <v>17869</v>
      </c>
      <c r="F2449">
        <v>12</v>
      </c>
    </row>
    <row r="2450" spans="1:6" x14ac:dyDescent="0.25">
      <c r="A2450" t="s">
        <v>100</v>
      </c>
      <c r="B2450">
        <v>2010</v>
      </c>
      <c r="C2450" t="s">
        <v>76</v>
      </c>
      <c r="D2450" t="s">
        <v>40</v>
      </c>
      <c r="E2450" t="s">
        <v>17870</v>
      </c>
      <c r="F2450">
        <v>1</v>
      </c>
    </row>
    <row r="2451" spans="1:6" x14ac:dyDescent="0.25">
      <c r="A2451" t="s">
        <v>100</v>
      </c>
      <c r="B2451">
        <v>2010</v>
      </c>
      <c r="C2451" t="s">
        <v>76</v>
      </c>
      <c r="D2451" t="s">
        <v>102</v>
      </c>
      <c r="E2451" t="s">
        <v>17871</v>
      </c>
      <c r="F2451">
        <v>18</v>
      </c>
    </row>
    <row r="2452" spans="1:6" x14ac:dyDescent="0.25">
      <c r="A2452" t="s">
        <v>100</v>
      </c>
      <c r="B2452">
        <v>2010</v>
      </c>
      <c r="C2452" t="s">
        <v>76</v>
      </c>
      <c r="D2452" t="s">
        <v>107</v>
      </c>
      <c r="E2452" t="s">
        <v>17872</v>
      </c>
      <c r="F2452">
        <v>21</v>
      </c>
    </row>
    <row r="2453" spans="1:6" x14ac:dyDescent="0.25">
      <c r="A2453" t="s">
        <v>100</v>
      </c>
      <c r="B2453">
        <v>2010</v>
      </c>
      <c r="C2453" t="s">
        <v>76</v>
      </c>
      <c r="D2453" t="s">
        <v>39</v>
      </c>
      <c r="E2453" t="s">
        <v>17873</v>
      </c>
      <c r="F2453">
        <v>22</v>
      </c>
    </row>
    <row r="2454" spans="1:6" x14ac:dyDescent="0.25">
      <c r="A2454" t="s">
        <v>100</v>
      </c>
      <c r="B2454">
        <v>2010</v>
      </c>
      <c r="C2454" t="s">
        <v>76</v>
      </c>
      <c r="D2454" t="s">
        <v>103</v>
      </c>
      <c r="E2454" t="s">
        <v>17874</v>
      </c>
      <c r="F2454">
        <v>173</v>
      </c>
    </row>
    <row r="2455" spans="1:6" x14ac:dyDescent="0.25">
      <c r="A2455" t="s">
        <v>100</v>
      </c>
      <c r="B2455">
        <v>2010</v>
      </c>
      <c r="C2455" t="s">
        <v>77</v>
      </c>
      <c r="D2455" t="s">
        <v>38</v>
      </c>
      <c r="E2455" t="s">
        <v>17875</v>
      </c>
      <c r="F2455">
        <v>13</v>
      </c>
    </row>
    <row r="2456" spans="1:6" x14ac:dyDescent="0.25">
      <c r="A2456" t="s">
        <v>100</v>
      </c>
      <c r="B2456">
        <v>2010</v>
      </c>
      <c r="C2456" t="s">
        <v>77</v>
      </c>
      <c r="D2456" t="s">
        <v>102</v>
      </c>
      <c r="E2456" t="s">
        <v>17876</v>
      </c>
      <c r="F2456">
        <v>21</v>
      </c>
    </row>
    <row r="2457" spans="1:6" x14ac:dyDescent="0.25">
      <c r="A2457" t="s">
        <v>100</v>
      </c>
      <c r="B2457">
        <v>2010</v>
      </c>
      <c r="C2457" t="s">
        <v>77</v>
      </c>
      <c r="D2457" t="s">
        <v>107</v>
      </c>
      <c r="E2457" t="s">
        <v>17877</v>
      </c>
      <c r="F2457">
        <v>20</v>
      </c>
    </row>
    <row r="2458" spans="1:6" x14ac:dyDescent="0.25">
      <c r="A2458" t="s">
        <v>100</v>
      </c>
      <c r="B2458">
        <v>2010</v>
      </c>
      <c r="C2458" t="s">
        <v>77</v>
      </c>
      <c r="D2458" t="s">
        <v>39</v>
      </c>
      <c r="E2458" t="s">
        <v>17878</v>
      </c>
      <c r="F2458">
        <v>46</v>
      </c>
    </row>
    <row r="2459" spans="1:6" x14ac:dyDescent="0.25">
      <c r="A2459" t="s">
        <v>100</v>
      </c>
      <c r="B2459">
        <v>2010</v>
      </c>
      <c r="C2459" t="s">
        <v>77</v>
      </c>
      <c r="D2459" t="s">
        <v>103</v>
      </c>
      <c r="E2459" t="s">
        <v>17879</v>
      </c>
      <c r="F2459">
        <v>226</v>
      </c>
    </row>
    <row r="2460" spans="1:6" x14ac:dyDescent="0.25">
      <c r="A2460" t="s">
        <v>100</v>
      </c>
      <c r="B2460">
        <v>2010</v>
      </c>
      <c r="C2460" t="s">
        <v>78</v>
      </c>
      <c r="D2460" t="s">
        <v>38</v>
      </c>
      <c r="E2460" t="s">
        <v>17880</v>
      </c>
      <c r="F2460">
        <v>8</v>
      </c>
    </row>
    <row r="2461" spans="1:6" x14ac:dyDescent="0.25">
      <c r="A2461" t="s">
        <v>100</v>
      </c>
      <c r="B2461">
        <v>2010</v>
      </c>
      <c r="C2461" t="s">
        <v>78</v>
      </c>
      <c r="D2461" t="s">
        <v>40</v>
      </c>
      <c r="E2461" t="s">
        <v>17881</v>
      </c>
      <c r="F2461">
        <v>4</v>
      </c>
    </row>
    <row r="2462" spans="1:6" x14ac:dyDescent="0.25">
      <c r="A2462" t="s">
        <v>100</v>
      </c>
      <c r="B2462">
        <v>2010</v>
      </c>
      <c r="C2462" t="s">
        <v>78</v>
      </c>
      <c r="D2462" t="s">
        <v>102</v>
      </c>
      <c r="E2462" t="s">
        <v>17882</v>
      </c>
      <c r="F2462">
        <v>19</v>
      </c>
    </row>
    <row r="2463" spans="1:6" x14ac:dyDescent="0.25">
      <c r="A2463" t="s">
        <v>100</v>
      </c>
      <c r="B2463">
        <v>2010</v>
      </c>
      <c r="C2463" t="s">
        <v>78</v>
      </c>
      <c r="D2463" t="s">
        <v>107</v>
      </c>
      <c r="E2463" t="s">
        <v>17883</v>
      </c>
      <c r="F2463">
        <v>20</v>
      </c>
    </row>
    <row r="2464" spans="1:6" x14ac:dyDescent="0.25">
      <c r="A2464" t="s">
        <v>100</v>
      </c>
      <c r="B2464">
        <v>2010</v>
      </c>
      <c r="C2464" t="s">
        <v>78</v>
      </c>
      <c r="D2464" t="s">
        <v>39</v>
      </c>
      <c r="E2464" t="s">
        <v>17884</v>
      </c>
      <c r="F2464">
        <v>44</v>
      </c>
    </row>
    <row r="2465" spans="1:6" x14ac:dyDescent="0.25">
      <c r="A2465" t="s">
        <v>100</v>
      </c>
      <c r="B2465">
        <v>2010</v>
      </c>
      <c r="C2465" t="s">
        <v>78</v>
      </c>
      <c r="D2465" t="s">
        <v>103</v>
      </c>
      <c r="E2465" t="s">
        <v>17885</v>
      </c>
      <c r="F2465">
        <v>221</v>
      </c>
    </row>
    <row r="2466" spans="1:6" x14ac:dyDescent="0.25">
      <c r="A2466" t="s">
        <v>100</v>
      </c>
      <c r="B2466">
        <v>2010</v>
      </c>
      <c r="C2466" t="s">
        <v>79</v>
      </c>
      <c r="D2466" t="s">
        <v>38</v>
      </c>
      <c r="E2466" t="s">
        <v>17886</v>
      </c>
      <c r="F2466">
        <v>6</v>
      </c>
    </row>
    <row r="2467" spans="1:6" x14ac:dyDescent="0.25">
      <c r="A2467" t="s">
        <v>100</v>
      </c>
      <c r="B2467">
        <v>2010</v>
      </c>
      <c r="C2467" t="s">
        <v>79</v>
      </c>
      <c r="D2467" t="s">
        <v>40</v>
      </c>
      <c r="E2467" t="s">
        <v>17887</v>
      </c>
      <c r="F2467">
        <v>1</v>
      </c>
    </row>
    <row r="2468" spans="1:6" x14ac:dyDescent="0.25">
      <c r="A2468" t="s">
        <v>100</v>
      </c>
      <c r="B2468">
        <v>2010</v>
      </c>
      <c r="C2468" t="s">
        <v>79</v>
      </c>
      <c r="D2468" t="s">
        <v>102</v>
      </c>
      <c r="E2468" t="s">
        <v>17888</v>
      </c>
      <c r="F2468">
        <v>26</v>
      </c>
    </row>
    <row r="2469" spans="1:6" x14ac:dyDescent="0.25">
      <c r="A2469" t="s">
        <v>100</v>
      </c>
      <c r="B2469">
        <v>2010</v>
      </c>
      <c r="C2469" t="s">
        <v>79</v>
      </c>
      <c r="D2469" t="s">
        <v>107</v>
      </c>
      <c r="E2469" t="s">
        <v>17889</v>
      </c>
      <c r="F2469">
        <v>23</v>
      </c>
    </row>
    <row r="2470" spans="1:6" x14ac:dyDescent="0.25">
      <c r="A2470" t="s">
        <v>100</v>
      </c>
      <c r="B2470">
        <v>2010</v>
      </c>
      <c r="C2470" t="s">
        <v>79</v>
      </c>
      <c r="D2470" t="s">
        <v>39</v>
      </c>
      <c r="E2470" t="s">
        <v>17890</v>
      </c>
      <c r="F2470">
        <v>28</v>
      </c>
    </row>
    <row r="2471" spans="1:6" x14ac:dyDescent="0.25">
      <c r="A2471" t="s">
        <v>100</v>
      </c>
      <c r="B2471">
        <v>2010</v>
      </c>
      <c r="C2471" t="s">
        <v>79</v>
      </c>
      <c r="D2471" t="s">
        <v>103</v>
      </c>
      <c r="E2471" t="s">
        <v>17891</v>
      </c>
      <c r="F2471">
        <v>190</v>
      </c>
    </row>
    <row r="2472" spans="1:6" x14ac:dyDescent="0.25">
      <c r="A2472" t="s">
        <v>100</v>
      </c>
      <c r="B2472">
        <v>2011</v>
      </c>
      <c r="C2472" t="s">
        <v>76</v>
      </c>
      <c r="D2472" t="s">
        <v>38</v>
      </c>
      <c r="E2472" t="s">
        <v>17892</v>
      </c>
      <c r="F2472">
        <v>7</v>
      </c>
    </row>
    <row r="2473" spans="1:6" x14ac:dyDescent="0.25">
      <c r="A2473" t="s">
        <v>100</v>
      </c>
      <c r="B2473">
        <v>2011</v>
      </c>
      <c r="C2473" t="s">
        <v>76</v>
      </c>
      <c r="D2473" t="s">
        <v>40</v>
      </c>
      <c r="E2473" t="s">
        <v>17893</v>
      </c>
      <c r="F2473">
        <v>1</v>
      </c>
    </row>
    <row r="2474" spans="1:6" x14ac:dyDescent="0.25">
      <c r="A2474" t="s">
        <v>100</v>
      </c>
      <c r="B2474">
        <v>2011</v>
      </c>
      <c r="C2474" t="s">
        <v>76</v>
      </c>
      <c r="D2474" t="s">
        <v>102</v>
      </c>
      <c r="E2474" t="s">
        <v>17894</v>
      </c>
      <c r="F2474">
        <v>21</v>
      </c>
    </row>
    <row r="2475" spans="1:6" x14ac:dyDescent="0.25">
      <c r="A2475" t="s">
        <v>100</v>
      </c>
      <c r="B2475">
        <v>2011</v>
      </c>
      <c r="C2475" t="s">
        <v>76</v>
      </c>
      <c r="D2475" t="s">
        <v>107</v>
      </c>
      <c r="E2475" t="s">
        <v>17895</v>
      </c>
      <c r="F2475">
        <v>6</v>
      </c>
    </row>
    <row r="2476" spans="1:6" x14ac:dyDescent="0.25">
      <c r="A2476" t="s">
        <v>100</v>
      </c>
      <c r="B2476">
        <v>2011</v>
      </c>
      <c r="C2476" t="s">
        <v>76</v>
      </c>
      <c r="D2476" t="s">
        <v>39</v>
      </c>
      <c r="E2476" t="s">
        <v>17896</v>
      </c>
      <c r="F2476">
        <v>27</v>
      </c>
    </row>
    <row r="2477" spans="1:6" x14ac:dyDescent="0.25">
      <c r="A2477" t="s">
        <v>100</v>
      </c>
      <c r="B2477">
        <v>2011</v>
      </c>
      <c r="C2477" t="s">
        <v>76</v>
      </c>
      <c r="D2477" t="s">
        <v>103</v>
      </c>
      <c r="E2477" t="s">
        <v>17897</v>
      </c>
      <c r="F2477">
        <v>152</v>
      </c>
    </row>
    <row r="2478" spans="1:6" x14ac:dyDescent="0.25">
      <c r="A2478" t="s">
        <v>100</v>
      </c>
      <c r="B2478">
        <v>2011</v>
      </c>
      <c r="C2478" t="s">
        <v>77</v>
      </c>
      <c r="D2478" t="s">
        <v>38</v>
      </c>
      <c r="E2478" t="s">
        <v>17898</v>
      </c>
      <c r="F2478">
        <v>3</v>
      </c>
    </row>
    <row r="2479" spans="1:6" x14ac:dyDescent="0.25">
      <c r="A2479" t="s">
        <v>100</v>
      </c>
      <c r="B2479">
        <v>2011</v>
      </c>
      <c r="C2479" t="s">
        <v>77</v>
      </c>
      <c r="D2479" t="s">
        <v>40</v>
      </c>
      <c r="E2479" t="s">
        <v>17899</v>
      </c>
      <c r="F2479">
        <v>2</v>
      </c>
    </row>
    <row r="2480" spans="1:6" x14ac:dyDescent="0.25">
      <c r="A2480" t="s">
        <v>100</v>
      </c>
      <c r="B2480">
        <v>2011</v>
      </c>
      <c r="C2480" t="s">
        <v>77</v>
      </c>
      <c r="D2480" t="s">
        <v>102</v>
      </c>
      <c r="E2480" t="s">
        <v>17900</v>
      </c>
      <c r="F2480">
        <v>32</v>
      </c>
    </row>
    <row r="2481" spans="1:6" x14ac:dyDescent="0.25">
      <c r="A2481" t="s">
        <v>100</v>
      </c>
      <c r="B2481">
        <v>2011</v>
      </c>
      <c r="C2481" t="s">
        <v>77</v>
      </c>
      <c r="D2481" t="s">
        <v>107</v>
      </c>
      <c r="E2481" t="s">
        <v>17901</v>
      </c>
      <c r="F2481">
        <v>13</v>
      </c>
    </row>
    <row r="2482" spans="1:6" x14ac:dyDescent="0.25">
      <c r="A2482" t="s">
        <v>100</v>
      </c>
      <c r="B2482">
        <v>2011</v>
      </c>
      <c r="C2482" t="s">
        <v>77</v>
      </c>
      <c r="D2482" t="s">
        <v>39</v>
      </c>
      <c r="E2482" t="s">
        <v>17902</v>
      </c>
      <c r="F2482">
        <v>43</v>
      </c>
    </row>
    <row r="2483" spans="1:6" x14ac:dyDescent="0.25">
      <c r="A2483" t="s">
        <v>100</v>
      </c>
      <c r="B2483">
        <v>2011</v>
      </c>
      <c r="C2483" t="s">
        <v>77</v>
      </c>
      <c r="D2483" t="s">
        <v>103</v>
      </c>
      <c r="E2483" t="s">
        <v>17903</v>
      </c>
      <c r="F2483">
        <v>250</v>
      </c>
    </row>
    <row r="2484" spans="1:6" x14ac:dyDescent="0.25">
      <c r="A2484" t="s">
        <v>100</v>
      </c>
      <c r="B2484">
        <v>2011</v>
      </c>
      <c r="C2484" t="s">
        <v>78</v>
      </c>
      <c r="D2484" t="s">
        <v>38</v>
      </c>
      <c r="E2484" t="s">
        <v>17904</v>
      </c>
      <c r="F2484">
        <v>5</v>
      </c>
    </row>
    <row r="2485" spans="1:6" x14ac:dyDescent="0.25">
      <c r="A2485" t="s">
        <v>100</v>
      </c>
      <c r="B2485">
        <v>2011</v>
      </c>
      <c r="C2485" t="s">
        <v>78</v>
      </c>
      <c r="D2485" t="s">
        <v>40</v>
      </c>
      <c r="E2485" t="s">
        <v>17905</v>
      </c>
      <c r="F2485">
        <v>1</v>
      </c>
    </row>
    <row r="2486" spans="1:6" x14ac:dyDescent="0.25">
      <c r="A2486" t="s">
        <v>100</v>
      </c>
      <c r="B2486">
        <v>2011</v>
      </c>
      <c r="C2486" t="s">
        <v>78</v>
      </c>
      <c r="D2486" t="s">
        <v>102</v>
      </c>
      <c r="E2486" t="s">
        <v>17906</v>
      </c>
      <c r="F2486">
        <v>18</v>
      </c>
    </row>
    <row r="2487" spans="1:6" x14ac:dyDescent="0.25">
      <c r="A2487" t="s">
        <v>100</v>
      </c>
      <c r="B2487">
        <v>2011</v>
      </c>
      <c r="C2487" t="s">
        <v>78</v>
      </c>
      <c r="D2487" t="s">
        <v>107</v>
      </c>
      <c r="E2487" t="s">
        <v>17907</v>
      </c>
      <c r="F2487">
        <v>16</v>
      </c>
    </row>
    <row r="2488" spans="1:6" x14ac:dyDescent="0.25">
      <c r="A2488" t="s">
        <v>100</v>
      </c>
      <c r="B2488">
        <v>2011</v>
      </c>
      <c r="C2488" t="s">
        <v>78</v>
      </c>
      <c r="D2488" t="s">
        <v>39</v>
      </c>
      <c r="E2488" t="s">
        <v>17908</v>
      </c>
      <c r="F2488">
        <v>36</v>
      </c>
    </row>
    <row r="2489" spans="1:6" x14ac:dyDescent="0.25">
      <c r="A2489" t="s">
        <v>100</v>
      </c>
      <c r="B2489">
        <v>2011</v>
      </c>
      <c r="C2489" t="s">
        <v>78</v>
      </c>
      <c r="D2489" t="s">
        <v>103</v>
      </c>
      <c r="E2489" t="s">
        <v>17909</v>
      </c>
      <c r="F2489">
        <v>209</v>
      </c>
    </row>
    <row r="2490" spans="1:6" x14ac:dyDescent="0.25">
      <c r="A2490" t="s">
        <v>100</v>
      </c>
      <c r="B2490">
        <v>2011</v>
      </c>
      <c r="C2490" t="s">
        <v>79</v>
      </c>
      <c r="D2490" t="s">
        <v>38</v>
      </c>
      <c r="E2490" t="s">
        <v>17910</v>
      </c>
      <c r="F2490">
        <v>2</v>
      </c>
    </row>
    <row r="2491" spans="1:6" x14ac:dyDescent="0.25">
      <c r="A2491" t="s">
        <v>100</v>
      </c>
      <c r="B2491">
        <v>2011</v>
      </c>
      <c r="C2491" t="s">
        <v>79</v>
      </c>
      <c r="D2491" t="s">
        <v>102</v>
      </c>
      <c r="E2491" t="s">
        <v>17911</v>
      </c>
      <c r="F2491">
        <v>17</v>
      </c>
    </row>
    <row r="2492" spans="1:6" x14ac:dyDescent="0.25">
      <c r="A2492" t="s">
        <v>100</v>
      </c>
      <c r="B2492">
        <v>2011</v>
      </c>
      <c r="C2492" t="s">
        <v>79</v>
      </c>
      <c r="D2492" t="s">
        <v>107</v>
      </c>
      <c r="E2492" t="s">
        <v>17912</v>
      </c>
      <c r="F2492">
        <v>14</v>
      </c>
    </row>
    <row r="2493" spans="1:6" x14ac:dyDescent="0.25">
      <c r="A2493" t="s">
        <v>100</v>
      </c>
      <c r="B2493">
        <v>2011</v>
      </c>
      <c r="C2493" t="s">
        <v>79</v>
      </c>
      <c r="D2493" t="s">
        <v>39</v>
      </c>
      <c r="E2493" t="s">
        <v>17913</v>
      </c>
      <c r="F2493">
        <v>35</v>
      </c>
    </row>
    <row r="2494" spans="1:6" x14ac:dyDescent="0.25">
      <c r="A2494" t="s">
        <v>100</v>
      </c>
      <c r="B2494">
        <v>2011</v>
      </c>
      <c r="C2494" t="s">
        <v>79</v>
      </c>
      <c r="D2494" t="s">
        <v>103</v>
      </c>
      <c r="E2494" t="s">
        <v>17914</v>
      </c>
      <c r="F2494">
        <v>187</v>
      </c>
    </row>
    <row r="2495" spans="1:6" x14ac:dyDescent="0.25">
      <c r="A2495" t="s">
        <v>100</v>
      </c>
      <c r="B2495">
        <v>2012</v>
      </c>
      <c r="C2495" t="s">
        <v>76</v>
      </c>
      <c r="D2495" t="s">
        <v>38</v>
      </c>
      <c r="E2495" t="s">
        <v>17915</v>
      </c>
      <c r="F2495">
        <v>9</v>
      </c>
    </row>
    <row r="2496" spans="1:6" x14ac:dyDescent="0.25">
      <c r="A2496" t="s">
        <v>100</v>
      </c>
      <c r="B2496">
        <v>2012</v>
      </c>
      <c r="C2496" t="s">
        <v>76</v>
      </c>
      <c r="D2496" t="s">
        <v>40</v>
      </c>
      <c r="E2496" t="s">
        <v>17916</v>
      </c>
      <c r="F2496">
        <v>1</v>
      </c>
    </row>
    <row r="2497" spans="1:6" x14ac:dyDescent="0.25">
      <c r="A2497" t="s">
        <v>100</v>
      </c>
      <c r="B2497">
        <v>2012</v>
      </c>
      <c r="C2497" t="s">
        <v>76</v>
      </c>
      <c r="D2497" t="s">
        <v>102</v>
      </c>
      <c r="E2497" t="s">
        <v>17917</v>
      </c>
      <c r="F2497">
        <v>14</v>
      </c>
    </row>
    <row r="2498" spans="1:6" x14ac:dyDescent="0.25">
      <c r="A2498" t="s">
        <v>100</v>
      </c>
      <c r="B2498">
        <v>2012</v>
      </c>
      <c r="C2498" t="s">
        <v>76</v>
      </c>
      <c r="D2498" t="s">
        <v>107</v>
      </c>
      <c r="E2498" t="s">
        <v>17918</v>
      </c>
      <c r="F2498">
        <v>13</v>
      </c>
    </row>
    <row r="2499" spans="1:6" x14ac:dyDescent="0.25">
      <c r="A2499" t="s">
        <v>100</v>
      </c>
      <c r="B2499">
        <v>2012</v>
      </c>
      <c r="C2499" t="s">
        <v>76</v>
      </c>
      <c r="D2499" t="s">
        <v>39</v>
      </c>
      <c r="E2499" t="s">
        <v>17919</v>
      </c>
      <c r="F2499">
        <v>19</v>
      </c>
    </row>
    <row r="2500" spans="1:6" x14ac:dyDescent="0.25">
      <c r="A2500" t="s">
        <v>100</v>
      </c>
      <c r="B2500">
        <v>2012</v>
      </c>
      <c r="C2500" t="s">
        <v>76</v>
      </c>
      <c r="D2500" t="s">
        <v>103</v>
      </c>
      <c r="E2500" t="s">
        <v>17920</v>
      </c>
      <c r="F2500">
        <v>168</v>
      </c>
    </row>
    <row r="2501" spans="1:6" x14ac:dyDescent="0.25">
      <c r="A2501" t="s">
        <v>100</v>
      </c>
      <c r="B2501">
        <v>2012</v>
      </c>
      <c r="C2501" t="s">
        <v>77</v>
      </c>
      <c r="D2501" t="s">
        <v>38</v>
      </c>
      <c r="E2501" t="s">
        <v>17921</v>
      </c>
      <c r="F2501">
        <v>14</v>
      </c>
    </row>
    <row r="2502" spans="1:6" x14ac:dyDescent="0.25">
      <c r="A2502" t="s">
        <v>100</v>
      </c>
      <c r="B2502">
        <v>2012</v>
      </c>
      <c r="C2502" t="s">
        <v>77</v>
      </c>
      <c r="D2502" t="s">
        <v>40</v>
      </c>
      <c r="E2502" t="s">
        <v>17922</v>
      </c>
      <c r="F2502">
        <v>1</v>
      </c>
    </row>
    <row r="2503" spans="1:6" x14ac:dyDescent="0.25">
      <c r="A2503" t="s">
        <v>100</v>
      </c>
      <c r="B2503">
        <v>2012</v>
      </c>
      <c r="C2503" t="s">
        <v>77</v>
      </c>
      <c r="D2503" t="s">
        <v>102</v>
      </c>
      <c r="E2503" t="s">
        <v>17923</v>
      </c>
      <c r="F2503">
        <v>14</v>
      </c>
    </row>
    <row r="2504" spans="1:6" x14ac:dyDescent="0.25">
      <c r="A2504" t="s">
        <v>100</v>
      </c>
      <c r="B2504">
        <v>2012</v>
      </c>
      <c r="C2504" t="s">
        <v>77</v>
      </c>
      <c r="D2504" t="s">
        <v>107</v>
      </c>
      <c r="E2504" t="s">
        <v>17924</v>
      </c>
      <c r="F2504">
        <v>27</v>
      </c>
    </row>
    <row r="2505" spans="1:6" x14ac:dyDescent="0.25">
      <c r="A2505" t="s">
        <v>100</v>
      </c>
      <c r="B2505">
        <v>2012</v>
      </c>
      <c r="C2505" t="s">
        <v>77</v>
      </c>
      <c r="D2505" t="s">
        <v>39</v>
      </c>
      <c r="E2505" t="s">
        <v>17925</v>
      </c>
      <c r="F2505">
        <v>33</v>
      </c>
    </row>
    <row r="2506" spans="1:6" x14ac:dyDescent="0.25">
      <c r="A2506" t="s">
        <v>100</v>
      </c>
      <c r="B2506">
        <v>2012</v>
      </c>
      <c r="C2506" t="s">
        <v>77</v>
      </c>
      <c r="D2506" t="s">
        <v>103</v>
      </c>
      <c r="E2506" t="s">
        <v>17926</v>
      </c>
      <c r="F2506">
        <v>209</v>
      </c>
    </row>
    <row r="2507" spans="1:6" x14ac:dyDescent="0.25">
      <c r="A2507" t="s">
        <v>100</v>
      </c>
      <c r="B2507">
        <v>2012</v>
      </c>
      <c r="C2507" t="s">
        <v>78</v>
      </c>
      <c r="D2507" t="s">
        <v>38</v>
      </c>
      <c r="E2507" t="s">
        <v>17927</v>
      </c>
      <c r="F2507">
        <v>8</v>
      </c>
    </row>
    <row r="2508" spans="1:6" x14ac:dyDescent="0.25">
      <c r="A2508" t="s">
        <v>100</v>
      </c>
      <c r="B2508">
        <v>2012</v>
      </c>
      <c r="C2508" t="s">
        <v>78</v>
      </c>
      <c r="D2508" t="s">
        <v>40</v>
      </c>
      <c r="E2508" t="s">
        <v>17928</v>
      </c>
      <c r="F2508">
        <v>3</v>
      </c>
    </row>
    <row r="2509" spans="1:6" x14ac:dyDescent="0.25">
      <c r="A2509" t="s">
        <v>100</v>
      </c>
      <c r="B2509">
        <v>2012</v>
      </c>
      <c r="C2509" t="s">
        <v>78</v>
      </c>
      <c r="D2509" t="s">
        <v>102</v>
      </c>
      <c r="E2509" t="s">
        <v>17929</v>
      </c>
      <c r="F2509">
        <v>24</v>
      </c>
    </row>
    <row r="2510" spans="1:6" x14ac:dyDescent="0.25">
      <c r="A2510" t="s">
        <v>100</v>
      </c>
      <c r="B2510">
        <v>2012</v>
      </c>
      <c r="C2510" t="s">
        <v>78</v>
      </c>
      <c r="D2510" t="s">
        <v>107</v>
      </c>
      <c r="E2510" t="s">
        <v>17930</v>
      </c>
      <c r="F2510">
        <v>24</v>
      </c>
    </row>
    <row r="2511" spans="1:6" x14ac:dyDescent="0.25">
      <c r="A2511" t="s">
        <v>100</v>
      </c>
      <c r="B2511">
        <v>2012</v>
      </c>
      <c r="C2511" t="s">
        <v>78</v>
      </c>
      <c r="D2511" t="s">
        <v>39</v>
      </c>
      <c r="E2511" t="s">
        <v>17931</v>
      </c>
      <c r="F2511">
        <v>31</v>
      </c>
    </row>
    <row r="2512" spans="1:6" x14ac:dyDescent="0.25">
      <c r="A2512" t="s">
        <v>100</v>
      </c>
      <c r="B2512">
        <v>2012</v>
      </c>
      <c r="C2512" t="s">
        <v>78</v>
      </c>
      <c r="D2512" t="s">
        <v>103</v>
      </c>
      <c r="E2512" t="s">
        <v>17932</v>
      </c>
      <c r="F2512">
        <v>220</v>
      </c>
    </row>
    <row r="2513" spans="1:6" x14ac:dyDescent="0.25">
      <c r="A2513" t="s">
        <v>100</v>
      </c>
      <c r="B2513">
        <v>2012</v>
      </c>
      <c r="C2513" t="s">
        <v>79</v>
      </c>
      <c r="D2513" t="s">
        <v>38</v>
      </c>
      <c r="E2513" t="s">
        <v>17933</v>
      </c>
      <c r="F2513">
        <v>8</v>
      </c>
    </row>
    <row r="2514" spans="1:6" x14ac:dyDescent="0.25">
      <c r="A2514" t="s">
        <v>100</v>
      </c>
      <c r="B2514">
        <v>2012</v>
      </c>
      <c r="C2514" t="s">
        <v>79</v>
      </c>
      <c r="D2514" t="s">
        <v>40</v>
      </c>
      <c r="E2514" t="s">
        <v>17934</v>
      </c>
      <c r="F2514">
        <v>5</v>
      </c>
    </row>
    <row r="2515" spans="1:6" x14ac:dyDescent="0.25">
      <c r="A2515" t="s">
        <v>100</v>
      </c>
      <c r="B2515">
        <v>2012</v>
      </c>
      <c r="C2515" t="s">
        <v>79</v>
      </c>
      <c r="D2515" t="s">
        <v>102</v>
      </c>
      <c r="E2515" t="s">
        <v>17935</v>
      </c>
      <c r="F2515">
        <v>22</v>
      </c>
    </row>
    <row r="2516" spans="1:6" x14ac:dyDescent="0.25">
      <c r="A2516" t="s">
        <v>100</v>
      </c>
      <c r="B2516">
        <v>2012</v>
      </c>
      <c r="C2516" t="s">
        <v>79</v>
      </c>
      <c r="D2516" t="s">
        <v>107</v>
      </c>
      <c r="E2516" t="s">
        <v>17936</v>
      </c>
      <c r="F2516">
        <v>20</v>
      </c>
    </row>
    <row r="2517" spans="1:6" x14ac:dyDescent="0.25">
      <c r="A2517" t="s">
        <v>100</v>
      </c>
      <c r="B2517">
        <v>2012</v>
      </c>
      <c r="C2517" t="s">
        <v>79</v>
      </c>
      <c r="D2517" t="s">
        <v>39</v>
      </c>
      <c r="E2517" t="s">
        <v>17937</v>
      </c>
      <c r="F2517">
        <v>36</v>
      </c>
    </row>
    <row r="2518" spans="1:6" x14ac:dyDescent="0.25">
      <c r="A2518" t="s">
        <v>100</v>
      </c>
      <c r="B2518">
        <v>2012</v>
      </c>
      <c r="C2518" t="s">
        <v>79</v>
      </c>
      <c r="D2518" t="s">
        <v>103</v>
      </c>
      <c r="E2518" t="s">
        <v>17938</v>
      </c>
      <c r="F2518">
        <v>174</v>
      </c>
    </row>
    <row r="2519" spans="1:6" x14ac:dyDescent="0.25">
      <c r="A2519" t="s">
        <v>100</v>
      </c>
      <c r="B2519">
        <v>2013</v>
      </c>
      <c r="C2519" t="s">
        <v>76</v>
      </c>
      <c r="D2519" t="s">
        <v>38</v>
      </c>
      <c r="E2519" t="s">
        <v>17939</v>
      </c>
      <c r="F2519">
        <v>13</v>
      </c>
    </row>
    <row r="2520" spans="1:6" x14ac:dyDescent="0.25">
      <c r="A2520" t="s">
        <v>100</v>
      </c>
      <c r="B2520">
        <v>2013</v>
      </c>
      <c r="C2520" t="s">
        <v>76</v>
      </c>
      <c r="D2520" t="s">
        <v>40</v>
      </c>
      <c r="E2520" t="s">
        <v>17940</v>
      </c>
      <c r="F2520">
        <v>4</v>
      </c>
    </row>
    <row r="2521" spans="1:6" x14ac:dyDescent="0.25">
      <c r="A2521" t="s">
        <v>100</v>
      </c>
      <c r="B2521">
        <v>2013</v>
      </c>
      <c r="C2521" t="s">
        <v>76</v>
      </c>
      <c r="D2521" t="s">
        <v>102</v>
      </c>
      <c r="E2521" t="s">
        <v>17941</v>
      </c>
      <c r="F2521">
        <v>16</v>
      </c>
    </row>
    <row r="2522" spans="1:6" x14ac:dyDescent="0.25">
      <c r="A2522" t="s">
        <v>100</v>
      </c>
      <c r="B2522">
        <v>2013</v>
      </c>
      <c r="C2522" t="s">
        <v>76</v>
      </c>
      <c r="D2522" t="s">
        <v>107</v>
      </c>
      <c r="E2522" t="s">
        <v>17942</v>
      </c>
      <c r="F2522">
        <v>26</v>
      </c>
    </row>
    <row r="2523" spans="1:6" x14ac:dyDescent="0.25">
      <c r="A2523" t="s">
        <v>100</v>
      </c>
      <c r="B2523">
        <v>2013</v>
      </c>
      <c r="C2523" t="s">
        <v>76</v>
      </c>
      <c r="D2523" t="s">
        <v>39</v>
      </c>
      <c r="E2523" t="s">
        <v>17943</v>
      </c>
      <c r="F2523">
        <v>30</v>
      </c>
    </row>
    <row r="2524" spans="1:6" x14ac:dyDescent="0.25">
      <c r="A2524" t="s">
        <v>100</v>
      </c>
      <c r="B2524">
        <v>2013</v>
      </c>
      <c r="C2524" t="s">
        <v>76</v>
      </c>
      <c r="D2524" t="s">
        <v>103</v>
      </c>
      <c r="E2524" t="s">
        <v>17944</v>
      </c>
      <c r="F2524">
        <v>138</v>
      </c>
    </row>
    <row r="2525" spans="1:6" x14ac:dyDescent="0.25">
      <c r="A2525" t="s">
        <v>100</v>
      </c>
      <c r="B2525">
        <v>2013</v>
      </c>
      <c r="C2525" t="s">
        <v>77</v>
      </c>
      <c r="D2525" t="s">
        <v>38</v>
      </c>
      <c r="E2525" t="s">
        <v>17945</v>
      </c>
      <c r="F2525">
        <v>16</v>
      </c>
    </row>
    <row r="2526" spans="1:6" x14ac:dyDescent="0.25">
      <c r="A2526" t="s">
        <v>100</v>
      </c>
      <c r="B2526">
        <v>2013</v>
      </c>
      <c r="C2526" t="s">
        <v>77</v>
      </c>
      <c r="D2526" t="s">
        <v>40</v>
      </c>
      <c r="E2526" t="s">
        <v>17946</v>
      </c>
      <c r="F2526">
        <v>5</v>
      </c>
    </row>
    <row r="2527" spans="1:6" x14ac:dyDescent="0.25">
      <c r="A2527" t="s">
        <v>100</v>
      </c>
      <c r="B2527">
        <v>2013</v>
      </c>
      <c r="C2527" t="s">
        <v>77</v>
      </c>
      <c r="D2527" t="s">
        <v>102</v>
      </c>
      <c r="E2527" t="s">
        <v>17947</v>
      </c>
      <c r="F2527">
        <v>31</v>
      </c>
    </row>
    <row r="2528" spans="1:6" x14ac:dyDescent="0.25">
      <c r="A2528" t="s">
        <v>100</v>
      </c>
      <c r="B2528">
        <v>2013</v>
      </c>
      <c r="C2528" t="s">
        <v>77</v>
      </c>
      <c r="D2528" t="s">
        <v>107</v>
      </c>
      <c r="E2528" t="s">
        <v>17948</v>
      </c>
      <c r="F2528">
        <v>32</v>
      </c>
    </row>
    <row r="2529" spans="1:6" x14ac:dyDescent="0.25">
      <c r="A2529" t="s">
        <v>100</v>
      </c>
      <c r="B2529">
        <v>2013</v>
      </c>
      <c r="C2529" t="s">
        <v>77</v>
      </c>
      <c r="D2529" t="s">
        <v>39</v>
      </c>
      <c r="E2529" t="s">
        <v>17949</v>
      </c>
      <c r="F2529">
        <v>39</v>
      </c>
    </row>
    <row r="2530" spans="1:6" x14ac:dyDescent="0.25">
      <c r="A2530" t="s">
        <v>100</v>
      </c>
      <c r="B2530">
        <v>2013</v>
      </c>
      <c r="C2530" t="s">
        <v>77</v>
      </c>
      <c r="D2530" t="s">
        <v>103</v>
      </c>
      <c r="E2530" t="s">
        <v>17950</v>
      </c>
      <c r="F2530">
        <v>221</v>
      </c>
    </row>
    <row r="2531" spans="1:6" x14ac:dyDescent="0.25">
      <c r="A2531" t="s">
        <v>100</v>
      </c>
      <c r="B2531">
        <v>2013</v>
      </c>
      <c r="C2531" t="s">
        <v>78</v>
      </c>
      <c r="D2531" t="s">
        <v>38</v>
      </c>
      <c r="E2531" t="s">
        <v>17951</v>
      </c>
      <c r="F2531">
        <v>5</v>
      </c>
    </row>
    <row r="2532" spans="1:6" x14ac:dyDescent="0.25">
      <c r="A2532" t="s">
        <v>100</v>
      </c>
      <c r="B2532">
        <v>2013</v>
      </c>
      <c r="C2532" t="s">
        <v>78</v>
      </c>
      <c r="D2532" t="s">
        <v>40</v>
      </c>
      <c r="E2532" t="s">
        <v>17952</v>
      </c>
      <c r="F2532">
        <v>4</v>
      </c>
    </row>
    <row r="2533" spans="1:6" x14ac:dyDescent="0.25">
      <c r="A2533" t="s">
        <v>100</v>
      </c>
      <c r="B2533">
        <v>2013</v>
      </c>
      <c r="C2533" t="s">
        <v>78</v>
      </c>
      <c r="D2533" t="s">
        <v>102</v>
      </c>
      <c r="E2533" t="s">
        <v>17953</v>
      </c>
      <c r="F2533">
        <v>22</v>
      </c>
    </row>
    <row r="2534" spans="1:6" x14ac:dyDescent="0.25">
      <c r="A2534" t="s">
        <v>100</v>
      </c>
      <c r="B2534">
        <v>2013</v>
      </c>
      <c r="C2534" t="s">
        <v>78</v>
      </c>
      <c r="D2534" t="s">
        <v>107</v>
      </c>
      <c r="E2534" t="s">
        <v>17954</v>
      </c>
      <c r="F2534">
        <v>23</v>
      </c>
    </row>
    <row r="2535" spans="1:6" x14ac:dyDescent="0.25">
      <c r="A2535" t="s">
        <v>100</v>
      </c>
      <c r="B2535">
        <v>2013</v>
      </c>
      <c r="C2535" t="s">
        <v>78</v>
      </c>
      <c r="D2535" t="s">
        <v>39</v>
      </c>
      <c r="E2535" t="s">
        <v>17955</v>
      </c>
      <c r="F2535">
        <v>43</v>
      </c>
    </row>
    <row r="2536" spans="1:6" x14ac:dyDescent="0.25">
      <c r="A2536" t="s">
        <v>100</v>
      </c>
      <c r="B2536">
        <v>2013</v>
      </c>
      <c r="C2536" t="s">
        <v>78</v>
      </c>
      <c r="D2536" t="s">
        <v>103</v>
      </c>
      <c r="E2536" t="s">
        <v>17956</v>
      </c>
      <c r="F2536">
        <v>191</v>
      </c>
    </row>
    <row r="2537" spans="1:6" x14ac:dyDescent="0.25">
      <c r="A2537" t="s">
        <v>100</v>
      </c>
      <c r="B2537">
        <v>2013</v>
      </c>
      <c r="C2537" t="s">
        <v>79</v>
      </c>
      <c r="D2537" t="s">
        <v>38</v>
      </c>
      <c r="E2537" t="s">
        <v>17957</v>
      </c>
      <c r="F2537">
        <v>19</v>
      </c>
    </row>
    <row r="2538" spans="1:6" x14ac:dyDescent="0.25">
      <c r="A2538" t="s">
        <v>100</v>
      </c>
      <c r="B2538">
        <v>2013</v>
      </c>
      <c r="C2538" t="s">
        <v>79</v>
      </c>
      <c r="D2538" t="s">
        <v>40</v>
      </c>
      <c r="E2538" t="s">
        <v>17958</v>
      </c>
      <c r="F2538">
        <v>5</v>
      </c>
    </row>
    <row r="2539" spans="1:6" x14ac:dyDescent="0.25">
      <c r="A2539" t="s">
        <v>100</v>
      </c>
      <c r="B2539">
        <v>2013</v>
      </c>
      <c r="C2539" t="s">
        <v>79</v>
      </c>
      <c r="D2539" t="s">
        <v>102</v>
      </c>
      <c r="E2539" t="s">
        <v>17959</v>
      </c>
      <c r="F2539">
        <v>20</v>
      </c>
    </row>
    <row r="2540" spans="1:6" x14ac:dyDescent="0.25">
      <c r="A2540" t="s">
        <v>100</v>
      </c>
      <c r="B2540">
        <v>2013</v>
      </c>
      <c r="C2540" t="s">
        <v>79</v>
      </c>
      <c r="D2540" t="s">
        <v>107</v>
      </c>
      <c r="E2540" t="s">
        <v>17960</v>
      </c>
      <c r="F2540">
        <v>36</v>
      </c>
    </row>
    <row r="2541" spans="1:6" x14ac:dyDescent="0.25">
      <c r="A2541" t="s">
        <v>100</v>
      </c>
      <c r="B2541">
        <v>2013</v>
      </c>
      <c r="C2541" t="s">
        <v>79</v>
      </c>
      <c r="D2541" t="s">
        <v>39</v>
      </c>
      <c r="E2541" t="s">
        <v>17961</v>
      </c>
      <c r="F2541">
        <v>36</v>
      </c>
    </row>
    <row r="2542" spans="1:6" x14ac:dyDescent="0.25">
      <c r="A2542" t="s">
        <v>100</v>
      </c>
      <c r="B2542">
        <v>2013</v>
      </c>
      <c r="C2542" t="s">
        <v>79</v>
      </c>
      <c r="D2542" t="s">
        <v>103</v>
      </c>
      <c r="E2542" t="s">
        <v>17962</v>
      </c>
      <c r="F2542">
        <v>142</v>
      </c>
    </row>
    <row r="2543" spans="1:6" x14ac:dyDescent="0.25">
      <c r="A2543" t="s">
        <v>100</v>
      </c>
      <c r="B2543">
        <v>2014</v>
      </c>
      <c r="C2543" t="s">
        <v>76</v>
      </c>
      <c r="D2543" t="s">
        <v>38</v>
      </c>
      <c r="E2543" t="s">
        <v>17963</v>
      </c>
      <c r="F2543">
        <v>13</v>
      </c>
    </row>
    <row r="2544" spans="1:6" x14ac:dyDescent="0.25">
      <c r="A2544" t="s">
        <v>100</v>
      </c>
      <c r="B2544">
        <v>2014</v>
      </c>
      <c r="C2544" t="s">
        <v>76</v>
      </c>
      <c r="D2544" t="s">
        <v>40</v>
      </c>
      <c r="E2544" t="s">
        <v>17964</v>
      </c>
      <c r="F2544">
        <v>1</v>
      </c>
    </row>
    <row r="2545" spans="1:6" x14ac:dyDescent="0.25">
      <c r="A2545" t="s">
        <v>100</v>
      </c>
      <c r="B2545">
        <v>2014</v>
      </c>
      <c r="C2545" t="s">
        <v>76</v>
      </c>
      <c r="D2545" t="s">
        <v>102</v>
      </c>
      <c r="E2545" t="s">
        <v>17965</v>
      </c>
      <c r="F2545">
        <v>17</v>
      </c>
    </row>
    <row r="2546" spans="1:6" x14ac:dyDescent="0.25">
      <c r="A2546" t="s">
        <v>100</v>
      </c>
      <c r="B2546">
        <v>2014</v>
      </c>
      <c r="C2546" t="s">
        <v>76</v>
      </c>
      <c r="D2546" t="s">
        <v>107</v>
      </c>
      <c r="E2546" t="s">
        <v>17966</v>
      </c>
      <c r="F2546">
        <v>16</v>
      </c>
    </row>
    <row r="2547" spans="1:6" x14ac:dyDescent="0.25">
      <c r="A2547" t="s">
        <v>100</v>
      </c>
      <c r="B2547">
        <v>2014</v>
      </c>
      <c r="C2547" t="s">
        <v>76</v>
      </c>
      <c r="D2547" t="s">
        <v>39</v>
      </c>
      <c r="E2547" t="s">
        <v>17967</v>
      </c>
      <c r="F2547">
        <v>32</v>
      </c>
    </row>
    <row r="2548" spans="1:6" x14ac:dyDescent="0.25">
      <c r="A2548" t="s">
        <v>100</v>
      </c>
      <c r="B2548">
        <v>2014</v>
      </c>
      <c r="C2548" t="s">
        <v>76</v>
      </c>
      <c r="D2548" t="s">
        <v>103</v>
      </c>
      <c r="E2548" t="s">
        <v>17968</v>
      </c>
      <c r="F2548">
        <v>144</v>
      </c>
    </row>
    <row r="2549" spans="1:6" x14ac:dyDescent="0.25">
      <c r="A2549" t="s">
        <v>100</v>
      </c>
      <c r="B2549">
        <v>2014</v>
      </c>
      <c r="C2549" t="s">
        <v>77</v>
      </c>
      <c r="D2549" t="s">
        <v>38</v>
      </c>
      <c r="E2549" t="s">
        <v>17969</v>
      </c>
      <c r="F2549">
        <v>16</v>
      </c>
    </row>
    <row r="2550" spans="1:6" x14ac:dyDescent="0.25">
      <c r="A2550" t="s">
        <v>100</v>
      </c>
      <c r="B2550">
        <v>2014</v>
      </c>
      <c r="C2550" t="s">
        <v>77</v>
      </c>
      <c r="D2550" t="s">
        <v>40</v>
      </c>
      <c r="E2550" t="s">
        <v>17970</v>
      </c>
      <c r="F2550">
        <v>7</v>
      </c>
    </row>
    <row r="2551" spans="1:6" x14ac:dyDescent="0.25">
      <c r="A2551" t="s">
        <v>100</v>
      </c>
      <c r="B2551">
        <v>2014</v>
      </c>
      <c r="C2551" t="s">
        <v>77</v>
      </c>
      <c r="D2551" t="s">
        <v>102</v>
      </c>
      <c r="E2551" t="s">
        <v>17971</v>
      </c>
      <c r="F2551">
        <v>32</v>
      </c>
    </row>
    <row r="2552" spans="1:6" x14ac:dyDescent="0.25">
      <c r="A2552" t="s">
        <v>100</v>
      </c>
      <c r="B2552">
        <v>2014</v>
      </c>
      <c r="C2552" t="s">
        <v>77</v>
      </c>
      <c r="D2552" t="s">
        <v>107</v>
      </c>
      <c r="E2552" t="s">
        <v>17972</v>
      </c>
      <c r="F2552">
        <v>40</v>
      </c>
    </row>
    <row r="2553" spans="1:6" x14ac:dyDescent="0.25">
      <c r="A2553" t="s">
        <v>100</v>
      </c>
      <c r="B2553">
        <v>2014</v>
      </c>
      <c r="C2553" t="s">
        <v>77</v>
      </c>
      <c r="D2553" t="s">
        <v>39</v>
      </c>
      <c r="E2553" t="s">
        <v>17973</v>
      </c>
      <c r="F2553">
        <v>42</v>
      </c>
    </row>
    <row r="2554" spans="1:6" x14ac:dyDescent="0.25">
      <c r="A2554" t="s">
        <v>100</v>
      </c>
      <c r="B2554">
        <v>2014</v>
      </c>
      <c r="C2554" t="s">
        <v>77</v>
      </c>
      <c r="D2554" t="s">
        <v>103</v>
      </c>
      <c r="E2554" t="s">
        <v>17974</v>
      </c>
      <c r="F2554">
        <v>229</v>
      </c>
    </row>
    <row r="2555" spans="1:6" x14ac:dyDescent="0.25">
      <c r="A2555" t="s">
        <v>100</v>
      </c>
      <c r="B2555">
        <v>2014</v>
      </c>
      <c r="C2555" t="s">
        <v>78</v>
      </c>
      <c r="D2555" t="s">
        <v>38</v>
      </c>
      <c r="E2555" t="s">
        <v>17975</v>
      </c>
      <c r="F2555">
        <v>10</v>
      </c>
    </row>
    <row r="2556" spans="1:6" x14ac:dyDescent="0.25">
      <c r="A2556" t="s">
        <v>100</v>
      </c>
      <c r="B2556">
        <v>2014</v>
      </c>
      <c r="C2556" t="s">
        <v>78</v>
      </c>
      <c r="D2556" t="s">
        <v>40</v>
      </c>
      <c r="E2556" t="s">
        <v>17976</v>
      </c>
      <c r="F2556">
        <v>3</v>
      </c>
    </row>
    <row r="2557" spans="1:6" x14ac:dyDescent="0.25">
      <c r="A2557" t="s">
        <v>100</v>
      </c>
      <c r="B2557">
        <v>2014</v>
      </c>
      <c r="C2557" t="s">
        <v>78</v>
      </c>
      <c r="D2557" t="s">
        <v>102</v>
      </c>
      <c r="E2557" t="s">
        <v>17977</v>
      </c>
      <c r="F2557">
        <v>12</v>
      </c>
    </row>
    <row r="2558" spans="1:6" x14ac:dyDescent="0.25">
      <c r="A2558" t="s">
        <v>100</v>
      </c>
      <c r="B2558">
        <v>2014</v>
      </c>
      <c r="C2558" t="s">
        <v>78</v>
      </c>
      <c r="D2558" t="s">
        <v>107</v>
      </c>
      <c r="E2558" t="s">
        <v>17978</v>
      </c>
      <c r="F2558">
        <v>15</v>
      </c>
    </row>
    <row r="2559" spans="1:6" x14ac:dyDescent="0.25">
      <c r="A2559" t="s">
        <v>100</v>
      </c>
      <c r="B2559">
        <v>2014</v>
      </c>
      <c r="C2559" t="s">
        <v>78</v>
      </c>
      <c r="D2559" t="s">
        <v>39</v>
      </c>
      <c r="E2559" t="s">
        <v>17979</v>
      </c>
      <c r="F2559">
        <v>35</v>
      </c>
    </row>
    <row r="2560" spans="1:6" x14ac:dyDescent="0.25">
      <c r="A2560" t="s">
        <v>100</v>
      </c>
      <c r="B2560">
        <v>2014</v>
      </c>
      <c r="C2560" t="s">
        <v>78</v>
      </c>
      <c r="D2560" t="s">
        <v>103</v>
      </c>
      <c r="E2560" t="s">
        <v>17980</v>
      </c>
      <c r="F2560">
        <v>174</v>
      </c>
    </row>
    <row r="2561" spans="1:6" x14ac:dyDescent="0.25">
      <c r="A2561" t="s">
        <v>100</v>
      </c>
      <c r="B2561">
        <v>2014</v>
      </c>
      <c r="C2561" t="s">
        <v>79</v>
      </c>
      <c r="D2561" t="s">
        <v>38</v>
      </c>
      <c r="E2561" t="s">
        <v>17981</v>
      </c>
      <c r="F2561">
        <v>18</v>
      </c>
    </row>
    <row r="2562" spans="1:6" x14ac:dyDescent="0.25">
      <c r="A2562" t="s">
        <v>100</v>
      </c>
      <c r="B2562">
        <v>2014</v>
      </c>
      <c r="C2562" t="s">
        <v>79</v>
      </c>
      <c r="D2562" t="s">
        <v>40</v>
      </c>
      <c r="E2562" t="s">
        <v>17982</v>
      </c>
      <c r="F2562">
        <v>6</v>
      </c>
    </row>
    <row r="2563" spans="1:6" x14ac:dyDescent="0.25">
      <c r="A2563" t="s">
        <v>100</v>
      </c>
      <c r="B2563">
        <v>2014</v>
      </c>
      <c r="C2563" t="s">
        <v>79</v>
      </c>
      <c r="D2563" t="s">
        <v>102</v>
      </c>
      <c r="E2563" t="s">
        <v>17983</v>
      </c>
      <c r="F2563">
        <v>22</v>
      </c>
    </row>
    <row r="2564" spans="1:6" x14ac:dyDescent="0.25">
      <c r="A2564" t="s">
        <v>100</v>
      </c>
      <c r="B2564">
        <v>2014</v>
      </c>
      <c r="C2564" t="s">
        <v>79</v>
      </c>
      <c r="D2564" t="s">
        <v>107</v>
      </c>
      <c r="E2564" t="s">
        <v>17984</v>
      </c>
      <c r="F2564">
        <v>42</v>
      </c>
    </row>
    <row r="2565" spans="1:6" x14ac:dyDescent="0.25">
      <c r="A2565" t="s">
        <v>100</v>
      </c>
      <c r="B2565">
        <v>2014</v>
      </c>
      <c r="C2565" t="s">
        <v>79</v>
      </c>
      <c r="D2565" t="s">
        <v>39</v>
      </c>
      <c r="E2565" t="s">
        <v>17985</v>
      </c>
      <c r="F2565">
        <v>33</v>
      </c>
    </row>
    <row r="2566" spans="1:6" x14ac:dyDescent="0.25">
      <c r="A2566" t="s">
        <v>100</v>
      </c>
      <c r="B2566">
        <v>2014</v>
      </c>
      <c r="C2566" t="s">
        <v>79</v>
      </c>
      <c r="D2566" t="s">
        <v>103</v>
      </c>
      <c r="E2566" t="s">
        <v>17986</v>
      </c>
      <c r="F2566">
        <v>169</v>
      </c>
    </row>
    <row r="2567" spans="1:6" x14ac:dyDescent="0.25">
      <c r="A2567" t="s">
        <v>101</v>
      </c>
      <c r="B2567">
        <v>2010</v>
      </c>
      <c r="C2567" t="s">
        <v>76</v>
      </c>
      <c r="D2567" t="s">
        <v>107</v>
      </c>
      <c r="E2567" t="s">
        <v>17987</v>
      </c>
      <c r="F2567">
        <v>1</v>
      </c>
    </row>
    <row r="2568" spans="1:6" x14ac:dyDescent="0.25">
      <c r="A2568" t="s">
        <v>101</v>
      </c>
      <c r="B2568">
        <v>2010</v>
      </c>
      <c r="C2568" t="s">
        <v>76</v>
      </c>
      <c r="D2568" t="s">
        <v>39</v>
      </c>
      <c r="E2568" t="s">
        <v>17988</v>
      </c>
      <c r="F2568">
        <v>5</v>
      </c>
    </row>
    <row r="2569" spans="1:6" x14ac:dyDescent="0.25">
      <c r="A2569" t="s">
        <v>101</v>
      </c>
      <c r="B2569">
        <v>2010</v>
      </c>
      <c r="C2569" t="s">
        <v>76</v>
      </c>
      <c r="D2569" t="s">
        <v>103</v>
      </c>
      <c r="E2569" t="s">
        <v>17989</v>
      </c>
      <c r="F2569">
        <v>22</v>
      </c>
    </row>
    <row r="2570" spans="1:6" x14ac:dyDescent="0.25">
      <c r="A2570" t="s">
        <v>101</v>
      </c>
      <c r="B2570">
        <v>2010</v>
      </c>
      <c r="C2570" t="s">
        <v>77</v>
      </c>
      <c r="D2570" t="s">
        <v>102</v>
      </c>
      <c r="E2570" t="s">
        <v>17990</v>
      </c>
      <c r="F2570">
        <v>8</v>
      </c>
    </row>
    <row r="2571" spans="1:6" x14ac:dyDescent="0.25">
      <c r="A2571" t="s">
        <v>101</v>
      </c>
      <c r="B2571">
        <v>2010</v>
      </c>
      <c r="C2571" t="s">
        <v>77</v>
      </c>
      <c r="D2571" t="s">
        <v>107</v>
      </c>
      <c r="E2571" t="s">
        <v>17991</v>
      </c>
      <c r="F2571">
        <v>5</v>
      </c>
    </row>
    <row r="2572" spans="1:6" x14ac:dyDescent="0.25">
      <c r="A2572" t="s">
        <v>101</v>
      </c>
      <c r="B2572">
        <v>2010</v>
      </c>
      <c r="C2572" t="s">
        <v>77</v>
      </c>
      <c r="D2572" t="s">
        <v>39</v>
      </c>
      <c r="E2572" t="s">
        <v>17992</v>
      </c>
      <c r="F2572">
        <v>5</v>
      </c>
    </row>
    <row r="2573" spans="1:6" x14ac:dyDescent="0.25">
      <c r="A2573" t="s">
        <v>101</v>
      </c>
      <c r="B2573">
        <v>2010</v>
      </c>
      <c r="C2573" t="s">
        <v>77</v>
      </c>
      <c r="D2573" t="s">
        <v>103</v>
      </c>
      <c r="E2573" t="s">
        <v>17993</v>
      </c>
      <c r="F2573">
        <v>16</v>
      </c>
    </row>
    <row r="2574" spans="1:6" x14ac:dyDescent="0.25">
      <c r="A2574" t="s">
        <v>101</v>
      </c>
      <c r="B2574">
        <v>2010</v>
      </c>
      <c r="C2574" t="s">
        <v>78</v>
      </c>
      <c r="D2574" t="s">
        <v>38</v>
      </c>
      <c r="E2574" t="s">
        <v>17994</v>
      </c>
      <c r="F2574">
        <v>2</v>
      </c>
    </row>
    <row r="2575" spans="1:6" x14ac:dyDescent="0.25">
      <c r="A2575" t="s">
        <v>101</v>
      </c>
      <c r="B2575">
        <v>2010</v>
      </c>
      <c r="C2575" t="s">
        <v>78</v>
      </c>
      <c r="D2575" t="s">
        <v>102</v>
      </c>
      <c r="E2575" t="s">
        <v>17995</v>
      </c>
      <c r="F2575">
        <v>3</v>
      </c>
    </row>
    <row r="2576" spans="1:6" x14ac:dyDescent="0.25">
      <c r="A2576" t="s">
        <v>101</v>
      </c>
      <c r="B2576">
        <v>2010</v>
      </c>
      <c r="C2576" t="s">
        <v>78</v>
      </c>
      <c r="D2576" t="s">
        <v>107</v>
      </c>
      <c r="E2576" t="s">
        <v>17996</v>
      </c>
      <c r="F2576">
        <v>2</v>
      </c>
    </row>
    <row r="2577" spans="1:6" x14ac:dyDescent="0.25">
      <c r="A2577" t="s">
        <v>101</v>
      </c>
      <c r="B2577">
        <v>2010</v>
      </c>
      <c r="C2577" t="s">
        <v>78</v>
      </c>
      <c r="D2577" t="s">
        <v>39</v>
      </c>
      <c r="E2577" t="s">
        <v>17997</v>
      </c>
      <c r="F2577">
        <v>3</v>
      </c>
    </row>
    <row r="2578" spans="1:6" x14ac:dyDescent="0.25">
      <c r="A2578" t="s">
        <v>101</v>
      </c>
      <c r="B2578">
        <v>2010</v>
      </c>
      <c r="C2578" t="s">
        <v>78</v>
      </c>
      <c r="D2578" t="s">
        <v>103</v>
      </c>
      <c r="E2578" t="s">
        <v>17998</v>
      </c>
      <c r="F2578">
        <v>18</v>
      </c>
    </row>
    <row r="2579" spans="1:6" x14ac:dyDescent="0.25">
      <c r="A2579" t="s">
        <v>101</v>
      </c>
      <c r="B2579">
        <v>2010</v>
      </c>
      <c r="C2579" t="s">
        <v>79</v>
      </c>
      <c r="D2579" t="s">
        <v>38</v>
      </c>
      <c r="E2579" t="s">
        <v>17999</v>
      </c>
      <c r="F2579">
        <v>1</v>
      </c>
    </row>
    <row r="2580" spans="1:6" x14ac:dyDescent="0.25">
      <c r="A2580" t="s">
        <v>101</v>
      </c>
      <c r="B2580">
        <v>2010</v>
      </c>
      <c r="C2580" t="s">
        <v>79</v>
      </c>
      <c r="D2580" t="s">
        <v>40</v>
      </c>
      <c r="E2580" t="s">
        <v>18000</v>
      </c>
      <c r="F2580">
        <v>1</v>
      </c>
    </row>
    <row r="2581" spans="1:6" x14ac:dyDescent="0.25">
      <c r="A2581" t="s">
        <v>101</v>
      </c>
      <c r="B2581">
        <v>2010</v>
      </c>
      <c r="C2581" t="s">
        <v>79</v>
      </c>
      <c r="D2581" t="s">
        <v>102</v>
      </c>
      <c r="E2581" t="s">
        <v>18001</v>
      </c>
      <c r="F2581">
        <v>3</v>
      </c>
    </row>
    <row r="2582" spans="1:6" x14ac:dyDescent="0.25">
      <c r="A2582" t="s">
        <v>101</v>
      </c>
      <c r="B2582">
        <v>2010</v>
      </c>
      <c r="C2582" t="s">
        <v>79</v>
      </c>
      <c r="D2582" t="s">
        <v>107</v>
      </c>
      <c r="E2582" t="s">
        <v>18002</v>
      </c>
      <c r="F2582">
        <v>3</v>
      </c>
    </row>
    <row r="2583" spans="1:6" x14ac:dyDescent="0.25">
      <c r="A2583" t="s">
        <v>101</v>
      </c>
      <c r="B2583">
        <v>2010</v>
      </c>
      <c r="C2583" t="s">
        <v>79</v>
      </c>
      <c r="D2583" t="s">
        <v>39</v>
      </c>
      <c r="E2583" t="s">
        <v>18003</v>
      </c>
      <c r="F2583">
        <v>1</v>
      </c>
    </row>
    <row r="2584" spans="1:6" x14ac:dyDescent="0.25">
      <c r="A2584" t="s">
        <v>101</v>
      </c>
      <c r="B2584">
        <v>2010</v>
      </c>
      <c r="C2584" t="s">
        <v>79</v>
      </c>
      <c r="D2584" t="s">
        <v>103</v>
      </c>
      <c r="E2584" t="s">
        <v>18004</v>
      </c>
      <c r="F2584">
        <v>21</v>
      </c>
    </row>
    <row r="2585" spans="1:6" x14ac:dyDescent="0.25">
      <c r="A2585" t="s">
        <v>101</v>
      </c>
      <c r="B2585">
        <v>2011</v>
      </c>
      <c r="C2585" t="s">
        <v>76</v>
      </c>
      <c r="D2585" t="s">
        <v>102</v>
      </c>
      <c r="E2585" t="s">
        <v>18005</v>
      </c>
      <c r="F2585">
        <v>4</v>
      </c>
    </row>
    <row r="2586" spans="1:6" x14ac:dyDescent="0.25">
      <c r="A2586" t="s">
        <v>101</v>
      </c>
      <c r="B2586">
        <v>2011</v>
      </c>
      <c r="C2586" t="s">
        <v>76</v>
      </c>
      <c r="D2586" t="s">
        <v>107</v>
      </c>
      <c r="E2586" t="s">
        <v>18006</v>
      </c>
      <c r="F2586">
        <v>2</v>
      </c>
    </row>
    <row r="2587" spans="1:6" x14ac:dyDescent="0.25">
      <c r="A2587" t="s">
        <v>101</v>
      </c>
      <c r="B2587">
        <v>2011</v>
      </c>
      <c r="C2587" t="s">
        <v>76</v>
      </c>
      <c r="D2587" t="s">
        <v>39</v>
      </c>
      <c r="E2587" t="s">
        <v>18007</v>
      </c>
      <c r="F2587">
        <v>1</v>
      </c>
    </row>
    <row r="2588" spans="1:6" x14ac:dyDescent="0.25">
      <c r="A2588" t="s">
        <v>101</v>
      </c>
      <c r="B2588">
        <v>2011</v>
      </c>
      <c r="C2588" t="s">
        <v>76</v>
      </c>
      <c r="D2588" t="s">
        <v>103</v>
      </c>
      <c r="E2588" t="s">
        <v>18008</v>
      </c>
      <c r="F2588">
        <v>21</v>
      </c>
    </row>
    <row r="2589" spans="1:6" x14ac:dyDescent="0.25">
      <c r="A2589" t="s">
        <v>101</v>
      </c>
      <c r="B2589">
        <v>2011</v>
      </c>
      <c r="C2589" t="s">
        <v>77</v>
      </c>
      <c r="D2589" t="s">
        <v>38</v>
      </c>
      <c r="E2589" t="s">
        <v>18009</v>
      </c>
      <c r="F2589">
        <v>1</v>
      </c>
    </row>
    <row r="2590" spans="1:6" x14ac:dyDescent="0.25">
      <c r="A2590" t="s">
        <v>101</v>
      </c>
      <c r="B2590">
        <v>2011</v>
      </c>
      <c r="C2590" t="s">
        <v>77</v>
      </c>
      <c r="D2590" t="s">
        <v>102</v>
      </c>
      <c r="E2590" t="s">
        <v>18010</v>
      </c>
      <c r="F2590">
        <v>2</v>
      </c>
    </row>
    <row r="2591" spans="1:6" x14ac:dyDescent="0.25">
      <c r="A2591" t="s">
        <v>101</v>
      </c>
      <c r="B2591">
        <v>2011</v>
      </c>
      <c r="C2591" t="s">
        <v>77</v>
      </c>
      <c r="D2591" t="s">
        <v>39</v>
      </c>
      <c r="E2591" t="s">
        <v>18011</v>
      </c>
      <c r="F2591">
        <v>7</v>
      </c>
    </row>
    <row r="2592" spans="1:6" x14ac:dyDescent="0.25">
      <c r="A2592" t="s">
        <v>101</v>
      </c>
      <c r="B2592">
        <v>2011</v>
      </c>
      <c r="C2592" t="s">
        <v>77</v>
      </c>
      <c r="D2592" t="s">
        <v>103</v>
      </c>
      <c r="E2592" t="s">
        <v>18012</v>
      </c>
      <c r="F2592">
        <v>28</v>
      </c>
    </row>
    <row r="2593" spans="1:6" x14ac:dyDescent="0.25">
      <c r="A2593" t="s">
        <v>101</v>
      </c>
      <c r="B2593">
        <v>2011</v>
      </c>
      <c r="C2593" t="s">
        <v>78</v>
      </c>
      <c r="D2593" t="s">
        <v>102</v>
      </c>
      <c r="E2593" t="s">
        <v>18013</v>
      </c>
      <c r="F2593">
        <v>3</v>
      </c>
    </row>
    <row r="2594" spans="1:6" x14ac:dyDescent="0.25">
      <c r="A2594" t="s">
        <v>101</v>
      </c>
      <c r="B2594">
        <v>2011</v>
      </c>
      <c r="C2594" t="s">
        <v>78</v>
      </c>
      <c r="D2594" t="s">
        <v>39</v>
      </c>
      <c r="E2594" t="s">
        <v>18014</v>
      </c>
      <c r="F2594">
        <v>6</v>
      </c>
    </row>
    <row r="2595" spans="1:6" x14ac:dyDescent="0.25">
      <c r="A2595" t="s">
        <v>101</v>
      </c>
      <c r="B2595">
        <v>2011</v>
      </c>
      <c r="C2595" t="s">
        <v>78</v>
      </c>
      <c r="D2595" t="s">
        <v>103</v>
      </c>
      <c r="E2595" t="s">
        <v>18015</v>
      </c>
      <c r="F2595">
        <v>22</v>
      </c>
    </row>
    <row r="2596" spans="1:6" x14ac:dyDescent="0.25">
      <c r="A2596" t="s">
        <v>101</v>
      </c>
      <c r="B2596">
        <v>2011</v>
      </c>
      <c r="C2596" t="s">
        <v>79</v>
      </c>
      <c r="D2596" t="s">
        <v>102</v>
      </c>
      <c r="E2596" t="s">
        <v>18016</v>
      </c>
      <c r="F2596">
        <v>2</v>
      </c>
    </row>
    <row r="2597" spans="1:6" x14ac:dyDescent="0.25">
      <c r="A2597" t="s">
        <v>101</v>
      </c>
      <c r="B2597">
        <v>2011</v>
      </c>
      <c r="C2597" t="s">
        <v>79</v>
      </c>
      <c r="D2597" t="s">
        <v>107</v>
      </c>
      <c r="E2597" t="s">
        <v>18017</v>
      </c>
      <c r="F2597">
        <v>5</v>
      </c>
    </row>
    <row r="2598" spans="1:6" x14ac:dyDescent="0.25">
      <c r="A2598" t="s">
        <v>101</v>
      </c>
      <c r="B2598">
        <v>2011</v>
      </c>
      <c r="C2598" t="s">
        <v>79</v>
      </c>
      <c r="D2598" t="s">
        <v>39</v>
      </c>
      <c r="E2598" t="s">
        <v>18018</v>
      </c>
      <c r="F2598">
        <v>1</v>
      </c>
    </row>
    <row r="2599" spans="1:6" x14ac:dyDescent="0.25">
      <c r="A2599" t="s">
        <v>101</v>
      </c>
      <c r="B2599">
        <v>2011</v>
      </c>
      <c r="C2599" t="s">
        <v>79</v>
      </c>
      <c r="D2599" t="s">
        <v>103</v>
      </c>
      <c r="E2599" t="s">
        <v>18019</v>
      </c>
      <c r="F2599">
        <v>26</v>
      </c>
    </row>
    <row r="2600" spans="1:6" x14ac:dyDescent="0.25">
      <c r="A2600" t="s">
        <v>101</v>
      </c>
      <c r="B2600">
        <v>2012</v>
      </c>
      <c r="C2600" t="s">
        <v>76</v>
      </c>
      <c r="D2600" t="s">
        <v>38</v>
      </c>
      <c r="E2600" t="s">
        <v>18020</v>
      </c>
      <c r="F2600">
        <v>1</v>
      </c>
    </row>
    <row r="2601" spans="1:6" x14ac:dyDescent="0.25">
      <c r="A2601" t="s">
        <v>101</v>
      </c>
      <c r="B2601">
        <v>2012</v>
      </c>
      <c r="C2601" t="s">
        <v>76</v>
      </c>
      <c r="D2601" t="s">
        <v>102</v>
      </c>
      <c r="E2601" t="s">
        <v>18021</v>
      </c>
      <c r="F2601">
        <v>3</v>
      </c>
    </row>
    <row r="2602" spans="1:6" x14ac:dyDescent="0.25">
      <c r="A2602" t="s">
        <v>101</v>
      </c>
      <c r="B2602">
        <v>2012</v>
      </c>
      <c r="C2602" t="s">
        <v>76</v>
      </c>
      <c r="D2602" t="s">
        <v>107</v>
      </c>
      <c r="E2602" t="s">
        <v>18022</v>
      </c>
      <c r="F2602">
        <v>2</v>
      </c>
    </row>
    <row r="2603" spans="1:6" x14ac:dyDescent="0.25">
      <c r="A2603" t="s">
        <v>101</v>
      </c>
      <c r="B2603">
        <v>2012</v>
      </c>
      <c r="C2603" t="s">
        <v>76</v>
      </c>
      <c r="D2603" t="s">
        <v>39</v>
      </c>
      <c r="E2603" t="s">
        <v>18023</v>
      </c>
      <c r="F2603">
        <v>7</v>
      </c>
    </row>
    <row r="2604" spans="1:6" x14ac:dyDescent="0.25">
      <c r="A2604" t="s">
        <v>101</v>
      </c>
      <c r="B2604">
        <v>2012</v>
      </c>
      <c r="C2604" t="s">
        <v>76</v>
      </c>
      <c r="D2604" t="s">
        <v>103</v>
      </c>
      <c r="E2604" t="s">
        <v>18024</v>
      </c>
      <c r="F2604">
        <v>16</v>
      </c>
    </row>
    <row r="2605" spans="1:6" x14ac:dyDescent="0.25">
      <c r="A2605" t="s">
        <v>101</v>
      </c>
      <c r="B2605">
        <v>2012</v>
      </c>
      <c r="C2605" t="s">
        <v>77</v>
      </c>
      <c r="D2605" t="s">
        <v>38</v>
      </c>
      <c r="E2605" t="s">
        <v>18025</v>
      </c>
      <c r="F2605">
        <v>1</v>
      </c>
    </row>
    <row r="2606" spans="1:6" x14ac:dyDescent="0.25">
      <c r="A2606" t="s">
        <v>101</v>
      </c>
      <c r="B2606">
        <v>2012</v>
      </c>
      <c r="C2606" t="s">
        <v>77</v>
      </c>
      <c r="D2606" t="s">
        <v>102</v>
      </c>
      <c r="E2606" t="s">
        <v>18026</v>
      </c>
      <c r="F2606">
        <v>3</v>
      </c>
    </row>
    <row r="2607" spans="1:6" x14ac:dyDescent="0.25">
      <c r="A2607" t="s">
        <v>101</v>
      </c>
      <c r="B2607">
        <v>2012</v>
      </c>
      <c r="C2607" t="s">
        <v>77</v>
      </c>
      <c r="D2607" t="s">
        <v>107</v>
      </c>
      <c r="E2607" t="s">
        <v>18027</v>
      </c>
      <c r="F2607">
        <v>4</v>
      </c>
    </row>
    <row r="2608" spans="1:6" x14ac:dyDescent="0.25">
      <c r="A2608" t="s">
        <v>101</v>
      </c>
      <c r="B2608">
        <v>2012</v>
      </c>
      <c r="C2608" t="s">
        <v>77</v>
      </c>
      <c r="D2608" t="s">
        <v>39</v>
      </c>
      <c r="E2608" t="s">
        <v>18028</v>
      </c>
      <c r="F2608">
        <v>2</v>
      </c>
    </row>
    <row r="2609" spans="1:6" x14ac:dyDescent="0.25">
      <c r="A2609" t="s">
        <v>101</v>
      </c>
      <c r="B2609">
        <v>2012</v>
      </c>
      <c r="C2609" t="s">
        <v>77</v>
      </c>
      <c r="D2609" t="s">
        <v>103</v>
      </c>
      <c r="E2609" t="s">
        <v>18029</v>
      </c>
      <c r="F2609">
        <v>31</v>
      </c>
    </row>
    <row r="2610" spans="1:6" x14ac:dyDescent="0.25">
      <c r="A2610" t="s">
        <v>101</v>
      </c>
      <c r="B2610">
        <v>2012</v>
      </c>
      <c r="C2610" t="s">
        <v>78</v>
      </c>
      <c r="D2610" t="s">
        <v>102</v>
      </c>
      <c r="E2610" t="s">
        <v>18030</v>
      </c>
      <c r="F2610">
        <v>1</v>
      </c>
    </row>
    <row r="2611" spans="1:6" x14ac:dyDescent="0.25">
      <c r="A2611" t="s">
        <v>101</v>
      </c>
      <c r="B2611">
        <v>2012</v>
      </c>
      <c r="C2611" t="s">
        <v>78</v>
      </c>
      <c r="D2611" t="s">
        <v>39</v>
      </c>
      <c r="E2611" t="s">
        <v>18031</v>
      </c>
      <c r="F2611">
        <v>1</v>
      </c>
    </row>
    <row r="2612" spans="1:6" x14ac:dyDescent="0.25">
      <c r="A2612" t="s">
        <v>101</v>
      </c>
      <c r="B2612">
        <v>2012</v>
      </c>
      <c r="C2612" t="s">
        <v>78</v>
      </c>
      <c r="D2612" t="s">
        <v>103</v>
      </c>
      <c r="E2612" t="s">
        <v>18032</v>
      </c>
      <c r="F2612">
        <v>23</v>
      </c>
    </row>
    <row r="2613" spans="1:6" x14ac:dyDescent="0.25">
      <c r="A2613" t="s">
        <v>101</v>
      </c>
      <c r="B2613">
        <v>2012</v>
      </c>
      <c r="C2613" t="s">
        <v>79</v>
      </c>
      <c r="D2613" t="s">
        <v>102</v>
      </c>
      <c r="E2613" t="s">
        <v>18033</v>
      </c>
      <c r="F2613">
        <v>4</v>
      </c>
    </row>
    <row r="2614" spans="1:6" x14ac:dyDescent="0.25">
      <c r="A2614" t="s">
        <v>101</v>
      </c>
      <c r="B2614">
        <v>2012</v>
      </c>
      <c r="C2614" t="s">
        <v>79</v>
      </c>
      <c r="D2614" t="s">
        <v>107</v>
      </c>
      <c r="E2614" t="s">
        <v>18034</v>
      </c>
      <c r="F2614">
        <v>3</v>
      </c>
    </row>
    <row r="2615" spans="1:6" x14ac:dyDescent="0.25">
      <c r="A2615" t="s">
        <v>101</v>
      </c>
      <c r="B2615">
        <v>2012</v>
      </c>
      <c r="C2615" t="s">
        <v>79</v>
      </c>
      <c r="D2615" t="s">
        <v>39</v>
      </c>
      <c r="E2615" t="s">
        <v>18035</v>
      </c>
      <c r="F2615">
        <v>11</v>
      </c>
    </row>
    <row r="2616" spans="1:6" x14ac:dyDescent="0.25">
      <c r="A2616" t="s">
        <v>101</v>
      </c>
      <c r="B2616">
        <v>2012</v>
      </c>
      <c r="C2616" t="s">
        <v>79</v>
      </c>
      <c r="D2616" t="s">
        <v>103</v>
      </c>
      <c r="E2616" t="s">
        <v>18036</v>
      </c>
      <c r="F2616">
        <v>26</v>
      </c>
    </row>
    <row r="2617" spans="1:6" x14ac:dyDescent="0.25">
      <c r="A2617" t="s">
        <v>101</v>
      </c>
      <c r="B2617">
        <v>2013</v>
      </c>
      <c r="C2617" t="s">
        <v>76</v>
      </c>
      <c r="D2617" t="s">
        <v>102</v>
      </c>
      <c r="E2617" t="s">
        <v>18037</v>
      </c>
      <c r="F2617">
        <v>1</v>
      </c>
    </row>
    <row r="2618" spans="1:6" x14ac:dyDescent="0.25">
      <c r="A2618" t="s">
        <v>101</v>
      </c>
      <c r="B2618">
        <v>2013</v>
      </c>
      <c r="C2618" t="s">
        <v>76</v>
      </c>
      <c r="D2618" t="s">
        <v>39</v>
      </c>
      <c r="E2618" t="s">
        <v>18038</v>
      </c>
      <c r="F2618">
        <v>1</v>
      </c>
    </row>
    <row r="2619" spans="1:6" x14ac:dyDescent="0.25">
      <c r="A2619" t="s">
        <v>101</v>
      </c>
      <c r="B2619">
        <v>2013</v>
      </c>
      <c r="C2619" t="s">
        <v>76</v>
      </c>
      <c r="D2619" t="s">
        <v>103</v>
      </c>
      <c r="E2619" t="s">
        <v>18039</v>
      </c>
      <c r="F2619">
        <v>21</v>
      </c>
    </row>
    <row r="2620" spans="1:6" x14ac:dyDescent="0.25">
      <c r="A2620" t="s">
        <v>101</v>
      </c>
      <c r="B2620">
        <v>2013</v>
      </c>
      <c r="C2620" t="s">
        <v>77</v>
      </c>
      <c r="D2620" t="s">
        <v>102</v>
      </c>
      <c r="E2620" t="s">
        <v>18040</v>
      </c>
      <c r="F2620">
        <v>4</v>
      </c>
    </row>
    <row r="2621" spans="1:6" x14ac:dyDescent="0.25">
      <c r="A2621" t="s">
        <v>101</v>
      </c>
      <c r="B2621">
        <v>2013</v>
      </c>
      <c r="C2621" t="s">
        <v>77</v>
      </c>
      <c r="D2621" t="s">
        <v>107</v>
      </c>
      <c r="E2621" t="s">
        <v>18041</v>
      </c>
      <c r="F2621">
        <v>2</v>
      </c>
    </row>
    <row r="2622" spans="1:6" x14ac:dyDescent="0.25">
      <c r="A2622" t="s">
        <v>101</v>
      </c>
      <c r="B2622">
        <v>2013</v>
      </c>
      <c r="C2622" t="s">
        <v>77</v>
      </c>
      <c r="D2622" t="s">
        <v>39</v>
      </c>
      <c r="E2622" t="s">
        <v>18042</v>
      </c>
      <c r="F2622">
        <v>3</v>
      </c>
    </row>
    <row r="2623" spans="1:6" x14ac:dyDescent="0.25">
      <c r="A2623" t="s">
        <v>101</v>
      </c>
      <c r="B2623">
        <v>2013</v>
      </c>
      <c r="C2623" t="s">
        <v>77</v>
      </c>
      <c r="D2623" t="s">
        <v>103</v>
      </c>
      <c r="E2623" t="s">
        <v>18043</v>
      </c>
      <c r="F2623">
        <v>29</v>
      </c>
    </row>
    <row r="2624" spans="1:6" x14ac:dyDescent="0.25">
      <c r="A2624" t="s">
        <v>101</v>
      </c>
      <c r="B2624">
        <v>2013</v>
      </c>
      <c r="C2624" t="s">
        <v>78</v>
      </c>
      <c r="D2624" t="s">
        <v>102</v>
      </c>
      <c r="E2624" t="s">
        <v>18044</v>
      </c>
      <c r="F2624">
        <v>2</v>
      </c>
    </row>
    <row r="2625" spans="1:6" x14ac:dyDescent="0.25">
      <c r="A2625" t="s">
        <v>101</v>
      </c>
      <c r="B2625">
        <v>2013</v>
      </c>
      <c r="C2625" t="s">
        <v>78</v>
      </c>
      <c r="D2625" t="s">
        <v>107</v>
      </c>
      <c r="E2625" t="s">
        <v>18045</v>
      </c>
      <c r="F2625">
        <v>1</v>
      </c>
    </row>
    <row r="2626" spans="1:6" x14ac:dyDescent="0.25">
      <c r="A2626" t="s">
        <v>101</v>
      </c>
      <c r="B2626">
        <v>2013</v>
      </c>
      <c r="C2626" t="s">
        <v>78</v>
      </c>
      <c r="D2626" t="s">
        <v>39</v>
      </c>
      <c r="E2626" t="s">
        <v>18046</v>
      </c>
      <c r="F2626">
        <v>2</v>
      </c>
    </row>
    <row r="2627" spans="1:6" x14ac:dyDescent="0.25">
      <c r="A2627" t="s">
        <v>101</v>
      </c>
      <c r="B2627">
        <v>2013</v>
      </c>
      <c r="C2627" t="s">
        <v>78</v>
      </c>
      <c r="D2627" t="s">
        <v>103</v>
      </c>
      <c r="E2627" t="s">
        <v>18047</v>
      </c>
      <c r="F2627">
        <v>24</v>
      </c>
    </row>
    <row r="2628" spans="1:6" x14ac:dyDescent="0.25">
      <c r="A2628" t="s">
        <v>101</v>
      </c>
      <c r="B2628">
        <v>2013</v>
      </c>
      <c r="C2628" t="s">
        <v>79</v>
      </c>
      <c r="D2628" t="s">
        <v>38</v>
      </c>
      <c r="E2628" t="s">
        <v>18048</v>
      </c>
      <c r="F2628">
        <v>2</v>
      </c>
    </row>
    <row r="2629" spans="1:6" x14ac:dyDescent="0.25">
      <c r="A2629" t="s">
        <v>101</v>
      </c>
      <c r="B2629">
        <v>2013</v>
      </c>
      <c r="C2629" t="s">
        <v>79</v>
      </c>
      <c r="D2629" t="s">
        <v>102</v>
      </c>
      <c r="E2629" t="s">
        <v>18049</v>
      </c>
      <c r="F2629">
        <v>2</v>
      </c>
    </row>
    <row r="2630" spans="1:6" x14ac:dyDescent="0.25">
      <c r="A2630" t="s">
        <v>101</v>
      </c>
      <c r="B2630">
        <v>2013</v>
      </c>
      <c r="C2630" t="s">
        <v>79</v>
      </c>
      <c r="D2630" t="s">
        <v>107</v>
      </c>
      <c r="E2630" t="s">
        <v>18050</v>
      </c>
      <c r="F2630">
        <v>1</v>
      </c>
    </row>
    <row r="2631" spans="1:6" x14ac:dyDescent="0.25">
      <c r="A2631" t="s">
        <v>101</v>
      </c>
      <c r="B2631">
        <v>2013</v>
      </c>
      <c r="C2631" t="s">
        <v>79</v>
      </c>
      <c r="D2631" t="s">
        <v>39</v>
      </c>
      <c r="E2631" t="s">
        <v>18051</v>
      </c>
      <c r="F2631">
        <v>6</v>
      </c>
    </row>
    <row r="2632" spans="1:6" x14ac:dyDescent="0.25">
      <c r="A2632" t="s">
        <v>101</v>
      </c>
      <c r="B2632">
        <v>2013</v>
      </c>
      <c r="C2632" t="s">
        <v>79</v>
      </c>
      <c r="D2632" t="s">
        <v>103</v>
      </c>
      <c r="E2632" t="s">
        <v>18052</v>
      </c>
      <c r="F2632">
        <v>21</v>
      </c>
    </row>
    <row r="2633" spans="1:6" x14ac:dyDescent="0.25">
      <c r="A2633" t="s">
        <v>101</v>
      </c>
      <c r="B2633">
        <v>2014</v>
      </c>
      <c r="C2633" t="s">
        <v>76</v>
      </c>
      <c r="D2633" t="s">
        <v>102</v>
      </c>
      <c r="E2633" t="s">
        <v>18053</v>
      </c>
      <c r="F2633">
        <v>7</v>
      </c>
    </row>
    <row r="2634" spans="1:6" x14ac:dyDescent="0.25">
      <c r="A2634" t="s">
        <v>101</v>
      </c>
      <c r="B2634">
        <v>2014</v>
      </c>
      <c r="C2634" t="s">
        <v>76</v>
      </c>
      <c r="D2634" t="s">
        <v>107</v>
      </c>
      <c r="E2634" t="s">
        <v>18054</v>
      </c>
      <c r="F2634">
        <v>3</v>
      </c>
    </row>
    <row r="2635" spans="1:6" x14ac:dyDescent="0.25">
      <c r="A2635" t="s">
        <v>101</v>
      </c>
      <c r="B2635">
        <v>2014</v>
      </c>
      <c r="C2635" t="s">
        <v>76</v>
      </c>
      <c r="D2635" t="s">
        <v>39</v>
      </c>
      <c r="E2635" t="s">
        <v>18055</v>
      </c>
      <c r="F2635">
        <v>2</v>
      </c>
    </row>
    <row r="2636" spans="1:6" x14ac:dyDescent="0.25">
      <c r="A2636" t="s">
        <v>101</v>
      </c>
      <c r="B2636">
        <v>2014</v>
      </c>
      <c r="C2636" t="s">
        <v>76</v>
      </c>
      <c r="D2636" t="s">
        <v>103</v>
      </c>
      <c r="E2636" t="s">
        <v>18056</v>
      </c>
      <c r="F2636">
        <v>19</v>
      </c>
    </row>
    <row r="2637" spans="1:6" x14ac:dyDescent="0.25">
      <c r="A2637" t="s">
        <v>101</v>
      </c>
      <c r="B2637">
        <v>2014</v>
      </c>
      <c r="C2637" t="s">
        <v>77</v>
      </c>
      <c r="D2637" t="s">
        <v>38</v>
      </c>
      <c r="E2637" t="s">
        <v>18057</v>
      </c>
      <c r="F2637">
        <v>2</v>
      </c>
    </row>
    <row r="2638" spans="1:6" x14ac:dyDescent="0.25">
      <c r="A2638" t="s">
        <v>101</v>
      </c>
      <c r="B2638">
        <v>2014</v>
      </c>
      <c r="C2638" t="s">
        <v>77</v>
      </c>
      <c r="D2638" t="s">
        <v>102</v>
      </c>
      <c r="E2638" t="s">
        <v>18058</v>
      </c>
      <c r="F2638">
        <v>3</v>
      </c>
    </row>
    <row r="2639" spans="1:6" x14ac:dyDescent="0.25">
      <c r="A2639" t="s">
        <v>101</v>
      </c>
      <c r="B2639">
        <v>2014</v>
      </c>
      <c r="C2639" t="s">
        <v>77</v>
      </c>
      <c r="D2639" t="s">
        <v>107</v>
      </c>
      <c r="E2639" t="s">
        <v>18059</v>
      </c>
      <c r="F2639">
        <v>1</v>
      </c>
    </row>
    <row r="2640" spans="1:6" x14ac:dyDescent="0.25">
      <c r="A2640" t="s">
        <v>101</v>
      </c>
      <c r="B2640">
        <v>2014</v>
      </c>
      <c r="C2640" t="s">
        <v>77</v>
      </c>
      <c r="D2640" t="s">
        <v>39</v>
      </c>
      <c r="E2640" t="s">
        <v>18060</v>
      </c>
      <c r="F2640">
        <v>6</v>
      </c>
    </row>
    <row r="2641" spans="1:6" x14ac:dyDescent="0.25">
      <c r="A2641" t="s">
        <v>101</v>
      </c>
      <c r="B2641">
        <v>2014</v>
      </c>
      <c r="C2641" t="s">
        <v>77</v>
      </c>
      <c r="D2641" t="s">
        <v>103</v>
      </c>
      <c r="E2641" t="s">
        <v>18061</v>
      </c>
      <c r="F2641">
        <v>23</v>
      </c>
    </row>
    <row r="2642" spans="1:6" x14ac:dyDescent="0.25">
      <c r="A2642" t="s">
        <v>101</v>
      </c>
      <c r="B2642">
        <v>2014</v>
      </c>
      <c r="C2642" t="s">
        <v>78</v>
      </c>
      <c r="D2642" t="s">
        <v>38</v>
      </c>
      <c r="E2642" t="s">
        <v>18062</v>
      </c>
      <c r="F2642">
        <v>2</v>
      </c>
    </row>
    <row r="2643" spans="1:6" x14ac:dyDescent="0.25">
      <c r="A2643" t="s">
        <v>101</v>
      </c>
      <c r="B2643">
        <v>2014</v>
      </c>
      <c r="C2643" t="s">
        <v>78</v>
      </c>
      <c r="D2643" t="s">
        <v>102</v>
      </c>
      <c r="E2643" t="s">
        <v>18063</v>
      </c>
      <c r="F2643">
        <v>3</v>
      </c>
    </row>
    <row r="2644" spans="1:6" x14ac:dyDescent="0.25">
      <c r="A2644" t="s">
        <v>101</v>
      </c>
      <c r="B2644">
        <v>2014</v>
      </c>
      <c r="C2644" t="s">
        <v>78</v>
      </c>
      <c r="D2644" t="s">
        <v>107</v>
      </c>
      <c r="E2644" t="s">
        <v>18064</v>
      </c>
      <c r="F2644">
        <v>1</v>
      </c>
    </row>
    <row r="2645" spans="1:6" x14ac:dyDescent="0.25">
      <c r="A2645" t="s">
        <v>101</v>
      </c>
      <c r="B2645">
        <v>2014</v>
      </c>
      <c r="C2645" t="s">
        <v>78</v>
      </c>
      <c r="D2645" t="s">
        <v>39</v>
      </c>
      <c r="E2645" t="s">
        <v>18065</v>
      </c>
      <c r="F2645">
        <v>5</v>
      </c>
    </row>
    <row r="2646" spans="1:6" x14ac:dyDescent="0.25">
      <c r="A2646" t="s">
        <v>101</v>
      </c>
      <c r="B2646">
        <v>2014</v>
      </c>
      <c r="C2646" t="s">
        <v>78</v>
      </c>
      <c r="D2646" t="s">
        <v>103</v>
      </c>
      <c r="E2646" t="s">
        <v>18066</v>
      </c>
      <c r="F2646">
        <v>19</v>
      </c>
    </row>
    <row r="2647" spans="1:6" x14ac:dyDescent="0.25">
      <c r="A2647" t="s">
        <v>101</v>
      </c>
      <c r="B2647">
        <v>2014</v>
      </c>
      <c r="C2647" t="s">
        <v>79</v>
      </c>
      <c r="D2647" t="s">
        <v>38</v>
      </c>
      <c r="E2647" t="s">
        <v>18067</v>
      </c>
      <c r="F2647">
        <v>2</v>
      </c>
    </row>
    <row r="2648" spans="1:6" x14ac:dyDescent="0.25">
      <c r="A2648" t="s">
        <v>101</v>
      </c>
      <c r="B2648">
        <v>2014</v>
      </c>
      <c r="C2648" t="s">
        <v>79</v>
      </c>
      <c r="D2648" t="s">
        <v>102</v>
      </c>
      <c r="E2648" t="s">
        <v>18068</v>
      </c>
      <c r="F2648">
        <v>4</v>
      </c>
    </row>
    <row r="2649" spans="1:6" x14ac:dyDescent="0.25">
      <c r="A2649" t="s">
        <v>101</v>
      </c>
      <c r="B2649">
        <v>2014</v>
      </c>
      <c r="C2649" t="s">
        <v>79</v>
      </c>
      <c r="D2649" t="s">
        <v>107</v>
      </c>
      <c r="E2649" t="s">
        <v>18069</v>
      </c>
      <c r="F2649">
        <v>3</v>
      </c>
    </row>
    <row r="2650" spans="1:6" x14ac:dyDescent="0.25">
      <c r="A2650" t="s">
        <v>101</v>
      </c>
      <c r="B2650">
        <v>2014</v>
      </c>
      <c r="C2650" t="s">
        <v>79</v>
      </c>
      <c r="D2650" t="s">
        <v>39</v>
      </c>
      <c r="E2650" t="s">
        <v>18070</v>
      </c>
      <c r="F2650">
        <v>5</v>
      </c>
    </row>
    <row r="2651" spans="1:6" x14ac:dyDescent="0.25">
      <c r="A2651" t="s">
        <v>101</v>
      </c>
      <c r="B2651">
        <v>2014</v>
      </c>
      <c r="C2651" t="s">
        <v>79</v>
      </c>
      <c r="D2651" t="s">
        <v>103</v>
      </c>
      <c r="E2651" t="s">
        <v>18071</v>
      </c>
      <c r="F2651">
        <v>23</v>
      </c>
    </row>
    <row r="2652" spans="1:6" x14ac:dyDescent="0.25">
      <c r="A2652" t="s">
        <v>58</v>
      </c>
      <c r="B2652">
        <v>2010</v>
      </c>
      <c r="C2652" t="s">
        <v>76</v>
      </c>
      <c r="D2652" t="s">
        <v>38</v>
      </c>
      <c r="E2652" t="s">
        <v>18072</v>
      </c>
      <c r="F2652">
        <v>4</v>
      </c>
    </row>
    <row r="2653" spans="1:6" x14ac:dyDescent="0.25">
      <c r="A2653" t="s">
        <v>58</v>
      </c>
      <c r="B2653">
        <v>2010</v>
      </c>
      <c r="C2653" t="s">
        <v>76</v>
      </c>
      <c r="D2653" t="s">
        <v>40</v>
      </c>
      <c r="E2653" t="s">
        <v>18073</v>
      </c>
      <c r="F2653">
        <v>1</v>
      </c>
    </row>
    <row r="2654" spans="1:6" x14ac:dyDescent="0.25">
      <c r="A2654" t="s">
        <v>58</v>
      </c>
      <c r="B2654">
        <v>2010</v>
      </c>
      <c r="C2654" t="s">
        <v>76</v>
      </c>
      <c r="D2654" t="s">
        <v>102</v>
      </c>
      <c r="E2654" t="s">
        <v>18074</v>
      </c>
      <c r="F2654">
        <v>25</v>
      </c>
    </row>
    <row r="2655" spans="1:6" x14ac:dyDescent="0.25">
      <c r="A2655" t="s">
        <v>58</v>
      </c>
      <c r="B2655">
        <v>2010</v>
      </c>
      <c r="C2655" t="s">
        <v>76</v>
      </c>
      <c r="D2655" t="s">
        <v>107</v>
      </c>
      <c r="E2655" t="s">
        <v>18075</v>
      </c>
      <c r="F2655">
        <v>30</v>
      </c>
    </row>
    <row r="2656" spans="1:6" x14ac:dyDescent="0.25">
      <c r="A2656" t="s">
        <v>58</v>
      </c>
      <c r="B2656">
        <v>2010</v>
      </c>
      <c r="C2656" t="s">
        <v>76</v>
      </c>
      <c r="D2656" t="s">
        <v>39</v>
      </c>
      <c r="E2656" t="s">
        <v>18076</v>
      </c>
      <c r="F2656">
        <v>43</v>
      </c>
    </row>
    <row r="2657" spans="1:6" x14ac:dyDescent="0.25">
      <c r="A2657" t="s">
        <v>58</v>
      </c>
      <c r="B2657">
        <v>2010</v>
      </c>
      <c r="C2657" t="s">
        <v>76</v>
      </c>
      <c r="D2657" t="s">
        <v>103</v>
      </c>
      <c r="E2657" t="s">
        <v>18077</v>
      </c>
      <c r="F2657">
        <v>147</v>
      </c>
    </row>
    <row r="2658" spans="1:6" x14ac:dyDescent="0.25">
      <c r="A2658" t="s">
        <v>58</v>
      </c>
      <c r="B2658">
        <v>2010</v>
      </c>
      <c r="C2658" t="s">
        <v>77</v>
      </c>
      <c r="D2658" t="s">
        <v>38</v>
      </c>
      <c r="E2658" t="s">
        <v>18078</v>
      </c>
      <c r="F2658">
        <v>9</v>
      </c>
    </row>
    <row r="2659" spans="1:6" x14ac:dyDescent="0.25">
      <c r="A2659" t="s">
        <v>58</v>
      </c>
      <c r="B2659">
        <v>2010</v>
      </c>
      <c r="C2659" t="s">
        <v>77</v>
      </c>
      <c r="D2659" t="s">
        <v>40</v>
      </c>
      <c r="E2659" t="s">
        <v>18079</v>
      </c>
      <c r="F2659">
        <v>1</v>
      </c>
    </row>
    <row r="2660" spans="1:6" x14ac:dyDescent="0.25">
      <c r="A2660" t="s">
        <v>58</v>
      </c>
      <c r="B2660">
        <v>2010</v>
      </c>
      <c r="C2660" t="s">
        <v>77</v>
      </c>
      <c r="D2660" t="s">
        <v>102</v>
      </c>
      <c r="E2660" t="s">
        <v>18080</v>
      </c>
      <c r="F2660">
        <v>31</v>
      </c>
    </row>
    <row r="2661" spans="1:6" x14ac:dyDescent="0.25">
      <c r="A2661" t="s">
        <v>58</v>
      </c>
      <c r="B2661">
        <v>2010</v>
      </c>
      <c r="C2661" t="s">
        <v>77</v>
      </c>
      <c r="D2661" t="s">
        <v>107</v>
      </c>
      <c r="E2661" t="s">
        <v>18081</v>
      </c>
      <c r="F2661">
        <v>26</v>
      </c>
    </row>
    <row r="2662" spans="1:6" x14ac:dyDescent="0.25">
      <c r="A2662" t="s">
        <v>58</v>
      </c>
      <c r="B2662">
        <v>2010</v>
      </c>
      <c r="C2662" t="s">
        <v>77</v>
      </c>
      <c r="D2662" t="s">
        <v>39</v>
      </c>
      <c r="E2662" t="s">
        <v>18082</v>
      </c>
      <c r="F2662">
        <v>83</v>
      </c>
    </row>
    <row r="2663" spans="1:6" x14ac:dyDescent="0.25">
      <c r="A2663" t="s">
        <v>58</v>
      </c>
      <c r="B2663">
        <v>2010</v>
      </c>
      <c r="C2663" t="s">
        <v>77</v>
      </c>
      <c r="D2663" t="s">
        <v>103</v>
      </c>
      <c r="E2663" t="s">
        <v>18083</v>
      </c>
      <c r="F2663">
        <v>203</v>
      </c>
    </row>
    <row r="2664" spans="1:6" x14ac:dyDescent="0.25">
      <c r="A2664" t="s">
        <v>58</v>
      </c>
      <c r="B2664">
        <v>2010</v>
      </c>
      <c r="C2664" t="s">
        <v>78</v>
      </c>
      <c r="D2664" t="s">
        <v>38</v>
      </c>
      <c r="E2664" t="s">
        <v>18084</v>
      </c>
      <c r="F2664">
        <v>26</v>
      </c>
    </row>
    <row r="2665" spans="1:6" x14ac:dyDescent="0.25">
      <c r="A2665" t="s">
        <v>58</v>
      </c>
      <c r="B2665">
        <v>2010</v>
      </c>
      <c r="C2665" t="s">
        <v>78</v>
      </c>
      <c r="D2665" t="s">
        <v>40</v>
      </c>
      <c r="E2665" t="s">
        <v>18085</v>
      </c>
      <c r="F2665">
        <v>3</v>
      </c>
    </row>
    <row r="2666" spans="1:6" x14ac:dyDescent="0.25">
      <c r="A2666" t="s">
        <v>58</v>
      </c>
      <c r="B2666">
        <v>2010</v>
      </c>
      <c r="C2666" t="s">
        <v>78</v>
      </c>
      <c r="D2666" t="s">
        <v>102</v>
      </c>
      <c r="E2666" t="s">
        <v>18086</v>
      </c>
      <c r="F2666">
        <v>31</v>
      </c>
    </row>
    <row r="2667" spans="1:6" x14ac:dyDescent="0.25">
      <c r="A2667" t="s">
        <v>58</v>
      </c>
      <c r="B2667">
        <v>2010</v>
      </c>
      <c r="C2667" t="s">
        <v>78</v>
      </c>
      <c r="D2667" t="s">
        <v>107</v>
      </c>
      <c r="E2667" t="s">
        <v>18087</v>
      </c>
      <c r="F2667">
        <v>46</v>
      </c>
    </row>
    <row r="2668" spans="1:6" x14ac:dyDescent="0.25">
      <c r="A2668" t="s">
        <v>58</v>
      </c>
      <c r="B2668">
        <v>2010</v>
      </c>
      <c r="C2668" t="s">
        <v>78</v>
      </c>
      <c r="D2668" t="s">
        <v>39</v>
      </c>
      <c r="E2668" t="s">
        <v>18088</v>
      </c>
      <c r="F2668">
        <v>60</v>
      </c>
    </row>
    <row r="2669" spans="1:6" x14ac:dyDescent="0.25">
      <c r="A2669" t="s">
        <v>58</v>
      </c>
      <c r="B2669">
        <v>2010</v>
      </c>
      <c r="C2669" t="s">
        <v>78</v>
      </c>
      <c r="D2669" t="s">
        <v>103</v>
      </c>
      <c r="E2669" t="s">
        <v>18089</v>
      </c>
      <c r="F2669">
        <v>264</v>
      </c>
    </row>
    <row r="2670" spans="1:6" x14ac:dyDescent="0.25">
      <c r="A2670" t="s">
        <v>58</v>
      </c>
      <c r="B2670">
        <v>2010</v>
      </c>
      <c r="C2670" t="s">
        <v>79</v>
      </c>
      <c r="D2670" t="s">
        <v>38</v>
      </c>
      <c r="E2670" t="s">
        <v>18090</v>
      </c>
      <c r="F2670">
        <v>7</v>
      </c>
    </row>
    <row r="2671" spans="1:6" x14ac:dyDescent="0.25">
      <c r="A2671" t="s">
        <v>58</v>
      </c>
      <c r="B2671">
        <v>2010</v>
      </c>
      <c r="C2671" t="s">
        <v>79</v>
      </c>
      <c r="D2671" t="s">
        <v>40</v>
      </c>
      <c r="E2671" t="s">
        <v>18091</v>
      </c>
      <c r="F2671">
        <v>4</v>
      </c>
    </row>
    <row r="2672" spans="1:6" x14ac:dyDescent="0.25">
      <c r="A2672" t="s">
        <v>58</v>
      </c>
      <c r="B2672">
        <v>2010</v>
      </c>
      <c r="C2672" t="s">
        <v>79</v>
      </c>
      <c r="D2672" t="s">
        <v>102</v>
      </c>
      <c r="E2672" t="s">
        <v>18092</v>
      </c>
      <c r="F2672">
        <v>19</v>
      </c>
    </row>
    <row r="2673" spans="1:6" x14ac:dyDescent="0.25">
      <c r="A2673" t="s">
        <v>58</v>
      </c>
      <c r="B2673">
        <v>2010</v>
      </c>
      <c r="C2673" t="s">
        <v>79</v>
      </c>
      <c r="D2673" t="s">
        <v>107</v>
      </c>
      <c r="E2673" t="s">
        <v>18093</v>
      </c>
      <c r="F2673">
        <v>56</v>
      </c>
    </row>
    <row r="2674" spans="1:6" x14ac:dyDescent="0.25">
      <c r="A2674" t="s">
        <v>58</v>
      </c>
      <c r="B2674">
        <v>2010</v>
      </c>
      <c r="C2674" t="s">
        <v>79</v>
      </c>
      <c r="D2674" t="s">
        <v>39</v>
      </c>
      <c r="E2674" t="s">
        <v>18094</v>
      </c>
      <c r="F2674">
        <v>81</v>
      </c>
    </row>
    <row r="2675" spans="1:6" x14ac:dyDescent="0.25">
      <c r="A2675" t="s">
        <v>58</v>
      </c>
      <c r="B2675">
        <v>2010</v>
      </c>
      <c r="C2675" t="s">
        <v>79</v>
      </c>
      <c r="D2675" t="s">
        <v>103</v>
      </c>
      <c r="E2675" t="s">
        <v>18095</v>
      </c>
      <c r="F2675">
        <v>263</v>
      </c>
    </row>
    <row r="2676" spans="1:6" x14ac:dyDescent="0.25">
      <c r="A2676" t="s">
        <v>58</v>
      </c>
      <c r="B2676">
        <v>2011</v>
      </c>
      <c r="C2676" t="s">
        <v>76</v>
      </c>
      <c r="D2676" t="s">
        <v>38</v>
      </c>
      <c r="E2676" t="s">
        <v>18096</v>
      </c>
      <c r="F2676">
        <v>9</v>
      </c>
    </row>
    <row r="2677" spans="1:6" x14ac:dyDescent="0.25">
      <c r="A2677" t="s">
        <v>58</v>
      </c>
      <c r="B2677">
        <v>2011</v>
      </c>
      <c r="C2677" t="s">
        <v>76</v>
      </c>
      <c r="D2677" t="s">
        <v>102</v>
      </c>
      <c r="E2677" t="s">
        <v>18097</v>
      </c>
      <c r="F2677">
        <v>19</v>
      </c>
    </row>
    <row r="2678" spans="1:6" x14ac:dyDescent="0.25">
      <c r="A2678" t="s">
        <v>58</v>
      </c>
      <c r="B2678">
        <v>2011</v>
      </c>
      <c r="C2678" t="s">
        <v>76</v>
      </c>
      <c r="D2678" t="s">
        <v>107</v>
      </c>
      <c r="E2678" t="s">
        <v>18098</v>
      </c>
      <c r="F2678">
        <v>19</v>
      </c>
    </row>
    <row r="2679" spans="1:6" x14ac:dyDescent="0.25">
      <c r="A2679" t="s">
        <v>58</v>
      </c>
      <c r="B2679">
        <v>2011</v>
      </c>
      <c r="C2679" t="s">
        <v>76</v>
      </c>
      <c r="D2679" t="s">
        <v>39</v>
      </c>
      <c r="E2679" t="s">
        <v>18099</v>
      </c>
      <c r="F2679">
        <v>45</v>
      </c>
    </row>
    <row r="2680" spans="1:6" x14ac:dyDescent="0.25">
      <c r="A2680" t="s">
        <v>58</v>
      </c>
      <c r="B2680">
        <v>2011</v>
      </c>
      <c r="C2680" t="s">
        <v>76</v>
      </c>
      <c r="D2680" t="s">
        <v>103</v>
      </c>
      <c r="E2680" t="s">
        <v>18100</v>
      </c>
      <c r="F2680">
        <v>170</v>
      </c>
    </row>
    <row r="2681" spans="1:6" x14ac:dyDescent="0.25">
      <c r="A2681" t="s">
        <v>58</v>
      </c>
      <c r="B2681">
        <v>2011</v>
      </c>
      <c r="C2681" t="s">
        <v>77</v>
      </c>
      <c r="D2681" t="s">
        <v>38</v>
      </c>
      <c r="E2681" t="s">
        <v>18101</v>
      </c>
      <c r="F2681">
        <v>7</v>
      </c>
    </row>
    <row r="2682" spans="1:6" x14ac:dyDescent="0.25">
      <c r="A2682" t="s">
        <v>58</v>
      </c>
      <c r="B2682">
        <v>2011</v>
      </c>
      <c r="C2682" t="s">
        <v>77</v>
      </c>
      <c r="D2682" t="s">
        <v>40</v>
      </c>
      <c r="E2682" t="s">
        <v>18102</v>
      </c>
      <c r="F2682">
        <v>2</v>
      </c>
    </row>
    <row r="2683" spans="1:6" x14ac:dyDescent="0.25">
      <c r="A2683" t="s">
        <v>58</v>
      </c>
      <c r="B2683">
        <v>2011</v>
      </c>
      <c r="C2683" t="s">
        <v>77</v>
      </c>
      <c r="D2683" t="s">
        <v>102</v>
      </c>
      <c r="E2683" t="s">
        <v>18103</v>
      </c>
      <c r="F2683">
        <v>32</v>
      </c>
    </row>
    <row r="2684" spans="1:6" x14ac:dyDescent="0.25">
      <c r="A2684" t="s">
        <v>58</v>
      </c>
      <c r="B2684">
        <v>2011</v>
      </c>
      <c r="C2684" t="s">
        <v>77</v>
      </c>
      <c r="D2684" t="s">
        <v>107</v>
      </c>
      <c r="E2684" t="s">
        <v>18104</v>
      </c>
      <c r="F2684">
        <v>18</v>
      </c>
    </row>
    <row r="2685" spans="1:6" x14ac:dyDescent="0.25">
      <c r="A2685" t="s">
        <v>58</v>
      </c>
      <c r="B2685">
        <v>2011</v>
      </c>
      <c r="C2685" t="s">
        <v>77</v>
      </c>
      <c r="D2685" t="s">
        <v>39</v>
      </c>
      <c r="E2685" t="s">
        <v>18105</v>
      </c>
      <c r="F2685">
        <v>70</v>
      </c>
    </row>
    <row r="2686" spans="1:6" x14ac:dyDescent="0.25">
      <c r="A2686" t="s">
        <v>58</v>
      </c>
      <c r="B2686">
        <v>2011</v>
      </c>
      <c r="C2686" t="s">
        <v>77</v>
      </c>
      <c r="D2686" t="s">
        <v>103</v>
      </c>
      <c r="E2686" t="s">
        <v>18106</v>
      </c>
      <c r="F2686">
        <v>243</v>
      </c>
    </row>
    <row r="2687" spans="1:6" x14ac:dyDescent="0.25">
      <c r="A2687" t="s">
        <v>58</v>
      </c>
      <c r="B2687">
        <v>2011</v>
      </c>
      <c r="C2687" t="s">
        <v>78</v>
      </c>
      <c r="D2687" t="s">
        <v>38</v>
      </c>
      <c r="E2687" t="s">
        <v>18107</v>
      </c>
      <c r="F2687">
        <v>11</v>
      </c>
    </row>
    <row r="2688" spans="1:6" x14ac:dyDescent="0.25">
      <c r="A2688" t="s">
        <v>58</v>
      </c>
      <c r="B2688">
        <v>2011</v>
      </c>
      <c r="C2688" t="s">
        <v>78</v>
      </c>
      <c r="D2688" t="s">
        <v>40</v>
      </c>
      <c r="E2688" t="s">
        <v>18108</v>
      </c>
      <c r="F2688">
        <v>2</v>
      </c>
    </row>
    <row r="2689" spans="1:6" x14ac:dyDescent="0.25">
      <c r="A2689" t="s">
        <v>58</v>
      </c>
      <c r="B2689">
        <v>2011</v>
      </c>
      <c r="C2689" t="s">
        <v>78</v>
      </c>
      <c r="D2689" t="s">
        <v>102</v>
      </c>
      <c r="E2689" t="s">
        <v>18109</v>
      </c>
      <c r="F2689">
        <v>40</v>
      </c>
    </row>
    <row r="2690" spans="1:6" x14ac:dyDescent="0.25">
      <c r="A2690" t="s">
        <v>58</v>
      </c>
      <c r="B2690">
        <v>2011</v>
      </c>
      <c r="C2690" t="s">
        <v>78</v>
      </c>
      <c r="D2690" t="s">
        <v>107</v>
      </c>
      <c r="E2690" t="s">
        <v>18110</v>
      </c>
      <c r="F2690">
        <v>31</v>
      </c>
    </row>
    <row r="2691" spans="1:6" x14ac:dyDescent="0.25">
      <c r="A2691" t="s">
        <v>58</v>
      </c>
      <c r="B2691">
        <v>2011</v>
      </c>
      <c r="C2691" t="s">
        <v>78</v>
      </c>
      <c r="D2691" t="s">
        <v>39</v>
      </c>
      <c r="E2691" t="s">
        <v>18111</v>
      </c>
      <c r="F2691">
        <v>117</v>
      </c>
    </row>
    <row r="2692" spans="1:6" x14ac:dyDescent="0.25">
      <c r="A2692" t="s">
        <v>58</v>
      </c>
      <c r="B2692">
        <v>2011</v>
      </c>
      <c r="C2692" t="s">
        <v>78</v>
      </c>
      <c r="D2692" t="s">
        <v>103</v>
      </c>
      <c r="E2692" t="s">
        <v>18112</v>
      </c>
      <c r="F2692">
        <v>256</v>
      </c>
    </row>
    <row r="2693" spans="1:6" x14ac:dyDescent="0.25">
      <c r="A2693" t="s">
        <v>58</v>
      </c>
      <c r="B2693">
        <v>2011</v>
      </c>
      <c r="C2693" t="s">
        <v>79</v>
      </c>
      <c r="D2693" t="s">
        <v>38</v>
      </c>
      <c r="E2693" t="s">
        <v>18113</v>
      </c>
      <c r="F2693">
        <v>9</v>
      </c>
    </row>
    <row r="2694" spans="1:6" x14ac:dyDescent="0.25">
      <c r="A2694" t="s">
        <v>58</v>
      </c>
      <c r="B2694">
        <v>2011</v>
      </c>
      <c r="C2694" t="s">
        <v>79</v>
      </c>
      <c r="D2694" t="s">
        <v>40</v>
      </c>
      <c r="E2694" t="s">
        <v>18114</v>
      </c>
      <c r="F2694">
        <v>2</v>
      </c>
    </row>
    <row r="2695" spans="1:6" x14ac:dyDescent="0.25">
      <c r="A2695" t="s">
        <v>58</v>
      </c>
      <c r="B2695">
        <v>2011</v>
      </c>
      <c r="C2695" t="s">
        <v>79</v>
      </c>
      <c r="D2695" t="s">
        <v>102</v>
      </c>
      <c r="E2695" t="s">
        <v>18115</v>
      </c>
      <c r="F2695">
        <v>54</v>
      </c>
    </row>
    <row r="2696" spans="1:6" x14ac:dyDescent="0.25">
      <c r="A2696" t="s">
        <v>58</v>
      </c>
      <c r="B2696">
        <v>2011</v>
      </c>
      <c r="C2696" t="s">
        <v>79</v>
      </c>
      <c r="D2696" t="s">
        <v>107</v>
      </c>
      <c r="E2696" t="s">
        <v>18116</v>
      </c>
      <c r="F2696">
        <v>36</v>
      </c>
    </row>
    <row r="2697" spans="1:6" x14ac:dyDescent="0.25">
      <c r="A2697" t="s">
        <v>58</v>
      </c>
      <c r="B2697">
        <v>2011</v>
      </c>
      <c r="C2697" t="s">
        <v>79</v>
      </c>
      <c r="D2697" t="s">
        <v>39</v>
      </c>
      <c r="E2697" t="s">
        <v>18117</v>
      </c>
      <c r="F2697">
        <v>129</v>
      </c>
    </row>
    <row r="2698" spans="1:6" x14ac:dyDescent="0.25">
      <c r="A2698" t="s">
        <v>58</v>
      </c>
      <c r="B2698">
        <v>2011</v>
      </c>
      <c r="C2698" t="s">
        <v>79</v>
      </c>
      <c r="D2698" t="s">
        <v>103</v>
      </c>
      <c r="E2698" t="s">
        <v>18118</v>
      </c>
      <c r="F2698">
        <v>242</v>
      </c>
    </row>
    <row r="2699" spans="1:6" x14ac:dyDescent="0.25">
      <c r="A2699" t="s">
        <v>58</v>
      </c>
      <c r="B2699">
        <v>2012</v>
      </c>
      <c r="C2699" t="s">
        <v>76</v>
      </c>
      <c r="D2699" t="s">
        <v>38</v>
      </c>
      <c r="E2699" t="s">
        <v>18119</v>
      </c>
      <c r="F2699">
        <v>15</v>
      </c>
    </row>
    <row r="2700" spans="1:6" x14ac:dyDescent="0.25">
      <c r="A2700" t="s">
        <v>58</v>
      </c>
      <c r="B2700">
        <v>2012</v>
      </c>
      <c r="C2700" t="s">
        <v>76</v>
      </c>
      <c r="D2700" t="s">
        <v>40</v>
      </c>
      <c r="E2700" t="s">
        <v>18120</v>
      </c>
      <c r="F2700">
        <v>2</v>
      </c>
    </row>
    <row r="2701" spans="1:6" x14ac:dyDescent="0.25">
      <c r="A2701" t="s">
        <v>58</v>
      </c>
      <c r="B2701">
        <v>2012</v>
      </c>
      <c r="C2701" t="s">
        <v>76</v>
      </c>
      <c r="D2701" t="s">
        <v>102</v>
      </c>
      <c r="E2701" t="s">
        <v>18121</v>
      </c>
      <c r="F2701">
        <v>21</v>
      </c>
    </row>
    <row r="2702" spans="1:6" x14ac:dyDescent="0.25">
      <c r="A2702" t="s">
        <v>58</v>
      </c>
      <c r="B2702">
        <v>2012</v>
      </c>
      <c r="C2702" t="s">
        <v>76</v>
      </c>
      <c r="D2702" t="s">
        <v>107</v>
      </c>
      <c r="E2702" t="s">
        <v>18122</v>
      </c>
      <c r="F2702">
        <v>18</v>
      </c>
    </row>
    <row r="2703" spans="1:6" x14ac:dyDescent="0.25">
      <c r="A2703" t="s">
        <v>58</v>
      </c>
      <c r="B2703">
        <v>2012</v>
      </c>
      <c r="C2703" t="s">
        <v>76</v>
      </c>
      <c r="D2703" t="s">
        <v>39</v>
      </c>
      <c r="E2703" t="s">
        <v>18123</v>
      </c>
      <c r="F2703">
        <v>48</v>
      </c>
    </row>
    <row r="2704" spans="1:6" x14ac:dyDescent="0.25">
      <c r="A2704" t="s">
        <v>58</v>
      </c>
      <c r="B2704">
        <v>2012</v>
      </c>
      <c r="C2704" t="s">
        <v>76</v>
      </c>
      <c r="D2704" t="s">
        <v>103</v>
      </c>
      <c r="E2704" t="s">
        <v>18124</v>
      </c>
      <c r="F2704">
        <v>173</v>
      </c>
    </row>
    <row r="2705" spans="1:6" x14ac:dyDescent="0.25">
      <c r="A2705" t="s">
        <v>58</v>
      </c>
      <c r="B2705">
        <v>2012</v>
      </c>
      <c r="C2705" t="s">
        <v>77</v>
      </c>
      <c r="D2705" t="s">
        <v>38</v>
      </c>
      <c r="E2705" t="s">
        <v>18125</v>
      </c>
      <c r="F2705">
        <v>12</v>
      </c>
    </row>
    <row r="2706" spans="1:6" x14ac:dyDescent="0.25">
      <c r="A2706" t="s">
        <v>58</v>
      </c>
      <c r="B2706">
        <v>2012</v>
      </c>
      <c r="C2706" t="s">
        <v>77</v>
      </c>
      <c r="D2706" t="s">
        <v>40</v>
      </c>
      <c r="E2706" t="s">
        <v>18126</v>
      </c>
      <c r="F2706">
        <v>1</v>
      </c>
    </row>
    <row r="2707" spans="1:6" x14ac:dyDescent="0.25">
      <c r="A2707" t="s">
        <v>58</v>
      </c>
      <c r="B2707">
        <v>2012</v>
      </c>
      <c r="C2707" t="s">
        <v>77</v>
      </c>
      <c r="D2707" t="s">
        <v>102</v>
      </c>
      <c r="E2707" t="s">
        <v>18127</v>
      </c>
      <c r="F2707">
        <v>32</v>
      </c>
    </row>
    <row r="2708" spans="1:6" x14ac:dyDescent="0.25">
      <c r="A2708" t="s">
        <v>58</v>
      </c>
      <c r="B2708">
        <v>2012</v>
      </c>
      <c r="C2708" t="s">
        <v>77</v>
      </c>
      <c r="D2708" t="s">
        <v>107</v>
      </c>
      <c r="E2708" t="s">
        <v>18128</v>
      </c>
      <c r="F2708">
        <v>29</v>
      </c>
    </row>
    <row r="2709" spans="1:6" x14ac:dyDescent="0.25">
      <c r="A2709" t="s">
        <v>58</v>
      </c>
      <c r="B2709">
        <v>2012</v>
      </c>
      <c r="C2709" t="s">
        <v>77</v>
      </c>
      <c r="D2709" t="s">
        <v>39</v>
      </c>
      <c r="E2709" t="s">
        <v>18129</v>
      </c>
      <c r="F2709">
        <v>61</v>
      </c>
    </row>
    <row r="2710" spans="1:6" x14ac:dyDescent="0.25">
      <c r="A2710" t="s">
        <v>58</v>
      </c>
      <c r="B2710">
        <v>2012</v>
      </c>
      <c r="C2710" t="s">
        <v>77</v>
      </c>
      <c r="D2710" t="s">
        <v>103</v>
      </c>
      <c r="E2710" t="s">
        <v>18130</v>
      </c>
      <c r="F2710">
        <v>197</v>
      </c>
    </row>
    <row r="2711" spans="1:6" x14ac:dyDescent="0.25">
      <c r="A2711" t="s">
        <v>58</v>
      </c>
      <c r="B2711">
        <v>2012</v>
      </c>
      <c r="C2711" t="s">
        <v>78</v>
      </c>
      <c r="D2711" t="s">
        <v>38</v>
      </c>
      <c r="E2711" t="s">
        <v>18131</v>
      </c>
      <c r="F2711">
        <v>19</v>
      </c>
    </row>
    <row r="2712" spans="1:6" x14ac:dyDescent="0.25">
      <c r="A2712" t="s">
        <v>58</v>
      </c>
      <c r="B2712">
        <v>2012</v>
      </c>
      <c r="C2712" t="s">
        <v>78</v>
      </c>
      <c r="D2712" t="s">
        <v>40</v>
      </c>
      <c r="E2712" t="s">
        <v>18132</v>
      </c>
      <c r="F2712">
        <v>4</v>
      </c>
    </row>
    <row r="2713" spans="1:6" x14ac:dyDescent="0.25">
      <c r="A2713" t="s">
        <v>58</v>
      </c>
      <c r="B2713">
        <v>2012</v>
      </c>
      <c r="C2713" t="s">
        <v>78</v>
      </c>
      <c r="D2713" t="s">
        <v>102</v>
      </c>
      <c r="E2713" t="s">
        <v>18133</v>
      </c>
      <c r="F2713">
        <v>46</v>
      </c>
    </row>
    <row r="2714" spans="1:6" x14ac:dyDescent="0.25">
      <c r="A2714" t="s">
        <v>58</v>
      </c>
      <c r="B2714">
        <v>2012</v>
      </c>
      <c r="C2714" t="s">
        <v>78</v>
      </c>
      <c r="D2714" t="s">
        <v>107</v>
      </c>
      <c r="E2714" t="s">
        <v>18134</v>
      </c>
      <c r="F2714">
        <v>36</v>
      </c>
    </row>
    <row r="2715" spans="1:6" x14ac:dyDescent="0.25">
      <c r="A2715" t="s">
        <v>58</v>
      </c>
      <c r="B2715">
        <v>2012</v>
      </c>
      <c r="C2715" t="s">
        <v>78</v>
      </c>
      <c r="D2715" t="s">
        <v>39</v>
      </c>
      <c r="E2715" t="s">
        <v>18135</v>
      </c>
      <c r="F2715">
        <v>66</v>
      </c>
    </row>
    <row r="2716" spans="1:6" x14ac:dyDescent="0.25">
      <c r="A2716" t="s">
        <v>58</v>
      </c>
      <c r="B2716">
        <v>2012</v>
      </c>
      <c r="C2716" t="s">
        <v>78</v>
      </c>
      <c r="D2716" t="s">
        <v>103</v>
      </c>
      <c r="E2716" t="s">
        <v>18136</v>
      </c>
      <c r="F2716">
        <v>242</v>
      </c>
    </row>
    <row r="2717" spans="1:6" x14ac:dyDescent="0.25">
      <c r="A2717" t="s">
        <v>58</v>
      </c>
      <c r="B2717">
        <v>2012</v>
      </c>
      <c r="C2717" t="s">
        <v>79</v>
      </c>
      <c r="D2717" t="s">
        <v>38</v>
      </c>
      <c r="E2717" t="s">
        <v>18137</v>
      </c>
      <c r="F2717">
        <v>17</v>
      </c>
    </row>
    <row r="2718" spans="1:6" x14ac:dyDescent="0.25">
      <c r="A2718" t="s">
        <v>58</v>
      </c>
      <c r="B2718">
        <v>2012</v>
      </c>
      <c r="C2718" t="s">
        <v>79</v>
      </c>
      <c r="D2718" t="s">
        <v>40</v>
      </c>
      <c r="E2718" t="s">
        <v>18138</v>
      </c>
      <c r="F2718">
        <v>2</v>
      </c>
    </row>
    <row r="2719" spans="1:6" x14ac:dyDescent="0.25">
      <c r="A2719" t="s">
        <v>58</v>
      </c>
      <c r="B2719">
        <v>2012</v>
      </c>
      <c r="C2719" t="s">
        <v>79</v>
      </c>
      <c r="D2719" t="s">
        <v>102</v>
      </c>
      <c r="E2719" t="s">
        <v>18139</v>
      </c>
      <c r="F2719">
        <v>46</v>
      </c>
    </row>
    <row r="2720" spans="1:6" x14ac:dyDescent="0.25">
      <c r="A2720" t="s">
        <v>58</v>
      </c>
      <c r="B2720">
        <v>2012</v>
      </c>
      <c r="C2720" t="s">
        <v>79</v>
      </c>
      <c r="D2720" t="s">
        <v>107</v>
      </c>
      <c r="E2720" t="s">
        <v>18140</v>
      </c>
      <c r="F2720">
        <v>65</v>
      </c>
    </row>
    <row r="2721" spans="1:6" x14ac:dyDescent="0.25">
      <c r="A2721" t="s">
        <v>58</v>
      </c>
      <c r="B2721">
        <v>2012</v>
      </c>
      <c r="C2721" t="s">
        <v>79</v>
      </c>
      <c r="D2721" t="s">
        <v>39</v>
      </c>
      <c r="E2721" t="s">
        <v>18141</v>
      </c>
      <c r="F2721">
        <v>111</v>
      </c>
    </row>
    <row r="2722" spans="1:6" x14ac:dyDescent="0.25">
      <c r="A2722" t="s">
        <v>58</v>
      </c>
      <c r="B2722">
        <v>2012</v>
      </c>
      <c r="C2722" t="s">
        <v>79</v>
      </c>
      <c r="D2722" t="s">
        <v>103</v>
      </c>
      <c r="E2722" t="s">
        <v>18142</v>
      </c>
      <c r="F2722">
        <v>240</v>
      </c>
    </row>
    <row r="2723" spans="1:6" x14ac:dyDescent="0.25">
      <c r="A2723" t="s">
        <v>58</v>
      </c>
      <c r="B2723">
        <v>2013</v>
      </c>
      <c r="C2723" t="s">
        <v>76</v>
      </c>
      <c r="D2723" t="s">
        <v>38</v>
      </c>
      <c r="E2723" t="s">
        <v>18143</v>
      </c>
      <c r="F2723">
        <v>20</v>
      </c>
    </row>
    <row r="2724" spans="1:6" x14ac:dyDescent="0.25">
      <c r="A2724" t="s">
        <v>58</v>
      </c>
      <c r="B2724">
        <v>2013</v>
      </c>
      <c r="C2724" t="s">
        <v>76</v>
      </c>
      <c r="D2724" t="s">
        <v>40</v>
      </c>
      <c r="E2724" t="s">
        <v>18144</v>
      </c>
      <c r="F2724">
        <v>3</v>
      </c>
    </row>
    <row r="2725" spans="1:6" x14ac:dyDescent="0.25">
      <c r="A2725" t="s">
        <v>58</v>
      </c>
      <c r="B2725">
        <v>2013</v>
      </c>
      <c r="C2725" t="s">
        <v>76</v>
      </c>
      <c r="D2725" t="s">
        <v>102</v>
      </c>
      <c r="E2725" t="s">
        <v>18145</v>
      </c>
      <c r="F2725">
        <v>20</v>
      </c>
    </row>
    <row r="2726" spans="1:6" x14ac:dyDescent="0.25">
      <c r="A2726" t="s">
        <v>58</v>
      </c>
      <c r="B2726">
        <v>2013</v>
      </c>
      <c r="C2726" t="s">
        <v>76</v>
      </c>
      <c r="D2726" t="s">
        <v>107</v>
      </c>
      <c r="E2726" t="s">
        <v>18146</v>
      </c>
      <c r="F2726">
        <v>13</v>
      </c>
    </row>
    <row r="2727" spans="1:6" x14ac:dyDescent="0.25">
      <c r="A2727" t="s">
        <v>58</v>
      </c>
      <c r="B2727">
        <v>2013</v>
      </c>
      <c r="C2727" t="s">
        <v>76</v>
      </c>
      <c r="D2727" t="s">
        <v>39</v>
      </c>
      <c r="E2727" t="s">
        <v>18147</v>
      </c>
      <c r="F2727">
        <v>34</v>
      </c>
    </row>
    <row r="2728" spans="1:6" x14ac:dyDescent="0.25">
      <c r="A2728" t="s">
        <v>58</v>
      </c>
      <c r="B2728">
        <v>2013</v>
      </c>
      <c r="C2728" t="s">
        <v>76</v>
      </c>
      <c r="D2728" t="s">
        <v>103</v>
      </c>
      <c r="E2728" t="s">
        <v>18148</v>
      </c>
      <c r="F2728">
        <v>168</v>
      </c>
    </row>
    <row r="2729" spans="1:6" x14ac:dyDescent="0.25">
      <c r="A2729" t="s">
        <v>58</v>
      </c>
      <c r="B2729">
        <v>2013</v>
      </c>
      <c r="C2729" t="s">
        <v>77</v>
      </c>
      <c r="D2729" t="s">
        <v>38</v>
      </c>
      <c r="E2729" t="s">
        <v>18149</v>
      </c>
      <c r="F2729">
        <v>14</v>
      </c>
    </row>
    <row r="2730" spans="1:6" x14ac:dyDescent="0.25">
      <c r="A2730" t="s">
        <v>58</v>
      </c>
      <c r="B2730">
        <v>2013</v>
      </c>
      <c r="C2730" t="s">
        <v>77</v>
      </c>
      <c r="D2730" t="s">
        <v>40</v>
      </c>
      <c r="E2730" t="s">
        <v>18150</v>
      </c>
      <c r="F2730">
        <v>3</v>
      </c>
    </row>
    <row r="2731" spans="1:6" x14ac:dyDescent="0.25">
      <c r="A2731" t="s">
        <v>58</v>
      </c>
      <c r="B2731">
        <v>2013</v>
      </c>
      <c r="C2731" t="s">
        <v>77</v>
      </c>
      <c r="D2731" t="s">
        <v>102</v>
      </c>
      <c r="E2731" t="s">
        <v>18151</v>
      </c>
      <c r="F2731">
        <v>29</v>
      </c>
    </row>
    <row r="2732" spans="1:6" x14ac:dyDescent="0.25">
      <c r="A2732" t="s">
        <v>58</v>
      </c>
      <c r="B2732">
        <v>2013</v>
      </c>
      <c r="C2732" t="s">
        <v>77</v>
      </c>
      <c r="D2732" t="s">
        <v>107</v>
      </c>
      <c r="E2732" t="s">
        <v>18152</v>
      </c>
      <c r="F2732">
        <v>42</v>
      </c>
    </row>
    <row r="2733" spans="1:6" x14ac:dyDescent="0.25">
      <c r="A2733" t="s">
        <v>58</v>
      </c>
      <c r="B2733">
        <v>2013</v>
      </c>
      <c r="C2733" t="s">
        <v>77</v>
      </c>
      <c r="D2733" t="s">
        <v>39</v>
      </c>
      <c r="E2733" t="s">
        <v>18153</v>
      </c>
      <c r="F2733">
        <v>61</v>
      </c>
    </row>
    <row r="2734" spans="1:6" x14ac:dyDescent="0.25">
      <c r="A2734" t="s">
        <v>58</v>
      </c>
      <c r="B2734">
        <v>2013</v>
      </c>
      <c r="C2734" t="s">
        <v>77</v>
      </c>
      <c r="D2734" t="s">
        <v>103</v>
      </c>
      <c r="E2734" t="s">
        <v>18154</v>
      </c>
      <c r="F2734">
        <v>227</v>
      </c>
    </row>
    <row r="2735" spans="1:6" x14ac:dyDescent="0.25">
      <c r="A2735" t="s">
        <v>58</v>
      </c>
      <c r="B2735">
        <v>2013</v>
      </c>
      <c r="C2735" t="s">
        <v>78</v>
      </c>
      <c r="D2735" t="s">
        <v>38</v>
      </c>
      <c r="E2735" t="s">
        <v>18155</v>
      </c>
      <c r="F2735">
        <v>20</v>
      </c>
    </row>
    <row r="2736" spans="1:6" x14ac:dyDescent="0.25">
      <c r="A2736" t="s">
        <v>58</v>
      </c>
      <c r="B2736">
        <v>2013</v>
      </c>
      <c r="C2736" t="s">
        <v>78</v>
      </c>
      <c r="D2736" t="s">
        <v>40</v>
      </c>
      <c r="E2736" t="s">
        <v>18156</v>
      </c>
      <c r="F2736">
        <v>1</v>
      </c>
    </row>
    <row r="2737" spans="1:6" x14ac:dyDescent="0.25">
      <c r="A2737" t="s">
        <v>58</v>
      </c>
      <c r="B2737">
        <v>2013</v>
      </c>
      <c r="C2737" t="s">
        <v>78</v>
      </c>
      <c r="D2737" t="s">
        <v>102</v>
      </c>
      <c r="E2737" t="s">
        <v>18157</v>
      </c>
      <c r="F2737">
        <v>42</v>
      </c>
    </row>
    <row r="2738" spans="1:6" x14ac:dyDescent="0.25">
      <c r="A2738" t="s">
        <v>58</v>
      </c>
      <c r="B2738">
        <v>2013</v>
      </c>
      <c r="C2738" t="s">
        <v>78</v>
      </c>
      <c r="D2738" t="s">
        <v>107</v>
      </c>
      <c r="E2738" t="s">
        <v>18158</v>
      </c>
      <c r="F2738">
        <v>40</v>
      </c>
    </row>
    <row r="2739" spans="1:6" x14ac:dyDescent="0.25">
      <c r="A2739" t="s">
        <v>58</v>
      </c>
      <c r="B2739">
        <v>2013</v>
      </c>
      <c r="C2739" t="s">
        <v>78</v>
      </c>
      <c r="D2739" t="s">
        <v>39</v>
      </c>
      <c r="E2739" t="s">
        <v>18159</v>
      </c>
      <c r="F2739">
        <v>54</v>
      </c>
    </row>
    <row r="2740" spans="1:6" x14ac:dyDescent="0.25">
      <c r="A2740" t="s">
        <v>58</v>
      </c>
      <c r="B2740">
        <v>2013</v>
      </c>
      <c r="C2740" t="s">
        <v>78</v>
      </c>
      <c r="D2740" t="s">
        <v>103</v>
      </c>
      <c r="E2740" t="s">
        <v>18160</v>
      </c>
      <c r="F2740">
        <v>249</v>
      </c>
    </row>
    <row r="2741" spans="1:6" x14ac:dyDescent="0.25">
      <c r="A2741" t="s">
        <v>58</v>
      </c>
      <c r="B2741">
        <v>2013</v>
      </c>
      <c r="C2741" t="s">
        <v>79</v>
      </c>
      <c r="D2741" t="s">
        <v>38</v>
      </c>
      <c r="E2741" t="s">
        <v>18161</v>
      </c>
      <c r="F2741">
        <v>29</v>
      </c>
    </row>
    <row r="2742" spans="1:6" x14ac:dyDescent="0.25">
      <c r="A2742" t="s">
        <v>58</v>
      </c>
      <c r="B2742">
        <v>2013</v>
      </c>
      <c r="C2742" t="s">
        <v>79</v>
      </c>
      <c r="D2742" t="s">
        <v>40</v>
      </c>
      <c r="E2742" t="s">
        <v>18162</v>
      </c>
      <c r="F2742">
        <v>4</v>
      </c>
    </row>
    <row r="2743" spans="1:6" x14ac:dyDescent="0.25">
      <c r="A2743" t="s">
        <v>58</v>
      </c>
      <c r="B2743">
        <v>2013</v>
      </c>
      <c r="C2743" t="s">
        <v>79</v>
      </c>
      <c r="D2743" t="s">
        <v>102</v>
      </c>
      <c r="E2743" t="s">
        <v>18163</v>
      </c>
      <c r="F2743">
        <v>72</v>
      </c>
    </row>
    <row r="2744" spans="1:6" x14ac:dyDescent="0.25">
      <c r="A2744" t="s">
        <v>58</v>
      </c>
      <c r="B2744">
        <v>2013</v>
      </c>
      <c r="C2744" t="s">
        <v>79</v>
      </c>
      <c r="D2744" t="s">
        <v>107</v>
      </c>
      <c r="E2744" t="s">
        <v>18164</v>
      </c>
      <c r="F2744">
        <v>48</v>
      </c>
    </row>
    <row r="2745" spans="1:6" x14ac:dyDescent="0.25">
      <c r="A2745" t="s">
        <v>58</v>
      </c>
      <c r="B2745">
        <v>2013</v>
      </c>
      <c r="C2745" t="s">
        <v>79</v>
      </c>
      <c r="D2745" t="s">
        <v>39</v>
      </c>
      <c r="E2745" t="s">
        <v>18165</v>
      </c>
      <c r="F2745">
        <v>85</v>
      </c>
    </row>
    <row r="2746" spans="1:6" x14ac:dyDescent="0.25">
      <c r="A2746" t="s">
        <v>58</v>
      </c>
      <c r="B2746">
        <v>2013</v>
      </c>
      <c r="C2746" t="s">
        <v>79</v>
      </c>
      <c r="D2746" t="s">
        <v>103</v>
      </c>
      <c r="E2746" t="s">
        <v>18166</v>
      </c>
      <c r="F2746">
        <v>251</v>
      </c>
    </row>
    <row r="2747" spans="1:6" x14ac:dyDescent="0.25">
      <c r="A2747" t="s">
        <v>58</v>
      </c>
      <c r="B2747">
        <v>2014</v>
      </c>
      <c r="C2747" t="s">
        <v>76</v>
      </c>
      <c r="D2747" t="s">
        <v>38</v>
      </c>
      <c r="E2747" t="s">
        <v>18167</v>
      </c>
      <c r="F2747">
        <v>19</v>
      </c>
    </row>
    <row r="2748" spans="1:6" x14ac:dyDescent="0.25">
      <c r="A2748" t="s">
        <v>58</v>
      </c>
      <c r="B2748">
        <v>2014</v>
      </c>
      <c r="C2748" t="s">
        <v>76</v>
      </c>
      <c r="D2748" t="s">
        <v>102</v>
      </c>
      <c r="E2748" t="s">
        <v>18168</v>
      </c>
      <c r="F2748">
        <v>22</v>
      </c>
    </row>
    <row r="2749" spans="1:6" x14ac:dyDescent="0.25">
      <c r="A2749" t="s">
        <v>58</v>
      </c>
      <c r="B2749">
        <v>2014</v>
      </c>
      <c r="C2749" t="s">
        <v>76</v>
      </c>
      <c r="D2749" t="s">
        <v>107</v>
      </c>
      <c r="E2749" t="s">
        <v>18169</v>
      </c>
      <c r="F2749">
        <v>21</v>
      </c>
    </row>
    <row r="2750" spans="1:6" x14ac:dyDescent="0.25">
      <c r="A2750" t="s">
        <v>58</v>
      </c>
      <c r="B2750">
        <v>2014</v>
      </c>
      <c r="C2750" t="s">
        <v>76</v>
      </c>
      <c r="D2750" t="s">
        <v>39</v>
      </c>
      <c r="E2750" t="s">
        <v>18170</v>
      </c>
      <c r="F2750">
        <v>53</v>
      </c>
    </row>
    <row r="2751" spans="1:6" x14ac:dyDescent="0.25">
      <c r="A2751" t="s">
        <v>58</v>
      </c>
      <c r="B2751">
        <v>2014</v>
      </c>
      <c r="C2751" t="s">
        <v>76</v>
      </c>
      <c r="D2751" t="s">
        <v>103</v>
      </c>
      <c r="E2751" t="s">
        <v>18171</v>
      </c>
      <c r="F2751">
        <v>149</v>
      </c>
    </row>
    <row r="2752" spans="1:6" x14ac:dyDescent="0.25">
      <c r="A2752" t="s">
        <v>58</v>
      </c>
      <c r="B2752">
        <v>2014</v>
      </c>
      <c r="C2752" t="s">
        <v>77</v>
      </c>
      <c r="D2752" t="s">
        <v>38</v>
      </c>
      <c r="E2752" t="s">
        <v>18172</v>
      </c>
      <c r="F2752">
        <v>18</v>
      </c>
    </row>
    <row r="2753" spans="1:6" x14ac:dyDescent="0.25">
      <c r="A2753" t="s">
        <v>58</v>
      </c>
      <c r="B2753">
        <v>2014</v>
      </c>
      <c r="C2753" t="s">
        <v>77</v>
      </c>
      <c r="D2753" t="s">
        <v>40</v>
      </c>
      <c r="E2753" t="s">
        <v>18173</v>
      </c>
      <c r="F2753">
        <v>5</v>
      </c>
    </row>
    <row r="2754" spans="1:6" x14ac:dyDescent="0.25">
      <c r="A2754" t="s">
        <v>58</v>
      </c>
      <c r="B2754">
        <v>2014</v>
      </c>
      <c r="C2754" t="s">
        <v>77</v>
      </c>
      <c r="D2754" t="s">
        <v>102</v>
      </c>
      <c r="E2754" t="s">
        <v>18174</v>
      </c>
      <c r="F2754">
        <v>46</v>
      </c>
    </row>
    <row r="2755" spans="1:6" x14ac:dyDescent="0.25">
      <c r="A2755" t="s">
        <v>58</v>
      </c>
      <c r="B2755">
        <v>2014</v>
      </c>
      <c r="C2755" t="s">
        <v>77</v>
      </c>
      <c r="D2755" t="s">
        <v>107</v>
      </c>
      <c r="E2755" t="s">
        <v>18175</v>
      </c>
      <c r="F2755">
        <v>18</v>
      </c>
    </row>
    <row r="2756" spans="1:6" x14ac:dyDescent="0.25">
      <c r="A2756" t="s">
        <v>58</v>
      </c>
      <c r="B2756">
        <v>2014</v>
      </c>
      <c r="C2756" t="s">
        <v>77</v>
      </c>
      <c r="D2756" t="s">
        <v>39</v>
      </c>
      <c r="E2756" t="s">
        <v>18176</v>
      </c>
      <c r="F2756">
        <v>60</v>
      </c>
    </row>
    <row r="2757" spans="1:6" x14ac:dyDescent="0.25">
      <c r="A2757" t="s">
        <v>58</v>
      </c>
      <c r="B2757">
        <v>2014</v>
      </c>
      <c r="C2757" t="s">
        <v>77</v>
      </c>
      <c r="D2757" t="s">
        <v>103</v>
      </c>
      <c r="E2757" t="s">
        <v>18177</v>
      </c>
      <c r="F2757">
        <v>213</v>
      </c>
    </row>
    <row r="2758" spans="1:6" x14ac:dyDescent="0.25">
      <c r="A2758" t="s">
        <v>58</v>
      </c>
      <c r="B2758">
        <v>2014</v>
      </c>
      <c r="C2758" t="s">
        <v>78</v>
      </c>
      <c r="D2758" t="s">
        <v>38</v>
      </c>
      <c r="E2758" t="s">
        <v>18178</v>
      </c>
      <c r="F2758">
        <v>34</v>
      </c>
    </row>
    <row r="2759" spans="1:6" x14ac:dyDescent="0.25">
      <c r="A2759" t="s">
        <v>58</v>
      </c>
      <c r="B2759">
        <v>2014</v>
      </c>
      <c r="C2759" t="s">
        <v>78</v>
      </c>
      <c r="D2759" t="s">
        <v>102</v>
      </c>
      <c r="E2759" t="s">
        <v>18179</v>
      </c>
      <c r="F2759">
        <v>50</v>
      </c>
    </row>
    <row r="2760" spans="1:6" x14ac:dyDescent="0.25">
      <c r="A2760" t="s">
        <v>58</v>
      </c>
      <c r="B2760">
        <v>2014</v>
      </c>
      <c r="C2760" t="s">
        <v>78</v>
      </c>
      <c r="D2760" t="s">
        <v>107</v>
      </c>
      <c r="E2760" t="s">
        <v>18180</v>
      </c>
      <c r="F2760">
        <v>20</v>
      </c>
    </row>
    <row r="2761" spans="1:6" x14ac:dyDescent="0.25">
      <c r="A2761" t="s">
        <v>58</v>
      </c>
      <c r="B2761">
        <v>2014</v>
      </c>
      <c r="C2761" t="s">
        <v>78</v>
      </c>
      <c r="D2761" t="s">
        <v>39</v>
      </c>
      <c r="E2761" t="s">
        <v>18181</v>
      </c>
      <c r="F2761">
        <v>92</v>
      </c>
    </row>
    <row r="2762" spans="1:6" x14ac:dyDescent="0.25">
      <c r="A2762" t="s">
        <v>58</v>
      </c>
      <c r="B2762">
        <v>2014</v>
      </c>
      <c r="C2762" t="s">
        <v>78</v>
      </c>
      <c r="D2762" t="s">
        <v>103</v>
      </c>
      <c r="E2762" t="s">
        <v>18182</v>
      </c>
      <c r="F2762">
        <v>225</v>
      </c>
    </row>
    <row r="2763" spans="1:6" x14ac:dyDescent="0.25">
      <c r="A2763" t="s">
        <v>58</v>
      </c>
      <c r="B2763">
        <v>2014</v>
      </c>
      <c r="C2763" t="s">
        <v>79</v>
      </c>
      <c r="D2763" t="s">
        <v>38</v>
      </c>
      <c r="E2763" t="s">
        <v>18183</v>
      </c>
      <c r="F2763">
        <v>29</v>
      </c>
    </row>
    <row r="2764" spans="1:6" x14ac:dyDescent="0.25">
      <c r="A2764" t="s">
        <v>58</v>
      </c>
      <c r="B2764">
        <v>2014</v>
      </c>
      <c r="C2764" t="s">
        <v>79</v>
      </c>
      <c r="D2764" t="s">
        <v>40</v>
      </c>
      <c r="E2764" t="s">
        <v>18184</v>
      </c>
      <c r="F2764">
        <v>3</v>
      </c>
    </row>
    <row r="2765" spans="1:6" x14ac:dyDescent="0.25">
      <c r="A2765" t="s">
        <v>58</v>
      </c>
      <c r="B2765">
        <v>2014</v>
      </c>
      <c r="C2765" t="s">
        <v>79</v>
      </c>
      <c r="D2765" t="s">
        <v>102</v>
      </c>
      <c r="E2765" t="s">
        <v>18185</v>
      </c>
      <c r="F2765">
        <v>59</v>
      </c>
    </row>
    <row r="2766" spans="1:6" x14ac:dyDescent="0.25">
      <c r="A2766" t="s">
        <v>58</v>
      </c>
      <c r="B2766">
        <v>2014</v>
      </c>
      <c r="C2766" t="s">
        <v>79</v>
      </c>
      <c r="D2766" t="s">
        <v>107</v>
      </c>
      <c r="E2766" t="s">
        <v>18186</v>
      </c>
      <c r="F2766">
        <v>39</v>
      </c>
    </row>
    <row r="2767" spans="1:6" x14ac:dyDescent="0.25">
      <c r="A2767" t="s">
        <v>58</v>
      </c>
      <c r="B2767">
        <v>2014</v>
      </c>
      <c r="C2767" t="s">
        <v>79</v>
      </c>
      <c r="D2767" t="s">
        <v>39</v>
      </c>
      <c r="E2767" t="s">
        <v>18187</v>
      </c>
      <c r="F2767">
        <v>127</v>
      </c>
    </row>
    <row r="2768" spans="1:6" x14ac:dyDescent="0.25">
      <c r="A2768" t="s">
        <v>58</v>
      </c>
      <c r="B2768">
        <v>2014</v>
      </c>
      <c r="C2768" t="s">
        <v>79</v>
      </c>
      <c r="D2768" t="s">
        <v>103</v>
      </c>
      <c r="E2768" t="s">
        <v>18188</v>
      </c>
      <c r="F2768">
        <v>215</v>
      </c>
    </row>
    <row r="2769" spans="1:6" x14ac:dyDescent="0.25">
      <c r="A2769" t="s">
        <v>48</v>
      </c>
      <c r="B2769">
        <v>2010</v>
      </c>
      <c r="C2769" t="s">
        <v>76</v>
      </c>
      <c r="D2769" t="s">
        <v>38</v>
      </c>
      <c r="E2769" t="s">
        <v>18189</v>
      </c>
      <c r="F2769">
        <v>4</v>
      </c>
    </row>
    <row r="2770" spans="1:6" x14ac:dyDescent="0.25">
      <c r="A2770" t="s">
        <v>48</v>
      </c>
      <c r="B2770">
        <v>2010</v>
      </c>
      <c r="C2770" t="s">
        <v>76</v>
      </c>
      <c r="D2770" t="s">
        <v>40</v>
      </c>
      <c r="E2770" t="s">
        <v>18190</v>
      </c>
      <c r="F2770">
        <v>5</v>
      </c>
    </row>
    <row r="2771" spans="1:6" x14ac:dyDescent="0.25">
      <c r="A2771" t="s">
        <v>48</v>
      </c>
      <c r="B2771">
        <v>2010</v>
      </c>
      <c r="C2771" t="s">
        <v>76</v>
      </c>
      <c r="D2771" t="s">
        <v>102</v>
      </c>
      <c r="E2771" t="s">
        <v>18191</v>
      </c>
      <c r="F2771">
        <v>18</v>
      </c>
    </row>
    <row r="2772" spans="1:6" x14ac:dyDescent="0.25">
      <c r="A2772" t="s">
        <v>48</v>
      </c>
      <c r="B2772">
        <v>2010</v>
      </c>
      <c r="C2772" t="s">
        <v>76</v>
      </c>
      <c r="D2772" t="s">
        <v>107</v>
      </c>
      <c r="E2772" t="s">
        <v>18192</v>
      </c>
      <c r="F2772">
        <v>25</v>
      </c>
    </row>
    <row r="2773" spans="1:6" x14ac:dyDescent="0.25">
      <c r="A2773" t="s">
        <v>48</v>
      </c>
      <c r="B2773">
        <v>2010</v>
      </c>
      <c r="C2773" t="s">
        <v>76</v>
      </c>
      <c r="D2773" t="s">
        <v>39</v>
      </c>
      <c r="E2773" t="s">
        <v>18193</v>
      </c>
      <c r="F2773">
        <v>6</v>
      </c>
    </row>
    <row r="2774" spans="1:6" x14ac:dyDescent="0.25">
      <c r="A2774" t="s">
        <v>48</v>
      </c>
      <c r="B2774">
        <v>2010</v>
      </c>
      <c r="C2774" t="s">
        <v>76</v>
      </c>
      <c r="D2774" t="s">
        <v>103</v>
      </c>
      <c r="E2774" t="s">
        <v>18194</v>
      </c>
      <c r="F2774">
        <v>177</v>
      </c>
    </row>
    <row r="2775" spans="1:6" x14ac:dyDescent="0.25">
      <c r="A2775" t="s">
        <v>48</v>
      </c>
      <c r="B2775">
        <v>2010</v>
      </c>
      <c r="C2775" t="s">
        <v>77</v>
      </c>
      <c r="D2775" t="s">
        <v>38</v>
      </c>
      <c r="E2775" t="s">
        <v>18195</v>
      </c>
      <c r="F2775">
        <v>2</v>
      </c>
    </row>
    <row r="2776" spans="1:6" x14ac:dyDescent="0.25">
      <c r="A2776" t="s">
        <v>48</v>
      </c>
      <c r="B2776">
        <v>2010</v>
      </c>
      <c r="C2776" t="s">
        <v>77</v>
      </c>
      <c r="D2776" t="s">
        <v>40</v>
      </c>
      <c r="E2776" t="s">
        <v>18196</v>
      </c>
      <c r="F2776">
        <v>5</v>
      </c>
    </row>
    <row r="2777" spans="1:6" x14ac:dyDescent="0.25">
      <c r="A2777" t="s">
        <v>48</v>
      </c>
      <c r="B2777">
        <v>2010</v>
      </c>
      <c r="C2777" t="s">
        <v>77</v>
      </c>
      <c r="D2777" t="s">
        <v>102</v>
      </c>
      <c r="E2777" t="s">
        <v>18197</v>
      </c>
      <c r="F2777">
        <v>23</v>
      </c>
    </row>
    <row r="2778" spans="1:6" x14ac:dyDescent="0.25">
      <c r="A2778" t="s">
        <v>48</v>
      </c>
      <c r="B2778">
        <v>2010</v>
      </c>
      <c r="C2778" t="s">
        <v>77</v>
      </c>
      <c r="D2778" t="s">
        <v>107</v>
      </c>
      <c r="E2778" t="s">
        <v>18198</v>
      </c>
      <c r="F2778">
        <v>28</v>
      </c>
    </row>
    <row r="2779" spans="1:6" x14ac:dyDescent="0.25">
      <c r="A2779" t="s">
        <v>48</v>
      </c>
      <c r="B2779">
        <v>2010</v>
      </c>
      <c r="C2779" t="s">
        <v>77</v>
      </c>
      <c r="D2779" t="s">
        <v>39</v>
      </c>
      <c r="E2779" t="s">
        <v>18199</v>
      </c>
      <c r="F2779">
        <v>6</v>
      </c>
    </row>
    <row r="2780" spans="1:6" x14ac:dyDescent="0.25">
      <c r="A2780" t="s">
        <v>48</v>
      </c>
      <c r="B2780">
        <v>2010</v>
      </c>
      <c r="C2780" t="s">
        <v>77</v>
      </c>
      <c r="D2780" t="s">
        <v>103</v>
      </c>
      <c r="E2780" t="s">
        <v>18200</v>
      </c>
      <c r="F2780">
        <v>215</v>
      </c>
    </row>
    <row r="2781" spans="1:6" x14ac:dyDescent="0.25">
      <c r="A2781" t="s">
        <v>48</v>
      </c>
      <c r="B2781">
        <v>2010</v>
      </c>
      <c r="C2781" t="s">
        <v>78</v>
      </c>
      <c r="D2781" t="s">
        <v>38</v>
      </c>
      <c r="E2781" t="s">
        <v>18201</v>
      </c>
      <c r="F2781">
        <v>3</v>
      </c>
    </row>
    <row r="2782" spans="1:6" x14ac:dyDescent="0.25">
      <c r="A2782" t="s">
        <v>48</v>
      </c>
      <c r="B2782">
        <v>2010</v>
      </c>
      <c r="C2782" t="s">
        <v>78</v>
      </c>
      <c r="D2782" t="s">
        <v>40</v>
      </c>
      <c r="E2782" t="s">
        <v>18202</v>
      </c>
      <c r="F2782">
        <v>6</v>
      </c>
    </row>
    <row r="2783" spans="1:6" x14ac:dyDescent="0.25">
      <c r="A2783" t="s">
        <v>48</v>
      </c>
      <c r="B2783">
        <v>2010</v>
      </c>
      <c r="C2783" t="s">
        <v>78</v>
      </c>
      <c r="D2783" t="s">
        <v>102</v>
      </c>
      <c r="E2783" t="s">
        <v>18203</v>
      </c>
      <c r="F2783">
        <v>14</v>
      </c>
    </row>
    <row r="2784" spans="1:6" x14ac:dyDescent="0.25">
      <c r="A2784" t="s">
        <v>48</v>
      </c>
      <c r="B2784">
        <v>2010</v>
      </c>
      <c r="C2784" t="s">
        <v>78</v>
      </c>
      <c r="D2784" t="s">
        <v>107</v>
      </c>
      <c r="E2784" t="s">
        <v>18204</v>
      </c>
      <c r="F2784">
        <v>19</v>
      </c>
    </row>
    <row r="2785" spans="1:6" x14ac:dyDescent="0.25">
      <c r="A2785" t="s">
        <v>48</v>
      </c>
      <c r="B2785">
        <v>2010</v>
      </c>
      <c r="C2785" t="s">
        <v>78</v>
      </c>
      <c r="D2785" t="s">
        <v>39</v>
      </c>
      <c r="E2785" t="s">
        <v>18205</v>
      </c>
      <c r="F2785">
        <v>10</v>
      </c>
    </row>
    <row r="2786" spans="1:6" x14ac:dyDescent="0.25">
      <c r="A2786" t="s">
        <v>48</v>
      </c>
      <c r="B2786">
        <v>2010</v>
      </c>
      <c r="C2786" t="s">
        <v>78</v>
      </c>
      <c r="D2786" t="s">
        <v>103</v>
      </c>
      <c r="E2786" t="s">
        <v>18206</v>
      </c>
      <c r="F2786">
        <v>149</v>
      </c>
    </row>
    <row r="2787" spans="1:6" x14ac:dyDescent="0.25">
      <c r="A2787" t="s">
        <v>48</v>
      </c>
      <c r="B2787">
        <v>2010</v>
      </c>
      <c r="C2787" t="s">
        <v>79</v>
      </c>
      <c r="D2787" t="s">
        <v>38</v>
      </c>
      <c r="E2787" t="s">
        <v>18207</v>
      </c>
      <c r="F2787">
        <v>5</v>
      </c>
    </row>
    <row r="2788" spans="1:6" x14ac:dyDescent="0.25">
      <c r="A2788" t="s">
        <v>48</v>
      </c>
      <c r="B2788">
        <v>2010</v>
      </c>
      <c r="C2788" t="s">
        <v>79</v>
      </c>
      <c r="D2788" t="s">
        <v>40</v>
      </c>
      <c r="E2788" t="s">
        <v>18208</v>
      </c>
      <c r="F2788">
        <v>8</v>
      </c>
    </row>
    <row r="2789" spans="1:6" x14ac:dyDescent="0.25">
      <c r="A2789" t="s">
        <v>48</v>
      </c>
      <c r="B2789">
        <v>2010</v>
      </c>
      <c r="C2789" t="s">
        <v>79</v>
      </c>
      <c r="D2789" t="s">
        <v>102</v>
      </c>
      <c r="E2789" t="s">
        <v>18209</v>
      </c>
      <c r="F2789">
        <v>14</v>
      </c>
    </row>
    <row r="2790" spans="1:6" x14ac:dyDescent="0.25">
      <c r="A2790" t="s">
        <v>48</v>
      </c>
      <c r="B2790">
        <v>2010</v>
      </c>
      <c r="C2790" t="s">
        <v>79</v>
      </c>
      <c r="D2790" t="s">
        <v>107</v>
      </c>
      <c r="E2790" t="s">
        <v>18210</v>
      </c>
      <c r="F2790">
        <v>38</v>
      </c>
    </row>
    <row r="2791" spans="1:6" x14ac:dyDescent="0.25">
      <c r="A2791" t="s">
        <v>48</v>
      </c>
      <c r="B2791">
        <v>2010</v>
      </c>
      <c r="C2791" t="s">
        <v>79</v>
      </c>
      <c r="D2791" t="s">
        <v>39</v>
      </c>
      <c r="E2791" t="s">
        <v>18211</v>
      </c>
      <c r="F2791">
        <v>20</v>
      </c>
    </row>
    <row r="2792" spans="1:6" x14ac:dyDescent="0.25">
      <c r="A2792" t="s">
        <v>48</v>
      </c>
      <c r="B2792">
        <v>2010</v>
      </c>
      <c r="C2792" t="s">
        <v>79</v>
      </c>
      <c r="D2792" t="s">
        <v>103</v>
      </c>
      <c r="E2792" t="s">
        <v>18212</v>
      </c>
      <c r="F2792">
        <v>234</v>
      </c>
    </row>
    <row r="2793" spans="1:6" x14ac:dyDescent="0.25">
      <c r="A2793" t="s">
        <v>48</v>
      </c>
      <c r="B2793">
        <v>2011</v>
      </c>
      <c r="C2793" t="s">
        <v>76</v>
      </c>
      <c r="D2793" t="s">
        <v>38</v>
      </c>
      <c r="E2793" t="s">
        <v>18213</v>
      </c>
      <c r="F2793">
        <v>1</v>
      </c>
    </row>
    <row r="2794" spans="1:6" x14ac:dyDescent="0.25">
      <c r="A2794" t="s">
        <v>48</v>
      </c>
      <c r="B2794">
        <v>2011</v>
      </c>
      <c r="C2794" t="s">
        <v>76</v>
      </c>
      <c r="D2794" t="s">
        <v>40</v>
      </c>
      <c r="E2794" t="s">
        <v>18214</v>
      </c>
      <c r="F2794">
        <v>7</v>
      </c>
    </row>
    <row r="2795" spans="1:6" x14ac:dyDescent="0.25">
      <c r="A2795" t="s">
        <v>48</v>
      </c>
      <c r="B2795">
        <v>2011</v>
      </c>
      <c r="C2795" t="s">
        <v>76</v>
      </c>
      <c r="D2795" t="s">
        <v>102</v>
      </c>
      <c r="E2795" t="s">
        <v>18215</v>
      </c>
      <c r="F2795">
        <v>25</v>
      </c>
    </row>
    <row r="2796" spans="1:6" x14ac:dyDescent="0.25">
      <c r="A2796" t="s">
        <v>48</v>
      </c>
      <c r="B2796">
        <v>2011</v>
      </c>
      <c r="C2796" t="s">
        <v>76</v>
      </c>
      <c r="D2796" t="s">
        <v>107</v>
      </c>
      <c r="E2796" t="s">
        <v>18216</v>
      </c>
      <c r="F2796">
        <v>17</v>
      </c>
    </row>
    <row r="2797" spans="1:6" x14ac:dyDescent="0.25">
      <c r="A2797" t="s">
        <v>48</v>
      </c>
      <c r="B2797">
        <v>2011</v>
      </c>
      <c r="C2797" t="s">
        <v>76</v>
      </c>
      <c r="D2797" t="s">
        <v>39</v>
      </c>
      <c r="E2797" t="s">
        <v>18217</v>
      </c>
      <c r="F2797">
        <v>10</v>
      </c>
    </row>
    <row r="2798" spans="1:6" x14ac:dyDescent="0.25">
      <c r="A2798" t="s">
        <v>48</v>
      </c>
      <c r="B2798">
        <v>2011</v>
      </c>
      <c r="C2798" t="s">
        <v>76</v>
      </c>
      <c r="D2798" t="s">
        <v>103</v>
      </c>
      <c r="E2798" t="s">
        <v>18218</v>
      </c>
      <c r="F2798">
        <v>189</v>
      </c>
    </row>
    <row r="2799" spans="1:6" x14ac:dyDescent="0.25">
      <c r="A2799" t="s">
        <v>48</v>
      </c>
      <c r="B2799">
        <v>2011</v>
      </c>
      <c r="C2799" t="s">
        <v>77</v>
      </c>
      <c r="D2799" t="s">
        <v>38</v>
      </c>
      <c r="E2799" t="s">
        <v>18219</v>
      </c>
      <c r="F2799">
        <v>1</v>
      </c>
    </row>
    <row r="2800" spans="1:6" x14ac:dyDescent="0.25">
      <c r="A2800" t="s">
        <v>48</v>
      </c>
      <c r="B2800">
        <v>2011</v>
      </c>
      <c r="C2800" t="s">
        <v>77</v>
      </c>
      <c r="D2800" t="s">
        <v>40</v>
      </c>
      <c r="E2800" t="s">
        <v>18220</v>
      </c>
      <c r="F2800">
        <v>3</v>
      </c>
    </row>
    <row r="2801" spans="1:6" x14ac:dyDescent="0.25">
      <c r="A2801" t="s">
        <v>48</v>
      </c>
      <c r="B2801">
        <v>2011</v>
      </c>
      <c r="C2801" t="s">
        <v>77</v>
      </c>
      <c r="D2801" t="s">
        <v>102</v>
      </c>
      <c r="E2801" t="s">
        <v>18221</v>
      </c>
      <c r="F2801">
        <v>30</v>
      </c>
    </row>
    <row r="2802" spans="1:6" x14ac:dyDescent="0.25">
      <c r="A2802" t="s">
        <v>48</v>
      </c>
      <c r="B2802">
        <v>2011</v>
      </c>
      <c r="C2802" t="s">
        <v>77</v>
      </c>
      <c r="D2802" t="s">
        <v>107</v>
      </c>
      <c r="E2802" t="s">
        <v>18222</v>
      </c>
      <c r="F2802">
        <v>30</v>
      </c>
    </row>
    <row r="2803" spans="1:6" x14ac:dyDescent="0.25">
      <c r="A2803" t="s">
        <v>48</v>
      </c>
      <c r="B2803">
        <v>2011</v>
      </c>
      <c r="C2803" t="s">
        <v>77</v>
      </c>
      <c r="D2803" t="s">
        <v>39</v>
      </c>
      <c r="E2803" t="s">
        <v>18223</v>
      </c>
      <c r="F2803">
        <v>13</v>
      </c>
    </row>
    <row r="2804" spans="1:6" x14ac:dyDescent="0.25">
      <c r="A2804" t="s">
        <v>48</v>
      </c>
      <c r="B2804">
        <v>2011</v>
      </c>
      <c r="C2804" t="s">
        <v>77</v>
      </c>
      <c r="D2804" t="s">
        <v>103</v>
      </c>
      <c r="E2804" t="s">
        <v>18224</v>
      </c>
      <c r="F2804">
        <v>228</v>
      </c>
    </row>
    <row r="2805" spans="1:6" x14ac:dyDescent="0.25">
      <c r="A2805" t="s">
        <v>48</v>
      </c>
      <c r="B2805">
        <v>2011</v>
      </c>
      <c r="C2805" t="s">
        <v>78</v>
      </c>
      <c r="D2805" t="s">
        <v>38</v>
      </c>
      <c r="E2805" t="s">
        <v>18225</v>
      </c>
      <c r="F2805">
        <v>1</v>
      </c>
    </row>
    <row r="2806" spans="1:6" x14ac:dyDescent="0.25">
      <c r="A2806" t="s">
        <v>48</v>
      </c>
      <c r="B2806">
        <v>2011</v>
      </c>
      <c r="C2806" t="s">
        <v>78</v>
      </c>
      <c r="D2806" t="s">
        <v>40</v>
      </c>
      <c r="E2806" t="s">
        <v>18226</v>
      </c>
      <c r="F2806">
        <v>2</v>
      </c>
    </row>
    <row r="2807" spans="1:6" x14ac:dyDescent="0.25">
      <c r="A2807" t="s">
        <v>48</v>
      </c>
      <c r="B2807">
        <v>2011</v>
      </c>
      <c r="C2807" t="s">
        <v>78</v>
      </c>
      <c r="D2807" t="s">
        <v>102</v>
      </c>
      <c r="E2807" t="s">
        <v>18227</v>
      </c>
      <c r="F2807">
        <v>33</v>
      </c>
    </row>
    <row r="2808" spans="1:6" x14ac:dyDescent="0.25">
      <c r="A2808" t="s">
        <v>48</v>
      </c>
      <c r="B2808">
        <v>2011</v>
      </c>
      <c r="C2808" t="s">
        <v>78</v>
      </c>
      <c r="D2808" t="s">
        <v>107</v>
      </c>
      <c r="E2808" t="s">
        <v>18228</v>
      </c>
      <c r="F2808">
        <v>16</v>
      </c>
    </row>
    <row r="2809" spans="1:6" x14ac:dyDescent="0.25">
      <c r="A2809" t="s">
        <v>48</v>
      </c>
      <c r="B2809">
        <v>2011</v>
      </c>
      <c r="C2809" t="s">
        <v>78</v>
      </c>
      <c r="D2809" t="s">
        <v>39</v>
      </c>
      <c r="E2809" t="s">
        <v>18229</v>
      </c>
      <c r="F2809">
        <v>20</v>
      </c>
    </row>
    <row r="2810" spans="1:6" x14ac:dyDescent="0.25">
      <c r="A2810" t="s">
        <v>48</v>
      </c>
      <c r="B2810">
        <v>2011</v>
      </c>
      <c r="C2810" t="s">
        <v>78</v>
      </c>
      <c r="D2810" t="s">
        <v>103</v>
      </c>
      <c r="E2810" t="s">
        <v>18230</v>
      </c>
      <c r="F2810">
        <v>154</v>
      </c>
    </row>
    <row r="2811" spans="1:6" x14ac:dyDescent="0.25">
      <c r="A2811" t="s">
        <v>48</v>
      </c>
      <c r="B2811">
        <v>2011</v>
      </c>
      <c r="C2811" t="s">
        <v>79</v>
      </c>
      <c r="D2811" t="s">
        <v>38</v>
      </c>
      <c r="E2811" t="s">
        <v>18231</v>
      </c>
      <c r="F2811">
        <v>3</v>
      </c>
    </row>
    <row r="2812" spans="1:6" x14ac:dyDescent="0.25">
      <c r="A2812" t="s">
        <v>48</v>
      </c>
      <c r="B2812">
        <v>2011</v>
      </c>
      <c r="C2812" t="s">
        <v>79</v>
      </c>
      <c r="D2812" t="s">
        <v>40</v>
      </c>
      <c r="E2812" t="s">
        <v>18232</v>
      </c>
      <c r="F2812">
        <v>7</v>
      </c>
    </row>
    <row r="2813" spans="1:6" x14ac:dyDescent="0.25">
      <c r="A2813" t="s">
        <v>48</v>
      </c>
      <c r="B2813">
        <v>2011</v>
      </c>
      <c r="C2813" t="s">
        <v>79</v>
      </c>
      <c r="D2813" t="s">
        <v>102</v>
      </c>
      <c r="E2813" t="s">
        <v>18233</v>
      </c>
      <c r="F2813">
        <v>29</v>
      </c>
    </row>
    <row r="2814" spans="1:6" x14ac:dyDescent="0.25">
      <c r="A2814" t="s">
        <v>48</v>
      </c>
      <c r="B2814">
        <v>2011</v>
      </c>
      <c r="C2814" t="s">
        <v>79</v>
      </c>
      <c r="D2814" t="s">
        <v>107</v>
      </c>
      <c r="E2814" t="s">
        <v>18234</v>
      </c>
      <c r="F2814">
        <v>24</v>
      </c>
    </row>
    <row r="2815" spans="1:6" x14ac:dyDescent="0.25">
      <c r="A2815" t="s">
        <v>48</v>
      </c>
      <c r="B2815">
        <v>2011</v>
      </c>
      <c r="C2815" t="s">
        <v>79</v>
      </c>
      <c r="D2815" t="s">
        <v>39</v>
      </c>
      <c r="E2815" t="s">
        <v>18235</v>
      </c>
      <c r="F2815">
        <v>20</v>
      </c>
    </row>
    <row r="2816" spans="1:6" x14ac:dyDescent="0.25">
      <c r="A2816" t="s">
        <v>48</v>
      </c>
      <c r="B2816">
        <v>2011</v>
      </c>
      <c r="C2816" t="s">
        <v>79</v>
      </c>
      <c r="D2816" t="s">
        <v>103</v>
      </c>
      <c r="E2816" t="s">
        <v>18236</v>
      </c>
      <c r="F2816">
        <v>239</v>
      </c>
    </row>
    <row r="2817" spans="1:6" x14ac:dyDescent="0.25">
      <c r="A2817" t="s">
        <v>48</v>
      </c>
      <c r="B2817">
        <v>2012</v>
      </c>
      <c r="C2817" t="s">
        <v>76</v>
      </c>
      <c r="D2817" t="s">
        <v>40</v>
      </c>
      <c r="E2817" t="s">
        <v>18237</v>
      </c>
      <c r="F2817">
        <v>6</v>
      </c>
    </row>
    <row r="2818" spans="1:6" x14ac:dyDescent="0.25">
      <c r="A2818" t="s">
        <v>48</v>
      </c>
      <c r="B2818">
        <v>2012</v>
      </c>
      <c r="C2818" t="s">
        <v>76</v>
      </c>
      <c r="D2818" t="s">
        <v>102</v>
      </c>
      <c r="E2818" t="s">
        <v>18238</v>
      </c>
      <c r="F2818">
        <v>27</v>
      </c>
    </row>
    <row r="2819" spans="1:6" x14ac:dyDescent="0.25">
      <c r="A2819" t="s">
        <v>48</v>
      </c>
      <c r="B2819">
        <v>2012</v>
      </c>
      <c r="C2819" t="s">
        <v>76</v>
      </c>
      <c r="D2819" t="s">
        <v>107</v>
      </c>
      <c r="E2819" t="s">
        <v>18239</v>
      </c>
      <c r="F2819">
        <v>25</v>
      </c>
    </row>
    <row r="2820" spans="1:6" x14ac:dyDescent="0.25">
      <c r="A2820" t="s">
        <v>48</v>
      </c>
      <c r="B2820">
        <v>2012</v>
      </c>
      <c r="C2820" t="s">
        <v>76</v>
      </c>
      <c r="D2820" t="s">
        <v>39</v>
      </c>
      <c r="E2820" t="s">
        <v>18240</v>
      </c>
      <c r="F2820">
        <v>8</v>
      </c>
    </row>
    <row r="2821" spans="1:6" x14ac:dyDescent="0.25">
      <c r="A2821" t="s">
        <v>48</v>
      </c>
      <c r="B2821">
        <v>2012</v>
      </c>
      <c r="C2821" t="s">
        <v>76</v>
      </c>
      <c r="D2821" t="s">
        <v>103</v>
      </c>
      <c r="E2821" t="s">
        <v>18241</v>
      </c>
      <c r="F2821">
        <v>173</v>
      </c>
    </row>
    <row r="2822" spans="1:6" x14ac:dyDescent="0.25">
      <c r="A2822" t="s">
        <v>48</v>
      </c>
      <c r="B2822">
        <v>2012</v>
      </c>
      <c r="C2822" t="s">
        <v>77</v>
      </c>
      <c r="D2822" t="s">
        <v>38</v>
      </c>
      <c r="E2822" t="s">
        <v>18242</v>
      </c>
      <c r="F2822">
        <v>2</v>
      </c>
    </row>
    <row r="2823" spans="1:6" x14ac:dyDescent="0.25">
      <c r="A2823" t="s">
        <v>48</v>
      </c>
      <c r="B2823">
        <v>2012</v>
      </c>
      <c r="C2823" t="s">
        <v>77</v>
      </c>
      <c r="D2823" t="s">
        <v>40</v>
      </c>
      <c r="E2823" t="s">
        <v>18243</v>
      </c>
      <c r="F2823">
        <v>3</v>
      </c>
    </row>
    <row r="2824" spans="1:6" x14ac:dyDescent="0.25">
      <c r="A2824" t="s">
        <v>48</v>
      </c>
      <c r="B2824">
        <v>2012</v>
      </c>
      <c r="C2824" t="s">
        <v>77</v>
      </c>
      <c r="D2824" t="s">
        <v>102</v>
      </c>
      <c r="E2824" t="s">
        <v>18244</v>
      </c>
      <c r="F2824">
        <v>38</v>
      </c>
    </row>
    <row r="2825" spans="1:6" x14ac:dyDescent="0.25">
      <c r="A2825" t="s">
        <v>48</v>
      </c>
      <c r="B2825">
        <v>2012</v>
      </c>
      <c r="C2825" t="s">
        <v>77</v>
      </c>
      <c r="D2825" t="s">
        <v>107</v>
      </c>
      <c r="E2825" t="s">
        <v>18245</v>
      </c>
      <c r="F2825">
        <v>29</v>
      </c>
    </row>
    <row r="2826" spans="1:6" x14ac:dyDescent="0.25">
      <c r="A2826" t="s">
        <v>48</v>
      </c>
      <c r="B2826">
        <v>2012</v>
      </c>
      <c r="C2826" t="s">
        <v>77</v>
      </c>
      <c r="D2826" t="s">
        <v>39</v>
      </c>
      <c r="E2826" t="s">
        <v>18246</v>
      </c>
      <c r="F2826">
        <v>17</v>
      </c>
    </row>
    <row r="2827" spans="1:6" x14ac:dyDescent="0.25">
      <c r="A2827" t="s">
        <v>48</v>
      </c>
      <c r="B2827">
        <v>2012</v>
      </c>
      <c r="C2827" t="s">
        <v>77</v>
      </c>
      <c r="D2827" t="s">
        <v>103</v>
      </c>
      <c r="E2827" t="s">
        <v>18247</v>
      </c>
      <c r="F2827">
        <v>227</v>
      </c>
    </row>
    <row r="2828" spans="1:6" x14ac:dyDescent="0.25">
      <c r="A2828" t="s">
        <v>48</v>
      </c>
      <c r="B2828">
        <v>2012</v>
      </c>
      <c r="C2828" t="s">
        <v>78</v>
      </c>
      <c r="D2828" t="s">
        <v>38</v>
      </c>
      <c r="E2828" t="s">
        <v>18248</v>
      </c>
      <c r="F2828">
        <v>1</v>
      </c>
    </row>
    <row r="2829" spans="1:6" x14ac:dyDescent="0.25">
      <c r="A2829" t="s">
        <v>48</v>
      </c>
      <c r="B2829">
        <v>2012</v>
      </c>
      <c r="C2829" t="s">
        <v>78</v>
      </c>
      <c r="D2829" t="s">
        <v>40</v>
      </c>
      <c r="E2829" t="s">
        <v>18249</v>
      </c>
      <c r="F2829">
        <v>2</v>
      </c>
    </row>
    <row r="2830" spans="1:6" x14ac:dyDescent="0.25">
      <c r="A2830" t="s">
        <v>48</v>
      </c>
      <c r="B2830">
        <v>2012</v>
      </c>
      <c r="C2830" t="s">
        <v>78</v>
      </c>
      <c r="D2830" t="s">
        <v>102</v>
      </c>
      <c r="E2830" t="s">
        <v>18250</v>
      </c>
      <c r="F2830">
        <v>24</v>
      </c>
    </row>
    <row r="2831" spans="1:6" x14ac:dyDescent="0.25">
      <c r="A2831" t="s">
        <v>48</v>
      </c>
      <c r="B2831">
        <v>2012</v>
      </c>
      <c r="C2831" t="s">
        <v>78</v>
      </c>
      <c r="D2831" t="s">
        <v>107</v>
      </c>
      <c r="E2831" t="s">
        <v>18251</v>
      </c>
      <c r="F2831">
        <v>24</v>
      </c>
    </row>
    <row r="2832" spans="1:6" x14ac:dyDescent="0.25">
      <c r="A2832" t="s">
        <v>48</v>
      </c>
      <c r="B2832">
        <v>2012</v>
      </c>
      <c r="C2832" t="s">
        <v>78</v>
      </c>
      <c r="D2832" t="s">
        <v>39</v>
      </c>
      <c r="E2832" t="s">
        <v>18252</v>
      </c>
      <c r="F2832">
        <v>12</v>
      </c>
    </row>
    <row r="2833" spans="1:6" x14ac:dyDescent="0.25">
      <c r="A2833" t="s">
        <v>48</v>
      </c>
      <c r="B2833">
        <v>2012</v>
      </c>
      <c r="C2833" t="s">
        <v>78</v>
      </c>
      <c r="D2833" t="s">
        <v>103</v>
      </c>
      <c r="E2833" t="s">
        <v>18253</v>
      </c>
      <c r="F2833">
        <v>171</v>
      </c>
    </row>
    <row r="2834" spans="1:6" x14ac:dyDescent="0.25">
      <c r="A2834" t="s">
        <v>48</v>
      </c>
      <c r="B2834">
        <v>2012</v>
      </c>
      <c r="C2834" t="s">
        <v>79</v>
      </c>
      <c r="D2834" t="s">
        <v>38</v>
      </c>
      <c r="E2834" t="s">
        <v>18254</v>
      </c>
      <c r="F2834">
        <v>6</v>
      </c>
    </row>
    <row r="2835" spans="1:6" x14ac:dyDescent="0.25">
      <c r="A2835" t="s">
        <v>48</v>
      </c>
      <c r="B2835">
        <v>2012</v>
      </c>
      <c r="C2835" t="s">
        <v>79</v>
      </c>
      <c r="D2835" t="s">
        <v>40</v>
      </c>
      <c r="E2835" t="s">
        <v>18255</v>
      </c>
      <c r="F2835">
        <v>8</v>
      </c>
    </row>
    <row r="2836" spans="1:6" x14ac:dyDescent="0.25">
      <c r="A2836" t="s">
        <v>48</v>
      </c>
      <c r="B2836">
        <v>2012</v>
      </c>
      <c r="C2836" t="s">
        <v>79</v>
      </c>
      <c r="D2836" t="s">
        <v>102</v>
      </c>
      <c r="E2836" t="s">
        <v>18256</v>
      </c>
      <c r="F2836">
        <v>43</v>
      </c>
    </row>
    <row r="2837" spans="1:6" x14ac:dyDescent="0.25">
      <c r="A2837" t="s">
        <v>48</v>
      </c>
      <c r="B2837">
        <v>2012</v>
      </c>
      <c r="C2837" t="s">
        <v>79</v>
      </c>
      <c r="D2837" t="s">
        <v>107</v>
      </c>
      <c r="E2837" t="s">
        <v>18257</v>
      </c>
      <c r="F2837">
        <v>34</v>
      </c>
    </row>
    <row r="2838" spans="1:6" x14ac:dyDescent="0.25">
      <c r="A2838" t="s">
        <v>48</v>
      </c>
      <c r="B2838">
        <v>2012</v>
      </c>
      <c r="C2838" t="s">
        <v>79</v>
      </c>
      <c r="D2838" t="s">
        <v>39</v>
      </c>
      <c r="E2838" t="s">
        <v>18258</v>
      </c>
      <c r="F2838">
        <v>23</v>
      </c>
    </row>
    <row r="2839" spans="1:6" x14ac:dyDescent="0.25">
      <c r="A2839" t="s">
        <v>48</v>
      </c>
      <c r="B2839">
        <v>2012</v>
      </c>
      <c r="C2839" t="s">
        <v>79</v>
      </c>
      <c r="D2839" t="s">
        <v>103</v>
      </c>
      <c r="E2839" t="s">
        <v>18259</v>
      </c>
      <c r="F2839">
        <v>236</v>
      </c>
    </row>
    <row r="2840" spans="1:6" x14ac:dyDescent="0.25">
      <c r="A2840" t="s">
        <v>48</v>
      </c>
      <c r="B2840">
        <v>2013</v>
      </c>
      <c r="C2840" t="s">
        <v>76</v>
      </c>
      <c r="D2840" t="s">
        <v>38</v>
      </c>
      <c r="E2840" t="s">
        <v>18260</v>
      </c>
      <c r="F2840">
        <v>2</v>
      </c>
    </row>
    <row r="2841" spans="1:6" x14ac:dyDescent="0.25">
      <c r="A2841" t="s">
        <v>48</v>
      </c>
      <c r="B2841">
        <v>2013</v>
      </c>
      <c r="C2841" t="s">
        <v>76</v>
      </c>
      <c r="D2841" t="s">
        <v>40</v>
      </c>
      <c r="E2841" t="s">
        <v>18261</v>
      </c>
      <c r="F2841">
        <v>10</v>
      </c>
    </row>
    <row r="2842" spans="1:6" x14ac:dyDescent="0.25">
      <c r="A2842" t="s">
        <v>48</v>
      </c>
      <c r="B2842">
        <v>2013</v>
      </c>
      <c r="C2842" t="s">
        <v>76</v>
      </c>
      <c r="D2842" t="s">
        <v>102</v>
      </c>
      <c r="E2842" t="s">
        <v>18262</v>
      </c>
      <c r="F2842">
        <v>26</v>
      </c>
    </row>
    <row r="2843" spans="1:6" x14ac:dyDescent="0.25">
      <c r="A2843" t="s">
        <v>48</v>
      </c>
      <c r="B2843">
        <v>2013</v>
      </c>
      <c r="C2843" t="s">
        <v>76</v>
      </c>
      <c r="D2843" t="s">
        <v>107</v>
      </c>
      <c r="E2843" t="s">
        <v>18263</v>
      </c>
      <c r="F2843">
        <v>31</v>
      </c>
    </row>
    <row r="2844" spans="1:6" x14ac:dyDescent="0.25">
      <c r="A2844" t="s">
        <v>48</v>
      </c>
      <c r="B2844">
        <v>2013</v>
      </c>
      <c r="C2844" t="s">
        <v>76</v>
      </c>
      <c r="D2844" t="s">
        <v>39</v>
      </c>
      <c r="E2844" t="s">
        <v>18264</v>
      </c>
      <c r="F2844">
        <v>7</v>
      </c>
    </row>
    <row r="2845" spans="1:6" x14ac:dyDescent="0.25">
      <c r="A2845" t="s">
        <v>48</v>
      </c>
      <c r="B2845">
        <v>2013</v>
      </c>
      <c r="C2845" t="s">
        <v>76</v>
      </c>
      <c r="D2845" t="s">
        <v>103</v>
      </c>
      <c r="E2845" t="s">
        <v>18265</v>
      </c>
      <c r="F2845">
        <v>172</v>
      </c>
    </row>
    <row r="2846" spans="1:6" x14ac:dyDescent="0.25">
      <c r="A2846" t="s">
        <v>48</v>
      </c>
      <c r="B2846">
        <v>2013</v>
      </c>
      <c r="C2846" t="s">
        <v>77</v>
      </c>
      <c r="D2846" t="s">
        <v>38</v>
      </c>
      <c r="E2846" t="s">
        <v>18266</v>
      </c>
      <c r="F2846">
        <v>5</v>
      </c>
    </row>
    <row r="2847" spans="1:6" x14ac:dyDescent="0.25">
      <c r="A2847" t="s">
        <v>48</v>
      </c>
      <c r="B2847">
        <v>2013</v>
      </c>
      <c r="C2847" t="s">
        <v>77</v>
      </c>
      <c r="D2847" t="s">
        <v>40</v>
      </c>
      <c r="E2847" t="s">
        <v>18267</v>
      </c>
      <c r="F2847">
        <v>4</v>
      </c>
    </row>
    <row r="2848" spans="1:6" x14ac:dyDescent="0.25">
      <c r="A2848" t="s">
        <v>48</v>
      </c>
      <c r="B2848">
        <v>2013</v>
      </c>
      <c r="C2848" t="s">
        <v>77</v>
      </c>
      <c r="D2848" t="s">
        <v>102</v>
      </c>
      <c r="E2848" t="s">
        <v>18268</v>
      </c>
      <c r="F2848">
        <v>33</v>
      </c>
    </row>
    <row r="2849" spans="1:6" x14ac:dyDescent="0.25">
      <c r="A2849" t="s">
        <v>48</v>
      </c>
      <c r="B2849">
        <v>2013</v>
      </c>
      <c r="C2849" t="s">
        <v>77</v>
      </c>
      <c r="D2849" t="s">
        <v>107</v>
      </c>
      <c r="E2849" t="s">
        <v>18269</v>
      </c>
      <c r="F2849">
        <v>28</v>
      </c>
    </row>
    <row r="2850" spans="1:6" x14ac:dyDescent="0.25">
      <c r="A2850" t="s">
        <v>48</v>
      </c>
      <c r="B2850">
        <v>2013</v>
      </c>
      <c r="C2850" t="s">
        <v>77</v>
      </c>
      <c r="D2850" t="s">
        <v>39</v>
      </c>
      <c r="E2850" t="s">
        <v>18270</v>
      </c>
      <c r="F2850">
        <v>15</v>
      </c>
    </row>
    <row r="2851" spans="1:6" x14ac:dyDescent="0.25">
      <c r="A2851" t="s">
        <v>48</v>
      </c>
      <c r="B2851">
        <v>2013</v>
      </c>
      <c r="C2851" t="s">
        <v>77</v>
      </c>
      <c r="D2851" t="s">
        <v>103</v>
      </c>
      <c r="E2851" t="s">
        <v>18271</v>
      </c>
      <c r="F2851">
        <v>208</v>
      </c>
    </row>
    <row r="2852" spans="1:6" x14ac:dyDescent="0.25">
      <c r="A2852" t="s">
        <v>48</v>
      </c>
      <c r="B2852">
        <v>2013</v>
      </c>
      <c r="C2852" t="s">
        <v>78</v>
      </c>
      <c r="D2852" t="s">
        <v>38</v>
      </c>
      <c r="E2852" t="s">
        <v>18272</v>
      </c>
      <c r="F2852">
        <v>3</v>
      </c>
    </row>
    <row r="2853" spans="1:6" x14ac:dyDescent="0.25">
      <c r="A2853" t="s">
        <v>48</v>
      </c>
      <c r="B2853">
        <v>2013</v>
      </c>
      <c r="C2853" t="s">
        <v>78</v>
      </c>
      <c r="D2853" t="s">
        <v>40</v>
      </c>
      <c r="E2853" t="s">
        <v>18273</v>
      </c>
      <c r="F2853">
        <v>8</v>
      </c>
    </row>
    <row r="2854" spans="1:6" x14ac:dyDescent="0.25">
      <c r="A2854" t="s">
        <v>48</v>
      </c>
      <c r="B2854">
        <v>2013</v>
      </c>
      <c r="C2854" t="s">
        <v>78</v>
      </c>
      <c r="D2854" t="s">
        <v>102</v>
      </c>
      <c r="E2854" t="s">
        <v>18274</v>
      </c>
      <c r="F2854">
        <v>24</v>
      </c>
    </row>
    <row r="2855" spans="1:6" x14ac:dyDescent="0.25">
      <c r="A2855" t="s">
        <v>48</v>
      </c>
      <c r="B2855">
        <v>2013</v>
      </c>
      <c r="C2855" t="s">
        <v>78</v>
      </c>
      <c r="D2855" t="s">
        <v>107</v>
      </c>
      <c r="E2855" t="s">
        <v>18275</v>
      </c>
      <c r="F2855">
        <v>19</v>
      </c>
    </row>
    <row r="2856" spans="1:6" x14ac:dyDescent="0.25">
      <c r="A2856" t="s">
        <v>48</v>
      </c>
      <c r="B2856">
        <v>2013</v>
      </c>
      <c r="C2856" t="s">
        <v>78</v>
      </c>
      <c r="D2856" t="s">
        <v>39</v>
      </c>
      <c r="E2856" t="s">
        <v>18276</v>
      </c>
      <c r="F2856">
        <v>6</v>
      </c>
    </row>
    <row r="2857" spans="1:6" x14ac:dyDescent="0.25">
      <c r="A2857" t="s">
        <v>48</v>
      </c>
      <c r="B2857">
        <v>2013</v>
      </c>
      <c r="C2857" t="s">
        <v>78</v>
      </c>
      <c r="D2857" t="s">
        <v>103</v>
      </c>
      <c r="E2857" t="s">
        <v>18277</v>
      </c>
      <c r="F2857">
        <v>188</v>
      </c>
    </row>
    <row r="2858" spans="1:6" x14ac:dyDescent="0.25">
      <c r="A2858" t="s">
        <v>48</v>
      </c>
      <c r="B2858">
        <v>2013</v>
      </c>
      <c r="C2858" t="s">
        <v>79</v>
      </c>
      <c r="D2858" t="s">
        <v>38</v>
      </c>
      <c r="E2858" t="s">
        <v>18278</v>
      </c>
      <c r="F2858">
        <v>2</v>
      </c>
    </row>
    <row r="2859" spans="1:6" x14ac:dyDescent="0.25">
      <c r="A2859" t="s">
        <v>48</v>
      </c>
      <c r="B2859">
        <v>2013</v>
      </c>
      <c r="C2859" t="s">
        <v>79</v>
      </c>
      <c r="D2859" t="s">
        <v>40</v>
      </c>
      <c r="E2859" t="s">
        <v>18279</v>
      </c>
      <c r="F2859">
        <v>3</v>
      </c>
    </row>
    <row r="2860" spans="1:6" x14ac:dyDescent="0.25">
      <c r="A2860" t="s">
        <v>48</v>
      </c>
      <c r="B2860">
        <v>2013</v>
      </c>
      <c r="C2860" t="s">
        <v>79</v>
      </c>
      <c r="D2860" t="s">
        <v>102</v>
      </c>
      <c r="E2860" t="s">
        <v>18280</v>
      </c>
      <c r="F2860">
        <v>43</v>
      </c>
    </row>
    <row r="2861" spans="1:6" x14ac:dyDescent="0.25">
      <c r="A2861" t="s">
        <v>48</v>
      </c>
      <c r="B2861">
        <v>2013</v>
      </c>
      <c r="C2861" t="s">
        <v>79</v>
      </c>
      <c r="D2861" t="s">
        <v>107</v>
      </c>
      <c r="E2861" t="s">
        <v>18281</v>
      </c>
      <c r="F2861">
        <v>35</v>
      </c>
    </row>
    <row r="2862" spans="1:6" x14ac:dyDescent="0.25">
      <c r="A2862" t="s">
        <v>48</v>
      </c>
      <c r="B2862">
        <v>2013</v>
      </c>
      <c r="C2862" t="s">
        <v>79</v>
      </c>
      <c r="D2862" t="s">
        <v>39</v>
      </c>
      <c r="E2862" t="s">
        <v>18282</v>
      </c>
      <c r="F2862">
        <v>27</v>
      </c>
    </row>
    <row r="2863" spans="1:6" x14ac:dyDescent="0.25">
      <c r="A2863" t="s">
        <v>48</v>
      </c>
      <c r="B2863">
        <v>2013</v>
      </c>
      <c r="C2863" t="s">
        <v>79</v>
      </c>
      <c r="D2863" t="s">
        <v>103</v>
      </c>
      <c r="E2863" t="s">
        <v>18283</v>
      </c>
      <c r="F2863">
        <v>236</v>
      </c>
    </row>
    <row r="2864" spans="1:6" x14ac:dyDescent="0.25">
      <c r="A2864" t="s">
        <v>48</v>
      </c>
      <c r="B2864">
        <v>2014</v>
      </c>
      <c r="C2864" t="s">
        <v>76</v>
      </c>
      <c r="D2864" t="s">
        <v>38</v>
      </c>
      <c r="E2864" t="s">
        <v>18284</v>
      </c>
      <c r="F2864">
        <v>9</v>
      </c>
    </row>
    <row r="2865" spans="1:6" x14ac:dyDescent="0.25">
      <c r="A2865" t="s">
        <v>48</v>
      </c>
      <c r="B2865">
        <v>2014</v>
      </c>
      <c r="C2865" t="s">
        <v>76</v>
      </c>
      <c r="D2865" t="s">
        <v>40</v>
      </c>
      <c r="E2865" t="s">
        <v>18285</v>
      </c>
      <c r="F2865">
        <v>6</v>
      </c>
    </row>
    <row r="2866" spans="1:6" x14ac:dyDescent="0.25">
      <c r="A2866" t="s">
        <v>48</v>
      </c>
      <c r="B2866">
        <v>2014</v>
      </c>
      <c r="C2866" t="s">
        <v>76</v>
      </c>
      <c r="D2866" t="s">
        <v>102</v>
      </c>
      <c r="E2866" t="s">
        <v>18286</v>
      </c>
      <c r="F2866">
        <v>31</v>
      </c>
    </row>
    <row r="2867" spans="1:6" x14ac:dyDescent="0.25">
      <c r="A2867" t="s">
        <v>48</v>
      </c>
      <c r="B2867">
        <v>2014</v>
      </c>
      <c r="C2867" t="s">
        <v>76</v>
      </c>
      <c r="D2867" t="s">
        <v>107</v>
      </c>
      <c r="E2867" t="s">
        <v>18287</v>
      </c>
      <c r="F2867">
        <v>25</v>
      </c>
    </row>
    <row r="2868" spans="1:6" x14ac:dyDescent="0.25">
      <c r="A2868" t="s">
        <v>48</v>
      </c>
      <c r="B2868">
        <v>2014</v>
      </c>
      <c r="C2868" t="s">
        <v>76</v>
      </c>
      <c r="D2868" t="s">
        <v>39</v>
      </c>
      <c r="E2868" t="s">
        <v>18288</v>
      </c>
      <c r="F2868">
        <v>7</v>
      </c>
    </row>
    <row r="2869" spans="1:6" x14ac:dyDescent="0.25">
      <c r="A2869" t="s">
        <v>48</v>
      </c>
      <c r="B2869">
        <v>2014</v>
      </c>
      <c r="C2869" t="s">
        <v>76</v>
      </c>
      <c r="D2869" t="s">
        <v>103</v>
      </c>
      <c r="E2869" t="s">
        <v>18289</v>
      </c>
      <c r="F2869">
        <v>174</v>
      </c>
    </row>
    <row r="2870" spans="1:6" x14ac:dyDescent="0.25">
      <c r="A2870" t="s">
        <v>48</v>
      </c>
      <c r="B2870">
        <v>2014</v>
      </c>
      <c r="C2870" t="s">
        <v>77</v>
      </c>
      <c r="D2870" t="s">
        <v>38</v>
      </c>
      <c r="E2870" t="s">
        <v>18290</v>
      </c>
      <c r="F2870">
        <v>2</v>
      </c>
    </row>
    <row r="2871" spans="1:6" x14ac:dyDescent="0.25">
      <c r="A2871" t="s">
        <v>48</v>
      </c>
      <c r="B2871">
        <v>2014</v>
      </c>
      <c r="C2871" t="s">
        <v>77</v>
      </c>
      <c r="D2871" t="s">
        <v>40</v>
      </c>
      <c r="E2871" t="s">
        <v>18291</v>
      </c>
      <c r="F2871">
        <v>3</v>
      </c>
    </row>
    <row r="2872" spans="1:6" x14ac:dyDescent="0.25">
      <c r="A2872" t="s">
        <v>48</v>
      </c>
      <c r="B2872">
        <v>2014</v>
      </c>
      <c r="C2872" t="s">
        <v>77</v>
      </c>
      <c r="D2872" t="s">
        <v>102</v>
      </c>
      <c r="E2872" t="s">
        <v>18292</v>
      </c>
      <c r="F2872">
        <v>27</v>
      </c>
    </row>
    <row r="2873" spans="1:6" x14ac:dyDescent="0.25">
      <c r="A2873" t="s">
        <v>48</v>
      </c>
      <c r="B2873">
        <v>2014</v>
      </c>
      <c r="C2873" t="s">
        <v>77</v>
      </c>
      <c r="D2873" t="s">
        <v>107</v>
      </c>
      <c r="E2873" t="s">
        <v>18293</v>
      </c>
      <c r="F2873">
        <v>33</v>
      </c>
    </row>
    <row r="2874" spans="1:6" x14ac:dyDescent="0.25">
      <c r="A2874" t="s">
        <v>48</v>
      </c>
      <c r="B2874">
        <v>2014</v>
      </c>
      <c r="C2874" t="s">
        <v>77</v>
      </c>
      <c r="D2874" t="s">
        <v>39</v>
      </c>
      <c r="E2874" t="s">
        <v>18294</v>
      </c>
      <c r="F2874">
        <v>12</v>
      </c>
    </row>
    <row r="2875" spans="1:6" x14ac:dyDescent="0.25">
      <c r="A2875" t="s">
        <v>48</v>
      </c>
      <c r="B2875">
        <v>2014</v>
      </c>
      <c r="C2875" t="s">
        <v>77</v>
      </c>
      <c r="D2875" t="s">
        <v>103</v>
      </c>
      <c r="E2875" t="s">
        <v>18295</v>
      </c>
      <c r="F2875">
        <v>208</v>
      </c>
    </row>
    <row r="2876" spans="1:6" x14ac:dyDescent="0.25">
      <c r="A2876" t="s">
        <v>48</v>
      </c>
      <c r="B2876">
        <v>2014</v>
      </c>
      <c r="C2876" t="s">
        <v>78</v>
      </c>
      <c r="D2876" t="s">
        <v>38</v>
      </c>
      <c r="E2876" t="s">
        <v>18296</v>
      </c>
      <c r="F2876">
        <v>4</v>
      </c>
    </row>
    <row r="2877" spans="1:6" x14ac:dyDescent="0.25">
      <c r="A2877" t="s">
        <v>48</v>
      </c>
      <c r="B2877">
        <v>2014</v>
      </c>
      <c r="C2877" t="s">
        <v>78</v>
      </c>
      <c r="D2877" t="s">
        <v>40</v>
      </c>
      <c r="E2877" t="s">
        <v>18297</v>
      </c>
      <c r="F2877">
        <v>5</v>
      </c>
    </row>
    <row r="2878" spans="1:6" x14ac:dyDescent="0.25">
      <c r="A2878" t="s">
        <v>48</v>
      </c>
      <c r="B2878">
        <v>2014</v>
      </c>
      <c r="C2878" t="s">
        <v>78</v>
      </c>
      <c r="D2878" t="s">
        <v>102</v>
      </c>
      <c r="E2878" t="s">
        <v>18298</v>
      </c>
      <c r="F2878">
        <v>27</v>
      </c>
    </row>
    <row r="2879" spans="1:6" x14ac:dyDescent="0.25">
      <c r="A2879" t="s">
        <v>48</v>
      </c>
      <c r="B2879">
        <v>2014</v>
      </c>
      <c r="C2879" t="s">
        <v>78</v>
      </c>
      <c r="D2879" t="s">
        <v>107</v>
      </c>
      <c r="E2879" t="s">
        <v>18299</v>
      </c>
      <c r="F2879">
        <v>21</v>
      </c>
    </row>
    <row r="2880" spans="1:6" x14ac:dyDescent="0.25">
      <c r="A2880" t="s">
        <v>48</v>
      </c>
      <c r="B2880">
        <v>2014</v>
      </c>
      <c r="C2880" t="s">
        <v>78</v>
      </c>
      <c r="D2880" t="s">
        <v>39</v>
      </c>
      <c r="E2880" t="s">
        <v>18300</v>
      </c>
      <c r="F2880">
        <v>7</v>
      </c>
    </row>
    <row r="2881" spans="1:6" x14ac:dyDescent="0.25">
      <c r="A2881" t="s">
        <v>48</v>
      </c>
      <c r="B2881">
        <v>2014</v>
      </c>
      <c r="C2881" t="s">
        <v>78</v>
      </c>
      <c r="D2881" t="s">
        <v>103</v>
      </c>
      <c r="E2881" t="s">
        <v>18301</v>
      </c>
      <c r="F2881">
        <v>187</v>
      </c>
    </row>
    <row r="2882" spans="1:6" x14ac:dyDescent="0.25">
      <c r="A2882" t="s">
        <v>48</v>
      </c>
      <c r="B2882">
        <v>2014</v>
      </c>
      <c r="C2882" t="s">
        <v>79</v>
      </c>
      <c r="D2882" t="s">
        <v>38</v>
      </c>
      <c r="E2882" t="s">
        <v>18302</v>
      </c>
      <c r="F2882">
        <v>4</v>
      </c>
    </row>
    <row r="2883" spans="1:6" x14ac:dyDescent="0.25">
      <c r="A2883" t="s">
        <v>48</v>
      </c>
      <c r="B2883">
        <v>2014</v>
      </c>
      <c r="C2883" t="s">
        <v>79</v>
      </c>
      <c r="D2883" t="s">
        <v>40</v>
      </c>
      <c r="E2883" t="s">
        <v>18303</v>
      </c>
      <c r="F2883">
        <v>8</v>
      </c>
    </row>
    <row r="2884" spans="1:6" x14ac:dyDescent="0.25">
      <c r="A2884" t="s">
        <v>48</v>
      </c>
      <c r="B2884">
        <v>2014</v>
      </c>
      <c r="C2884" t="s">
        <v>79</v>
      </c>
      <c r="D2884" t="s">
        <v>102</v>
      </c>
      <c r="E2884" t="s">
        <v>18304</v>
      </c>
      <c r="F2884">
        <v>43</v>
      </c>
    </row>
    <row r="2885" spans="1:6" x14ac:dyDescent="0.25">
      <c r="A2885" t="s">
        <v>48</v>
      </c>
      <c r="B2885">
        <v>2014</v>
      </c>
      <c r="C2885" t="s">
        <v>79</v>
      </c>
      <c r="D2885" t="s">
        <v>107</v>
      </c>
      <c r="E2885" t="s">
        <v>18305</v>
      </c>
      <c r="F2885">
        <v>57</v>
      </c>
    </row>
    <row r="2886" spans="1:6" x14ac:dyDescent="0.25">
      <c r="A2886" t="s">
        <v>48</v>
      </c>
      <c r="B2886">
        <v>2014</v>
      </c>
      <c r="C2886" t="s">
        <v>79</v>
      </c>
      <c r="D2886" t="s">
        <v>39</v>
      </c>
      <c r="E2886" t="s">
        <v>18306</v>
      </c>
      <c r="F2886">
        <v>34</v>
      </c>
    </row>
    <row r="2887" spans="1:6" x14ac:dyDescent="0.25">
      <c r="A2887" t="s">
        <v>48</v>
      </c>
      <c r="B2887">
        <v>2014</v>
      </c>
      <c r="C2887" t="s">
        <v>79</v>
      </c>
      <c r="D2887" t="s">
        <v>103</v>
      </c>
      <c r="E2887" t="s">
        <v>18307</v>
      </c>
      <c r="F2887">
        <v>232</v>
      </c>
    </row>
    <row r="2888" spans="1:6" x14ac:dyDescent="0.25">
      <c r="A2888" t="s">
        <v>34</v>
      </c>
      <c r="B2888">
        <v>2010</v>
      </c>
      <c r="C2888" t="s">
        <v>76</v>
      </c>
      <c r="D2888" t="s">
        <v>38</v>
      </c>
      <c r="E2888" t="s">
        <v>18308</v>
      </c>
      <c r="F2888">
        <v>264</v>
      </c>
    </row>
    <row r="2889" spans="1:6" x14ac:dyDescent="0.25">
      <c r="A2889" t="s">
        <v>34</v>
      </c>
      <c r="B2889">
        <v>2010</v>
      </c>
      <c r="C2889" t="s">
        <v>76</v>
      </c>
      <c r="D2889" t="s">
        <v>40</v>
      </c>
      <c r="E2889" t="s">
        <v>18309</v>
      </c>
      <c r="F2889">
        <v>248</v>
      </c>
    </row>
    <row r="2890" spans="1:6" x14ac:dyDescent="0.25">
      <c r="A2890" t="s">
        <v>34</v>
      </c>
      <c r="B2890">
        <v>2010</v>
      </c>
      <c r="C2890" t="s">
        <v>76</v>
      </c>
      <c r="D2890" t="s">
        <v>102</v>
      </c>
      <c r="E2890" t="s">
        <v>18310</v>
      </c>
      <c r="F2890">
        <v>775</v>
      </c>
    </row>
    <row r="2891" spans="1:6" x14ac:dyDescent="0.25">
      <c r="A2891" t="s">
        <v>34</v>
      </c>
      <c r="B2891">
        <v>2010</v>
      </c>
      <c r="C2891" t="s">
        <v>76</v>
      </c>
      <c r="D2891" t="s">
        <v>107</v>
      </c>
      <c r="E2891" t="s">
        <v>18311</v>
      </c>
      <c r="F2891">
        <v>898</v>
      </c>
    </row>
    <row r="2892" spans="1:6" x14ac:dyDescent="0.25">
      <c r="A2892" t="s">
        <v>34</v>
      </c>
      <c r="B2892">
        <v>2010</v>
      </c>
      <c r="C2892" t="s">
        <v>76</v>
      </c>
      <c r="D2892" t="s">
        <v>39</v>
      </c>
      <c r="E2892" t="s">
        <v>18312</v>
      </c>
      <c r="F2892">
        <v>983</v>
      </c>
    </row>
    <row r="2893" spans="1:6" x14ac:dyDescent="0.25">
      <c r="A2893" t="s">
        <v>34</v>
      </c>
      <c r="B2893">
        <v>2010</v>
      </c>
      <c r="C2893" t="s">
        <v>76</v>
      </c>
      <c r="D2893" t="s">
        <v>103</v>
      </c>
      <c r="E2893" t="s">
        <v>18313</v>
      </c>
      <c r="F2893">
        <v>9813</v>
      </c>
    </row>
    <row r="2894" spans="1:6" x14ac:dyDescent="0.25">
      <c r="A2894" t="s">
        <v>34</v>
      </c>
      <c r="B2894">
        <v>2010</v>
      </c>
      <c r="C2894" t="s">
        <v>77</v>
      </c>
      <c r="D2894" t="s">
        <v>38</v>
      </c>
      <c r="E2894" t="s">
        <v>18314</v>
      </c>
      <c r="F2894">
        <v>229</v>
      </c>
    </row>
    <row r="2895" spans="1:6" x14ac:dyDescent="0.25">
      <c r="A2895" t="s">
        <v>34</v>
      </c>
      <c r="B2895">
        <v>2010</v>
      </c>
      <c r="C2895" t="s">
        <v>77</v>
      </c>
      <c r="D2895" t="s">
        <v>40</v>
      </c>
      <c r="E2895" t="s">
        <v>18315</v>
      </c>
      <c r="F2895">
        <v>233</v>
      </c>
    </row>
    <row r="2896" spans="1:6" x14ac:dyDescent="0.25">
      <c r="A2896" t="s">
        <v>34</v>
      </c>
      <c r="B2896">
        <v>2010</v>
      </c>
      <c r="C2896" t="s">
        <v>77</v>
      </c>
      <c r="D2896" t="s">
        <v>102</v>
      </c>
      <c r="E2896" t="s">
        <v>18316</v>
      </c>
      <c r="F2896">
        <v>882</v>
      </c>
    </row>
    <row r="2897" spans="1:6" x14ac:dyDescent="0.25">
      <c r="A2897" t="s">
        <v>34</v>
      </c>
      <c r="B2897">
        <v>2010</v>
      </c>
      <c r="C2897" t="s">
        <v>77</v>
      </c>
      <c r="D2897" t="s">
        <v>107</v>
      </c>
      <c r="E2897" t="s">
        <v>18317</v>
      </c>
      <c r="F2897">
        <v>993</v>
      </c>
    </row>
    <row r="2898" spans="1:6" x14ac:dyDescent="0.25">
      <c r="A2898" t="s">
        <v>34</v>
      </c>
      <c r="B2898">
        <v>2010</v>
      </c>
      <c r="C2898" t="s">
        <v>77</v>
      </c>
      <c r="D2898" t="s">
        <v>39</v>
      </c>
      <c r="E2898" t="s">
        <v>18318</v>
      </c>
      <c r="F2898">
        <v>1039</v>
      </c>
    </row>
    <row r="2899" spans="1:6" x14ac:dyDescent="0.25">
      <c r="A2899" t="s">
        <v>34</v>
      </c>
      <c r="B2899">
        <v>2010</v>
      </c>
      <c r="C2899" t="s">
        <v>77</v>
      </c>
      <c r="D2899" t="s">
        <v>103</v>
      </c>
      <c r="E2899" t="s">
        <v>18319</v>
      </c>
      <c r="F2899">
        <v>10912</v>
      </c>
    </row>
    <row r="2900" spans="1:6" x14ac:dyDescent="0.25">
      <c r="A2900" t="s">
        <v>34</v>
      </c>
      <c r="B2900">
        <v>2010</v>
      </c>
      <c r="C2900" t="s">
        <v>78</v>
      </c>
      <c r="D2900" t="s">
        <v>38</v>
      </c>
      <c r="E2900" t="s">
        <v>18320</v>
      </c>
      <c r="F2900">
        <v>263</v>
      </c>
    </row>
    <row r="2901" spans="1:6" x14ac:dyDescent="0.25">
      <c r="A2901" t="s">
        <v>34</v>
      </c>
      <c r="B2901">
        <v>2010</v>
      </c>
      <c r="C2901" t="s">
        <v>78</v>
      </c>
      <c r="D2901" t="s">
        <v>40</v>
      </c>
      <c r="E2901" t="s">
        <v>18321</v>
      </c>
      <c r="F2901">
        <v>262</v>
      </c>
    </row>
    <row r="2902" spans="1:6" x14ac:dyDescent="0.25">
      <c r="A2902" t="s">
        <v>34</v>
      </c>
      <c r="B2902">
        <v>2010</v>
      </c>
      <c r="C2902" t="s">
        <v>78</v>
      </c>
      <c r="D2902" t="s">
        <v>102</v>
      </c>
      <c r="E2902" t="s">
        <v>18322</v>
      </c>
      <c r="F2902">
        <v>901</v>
      </c>
    </row>
    <row r="2903" spans="1:6" x14ac:dyDescent="0.25">
      <c r="A2903" t="s">
        <v>34</v>
      </c>
      <c r="B2903">
        <v>2010</v>
      </c>
      <c r="C2903" t="s">
        <v>78</v>
      </c>
      <c r="D2903" t="s">
        <v>107</v>
      </c>
      <c r="E2903" t="s">
        <v>18323</v>
      </c>
      <c r="F2903">
        <v>993</v>
      </c>
    </row>
    <row r="2904" spans="1:6" x14ac:dyDescent="0.25">
      <c r="A2904" t="s">
        <v>34</v>
      </c>
      <c r="B2904">
        <v>2010</v>
      </c>
      <c r="C2904" t="s">
        <v>78</v>
      </c>
      <c r="D2904" t="s">
        <v>39</v>
      </c>
      <c r="E2904" t="s">
        <v>18324</v>
      </c>
      <c r="F2904">
        <v>1156</v>
      </c>
    </row>
    <row r="2905" spans="1:6" x14ac:dyDescent="0.25">
      <c r="A2905" t="s">
        <v>34</v>
      </c>
      <c r="B2905">
        <v>2010</v>
      </c>
      <c r="C2905" t="s">
        <v>78</v>
      </c>
      <c r="D2905" t="s">
        <v>103</v>
      </c>
      <c r="E2905" t="s">
        <v>18325</v>
      </c>
      <c r="F2905">
        <v>10538</v>
      </c>
    </row>
    <row r="2906" spans="1:6" x14ac:dyDescent="0.25">
      <c r="A2906" t="s">
        <v>34</v>
      </c>
      <c r="B2906">
        <v>2010</v>
      </c>
      <c r="C2906" t="s">
        <v>79</v>
      </c>
      <c r="D2906" t="s">
        <v>38</v>
      </c>
      <c r="E2906" t="s">
        <v>18326</v>
      </c>
      <c r="F2906">
        <v>260</v>
      </c>
    </row>
    <row r="2907" spans="1:6" x14ac:dyDescent="0.25">
      <c r="A2907" t="s">
        <v>34</v>
      </c>
      <c r="B2907">
        <v>2010</v>
      </c>
      <c r="C2907" t="s">
        <v>79</v>
      </c>
      <c r="D2907" t="s">
        <v>40</v>
      </c>
      <c r="E2907" t="s">
        <v>18327</v>
      </c>
      <c r="F2907">
        <v>285</v>
      </c>
    </row>
    <row r="2908" spans="1:6" x14ac:dyDescent="0.25">
      <c r="A2908" t="s">
        <v>34</v>
      </c>
      <c r="B2908">
        <v>2010</v>
      </c>
      <c r="C2908" t="s">
        <v>79</v>
      </c>
      <c r="D2908" t="s">
        <v>102</v>
      </c>
      <c r="E2908" t="s">
        <v>18328</v>
      </c>
      <c r="F2908">
        <v>986</v>
      </c>
    </row>
    <row r="2909" spans="1:6" x14ac:dyDescent="0.25">
      <c r="A2909" t="s">
        <v>34</v>
      </c>
      <c r="B2909">
        <v>2010</v>
      </c>
      <c r="C2909" t="s">
        <v>79</v>
      </c>
      <c r="D2909" t="s">
        <v>107</v>
      </c>
      <c r="E2909" t="s">
        <v>18329</v>
      </c>
      <c r="F2909">
        <v>1367</v>
      </c>
    </row>
    <row r="2910" spans="1:6" x14ac:dyDescent="0.25">
      <c r="A2910" t="s">
        <v>34</v>
      </c>
      <c r="B2910">
        <v>2010</v>
      </c>
      <c r="C2910" t="s">
        <v>79</v>
      </c>
      <c r="D2910" t="s">
        <v>39</v>
      </c>
      <c r="E2910" t="s">
        <v>18330</v>
      </c>
      <c r="F2910">
        <v>1077</v>
      </c>
    </row>
    <row r="2911" spans="1:6" x14ac:dyDescent="0.25">
      <c r="A2911" t="s">
        <v>34</v>
      </c>
      <c r="B2911">
        <v>2010</v>
      </c>
      <c r="C2911" t="s">
        <v>79</v>
      </c>
      <c r="D2911" t="s">
        <v>103</v>
      </c>
      <c r="E2911" t="s">
        <v>18331</v>
      </c>
      <c r="F2911">
        <v>11120</v>
      </c>
    </row>
    <row r="2912" spans="1:6" x14ac:dyDescent="0.25">
      <c r="A2912" t="s">
        <v>34</v>
      </c>
      <c r="B2912">
        <v>2011</v>
      </c>
      <c r="C2912" t="s">
        <v>76</v>
      </c>
      <c r="D2912" t="s">
        <v>38</v>
      </c>
      <c r="E2912" t="s">
        <v>18332</v>
      </c>
      <c r="F2912">
        <v>166</v>
      </c>
    </row>
    <row r="2913" spans="1:6" x14ac:dyDescent="0.25">
      <c r="A2913" t="s">
        <v>34</v>
      </c>
      <c r="B2913">
        <v>2011</v>
      </c>
      <c r="C2913" t="s">
        <v>76</v>
      </c>
      <c r="D2913" t="s">
        <v>40</v>
      </c>
      <c r="E2913" t="s">
        <v>18333</v>
      </c>
      <c r="F2913">
        <v>168</v>
      </c>
    </row>
    <row r="2914" spans="1:6" x14ac:dyDescent="0.25">
      <c r="A2914" t="s">
        <v>34</v>
      </c>
      <c r="B2914">
        <v>2011</v>
      </c>
      <c r="C2914" t="s">
        <v>76</v>
      </c>
      <c r="D2914" t="s">
        <v>102</v>
      </c>
      <c r="E2914" t="s">
        <v>18334</v>
      </c>
      <c r="F2914">
        <v>958</v>
      </c>
    </row>
    <row r="2915" spans="1:6" x14ac:dyDescent="0.25">
      <c r="A2915" t="s">
        <v>34</v>
      </c>
      <c r="B2915">
        <v>2011</v>
      </c>
      <c r="C2915" t="s">
        <v>76</v>
      </c>
      <c r="D2915" t="s">
        <v>107</v>
      </c>
      <c r="E2915" t="s">
        <v>18335</v>
      </c>
      <c r="F2915">
        <v>558</v>
      </c>
    </row>
    <row r="2916" spans="1:6" x14ac:dyDescent="0.25">
      <c r="A2916" t="s">
        <v>34</v>
      </c>
      <c r="B2916">
        <v>2011</v>
      </c>
      <c r="C2916" t="s">
        <v>76</v>
      </c>
      <c r="D2916" t="s">
        <v>39</v>
      </c>
      <c r="E2916" t="s">
        <v>18336</v>
      </c>
      <c r="F2916">
        <v>802</v>
      </c>
    </row>
    <row r="2917" spans="1:6" x14ac:dyDescent="0.25">
      <c r="A2917" t="s">
        <v>34</v>
      </c>
      <c r="B2917">
        <v>2011</v>
      </c>
      <c r="C2917" t="s">
        <v>76</v>
      </c>
      <c r="D2917" t="s">
        <v>103</v>
      </c>
      <c r="E2917" t="s">
        <v>18337</v>
      </c>
      <c r="F2917">
        <v>9777</v>
      </c>
    </row>
    <row r="2918" spans="1:6" x14ac:dyDescent="0.25">
      <c r="A2918" t="s">
        <v>34</v>
      </c>
      <c r="B2918">
        <v>2011</v>
      </c>
      <c r="C2918" t="s">
        <v>77</v>
      </c>
      <c r="D2918" t="s">
        <v>38</v>
      </c>
      <c r="E2918" t="s">
        <v>18338</v>
      </c>
      <c r="F2918">
        <v>152</v>
      </c>
    </row>
    <row r="2919" spans="1:6" x14ac:dyDescent="0.25">
      <c r="A2919" t="s">
        <v>34</v>
      </c>
      <c r="B2919">
        <v>2011</v>
      </c>
      <c r="C2919" t="s">
        <v>77</v>
      </c>
      <c r="D2919" t="s">
        <v>40</v>
      </c>
      <c r="E2919" t="s">
        <v>18339</v>
      </c>
      <c r="F2919">
        <v>154</v>
      </c>
    </row>
    <row r="2920" spans="1:6" x14ac:dyDescent="0.25">
      <c r="A2920" t="s">
        <v>34</v>
      </c>
      <c r="B2920">
        <v>2011</v>
      </c>
      <c r="C2920" t="s">
        <v>77</v>
      </c>
      <c r="D2920" t="s">
        <v>102</v>
      </c>
      <c r="E2920" t="s">
        <v>18340</v>
      </c>
      <c r="F2920">
        <v>1084</v>
      </c>
    </row>
    <row r="2921" spans="1:6" x14ac:dyDescent="0.25">
      <c r="A2921" t="s">
        <v>34</v>
      </c>
      <c r="B2921">
        <v>2011</v>
      </c>
      <c r="C2921" t="s">
        <v>77</v>
      </c>
      <c r="D2921" t="s">
        <v>107</v>
      </c>
      <c r="E2921" t="s">
        <v>18341</v>
      </c>
      <c r="F2921">
        <v>685</v>
      </c>
    </row>
    <row r="2922" spans="1:6" x14ac:dyDescent="0.25">
      <c r="A2922" t="s">
        <v>34</v>
      </c>
      <c r="B2922">
        <v>2011</v>
      </c>
      <c r="C2922" t="s">
        <v>77</v>
      </c>
      <c r="D2922" t="s">
        <v>39</v>
      </c>
      <c r="E2922" t="s">
        <v>18342</v>
      </c>
      <c r="F2922">
        <v>971</v>
      </c>
    </row>
    <row r="2923" spans="1:6" x14ac:dyDescent="0.25">
      <c r="A2923" t="s">
        <v>34</v>
      </c>
      <c r="B2923">
        <v>2011</v>
      </c>
      <c r="C2923" t="s">
        <v>77</v>
      </c>
      <c r="D2923" t="s">
        <v>103</v>
      </c>
      <c r="E2923" t="s">
        <v>18343</v>
      </c>
      <c r="F2923">
        <v>11585</v>
      </c>
    </row>
    <row r="2924" spans="1:6" x14ac:dyDescent="0.25">
      <c r="A2924" t="s">
        <v>34</v>
      </c>
      <c r="B2924">
        <v>2011</v>
      </c>
      <c r="C2924" t="s">
        <v>78</v>
      </c>
      <c r="D2924" t="s">
        <v>38</v>
      </c>
      <c r="E2924" t="s">
        <v>18344</v>
      </c>
      <c r="F2924">
        <v>141</v>
      </c>
    </row>
    <row r="2925" spans="1:6" x14ac:dyDescent="0.25">
      <c r="A2925" t="s">
        <v>34</v>
      </c>
      <c r="B2925">
        <v>2011</v>
      </c>
      <c r="C2925" t="s">
        <v>78</v>
      </c>
      <c r="D2925" t="s">
        <v>40</v>
      </c>
      <c r="E2925" t="s">
        <v>18345</v>
      </c>
      <c r="F2925">
        <v>164</v>
      </c>
    </row>
    <row r="2926" spans="1:6" x14ac:dyDescent="0.25">
      <c r="A2926" t="s">
        <v>34</v>
      </c>
      <c r="B2926">
        <v>2011</v>
      </c>
      <c r="C2926" t="s">
        <v>78</v>
      </c>
      <c r="D2926" t="s">
        <v>102</v>
      </c>
      <c r="E2926" t="s">
        <v>18346</v>
      </c>
      <c r="F2926">
        <v>1131</v>
      </c>
    </row>
    <row r="2927" spans="1:6" x14ac:dyDescent="0.25">
      <c r="A2927" t="s">
        <v>34</v>
      </c>
      <c r="B2927">
        <v>2011</v>
      </c>
      <c r="C2927" t="s">
        <v>78</v>
      </c>
      <c r="D2927" t="s">
        <v>107</v>
      </c>
      <c r="E2927" t="s">
        <v>18347</v>
      </c>
      <c r="F2927">
        <v>711</v>
      </c>
    </row>
    <row r="2928" spans="1:6" x14ac:dyDescent="0.25">
      <c r="A2928" t="s">
        <v>34</v>
      </c>
      <c r="B2928">
        <v>2011</v>
      </c>
      <c r="C2928" t="s">
        <v>78</v>
      </c>
      <c r="D2928" t="s">
        <v>39</v>
      </c>
      <c r="E2928" t="s">
        <v>18348</v>
      </c>
      <c r="F2928">
        <v>1110</v>
      </c>
    </row>
    <row r="2929" spans="1:6" x14ac:dyDescent="0.25">
      <c r="A2929" t="s">
        <v>34</v>
      </c>
      <c r="B2929">
        <v>2011</v>
      </c>
      <c r="C2929" t="s">
        <v>78</v>
      </c>
      <c r="D2929" t="s">
        <v>103</v>
      </c>
      <c r="E2929" t="s">
        <v>18349</v>
      </c>
      <c r="F2929">
        <v>10693</v>
      </c>
    </row>
    <row r="2930" spans="1:6" x14ac:dyDescent="0.25">
      <c r="A2930" t="s">
        <v>34</v>
      </c>
      <c r="B2930">
        <v>2011</v>
      </c>
      <c r="C2930" t="s">
        <v>79</v>
      </c>
      <c r="D2930" t="s">
        <v>38</v>
      </c>
      <c r="E2930" t="s">
        <v>18350</v>
      </c>
      <c r="F2930">
        <v>172</v>
      </c>
    </row>
    <row r="2931" spans="1:6" x14ac:dyDescent="0.25">
      <c r="A2931" t="s">
        <v>34</v>
      </c>
      <c r="B2931">
        <v>2011</v>
      </c>
      <c r="C2931" t="s">
        <v>79</v>
      </c>
      <c r="D2931" t="s">
        <v>40</v>
      </c>
      <c r="E2931" t="s">
        <v>18351</v>
      </c>
      <c r="F2931">
        <v>225</v>
      </c>
    </row>
    <row r="2932" spans="1:6" x14ac:dyDescent="0.25">
      <c r="A2932" t="s">
        <v>34</v>
      </c>
      <c r="B2932">
        <v>2011</v>
      </c>
      <c r="C2932" t="s">
        <v>79</v>
      </c>
      <c r="D2932" t="s">
        <v>102</v>
      </c>
      <c r="E2932" t="s">
        <v>18352</v>
      </c>
      <c r="F2932">
        <v>1342</v>
      </c>
    </row>
    <row r="2933" spans="1:6" x14ac:dyDescent="0.25">
      <c r="A2933" t="s">
        <v>34</v>
      </c>
      <c r="B2933">
        <v>2011</v>
      </c>
      <c r="C2933" t="s">
        <v>79</v>
      </c>
      <c r="D2933" t="s">
        <v>107</v>
      </c>
      <c r="E2933" t="s">
        <v>18353</v>
      </c>
      <c r="F2933">
        <v>947</v>
      </c>
    </row>
    <row r="2934" spans="1:6" x14ac:dyDescent="0.25">
      <c r="A2934" t="s">
        <v>34</v>
      </c>
      <c r="B2934">
        <v>2011</v>
      </c>
      <c r="C2934" t="s">
        <v>79</v>
      </c>
      <c r="D2934" t="s">
        <v>39</v>
      </c>
      <c r="E2934" t="s">
        <v>18354</v>
      </c>
      <c r="F2934">
        <v>1214</v>
      </c>
    </row>
    <row r="2935" spans="1:6" x14ac:dyDescent="0.25">
      <c r="A2935" t="s">
        <v>34</v>
      </c>
      <c r="B2935">
        <v>2011</v>
      </c>
      <c r="C2935" t="s">
        <v>79</v>
      </c>
      <c r="D2935" t="s">
        <v>103</v>
      </c>
      <c r="E2935" t="s">
        <v>18355</v>
      </c>
      <c r="F2935">
        <v>10919</v>
      </c>
    </row>
    <row r="2936" spans="1:6" x14ac:dyDescent="0.25">
      <c r="A2936" t="s">
        <v>34</v>
      </c>
      <c r="B2936">
        <v>2012</v>
      </c>
      <c r="C2936" t="s">
        <v>76</v>
      </c>
      <c r="D2936" t="s">
        <v>38</v>
      </c>
      <c r="E2936" t="s">
        <v>18356</v>
      </c>
      <c r="F2936">
        <v>241</v>
      </c>
    </row>
    <row r="2937" spans="1:6" x14ac:dyDescent="0.25">
      <c r="A2937" t="s">
        <v>34</v>
      </c>
      <c r="B2937">
        <v>2012</v>
      </c>
      <c r="C2937" t="s">
        <v>76</v>
      </c>
      <c r="D2937" t="s">
        <v>40</v>
      </c>
      <c r="E2937" t="s">
        <v>18357</v>
      </c>
      <c r="F2937">
        <v>252</v>
      </c>
    </row>
    <row r="2938" spans="1:6" x14ac:dyDescent="0.25">
      <c r="A2938" t="s">
        <v>34</v>
      </c>
      <c r="B2938">
        <v>2012</v>
      </c>
      <c r="C2938" t="s">
        <v>76</v>
      </c>
      <c r="D2938" t="s">
        <v>102</v>
      </c>
      <c r="E2938" t="s">
        <v>18358</v>
      </c>
      <c r="F2938">
        <v>830</v>
      </c>
    </row>
    <row r="2939" spans="1:6" x14ac:dyDescent="0.25">
      <c r="A2939" t="s">
        <v>34</v>
      </c>
      <c r="B2939">
        <v>2012</v>
      </c>
      <c r="C2939" t="s">
        <v>76</v>
      </c>
      <c r="D2939" t="s">
        <v>107</v>
      </c>
      <c r="E2939" t="s">
        <v>18359</v>
      </c>
      <c r="F2939">
        <v>855</v>
      </c>
    </row>
    <row r="2940" spans="1:6" x14ac:dyDescent="0.25">
      <c r="A2940" t="s">
        <v>34</v>
      </c>
      <c r="B2940">
        <v>2012</v>
      </c>
      <c r="C2940" t="s">
        <v>76</v>
      </c>
      <c r="D2940" t="s">
        <v>39</v>
      </c>
      <c r="E2940" t="s">
        <v>18360</v>
      </c>
      <c r="F2940">
        <v>694</v>
      </c>
    </row>
    <row r="2941" spans="1:6" x14ac:dyDescent="0.25">
      <c r="A2941" t="s">
        <v>34</v>
      </c>
      <c r="B2941">
        <v>2012</v>
      </c>
      <c r="C2941" t="s">
        <v>76</v>
      </c>
      <c r="D2941" t="s">
        <v>103</v>
      </c>
      <c r="E2941" t="s">
        <v>18361</v>
      </c>
      <c r="F2941">
        <v>9283</v>
      </c>
    </row>
    <row r="2942" spans="1:6" x14ac:dyDescent="0.25">
      <c r="A2942" t="s">
        <v>34</v>
      </c>
      <c r="B2942">
        <v>2012</v>
      </c>
      <c r="C2942" t="s">
        <v>77</v>
      </c>
      <c r="D2942" t="s">
        <v>38</v>
      </c>
      <c r="E2942" t="s">
        <v>18362</v>
      </c>
      <c r="F2942">
        <v>260</v>
      </c>
    </row>
    <row r="2943" spans="1:6" x14ac:dyDescent="0.25">
      <c r="A2943" t="s">
        <v>34</v>
      </c>
      <c r="B2943">
        <v>2012</v>
      </c>
      <c r="C2943" t="s">
        <v>77</v>
      </c>
      <c r="D2943" t="s">
        <v>40</v>
      </c>
      <c r="E2943" t="s">
        <v>18363</v>
      </c>
      <c r="F2943">
        <v>246</v>
      </c>
    </row>
    <row r="2944" spans="1:6" x14ac:dyDescent="0.25">
      <c r="A2944" t="s">
        <v>34</v>
      </c>
      <c r="B2944">
        <v>2012</v>
      </c>
      <c r="C2944" t="s">
        <v>77</v>
      </c>
      <c r="D2944" t="s">
        <v>102</v>
      </c>
      <c r="E2944" t="s">
        <v>18364</v>
      </c>
      <c r="F2944">
        <v>999</v>
      </c>
    </row>
    <row r="2945" spans="1:6" x14ac:dyDescent="0.25">
      <c r="A2945" t="s">
        <v>34</v>
      </c>
      <c r="B2945">
        <v>2012</v>
      </c>
      <c r="C2945" t="s">
        <v>77</v>
      </c>
      <c r="D2945" t="s">
        <v>107</v>
      </c>
      <c r="E2945" t="s">
        <v>18365</v>
      </c>
      <c r="F2945">
        <v>1002</v>
      </c>
    </row>
    <row r="2946" spans="1:6" x14ac:dyDescent="0.25">
      <c r="A2946" t="s">
        <v>34</v>
      </c>
      <c r="B2946">
        <v>2012</v>
      </c>
      <c r="C2946" t="s">
        <v>77</v>
      </c>
      <c r="D2946" t="s">
        <v>39</v>
      </c>
      <c r="E2946" t="s">
        <v>18366</v>
      </c>
      <c r="F2946">
        <v>872</v>
      </c>
    </row>
    <row r="2947" spans="1:6" x14ac:dyDescent="0.25">
      <c r="A2947" t="s">
        <v>34</v>
      </c>
      <c r="B2947">
        <v>2012</v>
      </c>
      <c r="C2947" t="s">
        <v>77</v>
      </c>
      <c r="D2947" t="s">
        <v>103</v>
      </c>
      <c r="E2947" t="s">
        <v>18367</v>
      </c>
      <c r="F2947">
        <v>10731</v>
      </c>
    </row>
    <row r="2948" spans="1:6" x14ac:dyDescent="0.25">
      <c r="A2948" t="s">
        <v>34</v>
      </c>
      <c r="B2948">
        <v>2012</v>
      </c>
      <c r="C2948" t="s">
        <v>78</v>
      </c>
      <c r="D2948" t="s">
        <v>38</v>
      </c>
      <c r="E2948" t="s">
        <v>18368</v>
      </c>
      <c r="F2948">
        <v>252</v>
      </c>
    </row>
    <row r="2949" spans="1:6" x14ac:dyDescent="0.25">
      <c r="A2949" t="s">
        <v>34</v>
      </c>
      <c r="B2949">
        <v>2012</v>
      </c>
      <c r="C2949" t="s">
        <v>78</v>
      </c>
      <c r="D2949" t="s">
        <v>40</v>
      </c>
      <c r="E2949" t="s">
        <v>18369</v>
      </c>
      <c r="F2949">
        <v>326</v>
      </c>
    </row>
    <row r="2950" spans="1:6" x14ac:dyDescent="0.25">
      <c r="A2950" t="s">
        <v>34</v>
      </c>
      <c r="B2950">
        <v>2012</v>
      </c>
      <c r="C2950" t="s">
        <v>78</v>
      </c>
      <c r="D2950" t="s">
        <v>102</v>
      </c>
      <c r="E2950" t="s">
        <v>18370</v>
      </c>
      <c r="F2950">
        <v>990</v>
      </c>
    </row>
    <row r="2951" spans="1:6" x14ac:dyDescent="0.25">
      <c r="A2951" t="s">
        <v>34</v>
      </c>
      <c r="B2951">
        <v>2012</v>
      </c>
      <c r="C2951" t="s">
        <v>78</v>
      </c>
      <c r="D2951" t="s">
        <v>107</v>
      </c>
      <c r="E2951" t="s">
        <v>18371</v>
      </c>
      <c r="F2951">
        <v>1021</v>
      </c>
    </row>
    <row r="2952" spans="1:6" x14ac:dyDescent="0.25">
      <c r="A2952" t="s">
        <v>34</v>
      </c>
      <c r="B2952">
        <v>2012</v>
      </c>
      <c r="C2952" t="s">
        <v>78</v>
      </c>
      <c r="D2952" t="s">
        <v>39</v>
      </c>
      <c r="E2952" t="s">
        <v>18372</v>
      </c>
      <c r="F2952">
        <v>877</v>
      </c>
    </row>
    <row r="2953" spans="1:6" x14ac:dyDescent="0.25">
      <c r="A2953" t="s">
        <v>34</v>
      </c>
      <c r="B2953">
        <v>2012</v>
      </c>
      <c r="C2953" t="s">
        <v>78</v>
      </c>
      <c r="D2953" t="s">
        <v>103</v>
      </c>
      <c r="E2953" t="s">
        <v>18373</v>
      </c>
      <c r="F2953">
        <v>10436</v>
      </c>
    </row>
    <row r="2954" spans="1:6" x14ac:dyDescent="0.25">
      <c r="A2954" t="s">
        <v>34</v>
      </c>
      <c r="B2954">
        <v>2012</v>
      </c>
      <c r="C2954" t="s">
        <v>79</v>
      </c>
      <c r="D2954" t="s">
        <v>38</v>
      </c>
      <c r="E2954" t="s">
        <v>18374</v>
      </c>
      <c r="F2954">
        <v>358</v>
      </c>
    </row>
    <row r="2955" spans="1:6" x14ac:dyDescent="0.25">
      <c r="A2955" t="s">
        <v>34</v>
      </c>
      <c r="B2955">
        <v>2012</v>
      </c>
      <c r="C2955" t="s">
        <v>79</v>
      </c>
      <c r="D2955" t="s">
        <v>40</v>
      </c>
      <c r="E2955" t="s">
        <v>18375</v>
      </c>
      <c r="F2955">
        <v>379</v>
      </c>
    </row>
    <row r="2956" spans="1:6" x14ac:dyDescent="0.25">
      <c r="A2956" t="s">
        <v>34</v>
      </c>
      <c r="B2956">
        <v>2012</v>
      </c>
      <c r="C2956" t="s">
        <v>79</v>
      </c>
      <c r="D2956" t="s">
        <v>102</v>
      </c>
      <c r="E2956" t="s">
        <v>18376</v>
      </c>
      <c r="F2956">
        <v>1285</v>
      </c>
    </row>
    <row r="2957" spans="1:6" x14ac:dyDescent="0.25">
      <c r="A2957" t="s">
        <v>34</v>
      </c>
      <c r="B2957">
        <v>2012</v>
      </c>
      <c r="C2957" t="s">
        <v>79</v>
      </c>
      <c r="D2957" t="s">
        <v>107</v>
      </c>
      <c r="E2957" t="s">
        <v>18377</v>
      </c>
      <c r="F2957">
        <v>1548</v>
      </c>
    </row>
    <row r="2958" spans="1:6" x14ac:dyDescent="0.25">
      <c r="A2958" t="s">
        <v>34</v>
      </c>
      <c r="B2958">
        <v>2012</v>
      </c>
      <c r="C2958" t="s">
        <v>79</v>
      </c>
      <c r="D2958" t="s">
        <v>39</v>
      </c>
      <c r="E2958" t="s">
        <v>18378</v>
      </c>
      <c r="F2958">
        <v>1301</v>
      </c>
    </row>
    <row r="2959" spans="1:6" x14ac:dyDescent="0.25">
      <c r="A2959" t="s">
        <v>34</v>
      </c>
      <c r="B2959">
        <v>2012</v>
      </c>
      <c r="C2959" t="s">
        <v>79</v>
      </c>
      <c r="D2959" t="s">
        <v>103</v>
      </c>
      <c r="E2959" t="s">
        <v>18379</v>
      </c>
      <c r="F2959">
        <v>10706</v>
      </c>
    </row>
    <row r="2960" spans="1:6" x14ac:dyDescent="0.25">
      <c r="A2960" t="s">
        <v>34</v>
      </c>
      <c r="B2960">
        <v>2013</v>
      </c>
      <c r="C2960" t="s">
        <v>76</v>
      </c>
      <c r="D2960" t="s">
        <v>38</v>
      </c>
      <c r="E2960" t="s">
        <v>18380</v>
      </c>
      <c r="F2960">
        <v>322</v>
      </c>
    </row>
    <row r="2961" spans="1:6" x14ac:dyDescent="0.25">
      <c r="A2961" t="s">
        <v>34</v>
      </c>
      <c r="B2961">
        <v>2013</v>
      </c>
      <c r="C2961" t="s">
        <v>76</v>
      </c>
      <c r="D2961" t="s">
        <v>40</v>
      </c>
      <c r="E2961" t="s">
        <v>18381</v>
      </c>
      <c r="F2961">
        <v>368</v>
      </c>
    </row>
    <row r="2962" spans="1:6" x14ac:dyDescent="0.25">
      <c r="A2962" t="s">
        <v>34</v>
      </c>
      <c r="B2962">
        <v>2013</v>
      </c>
      <c r="C2962" t="s">
        <v>76</v>
      </c>
      <c r="D2962" t="s">
        <v>102</v>
      </c>
      <c r="E2962" t="s">
        <v>18382</v>
      </c>
      <c r="F2962">
        <v>937</v>
      </c>
    </row>
    <row r="2963" spans="1:6" x14ac:dyDescent="0.25">
      <c r="A2963" t="s">
        <v>34</v>
      </c>
      <c r="B2963">
        <v>2013</v>
      </c>
      <c r="C2963" t="s">
        <v>76</v>
      </c>
      <c r="D2963" t="s">
        <v>107</v>
      </c>
      <c r="E2963" t="s">
        <v>18383</v>
      </c>
      <c r="F2963">
        <v>1063</v>
      </c>
    </row>
    <row r="2964" spans="1:6" x14ac:dyDescent="0.25">
      <c r="A2964" t="s">
        <v>34</v>
      </c>
      <c r="B2964">
        <v>2013</v>
      </c>
      <c r="C2964" t="s">
        <v>76</v>
      </c>
      <c r="D2964" t="s">
        <v>39</v>
      </c>
      <c r="E2964" t="s">
        <v>18384</v>
      </c>
      <c r="F2964">
        <v>733</v>
      </c>
    </row>
    <row r="2965" spans="1:6" x14ac:dyDescent="0.25">
      <c r="A2965" t="s">
        <v>34</v>
      </c>
      <c r="B2965">
        <v>2013</v>
      </c>
      <c r="C2965" t="s">
        <v>76</v>
      </c>
      <c r="D2965" t="s">
        <v>103</v>
      </c>
      <c r="E2965" t="s">
        <v>18385</v>
      </c>
      <c r="F2965">
        <v>8902</v>
      </c>
    </row>
    <row r="2966" spans="1:6" x14ac:dyDescent="0.25">
      <c r="A2966" t="s">
        <v>34</v>
      </c>
      <c r="B2966">
        <v>2013</v>
      </c>
      <c r="C2966" t="s">
        <v>77</v>
      </c>
      <c r="D2966" t="s">
        <v>38</v>
      </c>
      <c r="E2966" t="s">
        <v>18386</v>
      </c>
      <c r="F2966">
        <v>392</v>
      </c>
    </row>
    <row r="2967" spans="1:6" x14ac:dyDescent="0.25">
      <c r="A2967" t="s">
        <v>34</v>
      </c>
      <c r="B2967">
        <v>2013</v>
      </c>
      <c r="C2967" t="s">
        <v>77</v>
      </c>
      <c r="D2967" t="s">
        <v>40</v>
      </c>
      <c r="E2967" t="s">
        <v>18387</v>
      </c>
      <c r="F2967">
        <v>375</v>
      </c>
    </row>
    <row r="2968" spans="1:6" x14ac:dyDescent="0.25">
      <c r="A2968" t="s">
        <v>34</v>
      </c>
      <c r="B2968">
        <v>2013</v>
      </c>
      <c r="C2968" t="s">
        <v>77</v>
      </c>
      <c r="D2968" t="s">
        <v>102</v>
      </c>
      <c r="E2968" t="s">
        <v>18388</v>
      </c>
      <c r="F2968">
        <v>1077</v>
      </c>
    </row>
    <row r="2969" spans="1:6" x14ac:dyDescent="0.25">
      <c r="A2969" t="s">
        <v>34</v>
      </c>
      <c r="B2969">
        <v>2013</v>
      </c>
      <c r="C2969" t="s">
        <v>77</v>
      </c>
      <c r="D2969" t="s">
        <v>107</v>
      </c>
      <c r="E2969" t="s">
        <v>18389</v>
      </c>
      <c r="F2969">
        <v>1232</v>
      </c>
    </row>
    <row r="2970" spans="1:6" x14ac:dyDescent="0.25">
      <c r="A2970" t="s">
        <v>34</v>
      </c>
      <c r="B2970">
        <v>2013</v>
      </c>
      <c r="C2970" t="s">
        <v>77</v>
      </c>
      <c r="D2970" t="s">
        <v>39</v>
      </c>
      <c r="E2970" t="s">
        <v>18390</v>
      </c>
      <c r="F2970">
        <v>893</v>
      </c>
    </row>
    <row r="2971" spans="1:6" x14ac:dyDescent="0.25">
      <c r="A2971" t="s">
        <v>34</v>
      </c>
      <c r="B2971">
        <v>2013</v>
      </c>
      <c r="C2971" t="s">
        <v>77</v>
      </c>
      <c r="D2971" t="s">
        <v>103</v>
      </c>
      <c r="E2971" t="s">
        <v>18391</v>
      </c>
      <c r="F2971">
        <v>10232</v>
      </c>
    </row>
    <row r="2972" spans="1:6" x14ac:dyDescent="0.25">
      <c r="A2972" t="s">
        <v>34</v>
      </c>
      <c r="B2972">
        <v>2013</v>
      </c>
      <c r="C2972" t="s">
        <v>78</v>
      </c>
      <c r="D2972" t="s">
        <v>38</v>
      </c>
      <c r="E2972" t="s">
        <v>18392</v>
      </c>
      <c r="F2972">
        <v>376</v>
      </c>
    </row>
    <row r="2973" spans="1:6" x14ac:dyDescent="0.25">
      <c r="A2973" t="s">
        <v>34</v>
      </c>
      <c r="B2973">
        <v>2013</v>
      </c>
      <c r="C2973" t="s">
        <v>78</v>
      </c>
      <c r="D2973" t="s">
        <v>40</v>
      </c>
      <c r="E2973" t="s">
        <v>18393</v>
      </c>
      <c r="F2973">
        <v>422</v>
      </c>
    </row>
    <row r="2974" spans="1:6" x14ac:dyDescent="0.25">
      <c r="A2974" t="s">
        <v>34</v>
      </c>
      <c r="B2974">
        <v>2013</v>
      </c>
      <c r="C2974" t="s">
        <v>78</v>
      </c>
      <c r="D2974" t="s">
        <v>102</v>
      </c>
      <c r="E2974" t="s">
        <v>18394</v>
      </c>
      <c r="F2974">
        <v>1104</v>
      </c>
    </row>
    <row r="2975" spans="1:6" x14ac:dyDescent="0.25">
      <c r="A2975" t="s">
        <v>34</v>
      </c>
      <c r="B2975">
        <v>2013</v>
      </c>
      <c r="C2975" t="s">
        <v>78</v>
      </c>
      <c r="D2975" t="s">
        <v>107</v>
      </c>
      <c r="E2975" t="s">
        <v>18395</v>
      </c>
      <c r="F2975">
        <v>1217</v>
      </c>
    </row>
    <row r="2976" spans="1:6" x14ac:dyDescent="0.25">
      <c r="A2976" t="s">
        <v>34</v>
      </c>
      <c r="B2976">
        <v>2013</v>
      </c>
      <c r="C2976" t="s">
        <v>78</v>
      </c>
      <c r="D2976" t="s">
        <v>39</v>
      </c>
      <c r="E2976" t="s">
        <v>18396</v>
      </c>
      <c r="F2976">
        <v>947</v>
      </c>
    </row>
    <row r="2977" spans="1:6" x14ac:dyDescent="0.25">
      <c r="A2977" t="s">
        <v>34</v>
      </c>
      <c r="B2977">
        <v>2013</v>
      </c>
      <c r="C2977" t="s">
        <v>78</v>
      </c>
      <c r="D2977" t="s">
        <v>103</v>
      </c>
      <c r="E2977" t="s">
        <v>18397</v>
      </c>
      <c r="F2977">
        <v>10313</v>
      </c>
    </row>
    <row r="2978" spans="1:6" x14ac:dyDescent="0.25">
      <c r="A2978" t="s">
        <v>34</v>
      </c>
      <c r="B2978">
        <v>2013</v>
      </c>
      <c r="C2978" t="s">
        <v>79</v>
      </c>
      <c r="D2978" t="s">
        <v>38</v>
      </c>
      <c r="E2978" t="s">
        <v>18398</v>
      </c>
      <c r="F2978">
        <v>512</v>
      </c>
    </row>
    <row r="2979" spans="1:6" x14ac:dyDescent="0.25">
      <c r="A2979" t="s">
        <v>34</v>
      </c>
      <c r="B2979">
        <v>2013</v>
      </c>
      <c r="C2979" t="s">
        <v>79</v>
      </c>
      <c r="D2979" t="s">
        <v>40</v>
      </c>
      <c r="E2979" t="s">
        <v>18399</v>
      </c>
      <c r="F2979">
        <v>584</v>
      </c>
    </row>
    <row r="2980" spans="1:6" x14ac:dyDescent="0.25">
      <c r="A2980" t="s">
        <v>34</v>
      </c>
      <c r="B2980">
        <v>2013</v>
      </c>
      <c r="C2980" t="s">
        <v>79</v>
      </c>
      <c r="D2980" t="s">
        <v>102</v>
      </c>
      <c r="E2980" t="s">
        <v>18400</v>
      </c>
      <c r="F2980">
        <v>1478</v>
      </c>
    </row>
    <row r="2981" spans="1:6" x14ac:dyDescent="0.25">
      <c r="A2981" t="s">
        <v>34</v>
      </c>
      <c r="B2981">
        <v>2013</v>
      </c>
      <c r="C2981" t="s">
        <v>79</v>
      </c>
      <c r="D2981" t="s">
        <v>107</v>
      </c>
      <c r="E2981" t="s">
        <v>18401</v>
      </c>
      <c r="F2981">
        <v>1829</v>
      </c>
    </row>
    <row r="2982" spans="1:6" x14ac:dyDescent="0.25">
      <c r="A2982" t="s">
        <v>34</v>
      </c>
      <c r="B2982">
        <v>2013</v>
      </c>
      <c r="C2982" t="s">
        <v>79</v>
      </c>
      <c r="D2982" t="s">
        <v>39</v>
      </c>
      <c r="E2982" t="s">
        <v>18402</v>
      </c>
      <c r="F2982">
        <v>1166</v>
      </c>
    </row>
    <row r="2983" spans="1:6" x14ac:dyDescent="0.25">
      <c r="A2983" t="s">
        <v>34</v>
      </c>
      <c r="B2983">
        <v>2013</v>
      </c>
      <c r="C2983" t="s">
        <v>79</v>
      </c>
      <c r="D2983" t="s">
        <v>103</v>
      </c>
      <c r="E2983" t="s">
        <v>18403</v>
      </c>
      <c r="F2983">
        <v>10507</v>
      </c>
    </row>
    <row r="2984" spans="1:6" x14ac:dyDescent="0.25">
      <c r="A2984" t="s">
        <v>34</v>
      </c>
      <c r="B2984">
        <v>2014</v>
      </c>
      <c r="C2984" t="s">
        <v>76</v>
      </c>
      <c r="D2984" t="s">
        <v>38</v>
      </c>
      <c r="E2984" t="s">
        <v>18404</v>
      </c>
      <c r="F2984">
        <v>386</v>
      </c>
    </row>
    <row r="2985" spans="1:6" x14ac:dyDescent="0.25">
      <c r="A2985" t="s">
        <v>34</v>
      </c>
      <c r="B2985">
        <v>2014</v>
      </c>
      <c r="C2985" t="s">
        <v>76</v>
      </c>
      <c r="D2985" t="s">
        <v>40</v>
      </c>
      <c r="E2985" t="s">
        <v>18405</v>
      </c>
      <c r="F2985">
        <v>405</v>
      </c>
    </row>
    <row r="2986" spans="1:6" x14ac:dyDescent="0.25">
      <c r="A2986" t="s">
        <v>34</v>
      </c>
      <c r="B2986">
        <v>2014</v>
      </c>
      <c r="C2986" t="s">
        <v>76</v>
      </c>
      <c r="D2986" t="s">
        <v>102</v>
      </c>
      <c r="E2986" t="s">
        <v>18406</v>
      </c>
      <c r="F2986">
        <v>1074</v>
      </c>
    </row>
    <row r="2987" spans="1:6" x14ac:dyDescent="0.25">
      <c r="A2987" t="s">
        <v>34</v>
      </c>
      <c r="B2987">
        <v>2014</v>
      </c>
      <c r="C2987" t="s">
        <v>76</v>
      </c>
      <c r="D2987" t="s">
        <v>107</v>
      </c>
      <c r="E2987" t="s">
        <v>18407</v>
      </c>
      <c r="F2987">
        <v>959</v>
      </c>
    </row>
    <row r="2988" spans="1:6" x14ac:dyDescent="0.25">
      <c r="A2988" t="s">
        <v>34</v>
      </c>
      <c r="B2988">
        <v>2014</v>
      </c>
      <c r="C2988" t="s">
        <v>76</v>
      </c>
      <c r="D2988" t="s">
        <v>39</v>
      </c>
      <c r="E2988" t="s">
        <v>18408</v>
      </c>
      <c r="F2988">
        <v>778</v>
      </c>
    </row>
    <row r="2989" spans="1:6" x14ac:dyDescent="0.25">
      <c r="A2989" t="s">
        <v>34</v>
      </c>
      <c r="B2989">
        <v>2014</v>
      </c>
      <c r="C2989" t="s">
        <v>76</v>
      </c>
      <c r="D2989" t="s">
        <v>103</v>
      </c>
      <c r="E2989" t="s">
        <v>18409</v>
      </c>
      <c r="F2989">
        <v>8787</v>
      </c>
    </row>
    <row r="2990" spans="1:6" x14ac:dyDescent="0.25">
      <c r="A2990" t="s">
        <v>34</v>
      </c>
      <c r="B2990">
        <v>2014</v>
      </c>
      <c r="C2990" t="s">
        <v>77</v>
      </c>
      <c r="D2990" t="s">
        <v>38</v>
      </c>
      <c r="E2990" t="s">
        <v>18410</v>
      </c>
      <c r="F2990">
        <v>389</v>
      </c>
    </row>
    <row r="2991" spans="1:6" x14ac:dyDescent="0.25">
      <c r="A2991" t="s">
        <v>34</v>
      </c>
      <c r="B2991">
        <v>2014</v>
      </c>
      <c r="C2991" t="s">
        <v>77</v>
      </c>
      <c r="D2991" t="s">
        <v>40</v>
      </c>
      <c r="E2991" t="s">
        <v>18411</v>
      </c>
      <c r="F2991">
        <v>438</v>
      </c>
    </row>
    <row r="2992" spans="1:6" x14ac:dyDescent="0.25">
      <c r="A2992" t="s">
        <v>34</v>
      </c>
      <c r="B2992">
        <v>2014</v>
      </c>
      <c r="C2992" t="s">
        <v>77</v>
      </c>
      <c r="D2992" t="s">
        <v>102</v>
      </c>
      <c r="E2992" t="s">
        <v>18412</v>
      </c>
      <c r="F2992">
        <v>1242</v>
      </c>
    </row>
    <row r="2993" spans="1:6" x14ac:dyDescent="0.25">
      <c r="A2993" t="s">
        <v>34</v>
      </c>
      <c r="B2993">
        <v>2014</v>
      </c>
      <c r="C2993" t="s">
        <v>77</v>
      </c>
      <c r="D2993" t="s">
        <v>107</v>
      </c>
      <c r="E2993" t="s">
        <v>18413</v>
      </c>
      <c r="F2993">
        <v>1143</v>
      </c>
    </row>
    <row r="2994" spans="1:6" x14ac:dyDescent="0.25">
      <c r="A2994" t="s">
        <v>34</v>
      </c>
      <c r="B2994">
        <v>2014</v>
      </c>
      <c r="C2994" t="s">
        <v>77</v>
      </c>
      <c r="D2994" t="s">
        <v>39</v>
      </c>
      <c r="E2994" t="s">
        <v>18414</v>
      </c>
      <c r="F2994">
        <v>914</v>
      </c>
    </row>
    <row r="2995" spans="1:6" x14ac:dyDescent="0.25">
      <c r="A2995" t="s">
        <v>34</v>
      </c>
      <c r="B2995">
        <v>2014</v>
      </c>
      <c r="C2995" t="s">
        <v>77</v>
      </c>
      <c r="D2995" t="s">
        <v>103</v>
      </c>
      <c r="E2995" t="s">
        <v>18415</v>
      </c>
      <c r="F2995">
        <v>10262</v>
      </c>
    </row>
    <row r="2996" spans="1:6" x14ac:dyDescent="0.25">
      <c r="A2996" t="s">
        <v>34</v>
      </c>
      <c r="B2996">
        <v>2014</v>
      </c>
      <c r="C2996" t="s">
        <v>78</v>
      </c>
      <c r="D2996" t="s">
        <v>38</v>
      </c>
      <c r="E2996" t="s">
        <v>18416</v>
      </c>
      <c r="F2996">
        <v>369</v>
      </c>
    </row>
    <row r="2997" spans="1:6" x14ac:dyDescent="0.25">
      <c r="A2997" t="s">
        <v>34</v>
      </c>
      <c r="B2997">
        <v>2014</v>
      </c>
      <c r="C2997" t="s">
        <v>78</v>
      </c>
      <c r="D2997" t="s">
        <v>40</v>
      </c>
      <c r="E2997" t="s">
        <v>18417</v>
      </c>
      <c r="F2997">
        <v>468</v>
      </c>
    </row>
    <row r="2998" spans="1:6" x14ac:dyDescent="0.25">
      <c r="A2998" t="s">
        <v>34</v>
      </c>
      <c r="B2998">
        <v>2014</v>
      </c>
      <c r="C2998" t="s">
        <v>78</v>
      </c>
      <c r="D2998" t="s">
        <v>102</v>
      </c>
      <c r="E2998" t="s">
        <v>18418</v>
      </c>
      <c r="F2998">
        <v>1180</v>
      </c>
    </row>
    <row r="2999" spans="1:6" x14ac:dyDescent="0.25">
      <c r="A2999" t="s">
        <v>34</v>
      </c>
      <c r="B2999">
        <v>2014</v>
      </c>
      <c r="C2999" t="s">
        <v>78</v>
      </c>
      <c r="D2999" t="s">
        <v>107</v>
      </c>
      <c r="E2999" t="s">
        <v>18419</v>
      </c>
      <c r="F2999">
        <v>1054</v>
      </c>
    </row>
    <row r="3000" spans="1:6" x14ac:dyDescent="0.25">
      <c r="A3000" t="s">
        <v>34</v>
      </c>
      <c r="B3000">
        <v>2014</v>
      </c>
      <c r="C3000" t="s">
        <v>78</v>
      </c>
      <c r="D3000" t="s">
        <v>39</v>
      </c>
      <c r="E3000" t="s">
        <v>18420</v>
      </c>
      <c r="F3000">
        <v>928</v>
      </c>
    </row>
    <row r="3001" spans="1:6" x14ac:dyDescent="0.25">
      <c r="A3001" t="s">
        <v>34</v>
      </c>
      <c r="B3001">
        <v>2014</v>
      </c>
      <c r="C3001" t="s">
        <v>78</v>
      </c>
      <c r="D3001" t="s">
        <v>103</v>
      </c>
      <c r="E3001" t="s">
        <v>18421</v>
      </c>
      <c r="F3001">
        <v>10288</v>
      </c>
    </row>
    <row r="3002" spans="1:6" x14ac:dyDescent="0.25">
      <c r="A3002" t="s">
        <v>34</v>
      </c>
      <c r="B3002">
        <v>2014</v>
      </c>
      <c r="C3002" t="s">
        <v>79</v>
      </c>
      <c r="D3002" t="s">
        <v>38</v>
      </c>
      <c r="E3002" t="s">
        <v>18422</v>
      </c>
      <c r="F3002">
        <v>460</v>
      </c>
    </row>
    <row r="3003" spans="1:6" x14ac:dyDescent="0.25">
      <c r="A3003" t="s">
        <v>34</v>
      </c>
      <c r="B3003">
        <v>2014</v>
      </c>
      <c r="C3003" t="s">
        <v>79</v>
      </c>
      <c r="D3003" t="s">
        <v>40</v>
      </c>
      <c r="E3003" t="s">
        <v>18423</v>
      </c>
      <c r="F3003">
        <v>598</v>
      </c>
    </row>
    <row r="3004" spans="1:6" x14ac:dyDescent="0.25">
      <c r="A3004" t="s">
        <v>34</v>
      </c>
      <c r="B3004">
        <v>2014</v>
      </c>
      <c r="C3004" t="s">
        <v>79</v>
      </c>
      <c r="D3004" t="s">
        <v>102</v>
      </c>
      <c r="E3004" t="s">
        <v>18424</v>
      </c>
      <c r="F3004">
        <v>1622</v>
      </c>
    </row>
    <row r="3005" spans="1:6" x14ac:dyDescent="0.25">
      <c r="A3005" t="s">
        <v>34</v>
      </c>
      <c r="B3005">
        <v>2014</v>
      </c>
      <c r="C3005" t="s">
        <v>79</v>
      </c>
      <c r="D3005" t="s">
        <v>107</v>
      </c>
      <c r="E3005" t="s">
        <v>18425</v>
      </c>
      <c r="F3005">
        <v>1971</v>
      </c>
    </row>
    <row r="3006" spans="1:6" x14ac:dyDescent="0.25">
      <c r="A3006" t="s">
        <v>34</v>
      </c>
      <c r="B3006">
        <v>2014</v>
      </c>
      <c r="C3006" t="s">
        <v>79</v>
      </c>
      <c r="D3006" t="s">
        <v>39</v>
      </c>
      <c r="E3006" t="s">
        <v>18426</v>
      </c>
      <c r="F3006">
        <v>1148</v>
      </c>
    </row>
    <row r="3007" spans="1:6" x14ac:dyDescent="0.25">
      <c r="A3007" t="s">
        <v>34</v>
      </c>
      <c r="B3007">
        <v>2014</v>
      </c>
      <c r="C3007" t="s">
        <v>79</v>
      </c>
      <c r="D3007" t="s">
        <v>103</v>
      </c>
      <c r="E3007" t="s">
        <v>18427</v>
      </c>
      <c r="F3007">
        <v>10659</v>
      </c>
    </row>
    <row r="3008" spans="1:6" x14ac:dyDescent="0.25">
      <c r="A3008" t="s">
        <v>157</v>
      </c>
      <c r="B3008">
        <v>2010</v>
      </c>
      <c r="C3008" t="s">
        <v>76</v>
      </c>
      <c r="D3008" t="s">
        <v>38</v>
      </c>
      <c r="E3008" t="s">
        <v>18428</v>
      </c>
      <c r="F3008">
        <v>226</v>
      </c>
    </row>
    <row r="3009" spans="1:6" x14ac:dyDescent="0.25">
      <c r="A3009" t="s">
        <v>157</v>
      </c>
      <c r="B3009">
        <v>2010</v>
      </c>
      <c r="C3009" t="s">
        <v>76</v>
      </c>
      <c r="D3009" t="s">
        <v>40</v>
      </c>
      <c r="E3009" t="s">
        <v>18429</v>
      </c>
      <c r="F3009">
        <v>198</v>
      </c>
    </row>
    <row r="3010" spans="1:6" x14ac:dyDescent="0.25">
      <c r="A3010" t="s">
        <v>157</v>
      </c>
      <c r="B3010">
        <v>2010</v>
      </c>
      <c r="C3010" t="s">
        <v>76</v>
      </c>
      <c r="D3010" t="s">
        <v>102</v>
      </c>
      <c r="E3010" t="s">
        <v>18430</v>
      </c>
      <c r="F3010">
        <v>603</v>
      </c>
    </row>
    <row r="3011" spans="1:6" x14ac:dyDescent="0.25">
      <c r="A3011" t="s">
        <v>157</v>
      </c>
      <c r="B3011">
        <v>2010</v>
      </c>
      <c r="C3011" t="s">
        <v>76</v>
      </c>
      <c r="D3011" t="s">
        <v>107</v>
      </c>
      <c r="E3011" t="s">
        <v>18431</v>
      </c>
      <c r="F3011">
        <v>784</v>
      </c>
    </row>
    <row r="3012" spans="1:6" x14ac:dyDescent="0.25">
      <c r="A3012" t="s">
        <v>157</v>
      </c>
      <c r="B3012">
        <v>2010</v>
      </c>
      <c r="C3012" t="s">
        <v>76</v>
      </c>
      <c r="D3012" t="s">
        <v>39</v>
      </c>
      <c r="E3012" t="s">
        <v>18432</v>
      </c>
      <c r="F3012">
        <v>672</v>
      </c>
    </row>
    <row r="3013" spans="1:6" x14ac:dyDescent="0.25">
      <c r="A3013" t="s">
        <v>157</v>
      </c>
      <c r="B3013">
        <v>2010</v>
      </c>
      <c r="C3013" t="s">
        <v>76</v>
      </c>
      <c r="D3013" t="s">
        <v>103</v>
      </c>
      <c r="E3013" t="s">
        <v>18433</v>
      </c>
      <c r="F3013">
        <v>8198</v>
      </c>
    </row>
    <row r="3014" spans="1:6" x14ac:dyDescent="0.25">
      <c r="A3014" t="s">
        <v>157</v>
      </c>
      <c r="B3014">
        <v>2010</v>
      </c>
      <c r="C3014" t="s">
        <v>77</v>
      </c>
      <c r="D3014" t="s">
        <v>38</v>
      </c>
      <c r="E3014" t="s">
        <v>18434</v>
      </c>
      <c r="F3014">
        <v>192</v>
      </c>
    </row>
    <row r="3015" spans="1:6" x14ac:dyDescent="0.25">
      <c r="A3015" t="s">
        <v>157</v>
      </c>
      <c r="B3015">
        <v>2010</v>
      </c>
      <c r="C3015" t="s">
        <v>77</v>
      </c>
      <c r="D3015" t="s">
        <v>40</v>
      </c>
      <c r="E3015" t="s">
        <v>18435</v>
      </c>
      <c r="F3015">
        <v>196</v>
      </c>
    </row>
    <row r="3016" spans="1:6" x14ac:dyDescent="0.25">
      <c r="A3016" t="s">
        <v>157</v>
      </c>
      <c r="B3016">
        <v>2010</v>
      </c>
      <c r="C3016" t="s">
        <v>77</v>
      </c>
      <c r="D3016" t="s">
        <v>102</v>
      </c>
      <c r="E3016" t="s">
        <v>18436</v>
      </c>
      <c r="F3016">
        <v>702</v>
      </c>
    </row>
    <row r="3017" spans="1:6" x14ac:dyDescent="0.25">
      <c r="A3017" t="s">
        <v>157</v>
      </c>
      <c r="B3017">
        <v>2010</v>
      </c>
      <c r="C3017" t="s">
        <v>77</v>
      </c>
      <c r="D3017" t="s">
        <v>107</v>
      </c>
      <c r="E3017" t="s">
        <v>18437</v>
      </c>
      <c r="F3017">
        <v>865</v>
      </c>
    </row>
    <row r="3018" spans="1:6" x14ac:dyDescent="0.25">
      <c r="A3018" t="s">
        <v>157</v>
      </c>
      <c r="B3018">
        <v>2010</v>
      </c>
      <c r="C3018" t="s">
        <v>77</v>
      </c>
      <c r="D3018" t="s">
        <v>39</v>
      </c>
      <c r="E3018" t="s">
        <v>18438</v>
      </c>
      <c r="F3018">
        <v>730</v>
      </c>
    </row>
    <row r="3019" spans="1:6" x14ac:dyDescent="0.25">
      <c r="A3019" t="s">
        <v>157</v>
      </c>
      <c r="B3019">
        <v>2010</v>
      </c>
      <c r="C3019" t="s">
        <v>77</v>
      </c>
      <c r="D3019" t="s">
        <v>103</v>
      </c>
      <c r="E3019" t="s">
        <v>18439</v>
      </c>
      <c r="F3019">
        <v>9041</v>
      </c>
    </row>
    <row r="3020" spans="1:6" x14ac:dyDescent="0.25">
      <c r="A3020" t="s">
        <v>157</v>
      </c>
      <c r="B3020">
        <v>2010</v>
      </c>
      <c r="C3020" t="s">
        <v>78</v>
      </c>
      <c r="D3020" t="s">
        <v>38</v>
      </c>
      <c r="E3020" t="s">
        <v>18440</v>
      </c>
      <c r="F3020">
        <v>198</v>
      </c>
    </row>
    <row r="3021" spans="1:6" x14ac:dyDescent="0.25">
      <c r="A3021" t="s">
        <v>157</v>
      </c>
      <c r="B3021">
        <v>2010</v>
      </c>
      <c r="C3021" t="s">
        <v>78</v>
      </c>
      <c r="D3021" t="s">
        <v>40</v>
      </c>
      <c r="E3021" t="s">
        <v>18441</v>
      </c>
      <c r="F3021">
        <v>207</v>
      </c>
    </row>
    <row r="3022" spans="1:6" x14ac:dyDescent="0.25">
      <c r="A3022" t="s">
        <v>157</v>
      </c>
      <c r="B3022">
        <v>2010</v>
      </c>
      <c r="C3022" t="s">
        <v>78</v>
      </c>
      <c r="D3022" t="s">
        <v>102</v>
      </c>
      <c r="E3022" t="s">
        <v>18442</v>
      </c>
      <c r="F3022">
        <v>694</v>
      </c>
    </row>
    <row r="3023" spans="1:6" x14ac:dyDescent="0.25">
      <c r="A3023" t="s">
        <v>157</v>
      </c>
      <c r="B3023">
        <v>2010</v>
      </c>
      <c r="C3023" t="s">
        <v>78</v>
      </c>
      <c r="D3023" t="s">
        <v>107</v>
      </c>
      <c r="E3023" t="s">
        <v>18443</v>
      </c>
      <c r="F3023">
        <v>846</v>
      </c>
    </row>
    <row r="3024" spans="1:6" x14ac:dyDescent="0.25">
      <c r="A3024" t="s">
        <v>157</v>
      </c>
      <c r="B3024">
        <v>2010</v>
      </c>
      <c r="C3024" t="s">
        <v>78</v>
      </c>
      <c r="D3024" t="s">
        <v>39</v>
      </c>
      <c r="E3024" t="s">
        <v>18444</v>
      </c>
      <c r="F3024">
        <v>774</v>
      </c>
    </row>
    <row r="3025" spans="1:6" x14ac:dyDescent="0.25">
      <c r="A3025" t="s">
        <v>157</v>
      </c>
      <c r="B3025">
        <v>2010</v>
      </c>
      <c r="C3025" t="s">
        <v>78</v>
      </c>
      <c r="D3025" t="s">
        <v>103</v>
      </c>
      <c r="E3025" t="s">
        <v>18445</v>
      </c>
      <c r="F3025">
        <v>8627</v>
      </c>
    </row>
    <row r="3026" spans="1:6" x14ac:dyDescent="0.25">
      <c r="A3026" t="s">
        <v>157</v>
      </c>
      <c r="B3026">
        <v>2010</v>
      </c>
      <c r="C3026" t="s">
        <v>79</v>
      </c>
      <c r="D3026" t="s">
        <v>38</v>
      </c>
      <c r="E3026" t="s">
        <v>18446</v>
      </c>
      <c r="F3026">
        <v>215</v>
      </c>
    </row>
    <row r="3027" spans="1:6" x14ac:dyDescent="0.25">
      <c r="A3027" t="s">
        <v>157</v>
      </c>
      <c r="B3027">
        <v>2010</v>
      </c>
      <c r="C3027" t="s">
        <v>79</v>
      </c>
      <c r="D3027" t="s">
        <v>40</v>
      </c>
      <c r="E3027" t="s">
        <v>18447</v>
      </c>
      <c r="F3027">
        <v>238</v>
      </c>
    </row>
    <row r="3028" spans="1:6" x14ac:dyDescent="0.25">
      <c r="A3028" t="s">
        <v>157</v>
      </c>
      <c r="B3028">
        <v>2010</v>
      </c>
      <c r="C3028" t="s">
        <v>79</v>
      </c>
      <c r="D3028" t="s">
        <v>102</v>
      </c>
      <c r="E3028" t="s">
        <v>18448</v>
      </c>
      <c r="F3028">
        <v>787</v>
      </c>
    </row>
    <row r="3029" spans="1:6" x14ac:dyDescent="0.25">
      <c r="A3029" t="s">
        <v>157</v>
      </c>
      <c r="B3029">
        <v>2010</v>
      </c>
      <c r="C3029" t="s">
        <v>79</v>
      </c>
      <c r="D3029" t="s">
        <v>107</v>
      </c>
      <c r="E3029" t="s">
        <v>18449</v>
      </c>
      <c r="F3029">
        <v>1174</v>
      </c>
    </row>
    <row r="3030" spans="1:6" x14ac:dyDescent="0.25">
      <c r="A3030" t="s">
        <v>157</v>
      </c>
      <c r="B3030">
        <v>2010</v>
      </c>
      <c r="C3030" t="s">
        <v>79</v>
      </c>
      <c r="D3030" t="s">
        <v>39</v>
      </c>
      <c r="E3030" t="s">
        <v>18450</v>
      </c>
      <c r="F3030">
        <v>745</v>
      </c>
    </row>
    <row r="3031" spans="1:6" x14ac:dyDescent="0.25">
      <c r="A3031" t="s">
        <v>157</v>
      </c>
      <c r="B3031">
        <v>2010</v>
      </c>
      <c r="C3031" t="s">
        <v>79</v>
      </c>
      <c r="D3031" t="s">
        <v>103</v>
      </c>
      <c r="E3031" t="s">
        <v>18451</v>
      </c>
      <c r="F3031">
        <v>8994</v>
      </c>
    </row>
    <row r="3032" spans="1:6" x14ac:dyDescent="0.25">
      <c r="A3032" t="s">
        <v>157</v>
      </c>
      <c r="B3032">
        <v>2011</v>
      </c>
      <c r="C3032" t="s">
        <v>76</v>
      </c>
      <c r="D3032" t="s">
        <v>38</v>
      </c>
      <c r="E3032" t="s">
        <v>18452</v>
      </c>
      <c r="F3032">
        <v>134</v>
      </c>
    </row>
    <row r="3033" spans="1:6" x14ac:dyDescent="0.25">
      <c r="A3033" t="s">
        <v>157</v>
      </c>
      <c r="B3033">
        <v>2011</v>
      </c>
      <c r="C3033" t="s">
        <v>76</v>
      </c>
      <c r="D3033" t="s">
        <v>40</v>
      </c>
      <c r="E3033" t="s">
        <v>18453</v>
      </c>
      <c r="F3033">
        <v>133</v>
      </c>
    </row>
    <row r="3034" spans="1:6" x14ac:dyDescent="0.25">
      <c r="A3034" t="s">
        <v>157</v>
      </c>
      <c r="B3034">
        <v>2011</v>
      </c>
      <c r="C3034" t="s">
        <v>76</v>
      </c>
      <c r="D3034" t="s">
        <v>102</v>
      </c>
      <c r="E3034" t="s">
        <v>18454</v>
      </c>
      <c r="F3034">
        <v>790</v>
      </c>
    </row>
    <row r="3035" spans="1:6" x14ac:dyDescent="0.25">
      <c r="A3035" t="s">
        <v>157</v>
      </c>
      <c r="B3035">
        <v>2011</v>
      </c>
      <c r="C3035" t="s">
        <v>76</v>
      </c>
      <c r="D3035" t="s">
        <v>107</v>
      </c>
      <c r="E3035" t="s">
        <v>18455</v>
      </c>
      <c r="F3035">
        <v>480</v>
      </c>
    </row>
    <row r="3036" spans="1:6" x14ac:dyDescent="0.25">
      <c r="A3036" t="s">
        <v>157</v>
      </c>
      <c r="B3036">
        <v>2011</v>
      </c>
      <c r="C3036" t="s">
        <v>76</v>
      </c>
      <c r="D3036" t="s">
        <v>39</v>
      </c>
      <c r="E3036" t="s">
        <v>18456</v>
      </c>
      <c r="F3036">
        <v>654</v>
      </c>
    </row>
    <row r="3037" spans="1:6" x14ac:dyDescent="0.25">
      <c r="A3037" t="s">
        <v>157</v>
      </c>
      <c r="B3037">
        <v>2011</v>
      </c>
      <c r="C3037" t="s">
        <v>76</v>
      </c>
      <c r="D3037" t="s">
        <v>103</v>
      </c>
      <c r="E3037" t="s">
        <v>18457</v>
      </c>
      <c r="F3037">
        <v>8154</v>
      </c>
    </row>
    <row r="3038" spans="1:6" x14ac:dyDescent="0.25">
      <c r="A3038" t="s">
        <v>157</v>
      </c>
      <c r="B3038">
        <v>2011</v>
      </c>
      <c r="C3038" t="s">
        <v>77</v>
      </c>
      <c r="D3038" t="s">
        <v>38</v>
      </c>
      <c r="E3038" t="s">
        <v>18458</v>
      </c>
      <c r="F3038">
        <v>123</v>
      </c>
    </row>
    <row r="3039" spans="1:6" x14ac:dyDescent="0.25">
      <c r="A3039" t="s">
        <v>157</v>
      </c>
      <c r="B3039">
        <v>2011</v>
      </c>
      <c r="C3039" t="s">
        <v>77</v>
      </c>
      <c r="D3039" t="s">
        <v>40</v>
      </c>
      <c r="E3039" t="s">
        <v>18459</v>
      </c>
      <c r="F3039">
        <v>115</v>
      </c>
    </row>
    <row r="3040" spans="1:6" x14ac:dyDescent="0.25">
      <c r="A3040" t="s">
        <v>157</v>
      </c>
      <c r="B3040">
        <v>2011</v>
      </c>
      <c r="C3040" t="s">
        <v>77</v>
      </c>
      <c r="D3040" t="s">
        <v>102</v>
      </c>
      <c r="E3040" t="s">
        <v>18460</v>
      </c>
      <c r="F3040">
        <v>862</v>
      </c>
    </row>
    <row r="3041" spans="1:6" x14ac:dyDescent="0.25">
      <c r="A3041" t="s">
        <v>157</v>
      </c>
      <c r="B3041">
        <v>2011</v>
      </c>
      <c r="C3041" t="s">
        <v>77</v>
      </c>
      <c r="D3041" t="s">
        <v>107</v>
      </c>
      <c r="E3041" t="s">
        <v>18461</v>
      </c>
      <c r="F3041">
        <v>543</v>
      </c>
    </row>
    <row r="3042" spans="1:6" x14ac:dyDescent="0.25">
      <c r="A3042" t="s">
        <v>157</v>
      </c>
      <c r="B3042">
        <v>2011</v>
      </c>
      <c r="C3042" t="s">
        <v>77</v>
      </c>
      <c r="D3042" t="s">
        <v>39</v>
      </c>
      <c r="E3042" t="s">
        <v>18462</v>
      </c>
      <c r="F3042">
        <v>779</v>
      </c>
    </row>
    <row r="3043" spans="1:6" x14ac:dyDescent="0.25">
      <c r="A3043" t="s">
        <v>157</v>
      </c>
      <c r="B3043">
        <v>2011</v>
      </c>
      <c r="C3043" t="s">
        <v>77</v>
      </c>
      <c r="D3043" t="s">
        <v>103</v>
      </c>
      <c r="E3043" t="s">
        <v>18463</v>
      </c>
      <c r="F3043">
        <v>9537</v>
      </c>
    </row>
    <row r="3044" spans="1:6" x14ac:dyDescent="0.25">
      <c r="A3044" t="s">
        <v>157</v>
      </c>
      <c r="B3044">
        <v>2011</v>
      </c>
      <c r="C3044" t="s">
        <v>78</v>
      </c>
      <c r="D3044" t="s">
        <v>38</v>
      </c>
      <c r="E3044" t="s">
        <v>18464</v>
      </c>
      <c r="F3044">
        <v>114</v>
      </c>
    </row>
    <row r="3045" spans="1:6" x14ac:dyDescent="0.25">
      <c r="A3045" t="s">
        <v>157</v>
      </c>
      <c r="B3045">
        <v>2011</v>
      </c>
      <c r="C3045" t="s">
        <v>78</v>
      </c>
      <c r="D3045" t="s">
        <v>40</v>
      </c>
      <c r="E3045" t="s">
        <v>18465</v>
      </c>
      <c r="F3045">
        <v>137</v>
      </c>
    </row>
    <row r="3046" spans="1:6" x14ac:dyDescent="0.25">
      <c r="A3046" t="s">
        <v>157</v>
      </c>
      <c r="B3046">
        <v>2011</v>
      </c>
      <c r="C3046" t="s">
        <v>78</v>
      </c>
      <c r="D3046" t="s">
        <v>102</v>
      </c>
      <c r="E3046" t="s">
        <v>18466</v>
      </c>
      <c r="F3046">
        <v>890</v>
      </c>
    </row>
    <row r="3047" spans="1:6" x14ac:dyDescent="0.25">
      <c r="A3047" t="s">
        <v>157</v>
      </c>
      <c r="B3047">
        <v>2011</v>
      </c>
      <c r="C3047" t="s">
        <v>78</v>
      </c>
      <c r="D3047" t="s">
        <v>107</v>
      </c>
      <c r="E3047" t="s">
        <v>18467</v>
      </c>
      <c r="F3047">
        <v>621</v>
      </c>
    </row>
    <row r="3048" spans="1:6" x14ac:dyDescent="0.25">
      <c r="A3048" t="s">
        <v>157</v>
      </c>
      <c r="B3048">
        <v>2011</v>
      </c>
      <c r="C3048" t="s">
        <v>78</v>
      </c>
      <c r="D3048" t="s">
        <v>39</v>
      </c>
      <c r="E3048" t="s">
        <v>18468</v>
      </c>
      <c r="F3048">
        <v>829</v>
      </c>
    </row>
    <row r="3049" spans="1:6" x14ac:dyDescent="0.25">
      <c r="A3049" t="s">
        <v>157</v>
      </c>
      <c r="B3049">
        <v>2011</v>
      </c>
      <c r="C3049" t="s">
        <v>78</v>
      </c>
      <c r="D3049" t="s">
        <v>103</v>
      </c>
      <c r="E3049" t="s">
        <v>18469</v>
      </c>
      <c r="F3049">
        <v>8757</v>
      </c>
    </row>
    <row r="3050" spans="1:6" x14ac:dyDescent="0.25">
      <c r="A3050" t="s">
        <v>157</v>
      </c>
      <c r="B3050">
        <v>2011</v>
      </c>
      <c r="C3050" t="s">
        <v>79</v>
      </c>
      <c r="D3050" t="s">
        <v>38</v>
      </c>
      <c r="E3050" t="s">
        <v>18470</v>
      </c>
      <c r="F3050">
        <v>135</v>
      </c>
    </row>
    <row r="3051" spans="1:6" x14ac:dyDescent="0.25">
      <c r="A3051" t="s">
        <v>157</v>
      </c>
      <c r="B3051">
        <v>2011</v>
      </c>
      <c r="C3051" t="s">
        <v>79</v>
      </c>
      <c r="D3051" t="s">
        <v>40</v>
      </c>
      <c r="E3051" t="s">
        <v>18471</v>
      </c>
      <c r="F3051">
        <v>188</v>
      </c>
    </row>
    <row r="3052" spans="1:6" x14ac:dyDescent="0.25">
      <c r="A3052" t="s">
        <v>157</v>
      </c>
      <c r="B3052">
        <v>2011</v>
      </c>
      <c r="C3052" t="s">
        <v>79</v>
      </c>
      <c r="D3052" t="s">
        <v>102</v>
      </c>
      <c r="E3052" t="s">
        <v>18472</v>
      </c>
      <c r="F3052">
        <v>1064</v>
      </c>
    </row>
    <row r="3053" spans="1:6" x14ac:dyDescent="0.25">
      <c r="A3053" t="s">
        <v>157</v>
      </c>
      <c r="B3053">
        <v>2011</v>
      </c>
      <c r="C3053" t="s">
        <v>79</v>
      </c>
      <c r="D3053" t="s">
        <v>107</v>
      </c>
      <c r="E3053" t="s">
        <v>18473</v>
      </c>
      <c r="F3053">
        <v>834</v>
      </c>
    </row>
    <row r="3054" spans="1:6" x14ac:dyDescent="0.25">
      <c r="A3054" t="s">
        <v>157</v>
      </c>
      <c r="B3054">
        <v>2011</v>
      </c>
      <c r="C3054" t="s">
        <v>79</v>
      </c>
      <c r="D3054" t="s">
        <v>39</v>
      </c>
      <c r="E3054" t="s">
        <v>18474</v>
      </c>
      <c r="F3054">
        <v>918</v>
      </c>
    </row>
    <row r="3055" spans="1:6" x14ac:dyDescent="0.25">
      <c r="A3055" t="s">
        <v>157</v>
      </c>
      <c r="B3055">
        <v>2011</v>
      </c>
      <c r="C3055" t="s">
        <v>79</v>
      </c>
      <c r="D3055" t="s">
        <v>103</v>
      </c>
      <c r="E3055" t="s">
        <v>18475</v>
      </c>
      <c r="F3055">
        <v>8834</v>
      </c>
    </row>
    <row r="3056" spans="1:6" x14ac:dyDescent="0.25">
      <c r="A3056" t="s">
        <v>157</v>
      </c>
      <c r="B3056">
        <v>2012</v>
      </c>
      <c r="C3056" t="s">
        <v>76</v>
      </c>
      <c r="D3056" t="s">
        <v>38</v>
      </c>
      <c r="E3056" t="s">
        <v>18476</v>
      </c>
      <c r="F3056">
        <v>208</v>
      </c>
    </row>
    <row r="3057" spans="1:6" x14ac:dyDescent="0.25">
      <c r="A3057" t="s">
        <v>157</v>
      </c>
      <c r="B3057">
        <v>2012</v>
      </c>
      <c r="C3057" t="s">
        <v>76</v>
      </c>
      <c r="D3057" t="s">
        <v>40</v>
      </c>
      <c r="E3057" t="s">
        <v>18477</v>
      </c>
      <c r="F3057">
        <v>193</v>
      </c>
    </row>
    <row r="3058" spans="1:6" x14ac:dyDescent="0.25">
      <c r="A3058" t="s">
        <v>157</v>
      </c>
      <c r="B3058">
        <v>2012</v>
      </c>
      <c r="C3058" t="s">
        <v>76</v>
      </c>
      <c r="D3058" t="s">
        <v>102</v>
      </c>
      <c r="E3058" t="s">
        <v>18478</v>
      </c>
      <c r="F3058">
        <v>680</v>
      </c>
    </row>
    <row r="3059" spans="1:6" x14ac:dyDescent="0.25">
      <c r="A3059" t="s">
        <v>157</v>
      </c>
      <c r="B3059">
        <v>2012</v>
      </c>
      <c r="C3059" t="s">
        <v>76</v>
      </c>
      <c r="D3059" t="s">
        <v>107</v>
      </c>
      <c r="E3059" t="s">
        <v>18479</v>
      </c>
      <c r="F3059">
        <v>763</v>
      </c>
    </row>
    <row r="3060" spans="1:6" x14ac:dyDescent="0.25">
      <c r="A3060" t="s">
        <v>157</v>
      </c>
      <c r="B3060">
        <v>2012</v>
      </c>
      <c r="C3060" t="s">
        <v>76</v>
      </c>
      <c r="D3060" t="s">
        <v>39</v>
      </c>
      <c r="E3060" t="s">
        <v>18480</v>
      </c>
      <c r="F3060">
        <v>570</v>
      </c>
    </row>
    <row r="3061" spans="1:6" x14ac:dyDescent="0.25">
      <c r="A3061" t="s">
        <v>157</v>
      </c>
      <c r="B3061">
        <v>2012</v>
      </c>
      <c r="C3061" t="s">
        <v>76</v>
      </c>
      <c r="D3061" t="s">
        <v>103</v>
      </c>
      <c r="E3061" t="s">
        <v>18481</v>
      </c>
      <c r="F3061">
        <v>7739</v>
      </c>
    </row>
    <row r="3062" spans="1:6" x14ac:dyDescent="0.25">
      <c r="A3062" t="s">
        <v>157</v>
      </c>
      <c r="B3062">
        <v>2012</v>
      </c>
      <c r="C3062" t="s">
        <v>77</v>
      </c>
      <c r="D3062" t="s">
        <v>38</v>
      </c>
      <c r="E3062" t="s">
        <v>18482</v>
      </c>
      <c r="F3062">
        <v>219</v>
      </c>
    </row>
    <row r="3063" spans="1:6" x14ac:dyDescent="0.25">
      <c r="A3063" t="s">
        <v>157</v>
      </c>
      <c r="B3063">
        <v>2012</v>
      </c>
      <c r="C3063" t="s">
        <v>77</v>
      </c>
      <c r="D3063" t="s">
        <v>40</v>
      </c>
      <c r="E3063" t="s">
        <v>18483</v>
      </c>
      <c r="F3063">
        <v>203</v>
      </c>
    </row>
    <row r="3064" spans="1:6" x14ac:dyDescent="0.25">
      <c r="A3064" t="s">
        <v>157</v>
      </c>
      <c r="B3064">
        <v>2012</v>
      </c>
      <c r="C3064" t="s">
        <v>77</v>
      </c>
      <c r="D3064" t="s">
        <v>102</v>
      </c>
      <c r="E3064" t="s">
        <v>18484</v>
      </c>
      <c r="F3064">
        <v>756</v>
      </c>
    </row>
    <row r="3065" spans="1:6" x14ac:dyDescent="0.25">
      <c r="A3065" t="s">
        <v>157</v>
      </c>
      <c r="B3065">
        <v>2012</v>
      </c>
      <c r="C3065" t="s">
        <v>77</v>
      </c>
      <c r="D3065" t="s">
        <v>107</v>
      </c>
      <c r="E3065" t="s">
        <v>18485</v>
      </c>
      <c r="F3065">
        <v>883</v>
      </c>
    </row>
    <row r="3066" spans="1:6" x14ac:dyDescent="0.25">
      <c r="A3066" t="s">
        <v>157</v>
      </c>
      <c r="B3066">
        <v>2012</v>
      </c>
      <c r="C3066" t="s">
        <v>77</v>
      </c>
      <c r="D3066" t="s">
        <v>39</v>
      </c>
      <c r="E3066" t="s">
        <v>18486</v>
      </c>
      <c r="F3066">
        <v>697</v>
      </c>
    </row>
    <row r="3067" spans="1:6" x14ac:dyDescent="0.25">
      <c r="A3067" t="s">
        <v>157</v>
      </c>
      <c r="B3067">
        <v>2012</v>
      </c>
      <c r="C3067" t="s">
        <v>77</v>
      </c>
      <c r="D3067" t="s">
        <v>103</v>
      </c>
      <c r="E3067" t="s">
        <v>18487</v>
      </c>
      <c r="F3067">
        <v>8831</v>
      </c>
    </row>
    <row r="3068" spans="1:6" x14ac:dyDescent="0.25">
      <c r="A3068" t="s">
        <v>157</v>
      </c>
      <c r="B3068">
        <v>2012</v>
      </c>
      <c r="C3068" t="s">
        <v>78</v>
      </c>
      <c r="D3068" t="s">
        <v>38</v>
      </c>
      <c r="E3068" t="s">
        <v>18488</v>
      </c>
      <c r="F3068">
        <v>210</v>
      </c>
    </row>
    <row r="3069" spans="1:6" x14ac:dyDescent="0.25">
      <c r="A3069" t="s">
        <v>157</v>
      </c>
      <c r="B3069">
        <v>2012</v>
      </c>
      <c r="C3069" t="s">
        <v>78</v>
      </c>
      <c r="D3069" t="s">
        <v>40</v>
      </c>
      <c r="E3069" t="s">
        <v>18489</v>
      </c>
      <c r="F3069">
        <v>274</v>
      </c>
    </row>
    <row r="3070" spans="1:6" x14ac:dyDescent="0.25">
      <c r="A3070" t="s">
        <v>157</v>
      </c>
      <c r="B3070">
        <v>2012</v>
      </c>
      <c r="C3070" t="s">
        <v>78</v>
      </c>
      <c r="D3070" t="s">
        <v>102</v>
      </c>
      <c r="E3070" t="s">
        <v>18490</v>
      </c>
      <c r="F3070">
        <v>789</v>
      </c>
    </row>
    <row r="3071" spans="1:6" x14ac:dyDescent="0.25">
      <c r="A3071" t="s">
        <v>157</v>
      </c>
      <c r="B3071">
        <v>2012</v>
      </c>
      <c r="C3071" t="s">
        <v>78</v>
      </c>
      <c r="D3071" t="s">
        <v>107</v>
      </c>
      <c r="E3071" t="s">
        <v>18491</v>
      </c>
      <c r="F3071">
        <v>872</v>
      </c>
    </row>
    <row r="3072" spans="1:6" x14ac:dyDescent="0.25">
      <c r="A3072" t="s">
        <v>157</v>
      </c>
      <c r="B3072">
        <v>2012</v>
      </c>
      <c r="C3072" t="s">
        <v>78</v>
      </c>
      <c r="D3072" t="s">
        <v>39</v>
      </c>
      <c r="E3072" t="s">
        <v>18492</v>
      </c>
      <c r="F3072">
        <v>722</v>
      </c>
    </row>
    <row r="3073" spans="1:6" x14ac:dyDescent="0.25">
      <c r="A3073" t="s">
        <v>157</v>
      </c>
      <c r="B3073">
        <v>2012</v>
      </c>
      <c r="C3073" t="s">
        <v>78</v>
      </c>
      <c r="D3073" t="s">
        <v>103</v>
      </c>
      <c r="E3073" t="s">
        <v>18493</v>
      </c>
      <c r="F3073">
        <v>8594</v>
      </c>
    </row>
    <row r="3074" spans="1:6" x14ac:dyDescent="0.25">
      <c r="A3074" t="s">
        <v>157</v>
      </c>
      <c r="B3074">
        <v>2012</v>
      </c>
      <c r="C3074" t="s">
        <v>79</v>
      </c>
      <c r="D3074" t="s">
        <v>38</v>
      </c>
      <c r="E3074" t="s">
        <v>18494</v>
      </c>
      <c r="F3074">
        <v>306</v>
      </c>
    </row>
    <row r="3075" spans="1:6" x14ac:dyDescent="0.25">
      <c r="A3075" t="s">
        <v>157</v>
      </c>
      <c r="B3075">
        <v>2012</v>
      </c>
      <c r="C3075" t="s">
        <v>79</v>
      </c>
      <c r="D3075" t="s">
        <v>40</v>
      </c>
      <c r="E3075" t="s">
        <v>18495</v>
      </c>
      <c r="F3075">
        <v>316</v>
      </c>
    </row>
    <row r="3076" spans="1:6" x14ac:dyDescent="0.25">
      <c r="A3076" t="s">
        <v>157</v>
      </c>
      <c r="B3076">
        <v>2012</v>
      </c>
      <c r="C3076" t="s">
        <v>79</v>
      </c>
      <c r="D3076" t="s">
        <v>102</v>
      </c>
      <c r="E3076" t="s">
        <v>18496</v>
      </c>
      <c r="F3076">
        <v>998</v>
      </c>
    </row>
    <row r="3077" spans="1:6" x14ac:dyDescent="0.25">
      <c r="A3077" t="s">
        <v>157</v>
      </c>
      <c r="B3077">
        <v>2012</v>
      </c>
      <c r="C3077" t="s">
        <v>79</v>
      </c>
      <c r="D3077" t="s">
        <v>107</v>
      </c>
      <c r="E3077" t="s">
        <v>18497</v>
      </c>
      <c r="F3077">
        <v>1318</v>
      </c>
    </row>
    <row r="3078" spans="1:6" x14ac:dyDescent="0.25">
      <c r="A3078" t="s">
        <v>157</v>
      </c>
      <c r="B3078">
        <v>2012</v>
      </c>
      <c r="C3078" t="s">
        <v>79</v>
      </c>
      <c r="D3078" t="s">
        <v>39</v>
      </c>
      <c r="E3078" t="s">
        <v>18498</v>
      </c>
      <c r="F3078">
        <v>1029</v>
      </c>
    </row>
    <row r="3079" spans="1:6" x14ac:dyDescent="0.25">
      <c r="A3079" t="s">
        <v>157</v>
      </c>
      <c r="B3079">
        <v>2012</v>
      </c>
      <c r="C3079" t="s">
        <v>79</v>
      </c>
      <c r="D3079" t="s">
        <v>103</v>
      </c>
      <c r="E3079" t="s">
        <v>18499</v>
      </c>
      <c r="F3079">
        <v>8668</v>
      </c>
    </row>
    <row r="3080" spans="1:6" x14ac:dyDescent="0.25">
      <c r="A3080" t="s">
        <v>157</v>
      </c>
      <c r="B3080">
        <v>2013</v>
      </c>
      <c r="C3080" t="s">
        <v>76</v>
      </c>
      <c r="D3080" t="s">
        <v>38</v>
      </c>
      <c r="E3080" t="s">
        <v>18500</v>
      </c>
      <c r="F3080">
        <v>279</v>
      </c>
    </row>
    <row r="3081" spans="1:6" x14ac:dyDescent="0.25">
      <c r="A3081" t="s">
        <v>157</v>
      </c>
      <c r="B3081">
        <v>2013</v>
      </c>
      <c r="C3081" t="s">
        <v>76</v>
      </c>
      <c r="D3081" t="s">
        <v>40</v>
      </c>
      <c r="E3081" t="s">
        <v>18501</v>
      </c>
      <c r="F3081">
        <v>304</v>
      </c>
    </row>
    <row r="3082" spans="1:6" x14ac:dyDescent="0.25">
      <c r="A3082" t="s">
        <v>157</v>
      </c>
      <c r="B3082">
        <v>2013</v>
      </c>
      <c r="C3082" t="s">
        <v>76</v>
      </c>
      <c r="D3082" t="s">
        <v>102</v>
      </c>
      <c r="E3082" t="s">
        <v>18502</v>
      </c>
      <c r="F3082">
        <v>780</v>
      </c>
    </row>
    <row r="3083" spans="1:6" x14ac:dyDescent="0.25">
      <c r="A3083" t="s">
        <v>157</v>
      </c>
      <c r="B3083">
        <v>2013</v>
      </c>
      <c r="C3083" t="s">
        <v>76</v>
      </c>
      <c r="D3083" t="s">
        <v>107</v>
      </c>
      <c r="E3083" t="s">
        <v>18503</v>
      </c>
      <c r="F3083">
        <v>963</v>
      </c>
    </row>
    <row r="3084" spans="1:6" x14ac:dyDescent="0.25">
      <c r="A3084" t="s">
        <v>157</v>
      </c>
      <c r="B3084">
        <v>2013</v>
      </c>
      <c r="C3084" t="s">
        <v>76</v>
      </c>
      <c r="D3084" t="s">
        <v>39</v>
      </c>
      <c r="E3084" t="s">
        <v>18504</v>
      </c>
      <c r="F3084">
        <v>636</v>
      </c>
    </row>
    <row r="3085" spans="1:6" x14ac:dyDescent="0.25">
      <c r="A3085" t="s">
        <v>157</v>
      </c>
      <c r="B3085">
        <v>2013</v>
      </c>
      <c r="C3085" t="s">
        <v>76</v>
      </c>
      <c r="D3085" t="s">
        <v>103</v>
      </c>
      <c r="E3085" t="s">
        <v>18505</v>
      </c>
      <c r="F3085">
        <v>7429</v>
      </c>
    </row>
    <row r="3086" spans="1:6" x14ac:dyDescent="0.25">
      <c r="A3086" t="s">
        <v>157</v>
      </c>
      <c r="B3086">
        <v>2013</v>
      </c>
      <c r="C3086" t="s">
        <v>77</v>
      </c>
      <c r="D3086" t="s">
        <v>38</v>
      </c>
      <c r="E3086" t="s">
        <v>18506</v>
      </c>
      <c r="F3086">
        <v>332</v>
      </c>
    </row>
    <row r="3087" spans="1:6" x14ac:dyDescent="0.25">
      <c r="A3087" t="s">
        <v>157</v>
      </c>
      <c r="B3087">
        <v>2013</v>
      </c>
      <c r="C3087" t="s">
        <v>77</v>
      </c>
      <c r="D3087" t="s">
        <v>40</v>
      </c>
      <c r="E3087" t="s">
        <v>18507</v>
      </c>
      <c r="F3087">
        <v>308</v>
      </c>
    </row>
    <row r="3088" spans="1:6" x14ac:dyDescent="0.25">
      <c r="A3088" t="s">
        <v>157</v>
      </c>
      <c r="B3088">
        <v>2013</v>
      </c>
      <c r="C3088" t="s">
        <v>77</v>
      </c>
      <c r="D3088" t="s">
        <v>102</v>
      </c>
      <c r="E3088" t="s">
        <v>18508</v>
      </c>
      <c r="F3088">
        <v>845</v>
      </c>
    </row>
    <row r="3089" spans="1:6" x14ac:dyDescent="0.25">
      <c r="A3089" t="s">
        <v>157</v>
      </c>
      <c r="B3089">
        <v>2013</v>
      </c>
      <c r="C3089" t="s">
        <v>77</v>
      </c>
      <c r="D3089" t="s">
        <v>107</v>
      </c>
      <c r="E3089" t="s">
        <v>18509</v>
      </c>
      <c r="F3089">
        <v>1016</v>
      </c>
    </row>
    <row r="3090" spans="1:6" x14ac:dyDescent="0.25">
      <c r="A3090" t="s">
        <v>157</v>
      </c>
      <c r="B3090">
        <v>2013</v>
      </c>
      <c r="C3090" t="s">
        <v>77</v>
      </c>
      <c r="D3090" t="s">
        <v>39</v>
      </c>
      <c r="E3090" t="s">
        <v>18510</v>
      </c>
      <c r="F3090">
        <v>735</v>
      </c>
    </row>
    <row r="3091" spans="1:6" x14ac:dyDescent="0.25">
      <c r="A3091" t="s">
        <v>157</v>
      </c>
      <c r="B3091">
        <v>2013</v>
      </c>
      <c r="C3091" t="s">
        <v>77</v>
      </c>
      <c r="D3091" t="s">
        <v>103</v>
      </c>
      <c r="E3091" t="s">
        <v>18511</v>
      </c>
      <c r="F3091">
        <v>8346</v>
      </c>
    </row>
    <row r="3092" spans="1:6" x14ac:dyDescent="0.25">
      <c r="A3092" t="s">
        <v>157</v>
      </c>
      <c r="B3092">
        <v>2013</v>
      </c>
      <c r="C3092" t="s">
        <v>78</v>
      </c>
      <c r="D3092" t="s">
        <v>38</v>
      </c>
      <c r="E3092" t="s">
        <v>18512</v>
      </c>
      <c r="F3092">
        <v>324</v>
      </c>
    </row>
    <row r="3093" spans="1:6" x14ac:dyDescent="0.25">
      <c r="A3093" t="s">
        <v>157</v>
      </c>
      <c r="B3093">
        <v>2013</v>
      </c>
      <c r="C3093" t="s">
        <v>78</v>
      </c>
      <c r="D3093" t="s">
        <v>40</v>
      </c>
      <c r="E3093" t="s">
        <v>18513</v>
      </c>
      <c r="F3093">
        <v>366</v>
      </c>
    </row>
    <row r="3094" spans="1:6" x14ac:dyDescent="0.25">
      <c r="A3094" t="s">
        <v>157</v>
      </c>
      <c r="B3094">
        <v>2013</v>
      </c>
      <c r="C3094" t="s">
        <v>78</v>
      </c>
      <c r="D3094" t="s">
        <v>102</v>
      </c>
      <c r="E3094" t="s">
        <v>18514</v>
      </c>
      <c r="F3094">
        <v>889</v>
      </c>
    </row>
    <row r="3095" spans="1:6" x14ac:dyDescent="0.25">
      <c r="A3095" t="s">
        <v>157</v>
      </c>
      <c r="B3095">
        <v>2013</v>
      </c>
      <c r="C3095" t="s">
        <v>78</v>
      </c>
      <c r="D3095" t="s">
        <v>107</v>
      </c>
      <c r="E3095" t="s">
        <v>18515</v>
      </c>
      <c r="F3095">
        <v>1081</v>
      </c>
    </row>
    <row r="3096" spans="1:6" x14ac:dyDescent="0.25">
      <c r="A3096" t="s">
        <v>157</v>
      </c>
      <c r="B3096">
        <v>2013</v>
      </c>
      <c r="C3096" t="s">
        <v>78</v>
      </c>
      <c r="D3096" t="s">
        <v>39</v>
      </c>
      <c r="E3096" t="s">
        <v>18516</v>
      </c>
      <c r="F3096">
        <v>808</v>
      </c>
    </row>
    <row r="3097" spans="1:6" x14ac:dyDescent="0.25">
      <c r="A3097" t="s">
        <v>157</v>
      </c>
      <c r="B3097">
        <v>2013</v>
      </c>
      <c r="C3097" t="s">
        <v>78</v>
      </c>
      <c r="D3097" t="s">
        <v>103</v>
      </c>
      <c r="E3097" t="s">
        <v>18517</v>
      </c>
      <c r="F3097">
        <v>8463</v>
      </c>
    </row>
    <row r="3098" spans="1:6" x14ac:dyDescent="0.25">
      <c r="A3098" t="s">
        <v>157</v>
      </c>
      <c r="B3098">
        <v>2013</v>
      </c>
      <c r="C3098" t="s">
        <v>79</v>
      </c>
      <c r="D3098" t="s">
        <v>38</v>
      </c>
      <c r="E3098" t="s">
        <v>18518</v>
      </c>
      <c r="F3098">
        <v>444</v>
      </c>
    </row>
    <row r="3099" spans="1:6" x14ac:dyDescent="0.25">
      <c r="A3099" t="s">
        <v>157</v>
      </c>
      <c r="B3099">
        <v>2013</v>
      </c>
      <c r="C3099" t="s">
        <v>79</v>
      </c>
      <c r="D3099" t="s">
        <v>40</v>
      </c>
      <c r="E3099" t="s">
        <v>18519</v>
      </c>
      <c r="F3099">
        <v>502</v>
      </c>
    </row>
    <row r="3100" spans="1:6" x14ac:dyDescent="0.25">
      <c r="A3100" t="s">
        <v>157</v>
      </c>
      <c r="B3100">
        <v>2013</v>
      </c>
      <c r="C3100" t="s">
        <v>79</v>
      </c>
      <c r="D3100" t="s">
        <v>102</v>
      </c>
      <c r="E3100" t="s">
        <v>18520</v>
      </c>
      <c r="F3100">
        <v>1163</v>
      </c>
    </row>
    <row r="3101" spans="1:6" x14ac:dyDescent="0.25">
      <c r="A3101" t="s">
        <v>157</v>
      </c>
      <c r="B3101">
        <v>2013</v>
      </c>
      <c r="C3101" t="s">
        <v>79</v>
      </c>
      <c r="D3101" t="s">
        <v>107</v>
      </c>
      <c r="E3101" t="s">
        <v>18521</v>
      </c>
      <c r="F3101">
        <v>1634</v>
      </c>
    </row>
    <row r="3102" spans="1:6" x14ac:dyDescent="0.25">
      <c r="A3102" t="s">
        <v>157</v>
      </c>
      <c r="B3102">
        <v>2013</v>
      </c>
      <c r="C3102" t="s">
        <v>79</v>
      </c>
      <c r="D3102" t="s">
        <v>39</v>
      </c>
      <c r="E3102" t="s">
        <v>18522</v>
      </c>
      <c r="F3102">
        <v>908</v>
      </c>
    </row>
    <row r="3103" spans="1:6" x14ac:dyDescent="0.25">
      <c r="A3103" t="s">
        <v>157</v>
      </c>
      <c r="B3103">
        <v>2013</v>
      </c>
      <c r="C3103" t="s">
        <v>79</v>
      </c>
      <c r="D3103" t="s">
        <v>103</v>
      </c>
      <c r="E3103" t="s">
        <v>18523</v>
      </c>
      <c r="F3103">
        <v>8426</v>
      </c>
    </row>
    <row r="3104" spans="1:6" x14ac:dyDescent="0.25">
      <c r="A3104" t="s">
        <v>157</v>
      </c>
      <c r="B3104">
        <v>2014</v>
      </c>
      <c r="C3104" t="s">
        <v>76</v>
      </c>
      <c r="D3104" t="s">
        <v>38</v>
      </c>
      <c r="E3104" t="s">
        <v>18524</v>
      </c>
      <c r="F3104">
        <v>322</v>
      </c>
    </row>
    <row r="3105" spans="1:6" x14ac:dyDescent="0.25">
      <c r="A3105" t="s">
        <v>157</v>
      </c>
      <c r="B3105">
        <v>2014</v>
      </c>
      <c r="C3105" t="s">
        <v>76</v>
      </c>
      <c r="D3105" t="s">
        <v>40</v>
      </c>
      <c r="E3105" t="s">
        <v>18525</v>
      </c>
      <c r="F3105">
        <v>338</v>
      </c>
    </row>
    <row r="3106" spans="1:6" x14ac:dyDescent="0.25">
      <c r="A3106" t="s">
        <v>157</v>
      </c>
      <c r="B3106">
        <v>2014</v>
      </c>
      <c r="C3106" t="s">
        <v>76</v>
      </c>
      <c r="D3106" t="s">
        <v>102</v>
      </c>
      <c r="E3106" t="s">
        <v>18526</v>
      </c>
      <c r="F3106">
        <v>912</v>
      </c>
    </row>
    <row r="3107" spans="1:6" x14ac:dyDescent="0.25">
      <c r="A3107" t="s">
        <v>157</v>
      </c>
      <c r="B3107">
        <v>2014</v>
      </c>
      <c r="C3107" t="s">
        <v>76</v>
      </c>
      <c r="D3107" t="s">
        <v>107</v>
      </c>
      <c r="E3107" t="s">
        <v>18527</v>
      </c>
      <c r="F3107">
        <v>867</v>
      </c>
    </row>
    <row r="3108" spans="1:6" x14ac:dyDescent="0.25">
      <c r="A3108" t="s">
        <v>157</v>
      </c>
      <c r="B3108">
        <v>2014</v>
      </c>
      <c r="C3108" t="s">
        <v>76</v>
      </c>
      <c r="D3108" t="s">
        <v>39</v>
      </c>
      <c r="E3108" t="s">
        <v>18528</v>
      </c>
      <c r="F3108">
        <v>667</v>
      </c>
    </row>
    <row r="3109" spans="1:6" x14ac:dyDescent="0.25">
      <c r="A3109" t="s">
        <v>157</v>
      </c>
      <c r="B3109">
        <v>2014</v>
      </c>
      <c r="C3109" t="s">
        <v>76</v>
      </c>
      <c r="D3109" t="s">
        <v>103</v>
      </c>
      <c r="E3109" t="s">
        <v>18529</v>
      </c>
      <c r="F3109">
        <v>7301</v>
      </c>
    </row>
    <row r="3110" spans="1:6" x14ac:dyDescent="0.25">
      <c r="A3110" t="s">
        <v>157</v>
      </c>
      <c r="B3110">
        <v>2014</v>
      </c>
      <c r="C3110" t="s">
        <v>77</v>
      </c>
      <c r="D3110" t="s">
        <v>38</v>
      </c>
      <c r="E3110" t="s">
        <v>18530</v>
      </c>
      <c r="F3110">
        <v>310</v>
      </c>
    </row>
    <row r="3111" spans="1:6" x14ac:dyDescent="0.25">
      <c r="A3111" t="s">
        <v>157</v>
      </c>
      <c r="B3111">
        <v>2014</v>
      </c>
      <c r="C3111" t="s">
        <v>77</v>
      </c>
      <c r="D3111" t="s">
        <v>40</v>
      </c>
      <c r="E3111" t="s">
        <v>18531</v>
      </c>
      <c r="F3111">
        <v>366</v>
      </c>
    </row>
    <row r="3112" spans="1:6" x14ac:dyDescent="0.25">
      <c r="A3112" t="s">
        <v>157</v>
      </c>
      <c r="B3112">
        <v>2014</v>
      </c>
      <c r="C3112" t="s">
        <v>77</v>
      </c>
      <c r="D3112" t="s">
        <v>102</v>
      </c>
      <c r="E3112" t="s">
        <v>18532</v>
      </c>
      <c r="F3112">
        <v>955</v>
      </c>
    </row>
    <row r="3113" spans="1:6" x14ac:dyDescent="0.25">
      <c r="A3113" t="s">
        <v>157</v>
      </c>
      <c r="B3113">
        <v>2014</v>
      </c>
      <c r="C3113" t="s">
        <v>77</v>
      </c>
      <c r="D3113" t="s">
        <v>107</v>
      </c>
      <c r="E3113" t="s">
        <v>18533</v>
      </c>
      <c r="F3113">
        <v>1016</v>
      </c>
    </row>
    <row r="3114" spans="1:6" x14ac:dyDescent="0.25">
      <c r="A3114" t="s">
        <v>157</v>
      </c>
      <c r="B3114">
        <v>2014</v>
      </c>
      <c r="C3114" t="s">
        <v>77</v>
      </c>
      <c r="D3114" t="s">
        <v>39</v>
      </c>
      <c r="E3114" t="s">
        <v>18534</v>
      </c>
      <c r="F3114">
        <v>741</v>
      </c>
    </row>
    <row r="3115" spans="1:6" x14ac:dyDescent="0.25">
      <c r="A3115" t="s">
        <v>157</v>
      </c>
      <c r="B3115">
        <v>2014</v>
      </c>
      <c r="C3115" t="s">
        <v>77</v>
      </c>
      <c r="D3115" t="s">
        <v>103</v>
      </c>
      <c r="E3115" t="s">
        <v>18535</v>
      </c>
      <c r="F3115">
        <v>8371</v>
      </c>
    </row>
    <row r="3116" spans="1:6" x14ac:dyDescent="0.25">
      <c r="A3116" t="s">
        <v>157</v>
      </c>
      <c r="B3116">
        <v>2014</v>
      </c>
      <c r="C3116" t="s">
        <v>78</v>
      </c>
      <c r="D3116" t="s">
        <v>38</v>
      </c>
      <c r="E3116" t="s">
        <v>18536</v>
      </c>
      <c r="F3116">
        <v>296</v>
      </c>
    </row>
    <row r="3117" spans="1:6" x14ac:dyDescent="0.25">
      <c r="A3117" t="s">
        <v>157</v>
      </c>
      <c r="B3117">
        <v>2014</v>
      </c>
      <c r="C3117" t="s">
        <v>78</v>
      </c>
      <c r="D3117" t="s">
        <v>40</v>
      </c>
      <c r="E3117" t="s">
        <v>18537</v>
      </c>
      <c r="F3117">
        <v>419</v>
      </c>
    </row>
    <row r="3118" spans="1:6" x14ac:dyDescent="0.25">
      <c r="A3118" t="s">
        <v>157</v>
      </c>
      <c r="B3118">
        <v>2014</v>
      </c>
      <c r="C3118" t="s">
        <v>78</v>
      </c>
      <c r="D3118" t="s">
        <v>102</v>
      </c>
      <c r="E3118" t="s">
        <v>18538</v>
      </c>
      <c r="F3118">
        <v>947</v>
      </c>
    </row>
    <row r="3119" spans="1:6" x14ac:dyDescent="0.25">
      <c r="A3119" t="s">
        <v>157</v>
      </c>
      <c r="B3119">
        <v>2014</v>
      </c>
      <c r="C3119" t="s">
        <v>78</v>
      </c>
      <c r="D3119" t="s">
        <v>107</v>
      </c>
      <c r="E3119" t="s">
        <v>18539</v>
      </c>
      <c r="F3119">
        <v>952</v>
      </c>
    </row>
    <row r="3120" spans="1:6" x14ac:dyDescent="0.25">
      <c r="A3120" t="s">
        <v>157</v>
      </c>
      <c r="B3120">
        <v>2014</v>
      </c>
      <c r="C3120" t="s">
        <v>78</v>
      </c>
      <c r="D3120" t="s">
        <v>39</v>
      </c>
      <c r="E3120" t="s">
        <v>18540</v>
      </c>
      <c r="F3120">
        <v>739</v>
      </c>
    </row>
    <row r="3121" spans="1:6" x14ac:dyDescent="0.25">
      <c r="A3121" t="s">
        <v>157</v>
      </c>
      <c r="B3121">
        <v>2014</v>
      </c>
      <c r="C3121" t="s">
        <v>78</v>
      </c>
      <c r="D3121" t="s">
        <v>103</v>
      </c>
      <c r="E3121" t="s">
        <v>18541</v>
      </c>
      <c r="F3121">
        <v>8406</v>
      </c>
    </row>
    <row r="3122" spans="1:6" x14ac:dyDescent="0.25">
      <c r="A3122" t="s">
        <v>157</v>
      </c>
      <c r="B3122">
        <v>2014</v>
      </c>
      <c r="C3122" t="s">
        <v>79</v>
      </c>
      <c r="D3122" t="s">
        <v>38</v>
      </c>
      <c r="E3122" t="s">
        <v>18542</v>
      </c>
      <c r="F3122">
        <v>378</v>
      </c>
    </row>
    <row r="3123" spans="1:6" x14ac:dyDescent="0.25">
      <c r="A3123" t="s">
        <v>157</v>
      </c>
      <c r="B3123">
        <v>2014</v>
      </c>
      <c r="C3123" t="s">
        <v>79</v>
      </c>
      <c r="D3123" t="s">
        <v>40</v>
      </c>
      <c r="E3123" t="s">
        <v>18543</v>
      </c>
      <c r="F3123">
        <v>528</v>
      </c>
    </row>
    <row r="3124" spans="1:6" x14ac:dyDescent="0.25">
      <c r="A3124" t="s">
        <v>157</v>
      </c>
      <c r="B3124">
        <v>2014</v>
      </c>
      <c r="C3124" t="s">
        <v>79</v>
      </c>
      <c r="D3124" t="s">
        <v>102</v>
      </c>
      <c r="E3124" t="s">
        <v>18544</v>
      </c>
      <c r="F3124">
        <v>1291</v>
      </c>
    </row>
    <row r="3125" spans="1:6" x14ac:dyDescent="0.25">
      <c r="A3125" t="s">
        <v>157</v>
      </c>
      <c r="B3125">
        <v>2014</v>
      </c>
      <c r="C3125" t="s">
        <v>79</v>
      </c>
      <c r="D3125" t="s">
        <v>107</v>
      </c>
      <c r="E3125" t="s">
        <v>18545</v>
      </c>
      <c r="F3125">
        <v>1755</v>
      </c>
    </row>
    <row r="3126" spans="1:6" x14ac:dyDescent="0.25">
      <c r="A3126" t="s">
        <v>157</v>
      </c>
      <c r="B3126">
        <v>2014</v>
      </c>
      <c r="C3126" t="s">
        <v>79</v>
      </c>
      <c r="D3126" t="s">
        <v>39</v>
      </c>
      <c r="E3126" t="s">
        <v>18546</v>
      </c>
      <c r="F3126">
        <v>875</v>
      </c>
    </row>
    <row r="3127" spans="1:6" x14ac:dyDescent="0.25">
      <c r="A3127" t="s">
        <v>157</v>
      </c>
      <c r="B3127">
        <v>2014</v>
      </c>
      <c r="C3127" t="s">
        <v>79</v>
      </c>
      <c r="D3127" t="s">
        <v>103</v>
      </c>
      <c r="E3127" t="s">
        <v>18547</v>
      </c>
      <c r="F3127">
        <v>8577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06"/>
  <sheetViews>
    <sheetView topLeftCell="A4285" workbookViewId="0">
      <selection activeCell="B4304" sqref="B4304"/>
    </sheetView>
  </sheetViews>
  <sheetFormatPr defaultRowHeight="15" x14ac:dyDescent="0.25"/>
  <cols>
    <col min="1" max="1" width="17.28515625" bestFit="1" customWidth="1"/>
    <col min="2" max="2" width="8.42578125" bestFit="1" customWidth="1"/>
    <col min="3" max="3" width="30.28515625" bestFit="1" customWidth="1"/>
    <col min="4" max="4" width="37.28515625" bestFit="1" customWidth="1"/>
    <col min="5" max="5" width="71.5703125" bestFit="1" customWidth="1"/>
  </cols>
  <sheetData>
    <row r="1" spans="1:6" x14ac:dyDescent="0.25">
      <c r="B1" s="309" t="s">
        <v>62</v>
      </c>
      <c r="C1" s="309"/>
      <c r="D1" s="309"/>
      <c r="E1" s="309"/>
      <c r="F1" s="309"/>
    </row>
    <row r="2" spans="1:6" x14ac:dyDescent="0.25">
      <c r="A2" s="3" t="s">
        <v>26</v>
      </c>
      <c r="B2" s="5" t="s">
        <v>27</v>
      </c>
      <c r="C2" s="5" t="s">
        <v>24</v>
      </c>
      <c r="D2" s="5" t="s">
        <v>37</v>
      </c>
      <c r="E2" s="5" t="s">
        <v>70</v>
      </c>
      <c r="F2" s="6" t="s">
        <v>35</v>
      </c>
    </row>
    <row r="3" spans="1:6" x14ac:dyDescent="0.25">
      <c r="A3" t="s">
        <v>45</v>
      </c>
      <c r="B3">
        <v>2010</v>
      </c>
      <c r="C3" t="s">
        <v>7</v>
      </c>
      <c r="D3" t="s">
        <v>38</v>
      </c>
      <c r="E3" t="s">
        <v>18548</v>
      </c>
      <c r="F3">
        <v>1</v>
      </c>
    </row>
    <row r="4" spans="1:6" x14ac:dyDescent="0.25">
      <c r="A4" t="s">
        <v>45</v>
      </c>
      <c r="B4">
        <v>2010</v>
      </c>
      <c r="C4" t="s">
        <v>7</v>
      </c>
      <c r="D4" t="s">
        <v>40</v>
      </c>
      <c r="E4" t="s">
        <v>18549</v>
      </c>
      <c r="F4">
        <v>2</v>
      </c>
    </row>
    <row r="5" spans="1:6" x14ac:dyDescent="0.25">
      <c r="A5" t="s">
        <v>45</v>
      </c>
      <c r="B5">
        <v>2010</v>
      </c>
      <c r="C5" t="s">
        <v>7</v>
      </c>
      <c r="D5" t="s">
        <v>102</v>
      </c>
      <c r="E5" t="s">
        <v>18550</v>
      </c>
      <c r="F5">
        <v>2</v>
      </c>
    </row>
    <row r="6" spans="1:6" x14ac:dyDescent="0.25">
      <c r="A6" t="s">
        <v>45</v>
      </c>
      <c r="B6">
        <v>2010</v>
      </c>
      <c r="C6" t="s">
        <v>7</v>
      </c>
      <c r="D6" t="s">
        <v>107</v>
      </c>
      <c r="E6" t="s">
        <v>18551</v>
      </c>
      <c r="F6">
        <v>2</v>
      </c>
    </row>
    <row r="7" spans="1:6" x14ac:dyDescent="0.25">
      <c r="A7" t="s">
        <v>45</v>
      </c>
      <c r="B7">
        <v>2010</v>
      </c>
      <c r="C7" t="s">
        <v>7</v>
      </c>
      <c r="D7" t="s">
        <v>39</v>
      </c>
      <c r="E7" t="s">
        <v>18552</v>
      </c>
      <c r="F7">
        <v>9</v>
      </c>
    </row>
    <row r="8" spans="1:6" x14ac:dyDescent="0.25">
      <c r="A8" t="s">
        <v>45</v>
      </c>
      <c r="B8">
        <v>2010</v>
      </c>
      <c r="C8" t="s">
        <v>7</v>
      </c>
      <c r="D8" t="s">
        <v>103</v>
      </c>
      <c r="E8" t="s">
        <v>18553</v>
      </c>
      <c r="F8">
        <v>70</v>
      </c>
    </row>
    <row r="9" spans="1:6" x14ac:dyDescent="0.25">
      <c r="A9" t="s">
        <v>45</v>
      </c>
      <c r="B9">
        <v>2010</v>
      </c>
      <c r="C9" t="s">
        <v>8</v>
      </c>
      <c r="D9" t="s">
        <v>38</v>
      </c>
      <c r="E9" t="s">
        <v>18554</v>
      </c>
      <c r="F9">
        <v>34</v>
      </c>
    </row>
    <row r="10" spans="1:6" x14ac:dyDescent="0.25">
      <c r="A10" t="s">
        <v>45</v>
      </c>
      <c r="B10">
        <v>2010</v>
      </c>
      <c r="C10" t="s">
        <v>8</v>
      </c>
      <c r="D10" t="s">
        <v>40</v>
      </c>
      <c r="E10" t="s">
        <v>18555</v>
      </c>
      <c r="F10">
        <v>55</v>
      </c>
    </row>
    <row r="11" spans="1:6" x14ac:dyDescent="0.25">
      <c r="A11" t="s">
        <v>45</v>
      </c>
      <c r="B11">
        <v>2010</v>
      </c>
      <c r="C11" t="s">
        <v>8</v>
      </c>
      <c r="D11" t="s">
        <v>102</v>
      </c>
      <c r="E11" t="s">
        <v>18556</v>
      </c>
      <c r="F11">
        <v>45</v>
      </c>
    </row>
    <row r="12" spans="1:6" x14ac:dyDescent="0.25">
      <c r="A12" t="s">
        <v>45</v>
      </c>
      <c r="B12">
        <v>2010</v>
      </c>
      <c r="C12" t="s">
        <v>8</v>
      </c>
      <c r="D12" t="s">
        <v>107</v>
      </c>
      <c r="E12" t="s">
        <v>18557</v>
      </c>
      <c r="F12">
        <v>26</v>
      </c>
    </row>
    <row r="13" spans="1:6" x14ac:dyDescent="0.25">
      <c r="A13" t="s">
        <v>45</v>
      </c>
      <c r="B13">
        <v>2010</v>
      </c>
      <c r="C13" t="s">
        <v>8</v>
      </c>
      <c r="D13" t="s">
        <v>39</v>
      </c>
      <c r="E13" t="s">
        <v>18558</v>
      </c>
      <c r="F13">
        <v>128</v>
      </c>
    </row>
    <row r="14" spans="1:6" x14ac:dyDescent="0.25">
      <c r="A14" t="s">
        <v>45</v>
      </c>
      <c r="B14">
        <v>2010</v>
      </c>
      <c r="C14" t="s">
        <v>8</v>
      </c>
      <c r="D14" t="s">
        <v>103</v>
      </c>
      <c r="E14" t="s">
        <v>18559</v>
      </c>
      <c r="F14">
        <v>1406</v>
      </c>
    </row>
    <row r="15" spans="1:6" x14ac:dyDescent="0.25">
      <c r="A15" t="s">
        <v>45</v>
      </c>
      <c r="B15">
        <v>2010</v>
      </c>
      <c r="C15" t="s">
        <v>9</v>
      </c>
      <c r="D15" t="s">
        <v>38</v>
      </c>
      <c r="E15" t="s">
        <v>18560</v>
      </c>
      <c r="F15">
        <v>8</v>
      </c>
    </row>
    <row r="16" spans="1:6" x14ac:dyDescent="0.25">
      <c r="A16" t="s">
        <v>45</v>
      </c>
      <c r="B16">
        <v>2010</v>
      </c>
      <c r="C16" t="s">
        <v>9</v>
      </c>
      <c r="D16" t="s">
        <v>40</v>
      </c>
      <c r="E16" t="s">
        <v>18561</v>
      </c>
      <c r="F16">
        <v>7</v>
      </c>
    </row>
    <row r="17" spans="1:6" x14ac:dyDescent="0.25">
      <c r="A17" t="s">
        <v>45</v>
      </c>
      <c r="B17">
        <v>2010</v>
      </c>
      <c r="C17" t="s">
        <v>9</v>
      </c>
      <c r="D17" t="s">
        <v>102</v>
      </c>
      <c r="E17" t="s">
        <v>18562</v>
      </c>
      <c r="F17">
        <v>33</v>
      </c>
    </row>
    <row r="18" spans="1:6" x14ac:dyDescent="0.25">
      <c r="A18" t="s">
        <v>45</v>
      </c>
      <c r="B18">
        <v>2010</v>
      </c>
      <c r="C18" t="s">
        <v>9</v>
      </c>
      <c r="D18" t="s">
        <v>107</v>
      </c>
      <c r="E18" t="s">
        <v>18563</v>
      </c>
      <c r="F18">
        <v>8</v>
      </c>
    </row>
    <row r="19" spans="1:6" x14ac:dyDescent="0.25">
      <c r="A19" t="s">
        <v>45</v>
      </c>
      <c r="B19">
        <v>2010</v>
      </c>
      <c r="C19" t="s">
        <v>9</v>
      </c>
      <c r="D19" t="s">
        <v>39</v>
      </c>
      <c r="E19" t="s">
        <v>18564</v>
      </c>
      <c r="F19">
        <v>45</v>
      </c>
    </row>
    <row r="20" spans="1:6" x14ac:dyDescent="0.25">
      <c r="A20" t="s">
        <v>45</v>
      </c>
      <c r="B20">
        <v>2010</v>
      </c>
      <c r="C20" t="s">
        <v>9</v>
      </c>
      <c r="D20" t="s">
        <v>103</v>
      </c>
      <c r="E20" t="s">
        <v>18565</v>
      </c>
      <c r="F20">
        <v>433</v>
      </c>
    </row>
    <row r="21" spans="1:6" x14ac:dyDescent="0.25">
      <c r="A21" t="s">
        <v>45</v>
      </c>
      <c r="B21">
        <v>2010</v>
      </c>
      <c r="C21" t="s">
        <v>10</v>
      </c>
      <c r="D21" t="s">
        <v>40</v>
      </c>
      <c r="E21" t="s">
        <v>18566</v>
      </c>
      <c r="F21">
        <v>1</v>
      </c>
    </row>
    <row r="22" spans="1:6" x14ac:dyDescent="0.25">
      <c r="A22" t="s">
        <v>45</v>
      </c>
      <c r="B22">
        <v>2010</v>
      </c>
      <c r="C22" t="s">
        <v>10</v>
      </c>
      <c r="D22" t="s">
        <v>102</v>
      </c>
      <c r="E22" t="s">
        <v>18567</v>
      </c>
      <c r="F22">
        <v>17</v>
      </c>
    </row>
    <row r="23" spans="1:6" x14ac:dyDescent="0.25">
      <c r="A23" t="s">
        <v>45</v>
      </c>
      <c r="B23">
        <v>2010</v>
      </c>
      <c r="C23" t="s">
        <v>10</v>
      </c>
      <c r="D23" t="s">
        <v>107</v>
      </c>
      <c r="E23" t="s">
        <v>18568</v>
      </c>
      <c r="F23">
        <v>1</v>
      </c>
    </row>
    <row r="24" spans="1:6" x14ac:dyDescent="0.25">
      <c r="A24" t="s">
        <v>45</v>
      </c>
      <c r="B24">
        <v>2010</v>
      </c>
      <c r="C24" t="s">
        <v>10</v>
      </c>
      <c r="D24" t="s">
        <v>39</v>
      </c>
      <c r="E24" t="s">
        <v>18569</v>
      </c>
      <c r="F24">
        <v>16</v>
      </c>
    </row>
    <row r="25" spans="1:6" x14ac:dyDescent="0.25">
      <c r="A25" t="s">
        <v>45</v>
      </c>
      <c r="B25">
        <v>2010</v>
      </c>
      <c r="C25" t="s">
        <v>10</v>
      </c>
      <c r="D25" t="s">
        <v>103</v>
      </c>
      <c r="E25" t="s">
        <v>18570</v>
      </c>
      <c r="F25">
        <v>99</v>
      </c>
    </row>
    <row r="26" spans="1:6" x14ac:dyDescent="0.25">
      <c r="A26" t="s">
        <v>45</v>
      </c>
      <c r="B26">
        <v>2010</v>
      </c>
      <c r="C26" t="s">
        <v>11</v>
      </c>
      <c r="D26" t="s">
        <v>102</v>
      </c>
      <c r="E26" t="s">
        <v>18571</v>
      </c>
      <c r="F26">
        <v>35</v>
      </c>
    </row>
    <row r="27" spans="1:6" x14ac:dyDescent="0.25">
      <c r="A27" t="s">
        <v>45</v>
      </c>
      <c r="B27">
        <v>2010</v>
      </c>
      <c r="C27" t="s">
        <v>11</v>
      </c>
      <c r="D27" t="s">
        <v>107</v>
      </c>
      <c r="E27" t="s">
        <v>18572</v>
      </c>
      <c r="F27">
        <v>6</v>
      </c>
    </row>
    <row r="28" spans="1:6" x14ac:dyDescent="0.25">
      <c r="A28" t="s">
        <v>45</v>
      </c>
      <c r="B28">
        <v>2010</v>
      </c>
      <c r="C28" t="s">
        <v>11</v>
      </c>
      <c r="D28" t="s">
        <v>39</v>
      </c>
      <c r="E28" t="s">
        <v>18573</v>
      </c>
      <c r="F28">
        <v>16</v>
      </c>
    </row>
    <row r="29" spans="1:6" x14ac:dyDescent="0.25">
      <c r="A29" t="s">
        <v>45</v>
      </c>
      <c r="B29">
        <v>2010</v>
      </c>
      <c r="C29" t="s">
        <v>11</v>
      </c>
      <c r="D29" t="s">
        <v>103</v>
      </c>
      <c r="E29" t="s">
        <v>18574</v>
      </c>
      <c r="F29">
        <v>85</v>
      </c>
    </row>
    <row r="30" spans="1:6" x14ac:dyDescent="0.25">
      <c r="A30" t="s">
        <v>45</v>
      </c>
      <c r="B30">
        <v>2011</v>
      </c>
      <c r="C30" t="s">
        <v>7</v>
      </c>
      <c r="D30" t="s">
        <v>38</v>
      </c>
      <c r="E30" t="s">
        <v>18575</v>
      </c>
      <c r="F30">
        <v>3</v>
      </c>
    </row>
    <row r="31" spans="1:6" x14ac:dyDescent="0.25">
      <c r="A31" t="s">
        <v>45</v>
      </c>
      <c r="B31">
        <v>2011</v>
      </c>
      <c r="C31" t="s">
        <v>7</v>
      </c>
      <c r="D31" t="s">
        <v>40</v>
      </c>
      <c r="E31" t="s">
        <v>18576</v>
      </c>
      <c r="F31">
        <v>3</v>
      </c>
    </row>
    <row r="32" spans="1:6" x14ac:dyDescent="0.25">
      <c r="A32" t="s">
        <v>45</v>
      </c>
      <c r="B32">
        <v>2011</v>
      </c>
      <c r="C32" t="s">
        <v>7</v>
      </c>
      <c r="D32" t="s">
        <v>102</v>
      </c>
      <c r="E32" t="s">
        <v>18577</v>
      </c>
      <c r="F32">
        <v>4</v>
      </c>
    </row>
    <row r="33" spans="1:6" x14ac:dyDescent="0.25">
      <c r="A33" t="s">
        <v>45</v>
      </c>
      <c r="B33">
        <v>2011</v>
      </c>
      <c r="C33" t="s">
        <v>7</v>
      </c>
      <c r="D33" t="s">
        <v>107</v>
      </c>
      <c r="E33" t="s">
        <v>18578</v>
      </c>
      <c r="F33">
        <v>4</v>
      </c>
    </row>
    <row r="34" spans="1:6" x14ac:dyDescent="0.25">
      <c r="A34" t="s">
        <v>45</v>
      </c>
      <c r="B34">
        <v>2011</v>
      </c>
      <c r="C34" t="s">
        <v>7</v>
      </c>
      <c r="D34" t="s">
        <v>39</v>
      </c>
      <c r="E34" t="s">
        <v>18579</v>
      </c>
      <c r="F34">
        <v>6</v>
      </c>
    </row>
    <row r="35" spans="1:6" x14ac:dyDescent="0.25">
      <c r="A35" t="s">
        <v>45</v>
      </c>
      <c r="B35">
        <v>2011</v>
      </c>
      <c r="C35" t="s">
        <v>7</v>
      </c>
      <c r="D35" t="s">
        <v>103</v>
      </c>
      <c r="E35" t="s">
        <v>18580</v>
      </c>
      <c r="F35">
        <v>61</v>
      </c>
    </row>
    <row r="36" spans="1:6" x14ac:dyDescent="0.25">
      <c r="A36" t="s">
        <v>45</v>
      </c>
      <c r="B36">
        <v>2011</v>
      </c>
      <c r="C36" t="s">
        <v>8</v>
      </c>
      <c r="D36" t="s">
        <v>38</v>
      </c>
      <c r="E36" t="s">
        <v>18581</v>
      </c>
      <c r="F36">
        <v>28</v>
      </c>
    </row>
    <row r="37" spans="1:6" x14ac:dyDescent="0.25">
      <c r="A37" t="s">
        <v>45</v>
      </c>
      <c r="B37">
        <v>2011</v>
      </c>
      <c r="C37" t="s">
        <v>8</v>
      </c>
      <c r="D37" t="s">
        <v>40</v>
      </c>
      <c r="E37" t="s">
        <v>18582</v>
      </c>
      <c r="F37">
        <v>24</v>
      </c>
    </row>
    <row r="38" spans="1:6" x14ac:dyDescent="0.25">
      <c r="A38" t="s">
        <v>45</v>
      </c>
      <c r="B38">
        <v>2011</v>
      </c>
      <c r="C38" t="s">
        <v>8</v>
      </c>
      <c r="D38" t="s">
        <v>102</v>
      </c>
      <c r="E38" t="s">
        <v>18583</v>
      </c>
      <c r="F38">
        <v>70</v>
      </c>
    </row>
    <row r="39" spans="1:6" x14ac:dyDescent="0.25">
      <c r="A39" t="s">
        <v>45</v>
      </c>
      <c r="B39">
        <v>2011</v>
      </c>
      <c r="C39" t="s">
        <v>8</v>
      </c>
      <c r="D39" t="s">
        <v>107</v>
      </c>
      <c r="E39" t="s">
        <v>18584</v>
      </c>
      <c r="F39">
        <v>13</v>
      </c>
    </row>
    <row r="40" spans="1:6" x14ac:dyDescent="0.25">
      <c r="A40" t="s">
        <v>45</v>
      </c>
      <c r="B40">
        <v>2011</v>
      </c>
      <c r="C40" t="s">
        <v>8</v>
      </c>
      <c r="D40" t="s">
        <v>39</v>
      </c>
      <c r="E40" t="s">
        <v>18585</v>
      </c>
      <c r="F40">
        <v>89</v>
      </c>
    </row>
    <row r="41" spans="1:6" x14ac:dyDescent="0.25">
      <c r="A41" t="s">
        <v>45</v>
      </c>
      <c r="B41">
        <v>2011</v>
      </c>
      <c r="C41" t="s">
        <v>8</v>
      </c>
      <c r="D41" t="s">
        <v>103</v>
      </c>
      <c r="E41" t="s">
        <v>18586</v>
      </c>
      <c r="F41">
        <v>1448</v>
      </c>
    </row>
    <row r="42" spans="1:6" x14ac:dyDescent="0.25">
      <c r="A42" t="s">
        <v>45</v>
      </c>
      <c r="B42">
        <v>2011</v>
      </c>
      <c r="C42" t="s">
        <v>9</v>
      </c>
      <c r="D42" t="s">
        <v>38</v>
      </c>
      <c r="E42" t="s">
        <v>18587</v>
      </c>
      <c r="F42">
        <v>3</v>
      </c>
    </row>
    <row r="43" spans="1:6" x14ac:dyDescent="0.25">
      <c r="A43" t="s">
        <v>45</v>
      </c>
      <c r="B43">
        <v>2011</v>
      </c>
      <c r="C43" t="s">
        <v>9</v>
      </c>
      <c r="D43" t="s">
        <v>40</v>
      </c>
      <c r="E43" t="s">
        <v>18588</v>
      </c>
      <c r="F43">
        <v>4</v>
      </c>
    </row>
    <row r="44" spans="1:6" x14ac:dyDescent="0.25">
      <c r="A44" t="s">
        <v>45</v>
      </c>
      <c r="B44">
        <v>2011</v>
      </c>
      <c r="C44" t="s">
        <v>9</v>
      </c>
      <c r="D44" t="s">
        <v>102</v>
      </c>
      <c r="E44" t="s">
        <v>18589</v>
      </c>
      <c r="F44">
        <v>41</v>
      </c>
    </row>
    <row r="45" spans="1:6" x14ac:dyDescent="0.25">
      <c r="A45" t="s">
        <v>45</v>
      </c>
      <c r="B45">
        <v>2011</v>
      </c>
      <c r="C45" t="s">
        <v>9</v>
      </c>
      <c r="D45" t="s">
        <v>107</v>
      </c>
      <c r="E45" t="s">
        <v>18590</v>
      </c>
      <c r="F45">
        <v>6</v>
      </c>
    </row>
    <row r="46" spans="1:6" x14ac:dyDescent="0.25">
      <c r="A46" t="s">
        <v>45</v>
      </c>
      <c r="B46">
        <v>2011</v>
      </c>
      <c r="C46" t="s">
        <v>9</v>
      </c>
      <c r="D46" t="s">
        <v>39</v>
      </c>
      <c r="E46" t="s">
        <v>18591</v>
      </c>
      <c r="F46">
        <v>20</v>
      </c>
    </row>
    <row r="47" spans="1:6" x14ac:dyDescent="0.25">
      <c r="A47" t="s">
        <v>45</v>
      </c>
      <c r="B47">
        <v>2011</v>
      </c>
      <c r="C47" t="s">
        <v>9</v>
      </c>
      <c r="D47" t="s">
        <v>103</v>
      </c>
      <c r="E47" t="s">
        <v>18592</v>
      </c>
      <c r="F47">
        <v>411</v>
      </c>
    </row>
    <row r="48" spans="1:6" x14ac:dyDescent="0.25">
      <c r="A48" t="s">
        <v>45</v>
      </c>
      <c r="B48">
        <v>2011</v>
      </c>
      <c r="C48" t="s">
        <v>10</v>
      </c>
      <c r="D48" t="s">
        <v>38</v>
      </c>
      <c r="E48" t="s">
        <v>18593</v>
      </c>
      <c r="F48">
        <v>1</v>
      </c>
    </row>
    <row r="49" spans="1:6" x14ac:dyDescent="0.25">
      <c r="A49" t="s">
        <v>45</v>
      </c>
      <c r="B49">
        <v>2011</v>
      </c>
      <c r="C49" t="s">
        <v>10</v>
      </c>
      <c r="D49" t="s">
        <v>102</v>
      </c>
      <c r="E49" t="s">
        <v>18594</v>
      </c>
      <c r="F49">
        <v>27</v>
      </c>
    </row>
    <row r="50" spans="1:6" x14ac:dyDescent="0.25">
      <c r="A50" t="s">
        <v>45</v>
      </c>
      <c r="B50">
        <v>2011</v>
      </c>
      <c r="C50" t="s">
        <v>10</v>
      </c>
      <c r="D50" t="s">
        <v>107</v>
      </c>
      <c r="E50" t="s">
        <v>18595</v>
      </c>
      <c r="F50">
        <v>1</v>
      </c>
    </row>
    <row r="51" spans="1:6" x14ac:dyDescent="0.25">
      <c r="A51" t="s">
        <v>45</v>
      </c>
      <c r="B51">
        <v>2011</v>
      </c>
      <c r="C51" t="s">
        <v>10</v>
      </c>
      <c r="D51" t="s">
        <v>39</v>
      </c>
      <c r="E51" t="s">
        <v>18596</v>
      </c>
      <c r="F51">
        <v>2</v>
      </c>
    </row>
    <row r="52" spans="1:6" x14ac:dyDescent="0.25">
      <c r="A52" t="s">
        <v>45</v>
      </c>
      <c r="B52">
        <v>2011</v>
      </c>
      <c r="C52" t="s">
        <v>10</v>
      </c>
      <c r="D52" t="s">
        <v>103</v>
      </c>
      <c r="E52" t="s">
        <v>18597</v>
      </c>
      <c r="F52">
        <v>95</v>
      </c>
    </row>
    <row r="53" spans="1:6" x14ac:dyDescent="0.25">
      <c r="A53" t="s">
        <v>45</v>
      </c>
      <c r="B53">
        <v>2011</v>
      </c>
      <c r="C53" t="s">
        <v>11</v>
      </c>
      <c r="D53" t="s">
        <v>38</v>
      </c>
      <c r="E53" t="s">
        <v>18598</v>
      </c>
      <c r="F53">
        <v>1</v>
      </c>
    </row>
    <row r="54" spans="1:6" x14ac:dyDescent="0.25">
      <c r="A54" t="s">
        <v>45</v>
      </c>
      <c r="B54">
        <v>2011</v>
      </c>
      <c r="C54" t="s">
        <v>11</v>
      </c>
      <c r="D54" t="s">
        <v>102</v>
      </c>
      <c r="E54" t="s">
        <v>18599</v>
      </c>
      <c r="F54">
        <v>33</v>
      </c>
    </row>
    <row r="55" spans="1:6" x14ac:dyDescent="0.25">
      <c r="A55" t="s">
        <v>45</v>
      </c>
      <c r="B55">
        <v>2011</v>
      </c>
      <c r="C55" t="s">
        <v>11</v>
      </c>
      <c r="D55" t="s">
        <v>107</v>
      </c>
      <c r="E55" t="s">
        <v>18600</v>
      </c>
      <c r="F55">
        <v>5</v>
      </c>
    </row>
    <row r="56" spans="1:6" x14ac:dyDescent="0.25">
      <c r="A56" t="s">
        <v>45</v>
      </c>
      <c r="B56">
        <v>2011</v>
      </c>
      <c r="C56" t="s">
        <v>11</v>
      </c>
      <c r="D56" t="s">
        <v>39</v>
      </c>
      <c r="E56" t="s">
        <v>18601</v>
      </c>
      <c r="F56">
        <v>8</v>
      </c>
    </row>
    <row r="57" spans="1:6" x14ac:dyDescent="0.25">
      <c r="A57" t="s">
        <v>45</v>
      </c>
      <c r="B57">
        <v>2011</v>
      </c>
      <c r="C57" t="s">
        <v>11</v>
      </c>
      <c r="D57" t="s">
        <v>103</v>
      </c>
      <c r="E57" t="s">
        <v>18602</v>
      </c>
      <c r="F57">
        <v>112</v>
      </c>
    </row>
    <row r="58" spans="1:6" x14ac:dyDescent="0.25">
      <c r="A58" t="s">
        <v>45</v>
      </c>
      <c r="B58">
        <v>2012</v>
      </c>
      <c r="C58" t="s">
        <v>7</v>
      </c>
      <c r="D58" t="s">
        <v>38</v>
      </c>
      <c r="E58" t="s">
        <v>18603</v>
      </c>
      <c r="F58">
        <v>3</v>
      </c>
    </row>
    <row r="59" spans="1:6" x14ac:dyDescent="0.25">
      <c r="A59" t="s">
        <v>45</v>
      </c>
      <c r="B59">
        <v>2012</v>
      </c>
      <c r="C59" t="s">
        <v>7</v>
      </c>
      <c r="D59" t="s">
        <v>40</v>
      </c>
      <c r="E59" t="s">
        <v>18604</v>
      </c>
      <c r="F59">
        <v>8</v>
      </c>
    </row>
    <row r="60" spans="1:6" x14ac:dyDescent="0.25">
      <c r="A60" t="s">
        <v>45</v>
      </c>
      <c r="B60">
        <v>2012</v>
      </c>
      <c r="C60" t="s">
        <v>7</v>
      </c>
      <c r="D60" t="s">
        <v>102</v>
      </c>
      <c r="E60" t="s">
        <v>18605</v>
      </c>
      <c r="F60">
        <v>3</v>
      </c>
    </row>
    <row r="61" spans="1:6" x14ac:dyDescent="0.25">
      <c r="A61" t="s">
        <v>45</v>
      </c>
      <c r="B61">
        <v>2012</v>
      </c>
      <c r="C61" t="s">
        <v>7</v>
      </c>
      <c r="D61" t="s">
        <v>107</v>
      </c>
      <c r="E61" t="s">
        <v>18606</v>
      </c>
      <c r="F61">
        <v>4</v>
      </c>
    </row>
    <row r="62" spans="1:6" x14ac:dyDescent="0.25">
      <c r="A62" t="s">
        <v>45</v>
      </c>
      <c r="B62">
        <v>2012</v>
      </c>
      <c r="C62" t="s">
        <v>7</v>
      </c>
      <c r="D62" t="s">
        <v>39</v>
      </c>
      <c r="E62" t="s">
        <v>18607</v>
      </c>
      <c r="F62">
        <v>12</v>
      </c>
    </row>
    <row r="63" spans="1:6" x14ac:dyDescent="0.25">
      <c r="A63" t="s">
        <v>45</v>
      </c>
      <c r="B63">
        <v>2012</v>
      </c>
      <c r="C63" t="s">
        <v>7</v>
      </c>
      <c r="D63" t="s">
        <v>103</v>
      </c>
      <c r="E63" t="s">
        <v>18608</v>
      </c>
      <c r="F63">
        <v>58</v>
      </c>
    </row>
    <row r="64" spans="1:6" x14ac:dyDescent="0.25">
      <c r="A64" t="s">
        <v>45</v>
      </c>
      <c r="B64">
        <v>2012</v>
      </c>
      <c r="C64" t="s">
        <v>8</v>
      </c>
      <c r="D64" t="s">
        <v>38</v>
      </c>
      <c r="E64" t="s">
        <v>18609</v>
      </c>
      <c r="F64">
        <v>34</v>
      </c>
    </row>
    <row r="65" spans="1:6" x14ac:dyDescent="0.25">
      <c r="A65" t="s">
        <v>45</v>
      </c>
      <c r="B65">
        <v>2012</v>
      </c>
      <c r="C65" t="s">
        <v>8</v>
      </c>
      <c r="D65" t="s">
        <v>40</v>
      </c>
      <c r="E65" t="s">
        <v>18610</v>
      </c>
      <c r="F65">
        <v>61</v>
      </c>
    </row>
    <row r="66" spans="1:6" x14ac:dyDescent="0.25">
      <c r="A66" t="s">
        <v>45</v>
      </c>
      <c r="B66">
        <v>2012</v>
      </c>
      <c r="C66" t="s">
        <v>8</v>
      </c>
      <c r="D66" t="s">
        <v>102</v>
      </c>
      <c r="E66" t="s">
        <v>18611</v>
      </c>
      <c r="F66">
        <v>51</v>
      </c>
    </row>
    <row r="67" spans="1:6" x14ac:dyDescent="0.25">
      <c r="A67" t="s">
        <v>45</v>
      </c>
      <c r="B67">
        <v>2012</v>
      </c>
      <c r="C67" t="s">
        <v>8</v>
      </c>
      <c r="D67" t="s">
        <v>107</v>
      </c>
      <c r="E67" t="s">
        <v>18612</v>
      </c>
      <c r="F67">
        <v>38</v>
      </c>
    </row>
    <row r="68" spans="1:6" x14ac:dyDescent="0.25">
      <c r="A68" t="s">
        <v>45</v>
      </c>
      <c r="B68">
        <v>2012</v>
      </c>
      <c r="C68" t="s">
        <v>8</v>
      </c>
      <c r="D68" t="s">
        <v>39</v>
      </c>
      <c r="E68" t="s">
        <v>18613</v>
      </c>
      <c r="F68">
        <v>91</v>
      </c>
    </row>
    <row r="69" spans="1:6" x14ac:dyDescent="0.25">
      <c r="A69" t="s">
        <v>45</v>
      </c>
      <c r="B69">
        <v>2012</v>
      </c>
      <c r="C69" t="s">
        <v>8</v>
      </c>
      <c r="D69" t="s">
        <v>103</v>
      </c>
      <c r="E69" t="s">
        <v>18614</v>
      </c>
      <c r="F69">
        <v>1361</v>
      </c>
    </row>
    <row r="70" spans="1:6" x14ac:dyDescent="0.25">
      <c r="A70" t="s">
        <v>45</v>
      </c>
      <c r="B70">
        <v>2012</v>
      </c>
      <c r="C70" t="s">
        <v>9</v>
      </c>
      <c r="D70" t="s">
        <v>38</v>
      </c>
      <c r="E70" t="s">
        <v>18615</v>
      </c>
      <c r="F70">
        <v>5</v>
      </c>
    </row>
    <row r="71" spans="1:6" x14ac:dyDescent="0.25">
      <c r="A71" t="s">
        <v>45</v>
      </c>
      <c r="B71">
        <v>2012</v>
      </c>
      <c r="C71" t="s">
        <v>9</v>
      </c>
      <c r="D71" t="s">
        <v>40</v>
      </c>
      <c r="E71" t="s">
        <v>18616</v>
      </c>
      <c r="F71">
        <v>5</v>
      </c>
    </row>
    <row r="72" spans="1:6" x14ac:dyDescent="0.25">
      <c r="A72" t="s">
        <v>45</v>
      </c>
      <c r="B72">
        <v>2012</v>
      </c>
      <c r="C72" t="s">
        <v>9</v>
      </c>
      <c r="D72" t="s">
        <v>102</v>
      </c>
      <c r="E72" t="s">
        <v>18617</v>
      </c>
      <c r="F72">
        <v>50</v>
      </c>
    </row>
    <row r="73" spans="1:6" x14ac:dyDescent="0.25">
      <c r="A73" t="s">
        <v>45</v>
      </c>
      <c r="B73">
        <v>2012</v>
      </c>
      <c r="C73" t="s">
        <v>9</v>
      </c>
      <c r="D73" t="s">
        <v>107</v>
      </c>
      <c r="E73" t="s">
        <v>18618</v>
      </c>
      <c r="F73">
        <v>13</v>
      </c>
    </row>
    <row r="74" spans="1:6" x14ac:dyDescent="0.25">
      <c r="A74" t="s">
        <v>45</v>
      </c>
      <c r="B74">
        <v>2012</v>
      </c>
      <c r="C74" t="s">
        <v>9</v>
      </c>
      <c r="D74" t="s">
        <v>39</v>
      </c>
      <c r="E74" t="s">
        <v>18619</v>
      </c>
      <c r="F74">
        <v>27</v>
      </c>
    </row>
    <row r="75" spans="1:6" x14ac:dyDescent="0.25">
      <c r="A75" t="s">
        <v>45</v>
      </c>
      <c r="B75">
        <v>2012</v>
      </c>
      <c r="C75" t="s">
        <v>9</v>
      </c>
      <c r="D75" t="s">
        <v>103</v>
      </c>
      <c r="E75" t="s">
        <v>18620</v>
      </c>
      <c r="F75">
        <v>418</v>
      </c>
    </row>
    <row r="76" spans="1:6" x14ac:dyDescent="0.25">
      <c r="A76" t="s">
        <v>45</v>
      </c>
      <c r="B76">
        <v>2012</v>
      </c>
      <c r="C76" t="s">
        <v>10</v>
      </c>
      <c r="D76" t="s">
        <v>38</v>
      </c>
      <c r="E76" t="s">
        <v>18621</v>
      </c>
      <c r="F76">
        <v>1</v>
      </c>
    </row>
    <row r="77" spans="1:6" x14ac:dyDescent="0.25">
      <c r="A77" t="s">
        <v>45</v>
      </c>
      <c r="B77">
        <v>2012</v>
      </c>
      <c r="C77" t="s">
        <v>10</v>
      </c>
      <c r="D77" t="s">
        <v>102</v>
      </c>
      <c r="E77" t="s">
        <v>18622</v>
      </c>
      <c r="F77">
        <v>23</v>
      </c>
    </row>
    <row r="78" spans="1:6" x14ac:dyDescent="0.25">
      <c r="A78" t="s">
        <v>45</v>
      </c>
      <c r="B78">
        <v>2012</v>
      </c>
      <c r="C78" t="s">
        <v>10</v>
      </c>
      <c r="D78" t="s">
        <v>107</v>
      </c>
      <c r="E78" t="s">
        <v>18623</v>
      </c>
      <c r="F78">
        <v>3</v>
      </c>
    </row>
    <row r="79" spans="1:6" x14ac:dyDescent="0.25">
      <c r="A79" t="s">
        <v>45</v>
      </c>
      <c r="B79">
        <v>2012</v>
      </c>
      <c r="C79" t="s">
        <v>10</v>
      </c>
      <c r="D79" t="s">
        <v>39</v>
      </c>
      <c r="E79" t="s">
        <v>18624</v>
      </c>
      <c r="F79">
        <v>9</v>
      </c>
    </row>
    <row r="80" spans="1:6" x14ac:dyDescent="0.25">
      <c r="A80" t="s">
        <v>45</v>
      </c>
      <c r="B80">
        <v>2012</v>
      </c>
      <c r="C80" t="s">
        <v>10</v>
      </c>
      <c r="D80" t="s">
        <v>103</v>
      </c>
      <c r="E80" t="s">
        <v>18625</v>
      </c>
      <c r="F80">
        <v>79</v>
      </c>
    </row>
    <row r="81" spans="1:6" x14ac:dyDescent="0.25">
      <c r="A81" t="s">
        <v>45</v>
      </c>
      <c r="B81">
        <v>2012</v>
      </c>
      <c r="C81" t="s">
        <v>11</v>
      </c>
      <c r="D81" t="s">
        <v>38</v>
      </c>
      <c r="E81" t="s">
        <v>18626</v>
      </c>
      <c r="F81">
        <v>1</v>
      </c>
    </row>
    <row r="82" spans="1:6" x14ac:dyDescent="0.25">
      <c r="A82" t="s">
        <v>45</v>
      </c>
      <c r="B82">
        <v>2012</v>
      </c>
      <c r="C82" t="s">
        <v>11</v>
      </c>
      <c r="D82" t="s">
        <v>102</v>
      </c>
      <c r="E82" t="s">
        <v>18627</v>
      </c>
      <c r="F82">
        <v>50</v>
      </c>
    </row>
    <row r="83" spans="1:6" x14ac:dyDescent="0.25">
      <c r="A83" t="s">
        <v>45</v>
      </c>
      <c r="B83">
        <v>2012</v>
      </c>
      <c r="C83" t="s">
        <v>11</v>
      </c>
      <c r="D83" t="s">
        <v>107</v>
      </c>
      <c r="E83" t="s">
        <v>18628</v>
      </c>
      <c r="F83">
        <v>8</v>
      </c>
    </row>
    <row r="84" spans="1:6" x14ac:dyDescent="0.25">
      <c r="A84" t="s">
        <v>45</v>
      </c>
      <c r="B84">
        <v>2012</v>
      </c>
      <c r="C84" t="s">
        <v>11</v>
      </c>
      <c r="D84" t="s">
        <v>39</v>
      </c>
      <c r="E84" t="s">
        <v>18629</v>
      </c>
      <c r="F84">
        <v>10</v>
      </c>
    </row>
    <row r="85" spans="1:6" x14ac:dyDescent="0.25">
      <c r="A85" t="s">
        <v>45</v>
      </c>
      <c r="B85">
        <v>2012</v>
      </c>
      <c r="C85" t="s">
        <v>11</v>
      </c>
      <c r="D85" t="s">
        <v>103</v>
      </c>
      <c r="E85" t="s">
        <v>18630</v>
      </c>
      <c r="F85">
        <v>120</v>
      </c>
    </row>
    <row r="86" spans="1:6" x14ac:dyDescent="0.25">
      <c r="A86" t="s">
        <v>45</v>
      </c>
      <c r="B86">
        <v>2013</v>
      </c>
      <c r="C86" t="s">
        <v>7</v>
      </c>
      <c r="D86" t="s">
        <v>38</v>
      </c>
      <c r="E86" t="s">
        <v>18631</v>
      </c>
      <c r="F86">
        <v>3</v>
      </c>
    </row>
    <row r="87" spans="1:6" x14ac:dyDescent="0.25">
      <c r="A87" t="s">
        <v>45</v>
      </c>
      <c r="B87">
        <v>2013</v>
      </c>
      <c r="C87" t="s">
        <v>7</v>
      </c>
      <c r="D87" t="s">
        <v>40</v>
      </c>
      <c r="E87" t="s">
        <v>18632</v>
      </c>
      <c r="F87">
        <v>7</v>
      </c>
    </row>
    <row r="88" spans="1:6" x14ac:dyDescent="0.25">
      <c r="A88" t="s">
        <v>45</v>
      </c>
      <c r="B88">
        <v>2013</v>
      </c>
      <c r="C88" t="s">
        <v>7</v>
      </c>
      <c r="D88" t="s">
        <v>102</v>
      </c>
      <c r="E88" t="s">
        <v>18633</v>
      </c>
      <c r="F88">
        <v>7</v>
      </c>
    </row>
    <row r="89" spans="1:6" x14ac:dyDescent="0.25">
      <c r="A89" t="s">
        <v>45</v>
      </c>
      <c r="B89">
        <v>2013</v>
      </c>
      <c r="C89" t="s">
        <v>7</v>
      </c>
      <c r="D89" t="s">
        <v>107</v>
      </c>
      <c r="E89" t="s">
        <v>18634</v>
      </c>
      <c r="F89">
        <v>4</v>
      </c>
    </row>
    <row r="90" spans="1:6" x14ac:dyDescent="0.25">
      <c r="A90" t="s">
        <v>45</v>
      </c>
      <c r="B90">
        <v>2013</v>
      </c>
      <c r="C90" t="s">
        <v>7</v>
      </c>
      <c r="D90" t="s">
        <v>39</v>
      </c>
      <c r="E90" t="s">
        <v>18635</v>
      </c>
      <c r="F90">
        <v>2</v>
      </c>
    </row>
    <row r="91" spans="1:6" x14ac:dyDescent="0.25">
      <c r="A91" t="s">
        <v>45</v>
      </c>
      <c r="B91">
        <v>2013</v>
      </c>
      <c r="C91" t="s">
        <v>7</v>
      </c>
      <c r="D91" t="s">
        <v>103</v>
      </c>
      <c r="E91" t="s">
        <v>18636</v>
      </c>
      <c r="F91">
        <v>59</v>
      </c>
    </row>
    <row r="92" spans="1:6" x14ac:dyDescent="0.25">
      <c r="A92" t="s">
        <v>45</v>
      </c>
      <c r="B92">
        <v>2013</v>
      </c>
      <c r="C92" t="s">
        <v>8</v>
      </c>
      <c r="D92" t="s">
        <v>38</v>
      </c>
      <c r="E92" t="s">
        <v>18637</v>
      </c>
      <c r="F92">
        <v>50</v>
      </c>
    </row>
    <row r="93" spans="1:6" x14ac:dyDescent="0.25">
      <c r="A93" t="s">
        <v>45</v>
      </c>
      <c r="B93">
        <v>2013</v>
      </c>
      <c r="C93" t="s">
        <v>8</v>
      </c>
      <c r="D93" t="s">
        <v>40</v>
      </c>
      <c r="E93" t="s">
        <v>18638</v>
      </c>
      <c r="F93">
        <v>68</v>
      </c>
    </row>
    <row r="94" spans="1:6" x14ac:dyDescent="0.25">
      <c r="A94" t="s">
        <v>45</v>
      </c>
      <c r="B94">
        <v>2013</v>
      </c>
      <c r="C94" t="s">
        <v>8</v>
      </c>
      <c r="D94" t="s">
        <v>102</v>
      </c>
      <c r="E94" t="s">
        <v>18639</v>
      </c>
      <c r="F94">
        <v>66</v>
      </c>
    </row>
    <row r="95" spans="1:6" x14ac:dyDescent="0.25">
      <c r="A95" t="s">
        <v>45</v>
      </c>
      <c r="B95">
        <v>2013</v>
      </c>
      <c r="C95" t="s">
        <v>8</v>
      </c>
      <c r="D95" t="s">
        <v>107</v>
      </c>
      <c r="E95" t="s">
        <v>18640</v>
      </c>
      <c r="F95">
        <v>34</v>
      </c>
    </row>
    <row r="96" spans="1:6" x14ac:dyDescent="0.25">
      <c r="A96" t="s">
        <v>45</v>
      </c>
      <c r="B96">
        <v>2013</v>
      </c>
      <c r="C96" t="s">
        <v>8</v>
      </c>
      <c r="D96" t="s">
        <v>39</v>
      </c>
      <c r="E96" t="s">
        <v>18641</v>
      </c>
      <c r="F96">
        <v>73</v>
      </c>
    </row>
    <row r="97" spans="1:6" x14ac:dyDescent="0.25">
      <c r="A97" t="s">
        <v>45</v>
      </c>
      <c r="B97">
        <v>2013</v>
      </c>
      <c r="C97" t="s">
        <v>8</v>
      </c>
      <c r="D97" t="s">
        <v>103</v>
      </c>
      <c r="E97" t="s">
        <v>18642</v>
      </c>
      <c r="F97">
        <v>1376</v>
      </c>
    </row>
    <row r="98" spans="1:6" x14ac:dyDescent="0.25">
      <c r="A98" t="s">
        <v>45</v>
      </c>
      <c r="B98">
        <v>2013</v>
      </c>
      <c r="C98" t="s">
        <v>9</v>
      </c>
      <c r="D98" t="s">
        <v>38</v>
      </c>
      <c r="E98" t="s">
        <v>18643</v>
      </c>
      <c r="F98">
        <v>6</v>
      </c>
    </row>
    <row r="99" spans="1:6" x14ac:dyDescent="0.25">
      <c r="A99" t="s">
        <v>45</v>
      </c>
      <c r="B99">
        <v>2013</v>
      </c>
      <c r="C99" t="s">
        <v>9</v>
      </c>
      <c r="D99" t="s">
        <v>40</v>
      </c>
      <c r="E99" t="s">
        <v>18644</v>
      </c>
      <c r="F99">
        <v>6</v>
      </c>
    </row>
    <row r="100" spans="1:6" x14ac:dyDescent="0.25">
      <c r="A100" t="s">
        <v>45</v>
      </c>
      <c r="B100">
        <v>2013</v>
      </c>
      <c r="C100" t="s">
        <v>9</v>
      </c>
      <c r="D100" t="s">
        <v>102</v>
      </c>
      <c r="E100" t="s">
        <v>18645</v>
      </c>
      <c r="F100">
        <v>52</v>
      </c>
    </row>
    <row r="101" spans="1:6" x14ac:dyDescent="0.25">
      <c r="A101" t="s">
        <v>45</v>
      </c>
      <c r="B101">
        <v>2013</v>
      </c>
      <c r="C101" t="s">
        <v>9</v>
      </c>
      <c r="D101" t="s">
        <v>107</v>
      </c>
      <c r="E101" t="s">
        <v>18646</v>
      </c>
      <c r="F101">
        <v>7</v>
      </c>
    </row>
    <row r="102" spans="1:6" x14ac:dyDescent="0.25">
      <c r="A102" t="s">
        <v>45</v>
      </c>
      <c r="B102">
        <v>2013</v>
      </c>
      <c r="C102" t="s">
        <v>9</v>
      </c>
      <c r="D102" t="s">
        <v>39</v>
      </c>
      <c r="E102" t="s">
        <v>18647</v>
      </c>
      <c r="F102">
        <v>37</v>
      </c>
    </row>
    <row r="103" spans="1:6" x14ac:dyDescent="0.25">
      <c r="A103" t="s">
        <v>45</v>
      </c>
      <c r="B103">
        <v>2013</v>
      </c>
      <c r="C103" t="s">
        <v>9</v>
      </c>
      <c r="D103" t="s">
        <v>103</v>
      </c>
      <c r="E103" t="s">
        <v>18648</v>
      </c>
      <c r="F103">
        <v>396</v>
      </c>
    </row>
    <row r="104" spans="1:6" x14ac:dyDescent="0.25">
      <c r="A104" t="s">
        <v>45</v>
      </c>
      <c r="B104">
        <v>2013</v>
      </c>
      <c r="C104" t="s">
        <v>10</v>
      </c>
      <c r="D104" t="s">
        <v>38</v>
      </c>
      <c r="E104" t="s">
        <v>18649</v>
      </c>
      <c r="F104">
        <v>3</v>
      </c>
    </row>
    <row r="105" spans="1:6" x14ac:dyDescent="0.25">
      <c r="A105" t="s">
        <v>45</v>
      </c>
      <c r="B105">
        <v>2013</v>
      </c>
      <c r="C105" t="s">
        <v>10</v>
      </c>
      <c r="D105" t="s">
        <v>40</v>
      </c>
      <c r="E105" t="s">
        <v>18650</v>
      </c>
      <c r="F105">
        <v>2</v>
      </c>
    </row>
    <row r="106" spans="1:6" x14ac:dyDescent="0.25">
      <c r="A106" t="s">
        <v>45</v>
      </c>
      <c r="B106">
        <v>2013</v>
      </c>
      <c r="C106" t="s">
        <v>10</v>
      </c>
      <c r="D106" t="s">
        <v>102</v>
      </c>
      <c r="E106" t="s">
        <v>18651</v>
      </c>
      <c r="F106">
        <v>19</v>
      </c>
    </row>
    <row r="107" spans="1:6" x14ac:dyDescent="0.25">
      <c r="A107" t="s">
        <v>45</v>
      </c>
      <c r="B107">
        <v>2013</v>
      </c>
      <c r="C107" t="s">
        <v>10</v>
      </c>
      <c r="D107" t="s">
        <v>107</v>
      </c>
      <c r="E107" t="s">
        <v>18652</v>
      </c>
      <c r="F107">
        <v>3</v>
      </c>
    </row>
    <row r="108" spans="1:6" x14ac:dyDescent="0.25">
      <c r="A108" t="s">
        <v>45</v>
      </c>
      <c r="B108">
        <v>2013</v>
      </c>
      <c r="C108" t="s">
        <v>10</v>
      </c>
      <c r="D108" t="s">
        <v>39</v>
      </c>
      <c r="E108" t="s">
        <v>18653</v>
      </c>
      <c r="F108">
        <v>4</v>
      </c>
    </row>
    <row r="109" spans="1:6" x14ac:dyDescent="0.25">
      <c r="A109" t="s">
        <v>45</v>
      </c>
      <c r="B109">
        <v>2013</v>
      </c>
      <c r="C109" t="s">
        <v>10</v>
      </c>
      <c r="D109" t="s">
        <v>103</v>
      </c>
      <c r="E109" t="s">
        <v>18654</v>
      </c>
      <c r="F109">
        <v>71</v>
      </c>
    </row>
    <row r="110" spans="1:6" x14ac:dyDescent="0.25">
      <c r="A110" t="s">
        <v>45</v>
      </c>
      <c r="B110">
        <v>2013</v>
      </c>
      <c r="C110" t="s">
        <v>11</v>
      </c>
      <c r="D110" t="s">
        <v>38</v>
      </c>
      <c r="E110" t="s">
        <v>18655</v>
      </c>
      <c r="F110">
        <v>3</v>
      </c>
    </row>
    <row r="111" spans="1:6" x14ac:dyDescent="0.25">
      <c r="A111" t="s">
        <v>45</v>
      </c>
      <c r="B111">
        <v>2013</v>
      </c>
      <c r="C111" t="s">
        <v>11</v>
      </c>
      <c r="D111" t="s">
        <v>102</v>
      </c>
      <c r="E111" t="s">
        <v>18656</v>
      </c>
      <c r="F111">
        <v>56</v>
      </c>
    </row>
    <row r="112" spans="1:6" x14ac:dyDescent="0.25">
      <c r="A112" t="s">
        <v>45</v>
      </c>
      <c r="B112">
        <v>2013</v>
      </c>
      <c r="C112" t="s">
        <v>11</v>
      </c>
      <c r="D112" t="s">
        <v>107</v>
      </c>
      <c r="E112" t="s">
        <v>18657</v>
      </c>
      <c r="F112">
        <v>5</v>
      </c>
    </row>
    <row r="113" spans="1:6" x14ac:dyDescent="0.25">
      <c r="A113" t="s">
        <v>45</v>
      </c>
      <c r="B113">
        <v>2013</v>
      </c>
      <c r="C113" t="s">
        <v>11</v>
      </c>
      <c r="D113" t="s">
        <v>39</v>
      </c>
      <c r="E113" t="s">
        <v>18658</v>
      </c>
      <c r="F113">
        <v>7</v>
      </c>
    </row>
    <row r="114" spans="1:6" x14ac:dyDescent="0.25">
      <c r="A114" t="s">
        <v>45</v>
      </c>
      <c r="B114">
        <v>2013</v>
      </c>
      <c r="C114" t="s">
        <v>11</v>
      </c>
      <c r="D114" t="s">
        <v>103</v>
      </c>
      <c r="E114" t="s">
        <v>18659</v>
      </c>
      <c r="F114">
        <v>113</v>
      </c>
    </row>
    <row r="115" spans="1:6" x14ac:dyDescent="0.25">
      <c r="A115" t="s">
        <v>45</v>
      </c>
      <c r="B115">
        <v>2014</v>
      </c>
      <c r="C115" t="s">
        <v>7</v>
      </c>
      <c r="D115" t="s">
        <v>38</v>
      </c>
      <c r="E115" t="s">
        <v>18660</v>
      </c>
      <c r="F115">
        <v>6</v>
      </c>
    </row>
    <row r="116" spans="1:6" x14ac:dyDescent="0.25">
      <c r="A116" t="s">
        <v>45</v>
      </c>
      <c r="B116">
        <v>2014</v>
      </c>
      <c r="C116" t="s">
        <v>7</v>
      </c>
      <c r="D116" t="s">
        <v>40</v>
      </c>
      <c r="E116" t="s">
        <v>18661</v>
      </c>
      <c r="F116">
        <v>1</v>
      </c>
    </row>
    <row r="117" spans="1:6" x14ac:dyDescent="0.25">
      <c r="A117" t="s">
        <v>45</v>
      </c>
      <c r="B117">
        <v>2014</v>
      </c>
      <c r="C117" t="s">
        <v>7</v>
      </c>
      <c r="D117" t="s">
        <v>102</v>
      </c>
      <c r="E117" t="s">
        <v>18662</v>
      </c>
      <c r="F117">
        <v>6</v>
      </c>
    </row>
    <row r="118" spans="1:6" x14ac:dyDescent="0.25">
      <c r="A118" t="s">
        <v>45</v>
      </c>
      <c r="B118">
        <v>2014</v>
      </c>
      <c r="C118" t="s">
        <v>7</v>
      </c>
      <c r="D118" t="s">
        <v>107</v>
      </c>
      <c r="E118" t="s">
        <v>18663</v>
      </c>
      <c r="F118">
        <v>2</v>
      </c>
    </row>
    <row r="119" spans="1:6" x14ac:dyDescent="0.25">
      <c r="A119" t="s">
        <v>45</v>
      </c>
      <c r="B119">
        <v>2014</v>
      </c>
      <c r="C119" t="s">
        <v>7</v>
      </c>
      <c r="D119" t="s">
        <v>39</v>
      </c>
      <c r="E119" t="s">
        <v>18664</v>
      </c>
      <c r="F119">
        <v>4</v>
      </c>
    </row>
    <row r="120" spans="1:6" x14ac:dyDescent="0.25">
      <c r="A120" t="s">
        <v>45</v>
      </c>
      <c r="B120">
        <v>2014</v>
      </c>
      <c r="C120" t="s">
        <v>7</v>
      </c>
      <c r="D120" t="s">
        <v>103</v>
      </c>
      <c r="E120" t="s">
        <v>18665</v>
      </c>
      <c r="F120">
        <v>72</v>
      </c>
    </row>
    <row r="121" spans="1:6" x14ac:dyDescent="0.25">
      <c r="A121" t="s">
        <v>45</v>
      </c>
      <c r="B121">
        <v>2014</v>
      </c>
      <c r="C121" t="s">
        <v>8</v>
      </c>
      <c r="D121" t="s">
        <v>38</v>
      </c>
      <c r="E121" t="s">
        <v>18666</v>
      </c>
      <c r="F121">
        <v>43</v>
      </c>
    </row>
    <row r="122" spans="1:6" x14ac:dyDescent="0.25">
      <c r="A122" t="s">
        <v>45</v>
      </c>
      <c r="B122">
        <v>2014</v>
      </c>
      <c r="C122" t="s">
        <v>8</v>
      </c>
      <c r="D122" t="s">
        <v>40</v>
      </c>
      <c r="E122" t="s">
        <v>18667</v>
      </c>
      <c r="F122">
        <v>60</v>
      </c>
    </row>
    <row r="123" spans="1:6" x14ac:dyDescent="0.25">
      <c r="A123" t="s">
        <v>45</v>
      </c>
      <c r="B123">
        <v>2014</v>
      </c>
      <c r="C123" t="s">
        <v>8</v>
      </c>
      <c r="D123" t="s">
        <v>102</v>
      </c>
      <c r="E123" t="s">
        <v>18668</v>
      </c>
      <c r="F123">
        <v>65</v>
      </c>
    </row>
    <row r="124" spans="1:6" x14ac:dyDescent="0.25">
      <c r="A124" t="s">
        <v>45</v>
      </c>
      <c r="B124">
        <v>2014</v>
      </c>
      <c r="C124" t="s">
        <v>8</v>
      </c>
      <c r="D124" t="s">
        <v>107</v>
      </c>
      <c r="E124" t="s">
        <v>18669</v>
      </c>
      <c r="F124">
        <v>47</v>
      </c>
    </row>
    <row r="125" spans="1:6" x14ac:dyDescent="0.25">
      <c r="A125" t="s">
        <v>45</v>
      </c>
      <c r="B125">
        <v>2014</v>
      </c>
      <c r="C125" t="s">
        <v>8</v>
      </c>
      <c r="D125" t="s">
        <v>39</v>
      </c>
      <c r="E125" t="s">
        <v>18670</v>
      </c>
      <c r="F125">
        <v>104</v>
      </c>
    </row>
    <row r="126" spans="1:6" x14ac:dyDescent="0.25">
      <c r="A126" t="s">
        <v>45</v>
      </c>
      <c r="B126">
        <v>2014</v>
      </c>
      <c r="C126" t="s">
        <v>8</v>
      </c>
      <c r="D126" t="s">
        <v>103</v>
      </c>
      <c r="E126" t="s">
        <v>18671</v>
      </c>
      <c r="F126">
        <v>1491</v>
      </c>
    </row>
    <row r="127" spans="1:6" x14ac:dyDescent="0.25">
      <c r="A127" t="s">
        <v>45</v>
      </c>
      <c r="B127">
        <v>2014</v>
      </c>
      <c r="C127" t="s">
        <v>9</v>
      </c>
      <c r="D127" t="s">
        <v>38</v>
      </c>
      <c r="E127" t="s">
        <v>18672</v>
      </c>
      <c r="F127">
        <v>9</v>
      </c>
    </row>
    <row r="128" spans="1:6" x14ac:dyDescent="0.25">
      <c r="A128" t="s">
        <v>45</v>
      </c>
      <c r="B128">
        <v>2014</v>
      </c>
      <c r="C128" t="s">
        <v>9</v>
      </c>
      <c r="D128" t="s">
        <v>40</v>
      </c>
      <c r="E128" t="s">
        <v>18673</v>
      </c>
      <c r="F128">
        <v>6</v>
      </c>
    </row>
    <row r="129" spans="1:6" x14ac:dyDescent="0.25">
      <c r="A129" t="s">
        <v>45</v>
      </c>
      <c r="B129">
        <v>2014</v>
      </c>
      <c r="C129" t="s">
        <v>9</v>
      </c>
      <c r="D129" t="s">
        <v>102</v>
      </c>
      <c r="E129" t="s">
        <v>18674</v>
      </c>
      <c r="F129">
        <v>49</v>
      </c>
    </row>
    <row r="130" spans="1:6" x14ac:dyDescent="0.25">
      <c r="A130" t="s">
        <v>45</v>
      </c>
      <c r="B130">
        <v>2014</v>
      </c>
      <c r="C130" t="s">
        <v>9</v>
      </c>
      <c r="D130" t="s">
        <v>107</v>
      </c>
      <c r="E130" t="s">
        <v>18675</v>
      </c>
      <c r="F130">
        <v>6</v>
      </c>
    </row>
    <row r="131" spans="1:6" x14ac:dyDescent="0.25">
      <c r="A131" t="s">
        <v>45</v>
      </c>
      <c r="B131">
        <v>2014</v>
      </c>
      <c r="C131" t="s">
        <v>9</v>
      </c>
      <c r="D131" t="s">
        <v>39</v>
      </c>
      <c r="E131" t="s">
        <v>18676</v>
      </c>
      <c r="F131">
        <v>27</v>
      </c>
    </row>
    <row r="132" spans="1:6" x14ac:dyDescent="0.25">
      <c r="A132" t="s">
        <v>45</v>
      </c>
      <c r="B132">
        <v>2014</v>
      </c>
      <c r="C132" t="s">
        <v>9</v>
      </c>
      <c r="D132" t="s">
        <v>103</v>
      </c>
      <c r="E132" t="s">
        <v>18677</v>
      </c>
      <c r="F132">
        <v>349</v>
      </c>
    </row>
    <row r="133" spans="1:6" x14ac:dyDescent="0.25">
      <c r="A133" t="s">
        <v>45</v>
      </c>
      <c r="B133">
        <v>2014</v>
      </c>
      <c r="C133" t="s">
        <v>10</v>
      </c>
      <c r="D133" t="s">
        <v>38</v>
      </c>
      <c r="E133" t="s">
        <v>18678</v>
      </c>
      <c r="F133">
        <v>1</v>
      </c>
    </row>
    <row r="134" spans="1:6" x14ac:dyDescent="0.25">
      <c r="A134" t="s">
        <v>45</v>
      </c>
      <c r="B134">
        <v>2014</v>
      </c>
      <c r="C134" t="s">
        <v>10</v>
      </c>
      <c r="D134" t="s">
        <v>40</v>
      </c>
      <c r="E134" t="s">
        <v>18679</v>
      </c>
      <c r="F134">
        <v>1</v>
      </c>
    </row>
    <row r="135" spans="1:6" x14ac:dyDescent="0.25">
      <c r="A135" t="s">
        <v>45</v>
      </c>
      <c r="B135">
        <v>2014</v>
      </c>
      <c r="C135" t="s">
        <v>10</v>
      </c>
      <c r="D135" t="s">
        <v>102</v>
      </c>
      <c r="E135" t="s">
        <v>18680</v>
      </c>
      <c r="F135">
        <v>24</v>
      </c>
    </row>
    <row r="136" spans="1:6" x14ac:dyDescent="0.25">
      <c r="A136" t="s">
        <v>45</v>
      </c>
      <c r="B136">
        <v>2014</v>
      </c>
      <c r="C136" t="s">
        <v>10</v>
      </c>
      <c r="D136" t="s">
        <v>39</v>
      </c>
      <c r="E136" t="s">
        <v>18681</v>
      </c>
      <c r="F136">
        <v>6</v>
      </c>
    </row>
    <row r="137" spans="1:6" x14ac:dyDescent="0.25">
      <c r="A137" t="s">
        <v>45</v>
      </c>
      <c r="B137">
        <v>2014</v>
      </c>
      <c r="C137" t="s">
        <v>10</v>
      </c>
      <c r="D137" t="s">
        <v>103</v>
      </c>
      <c r="E137" t="s">
        <v>18682</v>
      </c>
      <c r="F137">
        <v>90</v>
      </c>
    </row>
    <row r="138" spans="1:6" x14ac:dyDescent="0.25">
      <c r="A138" t="s">
        <v>45</v>
      </c>
      <c r="B138">
        <v>2014</v>
      </c>
      <c r="C138" t="s">
        <v>11</v>
      </c>
      <c r="D138" t="s">
        <v>38</v>
      </c>
      <c r="E138" t="s">
        <v>18683</v>
      </c>
      <c r="F138">
        <v>1</v>
      </c>
    </row>
    <row r="139" spans="1:6" x14ac:dyDescent="0.25">
      <c r="A139" t="s">
        <v>45</v>
      </c>
      <c r="B139">
        <v>2014</v>
      </c>
      <c r="C139" t="s">
        <v>11</v>
      </c>
      <c r="D139" t="s">
        <v>102</v>
      </c>
      <c r="E139" t="s">
        <v>18684</v>
      </c>
      <c r="F139">
        <v>47</v>
      </c>
    </row>
    <row r="140" spans="1:6" x14ac:dyDescent="0.25">
      <c r="A140" t="s">
        <v>45</v>
      </c>
      <c r="B140">
        <v>2014</v>
      </c>
      <c r="C140" t="s">
        <v>11</v>
      </c>
      <c r="D140" t="s">
        <v>107</v>
      </c>
      <c r="E140" t="s">
        <v>18685</v>
      </c>
      <c r="F140">
        <v>4</v>
      </c>
    </row>
    <row r="141" spans="1:6" x14ac:dyDescent="0.25">
      <c r="A141" t="s">
        <v>45</v>
      </c>
      <c r="B141">
        <v>2014</v>
      </c>
      <c r="C141" t="s">
        <v>11</v>
      </c>
      <c r="D141" t="s">
        <v>39</v>
      </c>
      <c r="E141" t="s">
        <v>18686</v>
      </c>
      <c r="F141">
        <v>7</v>
      </c>
    </row>
    <row r="142" spans="1:6" x14ac:dyDescent="0.25">
      <c r="A142" t="s">
        <v>45</v>
      </c>
      <c r="B142">
        <v>2014</v>
      </c>
      <c r="C142" t="s">
        <v>11</v>
      </c>
      <c r="D142" t="s">
        <v>103</v>
      </c>
      <c r="E142" t="s">
        <v>18687</v>
      </c>
      <c r="F142">
        <v>99</v>
      </c>
    </row>
    <row r="143" spans="1:6" x14ac:dyDescent="0.25">
      <c r="A143" t="s">
        <v>45</v>
      </c>
      <c r="B143">
        <v>2015</v>
      </c>
      <c r="C143" t="s">
        <v>7</v>
      </c>
      <c r="D143" t="s">
        <v>38</v>
      </c>
      <c r="E143" t="s">
        <v>18688</v>
      </c>
      <c r="F143">
        <v>3</v>
      </c>
    </row>
    <row r="144" spans="1:6" x14ac:dyDescent="0.25">
      <c r="A144" t="s">
        <v>45</v>
      </c>
      <c r="B144">
        <v>2015</v>
      </c>
      <c r="C144" t="s">
        <v>7</v>
      </c>
      <c r="D144" t="s">
        <v>40</v>
      </c>
      <c r="E144" t="s">
        <v>18689</v>
      </c>
      <c r="F144">
        <v>6</v>
      </c>
    </row>
    <row r="145" spans="1:6" x14ac:dyDescent="0.25">
      <c r="A145" t="s">
        <v>45</v>
      </c>
      <c r="B145">
        <v>2015</v>
      </c>
      <c r="C145" t="s">
        <v>7</v>
      </c>
      <c r="D145" t="s">
        <v>102</v>
      </c>
      <c r="E145" t="s">
        <v>18690</v>
      </c>
      <c r="F145">
        <v>5</v>
      </c>
    </row>
    <row r="146" spans="1:6" x14ac:dyDescent="0.25">
      <c r="A146" t="s">
        <v>45</v>
      </c>
      <c r="B146">
        <v>2015</v>
      </c>
      <c r="C146" t="s">
        <v>7</v>
      </c>
      <c r="D146" t="s">
        <v>107</v>
      </c>
      <c r="E146" t="s">
        <v>18691</v>
      </c>
      <c r="F146">
        <v>3</v>
      </c>
    </row>
    <row r="147" spans="1:6" x14ac:dyDescent="0.25">
      <c r="A147" t="s">
        <v>45</v>
      </c>
      <c r="B147">
        <v>2015</v>
      </c>
      <c r="C147" t="s">
        <v>7</v>
      </c>
      <c r="D147" t="s">
        <v>39</v>
      </c>
      <c r="E147" t="s">
        <v>18692</v>
      </c>
      <c r="F147">
        <v>5</v>
      </c>
    </row>
    <row r="148" spans="1:6" x14ac:dyDescent="0.25">
      <c r="A148" t="s">
        <v>45</v>
      </c>
      <c r="B148">
        <v>2015</v>
      </c>
      <c r="C148" t="s">
        <v>7</v>
      </c>
      <c r="D148" t="s">
        <v>103</v>
      </c>
      <c r="E148" t="s">
        <v>18693</v>
      </c>
      <c r="F148">
        <v>80</v>
      </c>
    </row>
    <row r="149" spans="1:6" x14ac:dyDescent="0.25">
      <c r="A149" t="s">
        <v>45</v>
      </c>
      <c r="B149">
        <v>2015</v>
      </c>
      <c r="C149" t="s">
        <v>8</v>
      </c>
      <c r="D149" t="s">
        <v>38</v>
      </c>
      <c r="E149" t="s">
        <v>18694</v>
      </c>
      <c r="F149">
        <v>63</v>
      </c>
    </row>
    <row r="150" spans="1:6" x14ac:dyDescent="0.25">
      <c r="A150" t="s">
        <v>45</v>
      </c>
      <c r="B150">
        <v>2015</v>
      </c>
      <c r="C150" t="s">
        <v>8</v>
      </c>
      <c r="D150" t="s">
        <v>40</v>
      </c>
      <c r="E150" t="s">
        <v>18695</v>
      </c>
      <c r="F150">
        <v>70</v>
      </c>
    </row>
    <row r="151" spans="1:6" x14ac:dyDescent="0.25">
      <c r="A151" t="s">
        <v>45</v>
      </c>
      <c r="B151">
        <v>2015</v>
      </c>
      <c r="C151" t="s">
        <v>8</v>
      </c>
      <c r="D151" t="s">
        <v>102</v>
      </c>
      <c r="E151" t="s">
        <v>18696</v>
      </c>
      <c r="F151">
        <v>66</v>
      </c>
    </row>
    <row r="152" spans="1:6" x14ac:dyDescent="0.25">
      <c r="A152" t="s">
        <v>45</v>
      </c>
      <c r="B152">
        <v>2015</v>
      </c>
      <c r="C152" t="s">
        <v>8</v>
      </c>
      <c r="D152" t="s">
        <v>107</v>
      </c>
      <c r="E152" t="s">
        <v>18697</v>
      </c>
      <c r="F152">
        <v>28</v>
      </c>
    </row>
    <row r="153" spans="1:6" x14ac:dyDescent="0.25">
      <c r="A153" t="s">
        <v>45</v>
      </c>
      <c r="B153">
        <v>2015</v>
      </c>
      <c r="C153" t="s">
        <v>8</v>
      </c>
      <c r="D153" t="s">
        <v>39</v>
      </c>
      <c r="E153" t="s">
        <v>18698</v>
      </c>
      <c r="F153">
        <v>76</v>
      </c>
    </row>
    <row r="154" spans="1:6" x14ac:dyDescent="0.25">
      <c r="A154" t="s">
        <v>45</v>
      </c>
      <c r="B154">
        <v>2015</v>
      </c>
      <c r="C154" t="s">
        <v>8</v>
      </c>
      <c r="D154" t="s">
        <v>103</v>
      </c>
      <c r="E154" t="s">
        <v>18699</v>
      </c>
      <c r="F154">
        <v>1575</v>
      </c>
    </row>
    <row r="155" spans="1:6" x14ac:dyDescent="0.25">
      <c r="A155" t="s">
        <v>45</v>
      </c>
      <c r="B155">
        <v>2015</v>
      </c>
      <c r="C155" t="s">
        <v>9</v>
      </c>
      <c r="D155" t="s">
        <v>38</v>
      </c>
      <c r="E155" t="s">
        <v>18700</v>
      </c>
      <c r="F155">
        <v>6</v>
      </c>
    </row>
    <row r="156" spans="1:6" x14ac:dyDescent="0.25">
      <c r="A156" t="s">
        <v>45</v>
      </c>
      <c r="B156">
        <v>2015</v>
      </c>
      <c r="C156" t="s">
        <v>9</v>
      </c>
      <c r="D156" t="s">
        <v>40</v>
      </c>
      <c r="E156" t="s">
        <v>18701</v>
      </c>
      <c r="F156">
        <v>6</v>
      </c>
    </row>
    <row r="157" spans="1:6" x14ac:dyDescent="0.25">
      <c r="A157" t="s">
        <v>45</v>
      </c>
      <c r="B157">
        <v>2015</v>
      </c>
      <c r="C157" t="s">
        <v>9</v>
      </c>
      <c r="D157" t="s">
        <v>102</v>
      </c>
      <c r="E157" t="s">
        <v>18702</v>
      </c>
      <c r="F157">
        <v>40</v>
      </c>
    </row>
    <row r="158" spans="1:6" x14ac:dyDescent="0.25">
      <c r="A158" t="s">
        <v>45</v>
      </c>
      <c r="B158">
        <v>2015</v>
      </c>
      <c r="C158" t="s">
        <v>9</v>
      </c>
      <c r="D158" t="s">
        <v>107</v>
      </c>
      <c r="E158" t="s">
        <v>18703</v>
      </c>
      <c r="F158">
        <v>6</v>
      </c>
    </row>
    <row r="159" spans="1:6" x14ac:dyDescent="0.25">
      <c r="A159" t="s">
        <v>45</v>
      </c>
      <c r="B159">
        <v>2015</v>
      </c>
      <c r="C159" t="s">
        <v>9</v>
      </c>
      <c r="D159" t="s">
        <v>39</v>
      </c>
      <c r="E159" t="s">
        <v>18704</v>
      </c>
      <c r="F159">
        <v>20</v>
      </c>
    </row>
    <row r="160" spans="1:6" x14ac:dyDescent="0.25">
      <c r="A160" t="s">
        <v>45</v>
      </c>
      <c r="B160">
        <v>2015</v>
      </c>
      <c r="C160" t="s">
        <v>9</v>
      </c>
      <c r="D160" t="s">
        <v>103</v>
      </c>
      <c r="E160" t="s">
        <v>18705</v>
      </c>
      <c r="F160">
        <v>351</v>
      </c>
    </row>
    <row r="161" spans="1:6" x14ac:dyDescent="0.25">
      <c r="A161" t="s">
        <v>45</v>
      </c>
      <c r="B161">
        <v>2015</v>
      </c>
      <c r="C161" t="s">
        <v>10</v>
      </c>
      <c r="D161" t="s">
        <v>40</v>
      </c>
      <c r="E161" t="s">
        <v>18706</v>
      </c>
      <c r="F161">
        <v>1</v>
      </c>
    </row>
    <row r="162" spans="1:6" x14ac:dyDescent="0.25">
      <c r="A162" t="s">
        <v>45</v>
      </c>
      <c r="B162">
        <v>2015</v>
      </c>
      <c r="C162" t="s">
        <v>10</v>
      </c>
      <c r="D162" t="s">
        <v>102</v>
      </c>
      <c r="E162" t="s">
        <v>18707</v>
      </c>
      <c r="F162">
        <v>25</v>
      </c>
    </row>
    <row r="163" spans="1:6" x14ac:dyDescent="0.25">
      <c r="A163" t="s">
        <v>45</v>
      </c>
      <c r="B163">
        <v>2015</v>
      </c>
      <c r="C163" t="s">
        <v>10</v>
      </c>
      <c r="D163" t="s">
        <v>107</v>
      </c>
      <c r="E163" t="s">
        <v>18708</v>
      </c>
      <c r="F163">
        <v>1</v>
      </c>
    </row>
    <row r="164" spans="1:6" x14ac:dyDescent="0.25">
      <c r="A164" t="s">
        <v>45</v>
      </c>
      <c r="B164">
        <v>2015</v>
      </c>
      <c r="C164" t="s">
        <v>10</v>
      </c>
      <c r="D164" t="s">
        <v>39</v>
      </c>
      <c r="E164" t="s">
        <v>18709</v>
      </c>
      <c r="F164">
        <v>3</v>
      </c>
    </row>
    <row r="165" spans="1:6" x14ac:dyDescent="0.25">
      <c r="A165" t="s">
        <v>45</v>
      </c>
      <c r="B165">
        <v>2015</v>
      </c>
      <c r="C165" t="s">
        <v>10</v>
      </c>
      <c r="D165" t="s">
        <v>103</v>
      </c>
      <c r="E165" t="s">
        <v>18710</v>
      </c>
      <c r="F165">
        <v>87</v>
      </c>
    </row>
    <row r="166" spans="1:6" x14ac:dyDescent="0.25">
      <c r="A166" t="s">
        <v>45</v>
      </c>
      <c r="B166">
        <v>2015</v>
      </c>
      <c r="C166" t="s">
        <v>11</v>
      </c>
      <c r="D166" t="s">
        <v>102</v>
      </c>
      <c r="E166" t="s">
        <v>18711</v>
      </c>
      <c r="F166">
        <v>51</v>
      </c>
    </row>
    <row r="167" spans="1:6" x14ac:dyDescent="0.25">
      <c r="A167" t="s">
        <v>45</v>
      </c>
      <c r="B167">
        <v>2015</v>
      </c>
      <c r="C167" t="s">
        <v>11</v>
      </c>
      <c r="D167" t="s">
        <v>107</v>
      </c>
      <c r="E167" t="s">
        <v>18712</v>
      </c>
      <c r="F167">
        <v>2</v>
      </c>
    </row>
    <row r="168" spans="1:6" x14ac:dyDescent="0.25">
      <c r="A168" t="s">
        <v>45</v>
      </c>
      <c r="B168">
        <v>2015</v>
      </c>
      <c r="C168" t="s">
        <v>11</v>
      </c>
      <c r="D168" t="s">
        <v>39</v>
      </c>
      <c r="E168" t="s">
        <v>18713</v>
      </c>
      <c r="F168">
        <v>9</v>
      </c>
    </row>
    <row r="169" spans="1:6" x14ac:dyDescent="0.25">
      <c r="A169" t="s">
        <v>45</v>
      </c>
      <c r="B169">
        <v>2015</v>
      </c>
      <c r="C169" t="s">
        <v>11</v>
      </c>
      <c r="D169" t="s">
        <v>103</v>
      </c>
      <c r="E169" t="s">
        <v>18714</v>
      </c>
      <c r="F169">
        <v>91</v>
      </c>
    </row>
    <row r="170" spans="1:6" x14ac:dyDescent="0.25">
      <c r="A170" t="s">
        <v>148</v>
      </c>
      <c r="B170">
        <v>2010</v>
      </c>
      <c r="C170" t="s">
        <v>7</v>
      </c>
      <c r="D170" t="s">
        <v>38</v>
      </c>
      <c r="E170" t="s">
        <v>18715</v>
      </c>
      <c r="F170">
        <v>5</v>
      </c>
    </row>
    <row r="171" spans="1:6" x14ac:dyDescent="0.25">
      <c r="A171" t="s">
        <v>148</v>
      </c>
      <c r="B171">
        <v>2010</v>
      </c>
      <c r="C171" t="s">
        <v>7</v>
      </c>
      <c r="D171" t="s">
        <v>40</v>
      </c>
      <c r="E171" t="s">
        <v>18716</v>
      </c>
      <c r="F171">
        <v>3</v>
      </c>
    </row>
    <row r="172" spans="1:6" x14ac:dyDescent="0.25">
      <c r="A172" t="s">
        <v>148</v>
      </c>
      <c r="B172">
        <v>2010</v>
      </c>
      <c r="C172" t="s">
        <v>7</v>
      </c>
      <c r="D172" t="s">
        <v>102</v>
      </c>
      <c r="E172" t="s">
        <v>18717</v>
      </c>
      <c r="F172">
        <v>35</v>
      </c>
    </row>
    <row r="173" spans="1:6" x14ac:dyDescent="0.25">
      <c r="A173" t="s">
        <v>148</v>
      </c>
      <c r="B173">
        <v>2010</v>
      </c>
      <c r="C173" t="s">
        <v>7</v>
      </c>
      <c r="D173" t="s">
        <v>107</v>
      </c>
      <c r="E173" t="s">
        <v>18718</v>
      </c>
      <c r="F173">
        <v>66</v>
      </c>
    </row>
    <row r="174" spans="1:6" x14ac:dyDescent="0.25">
      <c r="A174" t="s">
        <v>148</v>
      </c>
      <c r="B174">
        <v>2010</v>
      </c>
      <c r="C174" t="s">
        <v>7</v>
      </c>
      <c r="D174" t="s">
        <v>39</v>
      </c>
      <c r="E174" t="s">
        <v>18719</v>
      </c>
      <c r="F174">
        <v>3</v>
      </c>
    </row>
    <row r="175" spans="1:6" x14ac:dyDescent="0.25">
      <c r="A175" t="s">
        <v>148</v>
      </c>
      <c r="B175">
        <v>2010</v>
      </c>
      <c r="C175" t="s">
        <v>7</v>
      </c>
      <c r="D175" t="s">
        <v>103</v>
      </c>
      <c r="E175" t="s">
        <v>18720</v>
      </c>
      <c r="F175">
        <v>97</v>
      </c>
    </row>
    <row r="176" spans="1:6" x14ac:dyDescent="0.25">
      <c r="A176" t="s">
        <v>148</v>
      </c>
      <c r="B176">
        <v>2010</v>
      </c>
      <c r="C176" t="s">
        <v>8</v>
      </c>
      <c r="D176" t="s">
        <v>38</v>
      </c>
      <c r="E176" t="s">
        <v>18721</v>
      </c>
      <c r="F176">
        <v>9</v>
      </c>
    </row>
    <row r="177" spans="1:6" x14ac:dyDescent="0.25">
      <c r="A177" t="s">
        <v>148</v>
      </c>
      <c r="B177">
        <v>2010</v>
      </c>
      <c r="C177" t="s">
        <v>8</v>
      </c>
      <c r="D177" t="s">
        <v>40</v>
      </c>
      <c r="E177" t="s">
        <v>18722</v>
      </c>
      <c r="F177">
        <v>1</v>
      </c>
    </row>
    <row r="178" spans="1:6" x14ac:dyDescent="0.25">
      <c r="A178" t="s">
        <v>148</v>
      </c>
      <c r="B178">
        <v>2010</v>
      </c>
      <c r="C178" t="s">
        <v>8</v>
      </c>
      <c r="D178" t="s">
        <v>102</v>
      </c>
      <c r="E178" t="s">
        <v>18723</v>
      </c>
      <c r="F178">
        <v>24</v>
      </c>
    </row>
    <row r="179" spans="1:6" x14ac:dyDescent="0.25">
      <c r="A179" t="s">
        <v>148</v>
      </c>
      <c r="B179">
        <v>2010</v>
      </c>
      <c r="C179" t="s">
        <v>8</v>
      </c>
      <c r="D179" t="s">
        <v>107</v>
      </c>
      <c r="E179" t="s">
        <v>18724</v>
      </c>
      <c r="F179">
        <v>48</v>
      </c>
    </row>
    <row r="180" spans="1:6" x14ac:dyDescent="0.25">
      <c r="A180" t="s">
        <v>148</v>
      </c>
      <c r="B180">
        <v>2010</v>
      </c>
      <c r="C180" t="s">
        <v>8</v>
      </c>
      <c r="D180" t="s">
        <v>39</v>
      </c>
      <c r="E180" t="s">
        <v>18725</v>
      </c>
      <c r="F180">
        <v>2</v>
      </c>
    </row>
    <row r="181" spans="1:6" x14ac:dyDescent="0.25">
      <c r="A181" t="s">
        <v>148</v>
      </c>
      <c r="B181">
        <v>2010</v>
      </c>
      <c r="C181" t="s">
        <v>8</v>
      </c>
      <c r="D181" t="s">
        <v>103</v>
      </c>
      <c r="E181" t="s">
        <v>18726</v>
      </c>
      <c r="F181">
        <v>111</v>
      </c>
    </row>
    <row r="182" spans="1:6" x14ac:dyDescent="0.25">
      <c r="A182" t="s">
        <v>148</v>
      </c>
      <c r="B182">
        <v>2010</v>
      </c>
      <c r="C182" t="s">
        <v>9</v>
      </c>
      <c r="D182" t="s">
        <v>38</v>
      </c>
      <c r="E182" t="s">
        <v>18727</v>
      </c>
      <c r="F182">
        <v>3</v>
      </c>
    </row>
    <row r="183" spans="1:6" x14ac:dyDescent="0.25">
      <c r="A183" t="s">
        <v>148</v>
      </c>
      <c r="B183">
        <v>2010</v>
      </c>
      <c r="C183" t="s">
        <v>9</v>
      </c>
      <c r="D183" t="s">
        <v>102</v>
      </c>
      <c r="E183" t="s">
        <v>18728</v>
      </c>
      <c r="F183">
        <v>4</v>
      </c>
    </row>
    <row r="184" spans="1:6" x14ac:dyDescent="0.25">
      <c r="A184" t="s">
        <v>148</v>
      </c>
      <c r="B184">
        <v>2010</v>
      </c>
      <c r="C184" t="s">
        <v>9</v>
      </c>
      <c r="D184" t="s">
        <v>107</v>
      </c>
      <c r="E184" t="s">
        <v>18729</v>
      </c>
      <c r="F184">
        <v>5</v>
      </c>
    </row>
    <row r="185" spans="1:6" x14ac:dyDescent="0.25">
      <c r="A185" t="s">
        <v>148</v>
      </c>
      <c r="B185">
        <v>2010</v>
      </c>
      <c r="C185" t="s">
        <v>9</v>
      </c>
      <c r="D185" t="s">
        <v>39</v>
      </c>
      <c r="E185" t="s">
        <v>18730</v>
      </c>
      <c r="F185">
        <v>1</v>
      </c>
    </row>
    <row r="186" spans="1:6" x14ac:dyDescent="0.25">
      <c r="A186" t="s">
        <v>148</v>
      </c>
      <c r="B186">
        <v>2010</v>
      </c>
      <c r="C186" t="s">
        <v>9</v>
      </c>
      <c r="D186" t="s">
        <v>103</v>
      </c>
      <c r="E186" t="s">
        <v>18731</v>
      </c>
      <c r="F186">
        <v>27</v>
      </c>
    </row>
    <row r="187" spans="1:6" x14ac:dyDescent="0.25">
      <c r="A187" t="s">
        <v>148</v>
      </c>
      <c r="B187">
        <v>2010</v>
      </c>
      <c r="C187" t="s">
        <v>10</v>
      </c>
      <c r="D187" t="s">
        <v>102</v>
      </c>
      <c r="E187" t="s">
        <v>18732</v>
      </c>
      <c r="F187">
        <v>1</v>
      </c>
    </row>
    <row r="188" spans="1:6" x14ac:dyDescent="0.25">
      <c r="A188" t="s">
        <v>148</v>
      </c>
      <c r="B188">
        <v>2010</v>
      </c>
      <c r="C188" t="s">
        <v>10</v>
      </c>
      <c r="D188" t="s">
        <v>107</v>
      </c>
      <c r="E188" t="s">
        <v>18733</v>
      </c>
      <c r="F188">
        <v>2</v>
      </c>
    </row>
    <row r="189" spans="1:6" x14ac:dyDescent="0.25">
      <c r="A189" t="s">
        <v>148</v>
      </c>
      <c r="B189">
        <v>2010</v>
      </c>
      <c r="C189" t="s">
        <v>10</v>
      </c>
      <c r="D189" t="s">
        <v>103</v>
      </c>
      <c r="E189" t="s">
        <v>18734</v>
      </c>
      <c r="F189">
        <v>7</v>
      </c>
    </row>
    <row r="190" spans="1:6" x14ac:dyDescent="0.25">
      <c r="A190" t="s">
        <v>148</v>
      </c>
      <c r="B190">
        <v>2010</v>
      </c>
      <c r="C190" t="s">
        <v>11</v>
      </c>
      <c r="D190" t="s">
        <v>102</v>
      </c>
      <c r="E190" t="s">
        <v>18735</v>
      </c>
      <c r="F190">
        <v>4</v>
      </c>
    </row>
    <row r="191" spans="1:6" x14ac:dyDescent="0.25">
      <c r="A191" t="s">
        <v>148</v>
      </c>
      <c r="B191">
        <v>2010</v>
      </c>
      <c r="C191" t="s">
        <v>11</v>
      </c>
      <c r="D191" t="s">
        <v>103</v>
      </c>
      <c r="E191" t="s">
        <v>18736</v>
      </c>
      <c r="F191">
        <v>7</v>
      </c>
    </row>
    <row r="192" spans="1:6" x14ac:dyDescent="0.25">
      <c r="A192" t="s">
        <v>148</v>
      </c>
      <c r="B192">
        <v>2011</v>
      </c>
      <c r="C192" t="s">
        <v>7</v>
      </c>
      <c r="D192" t="s">
        <v>38</v>
      </c>
      <c r="E192" t="s">
        <v>18737</v>
      </c>
      <c r="F192">
        <v>7</v>
      </c>
    </row>
    <row r="193" spans="1:6" x14ac:dyDescent="0.25">
      <c r="A193" t="s">
        <v>148</v>
      </c>
      <c r="B193">
        <v>2011</v>
      </c>
      <c r="C193" t="s">
        <v>7</v>
      </c>
      <c r="D193" t="s">
        <v>40</v>
      </c>
      <c r="E193" t="s">
        <v>18738</v>
      </c>
      <c r="F193">
        <v>14</v>
      </c>
    </row>
    <row r="194" spans="1:6" x14ac:dyDescent="0.25">
      <c r="A194" t="s">
        <v>148</v>
      </c>
      <c r="B194">
        <v>2011</v>
      </c>
      <c r="C194" t="s">
        <v>7</v>
      </c>
      <c r="D194" t="s">
        <v>102</v>
      </c>
      <c r="E194" t="s">
        <v>18739</v>
      </c>
      <c r="F194">
        <v>48</v>
      </c>
    </row>
    <row r="195" spans="1:6" x14ac:dyDescent="0.25">
      <c r="A195" t="s">
        <v>148</v>
      </c>
      <c r="B195">
        <v>2011</v>
      </c>
      <c r="C195" t="s">
        <v>7</v>
      </c>
      <c r="D195" t="s">
        <v>107</v>
      </c>
      <c r="E195" t="s">
        <v>18740</v>
      </c>
      <c r="F195">
        <v>48</v>
      </c>
    </row>
    <row r="196" spans="1:6" x14ac:dyDescent="0.25">
      <c r="A196" t="s">
        <v>148</v>
      </c>
      <c r="B196">
        <v>2011</v>
      </c>
      <c r="C196" t="s">
        <v>7</v>
      </c>
      <c r="D196" t="s">
        <v>39</v>
      </c>
      <c r="E196" t="s">
        <v>18741</v>
      </c>
      <c r="F196">
        <v>5</v>
      </c>
    </row>
    <row r="197" spans="1:6" x14ac:dyDescent="0.25">
      <c r="A197" t="s">
        <v>148</v>
      </c>
      <c r="B197">
        <v>2011</v>
      </c>
      <c r="C197" t="s">
        <v>7</v>
      </c>
      <c r="D197" t="s">
        <v>103</v>
      </c>
      <c r="E197" t="s">
        <v>18742</v>
      </c>
      <c r="F197">
        <v>86</v>
      </c>
    </row>
    <row r="198" spans="1:6" x14ac:dyDescent="0.25">
      <c r="A198" t="s">
        <v>148</v>
      </c>
      <c r="B198">
        <v>2011</v>
      </c>
      <c r="C198" t="s">
        <v>8</v>
      </c>
      <c r="D198" t="s">
        <v>38</v>
      </c>
      <c r="E198" t="s">
        <v>18743</v>
      </c>
      <c r="F198">
        <v>12</v>
      </c>
    </row>
    <row r="199" spans="1:6" x14ac:dyDescent="0.25">
      <c r="A199" t="s">
        <v>148</v>
      </c>
      <c r="B199">
        <v>2011</v>
      </c>
      <c r="C199" t="s">
        <v>8</v>
      </c>
      <c r="D199" t="s">
        <v>40</v>
      </c>
      <c r="E199" t="s">
        <v>18744</v>
      </c>
      <c r="F199">
        <v>12</v>
      </c>
    </row>
    <row r="200" spans="1:6" x14ac:dyDescent="0.25">
      <c r="A200" t="s">
        <v>148</v>
      </c>
      <c r="B200">
        <v>2011</v>
      </c>
      <c r="C200" t="s">
        <v>8</v>
      </c>
      <c r="D200" t="s">
        <v>102</v>
      </c>
      <c r="E200" t="s">
        <v>18745</v>
      </c>
      <c r="F200">
        <v>32</v>
      </c>
    </row>
    <row r="201" spans="1:6" x14ac:dyDescent="0.25">
      <c r="A201" t="s">
        <v>148</v>
      </c>
      <c r="B201">
        <v>2011</v>
      </c>
      <c r="C201" t="s">
        <v>8</v>
      </c>
      <c r="D201" t="s">
        <v>107</v>
      </c>
      <c r="E201" t="s">
        <v>18746</v>
      </c>
      <c r="F201">
        <v>33</v>
      </c>
    </row>
    <row r="202" spans="1:6" x14ac:dyDescent="0.25">
      <c r="A202" t="s">
        <v>148</v>
      </c>
      <c r="B202">
        <v>2011</v>
      </c>
      <c r="C202" t="s">
        <v>8</v>
      </c>
      <c r="D202" t="s">
        <v>39</v>
      </c>
      <c r="E202" t="s">
        <v>18747</v>
      </c>
      <c r="F202">
        <v>5</v>
      </c>
    </row>
    <row r="203" spans="1:6" x14ac:dyDescent="0.25">
      <c r="A203" t="s">
        <v>148</v>
      </c>
      <c r="B203">
        <v>2011</v>
      </c>
      <c r="C203" t="s">
        <v>8</v>
      </c>
      <c r="D203" t="s">
        <v>103</v>
      </c>
      <c r="E203" t="s">
        <v>18748</v>
      </c>
      <c r="F203">
        <v>122</v>
      </c>
    </row>
    <row r="204" spans="1:6" x14ac:dyDescent="0.25">
      <c r="A204" t="s">
        <v>148</v>
      </c>
      <c r="B204">
        <v>2011</v>
      </c>
      <c r="C204" t="s">
        <v>9</v>
      </c>
      <c r="D204" t="s">
        <v>38</v>
      </c>
      <c r="E204" t="s">
        <v>18749</v>
      </c>
      <c r="F204">
        <v>2</v>
      </c>
    </row>
    <row r="205" spans="1:6" x14ac:dyDescent="0.25">
      <c r="A205" t="s">
        <v>148</v>
      </c>
      <c r="B205">
        <v>2011</v>
      </c>
      <c r="C205" t="s">
        <v>9</v>
      </c>
      <c r="D205" t="s">
        <v>102</v>
      </c>
      <c r="E205" t="s">
        <v>18750</v>
      </c>
      <c r="F205">
        <v>3</v>
      </c>
    </row>
    <row r="206" spans="1:6" x14ac:dyDescent="0.25">
      <c r="A206" t="s">
        <v>148</v>
      </c>
      <c r="B206">
        <v>2011</v>
      </c>
      <c r="C206" t="s">
        <v>9</v>
      </c>
      <c r="D206" t="s">
        <v>107</v>
      </c>
      <c r="E206" t="s">
        <v>18751</v>
      </c>
      <c r="F206">
        <v>5</v>
      </c>
    </row>
    <row r="207" spans="1:6" x14ac:dyDescent="0.25">
      <c r="A207" t="s">
        <v>148</v>
      </c>
      <c r="B207">
        <v>2011</v>
      </c>
      <c r="C207" t="s">
        <v>9</v>
      </c>
      <c r="D207" t="s">
        <v>39</v>
      </c>
      <c r="E207" t="s">
        <v>18752</v>
      </c>
      <c r="F207">
        <v>1</v>
      </c>
    </row>
    <row r="208" spans="1:6" x14ac:dyDescent="0.25">
      <c r="A208" t="s">
        <v>148</v>
      </c>
      <c r="B208">
        <v>2011</v>
      </c>
      <c r="C208" t="s">
        <v>9</v>
      </c>
      <c r="D208" t="s">
        <v>103</v>
      </c>
      <c r="E208" t="s">
        <v>18753</v>
      </c>
      <c r="F208">
        <v>28</v>
      </c>
    </row>
    <row r="209" spans="1:6" x14ac:dyDescent="0.25">
      <c r="A209" t="s">
        <v>148</v>
      </c>
      <c r="B209">
        <v>2011</v>
      </c>
      <c r="C209" t="s">
        <v>10</v>
      </c>
      <c r="D209" t="s">
        <v>102</v>
      </c>
      <c r="E209" t="s">
        <v>18754</v>
      </c>
      <c r="F209">
        <v>6</v>
      </c>
    </row>
    <row r="210" spans="1:6" x14ac:dyDescent="0.25">
      <c r="A210" t="s">
        <v>148</v>
      </c>
      <c r="B210">
        <v>2011</v>
      </c>
      <c r="C210" t="s">
        <v>10</v>
      </c>
      <c r="D210" t="s">
        <v>107</v>
      </c>
      <c r="E210" t="s">
        <v>18755</v>
      </c>
      <c r="F210">
        <v>3</v>
      </c>
    </row>
    <row r="211" spans="1:6" x14ac:dyDescent="0.25">
      <c r="A211" t="s">
        <v>148</v>
      </c>
      <c r="B211">
        <v>2011</v>
      </c>
      <c r="C211" t="s">
        <v>10</v>
      </c>
      <c r="D211" t="s">
        <v>103</v>
      </c>
      <c r="E211" t="s">
        <v>18756</v>
      </c>
      <c r="F211">
        <v>5</v>
      </c>
    </row>
    <row r="212" spans="1:6" x14ac:dyDescent="0.25">
      <c r="A212" t="s">
        <v>148</v>
      </c>
      <c r="B212">
        <v>2011</v>
      </c>
      <c r="C212" t="s">
        <v>11</v>
      </c>
      <c r="D212" t="s">
        <v>102</v>
      </c>
      <c r="E212" t="s">
        <v>18757</v>
      </c>
      <c r="F212">
        <v>3</v>
      </c>
    </row>
    <row r="213" spans="1:6" x14ac:dyDescent="0.25">
      <c r="A213" t="s">
        <v>148</v>
      </c>
      <c r="B213">
        <v>2011</v>
      </c>
      <c r="C213" t="s">
        <v>11</v>
      </c>
      <c r="D213" t="s">
        <v>103</v>
      </c>
      <c r="E213" t="s">
        <v>18758</v>
      </c>
      <c r="F213">
        <v>6</v>
      </c>
    </row>
    <row r="214" spans="1:6" x14ac:dyDescent="0.25">
      <c r="A214" t="s">
        <v>148</v>
      </c>
      <c r="B214">
        <v>2012</v>
      </c>
      <c r="C214" t="s">
        <v>7</v>
      </c>
      <c r="D214" t="s">
        <v>38</v>
      </c>
      <c r="E214" t="s">
        <v>18759</v>
      </c>
      <c r="F214">
        <v>18</v>
      </c>
    </row>
    <row r="215" spans="1:6" x14ac:dyDescent="0.25">
      <c r="A215" t="s">
        <v>148</v>
      </c>
      <c r="B215">
        <v>2012</v>
      </c>
      <c r="C215" t="s">
        <v>7</v>
      </c>
      <c r="D215" t="s">
        <v>40</v>
      </c>
      <c r="E215" t="s">
        <v>18760</v>
      </c>
      <c r="F215">
        <v>3</v>
      </c>
    </row>
    <row r="216" spans="1:6" x14ac:dyDescent="0.25">
      <c r="A216" t="s">
        <v>148</v>
      </c>
      <c r="B216">
        <v>2012</v>
      </c>
      <c r="C216" t="s">
        <v>7</v>
      </c>
      <c r="D216" t="s">
        <v>102</v>
      </c>
      <c r="E216" t="s">
        <v>18761</v>
      </c>
      <c r="F216">
        <v>30</v>
      </c>
    </row>
    <row r="217" spans="1:6" x14ac:dyDescent="0.25">
      <c r="A217" t="s">
        <v>148</v>
      </c>
      <c r="B217">
        <v>2012</v>
      </c>
      <c r="C217" t="s">
        <v>7</v>
      </c>
      <c r="D217" t="s">
        <v>107</v>
      </c>
      <c r="E217" t="s">
        <v>18762</v>
      </c>
      <c r="F217">
        <v>70</v>
      </c>
    </row>
    <row r="218" spans="1:6" x14ac:dyDescent="0.25">
      <c r="A218" t="s">
        <v>148</v>
      </c>
      <c r="B218">
        <v>2012</v>
      </c>
      <c r="C218" t="s">
        <v>7</v>
      </c>
      <c r="D218" t="s">
        <v>39</v>
      </c>
      <c r="E218" t="s">
        <v>18763</v>
      </c>
      <c r="F218">
        <v>1</v>
      </c>
    </row>
    <row r="219" spans="1:6" x14ac:dyDescent="0.25">
      <c r="A219" t="s">
        <v>148</v>
      </c>
      <c r="B219">
        <v>2012</v>
      </c>
      <c r="C219" t="s">
        <v>7</v>
      </c>
      <c r="D219" t="s">
        <v>103</v>
      </c>
      <c r="E219" t="s">
        <v>18764</v>
      </c>
      <c r="F219">
        <v>100</v>
      </c>
    </row>
    <row r="220" spans="1:6" x14ac:dyDescent="0.25">
      <c r="A220" t="s">
        <v>148</v>
      </c>
      <c r="B220">
        <v>2012</v>
      </c>
      <c r="C220" t="s">
        <v>8</v>
      </c>
      <c r="D220" t="s">
        <v>38</v>
      </c>
      <c r="E220" t="s">
        <v>18765</v>
      </c>
      <c r="F220">
        <v>19</v>
      </c>
    </row>
    <row r="221" spans="1:6" x14ac:dyDescent="0.25">
      <c r="A221" t="s">
        <v>148</v>
      </c>
      <c r="B221">
        <v>2012</v>
      </c>
      <c r="C221" t="s">
        <v>8</v>
      </c>
      <c r="D221" t="s">
        <v>40</v>
      </c>
      <c r="E221" t="s">
        <v>18766</v>
      </c>
      <c r="F221">
        <v>6</v>
      </c>
    </row>
    <row r="222" spans="1:6" x14ac:dyDescent="0.25">
      <c r="A222" t="s">
        <v>148</v>
      </c>
      <c r="B222">
        <v>2012</v>
      </c>
      <c r="C222" t="s">
        <v>8</v>
      </c>
      <c r="D222" t="s">
        <v>102</v>
      </c>
      <c r="E222" t="s">
        <v>18767</v>
      </c>
      <c r="F222">
        <v>28</v>
      </c>
    </row>
    <row r="223" spans="1:6" x14ac:dyDescent="0.25">
      <c r="A223" t="s">
        <v>148</v>
      </c>
      <c r="B223">
        <v>2012</v>
      </c>
      <c r="C223" t="s">
        <v>8</v>
      </c>
      <c r="D223" t="s">
        <v>107</v>
      </c>
      <c r="E223" t="s">
        <v>18768</v>
      </c>
      <c r="F223">
        <v>85</v>
      </c>
    </row>
    <row r="224" spans="1:6" x14ac:dyDescent="0.25">
      <c r="A224" t="s">
        <v>148</v>
      </c>
      <c r="B224">
        <v>2012</v>
      </c>
      <c r="C224" t="s">
        <v>8</v>
      </c>
      <c r="D224" t="s">
        <v>39</v>
      </c>
      <c r="E224" t="s">
        <v>18769</v>
      </c>
      <c r="F224">
        <v>5</v>
      </c>
    </row>
    <row r="225" spans="1:6" x14ac:dyDescent="0.25">
      <c r="A225" t="s">
        <v>148</v>
      </c>
      <c r="B225">
        <v>2012</v>
      </c>
      <c r="C225" t="s">
        <v>8</v>
      </c>
      <c r="D225" t="s">
        <v>103</v>
      </c>
      <c r="E225" t="s">
        <v>18770</v>
      </c>
      <c r="F225">
        <v>124</v>
      </c>
    </row>
    <row r="226" spans="1:6" x14ac:dyDescent="0.25">
      <c r="A226" t="s">
        <v>148</v>
      </c>
      <c r="B226">
        <v>2012</v>
      </c>
      <c r="C226" t="s">
        <v>9</v>
      </c>
      <c r="D226" t="s">
        <v>38</v>
      </c>
      <c r="E226" t="s">
        <v>18771</v>
      </c>
      <c r="F226">
        <v>2</v>
      </c>
    </row>
    <row r="227" spans="1:6" x14ac:dyDescent="0.25">
      <c r="A227" t="s">
        <v>148</v>
      </c>
      <c r="B227">
        <v>2012</v>
      </c>
      <c r="C227" t="s">
        <v>9</v>
      </c>
      <c r="D227" t="s">
        <v>40</v>
      </c>
      <c r="E227" t="s">
        <v>18772</v>
      </c>
      <c r="F227">
        <v>2</v>
      </c>
    </row>
    <row r="228" spans="1:6" x14ac:dyDescent="0.25">
      <c r="A228" t="s">
        <v>148</v>
      </c>
      <c r="B228">
        <v>2012</v>
      </c>
      <c r="C228" t="s">
        <v>9</v>
      </c>
      <c r="D228" t="s">
        <v>102</v>
      </c>
      <c r="E228" t="s">
        <v>18773</v>
      </c>
      <c r="F228">
        <v>4</v>
      </c>
    </row>
    <row r="229" spans="1:6" x14ac:dyDescent="0.25">
      <c r="A229" t="s">
        <v>148</v>
      </c>
      <c r="B229">
        <v>2012</v>
      </c>
      <c r="C229" t="s">
        <v>9</v>
      </c>
      <c r="D229" t="s">
        <v>107</v>
      </c>
      <c r="E229" t="s">
        <v>18774</v>
      </c>
      <c r="F229">
        <v>11</v>
      </c>
    </row>
    <row r="230" spans="1:6" x14ac:dyDescent="0.25">
      <c r="A230" t="s">
        <v>148</v>
      </c>
      <c r="B230">
        <v>2012</v>
      </c>
      <c r="C230" t="s">
        <v>9</v>
      </c>
      <c r="D230" t="s">
        <v>103</v>
      </c>
      <c r="E230" t="s">
        <v>18775</v>
      </c>
      <c r="F230">
        <v>28</v>
      </c>
    </row>
    <row r="231" spans="1:6" x14ac:dyDescent="0.25">
      <c r="A231" t="s">
        <v>148</v>
      </c>
      <c r="B231">
        <v>2012</v>
      </c>
      <c r="C231" t="s">
        <v>10</v>
      </c>
      <c r="D231" t="s">
        <v>38</v>
      </c>
      <c r="E231" t="s">
        <v>18776</v>
      </c>
      <c r="F231">
        <v>3</v>
      </c>
    </row>
    <row r="232" spans="1:6" x14ac:dyDescent="0.25">
      <c r="A232" t="s">
        <v>148</v>
      </c>
      <c r="B232">
        <v>2012</v>
      </c>
      <c r="C232" t="s">
        <v>10</v>
      </c>
      <c r="D232" t="s">
        <v>107</v>
      </c>
      <c r="E232" t="s">
        <v>18777</v>
      </c>
      <c r="F232">
        <v>3</v>
      </c>
    </row>
    <row r="233" spans="1:6" x14ac:dyDescent="0.25">
      <c r="A233" t="s">
        <v>148</v>
      </c>
      <c r="B233">
        <v>2012</v>
      </c>
      <c r="C233" t="s">
        <v>10</v>
      </c>
      <c r="D233" t="s">
        <v>103</v>
      </c>
      <c r="E233" t="s">
        <v>18778</v>
      </c>
      <c r="F233">
        <v>7</v>
      </c>
    </row>
    <row r="234" spans="1:6" x14ac:dyDescent="0.25">
      <c r="A234" t="s">
        <v>148</v>
      </c>
      <c r="B234">
        <v>2012</v>
      </c>
      <c r="C234" t="s">
        <v>11</v>
      </c>
      <c r="D234" t="s">
        <v>102</v>
      </c>
      <c r="E234" t="s">
        <v>18779</v>
      </c>
      <c r="F234">
        <v>1</v>
      </c>
    </row>
    <row r="235" spans="1:6" x14ac:dyDescent="0.25">
      <c r="A235" t="s">
        <v>148</v>
      </c>
      <c r="B235">
        <v>2012</v>
      </c>
      <c r="C235" t="s">
        <v>11</v>
      </c>
      <c r="D235" t="s">
        <v>107</v>
      </c>
      <c r="E235" t="s">
        <v>18780</v>
      </c>
      <c r="F235">
        <v>4</v>
      </c>
    </row>
    <row r="236" spans="1:6" x14ac:dyDescent="0.25">
      <c r="A236" t="s">
        <v>148</v>
      </c>
      <c r="B236">
        <v>2012</v>
      </c>
      <c r="C236" t="s">
        <v>11</v>
      </c>
      <c r="D236" t="s">
        <v>103</v>
      </c>
      <c r="E236" t="s">
        <v>18781</v>
      </c>
      <c r="F236">
        <v>8</v>
      </c>
    </row>
    <row r="237" spans="1:6" x14ac:dyDescent="0.25">
      <c r="A237" t="s">
        <v>148</v>
      </c>
      <c r="B237">
        <v>2013</v>
      </c>
      <c r="C237" t="s">
        <v>7</v>
      </c>
      <c r="D237" t="s">
        <v>38</v>
      </c>
      <c r="E237" t="s">
        <v>18782</v>
      </c>
      <c r="F237">
        <v>24</v>
      </c>
    </row>
    <row r="238" spans="1:6" x14ac:dyDescent="0.25">
      <c r="A238" t="s">
        <v>148</v>
      </c>
      <c r="B238">
        <v>2013</v>
      </c>
      <c r="C238" t="s">
        <v>7</v>
      </c>
      <c r="D238" t="s">
        <v>40</v>
      </c>
      <c r="E238" t="s">
        <v>18783</v>
      </c>
      <c r="F238">
        <v>5</v>
      </c>
    </row>
    <row r="239" spans="1:6" x14ac:dyDescent="0.25">
      <c r="A239" t="s">
        <v>148</v>
      </c>
      <c r="B239">
        <v>2013</v>
      </c>
      <c r="C239" t="s">
        <v>7</v>
      </c>
      <c r="D239" t="s">
        <v>102</v>
      </c>
      <c r="E239" t="s">
        <v>18784</v>
      </c>
      <c r="F239">
        <v>33</v>
      </c>
    </row>
    <row r="240" spans="1:6" x14ac:dyDescent="0.25">
      <c r="A240" t="s">
        <v>148</v>
      </c>
      <c r="B240">
        <v>2013</v>
      </c>
      <c r="C240" t="s">
        <v>7</v>
      </c>
      <c r="D240" t="s">
        <v>107</v>
      </c>
      <c r="E240" t="s">
        <v>18785</v>
      </c>
      <c r="F240">
        <v>88</v>
      </c>
    </row>
    <row r="241" spans="1:6" x14ac:dyDescent="0.25">
      <c r="A241" t="s">
        <v>148</v>
      </c>
      <c r="B241">
        <v>2013</v>
      </c>
      <c r="C241" t="s">
        <v>7</v>
      </c>
      <c r="D241" t="s">
        <v>39</v>
      </c>
      <c r="E241" t="s">
        <v>18786</v>
      </c>
      <c r="F241">
        <v>6</v>
      </c>
    </row>
    <row r="242" spans="1:6" x14ac:dyDescent="0.25">
      <c r="A242" t="s">
        <v>148</v>
      </c>
      <c r="B242">
        <v>2013</v>
      </c>
      <c r="C242" t="s">
        <v>7</v>
      </c>
      <c r="D242" t="s">
        <v>103</v>
      </c>
      <c r="E242" t="s">
        <v>18787</v>
      </c>
      <c r="F242">
        <v>118</v>
      </c>
    </row>
    <row r="243" spans="1:6" x14ac:dyDescent="0.25">
      <c r="A243" t="s">
        <v>148</v>
      </c>
      <c r="B243">
        <v>2013</v>
      </c>
      <c r="C243" t="s">
        <v>8</v>
      </c>
      <c r="D243" t="s">
        <v>38</v>
      </c>
      <c r="E243" t="s">
        <v>18788</v>
      </c>
      <c r="F243">
        <v>37</v>
      </c>
    </row>
    <row r="244" spans="1:6" x14ac:dyDescent="0.25">
      <c r="A244" t="s">
        <v>148</v>
      </c>
      <c r="B244">
        <v>2013</v>
      </c>
      <c r="C244" t="s">
        <v>8</v>
      </c>
      <c r="D244" t="s">
        <v>40</v>
      </c>
      <c r="E244" t="s">
        <v>18789</v>
      </c>
      <c r="F244">
        <v>3</v>
      </c>
    </row>
    <row r="245" spans="1:6" x14ac:dyDescent="0.25">
      <c r="A245" t="s">
        <v>148</v>
      </c>
      <c r="B245">
        <v>2013</v>
      </c>
      <c r="C245" t="s">
        <v>8</v>
      </c>
      <c r="D245" t="s">
        <v>102</v>
      </c>
      <c r="E245" t="s">
        <v>18790</v>
      </c>
      <c r="F245">
        <v>34</v>
      </c>
    </row>
    <row r="246" spans="1:6" x14ac:dyDescent="0.25">
      <c r="A246" t="s">
        <v>148</v>
      </c>
      <c r="B246">
        <v>2013</v>
      </c>
      <c r="C246" t="s">
        <v>8</v>
      </c>
      <c r="D246" t="s">
        <v>107</v>
      </c>
      <c r="E246" t="s">
        <v>18791</v>
      </c>
      <c r="F246">
        <v>55</v>
      </c>
    </row>
    <row r="247" spans="1:6" x14ac:dyDescent="0.25">
      <c r="A247" t="s">
        <v>148</v>
      </c>
      <c r="B247">
        <v>2013</v>
      </c>
      <c r="C247" t="s">
        <v>8</v>
      </c>
      <c r="D247" t="s">
        <v>39</v>
      </c>
      <c r="E247" t="s">
        <v>18792</v>
      </c>
      <c r="F247">
        <v>9</v>
      </c>
    </row>
    <row r="248" spans="1:6" x14ac:dyDescent="0.25">
      <c r="A248" t="s">
        <v>148</v>
      </c>
      <c r="B248">
        <v>2013</v>
      </c>
      <c r="C248" t="s">
        <v>8</v>
      </c>
      <c r="D248" t="s">
        <v>103</v>
      </c>
      <c r="E248" t="s">
        <v>18793</v>
      </c>
      <c r="F248">
        <v>162</v>
      </c>
    </row>
    <row r="249" spans="1:6" x14ac:dyDescent="0.25">
      <c r="A249" t="s">
        <v>148</v>
      </c>
      <c r="B249">
        <v>2013</v>
      </c>
      <c r="C249" t="s">
        <v>9</v>
      </c>
      <c r="D249" t="s">
        <v>38</v>
      </c>
      <c r="E249" t="s">
        <v>18794</v>
      </c>
      <c r="F249">
        <v>8</v>
      </c>
    </row>
    <row r="250" spans="1:6" x14ac:dyDescent="0.25">
      <c r="A250" t="s">
        <v>148</v>
      </c>
      <c r="B250">
        <v>2013</v>
      </c>
      <c r="C250" t="s">
        <v>9</v>
      </c>
      <c r="D250" t="s">
        <v>40</v>
      </c>
      <c r="E250" t="s">
        <v>18795</v>
      </c>
      <c r="F250">
        <v>1</v>
      </c>
    </row>
    <row r="251" spans="1:6" x14ac:dyDescent="0.25">
      <c r="A251" t="s">
        <v>148</v>
      </c>
      <c r="B251">
        <v>2013</v>
      </c>
      <c r="C251" t="s">
        <v>9</v>
      </c>
      <c r="D251" t="s">
        <v>102</v>
      </c>
      <c r="E251" t="s">
        <v>18796</v>
      </c>
      <c r="F251">
        <v>6</v>
      </c>
    </row>
    <row r="252" spans="1:6" x14ac:dyDescent="0.25">
      <c r="A252" t="s">
        <v>148</v>
      </c>
      <c r="B252">
        <v>2013</v>
      </c>
      <c r="C252" t="s">
        <v>9</v>
      </c>
      <c r="D252" t="s">
        <v>107</v>
      </c>
      <c r="E252" t="s">
        <v>18797</v>
      </c>
      <c r="F252">
        <v>10</v>
      </c>
    </row>
    <row r="253" spans="1:6" x14ac:dyDescent="0.25">
      <c r="A253" t="s">
        <v>148</v>
      </c>
      <c r="B253">
        <v>2013</v>
      </c>
      <c r="C253" t="s">
        <v>9</v>
      </c>
      <c r="D253" t="s">
        <v>103</v>
      </c>
      <c r="E253" t="s">
        <v>18798</v>
      </c>
      <c r="F253">
        <v>36</v>
      </c>
    </row>
    <row r="254" spans="1:6" x14ac:dyDescent="0.25">
      <c r="A254" t="s">
        <v>148</v>
      </c>
      <c r="B254">
        <v>2013</v>
      </c>
      <c r="C254" t="s">
        <v>10</v>
      </c>
      <c r="D254" t="s">
        <v>38</v>
      </c>
      <c r="E254" t="s">
        <v>18799</v>
      </c>
      <c r="F254">
        <v>2</v>
      </c>
    </row>
    <row r="255" spans="1:6" x14ac:dyDescent="0.25">
      <c r="A255" t="s">
        <v>148</v>
      </c>
      <c r="B255">
        <v>2013</v>
      </c>
      <c r="C255" t="s">
        <v>10</v>
      </c>
      <c r="D255" t="s">
        <v>102</v>
      </c>
      <c r="E255" t="s">
        <v>18800</v>
      </c>
      <c r="F255">
        <v>1</v>
      </c>
    </row>
    <row r="256" spans="1:6" x14ac:dyDescent="0.25">
      <c r="A256" t="s">
        <v>148</v>
      </c>
      <c r="B256">
        <v>2013</v>
      </c>
      <c r="C256" t="s">
        <v>10</v>
      </c>
      <c r="D256" t="s">
        <v>107</v>
      </c>
      <c r="E256" t="s">
        <v>18801</v>
      </c>
      <c r="F256">
        <v>1</v>
      </c>
    </row>
    <row r="257" spans="1:6" x14ac:dyDescent="0.25">
      <c r="A257" t="s">
        <v>148</v>
      </c>
      <c r="B257">
        <v>2013</v>
      </c>
      <c r="C257" t="s">
        <v>10</v>
      </c>
      <c r="D257" t="s">
        <v>103</v>
      </c>
      <c r="E257" t="s">
        <v>18802</v>
      </c>
      <c r="F257">
        <v>9</v>
      </c>
    </row>
    <row r="258" spans="1:6" x14ac:dyDescent="0.25">
      <c r="A258" t="s">
        <v>148</v>
      </c>
      <c r="B258">
        <v>2013</v>
      </c>
      <c r="C258" t="s">
        <v>11</v>
      </c>
      <c r="D258" t="s">
        <v>38</v>
      </c>
      <c r="E258" t="s">
        <v>18803</v>
      </c>
      <c r="F258">
        <v>1</v>
      </c>
    </row>
    <row r="259" spans="1:6" x14ac:dyDescent="0.25">
      <c r="A259" t="s">
        <v>148</v>
      </c>
      <c r="B259">
        <v>2013</v>
      </c>
      <c r="C259" t="s">
        <v>11</v>
      </c>
      <c r="D259" t="s">
        <v>102</v>
      </c>
      <c r="E259" t="s">
        <v>18804</v>
      </c>
      <c r="F259">
        <v>4</v>
      </c>
    </row>
    <row r="260" spans="1:6" x14ac:dyDescent="0.25">
      <c r="A260" t="s">
        <v>148</v>
      </c>
      <c r="B260">
        <v>2013</v>
      </c>
      <c r="C260" t="s">
        <v>11</v>
      </c>
      <c r="D260" t="s">
        <v>107</v>
      </c>
      <c r="E260" t="s">
        <v>18805</v>
      </c>
      <c r="F260">
        <v>9</v>
      </c>
    </row>
    <row r="261" spans="1:6" x14ac:dyDescent="0.25">
      <c r="A261" t="s">
        <v>148</v>
      </c>
      <c r="B261">
        <v>2013</v>
      </c>
      <c r="C261" t="s">
        <v>11</v>
      </c>
      <c r="D261" t="s">
        <v>103</v>
      </c>
      <c r="E261" t="s">
        <v>18806</v>
      </c>
      <c r="F261">
        <v>14</v>
      </c>
    </row>
    <row r="262" spans="1:6" x14ac:dyDescent="0.25">
      <c r="A262" t="s">
        <v>148</v>
      </c>
      <c r="B262">
        <v>2014</v>
      </c>
      <c r="C262" t="s">
        <v>7</v>
      </c>
      <c r="D262" t="s">
        <v>38</v>
      </c>
      <c r="E262" t="s">
        <v>18807</v>
      </c>
      <c r="F262">
        <v>18</v>
      </c>
    </row>
    <row r="263" spans="1:6" x14ac:dyDescent="0.25">
      <c r="A263" t="s">
        <v>148</v>
      </c>
      <c r="B263">
        <v>2014</v>
      </c>
      <c r="C263" t="s">
        <v>7</v>
      </c>
      <c r="D263" t="s">
        <v>40</v>
      </c>
      <c r="E263" t="s">
        <v>18808</v>
      </c>
      <c r="F263">
        <v>11</v>
      </c>
    </row>
    <row r="264" spans="1:6" x14ac:dyDescent="0.25">
      <c r="A264" t="s">
        <v>148</v>
      </c>
      <c r="B264">
        <v>2014</v>
      </c>
      <c r="C264" t="s">
        <v>7</v>
      </c>
      <c r="D264" t="s">
        <v>102</v>
      </c>
      <c r="E264" t="s">
        <v>18809</v>
      </c>
      <c r="F264">
        <v>76</v>
      </c>
    </row>
    <row r="265" spans="1:6" x14ac:dyDescent="0.25">
      <c r="A265" t="s">
        <v>148</v>
      </c>
      <c r="B265">
        <v>2014</v>
      </c>
      <c r="C265" t="s">
        <v>7</v>
      </c>
      <c r="D265" t="s">
        <v>107</v>
      </c>
      <c r="E265" t="s">
        <v>18810</v>
      </c>
      <c r="F265">
        <v>74</v>
      </c>
    </row>
    <row r="266" spans="1:6" x14ac:dyDescent="0.25">
      <c r="A266" t="s">
        <v>148</v>
      </c>
      <c r="B266">
        <v>2014</v>
      </c>
      <c r="C266" t="s">
        <v>7</v>
      </c>
      <c r="D266" t="s">
        <v>39</v>
      </c>
      <c r="E266" t="s">
        <v>18811</v>
      </c>
      <c r="F266">
        <v>3</v>
      </c>
    </row>
    <row r="267" spans="1:6" x14ac:dyDescent="0.25">
      <c r="A267" t="s">
        <v>148</v>
      </c>
      <c r="B267">
        <v>2014</v>
      </c>
      <c r="C267" t="s">
        <v>7</v>
      </c>
      <c r="D267" t="s">
        <v>103</v>
      </c>
      <c r="E267" t="s">
        <v>18812</v>
      </c>
      <c r="F267">
        <v>118</v>
      </c>
    </row>
    <row r="268" spans="1:6" x14ac:dyDescent="0.25">
      <c r="A268" t="s">
        <v>148</v>
      </c>
      <c r="B268">
        <v>2014</v>
      </c>
      <c r="C268" t="s">
        <v>8</v>
      </c>
      <c r="D268" t="s">
        <v>38</v>
      </c>
      <c r="E268" t="s">
        <v>18813</v>
      </c>
      <c r="F268">
        <v>33</v>
      </c>
    </row>
    <row r="269" spans="1:6" x14ac:dyDescent="0.25">
      <c r="A269" t="s">
        <v>148</v>
      </c>
      <c r="B269">
        <v>2014</v>
      </c>
      <c r="C269" t="s">
        <v>8</v>
      </c>
      <c r="D269" t="s">
        <v>40</v>
      </c>
      <c r="E269" t="s">
        <v>18814</v>
      </c>
      <c r="F269">
        <v>5</v>
      </c>
    </row>
    <row r="270" spans="1:6" x14ac:dyDescent="0.25">
      <c r="A270" t="s">
        <v>148</v>
      </c>
      <c r="B270">
        <v>2014</v>
      </c>
      <c r="C270" t="s">
        <v>8</v>
      </c>
      <c r="D270" t="s">
        <v>102</v>
      </c>
      <c r="E270" t="s">
        <v>18815</v>
      </c>
      <c r="F270">
        <v>74</v>
      </c>
    </row>
    <row r="271" spans="1:6" x14ac:dyDescent="0.25">
      <c r="A271" t="s">
        <v>148</v>
      </c>
      <c r="B271">
        <v>2014</v>
      </c>
      <c r="C271" t="s">
        <v>8</v>
      </c>
      <c r="D271" t="s">
        <v>107</v>
      </c>
      <c r="E271" t="s">
        <v>18816</v>
      </c>
      <c r="F271">
        <v>62</v>
      </c>
    </row>
    <row r="272" spans="1:6" x14ac:dyDescent="0.25">
      <c r="A272" t="s">
        <v>148</v>
      </c>
      <c r="B272">
        <v>2014</v>
      </c>
      <c r="C272" t="s">
        <v>8</v>
      </c>
      <c r="D272" t="s">
        <v>39</v>
      </c>
      <c r="E272" t="s">
        <v>18817</v>
      </c>
      <c r="F272">
        <v>7</v>
      </c>
    </row>
    <row r="273" spans="1:6" x14ac:dyDescent="0.25">
      <c r="A273" t="s">
        <v>148</v>
      </c>
      <c r="B273">
        <v>2014</v>
      </c>
      <c r="C273" t="s">
        <v>8</v>
      </c>
      <c r="D273" t="s">
        <v>103</v>
      </c>
      <c r="E273" t="s">
        <v>18818</v>
      </c>
      <c r="F273">
        <v>148</v>
      </c>
    </row>
    <row r="274" spans="1:6" x14ac:dyDescent="0.25">
      <c r="A274" t="s">
        <v>148</v>
      </c>
      <c r="B274">
        <v>2014</v>
      </c>
      <c r="C274" t="s">
        <v>9</v>
      </c>
      <c r="D274" t="s">
        <v>38</v>
      </c>
      <c r="E274" t="s">
        <v>18819</v>
      </c>
      <c r="F274">
        <v>1</v>
      </c>
    </row>
    <row r="275" spans="1:6" x14ac:dyDescent="0.25">
      <c r="A275" t="s">
        <v>148</v>
      </c>
      <c r="B275">
        <v>2014</v>
      </c>
      <c r="C275" t="s">
        <v>9</v>
      </c>
      <c r="D275" t="s">
        <v>40</v>
      </c>
      <c r="E275" t="s">
        <v>18820</v>
      </c>
      <c r="F275">
        <v>1</v>
      </c>
    </row>
    <row r="276" spans="1:6" x14ac:dyDescent="0.25">
      <c r="A276" t="s">
        <v>148</v>
      </c>
      <c r="B276">
        <v>2014</v>
      </c>
      <c r="C276" t="s">
        <v>9</v>
      </c>
      <c r="D276" t="s">
        <v>102</v>
      </c>
      <c r="E276" t="s">
        <v>18821</v>
      </c>
      <c r="F276">
        <v>9</v>
      </c>
    </row>
    <row r="277" spans="1:6" x14ac:dyDescent="0.25">
      <c r="A277" t="s">
        <v>148</v>
      </c>
      <c r="B277">
        <v>2014</v>
      </c>
      <c r="C277" t="s">
        <v>9</v>
      </c>
      <c r="D277" t="s">
        <v>107</v>
      </c>
      <c r="E277" t="s">
        <v>18822</v>
      </c>
      <c r="F277">
        <v>4</v>
      </c>
    </row>
    <row r="278" spans="1:6" x14ac:dyDescent="0.25">
      <c r="A278" t="s">
        <v>148</v>
      </c>
      <c r="B278">
        <v>2014</v>
      </c>
      <c r="C278" t="s">
        <v>9</v>
      </c>
      <c r="D278" t="s">
        <v>103</v>
      </c>
      <c r="E278" t="s">
        <v>18823</v>
      </c>
      <c r="F278">
        <v>45</v>
      </c>
    </row>
    <row r="279" spans="1:6" x14ac:dyDescent="0.25">
      <c r="A279" t="s">
        <v>148</v>
      </c>
      <c r="B279">
        <v>2014</v>
      </c>
      <c r="C279" t="s">
        <v>10</v>
      </c>
      <c r="D279" t="s">
        <v>38</v>
      </c>
      <c r="E279" t="s">
        <v>18824</v>
      </c>
      <c r="F279">
        <v>3</v>
      </c>
    </row>
    <row r="280" spans="1:6" x14ac:dyDescent="0.25">
      <c r="A280" t="s">
        <v>148</v>
      </c>
      <c r="B280">
        <v>2014</v>
      </c>
      <c r="C280" t="s">
        <v>10</v>
      </c>
      <c r="D280" t="s">
        <v>102</v>
      </c>
      <c r="E280" t="s">
        <v>18825</v>
      </c>
      <c r="F280">
        <v>1</v>
      </c>
    </row>
    <row r="281" spans="1:6" x14ac:dyDescent="0.25">
      <c r="A281" t="s">
        <v>148</v>
      </c>
      <c r="B281">
        <v>2014</v>
      </c>
      <c r="C281" t="s">
        <v>10</v>
      </c>
      <c r="D281" t="s">
        <v>107</v>
      </c>
      <c r="E281" t="s">
        <v>18826</v>
      </c>
      <c r="F281">
        <v>3</v>
      </c>
    </row>
    <row r="282" spans="1:6" x14ac:dyDescent="0.25">
      <c r="A282" t="s">
        <v>148</v>
      </c>
      <c r="B282">
        <v>2014</v>
      </c>
      <c r="C282" t="s">
        <v>10</v>
      </c>
      <c r="D282" t="s">
        <v>103</v>
      </c>
      <c r="E282" t="s">
        <v>18827</v>
      </c>
      <c r="F282">
        <v>13</v>
      </c>
    </row>
    <row r="283" spans="1:6" x14ac:dyDescent="0.25">
      <c r="A283" t="s">
        <v>148</v>
      </c>
      <c r="B283">
        <v>2014</v>
      </c>
      <c r="C283" t="s">
        <v>11</v>
      </c>
      <c r="D283" t="s">
        <v>38</v>
      </c>
      <c r="E283" t="s">
        <v>18828</v>
      </c>
      <c r="F283">
        <v>2</v>
      </c>
    </row>
    <row r="284" spans="1:6" x14ac:dyDescent="0.25">
      <c r="A284" t="s">
        <v>148</v>
      </c>
      <c r="B284">
        <v>2014</v>
      </c>
      <c r="C284" t="s">
        <v>11</v>
      </c>
      <c r="D284" t="s">
        <v>102</v>
      </c>
      <c r="E284" t="s">
        <v>18829</v>
      </c>
      <c r="F284">
        <v>9</v>
      </c>
    </row>
    <row r="285" spans="1:6" x14ac:dyDescent="0.25">
      <c r="A285" t="s">
        <v>148</v>
      </c>
      <c r="B285">
        <v>2014</v>
      </c>
      <c r="C285" t="s">
        <v>11</v>
      </c>
      <c r="D285" t="s">
        <v>107</v>
      </c>
      <c r="E285" t="s">
        <v>18830</v>
      </c>
      <c r="F285">
        <v>3</v>
      </c>
    </row>
    <row r="286" spans="1:6" x14ac:dyDescent="0.25">
      <c r="A286" t="s">
        <v>148</v>
      </c>
      <c r="B286">
        <v>2014</v>
      </c>
      <c r="C286" t="s">
        <v>11</v>
      </c>
      <c r="D286" t="s">
        <v>103</v>
      </c>
      <c r="E286" t="s">
        <v>18831</v>
      </c>
      <c r="F286">
        <v>19</v>
      </c>
    </row>
    <row r="287" spans="1:6" x14ac:dyDescent="0.25">
      <c r="A287" t="s">
        <v>148</v>
      </c>
      <c r="B287">
        <v>2015</v>
      </c>
      <c r="C287" t="s">
        <v>7</v>
      </c>
      <c r="D287" t="s">
        <v>38</v>
      </c>
      <c r="E287" t="s">
        <v>18832</v>
      </c>
      <c r="F287">
        <v>18</v>
      </c>
    </row>
    <row r="288" spans="1:6" x14ac:dyDescent="0.25">
      <c r="A288" t="s">
        <v>148</v>
      </c>
      <c r="B288">
        <v>2015</v>
      </c>
      <c r="C288" t="s">
        <v>7</v>
      </c>
      <c r="D288" t="s">
        <v>40</v>
      </c>
      <c r="E288" t="s">
        <v>18833</v>
      </c>
      <c r="F288">
        <v>1</v>
      </c>
    </row>
    <row r="289" spans="1:6" x14ac:dyDescent="0.25">
      <c r="A289" t="s">
        <v>148</v>
      </c>
      <c r="B289">
        <v>2015</v>
      </c>
      <c r="C289" t="s">
        <v>7</v>
      </c>
      <c r="D289" t="s">
        <v>102</v>
      </c>
      <c r="E289" t="s">
        <v>18834</v>
      </c>
      <c r="F289">
        <v>38</v>
      </c>
    </row>
    <row r="290" spans="1:6" x14ac:dyDescent="0.25">
      <c r="A290" t="s">
        <v>148</v>
      </c>
      <c r="B290">
        <v>2015</v>
      </c>
      <c r="C290" t="s">
        <v>7</v>
      </c>
      <c r="D290" t="s">
        <v>107</v>
      </c>
      <c r="E290" t="s">
        <v>18835</v>
      </c>
      <c r="F290">
        <v>53</v>
      </c>
    </row>
    <row r="291" spans="1:6" x14ac:dyDescent="0.25">
      <c r="A291" t="s">
        <v>148</v>
      </c>
      <c r="B291">
        <v>2015</v>
      </c>
      <c r="C291" t="s">
        <v>7</v>
      </c>
      <c r="D291" t="s">
        <v>39</v>
      </c>
      <c r="E291" t="s">
        <v>18836</v>
      </c>
      <c r="F291">
        <v>5</v>
      </c>
    </row>
    <row r="292" spans="1:6" x14ac:dyDescent="0.25">
      <c r="A292" t="s">
        <v>148</v>
      </c>
      <c r="B292">
        <v>2015</v>
      </c>
      <c r="C292" t="s">
        <v>7</v>
      </c>
      <c r="D292" t="s">
        <v>103</v>
      </c>
      <c r="E292" t="s">
        <v>18837</v>
      </c>
      <c r="F292">
        <v>146</v>
      </c>
    </row>
    <row r="293" spans="1:6" x14ac:dyDescent="0.25">
      <c r="A293" t="s">
        <v>148</v>
      </c>
      <c r="B293">
        <v>2015</v>
      </c>
      <c r="C293" t="s">
        <v>8</v>
      </c>
      <c r="D293" t="s">
        <v>38</v>
      </c>
      <c r="E293" t="s">
        <v>18838</v>
      </c>
      <c r="F293">
        <v>23</v>
      </c>
    </row>
    <row r="294" spans="1:6" x14ac:dyDescent="0.25">
      <c r="A294" t="s">
        <v>148</v>
      </c>
      <c r="B294">
        <v>2015</v>
      </c>
      <c r="C294" t="s">
        <v>8</v>
      </c>
      <c r="D294" t="s">
        <v>40</v>
      </c>
      <c r="E294" t="s">
        <v>18839</v>
      </c>
      <c r="F294">
        <v>3</v>
      </c>
    </row>
    <row r="295" spans="1:6" x14ac:dyDescent="0.25">
      <c r="A295" t="s">
        <v>148</v>
      </c>
      <c r="B295">
        <v>2015</v>
      </c>
      <c r="C295" t="s">
        <v>8</v>
      </c>
      <c r="D295" t="s">
        <v>102</v>
      </c>
      <c r="E295" t="s">
        <v>18840</v>
      </c>
      <c r="F295">
        <v>33</v>
      </c>
    </row>
    <row r="296" spans="1:6" x14ac:dyDescent="0.25">
      <c r="A296" t="s">
        <v>148</v>
      </c>
      <c r="B296">
        <v>2015</v>
      </c>
      <c r="C296" t="s">
        <v>8</v>
      </c>
      <c r="D296" t="s">
        <v>107</v>
      </c>
      <c r="E296" t="s">
        <v>18841</v>
      </c>
      <c r="F296">
        <v>45</v>
      </c>
    </row>
    <row r="297" spans="1:6" x14ac:dyDescent="0.25">
      <c r="A297" t="s">
        <v>148</v>
      </c>
      <c r="B297">
        <v>2015</v>
      </c>
      <c r="C297" t="s">
        <v>8</v>
      </c>
      <c r="D297" t="s">
        <v>39</v>
      </c>
      <c r="E297" t="s">
        <v>18842</v>
      </c>
      <c r="F297">
        <v>4</v>
      </c>
    </row>
    <row r="298" spans="1:6" x14ac:dyDescent="0.25">
      <c r="A298" t="s">
        <v>148</v>
      </c>
      <c r="B298">
        <v>2015</v>
      </c>
      <c r="C298" t="s">
        <v>8</v>
      </c>
      <c r="D298" t="s">
        <v>103</v>
      </c>
      <c r="E298" t="s">
        <v>18843</v>
      </c>
      <c r="F298">
        <v>184</v>
      </c>
    </row>
    <row r="299" spans="1:6" x14ac:dyDescent="0.25">
      <c r="A299" t="s">
        <v>148</v>
      </c>
      <c r="B299">
        <v>2015</v>
      </c>
      <c r="C299" t="s">
        <v>9</v>
      </c>
      <c r="D299" t="s">
        <v>38</v>
      </c>
      <c r="E299" t="s">
        <v>18844</v>
      </c>
      <c r="F299">
        <v>3</v>
      </c>
    </row>
    <row r="300" spans="1:6" x14ac:dyDescent="0.25">
      <c r="A300" t="s">
        <v>148</v>
      </c>
      <c r="B300">
        <v>2015</v>
      </c>
      <c r="C300" t="s">
        <v>9</v>
      </c>
      <c r="D300" t="s">
        <v>102</v>
      </c>
      <c r="E300" t="s">
        <v>18845</v>
      </c>
      <c r="F300">
        <v>9</v>
      </c>
    </row>
    <row r="301" spans="1:6" x14ac:dyDescent="0.25">
      <c r="A301" t="s">
        <v>148</v>
      </c>
      <c r="B301">
        <v>2015</v>
      </c>
      <c r="C301" t="s">
        <v>9</v>
      </c>
      <c r="D301" t="s">
        <v>107</v>
      </c>
      <c r="E301" t="s">
        <v>18846</v>
      </c>
      <c r="F301">
        <v>7</v>
      </c>
    </row>
    <row r="302" spans="1:6" x14ac:dyDescent="0.25">
      <c r="A302" t="s">
        <v>148</v>
      </c>
      <c r="B302">
        <v>2015</v>
      </c>
      <c r="C302" t="s">
        <v>9</v>
      </c>
      <c r="D302" t="s">
        <v>103</v>
      </c>
      <c r="E302" t="s">
        <v>18847</v>
      </c>
      <c r="F302">
        <v>40</v>
      </c>
    </row>
    <row r="303" spans="1:6" x14ac:dyDescent="0.25">
      <c r="A303" t="s">
        <v>148</v>
      </c>
      <c r="B303">
        <v>2015</v>
      </c>
      <c r="C303" t="s">
        <v>10</v>
      </c>
      <c r="D303" t="s">
        <v>38</v>
      </c>
      <c r="E303" t="s">
        <v>18848</v>
      </c>
      <c r="F303">
        <v>1</v>
      </c>
    </row>
    <row r="304" spans="1:6" x14ac:dyDescent="0.25">
      <c r="A304" t="s">
        <v>148</v>
      </c>
      <c r="B304">
        <v>2015</v>
      </c>
      <c r="C304" t="s">
        <v>10</v>
      </c>
      <c r="D304" t="s">
        <v>102</v>
      </c>
      <c r="E304" t="s">
        <v>18849</v>
      </c>
      <c r="F304">
        <v>3</v>
      </c>
    </row>
    <row r="305" spans="1:6" x14ac:dyDescent="0.25">
      <c r="A305" t="s">
        <v>148</v>
      </c>
      <c r="B305">
        <v>2015</v>
      </c>
      <c r="C305" t="s">
        <v>10</v>
      </c>
      <c r="D305" t="s">
        <v>107</v>
      </c>
      <c r="E305" t="s">
        <v>18850</v>
      </c>
      <c r="F305">
        <v>1</v>
      </c>
    </row>
    <row r="306" spans="1:6" x14ac:dyDescent="0.25">
      <c r="A306" t="s">
        <v>148</v>
      </c>
      <c r="B306">
        <v>2015</v>
      </c>
      <c r="C306" t="s">
        <v>10</v>
      </c>
      <c r="D306" t="s">
        <v>103</v>
      </c>
      <c r="E306" t="s">
        <v>18851</v>
      </c>
      <c r="F306">
        <v>17</v>
      </c>
    </row>
    <row r="307" spans="1:6" x14ac:dyDescent="0.25">
      <c r="A307" t="s">
        <v>148</v>
      </c>
      <c r="B307">
        <v>2015</v>
      </c>
      <c r="C307" t="s">
        <v>11</v>
      </c>
      <c r="D307" t="s">
        <v>38</v>
      </c>
      <c r="E307" t="s">
        <v>18852</v>
      </c>
      <c r="F307">
        <v>1</v>
      </c>
    </row>
    <row r="308" spans="1:6" x14ac:dyDescent="0.25">
      <c r="A308" t="s">
        <v>148</v>
      </c>
      <c r="B308">
        <v>2015</v>
      </c>
      <c r="C308" t="s">
        <v>11</v>
      </c>
      <c r="D308" t="s">
        <v>102</v>
      </c>
      <c r="E308" t="s">
        <v>18853</v>
      </c>
      <c r="F308">
        <v>11</v>
      </c>
    </row>
    <row r="309" spans="1:6" x14ac:dyDescent="0.25">
      <c r="A309" t="s">
        <v>148</v>
      </c>
      <c r="B309">
        <v>2015</v>
      </c>
      <c r="C309" t="s">
        <v>11</v>
      </c>
      <c r="D309" t="s">
        <v>107</v>
      </c>
      <c r="E309" t="s">
        <v>18854</v>
      </c>
      <c r="F309">
        <v>3</v>
      </c>
    </row>
    <row r="310" spans="1:6" x14ac:dyDescent="0.25">
      <c r="A310" t="s">
        <v>148</v>
      </c>
      <c r="B310">
        <v>2015</v>
      </c>
      <c r="C310" t="s">
        <v>11</v>
      </c>
      <c r="D310" t="s">
        <v>39</v>
      </c>
      <c r="E310" t="s">
        <v>18855</v>
      </c>
      <c r="F310">
        <v>1</v>
      </c>
    </row>
    <row r="311" spans="1:6" x14ac:dyDescent="0.25">
      <c r="A311" t="s">
        <v>148</v>
      </c>
      <c r="B311">
        <v>2015</v>
      </c>
      <c r="C311" t="s">
        <v>11</v>
      </c>
      <c r="D311" t="s">
        <v>103</v>
      </c>
      <c r="E311" t="s">
        <v>18856</v>
      </c>
      <c r="F311">
        <v>18</v>
      </c>
    </row>
    <row r="312" spans="1:6" x14ac:dyDescent="0.25">
      <c r="A312" t="s">
        <v>149</v>
      </c>
      <c r="B312">
        <v>2010</v>
      </c>
      <c r="C312" t="s">
        <v>7</v>
      </c>
      <c r="D312" t="s">
        <v>38</v>
      </c>
      <c r="E312" t="s">
        <v>18857</v>
      </c>
      <c r="F312">
        <v>19</v>
      </c>
    </row>
    <row r="313" spans="1:6" x14ac:dyDescent="0.25">
      <c r="A313" t="s">
        <v>149</v>
      </c>
      <c r="B313">
        <v>2010</v>
      </c>
      <c r="C313" t="s">
        <v>7</v>
      </c>
      <c r="D313" t="s">
        <v>40</v>
      </c>
      <c r="E313" t="s">
        <v>18858</v>
      </c>
      <c r="F313">
        <v>2</v>
      </c>
    </row>
    <row r="314" spans="1:6" x14ac:dyDescent="0.25">
      <c r="A314" t="s">
        <v>149</v>
      </c>
      <c r="B314">
        <v>2010</v>
      </c>
      <c r="C314" t="s">
        <v>7</v>
      </c>
      <c r="D314" t="s">
        <v>102</v>
      </c>
      <c r="E314" t="s">
        <v>18859</v>
      </c>
      <c r="F314">
        <v>34</v>
      </c>
    </row>
    <row r="315" spans="1:6" x14ac:dyDescent="0.25">
      <c r="A315" t="s">
        <v>149</v>
      </c>
      <c r="B315">
        <v>2010</v>
      </c>
      <c r="C315" t="s">
        <v>7</v>
      </c>
      <c r="D315" t="s">
        <v>107</v>
      </c>
      <c r="E315" t="s">
        <v>18860</v>
      </c>
      <c r="F315">
        <v>32</v>
      </c>
    </row>
    <row r="316" spans="1:6" x14ac:dyDescent="0.25">
      <c r="A316" t="s">
        <v>149</v>
      </c>
      <c r="B316">
        <v>2010</v>
      </c>
      <c r="C316" t="s">
        <v>7</v>
      </c>
      <c r="D316" t="s">
        <v>39</v>
      </c>
      <c r="E316" t="s">
        <v>18861</v>
      </c>
      <c r="F316">
        <v>77</v>
      </c>
    </row>
    <row r="317" spans="1:6" x14ac:dyDescent="0.25">
      <c r="A317" t="s">
        <v>149</v>
      </c>
      <c r="B317">
        <v>2010</v>
      </c>
      <c r="C317" t="s">
        <v>7</v>
      </c>
      <c r="D317" t="s">
        <v>103</v>
      </c>
      <c r="E317" t="s">
        <v>18862</v>
      </c>
      <c r="F317">
        <v>59</v>
      </c>
    </row>
    <row r="318" spans="1:6" x14ac:dyDescent="0.25">
      <c r="A318" t="s">
        <v>149</v>
      </c>
      <c r="B318">
        <v>2010</v>
      </c>
      <c r="C318" t="s">
        <v>8</v>
      </c>
      <c r="D318" t="s">
        <v>38</v>
      </c>
      <c r="E318" t="s">
        <v>18863</v>
      </c>
      <c r="F318">
        <v>36</v>
      </c>
    </row>
    <row r="319" spans="1:6" x14ac:dyDescent="0.25">
      <c r="A319" t="s">
        <v>149</v>
      </c>
      <c r="B319">
        <v>2010</v>
      </c>
      <c r="C319" t="s">
        <v>8</v>
      </c>
      <c r="D319" t="s">
        <v>40</v>
      </c>
      <c r="E319" t="s">
        <v>18864</v>
      </c>
      <c r="F319">
        <v>26</v>
      </c>
    </row>
    <row r="320" spans="1:6" x14ac:dyDescent="0.25">
      <c r="A320" t="s">
        <v>149</v>
      </c>
      <c r="B320">
        <v>2010</v>
      </c>
      <c r="C320" t="s">
        <v>8</v>
      </c>
      <c r="D320" t="s">
        <v>102</v>
      </c>
      <c r="E320" t="s">
        <v>18865</v>
      </c>
      <c r="F320">
        <v>80</v>
      </c>
    </row>
    <row r="321" spans="1:6" x14ac:dyDescent="0.25">
      <c r="A321" t="s">
        <v>149</v>
      </c>
      <c r="B321">
        <v>2010</v>
      </c>
      <c r="C321" t="s">
        <v>8</v>
      </c>
      <c r="D321" t="s">
        <v>107</v>
      </c>
      <c r="E321" t="s">
        <v>18866</v>
      </c>
      <c r="F321">
        <v>59</v>
      </c>
    </row>
    <row r="322" spans="1:6" x14ac:dyDescent="0.25">
      <c r="A322" t="s">
        <v>149</v>
      </c>
      <c r="B322">
        <v>2010</v>
      </c>
      <c r="C322" t="s">
        <v>8</v>
      </c>
      <c r="D322" t="s">
        <v>39</v>
      </c>
      <c r="E322" t="s">
        <v>18867</v>
      </c>
      <c r="F322">
        <v>410</v>
      </c>
    </row>
    <row r="323" spans="1:6" x14ac:dyDescent="0.25">
      <c r="A323" t="s">
        <v>149</v>
      </c>
      <c r="B323">
        <v>2010</v>
      </c>
      <c r="C323" t="s">
        <v>8</v>
      </c>
      <c r="D323" t="s">
        <v>103</v>
      </c>
      <c r="E323" t="s">
        <v>18868</v>
      </c>
      <c r="F323">
        <v>793</v>
      </c>
    </row>
    <row r="324" spans="1:6" x14ac:dyDescent="0.25">
      <c r="A324" t="s">
        <v>149</v>
      </c>
      <c r="B324">
        <v>2010</v>
      </c>
      <c r="C324" t="s">
        <v>9</v>
      </c>
      <c r="D324" t="s">
        <v>38</v>
      </c>
      <c r="E324" t="s">
        <v>18869</v>
      </c>
      <c r="F324">
        <v>8</v>
      </c>
    </row>
    <row r="325" spans="1:6" x14ac:dyDescent="0.25">
      <c r="A325" t="s">
        <v>149</v>
      </c>
      <c r="B325">
        <v>2010</v>
      </c>
      <c r="C325" t="s">
        <v>9</v>
      </c>
      <c r="D325" t="s">
        <v>40</v>
      </c>
      <c r="E325" t="s">
        <v>18870</v>
      </c>
      <c r="F325">
        <v>7</v>
      </c>
    </row>
    <row r="326" spans="1:6" x14ac:dyDescent="0.25">
      <c r="A326" t="s">
        <v>149</v>
      </c>
      <c r="B326">
        <v>2010</v>
      </c>
      <c r="C326" t="s">
        <v>9</v>
      </c>
      <c r="D326" t="s">
        <v>102</v>
      </c>
      <c r="E326" t="s">
        <v>18871</v>
      </c>
      <c r="F326">
        <v>72</v>
      </c>
    </row>
    <row r="327" spans="1:6" x14ac:dyDescent="0.25">
      <c r="A327" t="s">
        <v>149</v>
      </c>
      <c r="B327">
        <v>2010</v>
      </c>
      <c r="C327" t="s">
        <v>9</v>
      </c>
      <c r="D327" t="s">
        <v>107</v>
      </c>
      <c r="E327" t="s">
        <v>18872</v>
      </c>
      <c r="F327">
        <v>17</v>
      </c>
    </row>
    <row r="328" spans="1:6" x14ac:dyDescent="0.25">
      <c r="A328" t="s">
        <v>149</v>
      </c>
      <c r="B328">
        <v>2010</v>
      </c>
      <c r="C328" t="s">
        <v>9</v>
      </c>
      <c r="D328" t="s">
        <v>39</v>
      </c>
      <c r="E328" t="s">
        <v>18873</v>
      </c>
      <c r="F328">
        <v>163</v>
      </c>
    </row>
    <row r="329" spans="1:6" x14ac:dyDescent="0.25">
      <c r="A329" t="s">
        <v>149</v>
      </c>
      <c r="B329">
        <v>2010</v>
      </c>
      <c r="C329" t="s">
        <v>9</v>
      </c>
      <c r="D329" t="s">
        <v>103</v>
      </c>
      <c r="E329" t="s">
        <v>18874</v>
      </c>
      <c r="F329">
        <v>423</v>
      </c>
    </row>
    <row r="330" spans="1:6" x14ac:dyDescent="0.25">
      <c r="A330" t="s">
        <v>149</v>
      </c>
      <c r="B330">
        <v>2010</v>
      </c>
      <c r="C330" t="s">
        <v>10</v>
      </c>
      <c r="D330" t="s">
        <v>38</v>
      </c>
      <c r="E330" t="s">
        <v>18875</v>
      </c>
      <c r="F330">
        <v>1</v>
      </c>
    </row>
    <row r="331" spans="1:6" x14ac:dyDescent="0.25">
      <c r="A331" t="s">
        <v>149</v>
      </c>
      <c r="B331">
        <v>2010</v>
      </c>
      <c r="C331" t="s">
        <v>10</v>
      </c>
      <c r="D331" t="s">
        <v>40</v>
      </c>
      <c r="E331" t="s">
        <v>18876</v>
      </c>
      <c r="F331">
        <v>1</v>
      </c>
    </row>
    <row r="332" spans="1:6" x14ac:dyDescent="0.25">
      <c r="A332" t="s">
        <v>149</v>
      </c>
      <c r="B332">
        <v>2010</v>
      </c>
      <c r="C332" t="s">
        <v>10</v>
      </c>
      <c r="D332" t="s">
        <v>102</v>
      </c>
      <c r="E332" t="s">
        <v>18877</v>
      </c>
      <c r="F332">
        <v>32</v>
      </c>
    </row>
    <row r="333" spans="1:6" x14ac:dyDescent="0.25">
      <c r="A333" t="s">
        <v>149</v>
      </c>
      <c r="B333">
        <v>2010</v>
      </c>
      <c r="C333" t="s">
        <v>10</v>
      </c>
      <c r="D333" t="s">
        <v>107</v>
      </c>
      <c r="E333" t="s">
        <v>18878</v>
      </c>
      <c r="F333">
        <v>11</v>
      </c>
    </row>
    <row r="334" spans="1:6" x14ac:dyDescent="0.25">
      <c r="A334" t="s">
        <v>149</v>
      </c>
      <c r="B334">
        <v>2010</v>
      </c>
      <c r="C334" t="s">
        <v>10</v>
      </c>
      <c r="D334" t="s">
        <v>39</v>
      </c>
      <c r="E334" t="s">
        <v>18879</v>
      </c>
      <c r="F334">
        <v>40</v>
      </c>
    </row>
    <row r="335" spans="1:6" x14ac:dyDescent="0.25">
      <c r="A335" t="s">
        <v>149</v>
      </c>
      <c r="B335">
        <v>2010</v>
      </c>
      <c r="C335" t="s">
        <v>10</v>
      </c>
      <c r="D335" t="s">
        <v>103</v>
      </c>
      <c r="E335" t="s">
        <v>18880</v>
      </c>
      <c r="F335">
        <v>104</v>
      </c>
    </row>
    <row r="336" spans="1:6" x14ac:dyDescent="0.25">
      <c r="A336" t="s">
        <v>149</v>
      </c>
      <c r="B336">
        <v>2010</v>
      </c>
      <c r="C336" t="s">
        <v>11</v>
      </c>
      <c r="D336" t="s">
        <v>38</v>
      </c>
      <c r="E336" t="s">
        <v>18881</v>
      </c>
      <c r="F336">
        <v>3</v>
      </c>
    </row>
    <row r="337" spans="1:6" x14ac:dyDescent="0.25">
      <c r="A337" t="s">
        <v>149</v>
      </c>
      <c r="B337">
        <v>2010</v>
      </c>
      <c r="C337" t="s">
        <v>11</v>
      </c>
      <c r="D337" t="s">
        <v>40</v>
      </c>
      <c r="E337" t="s">
        <v>18882</v>
      </c>
      <c r="F337">
        <v>1</v>
      </c>
    </row>
    <row r="338" spans="1:6" x14ac:dyDescent="0.25">
      <c r="A338" t="s">
        <v>149</v>
      </c>
      <c r="B338">
        <v>2010</v>
      </c>
      <c r="C338" t="s">
        <v>11</v>
      </c>
      <c r="D338" t="s">
        <v>102</v>
      </c>
      <c r="E338" t="s">
        <v>18883</v>
      </c>
      <c r="F338">
        <v>70</v>
      </c>
    </row>
    <row r="339" spans="1:6" x14ac:dyDescent="0.25">
      <c r="A339" t="s">
        <v>149</v>
      </c>
      <c r="B339">
        <v>2010</v>
      </c>
      <c r="C339" t="s">
        <v>11</v>
      </c>
      <c r="D339" t="s">
        <v>107</v>
      </c>
      <c r="E339" t="s">
        <v>18884</v>
      </c>
      <c r="F339">
        <v>15</v>
      </c>
    </row>
    <row r="340" spans="1:6" x14ac:dyDescent="0.25">
      <c r="A340" t="s">
        <v>149</v>
      </c>
      <c r="B340">
        <v>2010</v>
      </c>
      <c r="C340" t="s">
        <v>11</v>
      </c>
      <c r="D340" t="s">
        <v>39</v>
      </c>
      <c r="E340" t="s">
        <v>18885</v>
      </c>
      <c r="F340">
        <v>58</v>
      </c>
    </row>
    <row r="341" spans="1:6" x14ac:dyDescent="0.25">
      <c r="A341" t="s">
        <v>149</v>
      </c>
      <c r="B341">
        <v>2010</v>
      </c>
      <c r="C341" t="s">
        <v>11</v>
      </c>
      <c r="D341" t="s">
        <v>103</v>
      </c>
      <c r="E341" t="s">
        <v>18886</v>
      </c>
      <c r="F341">
        <v>139</v>
      </c>
    </row>
    <row r="342" spans="1:6" x14ac:dyDescent="0.25">
      <c r="A342" t="s">
        <v>149</v>
      </c>
      <c r="B342">
        <v>2011</v>
      </c>
      <c r="C342" t="s">
        <v>7</v>
      </c>
      <c r="D342" t="s">
        <v>38</v>
      </c>
      <c r="E342" t="s">
        <v>18887</v>
      </c>
      <c r="F342">
        <v>5</v>
      </c>
    </row>
    <row r="343" spans="1:6" x14ac:dyDescent="0.25">
      <c r="A343" t="s">
        <v>149</v>
      </c>
      <c r="B343">
        <v>2011</v>
      </c>
      <c r="C343" t="s">
        <v>7</v>
      </c>
      <c r="D343" t="s">
        <v>40</v>
      </c>
      <c r="E343" t="s">
        <v>18888</v>
      </c>
      <c r="F343">
        <v>2</v>
      </c>
    </row>
    <row r="344" spans="1:6" x14ac:dyDescent="0.25">
      <c r="A344" t="s">
        <v>149</v>
      </c>
      <c r="B344">
        <v>2011</v>
      </c>
      <c r="C344" t="s">
        <v>7</v>
      </c>
      <c r="D344" t="s">
        <v>102</v>
      </c>
      <c r="E344" t="s">
        <v>18889</v>
      </c>
      <c r="F344">
        <v>12</v>
      </c>
    </row>
    <row r="345" spans="1:6" x14ac:dyDescent="0.25">
      <c r="A345" t="s">
        <v>149</v>
      </c>
      <c r="B345">
        <v>2011</v>
      </c>
      <c r="C345" t="s">
        <v>7</v>
      </c>
      <c r="D345" t="s">
        <v>107</v>
      </c>
      <c r="E345" t="s">
        <v>18890</v>
      </c>
      <c r="F345">
        <v>26</v>
      </c>
    </row>
    <row r="346" spans="1:6" x14ac:dyDescent="0.25">
      <c r="A346" t="s">
        <v>149</v>
      </c>
      <c r="B346">
        <v>2011</v>
      </c>
      <c r="C346" t="s">
        <v>7</v>
      </c>
      <c r="D346" t="s">
        <v>39</v>
      </c>
      <c r="E346" t="s">
        <v>18891</v>
      </c>
      <c r="F346">
        <v>19</v>
      </c>
    </row>
    <row r="347" spans="1:6" x14ac:dyDescent="0.25">
      <c r="A347" t="s">
        <v>149</v>
      </c>
      <c r="B347">
        <v>2011</v>
      </c>
      <c r="C347" t="s">
        <v>7</v>
      </c>
      <c r="D347" t="s">
        <v>103</v>
      </c>
      <c r="E347" t="s">
        <v>18892</v>
      </c>
      <c r="F347">
        <v>61</v>
      </c>
    </row>
    <row r="348" spans="1:6" x14ac:dyDescent="0.25">
      <c r="A348" t="s">
        <v>149</v>
      </c>
      <c r="B348">
        <v>2011</v>
      </c>
      <c r="C348" t="s">
        <v>8</v>
      </c>
      <c r="D348" t="s">
        <v>38</v>
      </c>
      <c r="E348" t="s">
        <v>18893</v>
      </c>
      <c r="F348">
        <v>19</v>
      </c>
    </row>
    <row r="349" spans="1:6" x14ac:dyDescent="0.25">
      <c r="A349" t="s">
        <v>149</v>
      </c>
      <c r="B349">
        <v>2011</v>
      </c>
      <c r="C349" t="s">
        <v>8</v>
      </c>
      <c r="D349" t="s">
        <v>40</v>
      </c>
      <c r="E349" t="s">
        <v>18894</v>
      </c>
      <c r="F349">
        <v>17</v>
      </c>
    </row>
    <row r="350" spans="1:6" x14ac:dyDescent="0.25">
      <c r="A350" t="s">
        <v>149</v>
      </c>
      <c r="B350">
        <v>2011</v>
      </c>
      <c r="C350" t="s">
        <v>8</v>
      </c>
      <c r="D350" t="s">
        <v>102</v>
      </c>
      <c r="E350" t="s">
        <v>18895</v>
      </c>
      <c r="F350">
        <v>69</v>
      </c>
    </row>
    <row r="351" spans="1:6" x14ac:dyDescent="0.25">
      <c r="A351" t="s">
        <v>149</v>
      </c>
      <c r="B351">
        <v>2011</v>
      </c>
      <c r="C351" t="s">
        <v>8</v>
      </c>
      <c r="D351" t="s">
        <v>107</v>
      </c>
      <c r="E351" t="s">
        <v>18896</v>
      </c>
      <c r="F351">
        <v>44</v>
      </c>
    </row>
    <row r="352" spans="1:6" x14ac:dyDescent="0.25">
      <c r="A352" t="s">
        <v>149</v>
      </c>
      <c r="B352">
        <v>2011</v>
      </c>
      <c r="C352" t="s">
        <v>8</v>
      </c>
      <c r="D352" t="s">
        <v>39</v>
      </c>
      <c r="E352" t="s">
        <v>18897</v>
      </c>
      <c r="F352">
        <v>136</v>
      </c>
    </row>
    <row r="353" spans="1:6" x14ac:dyDescent="0.25">
      <c r="A353" t="s">
        <v>149</v>
      </c>
      <c r="B353">
        <v>2011</v>
      </c>
      <c r="C353" t="s">
        <v>8</v>
      </c>
      <c r="D353" t="s">
        <v>103</v>
      </c>
      <c r="E353" t="s">
        <v>18898</v>
      </c>
      <c r="F353">
        <v>772</v>
      </c>
    </row>
    <row r="354" spans="1:6" x14ac:dyDescent="0.25">
      <c r="A354" t="s">
        <v>149</v>
      </c>
      <c r="B354">
        <v>2011</v>
      </c>
      <c r="C354" t="s">
        <v>9</v>
      </c>
      <c r="D354" t="s">
        <v>38</v>
      </c>
      <c r="E354" t="s">
        <v>18899</v>
      </c>
      <c r="F354">
        <v>5</v>
      </c>
    </row>
    <row r="355" spans="1:6" x14ac:dyDescent="0.25">
      <c r="A355" t="s">
        <v>149</v>
      </c>
      <c r="B355">
        <v>2011</v>
      </c>
      <c r="C355" t="s">
        <v>9</v>
      </c>
      <c r="D355" t="s">
        <v>40</v>
      </c>
      <c r="E355" t="s">
        <v>18900</v>
      </c>
      <c r="F355">
        <v>6</v>
      </c>
    </row>
    <row r="356" spans="1:6" x14ac:dyDescent="0.25">
      <c r="A356" t="s">
        <v>149</v>
      </c>
      <c r="B356">
        <v>2011</v>
      </c>
      <c r="C356" t="s">
        <v>9</v>
      </c>
      <c r="D356" t="s">
        <v>102</v>
      </c>
      <c r="E356" t="s">
        <v>18901</v>
      </c>
      <c r="F356">
        <v>47</v>
      </c>
    </row>
    <row r="357" spans="1:6" x14ac:dyDescent="0.25">
      <c r="A357" t="s">
        <v>149</v>
      </c>
      <c r="B357">
        <v>2011</v>
      </c>
      <c r="C357" t="s">
        <v>9</v>
      </c>
      <c r="D357" t="s">
        <v>107</v>
      </c>
      <c r="E357" t="s">
        <v>18902</v>
      </c>
      <c r="F357">
        <v>12</v>
      </c>
    </row>
    <row r="358" spans="1:6" x14ac:dyDescent="0.25">
      <c r="A358" t="s">
        <v>149</v>
      </c>
      <c r="B358">
        <v>2011</v>
      </c>
      <c r="C358" t="s">
        <v>9</v>
      </c>
      <c r="D358" t="s">
        <v>39</v>
      </c>
      <c r="E358" t="s">
        <v>18903</v>
      </c>
      <c r="F358">
        <v>50</v>
      </c>
    </row>
    <row r="359" spans="1:6" x14ac:dyDescent="0.25">
      <c r="A359" t="s">
        <v>149</v>
      </c>
      <c r="B359">
        <v>2011</v>
      </c>
      <c r="C359" t="s">
        <v>9</v>
      </c>
      <c r="D359" t="s">
        <v>103</v>
      </c>
      <c r="E359" t="s">
        <v>18904</v>
      </c>
      <c r="F359">
        <v>409</v>
      </c>
    </row>
    <row r="360" spans="1:6" x14ac:dyDescent="0.25">
      <c r="A360" t="s">
        <v>149</v>
      </c>
      <c r="B360">
        <v>2011</v>
      </c>
      <c r="C360" t="s">
        <v>10</v>
      </c>
      <c r="D360" t="s">
        <v>38</v>
      </c>
      <c r="E360" t="s">
        <v>18905</v>
      </c>
      <c r="F360">
        <v>2</v>
      </c>
    </row>
    <row r="361" spans="1:6" x14ac:dyDescent="0.25">
      <c r="A361" t="s">
        <v>149</v>
      </c>
      <c r="B361">
        <v>2011</v>
      </c>
      <c r="C361" t="s">
        <v>10</v>
      </c>
      <c r="D361" t="s">
        <v>40</v>
      </c>
      <c r="E361" t="s">
        <v>18906</v>
      </c>
      <c r="F361">
        <v>1</v>
      </c>
    </row>
    <row r="362" spans="1:6" x14ac:dyDescent="0.25">
      <c r="A362" t="s">
        <v>149</v>
      </c>
      <c r="B362">
        <v>2011</v>
      </c>
      <c r="C362" t="s">
        <v>10</v>
      </c>
      <c r="D362" t="s">
        <v>102</v>
      </c>
      <c r="E362" t="s">
        <v>18907</v>
      </c>
      <c r="F362">
        <v>30</v>
      </c>
    </row>
    <row r="363" spans="1:6" x14ac:dyDescent="0.25">
      <c r="A363" t="s">
        <v>149</v>
      </c>
      <c r="B363">
        <v>2011</v>
      </c>
      <c r="C363" t="s">
        <v>10</v>
      </c>
      <c r="D363" t="s">
        <v>107</v>
      </c>
      <c r="E363" t="s">
        <v>18908</v>
      </c>
      <c r="F363">
        <v>13</v>
      </c>
    </row>
    <row r="364" spans="1:6" x14ac:dyDescent="0.25">
      <c r="A364" t="s">
        <v>149</v>
      </c>
      <c r="B364">
        <v>2011</v>
      </c>
      <c r="C364" t="s">
        <v>10</v>
      </c>
      <c r="D364" t="s">
        <v>39</v>
      </c>
      <c r="E364" t="s">
        <v>18909</v>
      </c>
      <c r="F364">
        <v>21</v>
      </c>
    </row>
    <row r="365" spans="1:6" x14ac:dyDescent="0.25">
      <c r="A365" t="s">
        <v>149</v>
      </c>
      <c r="B365">
        <v>2011</v>
      </c>
      <c r="C365" t="s">
        <v>10</v>
      </c>
      <c r="D365" t="s">
        <v>103</v>
      </c>
      <c r="E365" t="s">
        <v>18910</v>
      </c>
      <c r="F365">
        <v>92</v>
      </c>
    </row>
    <row r="366" spans="1:6" x14ac:dyDescent="0.25">
      <c r="A366" t="s">
        <v>149</v>
      </c>
      <c r="B366">
        <v>2011</v>
      </c>
      <c r="C366" t="s">
        <v>11</v>
      </c>
      <c r="D366" t="s">
        <v>38</v>
      </c>
      <c r="E366" t="s">
        <v>18911</v>
      </c>
      <c r="F366">
        <v>4</v>
      </c>
    </row>
    <row r="367" spans="1:6" x14ac:dyDescent="0.25">
      <c r="A367" t="s">
        <v>149</v>
      </c>
      <c r="B367">
        <v>2011</v>
      </c>
      <c r="C367" t="s">
        <v>11</v>
      </c>
      <c r="D367" t="s">
        <v>40</v>
      </c>
      <c r="E367" t="s">
        <v>18912</v>
      </c>
      <c r="F367">
        <v>1</v>
      </c>
    </row>
    <row r="368" spans="1:6" x14ac:dyDescent="0.25">
      <c r="A368" t="s">
        <v>149</v>
      </c>
      <c r="B368">
        <v>2011</v>
      </c>
      <c r="C368" t="s">
        <v>11</v>
      </c>
      <c r="D368" t="s">
        <v>102</v>
      </c>
      <c r="E368" t="s">
        <v>18913</v>
      </c>
      <c r="F368">
        <v>50</v>
      </c>
    </row>
    <row r="369" spans="1:6" x14ac:dyDescent="0.25">
      <c r="A369" t="s">
        <v>149</v>
      </c>
      <c r="B369">
        <v>2011</v>
      </c>
      <c r="C369" t="s">
        <v>11</v>
      </c>
      <c r="D369" t="s">
        <v>107</v>
      </c>
      <c r="E369" t="s">
        <v>18914</v>
      </c>
      <c r="F369">
        <v>24</v>
      </c>
    </row>
    <row r="370" spans="1:6" x14ac:dyDescent="0.25">
      <c r="A370" t="s">
        <v>149</v>
      </c>
      <c r="B370">
        <v>2011</v>
      </c>
      <c r="C370" t="s">
        <v>11</v>
      </c>
      <c r="D370" t="s">
        <v>39</v>
      </c>
      <c r="E370" t="s">
        <v>18915</v>
      </c>
      <c r="F370">
        <v>29</v>
      </c>
    </row>
    <row r="371" spans="1:6" x14ac:dyDescent="0.25">
      <c r="A371" t="s">
        <v>149</v>
      </c>
      <c r="B371">
        <v>2011</v>
      </c>
      <c r="C371" t="s">
        <v>11</v>
      </c>
      <c r="D371" t="s">
        <v>103</v>
      </c>
      <c r="E371" t="s">
        <v>18916</v>
      </c>
      <c r="F371">
        <v>143</v>
      </c>
    </row>
    <row r="372" spans="1:6" x14ac:dyDescent="0.25">
      <c r="A372" t="s">
        <v>149</v>
      </c>
      <c r="B372">
        <v>2012</v>
      </c>
      <c r="C372" t="s">
        <v>7</v>
      </c>
      <c r="D372" t="s">
        <v>38</v>
      </c>
      <c r="E372" t="s">
        <v>18917</v>
      </c>
      <c r="F372">
        <v>7</v>
      </c>
    </row>
    <row r="373" spans="1:6" x14ac:dyDescent="0.25">
      <c r="A373" t="s">
        <v>149</v>
      </c>
      <c r="B373">
        <v>2012</v>
      </c>
      <c r="C373" t="s">
        <v>7</v>
      </c>
      <c r="D373" t="s">
        <v>40</v>
      </c>
      <c r="E373" t="s">
        <v>18918</v>
      </c>
      <c r="F373">
        <v>3</v>
      </c>
    </row>
    <row r="374" spans="1:6" x14ac:dyDescent="0.25">
      <c r="A374" t="s">
        <v>149</v>
      </c>
      <c r="B374">
        <v>2012</v>
      </c>
      <c r="C374" t="s">
        <v>7</v>
      </c>
      <c r="D374" t="s">
        <v>102</v>
      </c>
      <c r="E374" t="s">
        <v>18919</v>
      </c>
      <c r="F374">
        <v>12</v>
      </c>
    </row>
    <row r="375" spans="1:6" x14ac:dyDescent="0.25">
      <c r="A375" t="s">
        <v>149</v>
      </c>
      <c r="B375">
        <v>2012</v>
      </c>
      <c r="C375" t="s">
        <v>7</v>
      </c>
      <c r="D375" t="s">
        <v>107</v>
      </c>
      <c r="E375" t="s">
        <v>18920</v>
      </c>
      <c r="F375">
        <v>20</v>
      </c>
    </row>
    <row r="376" spans="1:6" x14ac:dyDescent="0.25">
      <c r="A376" t="s">
        <v>149</v>
      </c>
      <c r="B376">
        <v>2012</v>
      </c>
      <c r="C376" t="s">
        <v>7</v>
      </c>
      <c r="D376" t="s">
        <v>39</v>
      </c>
      <c r="E376" t="s">
        <v>18921</v>
      </c>
      <c r="F376">
        <v>13</v>
      </c>
    </row>
    <row r="377" spans="1:6" x14ac:dyDescent="0.25">
      <c r="A377" t="s">
        <v>149</v>
      </c>
      <c r="B377">
        <v>2012</v>
      </c>
      <c r="C377" t="s">
        <v>7</v>
      </c>
      <c r="D377" t="s">
        <v>103</v>
      </c>
      <c r="E377" t="s">
        <v>18922</v>
      </c>
      <c r="F377">
        <v>50</v>
      </c>
    </row>
    <row r="378" spans="1:6" x14ac:dyDescent="0.25">
      <c r="A378" t="s">
        <v>149</v>
      </c>
      <c r="B378">
        <v>2012</v>
      </c>
      <c r="C378" t="s">
        <v>8</v>
      </c>
      <c r="D378" t="s">
        <v>38</v>
      </c>
      <c r="E378" t="s">
        <v>18923</v>
      </c>
      <c r="F378">
        <v>23</v>
      </c>
    </row>
    <row r="379" spans="1:6" x14ac:dyDescent="0.25">
      <c r="A379" t="s">
        <v>149</v>
      </c>
      <c r="B379">
        <v>2012</v>
      </c>
      <c r="C379" t="s">
        <v>8</v>
      </c>
      <c r="D379" t="s">
        <v>40</v>
      </c>
      <c r="E379" t="s">
        <v>18924</v>
      </c>
      <c r="F379">
        <v>27</v>
      </c>
    </row>
    <row r="380" spans="1:6" x14ac:dyDescent="0.25">
      <c r="A380" t="s">
        <v>149</v>
      </c>
      <c r="B380">
        <v>2012</v>
      </c>
      <c r="C380" t="s">
        <v>8</v>
      </c>
      <c r="D380" t="s">
        <v>102</v>
      </c>
      <c r="E380" t="s">
        <v>18925</v>
      </c>
      <c r="F380">
        <v>41</v>
      </c>
    </row>
    <row r="381" spans="1:6" x14ac:dyDescent="0.25">
      <c r="A381" t="s">
        <v>149</v>
      </c>
      <c r="B381">
        <v>2012</v>
      </c>
      <c r="C381" t="s">
        <v>8</v>
      </c>
      <c r="D381" t="s">
        <v>107</v>
      </c>
      <c r="E381" t="s">
        <v>18926</v>
      </c>
      <c r="F381">
        <v>67</v>
      </c>
    </row>
    <row r="382" spans="1:6" x14ac:dyDescent="0.25">
      <c r="A382" t="s">
        <v>149</v>
      </c>
      <c r="B382">
        <v>2012</v>
      </c>
      <c r="C382" t="s">
        <v>8</v>
      </c>
      <c r="D382" t="s">
        <v>39</v>
      </c>
      <c r="E382" t="s">
        <v>18927</v>
      </c>
      <c r="F382">
        <v>77</v>
      </c>
    </row>
    <row r="383" spans="1:6" x14ac:dyDescent="0.25">
      <c r="A383" t="s">
        <v>149</v>
      </c>
      <c r="B383">
        <v>2012</v>
      </c>
      <c r="C383" t="s">
        <v>8</v>
      </c>
      <c r="D383" t="s">
        <v>103</v>
      </c>
      <c r="E383" t="s">
        <v>18928</v>
      </c>
      <c r="F383">
        <v>736</v>
      </c>
    </row>
    <row r="384" spans="1:6" x14ac:dyDescent="0.25">
      <c r="A384" t="s">
        <v>149</v>
      </c>
      <c r="B384">
        <v>2012</v>
      </c>
      <c r="C384" t="s">
        <v>9</v>
      </c>
      <c r="D384" t="s">
        <v>38</v>
      </c>
      <c r="E384" t="s">
        <v>18929</v>
      </c>
      <c r="F384">
        <v>6</v>
      </c>
    </row>
    <row r="385" spans="1:6" x14ac:dyDescent="0.25">
      <c r="A385" t="s">
        <v>149</v>
      </c>
      <c r="B385">
        <v>2012</v>
      </c>
      <c r="C385" t="s">
        <v>9</v>
      </c>
      <c r="D385" t="s">
        <v>40</v>
      </c>
      <c r="E385" t="s">
        <v>18930</v>
      </c>
      <c r="F385">
        <v>10</v>
      </c>
    </row>
    <row r="386" spans="1:6" x14ac:dyDescent="0.25">
      <c r="A386" t="s">
        <v>149</v>
      </c>
      <c r="B386">
        <v>2012</v>
      </c>
      <c r="C386" t="s">
        <v>9</v>
      </c>
      <c r="D386" t="s">
        <v>102</v>
      </c>
      <c r="E386" t="s">
        <v>18931</v>
      </c>
      <c r="F386">
        <v>49</v>
      </c>
    </row>
    <row r="387" spans="1:6" x14ac:dyDescent="0.25">
      <c r="A387" t="s">
        <v>149</v>
      </c>
      <c r="B387">
        <v>2012</v>
      </c>
      <c r="C387" t="s">
        <v>9</v>
      </c>
      <c r="D387" t="s">
        <v>107</v>
      </c>
      <c r="E387" t="s">
        <v>18932</v>
      </c>
      <c r="F387">
        <v>17</v>
      </c>
    </row>
    <row r="388" spans="1:6" x14ac:dyDescent="0.25">
      <c r="A388" t="s">
        <v>149</v>
      </c>
      <c r="B388">
        <v>2012</v>
      </c>
      <c r="C388" t="s">
        <v>9</v>
      </c>
      <c r="D388" t="s">
        <v>39</v>
      </c>
      <c r="E388" t="s">
        <v>18933</v>
      </c>
      <c r="F388">
        <v>27</v>
      </c>
    </row>
    <row r="389" spans="1:6" x14ac:dyDescent="0.25">
      <c r="A389" t="s">
        <v>149</v>
      </c>
      <c r="B389">
        <v>2012</v>
      </c>
      <c r="C389" t="s">
        <v>9</v>
      </c>
      <c r="D389" t="s">
        <v>103</v>
      </c>
      <c r="E389" t="s">
        <v>18934</v>
      </c>
      <c r="F389">
        <v>371</v>
      </c>
    </row>
    <row r="390" spans="1:6" x14ac:dyDescent="0.25">
      <c r="A390" t="s">
        <v>149</v>
      </c>
      <c r="B390">
        <v>2012</v>
      </c>
      <c r="C390" t="s">
        <v>10</v>
      </c>
      <c r="D390" t="s">
        <v>38</v>
      </c>
      <c r="E390" t="s">
        <v>18935</v>
      </c>
      <c r="F390">
        <v>3</v>
      </c>
    </row>
    <row r="391" spans="1:6" x14ac:dyDescent="0.25">
      <c r="A391" t="s">
        <v>149</v>
      </c>
      <c r="B391">
        <v>2012</v>
      </c>
      <c r="C391" t="s">
        <v>10</v>
      </c>
      <c r="D391" t="s">
        <v>40</v>
      </c>
      <c r="E391" t="s">
        <v>18936</v>
      </c>
      <c r="F391">
        <v>1</v>
      </c>
    </row>
    <row r="392" spans="1:6" x14ac:dyDescent="0.25">
      <c r="A392" t="s">
        <v>149</v>
      </c>
      <c r="B392">
        <v>2012</v>
      </c>
      <c r="C392" t="s">
        <v>10</v>
      </c>
      <c r="D392" t="s">
        <v>102</v>
      </c>
      <c r="E392" t="s">
        <v>18937</v>
      </c>
      <c r="F392">
        <v>24</v>
      </c>
    </row>
    <row r="393" spans="1:6" x14ac:dyDescent="0.25">
      <c r="A393" t="s">
        <v>149</v>
      </c>
      <c r="B393">
        <v>2012</v>
      </c>
      <c r="C393" t="s">
        <v>10</v>
      </c>
      <c r="D393" t="s">
        <v>107</v>
      </c>
      <c r="E393" t="s">
        <v>18938</v>
      </c>
      <c r="F393">
        <v>1</v>
      </c>
    </row>
    <row r="394" spans="1:6" x14ac:dyDescent="0.25">
      <c r="A394" t="s">
        <v>149</v>
      </c>
      <c r="B394">
        <v>2012</v>
      </c>
      <c r="C394" t="s">
        <v>10</v>
      </c>
      <c r="D394" t="s">
        <v>39</v>
      </c>
      <c r="E394" t="s">
        <v>18939</v>
      </c>
      <c r="F394">
        <v>9</v>
      </c>
    </row>
    <row r="395" spans="1:6" x14ac:dyDescent="0.25">
      <c r="A395" t="s">
        <v>149</v>
      </c>
      <c r="B395">
        <v>2012</v>
      </c>
      <c r="C395" t="s">
        <v>10</v>
      </c>
      <c r="D395" t="s">
        <v>103</v>
      </c>
      <c r="E395" t="s">
        <v>18940</v>
      </c>
      <c r="F395">
        <v>102</v>
      </c>
    </row>
    <row r="396" spans="1:6" x14ac:dyDescent="0.25">
      <c r="A396" t="s">
        <v>149</v>
      </c>
      <c r="B396">
        <v>2012</v>
      </c>
      <c r="C396" t="s">
        <v>11</v>
      </c>
      <c r="D396" t="s">
        <v>38</v>
      </c>
      <c r="E396" t="s">
        <v>18941</v>
      </c>
      <c r="F396">
        <v>1</v>
      </c>
    </row>
    <row r="397" spans="1:6" x14ac:dyDescent="0.25">
      <c r="A397" t="s">
        <v>149</v>
      </c>
      <c r="B397">
        <v>2012</v>
      </c>
      <c r="C397" t="s">
        <v>11</v>
      </c>
      <c r="D397" t="s">
        <v>40</v>
      </c>
      <c r="E397" t="s">
        <v>18942</v>
      </c>
      <c r="F397">
        <v>2</v>
      </c>
    </row>
    <row r="398" spans="1:6" x14ac:dyDescent="0.25">
      <c r="A398" t="s">
        <v>149</v>
      </c>
      <c r="B398">
        <v>2012</v>
      </c>
      <c r="C398" t="s">
        <v>11</v>
      </c>
      <c r="D398" t="s">
        <v>102</v>
      </c>
      <c r="E398" t="s">
        <v>18943</v>
      </c>
      <c r="F398">
        <v>69</v>
      </c>
    </row>
    <row r="399" spans="1:6" x14ac:dyDescent="0.25">
      <c r="A399" t="s">
        <v>149</v>
      </c>
      <c r="B399">
        <v>2012</v>
      </c>
      <c r="C399" t="s">
        <v>11</v>
      </c>
      <c r="D399" t="s">
        <v>107</v>
      </c>
      <c r="E399" t="s">
        <v>18944</v>
      </c>
      <c r="F399">
        <v>22</v>
      </c>
    </row>
    <row r="400" spans="1:6" x14ac:dyDescent="0.25">
      <c r="A400" t="s">
        <v>149</v>
      </c>
      <c r="B400">
        <v>2012</v>
      </c>
      <c r="C400" t="s">
        <v>11</v>
      </c>
      <c r="D400" t="s">
        <v>39</v>
      </c>
      <c r="E400" t="s">
        <v>18945</v>
      </c>
      <c r="F400">
        <v>8</v>
      </c>
    </row>
    <row r="401" spans="1:6" x14ac:dyDescent="0.25">
      <c r="A401" t="s">
        <v>149</v>
      </c>
      <c r="B401">
        <v>2012</v>
      </c>
      <c r="C401" t="s">
        <v>11</v>
      </c>
      <c r="D401" t="s">
        <v>103</v>
      </c>
      <c r="E401" t="s">
        <v>18946</v>
      </c>
      <c r="F401">
        <v>144</v>
      </c>
    </row>
    <row r="402" spans="1:6" x14ac:dyDescent="0.25">
      <c r="A402" t="s">
        <v>149</v>
      </c>
      <c r="B402">
        <v>2013</v>
      </c>
      <c r="C402" t="s">
        <v>7</v>
      </c>
      <c r="D402" t="s">
        <v>38</v>
      </c>
      <c r="E402" t="s">
        <v>18947</v>
      </c>
      <c r="F402">
        <v>8</v>
      </c>
    </row>
    <row r="403" spans="1:6" x14ac:dyDescent="0.25">
      <c r="A403" t="s">
        <v>149</v>
      </c>
      <c r="B403">
        <v>2013</v>
      </c>
      <c r="C403" t="s">
        <v>7</v>
      </c>
      <c r="D403" t="s">
        <v>40</v>
      </c>
      <c r="E403" t="s">
        <v>18948</v>
      </c>
      <c r="F403">
        <v>2</v>
      </c>
    </row>
    <row r="404" spans="1:6" x14ac:dyDescent="0.25">
      <c r="A404" t="s">
        <v>149</v>
      </c>
      <c r="B404">
        <v>2013</v>
      </c>
      <c r="C404" t="s">
        <v>7</v>
      </c>
      <c r="D404" t="s">
        <v>102</v>
      </c>
      <c r="E404" t="s">
        <v>18949</v>
      </c>
      <c r="F404">
        <v>18</v>
      </c>
    </row>
    <row r="405" spans="1:6" x14ac:dyDescent="0.25">
      <c r="A405" t="s">
        <v>149</v>
      </c>
      <c r="B405">
        <v>2013</v>
      </c>
      <c r="C405" t="s">
        <v>7</v>
      </c>
      <c r="D405" t="s">
        <v>107</v>
      </c>
      <c r="E405" t="s">
        <v>18950</v>
      </c>
      <c r="F405">
        <v>42</v>
      </c>
    </row>
    <row r="406" spans="1:6" x14ac:dyDescent="0.25">
      <c r="A406" t="s">
        <v>149</v>
      </c>
      <c r="B406">
        <v>2013</v>
      </c>
      <c r="C406" t="s">
        <v>7</v>
      </c>
      <c r="D406" t="s">
        <v>39</v>
      </c>
      <c r="E406" t="s">
        <v>18951</v>
      </c>
      <c r="F406">
        <v>10</v>
      </c>
    </row>
    <row r="407" spans="1:6" x14ac:dyDescent="0.25">
      <c r="A407" t="s">
        <v>149</v>
      </c>
      <c r="B407">
        <v>2013</v>
      </c>
      <c r="C407" t="s">
        <v>7</v>
      </c>
      <c r="D407" t="s">
        <v>103</v>
      </c>
      <c r="E407" t="s">
        <v>18952</v>
      </c>
      <c r="F407">
        <v>46</v>
      </c>
    </row>
    <row r="408" spans="1:6" x14ac:dyDescent="0.25">
      <c r="A408" t="s">
        <v>149</v>
      </c>
      <c r="B408">
        <v>2013</v>
      </c>
      <c r="C408" t="s">
        <v>8</v>
      </c>
      <c r="D408" t="s">
        <v>38</v>
      </c>
      <c r="E408" t="s">
        <v>18953</v>
      </c>
      <c r="F408">
        <v>31</v>
      </c>
    </row>
    <row r="409" spans="1:6" x14ac:dyDescent="0.25">
      <c r="A409" t="s">
        <v>149</v>
      </c>
      <c r="B409">
        <v>2013</v>
      </c>
      <c r="C409" t="s">
        <v>8</v>
      </c>
      <c r="D409" t="s">
        <v>40</v>
      </c>
      <c r="E409" t="s">
        <v>18954</v>
      </c>
      <c r="F409">
        <v>32</v>
      </c>
    </row>
    <row r="410" spans="1:6" x14ac:dyDescent="0.25">
      <c r="A410" t="s">
        <v>149</v>
      </c>
      <c r="B410">
        <v>2013</v>
      </c>
      <c r="C410" t="s">
        <v>8</v>
      </c>
      <c r="D410" t="s">
        <v>102</v>
      </c>
      <c r="E410" t="s">
        <v>18955</v>
      </c>
      <c r="F410">
        <v>73</v>
      </c>
    </row>
    <row r="411" spans="1:6" x14ac:dyDescent="0.25">
      <c r="A411" t="s">
        <v>149</v>
      </c>
      <c r="B411">
        <v>2013</v>
      </c>
      <c r="C411" t="s">
        <v>8</v>
      </c>
      <c r="D411" t="s">
        <v>107</v>
      </c>
      <c r="E411" t="s">
        <v>18956</v>
      </c>
      <c r="F411">
        <v>90</v>
      </c>
    </row>
    <row r="412" spans="1:6" x14ac:dyDescent="0.25">
      <c r="A412" t="s">
        <v>149</v>
      </c>
      <c r="B412">
        <v>2013</v>
      </c>
      <c r="C412" t="s">
        <v>8</v>
      </c>
      <c r="D412" t="s">
        <v>39</v>
      </c>
      <c r="E412" t="s">
        <v>18957</v>
      </c>
      <c r="F412">
        <v>66</v>
      </c>
    </row>
    <row r="413" spans="1:6" x14ac:dyDescent="0.25">
      <c r="A413" t="s">
        <v>149</v>
      </c>
      <c r="B413">
        <v>2013</v>
      </c>
      <c r="C413" t="s">
        <v>8</v>
      </c>
      <c r="D413" t="s">
        <v>103</v>
      </c>
      <c r="E413" t="s">
        <v>18958</v>
      </c>
      <c r="F413">
        <v>742</v>
      </c>
    </row>
    <row r="414" spans="1:6" x14ac:dyDescent="0.25">
      <c r="A414" t="s">
        <v>149</v>
      </c>
      <c r="B414">
        <v>2013</v>
      </c>
      <c r="C414" t="s">
        <v>9</v>
      </c>
      <c r="D414" t="s">
        <v>38</v>
      </c>
      <c r="E414" t="s">
        <v>18959</v>
      </c>
      <c r="F414">
        <v>7</v>
      </c>
    </row>
    <row r="415" spans="1:6" x14ac:dyDescent="0.25">
      <c r="A415" t="s">
        <v>149</v>
      </c>
      <c r="B415">
        <v>2013</v>
      </c>
      <c r="C415" t="s">
        <v>9</v>
      </c>
      <c r="D415" t="s">
        <v>40</v>
      </c>
      <c r="E415" t="s">
        <v>18960</v>
      </c>
      <c r="F415">
        <v>9</v>
      </c>
    </row>
    <row r="416" spans="1:6" x14ac:dyDescent="0.25">
      <c r="A416" t="s">
        <v>149</v>
      </c>
      <c r="B416">
        <v>2013</v>
      </c>
      <c r="C416" t="s">
        <v>9</v>
      </c>
      <c r="D416" t="s">
        <v>102</v>
      </c>
      <c r="E416" t="s">
        <v>18961</v>
      </c>
      <c r="F416">
        <v>38</v>
      </c>
    </row>
    <row r="417" spans="1:6" x14ac:dyDescent="0.25">
      <c r="A417" t="s">
        <v>149</v>
      </c>
      <c r="B417">
        <v>2013</v>
      </c>
      <c r="C417" t="s">
        <v>9</v>
      </c>
      <c r="D417" t="s">
        <v>107</v>
      </c>
      <c r="E417" t="s">
        <v>18962</v>
      </c>
      <c r="F417">
        <v>19</v>
      </c>
    </row>
    <row r="418" spans="1:6" x14ac:dyDescent="0.25">
      <c r="A418" t="s">
        <v>149</v>
      </c>
      <c r="B418">
        <v>2013</v>
      </c>
      <c r="C418" t="s">
        <v>9</v>
      </c>
      <c r="D418" t="s">
        <v>39</v>
      </c>
      <c r="E418" t="s">
        <v>18963</v>
      </c>
      <c r="F418">
        <v>25</v>
      </c>
    </row>
    <row r="419" spans="1:6" x14ac:dyDescent="0.25">
      <c r="A419" t="s">
        <v>149</v>
      </c>
      <c r="B419">
        <v>2013</v>
      </c>
      <c r="C419" t="s">
        <v>9</v>
      </c>
      <c r="D419" t="s">
        <v>103</v>
      </c>
      <c r="E419" t="s">
        <v>18964</v>
      </c>
      <c r="F419">
        <v>366</v>
      </c>
    </row>
    <row r="420" spans="1:6" x14ac:dyDescent="0.25">
      <c r="A420" t="s">
        <v>149</v>
      </c>
      <c r="B420">
        <v>2013</v>
      </c>
      <c r="C420" t="s">
        <v>10</v>
      </c>
      <c r="D420" t="s">
        <v>40</v>
      </c>
      <c r="E420" t="s">
        <v>18965</v>
      </c>
      <c r="F420">
        <v>1</v>
      </c>
    </row>
    <row r="421" spans="1:6" x14ac:dyDescent="0.25">
      <c r="A421" t="s">
        <v>149</v>
      </c>
      <c r="B421">
        <v>2013</v>
      </c>
      <c r="C421" t="s">
        <v>10</v>
      </c>
      <c r="D421" t="s">
        <v>102</v>
      </c>
      <c r="E421" t="s">
        <v>18966</v>
      </c>
      <c r="F421">
        <v>21</v>
      </c>
    </row>
    <row r="422" spans="1:6" x14ac:dyDescent="0.25">
      <c r="A422" t="s">
        <v>149</v>
      </c>
      <c r="B422">
        <v>2013</v>
      </c>
      <c r="C422" t="s">
        <v>10</v>
      </c>
      <c r="D422" t="s">
        <v>107</v>
      </c>
      <c r="E422" t="s">
        <v>18967</v>
      </c>
      <c r="F422">
        <v>5</v>
      </c>
    </row>
    <row r="423" spans="1:6" x14ac:dyDescent="0.25">
      <c r="A423" t="s">
        <v>149</v>
      </c>
      <c r="B423">
        <v>2013</v>
      </c>
      <c r="C423" t="s">
        <v>10</v>
      </c>
      <c r="D423" t="s">
        <v>39</v>
      </c>
      <c r="E423" t="s">
        <v>18968</v>
      </c>
      <c r="F423">
        <v>9</v>
      </c>
    </row>
    <row r="424" spans="1:6" x14ac:dyDescent="0.25">
      <c r="A424" t="s">
        <v>149</v>
      </c>
      <c r="B424">
        <v>2013</v>
      </c>
      <c r="C424" t="s">
        <v>10</v>
      </c>
      <c r="D424" t="s">
        <v>103</v>
      </c>
      <c r="E424" t="s">
        <v>18969</v>
      </c>
      <c r="F424">
        <v>101</v>
      </c>
    </row>
    <row r="425" spans="1:6" x14ac:dyDescent="0.25">
      <c r="A425" t="s">
        <v>149</v>
      </c>
      <c r="B425">
        <v>2013</v>
      </c>
      <c r="C425" t="s">
        <v>11</v>
      </c>
      <c r="D425" t="s">
        <v>38</v>
      </c>
      <c r="E425" t="s">
        <v>18970</v>
      </c>
      <c r="F425">
        <v>2</v>
      </c>
    </row>
    <row r="426" spans="1:6" x14ac:dyDescent="0.25">
      <c r="A426" t="s">
        <v>149</v>
      </c>
      <c r="B426">
        <v>2013</v>
      </c>
      <c r="C426" t="s">
        <v>11</v>
      </c>
      <c r="D426" t="s">
        <v>40</v>
      </c>
      <c r="E426" t="s">
        <v>18971</v>
      </c>
      <c r="F426">
        <v>1</v>
      </c>
    </row>
    <row r="427" spans="1:6" x14ac:dyDescent="0.25">
      <c r="A427" t="s">
        <v>149</v>
      </c>
      <c r="B427">
        <v>2013</v>
      </c>
      <c r="C427" t="s">
        <v>11</v>
      </c>
      <c r="D427" t="s">
        <v>102</v>
      </c>
      <c r="E427" t="s">
        <v>18972</v>
      </c>
      <c r="F427">
        <v>54</v>
      </c>
    </row>
    <row r="428" spans="1:6" x14ac:dyDescent="0.25">
      <c r="A428" t="s">
        <v>149</v>
      </c>
      <c r="B428">
        <v>2013</v>
      </c>
      <c r="C428" t="s">
        <v>11</v>
      </c>
      <c r="D428" t="s">
        <v>107</v>
      </c>
      <c r="E428" t="s">
        <v>18973</v>
      </c>
      <c r="F428">
        <v>39</v>
      </c>
    </row>
    <row r="429" spans="1:6" x14ac:dyDescent="0.25">
      <c r="A429" t="s">
        <v>149</v>
      </c>
      <c r="B429">
        <v>2013</v>
      </c>
      <c r="C429" t="s">
        <v>11</v>
      </c>
      <c r="D429" t="s">
        <v>39</v>
      </c>
      <c r="E429" t="s">
        <v>18974</v>
      </c>
      <c r="F429">
        <v>11</v>
      </c>
    </row>
    <row r="430" spans="1:6" x14ac:dyDescent="0.25">
      <c r="A430" t="s">
        <v>149</v>
      </c>
      <c r="B430">
        <v>2013</v>
      </c>
      <c r="C430" t="s">
        <v>11</v>
      </c>
      <c r="D430" t="s">
        <v>103</v>
      </c>
      <c r="E430" t="s">
        <v>18975</v>
      </c>
      <c r="F430">
        <v>162</v>
      </c>
    </row>
    <row r="431" spans="1:6" x14ac:dyDescent="0.25">
      <c r="A431" t="s">
        <v>149</v>
      </c>
      <c r="B431">
        <v>2014</v>
      </c>
      <c r="C431" t="s">
        <v>7</v>
      </c>
      <c r="D431" t="s">
        <v>38</v>
      </c>
      <c r="E431" t="s">
        <v>18976</v>
      </c>
      <c r="F431">
        <v>11</v>
      </c>
    </row>
    <row r="432" spans="1:6" x14ac:dyDescent="0.25">
      <c r="A432" t="s">
        <v>149</v>
      </c>
      <c r="B432">
        <v>2014</v>
      </c>
      <c r="C432" t="s">
        <v>7</v>
      </c>
      <c r="D432" t="s">
        <v>40</v>
      </c>
      <c r="E432" t="s">
        <v>18977</v>
      </c>
      <c r="F432">
        <v>8</v>
      </c>
    </row>
    <row r="433" spans="1:6" x14ac:dyDescent="0.25">
      <c r="A433" t="s">
        <v>149</v>
      </c>
      <c r="B433">
        <v>2014</v>
      </c>
      <c r="C433" t="s">
        <v>7</v>
      </c>
      <c r="D433" t="s">
        <v>102</v>
      </c>
      <c r="E433" t="s">
        <v>18978</v>
      </c>
      <c r="F433">
        <v>17</v>
      </c>
    </row>
    <row r="434" spans="1:6" x14ac:dyDescent="0.25">
      <c r="A434" t="s">
        <v>149</v>
      </c>
      <c r="B434">
        <v>2014</v>
      </c>
      <c r="C434" t="s">
        <v>7</v>
      </c>
      <c r="D434" t="s">
        <v>107</v>
      </c>
      <c r="E434" t="s">
        <v>18979</v>
      </c>
      <c r="F434">
        <v>17</v>
      </c>
    </row>
    <row r="435" spans="1:6" x14ac:dyDescent="0.25">
      <c r="A435" t="s">
        <v>149</v>
      </c>
      <c r="B435">
        <v>2014</v>
      </c>
      <c r="C435" t="s">
        <v>7</v>
      </c>
      <c r="D435" t="s">
        <v>39</v>
      </c>
      <c r="E435" t="s">
        <v>18980</v>
      </c>
      <c r="F435">
        <v>25</v>
      </c>
    </row>
    <row r="436" spans="1:6" x14ac:dyDescent="0.25">
      <c r="A436" t="s">
        <v>149</v>
      </c>
      <c r="B436">
        <v>2014</v>
      </c>
      <c r="C436" t="s">
        <v>7</v>
      </c>
      <c r="D436" t="s">
        <v>103</v>
      </c>
      <c r="E436" t="s">
        <v>18981</v>
      </c>
      <c r="F436">
        <v>58</v>
      </c>
    </row>
    <row r="437" spans="1:6" x14ac:dyDescent="0.25">
      <c r="A437" t="s">
        <v>149</v>
      </c>
      <c r="B437">
        <v>2014</v>
      </c>
      <c r="C437" t="s">
        <v>8</v>
      </c>
      <c r="D437" t="s">
        <v>38</v>
      </c>
      <c r="E437" t="s">
        <v>18982</v>
      </c>
      <c r="F437">
        <v>58</v>
      </c>
    </row>
    <row r="438" spans="1:6" x14ac:dyDescent="0.25">
      <c r="A438" t="s">
        <v>149</v>
      </c>
      <c r="B438">
        <v>2014</v>
      </c>
      <c r="C438" t="s">
        <v>8</v>
      </c>
      <c r="D438" t="s">
        <v>40</v>
      </c>
      <c r="E438" t="s">
        <v>18983</v>
      </c>
      <c r="F438">
        <v>37</v>
      </c>
    </row>
    <row r="439" spans="1:6" x14ac:dyDescent="0.25">
      <c r="A439" t="s">
        <v>149</v>
      </c>
      <c r="B439">
        <v>2014</v>
      </c>
      <c r="C439" t="s">
        <v>8</v>
      </c>
      <c r="D439" t="s">
        <v>102</v>
      </c>
      <c r="E439" t="s">
        <v>18984</v>
      </c>
      <c r="F439">
        <v>94</v>
      </c>
    </row>
    <row r="440" spans="1:6" x14ac:dyDescent="0.25">
      <c r="A440" t="s">
        <v>149</v>
      </c>
      <c r="B440">
        <v>2014</v>
      </c>
      <c r="C440" t="s">
        <v>8</v>
      </c>
      <c r="D440" t="s">
        <v>107</v>
      </c>
      <c r="E440" t="s">
        <v>18985</v>
      </c>
      <c r="F440">
        <v>51</v>
      </c>
    </row>
    <row r="441" spans="1:6" x14ac:dyDescent="0.25">
      <c r="A441" t="s">
        <v>149</v>
      </c>
      <c r="B441">
        <v>2014</v>
      </c>
      <c r="C441" t="s">
        <v>8</v>
      </c>
      <c r="D441" t="s">
        <v>39</v>
      </c>
      <c r="E441" t="s">
        <v>18986</v>
      </c>
      <c r="F441">
        <v>67</v>
      </c>
    </row>
    <row r="442" spans="1:6" x14ac:dyDescent="0.25">
      <c r="A442" t="s">
        <v>149</v>
      </c>
      <c r="B442">
        <v>2014</v>
      </c>
      <c r="C442" t="s">
        <v>8</v>
      </c>
      <c r="D442" t="s">
        <v>103</v>
      </c>
      <c r="E442" t="s">
        <v>18987</v>
      </c>
      <c r="F442">
        <v>769</v>
      </c>
    </row>
    <row r="443" spans="1:6" x14ac:dyDescent="0.25">
      <c r="A443" t="s">
        <v>149</v>
      </c>
      <c r="B443">
        <v>2014</v>
      </c>
      <c r="C443" t="s">
        <v>9</v>
      </c>
      <c r="D443" t="s">
        <v>38</v>
      </c>
      <c r="E443" t="s">
        <v>18988</v>
      </c>
      <c r="F443">
        <v>11</v>
      </c>
    </row>
    <row r="444" spans="1:6" x14ac:dyDescent="0.25">
      <c r="A444" t="s">
        <v>149</v>
      </c>
      <c r="B444">
        <v>2014</v>
      </c>
      <c r="C444" t="s">
        <v>9</v>
      </c>
      <c r="D444" t="s">
        <v>40</v>
      </c>
      <c r="E444" t="s">
        <v>18989</v>
      </c>
      <c r="F444">
        <v>13</v>
      </c>
    </row>
    <row r="445" spans="1:6" x14ac:dyDescent="0.25">
      <c r="A445" t="s">
        <v>149</v>
      </c>
      <c r="B445">
        <v>2014</v>
      </c>
      <c r="C445" t="s">
        <v>9</v>
      </c>
      <c r="D445" t="s">
        <v>102</v>
      </c>
      <c r="E445" t="s">
        <v>18990</v>
      </c>
      <c r="F445">
        <v>52</v>
      </c>
    </row>
    <row r="446" spans="1:6" x14ac:dyDescent="0.25">
      <c r="A446" t="s">
        <v>149</v>
      </c>
      <c r="B446">
        <v>2014</v>
      </c>
      <c r="C446" t="s">
        <v>9</v>
      </c>
      <c r="D446" t="s">
        <v>107</v>
      </c>
      <c r="E446" t="s">
        <v>18991</v>
      </c>
      <c r="F446">
        <v>10</v>
      </c>
    </row>
    <row r="447" spans="1:6" x14ac:dyDescent="0.25">
      <c r="A447" t="s">
        <v>149</v>
      </c>
      <c r="B447">
        <v>2014</v>
      </c>
      <c r="C447" t="s">
        <v>9</v>
      </c>
      <c r="D447" t="s">
        <v>39</v>
      </c>
      <c r="E447" t="s">
        <v>18992</v>
      </c>
      <c r="F447">
        <v>23</v>
      </c>
    </row>
    <row r="448" spans="1:6" x14ac:dyDescent="0.25">
      <c r="A448" t="s">
        <v>149</v>
      </c>
      <c r="B448">
        <v>2014</v>
      </c>
      <c r="C448" t="s">
        <v>9</v>
      </c>
      <c r="D448" t="s">
        <v>103</v>
      </c>
      <c r="E448" t="s">
        <v>18993</v>
      </c>
      <c r="F448">
        <v>340</v>
      </c>
    </row>
    <row r="449" spans="1:6" x14ac:dyDescent="0.25">
      <c r="A449" t="s">
        <v>149</v>
      </c>
      <c r="B449">
        <v>2014</v>
      </c>
      <c r="C449" t="s">
        <v>10</v>
      </c>
      <c r="D449" t="s">
        <v>38</v>
      </c>
      <c r="E449" t="s">
        <v>18994</v>
      </c>
      <c r="F449">
        <v>3</v>
      </c>
    </row>
    <row r="450" spans="1:6" x14ac:dyDescent="0.25">
      <c r="A450" t="s">
        <v>149</v>
      </c>
      <c r="B450">
        <v>2014</v>
      </c>
      <c r="C450" t="s">
        <v>10</v>
      </c>
      <c r="D450" t="s">
        <v>102</v>
      </c>
      <c r="E450" t="s">
        <v>18995</v>
      </c>
      <c r="F450">
        <v>29</v>
      </c>
    </row>
    <row r="451" spans="1:6" x14ac:dyDescent="0.25">
      <c r="A451" t="s">
        <v>149</v>
      </c>
      <c r="B451">
        <v>2014</v>
      </c>
      <c r="C451" t="s">
        <v>10</v>
      </c>
      <c r="D451" t="s">
        <v>107</v>
      </c>
      <c r="E451" t="s">
        <v>18996</v>
      </c>
      <c r="F451">
        <v>8</v>
      </c>
    </row>
    <row r="452" spans="1:6" x14ac:dyDescent="0.25">
      <c r="A452" t="s">
        <v>149</v>
      </c>
      <c r="B452">
        <v>2014</v>
      </c>
      <c r="C452" t="s">
        <v>10</v>
      </c>
      <c r="D452" t="s">
        <v>39</v>
      </c>
      <c r="E452" t="s">
        <v>18997</v>
      </c>
      <c r="F452">
        <v>3</v>
      </c>
    </row>
    <row r="453" spans="1:6" x14ac:dyDescent="0.25">
      <c r="A453" t="s">
        <v>149</v>
      </c>
      <c r="B453">
        <v>2014</v>
      </c>
      <c r="C453" t="s">
        <v>10</v>
      </c>
      <c r="D453" t="s">
        <v>103</v>
      </c>
      <c r="E453" t="s">
        <v>18998</v>
      </c>
      <c r="F453">
        <v>109</v>
      </c>
    </row>
    <row r="454" spans="1:6" x14ac:dyDescent="0.25">
      <c r="A454" t="s">
        <v>149</v>
      </c>
      <c r="B454">
        <v>2014</v>
      </c>
      <c r="C454" t="s">
        <v>11</v>
      </c>
      <c r="D454" t="s">
        <v>38</v>
      </c>
      <c r="E454" t="s">
        <v>18999</v>
      </c>
      <c r="F454">
        <v>1</v>
      </c>
    </row>
    <row r="455" spans="1:6" x14ac:dyDescent="0.25">
      <c r="A455" t="s">
        <v>149</v>
      </c>
      <c r="B455">
        <v>2014</v>
      </c>
      <c r="C455" t="s">
        <v>11</v>
      </c>
      <c r="D455" t="s">
        <v>40</v>
      </c>
      <c r="E455" t="s">
        <v>19000</v>
      </c>
      <c r="F455">
        <v>1</v>
      </c>
    </row>
    <row r="456" spans="1:6" x14ac:dyDescent="0.25">
      <c r="A456" t="s">
        <v>149</v>
      </c>
      <c r="B456">
        <v>2014</v>
      </c>
      <c r="C456" t="s">
        <v>11</v>
      </c>
      <c r="D456" t="s">
        <v>102</v>
      </c>
      <c r="E456" t="s">
        <v>19001</v>
      </c>
      <c r="F456">
        <v>92</v>
      </c>
    </row>
    <row r="457" spans="1:6" x14ac:dyDescent="0.25">
      <c r="A457" t="s">
        <v>149</v>
      </c>
      <c r="B457">
        <v>2014</v>
      </c>
      <c r="C457" t="s">
        <v>11</v>
      </c>
      <c r="D457" t="s">
        <v>107</v>
      </c>
      <c r="E457" t="s">
        <v>19002</v>
      </c>
      <c r="F457">
        <v>16</v>
      </c>
    </row>
    <row r="458" spans="1:6" x14ac:dyDescent="0.25">
      <c r="A458" t="s">
        <v>149</v>
      </c>
      <c r="B458">
        <v>2014</v>
      </c>
      <c r="C458" t="s">
        <v>11</v>
      </c>
      <c r="D458" t="s">
        <v>39</v>
      </c>
      <c r="E458" t="s">
        <v>19003</v>
      </c>
      <c r="F458">
        <v>10</v>
      </c>
    </row>
    <row r="459" spans="1:6" x14ac:dyDescent="0.25">
      <c r="A459" t="s">
        <v>149</v>
      </c>
      <c r="B459">
        <v>2014</v>
      </c>
      <c r="C459" t="s">
        <v>11</v>
      </c>
      <c r="D459" t="s">
        <v>103</v>
      </c>
      <c r="E459" t="s">
        <v>19004</v>
      </c>
      <c r="F459">
        <v>165</v>
      </c>
    </row>
    <row r="460" spans="1:6" x14ac:dyDescent="0.25">
      <c r="A460" t="s">
        <v>149</v>
      </c>
      <c r="B460">
        <v>2015</v>
      </c>
      <c r="C460" t="s">
        <v>7</v>
      </c>
      <c r="D460" t="s">
        <v>38</v>
      </c>
      <c r="E460" t="s">
        <v>19005</v>
      </c>
      <c r="F460">
        <v>8</v>
      </c>
    </row>
    <row r="461" spans="1:6" x14ac:dyDescent="0.25">
      <c r="A461" t="s">
        <v>149</v>
      </c>
      <c r="B461">
        <v>2015</v>
      </c>
      <c r="C461" t="s">
        <v>7</v>
      </c>
      <c r="D461" t="s">
        <v>40</v>
      </c>
      <c r="E461" t="s">
        <v>19006</v>
      </c>
      <c r="F461">
        <v>3</v>
      </c>
    </row>
    <row r="462" spans="1:6" x14ac:dyDescent="0.25">
      <c r="A462" t="s">
        <v>149</v>
      </c>
      <c r="B462">
        <v>2015</v>
      </c>
      <c r="C462" t="s">
        <v>7</v>
      </c>
      <c r="D462" t="s">
        <v>102</v>
      </c>
      <c r="E462" t="s">
        <v>19007</v>
      </c>
      <c r="F462">
        <v>14</v>
      </c>
    </row>
    <row r="463" spans="1:6" x14ac:dyDescent="0.25">
      <c r="A463" t="s">
        <v>149</v>
      </c>
      <c r="B463">
        <v>2015</v>
      </c>
      <c r="C463" t="s">
        <v>7</v>
      </c>
      <c r="D463" t="s">
        <v>107</v>
      </c>
      <c r="E463" t="s">
        <v>19008</v>
      </c>
      <c r="F463">
        <v>23</v>
      </c>
    </row>
    <row r="464" spans="1:6" x14ac:dyDescent="0.25">
      <c r="A464" t="s">
        <v>149</v>
      </c>
      <c r="B464">
        <v>2015</v>
      </c>
      <c r="C464" t="s">
        <v>7</v>
      </c>
      <c r="D464" t="s">
        <v>39</v>
      </c>
      <c r="E464" t="s">
        <v>19009</v>
      </c>
      <c r="F464">
        <v>11</v>
      </c>
    </row>
    <row r="465" spans="1:6" x14ac:dyDescent="0.25">
      <c r="A465" t="s">
        <v>149</v>
      </c>
      <c r="B465">
        <v>2015</v>
      </c>
      <c r="C465" t="s">
        <v>7</v>
      </c>
      <c r="D465" t="s">
        <v>103</v>
      </c>
      <c r="E465" t="s">
        <v>19010</v>
      </c>
      <c r="F465">
        <v>72</v>
      </c>
    </row>
    <row r="466" spans="1:6" x14ac:dyDescent="0.25">
      <c r="A466" t="s">
        <v>149</v>
      </c>
      <c r="B466">
        <v>2015</v>
      </c>
      <c r="C466" t="s">
        <v>8</v>
      </c>
      <c r="D466" t="s">
        <v>38</v>
      </c>
      <c r="E466" t="s">
        <v>19011</v>
      </c>
      <c r="F466">
        <v>51</v>
      </c>
    </row>
    <row r="467" spans="1:6" x14ac:dyDescent="0.25">
      <c r="A467" t="s">
        <v>149</v>
      </c>
      <c r="B467">
        <v>2015</v>
      </c>
      <c r="C467" t="s">
        <v>8</v>
      </c>
      <c r="D467" t="s">
        <v>40</v>
      </c>
      <c r="E467" t="s">
        <v>19012</v>
      </c>
      <c r="F467">
        <v>31</v>
      </c>
    </row>
    <row r="468" spans="1:6" x14ac:dyDescent="0.25">
      <c r="A468" t="s">
        <v>149</v>
      </c>
      <c r="B468">
        <v>2015</v>
      </c>
      <c r="C468" t="s">
        <v>8</v>
      </c>
      <c r="D468" t="s">
        <v>102</v>
      </c>
      <c r="E468" t="s">
        <v>19013</v>
      </c>
      <c r="F468">
        <v>72</v>
      </c>
    </row>
    <row r="469" spans="1:6" x14ac:dyDescent="0.25">
      <c r="A469" t="s">
        <v>149</v>
      </c>
      <c r="B469">
        <v>2015</v>
      </c>
      <c r="C469" t="s">
        <v>8</v>
      </c>
      <c r="D469" t="s">
        <v>107</v>
      </c>
      <c r="E469" t="s">
        <v>19014</v>
      </c>
      <c r="F469">
        <v>44</v>
      </c>
    </row>
    <row r="470" spans="1:6" x14ac:dyDescent="0.25">
      <c r="A470" t="s">
        <v>149</v>
      </c>
      <c r="B470">
        <v>2015</v>
      </c>
      <c r="C470" t="s">
        <v>8</v>
      </c>
      <c r="D470" t="s">
        <v>39</v>
      </c>
      <c r="E470" t="s">
        <v>19015</v>
      </c>
      <c r="F470">
        <v>77</v>
      </c>
    </row>
    <row r="471" spans="1:6" x14ac:dyDescent="0.25">
      <c r="A471" t="s">
        <v>149</v>
      </c>
      <c r="B471">
        <v>2015</v>
      </c>
      <c r="C471" t="s">
        <v>8</v>
      </c>
      <c r="D471" t="s">
        <v>103</v>
      </c>
      <c r="E471" t="s">
        <v>19016</v>
      </c>
      <c r="F471">
        <v>827</v>
      </c>
    </row>
    <row r="472" spans="1:6" x14ac:dyDescent="0.25">
      <c r="A472" t="s">
        <v>149</v>
      </c>
      <c r="B472">
        <v>2015</v>
      </c>
      <c r="C472" t="s">
        <v>9</v>
      </c>
      <c r="D472" t="s">
        <v>38</v>
      </c>
      <c r="E472" t="s">
        <v>19017</v>
      </c>
      <c r="F472">
        <v>10</v>
      </c>
    </row>
    <row r="473" spans="1:6" x14ac:dyDescent="0.25">
      <c r="A473" t="s">
        <v>149</v>
      </c>
      <c r="B473">
        <v>2015</v>
      </c>
      <c r="C473" t="s">
        <v>9</v>
      </c>
      <c r="D473" t="s">
        <v>102</v>
      </c>
      <c r="E473" t="s">
        <v>19018</v>
      </c>
      <c r="F473">
        <v>42</v>
      </c>
    </row>
    <row r="474" spans="1:6" x14ac:dyDescent="0.25">
      <c r="A474" t="s">
        <v>149</v>
      </c>
      <c r="B474">
        <v>2015</v>
      </c>
      <c r="C474" t="s">
        <v>9</v>
      </c>
      <c r="D474" t="s">
        <v>107</v>
      </c>
      <c r="E474" t="s">
        <v>19019</v>
      </c>
      <c r="F474">
        <v>15</v>
      </c>
    </row>
    <row r="475" spans="1:6" x14ac:dyDescent="0.25">
      <c r="A475" t="s">
        <v>149</v>
      </c>
      <c r="B475">
        <v>2015</v>
      </c>
      <c r="C475" t="s">
        <v>9</v>
      </c>
      <c r="D475" t="s">
        <v>39</v>
      </c>
      <c r="E475" t="s">
        <v>19020</v>
      </c>
      <c r="F475">
        <v>35</v>
      </c>
    </row>
    <row r="476" spans="1:6" x14ac:dyDescent="0.25">
      <c r="A476" t="s">
        <v>149</v>
      </c>
      <c r="B476">
        <v>2015</v>
      </c>
      <c r="C476" t="s">
        <v>9</v>
      </c>
      <c r="D476" t="s">
        <v>103</v>
      </c>
      <c r="E476" t="s">
        <v>19021</v>
      </c>
      <c r="F476">
        <v>322</v>
      </c>
    </row>
    <row r="477" spans="1:6" x14ac:dyDescent="0.25">
      <c r="A477" t="s">
        <v>149</v>
      </c>
      <c r="B477">
        <v>2015</v>
      </c>
      <c r="C477" t="s">
        <v>10</v>
      </c>
      <c r="D477" t="s">
        <v>40</v>
      </c>
      <c r="E477" t="s">
        <v>19022</v>
      </c>
      <c r="F477">
        <v>1</v>
      </c>
    </row>
    <row r="478" spans="1:6" x14ac:dyDescent="0.25">
      <c r="A478" t="s">
        <v>149</v>
      </c>
      <c r="B478">
        <v>2015</v>
      </c>
      <c r="C478" t="s">
        <v>10</v>
      </c>
      <c r="D478" t="s">
        <v>102</v>
      </c>
      <c r="E478" t="s">
        <v>19023</v>
      </c>
      <c r="F478">
        <v>34</v>
      </c>
    </row>
    <row r="479" spans="1:6" x14ac:dyDescent="0.25">
      <c r="A479" t="s">
        <v>149</v>
      </c>
      <c r="B479">
        <v>2015</v>
      </c>
      <c r="C479" t="s">
        <v>10</v>
      </c>
      <c r="D479" t="s">
        <v>107</v>
      </c>
      <c r="E479" t="s">
        <v>19024</v>
      </c>
      <c r="F479">
        <v>1</v>
      </c>
    </row>
    <row r="480" spans="1:6" x14ac:dyDescent="0.25">
      <c r="A480" t="s">
        <v>149</v>
      </c>
      <c r="B480">
        <v>2015</v>
      </c>
      <c r="C480" t="s">
        <v>10</v>
      </c>
      <c r="D480" t="s">
        <v>39</v>
      </c>
      <c r="E480" t="s">
        <v>19025</v>
      </c>
      <c r="F480">
        <v>6</v>
      </c>
    </row>
    <row r="481" spans="1:6" x14ac:dyDescent="0.25">
      <c r="A481" t="s">
        <v>149</v>
      </c>
      <c r="B481">
        <v>2015</v>
      </c>
      <c r="C481" t="s">
        <v>10</v>
      </c>
      <c r="D481" t="s">
        <v>103</v>
      </c>
      <c r="E481" t="s">
        <v>19026</v>
      </c>
      <c r="F481">
        <v>103</v>
      </c>
    </row>
    <row r="482" spans="1:6" x14ac:dyDescent="0.25">
      <c r="A482" t="s">
        <v>149</v>
      </c>
      <c r="B482">
        <v>2015</v>
      </c>
      <c r="C482" t="s">
        <v>11</v>
      </c>
      <c r="D482" t="s">
        <v>38</v>
      </c>
      <c r="E482" t="s">
        <v>19027</v>
      </c>
      <c r="F482">
        <v>2</v>
      </c>
    </row>
    <row r="483" spans="1:6" x14ac:dyDescent="0.25">
      <c r="A483" t="s">
        <v>149</v>
      </c>
      <c r="B483">
        <v>2015</v>
      </c>
      <c r="C483" t="s">
        <v>11</v>
      </c>
      <c r="D483" t="s">
        <v>40</v>
      </c>
      <c r="E483" t="s">
        <v>19028</v>
      </c>
      <c r="F483">
        <v>1</v>
      </c>
    </row>
    <row r="484" spans="1:6" x14ac:dyDescent="0.25">
      <c r="A484" t="s">
        <v>149</v>
      </c>
      <c r="B484">
        <v>2015</v>
      </c>
      <c r="C484" t="s">
        <v>11</v>
      </c>
      <c r="D484" t="s">
        <v>102</v>
      </c>
      <c r="E484" t="s">
        <v>19029</v>
      </c>
      <c r="F484">
        <v>58</v>
      </c>
    </row>
    <row r="485" spans="1:6" x14ac:dyDescent="0.25">
      <c r="A485" t="s">
        <v>149</v>
      </c>
      <c r="B485">
        <v>2015</v>
      </c>
      <c r="C485" t="s">
        <v>11</v>
      </c>
      <c r="D485" t="s">
        <v>107</v>
      </c>
      <c r="E485" t="s">
        <v>19030</v>
      </c>
      <c r="F485">
        <v>14</v>
      </c>
    </row>
    <row r="486" spans="1:6" x14ac:dyDescent="0.25">
      <c r="A486" t="s">
        <v>149</v>
      </c>
      <c r="B486">
        <v>2015</v>
      </c>
      <c r="C486" t="s">
        <v>11</v>
      </c>
      <c r="D486" t="s">
        <v>39</v>
      </c>
      <c r="E486" t="s">
        <v>19031</v>
      </c>
      <c r="F486">
        <v>13</v>
      </c>
    </row>
    <row r="487" spans="1:6" x14ac:dyDescent="0.25">
      <c r="A487" t="s">
        <v>149</v>
      </c>
      <c r="B487">
        <v>2015</v>
      </c>
      <c r="C487" t="s">
        <v>11</v>
      </c>
      <c r="D487" t="s">
        <v>103</v>
      </c>
      <c r="E487" t="s">
        <v>19032</v>
      </c>
      <c r="F487">
        <v>178</v>
      </c>
    </row>
    <row r="488" spans="1:6" x14ac:dyDescent="0.25">
      <c r="A488" t="s">
        <v>49</v>
      </c>
      <c r="B488">
        <v>2010</v>
      </c>
      <c r="C488" t="s">
        <v>7</v>
      </c>
      <c r="D488" t="s">
        <v>38</v>
      </c>
      <c r="E488" t="s">
        <v>19033</v>
      </c>
      <c r="F488">
        <v>20</v>
      </c>
    </row>
    <row r="489" spans="1:6" x14ac:dyDescent="0.25">
      <c r="A489" t="s">
        <v>49</v>
      </c>
      <c r="B489">
        <v>2010</v>
      </c>
      <c r="C489" t="s">
        <v>7</v>
      </c>
      <c r="D489" t="s">
        <v>40</v>
      </c>
      <c r="E489" t="s">
        <v>19034</v>
      </c>
      <c r="F489">
        <v>5</v>
      </c>
    </row>
    <row r="490" spans="1:6" x14ac:dyDescent="0.25">
      <c r="A490" t="s">
        <v>49</v>
      </c>
      <c r="B490">
        <v>2010</v>
      </c>
      <c r="C490" t="s">
        <v>7</v>
      </c>
      <c r="D490" t="s">
        <v>102</v>
      </c>
      <c r="E490" t="s">
        <v>19035</v>
      </c>
      <c r="F490">
        <v>18</v>
      </c>
    </row>
    <row r="491" spans="1:6" x14ac:dyDescent="0.25">
      <c r="A491" t="s">
        <v>49</v>
      </c>
      <c r="B491">
        <v>2010</v>
      </c>
      <c r="C491" t="s">
        <v>7</v>
      </c>
      <c r="D491" t="s">
        <v>107</v>
      </c>
      <c r="E491" t="s">
        <v>19036</v>
      </c>
      <c r="F491">
        <v>72</v>
      </c>
    </row>
    <row r="492" spans="1:6" x14ac:dyDescent="0.25">
      <c r="A492" t="s">
        <v>49</v>
      </c>
      <c r="B492">
        <v>2010</v>
      </c>
      <c r="C492" t="s">
        <v>7</v>
      </c>
      <c r="D492" t="s">
        <v>39</v>
      </c>
      <c r="E492" t="s">
        <v>19037</v>
      </c>
      <c r="F492">
        <v>44</v>
      </c>
    </row>
    <row r="493" spans="1:6" x14ac:dyDescent="0.25">
      <c r="A493" t="s">
        <v>49</v>
      </c>
      <c r="B493">
        <v>2010</v>
      </c>
      <c r="C493" t="s">
        <v>7</v>
      </c>
      <c r="D493" t="s">
        <v>103</v>
      </c>
      <c r="E493" t="s">
        <v>19038</v>
      </c>
      <c r="F493">
        <v>246</v>
      </c>
    </row>
    <row r="494" spans="1:6" x14ac:dyDescent="0.25">
      <c r="A494" t="s">
        <v>49</v>
      </c>
      <c r="B494">
        <v>2010</v>
      </c>
      <c r="C494" t="s">
        <v>8</v>
      </c>
      <c r="D494" t="s">
        <v>38</v>
      </c>
      <c r="E494" t="s">
        <v>19039</v>
      </c>
      <c r="F494">
        <v>21</v>
      </c>
    </row>
    <row r="495" spans="1:6" x14ac:dyDescent="0.25">
      <c r="A495" t="s">
        <v>49</v>
      </c>
      <c r="B495">
        <v>2010</v>
      </c>
      <c r="C495" t="s">
        <v>8</v>
      </c>
      <c r="D495" t="s">
        <v>40</v>
      </c>
      <c r="E495" t="s">
        <v>19040</v>
      </c>
      <c r="F495">
        <v>6</v>
      </c>
    </row>
    <row r="496" spans="1:6" x14ac:dyDescent="0.25">
      <c r="A496" t="s">
        <v>49</v>
      </c>
      <c r="B496">
        <v>2010</v>
      </c>
      <c r="C496" t="s">
        <v>8</v>
      </c>
      <c r="D496" t="s">
        <v>102</v>
      </c>
      <c r="E496" t="s">
        <v>19041</v>
      </c>
      <c r="F496">
        <v>24</v>
      </c>
    </row>
    <row r="497" spans="1:6" x14ac:dyDescent="0.25">
      <c r="A497" t="s">
        <v>49</v>
      </c>
      <c r="B497">
        <v>2010</v>
      </c>
      <c r="C497" t="s">
        <v>8</v>
      </c>
      <c r="D497" t="s">
        <v>107</v>
      </c>
      <c r="E497" t="s">
        <v>19042</v>
      </c>
      <c r="F497">
        <v>68</v>
      </c>
    </row>
    <row r="498" spans="1:6" x14ac:dyDescent="0.25">
      <c r="A498" t="s">
        <v>49</v>
      </c>
      <c r="B498">
        <v>2010</v>
      </c>
      <c r="C498" t="s">
        <v>8</v>
      </c>
      <c r="D498" t="s">
        <v>39</v>
      </c>
      <c r="E498" t="s">
        <v>19043</v>
      </c>
      <c r="F498">
        <v>77</v>
      </c>
    </row>
    <row r="499" spans="1:6" x14ac:dyDescent="0.25">
      <c r="A499" t="s">
        <v>49</v>
      </c>
      <c r="B499">
        <v>2010</v>
      </c>
      <c r="C499" t="s">
        <v>8</v>
      </c>
      <c r="D499" t="s">
        <v>103</v>
      </c>
      <c r="E499" t="s">
        <v>19044</v>
      </c>
      <c r="F499">
        <v>762</v>
      </c>
    </row>
    <row r="500" spans="1:6" x14ac:dyDescent="0.25">
      <c r="A500" t="s">
        <v>49</v>
      </c>
      <c r="B500">
        <v>2010</v>
      </c>
      <c r="C500" t="s">
        <v>9</v>
      </c>
      <c r="D500" t="s">
        <v>38</v>
      </c>
      <c r="E500" t="s">
        <v>19045</v>
      </c>
      <c r="F500">
        <v>2</v>
      </c>
    </row>
    <row r="501" spans="1:6" x14ac:dyDescent="0.25">
      <c r="A501" t="s">
        <v>49</v>
      </c>
      <c r="B501">
        <v>2010</v>
      </c>
      <c r="C501" t="s">
        <v>9</v>
      </c>
      <c r="D501" t="s">
        <v>102</v>
      </c>
      <c r="E501" t="s">
        <v>19046</v>
      </c>
      <c r="F501">
        <v>14</v>
      </c>
    </row>
    <row r="502" spans="1:6" x14ac:dyDescent="0.25">
      <c r="A502" t="s">
        <v>49</v>
      </c>
      <c r="B502">
        <v>2010</v>
      </c>
      <c r="C502" t="s">
        <v>9</v>
      </c>
      <c r="D502" t="s">
        <v>107</v>
      </c>
      <c r="E502" t="s">
        <v>19047</v>
      </c>
      <c r="F502">
        <v>8</v>
      </c>
    </row>
    <row r="503" spans="1:6" x14ac:dyDescent="0.25">
      <c r="A503" t="s">
        <v>49</v>
      </c>
      <c r="B503">
        <v>2010</v>
      </c>
      <c r="C503" t="s">
        <v>9</v>
      </c>
      <c r="D503" t="s">
        <v>39</v>
      </c>
      <c r="E503" t="s">
        <v>19048</v>
      </c>
      <c r="F503">
        <v>5</v>
      </c>
    </row>
    <row r="504" spans="1:6" x14ac:dyDescent="0.25">
      <c r="A504" t="s">
        <v>49</v>
      </c>
      <c r="B504">
        <v>2010</v>
      </c>
      <c r="C504" t="s">
        <v>9</v>
      </c>
      <c r="D504" t="s">
        <v>103</v>
      </c>
      <c r="E504" t="s">
        <v>19049</v>
      </c>
      <c r="F504">
        <v>117</v>
      </c>
    </row>
    <row r="505" spans="1:6" x14ac:dyDescent="0.25">
      <c r="A505" t="s">
        <v>49</v>
      </c>
      <c r="B505">
        <v>2010</v>
      </c>
      <c r="C505" t="s">
        <v>10</v>
      </c>
      <c r="D505" t="s">
        <v>38</v>
      </c>
      <c r="E505" t="s">
        <v>19050</v>
      </c>
      <c r="F505">
        <v>1</v>
      </c>
    </row>
    <row r="506" spans="1:6" x14ac:dyDescent="0.25">
      <c r="A506" t="s">
        <v>49</v>
      </c>
      <c r="B506">
        <v>2010</v>
      </c>
      <c r="C506" t="s">
        <v>10</v>
      </c>
      <c r="D506" t="s">
        <v>102</v>
      </c>
      <c r="E506" t="s">
        <v>19051</v>
      </c>
      <c r="F506">
        <v>3</v>
      </c>
    </row>
    <row r="507" spans="1:6" x14ac:dyDescent="0.25">
      <c r="A507" t="s">
        <v>49</v>
      </c>
      <c r="B507">
        <v>2010</v>
      </c>
      <c r="C507" t="s">
        <v>10</v>
      </c>
      <c r="D507" t="s">
        <v>107</v>
      </c>
      <c r="E507" t="s">
        <v>19052</v>
      </c>
      <c r="F507">
        <v>2</v>
      </c>
    </row>
    <row r="508" spans="1:6" x14ac:dyDescent="0.25">
      <c r="A508" t="s">
        <v>49</v>
      </c>
      <c r="B508">
        <v>2010</v>
      </c>
      <c r="C508" t="s">
        <v>10</v>
      </c>
      <c r="D508" t="s">
        <v>39</v>
      </c>
      <c r="E508" t="s">
        <v>19053</v>
      </c>
      <c r="F508">
        <v>2</v>
      </c>
    </row>
    <row r="509" spans="1:6" x14ac:dyDescent="0.25">
      <c r="A509" t="s">
        <v>49</v>
      </c>
      <c r="B509">
        <v>2010</v>
      </c>
      <c r="C509" t="s">
        <v>10</v>
      </c>
      <c r="D509" t="s">
        <v>103</v>
      </c>
      <c r="E509" t="s">
        <v>19054</v>
      </c>
      <c r="F509">
        <v>21</v>
      </c>
    </row>
    <row r="510" spans="1:6" x14ac:dyDescent="0.25">
      <c r="A510" t="s">
        <v>49</v>
      </c>
      <c r="B510">
        <v>2010</v>
      </c>
      <c r="C510" t="s">
        <v>11</v>
      </c>
      <c r="D510" t="s">
        <v>102</v>
      </c>
      <c r="E510" t="s">
        <v>19055</v>
      </c>
      <c r="F510">
        <v>4</v>
      </c>
    </row>
    <row r="511" spans="1:6" x14ac:dyDescent="0.25">
      <c r="A511" t="s">
        <v>49</v>
      </c>
      <c r="B511">
        <v>2010</v>
      </c>
      <c r="C511" t="s">
        <v>11</v>
      </c>
      <c r="D511" t="s">
        <v>107</v>
      </c>
      <c r="E511" t="s">
        <v>19056</v>
      </c>
      <c r="F511">
        <v>1</v>
      </c>
    </row>
    <row r="512" spans="1:6" x14ac:dyDescent="0.25">
      <c r="A512" t="s">
        <v>49</v>
      </c>
      <c r="B512">
        <v>2010</v>
      </c>
      <c r="C512" t="s">
        <v>11</v>
      </c>
      <c r="D512" t="s">
        <v>39</v>
      </c>
      <c r="E512" t="s">
        <v>19057</v>
      </c>
      <c r="F512">
        <v>1</v>
      </c>
    </row>
    <row r="513" spans="1:6" x14ac:dyDescent="0.25">
      <c r="A513" t="s">
        <v>49</v>
      </c>
      <c r="B513">
        <v>2010</v>
      </c>
      <c r="C513" t="s">
        <v>11</v>
      </c>
      <c r="D513" t="s">
        <v>103</v>
      </c>
      <c r="E513" t="s">
        <v>19058</v>
      </c>
      <c r="F513">
        <v>16</v>
      </c>
    </row>
    <row r="514" spans="1:6" x14ac:dyDescent="0.25">
      <c r="A514" t="s">
        <v>49</v>
      </c>
      <c r="B514">
        <v>2011</v>
      </c>
      <c r="C514" t="s">
        <v>7</v>
      </c>
      <c r="D514" t="s">
        <v>38</v>
      </c>
      <c r="E514" t="s">
        <v>19059</v>
      </c>
      <c r="F514">
        <v>9</v>
      </c>
    </row>
    <row r="515" spans="1:6" x14ac:dyDescent="0.25">
      <c r="A515" t="s">
        <v>49</v>
      </c>
      <c r="B515">
        <v>2011</v>
      </c>
      <c r="C515" t="s">
        <v>7</v>
      </c>
      <c r="D515" t="s">
        <v>40</v>
      </c>
      <c r="E515" t="s">
        <v>19060</v>
      </c>
      <c r="F515">
        <v>1</v>
      </c>
    </row>
    <row r="516" spans="1:6" x14ac:dyDescent="0.25">
      <c r="A516" t="s">
        <v>49</v>
      </c>
      <c r="B516">
        <v>2011</v>
      </c>
      <c r="C516" t="s">
        <v>7</v>
      </c>
      <c r="D516" t="s">
        <v>102</v>
      </c>
      <c r="E516" t="s">
        <v>19061</v>
      </c>
      <c r="F516">
        <v>30</v>
      </c>
    </row>
    <row r="517" spans="1:6" x14ac:dyDescent="0.25">
      <c r="A517" t="s">
        <v>49</v>
      </c>
      <c r="B517">
        <v>2011</v>
      </c>
      <c r="C517" t="s">
        <v>7</v>
      </c>
      <c r="D517" t="s">
        <v>107</v>
      </c>
      <c r="E517" t="s">
        <v>19062</v>
      </c>
      <c r="F517">
        <v>65</v>
      </c>
    </row>
    <row r="518" spans="1:6" x14ac:dyDescent="0.25">
      <c r="A518" t="s">
        <v>49</v>
      </c>
      <c r="B518">
        <v>2011</v>
      </c>
      <c r="C518" t="s">
        <v>7</v>
      </c>
      <c r="D518" t="s">
        <v>39</v>
      </c>
      <c r="E518" t="s">
        <v>19063</v>
      </c>
      <c r="F518">
        <v>38</v>
      </c>
    </row>
    <row r="519" spans="1:6" x14ac:dyDescent="0.25">
      <c r="A519" t="s">
        <v>49</v>
      </c>
      <c r="B519">
        <v>2011</v>
      </c>
      <c r="C519" t="s">
        <v>7</v>
      </c>
      <c r="D519" t="s">
        <v>103</v>
      </c>
      <c r="E519" t="s">
        <v>19064</v>
      </c>
      <c r="F519">
        <v>269</v>
      </c>
    </row>
    <row r="520" spans="1:6" x14ac:dyDescent="0.25">
      <c r="A520" t="s">
        <v>49</v>
      </c>
      <c r="B520">
        <v>2011</v>
      </c>
      <c r="C520" t="s">
        <v>8</v>
      </c>
      <c r="D520" t="s">
        <v>38</v>
      </c>
      <c r="E520" t="s">
        <v>19065</v>
      </c>
      <c r="F520">
        <v>11</v>
      </c>
    </row>
    <row r="521" spans="1:6" x14ac:dyDescent="0.25">
      <c r="A521" t="s">
        <v>49</v>
      </c>
      <c r="B521">
        <v>2011</v>
      </c>
      <c r="C521" t="s">
        <v>8</v>
      </c>
      <c r="D521" t="s">
        <v>40</v>
      </c>
      <c r="E521" t="s">
        <v>19066</v>
      </c>
      <c r="F521">
        <v>6</v>
      </c>
    </row>
    <row r="522" spans="1:6" x14ac:dyDescent="0.25">
      <c r="A522" t="s">
        <v>49</v>
      </c>
      <c r="B522">
        <v>2011</v>
      </c>
      <c r="C522" t="s">
        <v>8</v>
      </c>
      <c r="D522" t="s">
        <v>102</v>
      </c>
      <c r="E522" t="s">
        <v>19067</v>
      </c>
      <c r="F522">
        <v>33</v>
      </c>
    </row>
    <row r="523" spans="1:6" x14ac:dyDescent="0.25">
      <c r="A523" t="s">
        <v>49</v>
      </c>
      <c r="B523">
        <v>2011</v>
      </c>
      <c r="C523" t="s">
        <v>8</v>
      </c>
      <c r="D523" t="s">
        <v>107</v>
      </c>
      <c r="E523" t="s">
        <v>19068</v>
      </c>
      <c r="F523">
        <v>38</v>
      </c>
    </row>
    <row r="524" spans="1:6" x14ac:dyDescent="0.25">
      <c r="A524" t="s">
        <v>49</v>
      </c>
      <c r="B524">
        <v>2011</v>
      </c>
      <c r="C524" t="s">
        <v>8</v>
      </c>
      <c r="D524" t="s">
        <v>39</v>
      </c>
      <c r="E524" t="s">
        <v>19069</v>
      </c>
      <c r="F524">
        <v>94</v>
      </c>
    </row>
    <row r="525" spans="1:6" x14ac:dyDescent="0.25">
      <c r="A525" t="s">
        <v>49</v>
      </c>
      <c r="B525">
        <v>2011</v>
      </c>
      <c r="C525" t="s">
        <v>8</v>
      </c>
      <c r="D525" t="s">
        <v>103</v>
      </c>
      <c r="E525" t="s">
        <v>19070</v>
      </c>
      <c r="F525">
        <v>798</v>
      </c>
    </row>
    <row r="526" spans="1:6" x14ac:dyDescent="0.25">
      <c r="A526" t="s">
        <v>49</v>
      </c>
      <c r="B526">
        <v>2011</v>
      </c>
      <c r="C526" t="s">
        <v>9</v>
      </c>
      <c r="D526" t="s">
        <v>38</v>
      </c>
      <c r="E526" t="s">
        <v>19071</v>
      </c>
      <c r="F526">
        <v>2</v>
      </c>
    </row>
    <row r="527" spans="1:6" x14ac:dyDescent="0.25">
      <c r="A527" t="s">
        <v>49</v>
      </c>
      <c r="B527">
        <v>2011</v>
      </c>
      <c r="C527" t="s">
        <v>9</v>
      </c>
      <c r="D527" t="s">
        <v>102</v>
      </c>
      <c r="E527" t="s">
        <v>19072</v>
      </c>
      <c r="F527">
        <v>13</v>
      </c>
    </row>
    <row r="528" spans="1:6" x14ac:dyDescent="0.25">
      <c r="A528" t="s">
        <v>49</v>
      </c>
      <c r="B528">
        <v>2011</v>
      </c>
      <c r="C528" t="s">
        <v>9</v>
      </c>
      <c r="D528" t="s">
        <v>107</v>
      </c>
      <c r="E528" t="s">
        <v>19073</v>
      </c>
      <c r="F528">
        <v>2</v>
      </c>
    </row>
    <row r="529" spans="1:6" x14ac:dyDescent="0.25">
      <c r="A529" t="s">
        <v>49</v>
      </c>
      <c r="B529">
        <v>2011</v>
      </c>
      <c r="C529" t="s">
        <v>9</v>
      </c>
      <c r="D529" t="s">
        <v>39</v>
      </c>
      <c r="E529" t="s">
        <v>19074</v>
      </c>
      <c r="F529">
        <v>9</v>
      </c>
    </row>
    <row r="530" spans="1:6" x14ac:dyDescent="0.25">
      <c r="A530" t="s">
        <v>49</v>
      </c>
      <c r="B530">
        <v>2011</v>
      </c>
      <c r="C530" t="s">
        <v>9</v>
      </c>
      <c r="D530" t="s">
        <v>103</v>
      </c>
      <c r="E530" t="s">
        <v>19075</v>
      </c>
      <c r="F530">
        <v>127</v>
      </c>
    </row>
    <row r="531" spans="1:6" x14ac:dyDescent="0.25">
      <c r="A531" t="s">
        <v>49</v>
      </c>
      <c r="B531">
        <v>2011</v>
      </c>
      <c r="C531" t="s">
        <v>10</v>
      </c>
      <c r="D531" t="s">
        <v>102</v>
      </c>
      <c r="E531" t="s">
        <v>19076</v>
      </c>
      <c r="F531">
        <v>4</v>
      </c>
    </row>
    <row r="532" spans="1:6" x14ac:dyDescent="0.25">
      <c r="A532" t="s">
        <v>49</v>
      </c>
      <c r="B532">
        <v>2011</v>
      </c>
      <c r="C532" t="s">
        <v>10</v>
      </c>
      <c r="D532" t="s">
        <v>107</v>
      </c>
      <c r="E532" t="s">
        <v>19077</v>
      </c>
      <c r="F532">
        <v>1</v>
      </c>
    </row>
    <row r="533" spans="1:6" x14ac:dyDescent="0.25">
      <c r="A533" t="s">
        <v>49</v>
      </c>
      <c r="B533">
        <v>2011</v>
      </c>
      <c r="C533" t="s">
        <v>10</v>
      </c>
      <c r="D533" t="s">
        <v>39</v>
      </c>
      <c r="E533" t="s">
        <v>19078</v>
      </c>
      <c r="F533">
        <v>2</v>
      </c>
    </row>
    <row r="534" spans="1:6" x14ac:dyDescent="0.25">
      <c r="A534" t="s">
        <v>49</v>
      </c>
      <c r="B534">
        <v>2011</v>
      </c>
      <c r="C534" t="s">
        <v>10</v>
      </c>
      <c r="D534" t="s">
        <v>103</v>
      </c>
      <c r="E534" t="s">
        <v>19079</v>
      </c>
      <c r="F534">
        <v>26</v>
      </c>
    </row>
    <row r="535" spans="1:6" x14ac:dyDescent="0.25">
      <c r="A535" t="s">
        <v>49</v>
      </c>
      <c r="B535">
        <v>2011</v>
      </c>
      <c r="C535" t="s">
        <v>11</v>
      </c>
      <c r="D535" t="s">
        <v>102</v>
      </c>
      <c r="E535" t="s">
        <v>19080</v>
      </c>
      <c r="F535">
        <v>7</v>
      </c>
    </row>
    <row r="536" spans="1:6" x14ac:dyDescent="0.25">
      <c r="A536" t="s">
        <v>49</v>
      </c>
      <c r="B536">
        <v>2011</v>
      </c>
      <c r="C536" t="s">
        <v>11</v>
      </c>
      <c r="D536" t="s">
        <v>107</v>
      </c>
      <c r="E536" t="s">
        <v>19081</v>
      </c>
      <c r="F536">
        <v>1</v>
      </c>
    </row>
    <row r="537" spans="1:6" x14ac:dyDescent="0.25">
      <c r="A537" t="s">
        <v>49</v>
      </c>
      <c r="B537">
        <v>2011</v>
      </c>
      <c r="C537" t="s">
        <v>11</v>
      </c>
      <c r="D537" t="s">
        <v>103</v>
      </c>
      <c r="E537" t="s">
        <v>19082</v>
      </c>
      <c r="F537">
        <v>21</v>
      </c>
    </row>
    <row r="538" spans="1:6" x14ac:dyDescent="0.25">
      <c r="A538" t="s">
        <v>49</v>
      </c>
      <c r="B538">
        <v>2012</v>
      </c>
      <c r="C538" t="s">
        <v>7</v>
      </c>
      <c r="D538" t="s">
        <v>38</v>
      </c>
      <c r="E538" t="s">
        <v>19083</v>
      </c>
      <c r="F538">
        <v>21</v>
      </c>
    </row>
    <row r="539" spans="1:6" x14ac:dyDescent="0.25">
      <c r="A539" t="s">
        <v>49</v>
      </c>
      <c r="B539">
        <v>2012</v>
      </c>
      <c r="C539" t="s">
        <v>7</v>
      </c>
      <c r="D539" t="s">
        <v>40</v>
      </c>
      <c r="E539" t="s">
        <v>19084</v>
      </c>
      <c r="F539">
        <v>5</v>
      </c>
    </row>
    <row r="540" spans="1:6" x14ac:dyDescent="0.25">
      <c r="A540" t="s">
        <v>49</v>
      </c>
      <c r="B540">
        <v>2012</v>
      </c>
      <c r="C540" t="s">
        <v>7</v>
      </c>
      <c r="D540" t="s">
        <v>102</v>
      </c>
      <c r="E540" t="s">
        <v>19085</v>
      </c>
      <c r="F540">
        <v>21</v>
      </c>
    </row>
    <row r="541" spans="1:6" x14ac:dyDescent="0.25">
      <c r="A541" t="s">
        <v>49</v>
      </c>
      <c r="B541">
        <v>2012</v>
      </c>
      <c r="C541" t="s">
        <v>7</v>
      </c>
      <c r="D541" t="s">
        <v>107</v>
      </c>
      <c r="E541" t="s">
        <v>19086</v>
      </c>
      <c r="F541">
        <v>79</v>
      </c>
    </row>
    <row r="542" spans="1:6" x14ac:dyDescent="0.25">
      <c r="A542" t="s">
        <v>49</v>
      </c>
      <c r="B542">
        <v>2012</v>
      </c>
      <c r="C542" t="s">
        <v>7</v>
      </c>
      <c r="D542" t="s">
        <v>39</v>
      </c>
      <c r="E542" t="s">
        <v>19087</v>
      </c>
      <c r="F542">
        <v>58</v>
      </c>
    </row>
    <row r="543" spans="1:6" x14ac:dyDescent="0.25">
      <c r="A543" t="s">
        <v>49</v>
      </c>
      <c r="B543">
        <v>2012</v>
      </c>
      <c r="C543" t="s">
        <v>7</v>
      </c>
      <c r="D543" t="s">
        <v>103</v>
      </c>
      <c r="E543" t="s">
        <v>19088</v>
      </c>
      <c r="F543">
        <v>272</v>
      </c>
    </row>
    <row r="544" spans="1:6" x14ac:dyDescent="0.25">
      <c r="A544" t="s">
        <v>49</v>
      </c>
      <c r="B544">
        <v>2012</v>
      </c>
      <c r="C544" t="s">
        <v>8</v>
      </c>
      <c r="D544" t="s">
        <v>38</v>
      </c>
      <c r="E544" t="s">
        <v>19089</v>
      </c>
      <c r="F544">
        <v>18</v>
      </c>
    </row>
    <row r="545" spans="1:6" x14ac:dyDescent="0.25">
      <c r="A545" t="s">
        <v>49</v>
      </c>
      <c r="B545">
        <v>2012</v>
      </c>
      <c r="C545" t="s">
        <v>8</v>
      </c>
      <c r="D545" t="s">
        <v>40</v>
      </c>
      <c r="E545" t="s">
        <v>19090</v>
      </c>
      <c r="F545">
        <v>10</v>
      </c>
    </row>
    <row r="546" spans="1:6" x14ac:dyDescent="0.25">
      <c r="A546" t="s">
        <v>49</v>
      </c>
      <c r="B546">
        <v>2012</v>
      </c>
      <c r="C546" t="s">
        <v>8</v>
      </c>
      <c r="D546" t="s">
        <v>102</v>
      </c>
      <c r="E546" t="s">
        <v>19091</v>
      </c>
      <c r="F546">
        <v>42</v>
      </c>
    </row>
    <row r="547" spans="1:6" x14ac:dyDescent="0.25">
      <c r="A547" t="s">
        <v>49</v>
      </c>
      <c r="B547">
        <v>2012</v>
      </c>
      <c r="C547" t="s">
        <v>8</v>
      </c>
      <c r="D547" t="s">
        <v>107</v>
      </c>
      <c r="E547" t="s">
        <v>19092</v>
      </c>
      <c r="F547">
        <v>56</v>
      </c>
    </row>
    <row r="548" spans="1:6" x14ac:dyDescent="0.25">
      <c r="A548" t="s">
        <v>49</v>
      </c>
      <c r="B548">
        <v>2012</v>
      </c>
      <c r="C548" t="s">
        <v>8</v>
      </c>
      <c r="D548" t="s">
        <v>39</v>
      </c>
      <c r="E548" t="s">
        <v>19093</v>
      </c>
      <c r="F548">
        <v>93</v>
      </c>
    </row>
    <row r="549" spans="1:6" x14ac:dyDescent="0.25">
      <c r="A549" t="s">
        <v>49</v>
      </c>
      <c r="B549">
        <v>2012</v>
      </c>
      <c r="C549" t="s">
        <v>8</v>
      </c>
      <c r="D549" t="s">
        <v>103</v>
      </c>
      <c r="E549" t="s">
        <v>19094</v>
      </c>
      <c r="F549">
        <v>803</v>
      </c>
    </row>
    <row r="550" spans="1:6" x14ac:dyDescent="0.25">
      <c r="A550" t="s">
        <v>49</v>
      </c>
      <c r="B550">
        <v>2012</v>
      </c>
      <c r="C550" t="s">
        <v>9</v>
      </c>
      <c r="D550" t="s">
        <v>38</v>
      </c>
      <c r="E550" t="s">
        <v>19095</v>
      </c>
      <c r="F550">
        <v>2</v>
      </c>
    </row>
    <row r="551" spans="1:6" x14ac:dyDescent="0.25">
      <c r="A551" t="s">
        <v>49</v>
      </c>
      <c r="B551">
        <v>2012</v>
      </c>
      <c r="C551" t="s">
        <v>9</v>
      </c>
      <c r="D551" t="s">
        <v>102</v>
      </c>
      <c r="E551" t="s">
        <v>19096</v>
      </c>
      <c r="F551">
        <v>14</v>
      </c>
    </row>
    <row r="552" spans="1:6" x14ac:dyDescent="0.25">
      <c r="A552" t="s">
        <v>49</v>
      </c>
      <c r="B552">
        <v>2012</v>
      </c>
      <c r="C552" t="s">
        <v>9</v>
      </c>
      <c r="D552" t="s">
        <v>107</v>
      </c>
      <c r="E552" t="s">
        <v>19097</v>
      </c>
      <c r="F552">
        <v>3</v>
      </c>
    </row>
    <row r="553" spans="1:6" x14ac:dyDescent="0.25">
      <c r="A553" t="s">
        <v>49</v>
      </c>
      <c r="B553">
        <v>2012</v>
      </c>
      <c r="C553" t="s">
        <v>9</v>
      </c>
      <c r="D553" t="s">
        <v>39</v>
      </c>
      <c r="E553" t="s">
        <v>19098</v>
      </c>
      <c r="F553">
        <v>6</v>
      </c>
    </row>
    <row r="554" spans="1:6" x14ac:dyDescent="0.25">
      <c r="A554" t="s">
        <v>49</v>
      </c>
      <c r="B554">
        <v>2012</v>
      </c>
      <c r="C554" t="s">
        <v>9</v>
      </c>
      <c r="D554" t="s">
        <v>103</v>
      </c>
      <c r="E554" t="s">
        <v>19099</v>
      </c>
      <c r="F554">
        <v>132</v>
      </c>
    </row>
    <row r="555" spans="1:6" x14ac:dyDescent="0.25">
      <c r="A555" t="s">
        <v>49</v>
      </c>
      <c r="B555">
        <v>2012</v>
      </c>
      <c r="C555" t="s">
        <v>10</v>
      </c>
      <c r="D555" t="s">
        <v>102</v>
      </c>
      <c r="E555" t="s">
        <v>19100</v>
      </c>
      <c r="F555">
        <v>5</v>
      </c>
    </row>
    <row r="556" spans="1:6" x14ac:dyDescent="0.25">
      <c r="A556" t="s">
        <v>49</v>
      </c>
      <c r="B556">
        <v>2012</v>
      </c>
      <c r="C556" t="s">
        <v>10</v>
      </c>
      <c r="D556" t="s">
        <v>107</v>
      </c>
      <c r="E556" t="s">
        <v>19101</v>
      </c>
      <c r="F556">
        <v>1</v>
      </c>
    </row>
    <row r="557" spans="1:6" x14ac:dyDescent="0.25">
      <c r="A557" t="s">
        <v>49</v>
      </c>
      <c r="B557">
        <v>2012</v>
      </c>
      <c r="C557" t="s">
        <v>10</v>
      </c>
      <c r="D557" t="s">
        <v>39</v>
      </c>
      <c r="E557" t="s">
        <v>19102</v>
      </c>
      <c r="F557">
        <v>4</v>
      </c>
    </row>
    <row r="558" spans="1:6" x14ac:dyDescent="0.25">
      <c r="A558" t="s">
        <v>49</v>
      </c>
      <c r="B558">
        <v>2012</v>
      </c>
      <c r="C558" t="s">
        <v>10</v>
      </c>
      <c r="D558" t="s">
        <v>103</v>
      </c>
      <c r="E558" t="s">
        <v>19103</v>
      </c>
      <c r="F558">
        <v>24</v>
      </c>
    </row>
    <row r="559" spans="1:6" x14ac:dyDescent="0.25">
      <c r="A559" t="s">
        <v>49</v>
      </c>
      <c r="B559">
        <v>2012</v>
      </c>
      <c r="C559" t="s">
        <v>11</v>
      </c>
      <c r="D559" t="s">
        <v>38</v>
      </c>
      <c r="E559" t="s">
        <v>19104</v>
      </c>
      <c r="F559">
        <v>1</v>
      </c>
    </row>
    <row r="560" spans="1:6" x14ac:dyDescent="0.25">
      <c r="A560" t="s">
        <v>49</v>
      </c>
      <c r="B560">
        <v>2012</v>
      </c>
      <c r="C560" t="s">
        <v>11</v>
      </c>
      <c r="D560" t="s">
        <v>102</v>
      </c>
      <c r="E560" t="s">
        <v>19105</v>
      </c>
      <c r="F560">
        <v>5</v>
      </c>
    </row>
    <row r="561" spans="1:6" x14ac:dyDescent="0.25">
      <c r="A561" t="s">
        <v>49</v>
      </c>
      <c r="B561">
        <v>2012</v>
      </c>
      <c r="C561" t="s">
        <v>11</v>
      </c>
      <c r="D561" t="s">
        <v>107</v>
      </c>
      <c r="E561" t="s">
        <v>19106</v>
      </c>
      <c r="F561">
        <v>3</v>
      </c>
    </row>
    <row r="562" spans="1:6" x14ac:dyDescent="0.25">
      <c r="A562" t="s">
        <v>49</v>
      </c>
      <c r="B562">
        <v>2012</v>
      </c>
      <c r="C562" t="s">
        <v>11</v>
      </c>
      <c r="D562" t="s">
        <v>39</v>
      </c>
      <c r="E562" t="s">
        <v>19107</v>
      </c>
      <c r="F562">
        <v>1</v>
      </c>
    </row>
    <row r="563" spans="1:6" x14ac:dyDescent="0.25">
      <c r="A563" t="s">
        <v>49</v>
      </c>
      <c r="B563">
        <v>2012</v>
      </c>
      <c r="C563" t="s">
        <v>11</v>
      </c>
      <c r="D563" t="s">
        <v>103</v>
      </c>
      <c r="E563" t="s">
        <v>19108</v>
      </c>
      <c r="F563">
        <v>35</v>
      </c>
    </row>
    <row r="564" spans="1:6" x14ac:dyDescent="0.25">
      <c r="A564" t="s">
        <v>49</v>
      </c>
      <c r="B564">
        <v>2013</v>
      </c>
      <c r="C564" t="s">
        <v>7</v>
      </c>
      <c r="D564" t="s">
        <v>38</v>
      </c>
      <c r="E564" t="s">
        <v>19109</v>
      </c>
      <c r="F564">
        <v>38</v>
      </c>
    </row>
    <row r="565" spans="1:6" x14ac:dyDescent="0.25">
      <c r="A565" t="s">
        <v>49</v>
      </c>
      <c r="B565">
        <v>2013</v>
      </c>
      <c r="C565" t="s">
        <v>7</v>
      </c>
      <c r="D565" t="s">
        <v>40</v>
      </c>
      <c r="E565" t="s">
        <v>19110</v>
      </c>
      <c r="F565">
        <v>8</v>
      </c>
    </row>
    <row r="566" spans="1:6" x14ac:dyDescent="0.25">
      <c r="A566" t="s">
        <v>49</v>
      </c>
      <c r="B566">
        <v>2013</v>
      </c>
      <c r="C566" t="s">
        <v>7</v>
      </c>
      <c r="D566" t="s">
        <v>102</v>
      </c>
      <c r="E566" t="s">
        <v>19111</v>
      </c>
      <c r="F566">
        <v>36</v>
      </c>
    </row>
    <row r="567" spans="1:6" x14ac:dyDescent="0.25">
      <c r="A567" t="s">
        <v>49</v>
      </c>
      <c r="B567">
        <v>2013</v>
      </c>
      <c r="C567" t="s">
        <v>7</v>
      </c>
      <c r="D567" t="s">
        <v>107</v>
      </c>
      <c r="E567" t="s">
        <v>19112</v>
      </c>
      <c r="F567">
        <v>97</v>
      </c>
    </row>
    <row r="568" spans="1:6" x14ac:dyDescent="0.25">
      <c r="A568" t="s">
        <v>49</v>
      </c>
      <c r="B568">
        <v>2013</v>
      </c>
      <c r="C568" t="s">
        <v>7</v>
      </c>
      <c r="D568" t="s">
        <v>39</v>
      </c>
      <c r="E568" t="s">
        <v>19113</v>
      </c>
      <c r="F568">
        <v>47</v>
      </c>
    </row>
    <row r="569" spans="1:6" x14ac:dyDescent="0.25">
      <c r="A569" t="s">
        <v>49</v>
      </c>
      <c r="B569">
        <v>2013</v>
      </c>
      <c r="C569" t="s">
        <v>7</v>
      </c>
      <c r="D569" t="s">
        <v>103</v>
      </c>
      <c r="E569" t="s">
        <v>19114</v>
      </c>
      <c r="F569">
        <v>269</v>
      </c>
    </row>
    <row r="570" spans="1:6" x14ac:dyDescent="0.25">
      <c r="A570" t="s">
        <v>49</v>
      </c>
      <c r="B570">
        <v>2013</v>
      </c>
      <c r="C570" t="s">
        <v>8</v>
      </c>
      <c r="D570" t="s">
        <v>38</v>
      </c>
      <c r="E570" t="s">
        <v>19115</v>
      </c>
      <c r="F570">
        <v>33</v>
      </c>
    </row>
    <row r="571" spans="1:6" x14ac:dyDescent="0.25">
      <c r="A571" t="s">
        <v>49</v>
      </c>
      <c r="B571">
        <v>2013</v>
      </c>
      <c r="C571" t="s">
        <v>8</v>
      </c>
      <c r="D571" t="s">
        <v>40</v>
      </c>
      <c r="E571" t="s">
        <v>19116</v>
      </c>
      <c r="F571">
        <v>11</v>
      </c>
    </row>
    <row r="572" spans="1:6" x14ac:dyDescent="0.25">
      <c r="A572" t="s">
        <v>49</v>
      </c>
      <c r="B572">
        <v>2013</v>
      </c>
      <c r="C572" t="s">
        <v>8</v>
      </c>
      <c r="D572" t="s">
        <v>102</v>
      </c>
      <c r="E572" t="s">
        <v>19117</v>
      </c>
      <c r="F572">
        <v>41</v>
      </c>
    </row>
    <row r="573" spans="1:6" x14ac:dyDescent="0.25">
      <c r="A573" t="s">
        <v>49</v>
      </c>
      <c r="B573">
        <v>2013</v>
      </c>
      <c r="C573" t="s">
        <v>8</v>
      </c>
      <c r="D573" t="s">
        <v>107</v>
      </c>
      <c r="E573" t="s">
        <v>19118</v>
      </c>
      <c r="F573">
        <v>87</v>
      </c>
    </row>
    <row r="574" spans="1:6" x14ac:dyDescent="0.25">
      <c r="A574" t="s">
        <v>49</v>
      </c>
      <c r="B574">
        <v>2013</v>
      </c>
      <c r="C574" t="s">
        <v>8</v>
      </c>
      <c r="D574" t="s">
        <v>39</v>
      </c>
      <c r="E574" t="s">
        <v>19119</v>
      </c>
      <c r="F574">
        <v>104</v>
      </c>
    </row>
    <row r="575" spans="1:6" x14ac:dyDescent="0.25">
      <c r="A575" t="s">
        <v>49</v>
      </c>
      <c r="B575">
        <v>2013</v>
      </c>
      <c r="C575" t="s">
        <v>8</v>
      </c>
      <c r="D575" t="s">
        <v>103</v>
      </c>
      <c r="E575" t="s">
        <v>19120</v>
      </c>
      <c r="F575">
        <v>806</v>
      </c>
    </row>
    <row r="576" spans="1:6" x14ac:dyDescent="0.25">
      <c r="A576" t="s">
        <v>49</v>
      </c>
      <c r="B576">
        <v>2013</v>
      </c>
      <c r="C576" t="s">
        <v>9</v>
      </c>
      <c r="D576" t="s">
        <v>38</v>
      </c>
      <c r="E576" t="s">
        <v>19121</v>
      </c>
      <c r="F576">
        <v>1</v>
      </c>
    </row>
    <row r="577" spans="1:6" x14ac:dyDescent="0.25">
      <c r="A577" t="s">
        <v>49</v>
      </c>
      <c r="B577">
        <v>2013</v>
      </c>
      <c r="C577" t="s">
        <v>9</v>
      </c>
      <c r="D577" t="s">
        <v>40</v>
      </c>
      <c r="E577" t="s">
        <v>19122</v>
      </c>
      <c r="F577">
        <v>2</v>
      </c>
    </row>
    <row r="578" spans="1:6" x14ac:dyDescent="0.25">
      <c r="A578" t="s">
        <v>49</v>
      </c>
      <c r="B578">
        <v>2013</v>
      </c>
      <c r="C578" t="s">
        <v>9</v>
      </c>
      <c r="D578" t="s">
        <v>102</v>
      </c>
      <c r="E578" t="s">
        <v>19123</v>
      </c>
      <c r="F578">
        <v>17</v>
      </c>
    </row>
    <row r="579" spans="1:6" x14ac:dyDescent="0.25">
      <c r="A579" t="s">
        <v>49</v>
      </c>
      <c r="B579">
        <v>2013</v>
      </c>
      <c r="C579" t="s">
        <v>9</v>
      </c>
      <c r="D579" t="s">
        <v>107</v>
      </c>
      <c r="E579" t="s">
        <v>19124</v>
      </c>
      <c r="F579">
        <v>4</v>
      </c>
    </row>
    <row r="580" spans="1:6" x14ac:dyDescent="0.25">
      <c r="A580" t="s">
        <v>49</v>
      </c>
      <c r="B580">
        <v>2013</v>
      </c>
      <c r="C580" t="s">
        <v>9</v>
      </c>
      <c r="D580" t="s">
        <v>39</v>
      </c>
      <c r="E580" t="s">
        <v>19125</v>
      </c>
      <c r="F580">
        <v>15</v>
      </c>
    </row>
    <row r="581" spans="1:6" x14ac:dyDescent="0.25">
      <c r="A581" t="s">
        <v>49</v>
      </c>
      <c r="B581">
        <v>2013</v>
      </c>
      <c r="C581" t="s">
        <v>9</v>
      </c>
      <c r="D581" t="s">
        <v>103</v>
      </c>
      <c r="E581" t="s">
        <v>19126</v>
      </c>
      <c r="F581">
        <v>129</v>
      </c>
    </row>
    <row r="582" spans="1:6" x14ac:dyDescent="0.25">
      <c r="A582" t="s">
        <v>49</v>
      </c>
      <c r="B582">
        <v>2013</v>
      </c>
      <c r="C582" t="s">
        <v>10</v>
      </c>
      <c r="D582" t="s">
        <v>102</v>
      </c>
      <c r="E582" t="s">
        <v>19127</v>
      </c>
      <c r="F582">
        <v>7</v>
      </c>
    </row>
    <row r="583" spans="1:6" x14ac:dyDescent="0.25">
      <c r="A583" t="s">
        <v>49</v>
      </c>
      <c r="B583">
        <v>2013</v>
      </c>
      <c r="C583" t="s">
        <v>10</v>
      </c>
      <c r="D583" t="s">
        <v>107</v>
      </c>
      <c r="E583" t="s">
        <v>19128</v>
      </c>
      <c r="F583">
        <v>3</v>
      </c>
    </row>
    <row r="584" spans="1:6" x14ac:dyDescent="0.25">
      <c r="A584" t="s">
        <v>49</v>
      </c>
      <c r="B584">
        <v>2013</v>
      </c>
      <c r="C584" t="s">
        <v>10</v>
      </c>
      <c r="D584" t="s">
        <v>103</v>
      </c>
      <c r="E584" t="s">
        <v>19129</v>
      </c>
      <c r="F584">
        <v>31</v>
      </c>
    </row>
    <row r="585" spans="1:6" x14ac:dyDescent="0.25">
      <c r="A585" t="s">
        <v>49</v>
      </c>
      <c r="B585">
        <v>2013</v>
      </c>
      <c r="C585" t="s">
        <v>11</v>
      </c>
      <c r="D585" t="s">
        <v>102</v>
      </c>
      <c r="E585" t="s">
        <v>19130</v>
      </c>
      <c r="F585">
        <v>12</v>
      </c>
    </row>
    <row r="586" spans="1:6" x14ac:dyDescent="0.25">
      <c r="A586" t="s">
        <v>49</v>
      </c>
      <c r="B586">
        <v>2013</v>
      </c>
      <c r="C586" t="s">
        <v>11</v>
      </c>
      <c r="D586" t="s">
        <v>107</v>
      </c>
      <c r="E586" t="s">
        <v>19131</v>
      </c>
      <c r="F586">
        <v>4</v>
      </c>
    </row>
    <row r="587" spans="1:6" x14ac:dyDescent="0.25">
      <c r="A587" t="s">
        <v>49</v>
      </c>
      <c r="B587">
        <v>2013</v>
      </c>
      <c r="C587" t="s">
        <v>11</v>
      </c>
      <c r="D587" t="s">
        <v>39</v>
      </c>
      <c r="E587" t="s">
        <v>19132</v>
      </c>
      <c r="F587">
        <v>3</v>
      </c>
    </row>
    <row r="588" spans="1:6" x14ac:dyDescent="0.25">
      <c r="A588" t="s">
        <v>49</v>
      </c>
      <c r="B588">
        <v>2013</v>
      </c>
      <c r="C588" t="s">
        <v>11</v>
      </c>
      <c r="D588" t="s">
        <v>103</v>
      </c>
      <c r="E588" t="s">
        <v>19133</v>
      </c>
      <c r="F588">
        <v>39</v>
      </c>
    </row>
    <row r="589" spans="1:6" x14ac:dyDescent="0.25">
      <c r="A589" t="s">
        <v>49</v>
      </c>
      <c r="B589">
        <v>2014</v>
      </c>
      <c r="C589" t="s">
        <v>7</v>
      </c>
      <c r="D589" t="s">
        <v>38</v>
      </c>
      <c r="E589" t="s">
        <v>19134</v>
      </c>
      <c r="F589">
        <v>24</v>
      </c>
    </row>
    <row r="590" spans="1:6" x14ac:dyDescent="0.25">
      <c r="A590" t="s">
        <v>49</v>
      </c>
      <c r="B590">
        <v>2014</v>
      </c>
      <c r="C590" t="s">
        <v>7</v>
      </c>
      <c r="D590" t="s">
        <v>40</v>
      </c>
      <c r="E590" t="s">
        <v>19135</v>
      </c>
      <c r="F590">
        <v>13</v>
      </c>
    </row>
    <row r="591" spans="1:6" x14ac:dyDescent="0.25">
      <c r="A591" t="s">
        <v>49</v>
      </c>
      <c r="B591">
        <v>2014</v>
      </c>
      <c r="C591" t="s">
        <v>7</v>
      </c>
      <c r="D591" t="s">
        <v>102</v>
      </c>
      <c r="E591" t="s">
        <v>19136</v>
      </c>
      <c r="F591">
        <v>40</v>
      </c>
    </row>
    <row r="592" spans="1:6" x14ac:dyDescent="0.25">
      <c r="A592" t="s">
        <v>49</v>
      </c>
      <c r="B592">
        <v>2014</v>
      </c>
      <c r="C592" t="s">
        <v>7</v>
      </c>
      <c r="D592" t="s">
        <v>107</v>
      </c>
      <c r="E592" t="s">
        <v>19137</v>
      </c>
      <c r="F592">
        <v>90</v>
      </c>
    </row>
    <row r="593" spans="1:6" x14ac:dyDescent="0.25">
      <c r="A593" t="s">
        <v>49</v>
      </c>
      <c r="B593">
        <v>2014</v>
      </c>
      <c r="C593" t="s">
        <v>7</v>
      </c>
      <c r="D593" t="s">
        <v>39</v>
      </c>
      <c r="E593" t="s">
        <v>19138</v>
      </c>
      <c r="F593">
        <v>59</v>
      </c>
    </row>
    <row r="594" spans="1:6" x14ac:dyDescent="0.25">
      <c r="A594" t="s">
        <v>49</v>
      </c>
      <c r="B594">
        <v>2014</v>
      </c>
      <c r="C594" t="s">
        <v>7</v>
      </c>
      <c r="D594" t="s">
        <v>103</v>
      </c>
      <c r="E594" t="s">
        <v>19139</v>
      </c>
      <c r="F594">
        <v>275</v>
      </c>
    </row>
    <row r="595" spans="1:6" x14ac:dyDescent="0.25">
      <c r="A595" t="s">
        <v>49</v>
      </c>
      <c r="B595">
        <v>2014</v>
      </c>
      <c r="C595" t="s">
        <v>8</v>
      </c>
      <c r="D595" t="s">
        <v>38</v>
      </c>
      <c r="E595" t="s">
        <v>19140</v>
      </c>
      <c r="F595">
        <v>32</v>
      </c>
    </row>
    <row r="596" spans="1:6" x14ac:dyDescent="0.25">
      <c r="A596" t="s">
        <v>49</v>
      </c>
      <c r="B596">
        <v>2014</v>
      </c>
      <c r="C596" t="s">
        <v>8</v>
      </c>
      <c r="D596" t="s">
        <v>40</v>
      </c>
      <c r="E596" t="s">
        <v>19141</v>
      </c>
      <c r="F596">
        <v>17</v>
      </c>
    </row>
    <row r="597" spans="1:6" x14ac:dyDescent="0.25">
      <c r="A597" t="s">
        <v>49</v>
      </c>
      <c r="B597">
        <v>2014</v>
      </c>
      <c r="C597" t="s">
        <v>8</v>
      </c>
      <c r="D597" t="s">
        <v>102</v>
      </c>
      <c r="E597" t="s">
        <v>19142</v>
      </c>
      <c r="F597">
        <v>41</v>
      </c>
    </row>
    <row r="598" spans="1:6" x14ac:dyDescent="0.25">
      <c r="A598" t="s">
        <v>49</v>
      </c>
      <c r="B598">
        <v>2014</v>
      </c>
      <c r="C598" t="s">
        <v>8</v>
      </c>
      <c r="D598" t="s">
        <v>107</v>
      </c>
      <c r="E598" t="s">
        <v>19143</v>
      </c>
      <c r="F598">
        <v>78</v>
      </c>
    </row>
    <row r="599" spans="1:6" x14ac:dyDescent="0.25">
      <c r="A599" t="s">
        <v>49</v>
      </c>
      <c r="B599">
        <v>2014</v>
      </c>
      <c r="C599" t="s">
        <v>8</v>
      </c>
      <c r="D599" t="s">
        <v>39</v>
      </c>
      <c r="E599" t="s">
        <v>19144</v>
      </c>
      <c r="F599">
        <v>127</v>
      </c>
    </row>
    <row r="600" spans="1:6" x14ac:dyDescent="0.25">
      <c r="A600" t="s">
        <v>49</v>
      </c>
      <c r="B600">
        <v>2014</v>
      </c>
      <c r="C600" t="s">
        <v>8</v>
      </c>
      <c r="D600" t="s">
        <v>103</v>
      </c>
      <c r="E600" t="s">
        <v>19145</v>
      </c>
      <c r="F600">
        <v>822</v>
      </c>
    </row>
    <row r="601" spans="1:6" x14ac:dyDescent="0.25">
      <c r="A601" t="s">
        <v>49</v>
      </c>
      <c r="B601">
        <v>2014</v>
      </c>
      <c r="C601" t="s">
        <v>9</v>
      </c>
      <c r="D601" t="s">
        <v>38</v>
      </c>
      <c r="E601" t="s">
        <v>19146</v>
      </c>
      <c r="F601">
        <v>3</v>
      </c>
    </row>
    <row r="602" spans="1:6" x14ac:dyDescent="0.25">
      <c r="A602" t="s">
        <v>49</v>
      </c>
      <c r="B602">
        <v>2014</v>
      </c>
      <c r="C602" t="s">
        <v>9</v>
      </c>
      <c r="D602" t="s">
        <v>102</v>
      </c>
      <c r="E602" t="s">
        <v>19147</v>
      </c>
      <c r="F602">
        <v>15</v>
      </c>
    </row>
    <row r="603" spans="1:6" x14ac:dyDescent="0.25">
      <c r="A603" t="s">
        <v>49</v>
      </c>
      <c r="B603">
        <v>2014</v>
      </c>
      <c r="C603" t="s">
        <v>9</v>
      </c>
      <c r="D603" t="s">
        <v>107</v>
      </c>
      <c r="E603" t="s">
        <v>19148</v>
      </c>
      <c r="F603">
        <v>7</v>
      </c>
    </row>
    <row r="604" spans="1:6" x14ac:dyDescent="0.25">
      <c r="A604" t="s">
        <v>49</v>
      </c>
      <c r="B604">
        <v>2014</v>
      </c>
      <c r="C604" t="s">
        <v>9</v>
      </c>
      <c r="D604" t="s">
        <v>39</v>
      </c>
      <c r="E604" t="s">
        <v>19149</v>
      </c>
      <c r="F604">
        <v>27</v>
      </c>
    </row>
    <row r="605" spans="1:6" x14ac:dyDescent="0.25">
      <c r="A605" t="s">
        <v>49</v>
      </c>
      <c r="B605">
        <v>2014</v>
      </c>
      <c r="C605" t="s">
        <v>9</v>
      </c>
      <c r="D605" t="s">
        <v>103</v>
      </c>
      <c r="E605" t="s">
        <v>19150</v>
      </c>
      <c r="F605">
        <v>140</v>
      </c>
    </row>
    <row r="606" spans="1:6" x14ac:dyDescent="0.25">
      <c r="A606" t="s">
        <v>49</v>
      </c>
      <c r="B606">
        <v>2014</v>
      </c>
      <c r="C606" t="s">
        <v>10</v>
      </c>
      <c r="D606" t="s">
        <v>38</v>
      </c>
      <c r="E606" t="s">
        <v>19151</v>
      </c>
      <c r="F606">
        <v>2</v>
      </c>
    </row>
    <row r="607" spans="1:6" x14ac:dyDescent="0.25">
      <c r="A607" t="s">
        <v>49</v>
      </c>
      <c r="B607">
        <v>2014</v>
      </c>
      <c r="C607" t="s">
        <v>10</v>
      </c>
      <c r="D607" t="s">
        <v>102</v>
      </c>
      <c r="E607" t="s">
        <v>19152</v>
      </c>
      <c r="F607">
        <v>6</v>
      </c>
    </row>
    <row r="608" spans="1:6" x14ac:dyDescent="0.25">
      <c r="A608" t="s">
        <v>49</v>
      </c>
      <c r="B608">
        <v>2014</v>
      </c>
      <c r="C608" t="s">
        <v>10</v>
      </c>
      <c r="D608" t="s">
        <v>39</v>
      </c>
      <c r="E608" t="s">
        <v>19153</v>
      </c>
      <c r="F608">
        <v>2</v>
      </c>
    </row>
    <row r="609" spans="1:6" x14ac:dyDescent="0.25">
      <c r="A609" t="s">
        <v>49</v>
      </c>
      <c r="B609">
        <v>2014</v>
      </c>
      <c r="C609" t="s">
        <v>10</v>
      </c>
      <c r="D609" t="s">
        <v>103</v>
      </c>
      <c r="E609" t="s">
        <v>19154</v>
      </c>
      <c r="F609">
        <v>21</v>
      </c>
    </row>
    <row r="610" spans="1:6" x14ac:dyDescent="0.25">
      <c r="A610" t="s">
        <v>49</v>
      </c>
      <c r="B610">
        <v>2014</v>
      </c>
      <c r="C610" t="s">
        <v>11</v>
      </c>
      <c r="D610" t="s">
        <v>102</v>
      </c>
      <c r="E610" t="s">
        <v>19155</v>
      </c>
      <c r="F610">
        <v>13</v>
      </c>
    </row>
    <row r="611" spans="1:6" x14ac:dyDescent="0.25">
      <c r="A611" t="s">
        <v>49</v>
      </c>
      <c r="B611">
        <v>2014</v>
      </c>
      <c r="C611" t="s">
        <v>11</v>
      </c>
      <c r="D611" t="s">
        <v>107</v>
      </c>
      <c r="E611" t="s">
        <v>19156</v>
      </c>
      <c r="F611">
        <v>4</v>
      </c>
    </row>
    <row r="612" spans="1:6" x14ac:dyDescent="0.25">
      <c r="A612" t="s">
        <v>49</v>
      </c>
      <c r="B612">
        <v>2014</v>
      </c>
      <c r="C612" t="s">
        <v>11</v>
      </c>
      <c r="D612" t="s">
        <v>39</v>
      </c>
      <c r="E612" t="s">
        <v>19157</v>
      </c>
      <c r="F612">
        <v>7</v>
      </c>
    </row>
    <row r="613" spans="1:6" x14ac:dyDescent="0.25">
      <c r="A613" t="s">
        <v>49</v>
      </c>
      <c r="B613">
        <v>2014</v>
      </c>
      <c r="C613" t="s">
        <v>11</v>
      </c>
      <c r="D613" t="s">
        <v>103</v>
      </c>
      <c r="E613" t="s">
        <v>19158</v>
      </c>
      <c r="F613">
        <v>45</v>
      </c>
    </row>
    <row r="614" spans="1:6" x14ac:dyDescent="0.25">
      <c r="A614" t="s">
        <v>49</v>
      </c>
      <c r="B614">
        <v>2015</v>
      </c>
      <c r="C614" t="s">
        <v>7</v>
      </c>
      <c r="D614" t="s">
        <v>38</v>
      </c>
      <c r="E614" t="s">
        <v>19159</v>
      </c>
      <c r="F614">
        <v>11</v>
      </c>
    </row>
    <row r="615" spans="1:6" x14ac:dyDescent="0.25">
      <c r="A615" t="s">
        <v>49</v>
      </c>
      <c r="B615">
        <v>2015</v>
      </c>
      <c r="C615" t="s">
        <v>7</v>
      </c>
      <c r="D615" t="s">
        <v>40</v>
      </c>
      <c r="E615" t="s">
        <v>19160</v>
      </c>
      <c r="F615">
        <v>8</v>
      </c>
    </row>
    <row r="616" spans="1:6" x14ac:dyDescent="0.25">
      <c r="A616" t="s">
        <v>49</v>
      </c>
      <c r="B616">
        <v>2015</v>
      </c>
      <c r="C616" t="s">
        <v>7</v>
      </c>
      <c r="D616" t="s">
        <v>102</v>
      </c>
      <c r="E616" t="s">
        <v>19161</v>
      </c>
      <c r="F616">
        <v>32</v>
      </c>
    </row>
    <row r="617" spans="1:6" x14ac:dyDescent="0.25">
      <c r="A617" t="s">
        <v>49</v>
      </c>
      <c r="B617">
        <v>2015</v>
      </c>
      <c r="C617" t="s">
        <v>7</v>
      </c>
      <c r="D617" t="s">
        <v>107</v>
      </c>
      <c r="E617" t="s">
        <v>19162</v>
      </c>
      <c r="F617">
        <v>67</v>
      </c>
    </row>
    <row r="618" spans="1:6" x14ac:dyDescent="0.25">
      <c r="A618" t="s">
        <v>49</v>
      </c>
      <c r="B618">
        <v>2015</v>
      </c>
      <c r="C618" t="s">
        <v>7</v>
      </c>
      <c r="D618" t="s">
        <v>39</v>
      </c>
      <c r="E618" t="s">
        <v>19163</v>
      </c>
      <c r="F618">
        <v>51</v>
      </c>
    </row>
    <row r="619" spans="1:6" x14ac:dyDescent="0.25">
      <c r="A619" t="s">
        <v>49</v>
      </c>
      <c r="B619">
        <v>2015</v>
      </c>
      <c r="C619" t="s">
        <v>7</v>
      </c>
      <c r="D619" t="s">
        <v>103</v>
      </c>
      <c r="E619" t="s">
        <v>19164</v>
      </c>
      <c r="F619">
        <v>306</v>
      </c>
    </row>
    <row r="620" spans="1:6" x14ac:dyDescent="0.25">
      <c r="A620" t="s">
        <v>49</v>
      </c>
      <c r="B620">
        <v>2015</v>
      </c>
      <c r="C620" t="s">
        <v>8</v>
      </c>
      <c r="D620" t="s">
        <v>38</v>
      </c>
      <c r="E620" t="s">
        <v>19165</v>
      </c>
      <c r="F620">
        <v>38</v>
      </c>
    </row>
    <row r="621" spans="1:6" x14ac:dyDescent="0.25">
      <c r="A621" t="s">
        <v>49</v>
      </c>
      <c r="B621">
        <v>2015</v>
      </c>
      <c r="C621" t="s">
        <v>8</v>
      </c>
      <c r="D621" t="s">
        <v>40</v>
      </c>
      <c r="E621" t="s">
        <v>19166</v>
      </c>
      <c r="F621">
        <v>13</v>
      </c>
    </row>
    <row r="622" spans="1:6" x14ac:dyDescent="0.25">
      <c r="A622" t="s">
        <v>49</v>
      </c>
      <c r="B622">
        <v>2015</v>
      </c>
      <c r="C622" t="s">
        <v>8</v>
      </c>
      <c r="D622" t="s">
        <v>102</v>
      </c>
      <c r="E622" t="s">
        <v>19167</v>
      </c>
      <c r="F622">
        <v>51</v>
      </c>
    </row>
    <row r="623" spans="1:6" x14ac:dyDescent="0.25">
      <c r="A623" t="s">
        <v>49</v>
      </c>
      <c r="B623">
        <v>2015</v>
      </c>
      <c r="C623" t="s">
        <v>8</v>
      </c>
      <c r="D623" t="s">
        <v>107</v>
      </c>
      <c r="E623" t="s">
        <v>19168</v>
      </c>
      <c r="F623">
        <v>44</v>
      </c>
    </row>
    <row r="624" spans="1:6" x14ac:dyDescent="0.25">
      <c r="A624" t="s">
        <v>49</v>
      </c>
      <c r="B624">
        <v>2015</v>
      </c>
      <c r="C624" t="s">
        <v>8</v>
      </c>
      <c r="D624" t="s">
        <v>39</v>
      </c>
      <c r="E624" t="s">
        <v>19169</v>
      </c>
      <c r="F624">
        <v>86</v>
      </c>
    </row>
    <row r="625" spans="1:6" x14ac:dyDescent="0.25">
      <c r="A625" t="s">
        <v>49</v>
      </c>
      <c r="B625">
        <v>2015</v>
      </c>
      <c r="C625" t="s">
        <v>8</v>
      </c>
      <c r="D625" t="s">
        <v>103</v>
      </c>
      <c r="E625" t="s">
        <v>19170</v>
      </c>
      <c r="F625">
        <v>915</v>
      </c>
    </row>
    <row r="626" spans="1:6" x14ac:dyDescent="0.25">
      <c r="A626" t="s">
        <v>49</v>
      </c>
      <c r="B626">
        <v>2015</v>
      </c>
      <c r="C626" t="s">
        <v>9</v>
      </c>
      <c r="D626" t="s">
        <v>38</v>
      </c>
      <c r="E626" t="s">
        <v>19171</v>
      </c>
      <c r="F626">
        <v>5</v>
      </c>
    </row>
    <row r="627" spans="1:6" x14ac:dyDescent="0.25">
      <c r="A627" t="s">
        <v>49</v>
      </c>
      <c r="B627">
        <v>2015</v>
      </c>
      <c r="C627" t="s">
        <v>9</v>
      </c>
      <c r="D627" t="s">
        <v>40</v>
      </c>
      <c r="E627" t="s">
        <v>19172</v>
      </c>
      <c r="F627">
        <v>2</v>
      </c>
    </row>
    <row r="628" spans="1:6" x14ac:dyDescent="0.25">
      <c r="A628" t="s">
        <v>49</v>
      </c>
      <c r="B628">
        <v>2015</v>
      </c>
      <c r="C628" t="s">
        <v>9</v>
      </c>
      <c r="D628" t="s">
        <v>102</v>
      </c>
      <c r="E628" t="s">
        <v>19173</v>
      </c>
      <c r="F628">
        <v>16</v>
      </c>
    </row>
    <row r="629" spans="1:6" x14ac:dyDescent="0.25">
      <c r="A629" t="s">
        <v>49</v>
      </c>
      <c r="B629">
        <v>2015</v>
      </c>
      <c r="C629" t="s">
        <v>9</v>
      </c>
      <c r="D629" t="s">
        <v>107</v>
      </c>
      <c r="E629" t="s">
        <v>19174</v>
      </c>
      <c r="F629">
        <v>4</v>
      </c>
    </row>
    <row r="630" spans="1:6" x14ac:dyDescent="0.25">
      <c r="A630" t="s">
        <v>49</v>
      </c>
      <c r="B630">
        <v>2015</v>
      </c>
      <c r="C630" t="s">
        <v>9</v>
      </c>
      <c r="D630" t="s">
        <v>39</v>
      </c>
      <c r="E630" t="s">
        <v>19175</v>
      </c>
      <c r="F630">
        <v>16</v>
      </c>
    </row>
    <row r="631" spans="1:6" x14ac:dyDescent="0.25">
      <c r="A631" t="s">
        <v>49</v>
      </c>
      <c r="B631">
        <v>2015</v>
      </c>
      <c r="C631" t="s">
        <v>9</v>
      </c>
      <c r="D631" t="s">
        <v>103</v>
      </c>
      <c r="E631" t="s">
        <v>19176</v>
      </c>
      <c r="F631">
        <v>162</v>
      </c>
    </row>
    <row r="632" spans="1:6" x14ac:dyDescent="0.25">
      <c r="A632" t="s">
        <v>49</v>
      </c>
      <c r="B632">
        <v>2015</v>
      </c>
      <c r="C632" t="s">
        <v>10</v>
      </c>
      <c r="D632" t="s">
        <v>102</v>
      </c>
      <c r="E632" t="s">
        <v>19177</v>
      </c>
      <c r="F632">
        <v>6</v>
      </c>
    </row>
    <row r="633" spans="1:6" x14ac:dyDescent="0.25">
      <c r="A633" t="s">
        <v>49</v>
      </c>
      <c r="B633">
        <v>2015</v>
      </c>
      <c r="C633" t="s">
        <v>10</v>
      </c>
      <c r="D633" t="s">
        <v>107</v>
      </c>
      <c r="E633" t="s">
        <v>19178</v>
      </c>
      <c r="F633">
        <v>2</v>
      </c>
    </row>
    <row r="634" spans="1:6" x14ac:dyDescent="0.25">
      <c r="A634" t="s">
        <v>49</v>
      </c>
      <c r="B634">
        <v>2015</v>
      </c>
      <c r="C634" t="s">
        <v>10</v>
      </c>
      <c r="D634" t="s">
        <v>39</v>
      </c>
      <c r="E634" t="s">
        <v>19179</v>
      </c>
      <c r="F634">
        <v>1</v>
      </c>
    </row>
    <row r="635" spans="1:6" x14ac:dyDescent="0.25">
      <c r="A635" t="s">
        <v>49</v>
      </c>
      <c r="B635">
        <v>2015</v>
      </c>
      <c r="C635" t="s">
        <v>10</v>
      </c>
      <c r="D635" t="s">
        <v>103</v>
      </c>
      <c r="E635" t="s">
        <v>19180</v>
      </c>
      <c r="F635">
        <v>29</v>
      </c>
    </row>
    <row r="636" spans="1:6" x14ac:dyDescent="0.25">
      <c r="A636" t="s">
        <v>49</v>
      </c>
      <c r="B636">
        <v>2015</v>
      </c>
      <c r="C636" t="s">
        <v>11</v>
      </c>
      <c r="D636" t="s">
        <v>102</v>
      </c>
      <c r="E636" t="s">
        <v>19181</v>
      </c>
      <c r="F636">
        <v>14</v>
      </c>
    </row>
    <row r="637" spans="1:6" x14ac:dyDescent="0.25">
      <c r="A637" t="s">
        <v>49</v>
      </c>
      <c r="B637">
        <v>2015</v>
      </c>
      <c r="C637" t="s">
        <v>11</v>
      </c>
      <c r="D637" t="s">
        <v>107</v>
      </c>
      <c r="E637" t="s">
        <v>19182</v>
      </c>
      <c r="F637">
        <v>1</v>
      </c>
    </row>
    <row r="638" spans="1:6" x14ac:dyDescent="0.25">
      <c r="A638" t="s">
        <v>49</v>
      </c>
      <c r="B638">
        <v>2015</v>
      </c>
      <c r="C638" t="s">
        <v>11</v>
      </c>
      <c r="D638" t="s">
        <v>39</v>
      </c>
      <c r="E638" t="s">
        <v>19183</v>
      </c>
      <c r="F638">
        <v>2</v>
      </c>
    </row>
    <row r="639" spans="1:6" x14ac:dyDescent="0.25">
      <c r="A639" t="s">
        <v>49</v>
      </c>
      <c r="B639">
        <v>2015</v>
      </c>
      <c r="C639" t="s">
        <v>11</v>
      </c>
      <c r="D639" t="s">
        <v>103</v>
      </c>
      <c r="E639" t="s">
        <v>19184</v>
      </c>
      <c r="F639">
        <v>46</v>
      </c>
    </row>
    <row r="640" spans="1:6" x14ac:dyDescent="0.25">
      <c r="A640" t="s">
        <v>50</v>
      </c>
      <c r="B640">
        <v>2010</v>
      </c>
      <c r="C640" t="s">
        <v>7</v>
      </c>
      <c r="D640" t="s">
        <v>38</v>
      </c>
      <c r="E640" t="s">
        <v>19185</v>
      </c>
      <c r="F640">
        <v>83</v>
      </c>
    </row>
    <row r="641" spans="1:6" x14ac:dyDescent="0.25">
      <c r="A641" t="s">
        <v>50</v>
      </c>
      <c r="B641">
        <v>2010</v>
      </c>
      <c r="C641" t="s">
        <v>7</v>
      </c>
      <c r="D641" t="s">
        <v>40</v>
      </c>
      <c r="E641" t="s">
        <v>19186</v>
      </c>
      <c r="F641">
        <v>220</v>
      </c>
    </row>
    <row r="642" spans="1:6" x14ac:dyDescent="0.25">
      <c r="A642" t="s">
        <v>50</v>
      </c>
      <c r="B642">
        <v>2010</v>
      </c>
      <c r="C642" t="s">
        <v>7</v>
      </c>
      <c r="D642" t="s">
        <v>102</v>
      </c>
      <c r="E642" t="s">
        <v>19187</v>
      </c>
      <c r="F642">
        <v>339</v>
      </c>
    </row>
    <row r="643" spans="1:6" x14ac:dyDescent="0.25">
      <c r="A643" t="s">
        <v>50</v>
      </c>
      <c r="B643">
        <v>2010</v>
      </c>
      <c r="C643" t="s">
        <v>7</v>
      </c>
      <c r="D643" t="s">
        <v>107</v>
      </c>
      <c r="E643" t="s">
        <v>19188</v>
      </c>
      <c r="F643">
        <v>951</v>
      </c>
    </row>
    <row r="644" spans="1:6" x14ac:dyDescent="0.25">
      <c r="A644" t="s">
        <v>50</v>
      </c>
      <c r="B644">
        <v>2010</v>
      </c>
      <c r="C644" t="s">
        <v>7</v>
      </c>
      <c r="D644" t="s">
        <v>39</v>
      </c>
      <c r="E644" t="s">
        <v>19189</v>
      </c>
      <c r="F644">
        <v>167</v>
      </c>
    </row>
    <row r="645" spans="1:6" x14ac:dyDescent="0.25">
      <c r="A645" t="s">
        <v>50</v>
      </c>
      <c r="B645">
        <v>2010</v>
      </c>
      <c r="C645" t="s">
        <v>7</v>
      </c>
      <c r="D645" t="s">
        <v>103</v>
      </c>
      <c r="E645" t="s">
        <v>19190</v>
      </c>
      <c r="F645">
        <v>3683</v>
      </c>
    </row>
    <row r="646" spans="1:6" x14ac:dyDescent="0.25">
      <c r="A646" t="s">
        <v>50</v>
      </c>
      <c r="B646">
        <v>2010</v>
      </c>
      <c r="C646" t="s">
        <v>8</v>
      </c>
      <c r="D646" t="s">
        <v>38</v>
      </c>
      <c r="E646" t="s">
        <v>19191</v>
      </c>
      <c r="F646">
        <v>139</v>
      </c>
    </row>
    <row r="647" spans="1:6" x14ac:dyDescent="0.25">
      <c r="A647" t="s">
        <v>50</v>
      </c>
      <c r="B647">
        <v>2010</v>
      </c>
      <c r="C647" t="s">
        <v>8</v>
      </c>
      <c r="D647" t="s">
        <v>40</v>
      </c>
      <c r="E647" t="s">
        <v>19192</v>
      </c>
      <c r="F647">
        <v>246</v>
      </c>
    </row>
    <row r="648" spans="1:6" x14ac:dyDescent="0.25">
      <c r="A648" t="s">
        <v>50</v>
      </c>
      <c r="B648">
        <v>2010</v>
      </c>
      <c r="C648" t="s">
        <v>8</v>
      </c>
      <c r="D648" t="s">
        <v>102</v>
      </c>
      <c r="E648" t="s">
        <v>19193</v>
      </c>
      <c r="F648">
        <v>452</v>
      </c>
    </row>
    <row r="649" spans="1:6" x14ac:dyDescent="0.25">
      <c r="A649" t="s">
        <v>50</v>
      </c>
      <c r="B649">
        <v>2010</v>
      </c>
      <c r="C649" t="s">
        <v>8</v>
      </c>
      <c r="D649" t="s">
        <v>107</v>
      </c>
      <c r="E649" t="s">
        <v>19194</v>
      </c>
      <c r="F649">
        <v>748</v>
      </c>
    </row>
    <row r="650" spans="1:6" x14ac:dyDescent="0.25">
      <c r="A650" t="s">
        <v>50</v>
      </c>
      <c r="B650">
        <v>2010</v>
      </c>
      <c r="C650" t="s">
        <v>8</v>
      </c>
      <c r="D650" t="s">
        <v>39</v>
      </c>
      <c r="E650" t="s">
        <v>19195</v>
      </c>
      <c r="F650">
        <v>503</v>
      </c>
    </row>
    <row r="651" spans="1:6" x14ac:dyDescent="0.25">
      <c r="A651" t="s">
        <v>50</v>
      </c>
      <c r="B651">
        <v>2010</v>
      </c>
      <c r="C651" t="s">
        <v>8</v>
      </c>
      <c r="D651" t="s">
        <v>103</v>
      </c>
      <c r="E651" t="s">
        <v>19196</v>
      </c>
      <c r="F651">
        <v>11195</v>
      </c>
    </row>
    <row r="652" spans="1:6" x14ac:dyDescent="0.25">
      <c r="A652" t="s">
        <v>50</v>
      </c>
      <c r="B652">
        <v>2010</v>
      </c>
      <c r="C652" t="s">
        <v>9</v>
      </c>
      <c r="D652" t="s">
        <v>38</v>
      </c>
      <c r="E652" t="s">
        <v>19197</v>
      </c>
      <c r="F652">
        <v>17</v>
      </c>
    </row>
    <row r="653" spans="1:6" x14ac:dyDescent="0.25">
      <c r="A653" t="s">
        <v>50</v>
      </c>
      <c r="B653">
        <v>2010</v>
      </c>
      <c r="C653" t="s">
        <v>9</v>
      </c>
      <c r="D653" t="s">
        <v>40</v>
      </c>
      <c r="E653" t="s">
        <v>19198</v>
      </c>
      <c r="F653">
        <v>22</v>
      </c>
    </row>
    <row r="654" spans="1:6" x14ac:dyDescent="0.25">
      <c r="A654" t="s">
        <v>50</v>
      </c>
      <c r="B654">
        <v>2010</v>
      </c>
      <c r="C654" t="s">
        <v>9</v>
      </c>
      <c r="D654" t="s">
        <v>102</v>
      </c>
      <c r="E654" t="s">
        <v>19199</v>
      </c>
      <c r="F654">
        <v>254</v>
      </c>
    </row>
    <row r="655" spans="1:6" x14ac:dyDescent="0.25">
      <c r="A655" t="s">
        <v>50</v>
      </c>
      <c r="B655">
        <v>2010</v>
      </c>
      <c r="C655" t="s">
        <v>9</v>
      </c>
      <c r="D655" t="s">
        <v>107</v>
      </c>
      <c r="E655" t="s">
        <v>19200</v>
      </c>
      <c r="F655">
        <v>84</v>
      </c>
    </row>
    <row r="656" spans="1:6" x14ac:dyDescent="0.25">
      <c r="A656" t="s">
        <v>50</v>
      </c>
      <c r="B656">
        <v>2010</v>
      </c>
      <c r="C656" t="s">
        <v>9</v>
      </c>
      <c r="D656" t="s">
        <v>39</v>
      </c>
      <c r="E656" t="s">
        <v>19201</v>
      </c>
      <c r="F656">
        <v>85</v>
      </c>
    </row>
    <row r="657" spans="1:6" x14ac:dyDescent="0.25">
      <c r="A657" t="s">
        <v>50</v>
      </c>
      <c r="B657">
        <v>2010</v>
      </c>
      <c r="C657" t="s">
        <v>9</v>
      </c>
      <c r="D657" t="s">
        <v>103</v>
      </c>
      <c r="E657" t="s">
        <v>19202</v>
      </c>
      <c r="F657">
        <v>2838</v>
      </c>
    </row>
    <row r="658" spans="1:6" x14ac:dyDescent="0.25">
      <c r="A658" t="s">
        <v>50</v>
      </c>
      <c r="B658">
        <v>2010</v>
      </c>
      <c r="C658" t="s">
        <v>10</v>
      </c>
      <c r="D658" t="s">
        <v>38</v>
      </c>
      <c r="E658" t="s">
        <v>19203</v>
      </c>
      <c r="F658">
        <v>5</v>
      </c>
    </row>
    <row r="659" spans="1:6" x14ac:dyDescent="0.25">
      <c r="A659" t="s">
        <v>50</v>
      </c>
      <c r="B659">
        <v>2010</v>
      </c>
      <c r="C659" t="s">
        <v>10</v>
      </c>
      <c r="D659" t="s">
        <v>40</v>
      </c>
      <c r="E659" t="s">
        <v>19204</v>
      </c>
      <c r="F659">
        <v>4</v>
      </c>
    </row>
    <row r="660" spans="1:6" x14ac:dyDescent="0.25">
      <c r="A660" t="s">
        <v>50</v>
      </c>
      <c r="B660">
        <v>2010</v>
      </c>
      <c r="C660" t="s">
        <v>10</v>
      </c>
      <c r="D660" t="s">
        <v>102</v>
      </c>
      <c r="E660" t="s">
        <v>19205</v>
      </c>
      <c r="F660">
        <v>116</v>
      </c>
    </row>
    <row r="661" spans="1:6" x14ac:dyDescent="0.25">
      <c r="A661" t="s">
        <v>50</v>
      </c>
      <c r="B661">
        <v>2010</v>
      </c>
      <c r="C661" t="s">
        <v>10</v>
      </c>
      <c r="D661" t="s">
        <v>107</v>
      </c>
      <c r="E661" t="s">
        <v>19206</v>
      </c>
      <c r="F661">
        <v>13</v>
      </c>
    </row>
    <row r="662" spans="1:6" x14ac:dyDescent="0.25">
      <c r="A662" t="s">
        <v>50</v>
      </c>
      <c r="B662">
        <v>2010</v>
      </c>
      <c r="C662" t="s">
        <v>10</v>
      </c>
      <c r="D662" t="s">
        <v>39</v>
      </c>
      <c r="E662" t="s">
        <v>19207</v>
      </c>
      <c r="F662">
        <v>24</v>
      </c>
    </row>
    <row r="663" spans="1:6" x14ac:dyDescent="0.25">
      <c r="A663" t="s">
        <v>50</v>
      </c>
      <c r="B663">
        <v>2010</v>
      </c>
      <c r="C663" t="s">
        <v>10</v>
      </c>
      <c r="D663" t="s">
        <v>103</v>
      </c>
      <c r="E663" t="s">
        <v>19208</v>
      </c>
      <c r="F663">
        <v>634</v>
      </c>
    </row>
    <row r="664" spans="1:6" x14ac:dyDescent="0.25">
      <c r="A664" t="s">
        <v>50</v>
      </c>
      <c r="B664">
        <v>2010</v>
      </c>
      <c r="C664" t="s">
        <v>11</v>
      </c>
      <c r="D664" t="s">
        <v>38</v>
      </c>
      <c r="E664" t="s">
        <v>19209</v>
      </c>
      <c r="F664">
        <v>5</v>
      </c>
    </row>
    <row r="665" spans="1:6" x14ac:dyDescent="0.25">
      <c r="A665" t="s">
        <v>50</v>
      </c>
      <c r="B665">
        <v>2010</v>
      </c>
      <c r="C665" t="s">
        <v>11</v>
      </c>
      <c r="D665" t="s">
        <v>40</v>
      </c>
      <c r="E665" t="s">
        <v>19210</v>
      </c>
      <c r="F665">
        <v>2</v>
      </c>
    </row>
    <row r="666" spans="1:6" x14ac:dyDescent="0.25">
      <c r="A666" t="s">
        <v>50</v>
      </c>
      <c r="B666">
        <v>2010</v>
      </c>
      <c r="C666" t="s">
        <v>11</v>
      </c>
      <c r="D666" t="s">
        <v>102</v>
      </c>
      <c r="E666" t="s">
        <v>19211</v>
      </c>
      <c r="F666">
        <v>143</v>
      </c>
    </row>
    <row r="667" spans="1:6" x14ac:dyDescent="0.25">
      <c r="A667" t="s">
        <v>50</v>
      </c>
      <c r="B667">
        <v>2010</v>
      </c>
      <c r="C667" t="s">
        <v>11</v>
      </c>
      <c r="D667" t="s">
        <v>107</v>
      </c>
      <c r="E667" t="s">
        <v>19212</v>
      </c>
      <c r="F667">
        <v>41</v>
      </c>
    </row>
    <row r="668" spans="1:6" x14ac:dyDescent="0.25">
      <c r="A668" t="s">
        <v>50</v>
      </c>
      <c r="B668">
        <v>2010</v>
      </c>
      <c r="C668" t="s">
        <v>11</v>
      </c>
      <c r="D668" t="s">
        <v>39</v>
      </c>
      <c r="E668" t="s">
        <v>19213</v>
      </c>
      <c r="F668">
        <v>24</v>
      </c>
    </row>
    <row r="669" spans="1:6" x14ac:dyDescent="0.25">
      <c r="A669" t="s">
        <v>50</v>
      </c>
      <c r="B669">
        <v>2010</v>
      </c>
      <c r="C669" t="s">
        <v>11</v>
      </c>
      <c r="D669" t="s">
        <v>103</v>
      </c>
      <c r="E669" t="s">
        <v>19214</v>
      </c>
      <c r="F669">
        <v>594</v>
      </c>
    </row>
    <row r="670" spans="1:6" x14ac:dyDescent="0.25">
      <c r="A670" t="s">
        <v>50</v>
      </c>
      <c r="B670">
        <v>2011</v>
      </c>
      <c r="C670" t="s">
        <v>7</v>
      </c>
      <c r="D670" t="s">
        <v>38</v>
      </c>
      <c r="E670" t="s">
        <v>19215</v>
      </c>
      <c r="F670">
        <v>56</v>
      </c>
    </row>
    <row r="671" spans="1:6" x14ac:dyDescent="0.25">
      <c r="A671" t="s">
        <v>50</v>
      </c>
      <c r="B671">
        <v>2011</v>
      </c>
      <c r="C671" t="s">
        <v>7</v>
      </c>
      <c r="D671" t="s">
        <v>40</v>
      </c>
      <c r="E671" t="s">
        <v>19216</v>
      </c>
      <c r="F671">
        <v>150</v>
      </c>
    </row>
    <row r="672" spans="1:6" x14ac:dyDescent="0.25">
      <c r="A672" t="s">
        <v>50</v>
      </c>
      <c r="B672">
        <v>2011</v>
      </c>
      <c r="C672" t="s">
        <v>7</v>
      </c>
      <c r="D672" t="s">
        <v>102</v>
      </c>
      <c r="E672" t="s">
        <v>19217</v>
      </c>
      <c r="F672">
        <v>461</v>
      </c>
    </row>
    <row r="673" spans="1:6" x14ac:dyDescent="0.25">
      <c r="A673" t="s">
        <v>50</v>
      </c>
      <c r="B673">
        <v>2011</v>
      </c>
      <c r="C673" t="s">
        <v>7</v>
      </c>
      <c r="D673" t="s">
        <v>107</v>
      </c>
      <c r="E673" t="s">
        <v>19218</v>
      </c>
      <c r="F673">
        <v>654</v>
      </c>
    </row>
    <row r="674" spans="1:6" x14ac:dyDescent="0.25">
      <c r="A674" t="s">
        <v>50</v>
      </c>
      <c r="B674">
        <v>2011</v>
      </c>
      <c r="C674" t="s">
        <v>7</v>
      </c>
      <c r="D674" t="s">
        <v>39</v>
      </c>
      <c r="E674" t="s">
        <v>19219</v>
      </c>
      <c r="F674">
        <v>160</v>
      </c>
    </row>
    <row r="675" spans="1:6" x14ac:dyDescent="0.25">
      <c r="A675" t="s">
        <v>50</v>
      </c>
      <c r="B675">
        <v>2011</v>
      </c>
      <c r="C675" t="s">
        <v>7</v>
      </c>
      <c r="D675" t="s">
        <v>103</v>
      </c>
      <c r="E675" t="s">
        <v>19220</v>
      </c>
      <c r="F675">
        <v>3793</v>
      </c>
    </row>
    <row r="676" spans="1:6" x14ac:dyDescent="0.25">
      <c r="A676" t="s">
        <v>50</v>
      </c>
      <c r="B676">
        <v>2011</v>
      </c>
      <c r="C676" t="s">
        <v>8</v>
      </c>
      <c r="D676" t="s">
        <v>38</v>
      </c>
      <c r="E676" t="s">
        <v>19221</v>
      </c>
      <c r="F676">
        <v>87</v>
      </c>
    </row>
    <row r="677" spans="1:6" x14ac:dyDescent="0.25">
      <c r="A677" t="s">
        <v>50</v>
      </c>
      <c r="B677">
        <v>2011</v>
      </c>
      <c r="C677" t="s">
        <v>8</v>
      </c>
      <c r="D677" t="s">
        <v>40</v>
      </c>
      <c r="E677" t="s">
        <v>19222</v>
      </c>
      <c r="F677">
        <v>151</v>
      </c>
    </row>
    <row r="678" spans="1:6" x14ac:dyDescent="0.25">
      <c r="A678" t="s">
        <v>50</v>
      </c>
      <c r="B678">
        <v>2011</v>
      </c>
      <c r="C678" t="s">
        <v>8</v>
      </c>
      <c r="D678" t="s">
        <v>102</v>
      </c>
      <c r="E678" t="s">
        <v>19223</v>
      </c>
      <c r="F678">
        <v>586</v>
      </c>
    </row>
    <row r="679" spans="1:6" x14ac:dyDescent="0.25">
      <c r="A679" t="s">
        <v>50</v>
      </c>
      <c r="B679">
        <v>2011</v>
      </c>
      <c r="C679" t="s">
        <v>8</v>
      </c>
      <c r="D679" t="s">
        <v>107</v>
      </c>
      <c r="E679" t="s">
        <v>19224</v>
      </c>
      <c r="F679">
        <v>480</v>
      </c>
    </row>
    <row r="680" spans="1:6" x14ac:dyDescent="0.25">
      <c r="A680" t="s">
        <v>50</v>
      </c>
      <c r="B680">
        <v>2011</v>
      </c>
      <c r="C680" t="s">
        <v>8</v>
      </c>
      <c r="D680" t="s">
        <v>39</v>
      </c>
      <c r="E680" t="s">
        <v>19225</v>
      </c>
      <c r="F680">
        <v>475</v>
      </c>
    </row>
    <row r="681" spans="1:6" x14ac:dyDescent="0.25">
      <c r="A681" t="s">
        <v>50</v>
      </c>
      <c r="B681">
        <v>2011</v>
      </c>
      <c r="C681" t="s">
        <v>8</v>
      </c>
      <c r="D681" t="s">
        <v>103</v>
      </c>
      <c r="E681" t="s">
        <v>19226</v>
      </c>
      <c r="F681">
        <v>11403</v>
      </c>
    </row>
    <row r="682" spans="1:6" x14ac:dyDescent="0.25">
      <c r="A682" t="s">
        <v>50</v>
      </c>
      <c r="B682">
        <v>2011</v>
      </c>
      <c r="C682" t="s">
        <v>9</v>
      </c>
      <c r="D682" t="s">
        <v>38</v>
      </c>
      <c r="E682" t="s">
        <v>19227</v>
      </c>
      <c r="F682">
        <v>13</v>
      </c>
    </row>
    <row r="683" spans="1:6" x14ac:dyDescent="0.25">
      <c r="A683" t="s">
        <v>50</v>
      </c>
      <c r="B683">
        <v>2011</v>
      </c>
      <c r="C683" t="s">
        <v>9</v>
      </c>
      <c r="D683" t="s">
        <v>40</v>
      </c>
      <c r="E683" t="s">
        <v>19228</v>
      </c>
      <c r="F683">
        <v>18</v>
      </c>
    </row>
    <row r="684" spans="1:6" x14ac:dyDescent="0.25">
      <c r="A684" t="s">
        <v>50</v>
      </c>
      <c r="B684">
        <v>2011</v>
      </c>
      <c r="C684" t="s">
        <v>9</v>
      </c>
      <c r="D684" t="s">
        <v>102</v>
      </c>
      <c r="E684" t="s">
        <v>19229</v>
      </c>
      <c r="F684">
        <v>289</v>
      </c>
    </row>
    <row r="685" spans="1:6" x14ac:dyDescent="0.25">
      <c r="A685" t="s">
        <v>50</v>
      </c>
      <c r="B685">
        <v>2011</v>
      </c>
      <c r="C685" t="s">
        <v>9</v>
      </c>
      <c r="D685" t="s">
        <v>107</v>
      </c>
      <c r="E685" t="s">
        <v>19230</v>
      </c>
      <c r="F685">
        <v>50</v>
      </c>
    </row>
    <row r="686" spans="1:6" x14ac:dyDescent="0.25">
      <c r="A686" t="s">
        <v>50</v>
      </c>
      <c r="B686">
        <v>2011</v>
      </c>
      <c r="C686" t="s">
        <v>9</v>
      </c>
      <c r="D686" t="s">
        <v>39</v>
      </c>
      <c r="E686" t="s">
        <v>19231</v>
      </c>
      <c r="F686">
        <v>96</v>
      </c>
    </row>
    <row r="687" spans="1:6" x14ac:dyDescent="0.25">
      <c r="A687" t="s">
        <v>50</v>
      </c>
      <c r="B687">
        <v>2011</v>
      </c>
      <c r="C687" t="s">
        <v>9</v>
      </c>
      <c r="D687" t="s">
        <v>103</v>
      </c>
      <c r="E687" t="s">
        <v>19232</v>
      </c>
      <c r="F687">
        <v>2781</v>
      </c>
    </row>
    <row r="688" spans="1:6" x14ac:dyDescent="0.25">
      <c r="A688" t="s">
        <v>50</v>
      </c>
      <c r="B688">
        <v>2011</v>
      </c>
      <c r="C688" t="s">
        <v>10</v>
      </c>
      <c r="D688" t="s">
        <v>38</v>
      </c>
      <c r="E688" t="s">
        <v>19233</v>
      </c>
      <c r="F688">
        <v>1</v>
      </c>
    </row>
    <row r="689" spans="1:6" x14ac:dyDescent="0.25">
      <c r="A689" t="s">
        <v>50</v>
      </c>
      <c r="B689">
        <v>2011</v>
      </c>
      <c r="C689" t="s">
        <v>10</v>
      </c>
      <c r="D689" t="s">
        <v>40</v>
      </c>
      <c r="E689" t="s">
        <v>19234</v>
      </c>
      <c r="F689">
        <v>4</v>
      </c>
    </row>
    <row r="690" spans="1:6" x14ac:dyDescent="0.25">
      <c r="A690" t="s">
        <v>50</v>
      </c>
      <c r="B690">
        <v>2011</v>
      </c>
      <c r="C690" t="s">
        <v>10</v>
      </c>
      <c r="D690" t="s">
        <v>102</v>
      </c>
      <c r="E690" t="s">
        <v>19235</v>
      </c>
      <c r="F690">
        <v>176</v>
      </c>
    </row>
    <row r="691" spans="1:6" x14ac:dyDescent="0.25">
      <c r="A691" t="s">
        <v>50</v>
      </c>
      <c r="B691">
        <v>2011</v>
      </c>
      <c r="C691" t="s">
        <v>10</v>
      </c>
      <c r="D691" t="s">
        <v>107</v>
      </c>
      <c r="E691" t="s">
        <v>19236</v>
      </c>
      <c r="F691">
        <v>15</v>
      </c>
    </row>
    <row r="692" spans="1:6" x14ac:dyDescent="0.25">
      <c r="A692" t="s">
        <v>50</v>
      </c>
      <c r="B692">
        <v>2011</v>
      </c>
      <c r="C692" t="s">
        <v>10</v>
      </c>
      <c r="D692" t="s">
        <v>39</v>
      </c>
      <c r="E692" t="s">
        <v>19237</v>
      </c>
      <c r="F692">
        <v>26</v>
      </c>
    </row>
    <row r="693" spans="1:6" x14ac:dyDescent="0.25">
      <c r="A693" t="s">
        <v>50</v>
      </c>
      <c r="B693">
        <v>2011</v>
      </c>
      <c r="C693" t="s">
        <v>10</v>
      </c>
      <c r="D693" t="s">
        <v>103</v>
      </c>
      <c r="E693" t="s">
        <v>19238</v>
      </c>
      <c r="F693">
        <v>591</v>
      </c>
    </row>
    <row r="694" spans="1:6" x14ac:dyDescent="0.25">
      <c r="A694" t="s">
        <v>50</v>
      </c>
      <c r="B694">
        <v>2011</v>
      </c>
      <c r="C694" t="s">
        <v>11</v>
      </c>
      <c r="D694" t="s">
        <v>38</v>
      </c>
      <c r="E694" t="s">
        <v>19239</v>
      </c>
      <c r="F694">
        <v>1</v>
      </c>
    </row>
    <row r="695" spans="1:6" x14ac:dyDescent="0.25">
      <c r="A695" t="s">
        <v>50</v>
      </c>
      <c r="B695">
        <v>2011</v>
      </c>
      <c r="C695" t="s">
        <v>11</v>
      </c>
      <c r="D695" t="s">
        <v>40</v>
      </c>
      <c r="E695" t="s">
        <v>19240</v>
      </c>
      <c r="F695">
        <v>4</v>
      </c>
    </row>
    <row r="696" spans="1:6" x14ac:dyDescent="0.25">
      <c r="A696" t="s">
        <v>50</v>
      </c>
      <c r="B696">
        <v>2011</v>
      </c>
      <c r="C696" t="s">
        <v>11</v>
      </c>
      <c r="D696" t="s">
        <v>102</v>
      </c>
      <c r="E696" t="s">
        <v>19241</v>
      </c>
      <c r="F696">
        <v>275</v>
      </c>
    </row>
    <row r="697" spans="1:6" x14ac:dyDescent="0.25">
      <c r="A697" t="s">
        <v>50</v>
      </c>
      <c r="B697">
        <v>2011</v>
      </c>
      <c r="C697" t="s">
        <v>11</v>
      </c>
      <c r="D697" t="s">
        <v>107</v>
      </c>
      <c r="E697" t="s">
        <v>19242</v>
      </c>
      <c r="F697">
        <v>27</v>
      </c>
    </row>
    <row r="698" spans="1:6" x14ac:dyDescent="0.25">
      <c r="A698" t="s">
        <v>50</v>
      </c>
      <c r="B698">
        <v>2011</v>
      </c>
      <c r="C698" t="s">
        <v>11</v>
      </c>
      <c r="D698" t="s">
        <v>39</v>
      </c>
      <c r="E698" t="s">
        <v>19243</v>
      </c>
      <c r="F698">
        <v>25</v>
      </c>
    </row>
    <row r="699" spans="1:6" x14ac:dyDescent="0.25">
      <c r="A699" t="s">
        <v>50</v>
      </c>
      <c r="B699">
        <v>2011</v>
      </c>
      <c r="C699" t="s">
        <v>11</v>
      </c>
      <c r="D699" t="s">
        <v>103</v>
      </c>
      <c r="E699" t="s">
        <v>19244</v>
      </c>
      <c r="F699">
        <v>671</v>
      </c>
    </row>
    <row r="700" spans="1:6" x14ac:dyDescent="0.25">
      <c r="A700" t="s">
        <v>50</v>
      </c>
      <c r="B700">
        <v>2012</v>
      </c>
      <c r="C700" t="s">
        <v>7</v>
      </c>
      <c r="D700" t="s">
        <v>38</v>
      </c>
      <c r="E700" t="s">
        <v>19245</v>
      </c>
      <c r="F700">
        <v>85</v>
      </c>
    </row>
    <row r="701" spans="1:6" x14ac:dyDescent="0.25">
      <c r="A701" t="s">
        <v>50</v>
      </c>
      <c r="B701">
        <v>2012</v>
      </c>
      <c r="C701" t="s">
        <v>7</v>
      </c>
      <c r="D701" t="s">
        <v>40</v>
      </c>
      <c r="E701" t="s">
        <v>19246</v>
      </c>
      <c r="F701">
        <v>261</v>
      </c>
    </row>
    <row r="702" spans="1:6" x14ac:dyDescent="0.25">
      <c r="A702" t="s">
        <v>50</v>
      </c>
      <c r="B702">
        <v>2012</v>
      </c>
      <c r="C702" t="s">
        <v>7</v>
      </c>
      <c r="D702" t="s">
        <v>102</v>
      </c>
      <c r="E702" t="s">
        <v>19247</v>
      </c>
      <c r="F702">
        <v>364</v>
      </c>
    </row>
    <row r="703" spans="1:6" x14ac:dyDescent="0.25">
      <c r="A703" t="s">
        <v>50</v>
      </c>
      <c r="B703">
        <v>2012</v>
      </c>
      <c r="C703" t="s">
        <v>7</v>
      </c>
      <c r="D703" t="s">
        <v>107</v>
      </c>
      <c r="E703" t="s">
        <v>19248</v>
      </c>
      <c r="F703">
        <v>1137</v>
      </c>
    </row>
    <row r="704" spans="1:6" x14ac:dyDescent="0.25">
      <c r="A704" t="s">
        <v>50</v>
      </c>
      <c r="B704">
        <v>2012</v>
      </c>
      <c r="C704" t="s">
        <v>7</v>
      </c>
      <c r="D704" t="s">
        <v>39</v>
      </c>
      <c r="E704" t="s">
        <v>19249</v>
      </c>
      <c r="F704">
        <v>179</v>
      </c>
    </row>
    <row r="705" spans="1:6" x14ac:dyDescent="0.25">
      <c r="A705" t="s">
        <v>50</v>
      </c>
      <c r="B705">
        <v>2012</v>
      </c>
      <c r="C705" t="s">
        <v>7</v>
      </c>
      <c r="D705" t="s">
        <v>103</v>
      </c>
      <c r="E705" t="s">
        <v>19250</v>
      </c>
      <c r="F705">
        <v>3488</v>
      </c>
    </row>
    <row r="706" spans="1:6" x14ac:dyDescent="0.25">
      <c r="A706" t="s">
        <v>50</v>
      </c>
      <c r="B706">
        <v>2012</v>
      </c>
      <c r="C706" t="s">
        <v>8</v>
      </c>
      <c r="D706" t="s">
        <v>38</v>
      </c>
      <c r="E706" t="s">
        <v>19251</v>
      </c>
      <c r="F706">
        <v>157</v>
      </c>
    </row>
    <row r="707" spans="1:6" x14ac:dyDescent="0.25">
      <c r="A707" t="s">
        <v>50</v>
      </c>
      <c r="B707">
        <v>2012</v>
      </c>
      <c r="C707" t="s">
        <v>8</v>
      </c>
      <c r="D707" t="s">
        <v>40</v>
      </c>
      <c r="E707" t="s">
        <v>19252</v>
      </c>
      <c r="F707">
        <v>289</v>
      </c>
    </row>
    <row r="708" spans="1:6" x14ac:dyDescent="0.25">
      <c r="A708" t="s">
        <v>50</v>
      </c>
      <c r="B708">
        <v>2012</v>
      </c>
      <c r="C708" t="s">
        <v>8</v>
      </c>
      <c r="D708" t="s">
        <v>102</v>
      </c>
      <c r="E708" t="s">
        <v>19253</v>
      </c>
      <c r="F708">
        <v>526</v>
      </c>
    </row>
    <row r="709" spans="1:6" x14ac:dyDescent="0.25">
      <c r="A709" t="s">
        <v>50</v>
      </c>
      <c r="B709">
        <v>2012</v>
      </c>
      <c r="C709" t="s">
        <v>8</v>
      </c>
      <c r="D709" t="s">
        <v>107</v>
      </c>
      <c r="E709" t="s">
        <v>19254</v>
      </c>
      <c r="F709">
        <v>739</v>
      </c>
    </row>
    <row r="710" spans="1:6" x14ac:dyDescent="0.25">
      <c r="A710" t="s">
        <v>50</v>
      </c>
      <c r="B710">
        <v>2012</v>
      </c>
      <c r="C710" t="s">
        <v>8</v>
      </c>
      <c r="D710" t="s">
        <v>39</v>
      </c>
      <c r="E710" t="s">
        <v>19255</v>
      </c>
      <c r="F710">
        <v>524</v>
      </c>
    </row>
    <row r="711" spans="1:6" x14ac:dyDescent="0.25">
      <c r="A711" t="s">
        <v>50</v>
      </c>
      <c r="B711">
        <v>2012</v>
      </c>
      <c r="C711" t="s">
        <v>8</v>
      </c>
      <c r="D711" t="s">
        <v>103</v>
      </c>
      <c r="E711" t="s">
        <v>19256</v>
      </c>
      <c r="F711">
        <v>10921</v>
      </c>
    </row>
    <row r="712" spans="1:6" x14ac:dyDescent="0.25">
      <c r="A712" t="s">
        <v>50</v>
      </c>
      <c r="B712">
        <v>2012</v>
      </c>
      <c r="C712" t="s">
        <v>9</v>
      </c>
      <c r="D712" t="s">
        <v>38</v>
      </c>
      <c r="E712" t="s">
        <v>19257</v>
      </c>
      <c r="F712">
        <v>19</v>
      </c>
    </row>
    <row r="713" spans="1:6" x14ac:dyDescent="0.25">
      <c r="A713" t="s">
        <v>50</v>
      </c>
      <c r="B713">
        <v>2012</v>
      </c>
      <c r="C713" t="s">
        <v>9</v>
      </c>
      <c r="D713" t="s">
        <v>40</v>
      </c>
      <c r="E713" t="s">
        <v>19258</v>
      </c>
      <c r="F713">
        <v>19</v>
      </c>
    </row>
    <row r="714" spans="1:6" x14ac:dyDescent="0.25">
      <c r="A714" t="s">
        <v>50</v>
      </c>
      <c r="B714">
        <v>2012</v>
      </c>
      <c r="C714" t="s">
        <v>9</v>
      </c>
      <c r="D714" t="s">
        <v>102</v>
      </c>
      <c r="E714" t="s">
        <v>19259</v>
      </c>
      <c r="F714">
        <v>284</v>
      </c>
    </row>
    <row r="715" spans="1:6" x14ac:dyDescent="0.25">
      <c r="A715" t="s">
        <v>50</v>
      </c>
      <c r="B715">
        <v>2012</v>
      </c>
      <c r="C715" t="s">
        <v>9</v>
      </c>
      <c r="D715" t="s">
        <v>107</v>
      </c>
      <c r="E715" t="s">
        <v>19260</v>
      </c>
      <c r="F715">
        <v>87</v>
      </c>
    </row>
    <row r="716" spans="1:6" x14ac:dyDescent="0.25">
      <c r="A716" t="s">
        <v>50</v>
      </c>
      <c r="B716">
        <v>2012</v>
      </c>
      <c r="C716" t="s">
        <v>9</v>
      </c>
      <c r="D716" t="s">
        <v>39</v>
      </c>
      <c r="E716" t="s">
        <v>19261</v>
      </c>
      <c r="F716">
        <v>120</v>
      </c>
    </row>
    <row r="717" spans="1:6" x14ac:dyDescent="0.25">
      <c r="A717" t="s">
        <v>50</v>
      </c>
      <c r="B717">
        <v>2012</v>
      </c>
      <c r="C717" t="s">
        <v>9</v>
      </c>
      <c r="D717" t="s">
        <v>103</v>
      </c>
      <c r="E717" t="s">
        <v>19262</v>
      </c>
      <c r="F717">
        <v>2707</v>
      </c>
    </row>
    <row r="718" spans="1:6" x14ac:dyDescent="0.25">
      <c r="A718" t="s">
        <v>50</v>
      </c>
      <c r="B718">
        <v>2012</v>
      </c>
      <c r="C718" t="s">
        <v>10</v>
      </c>
      <c r="D718" t="s">
        <v>40</v>
      </c>
      <c r="E718" t="s">
        <v>19263</v>
      </c>
      <c r="F718">
        <v>5</v>
      </c>
    </row>
    <row r="719" spans="1:6" x14ac:dyDescent="0.25">
      <c r="A719" t="s">
        <v>50</v>
      </c>
      <c r="B719">
        <v>2012</v>
      </c>
      <c r="C719" t="s">
        <v>10</v>
      </c>
      <c r="D719" t="s">
        <v>102</v>
      </c>
      <c r="E719" t="s">
        <v>19264</v>
      </c>
      <c r="F719">
        <v>161</v>
      </c>
    </row>
    <row r="720" spans="1:6" x14ac:dyDescent="0.25">
      <c r="A720" t="s">
        <v>50</v>
      </c>
      <c r="B720">
        <v>2012</v>
      </c>
      <c r="C720" t="s">
        <v>10</v>
      </c>
      <c r="D720" t="s">
        <v>107</v>
      </c>
      <c r="E720" t="s">
        <v>19265</v>
      </c>
      <c r="F720">
        <v>21</v>
      </c>
    </row>
    <row r="721" spans="1:6" x14ac:dyDescent="0.25">
      <c r="A721" t="s">
        <v>50</v>
      </c>
      <c r="B721">
        <v>2012</v>
      </c>
      <c r="C721" t="s">
        <v>10</v>
      </c>
      <c r="D721" t="s">
        <v>39</v>
      </c>
      <c r="E721" t="s">
        <v>19266</v>
      </c>
      <c r="F721">
        <v>28</v>
      </c>
    </row>
    <row r="722" spans="1:6" x14ac:dyDescent="0.25">
      <c r="A722" t="s">
        <v>50</v>
      </c>
      <c r="B722">
        <v>2012</v>
      </c>
      <c r="C722" t="s">
        <v>10</v>
      </c>
      <c r="D722" t="s">
        <v>103</v>
      </c>
      <c r="E722" t="s">
        <v>19267</v>
      </c>
      <c r="F722">
        <v>592</v>
      </c>
    </row>
    <row r="723" spans="1:6" x14ac:dyDescent="0.25">
      <c r="A723" t="s">
        <v>50</v>
      </c>
      <c r="B723">
        <v>2012</v>
      </c>
      <c r="C723" t="s">
        <v>11</v>
      </c>
      <c r="D723" t="s">
        <v>40</v>
      </c>
      <c r="E723" t="s">
        <v>19268</v>
      </c>
      <c r="F723">
        <v>3</v>
      </c>
    </row>
    <row r="724" spans="1:6" x14ac:dyDescent="0.25">
      <c r="A724" t="s">
        <v>50</v>
      </c>
      <c r="B724">
        <v>2012</v>
      </c>
      <c r="C724" t="s">
        <v>11</v>
      </c>
      <c r="D724" t="s">
        <v>102</v>
      </c>
      <c r="E724" t="s">
        <v>19269</v>
      </c>
      <c r="F724">
        <v>230</v>
      </c>
    </row>
    <row r="725" spans="1:6" x14ac:dyDescent="0.25">
      <c r="A725" t="s">
        <v>50</v>
      </c>
      <c r="B725">
        <v>2012</v>
      </c>
      <c r="C725" t="s">
        <v>11</v>
      </c>
      <c r="D725" t="s">
        <v>107</v>
      </c>
      <c r="E725" t="s">
        <v>19270</v>
      </c>
      <c r="F725">
        <v>40</v>
      </c>
    </row>
    <row r="726" spans="1:6" x14ac:dyDescent="0.25">
      <c r="A726" t="s">
        <v>50</v>
      </c>
      <c r="B726">
        <v>2012</v>
      </c>
      <c r="C726" t="s">
        <v>11</v>
      </c>
      <c r="D726" t="s">
        <v>39</v>
      </c>
      <c r="E726" t="s">
        <v>19271</v>
      </c>
      <c r="F726">
        <v>39</v>
      </c>
    </row>
    <row r="727" spans="1:6" x14ac:dyDescent="0.25">
      <c r="A727" t="s">
        <v>50</v>
      </c>
      <c r="B727">
        <v>2012</v>
      </c>
      <c r="C727" t="s">
        <v>11</v>
      </c>
      <c r="D727" t="s">
        <v>103</v>
      </c>
      <c r="E727" t="s">
        <v>19272</v>
      </c>
      <c r="F727">
        <v>713</v>
      </c>
    </row>
    <row r="728" spans="1:6" x14ac:dyDescent="0.25">
      <c r="A728" t="s">
        <v>50</v>
      </c>
      <c r="B728">
        <v>2013</v>
      </c>
      <c r="C728" t="s">
        <v>7</v>
      </c>
      <c r="D728" t="s">
        <v>38</v>
      </c>
      <c r="E728" t="s">
        <v>19273</v>
      </c>
      <c r="F728">
        <v>126</v>
      </c>
    </row>
    <row r="729" spans="1:6" x14ac:dyDescent="0.25">
      <c r="A729" t="s">
        <v>50</v>
      </c>
      <c r="B729">
        <v>2013</v>
      </c>
      <c r="C729" t="s">
        <v>7</v>
      </c>
      <c r="D729" t="s">
        <v>40</v>
      </c>
      <c r="E729" t="s">
        <v>19274</v>
      </c>
      <c r="F729">
        <v>400</v>
      </c>
    </row>
    <row r="730" spans="1:6" x14ac:dyDescent="0.25">
      <c r="A730" t="s">
        <v>50</v>
      </c>
      <c r="B730">
        <v>2013</v>
      </c>
      <c r="C730" t="s">
        <v>7</v>
      </c>
      <c r="D730" t="s">
        <v>102</v>
      </c>
      <c r="E730" t="s">
        <v>19275</v>
      </c>
      <c r="F730">
        <v>472</v>
      </c>
    </row>
    <row r="731" spans="1:6" x14ac:dyDescent="0.25">
      <c r="A731" t="s">
        <v>50</v>
      </c>
      <c r="B731">
        <v>2013</v>
      </c>
      <c r="C731" t="s">
        <v>7</v>
      </c>
      <c r="D731" t="s">
        <v>107</v>
      </c>
      <c r="E731" t="s">
        <v>19276</v>
      </c>
      <c r="F731">
        <v>1288</v>
      </c>
    </row>
    <row r="732" spans="1:6" x14ac:dyDescent="0.25">
      <c r="A732" t="s">
        <v>50</v>
      </c>
      <c r="B732">
        <v>2013</v>
      </c>
      <c r="C732" t="s">
        <v>7</v>
      </c>
      <c r="D732" t="s">
        <v>39</v>
      </c>
      <c r="E732" t="s">
        <v>19277</v>
      </c>
      <c r="F732">
        <v>197</v>
      </c>
    </row>
    <row r="733" spans="1:6" x14ac:dyDescent="0.25">
      <c r="A733" t="s">
        <v>50</v>
      </c>
      <c r="B733">
        <v>2013</v>
      </c>
      <c r="C733" t="s">
        <v>7</v>
      </c>
      <c r="D733" t="s">
        <v>103</v>
      </c>
      <c r="E733" t="s">
        <v>19278</v>
      </c>
      <c r="F733">
        <v>3496</v>
      </c>
    </row>
    <row r="734" spans="1:6" x14ac:dyDescent="0.25">
      <c r="A734" t="s">
        <v>50</v>
      </c>
      <c r="B734">
        <v>2013</v>
      </c>
      <c r="C734" t="s">
        <v>8</v>
      </c>
      <c r="D734" t="s">
        <v>38</v>
      </c>
      <c r="E734" t="s">
        <v>19279</v>
      </c>
      <c r="F734">
        <v>255</v>
      </c>
    </row>
    <row r="735" spans="1:6" x14ac:dyDescent="0.25">
      <c r="A735" t="s">
        <v>50</v>
      </c>
      <c r="B735">
        <v>2013</v>
      </c>
      <c r="C735" t="s">
        <v>8</v>
      </c>
      <c r="D735" t="s">
        <v>40</v>
      </c>
      <c r="E735" t="s">
        <v>19280</v>
      </c>
      <c r="F735">
        <v>473</v>
      </c>
    </row>
    <row r="736" spans="1:6" x14ac:dyDescent="0.25">
      <c r="A736" t="s">
        <v>50</v>
      </c>
      <c r="B736">
        <v>2013</v>
      </c>
      <c r="C736" t="s">
        <v>8</v>
      </c>
      <c r="D736" t="s">
        <v>102</v>
      </c>
      <c r="E736" t="s">
        <v>19281</v>
      </c>
      <c r="F736">
        <v>594</v>
      </c>
    </row>
    <row r="737" spans="1:6" x14ac:dyDescent="0.25">
      <c r="A737" t="s">
        <v>50</v>
      </c>
      <c r="B737">
        <v>2013</v>
      </c>
      <c r="C737" t="s">
        <v>8</v>
      </c>
      <c r="D737" t="s">
        <v>107</v>
      </c>
      <c r="E737" t="s">
        <v>19282</v>
      </c>
      <c r="F737">
        <v>975</v>
      </c>
    </row>
    <row r="738" spans="1:6" x14ac:dyDescent="0.25">
      <c r="A738" t="s">
        <v>50</v>
      </c>
      <c r="B738">
        <v>2013</v>
      </c>
      <c r="C738" t="s">
        <v>8</v>
      </c>
      <c r="D738" t="s">
        <v>39</v>
      </c>
      <c r="E738" t="s">
        <v>19283</v>
      </c>
      <c r="F738">
        <v>543</v>
      </c>
    </row>
    <row r="739" spans="1:6" x14ac:dyDescent="0.25">
      <c r="A739" t="s">
        <v>50</v>
      </c>
      <c r="B739">
        <v>2013</v>
      </c>
      <c r="C739" t="s">
        <v>8</v>
      </c>
      <c r="D739" t="s">
        <v>103</v>
      </c>
      <c r="E739" t="s">
        <v>19284</v>
      </c>
      <c r="F739">
        <v>10494</v>
      </c>
    </row>
    <row r="740" spans="1:6" x14ac:dyDescent="0.25">
      <c r="A740" t="s">
        <v>50</v>
      </c>
      <c r="B740">
        <v>2013</v>
      </c>
      <c r="C740" t="s">
        <v>9</v>
      </c>
      <c r="D740" t="s">
        <v>38</v>
      </c>
      <c r="E740" t="s">
        <v>19285</v>
      </c>
      <c r="F740">
        <v>23</v>
      </c>
    </row>
    <row r="741" spans="1:6" x14ac:dyDescent="0.25">
      <c r="A741" t="s">
        <v>50</v>
      </c>
      <c r="B741">
        <v>2013</v>
      </c>
      <c r="C741" t="s">
        <v>9</v>
      </c>
      <c r="D741" t="s">
        <v>40</v>
      </c>
      <c r="E741" t="s">
        <v>19286</v>
      </c>
      <c r="F741">
        <v>50</v>
      </c>
    </row>
    <row r="742" spans="1:6" x14ac:dyDescent="0.25">
      <c r="A742" t="s">
        <v>50</v>
      </c>
      <c r="B742">
        <v>2013</v>
      </c>
      <c r="C742" t="s">
        <v>9</v>
      </c>
      <c r="D742" t="s">
        <v>102</v>
      </c>
      <c r="E742" t="s">
        <v>19287</v>
      </c>
      <c r="F742">
        <v>308</v>
      </c>
    </row>
    <row r="743" spans="1:6" x14ac:dyDescent="0.25">
      <c r="A743" t="s">
        <v>50</v>
      </c>
      <c r="B743">
        <v>2013</v>
      </c>
      <c r="C743" t="s">
        <v>9</v>
      </c>
      <c r="D743" t="s">
        <v>107</v>
      </c>
      <c r="E743" t="s">
        <v>19288</v>
      </c>
      <c r="F743">
        <v>142</v>
      </c>
    </row>
    <row r="744" spans="1:6" x14ac:dyDescent="0.25">
      <c r="A744" t="s">
        <v>50</v>
      </c>
      <c r="B744">
        <v>2013</v>
      </c>
      <c r="C744" t="s">
        <v>9</v>
      </c>
      <c r="D744" t="s">
        <v>39</v>
      </c>
      <c r="E744" t="s">
        <v>19289</v>
      </c>
      <c r="F744">
        <v>108</v>
      </c>
    </row>
    <row r="745" spans="1:6" x14ac:dyDescent="0.25">
      <c r="A745" t="s">
        <v>50</v>
      </c>
      <c r="B745">
        <v>2013</v>
      </c>
      <c r="C745" t="s">
        <v>9</v>
      </c>
      <c r="D745" t="s">
        <v>103</v>
      </c>
      <c r="E745" t="s">
        <v>19290</v>
      </c>
      <c r="F745">
        <v>2574</v>
      </c>
    </row>
    <row r="746" spans="1:6" x14ac:dyDescent="0.25">
      <c r="A746" t="s">
        <v>50</v>
      </c>
      <c r="B746">
        <v>2013</v>
      </c>
      <c r="C746" t="s">
        <v>10</v>
      </c>
      <c r="D746" t="s">
        <v>38</v>
      </c>
      <c r="E746" t="s">
        <v>19291</v>
      </c>
      <c r="F746">
        <v>6</v>
      </c>
    </row>
    <row r="747" spans="1:6" x14ac:dyDescent="0.25">
      <c r="A747" t="s">
        <v>50</v>
      </c>
      <c r="B747">
        <v>2013</v>
      </c>
      <c r="C747" t="s">
        <v>10</v>
      </c>
      <c r="D747" t="s">
        <v>40</v>
      </c>
      <c r="E747" t="s">
        <v>19292</v>
      </c>
      <c r="F747">
        <v>11</v>
      </c>
    </row>
    <row r="748" spans="1:6" x14ac:dyDescent="0.25">
      <c r="A748" t="s">
        <v>50</v>
      </c>
      <c r="B748">
        <v>2013</v>
      </c>
      <c r="C748" t="s">
        <v>10</v>
      </c>
      <c r="D748" t="s">
        <v>102</v>
      </c>
      <c r="E748" t="s">
        <v>19293</v>
      </c>
      <c r="F748">
        <v>153</v>
      </c>
    </row>
    <row r="749" spans="1:6" x14ac:dyDescent="0.25">
      <c r="A749" t="s">
        <v>50</v>
      </c>
      <c r="B749">
        <v>2013</v>
      </c>
      <c r="C749" t="s">
        <v>10</v>
      </c>
      <c r="D749" t="s">
        <v>107</v>
      </c>
      <c r="E749" t="s">
        <v>19294</v>
      </c>
      <c r="F749">
        <v>38</v>
      </c>
    </row>
    <row r="750" spans="1:6" x14ac:dyDescent="0.25">
      <c r="A750" t="s">
        <v>50</v>
      </c>
      <c r="B750">
        <v>2013</v>
      </c>
      <c r="C750" t="s">
        <v>10</v>
      </c>
      <c r="D750" t="s">
        <v>39</v>
      </c>
      <c r="E750" t="s">
        <v>19295</v>
      </c>
      <c r="F750">
        <v>29</v>
      </c>
    </row>
    <row r="751" spans="1:6" x14ac:dyDescent="0.25">
      <c r="A751" t="s">
        <v>50</v>
      </c>
      <c r="B751">
        <v>2013</v>
      </c>
      <c r="C751" t="s">
        <v>10</v>
      </c>
      <c r="D751" t="s">
        <v>103</v>
      </c>
      <c r="E751" t="s">
        <v>19296</v>
      </c>
      <c r="F751">
        <v>598</v>
      </c>
    </row>
    <row r="752" spans="1:6" x14ac:dyDescent="0.25">
      <c r="A752" t="s">
        <v>50</v>
      </c>
      <c r="B752">
        <v>2013</v>
      </c>
      <c r="C752" t="s">
        <v>11</v>
      </c>
      <c r="D752" t="s">
        <v>38</v>
      </c>
      <c r="E752" t="s">
        <v>19297</v>
      </c>
      <c r="F752">
        <v>7</v>
      </c>
    </row>
    <row r="753" spans="1:6" x14ac:dyDescent="0.25">
      <c r="A753" t="s">
        <v>50</v>
      </c>
      <c r="B753">
        <v>2013</v>
      </c>
      <c r="C753" t="s">
        <v>11</v>
      </c>
      <c r="D753" t="s">
        <v>40</v>
      </c>
      <c r="E753" t="s">
        <v>19298</v>
      </c>
      <c r="F753">
        <v>6</v>
      </c>
    </row>
    <row r="754" spans="1:6" x14ac:dyDescent="0.25">
      <c r="A754" t="s">
        <v>50</v>
      </c>
      <c r="B754">
        <v>2013</v>
      </c>
      <c r="C754" t="s">
        <v>11</v>
      </c>
      <c r="D754" t="s">
        <v>102</v>
      </c>
      <c r="E754" t="s">
        <v>19299</v>
      </c>
      <c r="F754">
        <v>288</v>
      </c>
    </row>
    <row r="755" spans="1:6" x14ac:dyDescent="0.25">
      <c r="A755" t="s">
        <v>50</v>
      </c>
      <c r="B755">
        <v>2013</v>
      </c>
      <c r="C755" t="s">
        <v>11</v>
      </c>
      <c r="D755" t="s">
        <v>107</v>
      </c>
      <c r="E755" t="s">
        <v>19300</v>
      </c>
      <c r="F755">
        <v>62</v>
      </c>
    </row>
    <row r="756" spans="1:6" x14ac:dyDescent="0.25">
      <c r="A756" t="s">
        <v>50</v>
      </c>
      <c r="B756">
        <v>2013</v>
      </c>
      <c r="C756" t="s">
        <v>11</v>
      </c>
      <c r="D756" t="s">
        <v>39</v>
      </c>
      <c r="E756" t="s">
        <v>19301</v>
      </c>
      <c r="F756">
        <v>34</v>
      </c>
    </row>
    <row r="757" spans="1:6" x14ac:dyDescent="0.25">
      <c r="A757" t="s">
        <v>50</v>
      </c>
      <c r="B757">
        <v>2013</v>
      </c>
      <c r="C757" t="s">
        <v>11</v>
      </c>
      <c r="D757" t="s">
        <v>103</v>
      </c>
      <c r="E757" t="s">
        <v>19302</v>
      </c>
      <c r="F757">
        <v>717</v>
      </c>
    </row>
    <row r="758" spans="1:6" x14ac:dyDescent="0.25">
      <c r="A758" t="s">
        <v>50</v>
      </c>
      <c r="B758">
        <v>2014</v>
      </c>
      <c r="C758" t="s">
        <v>7</v>
      </c>
      <c r="D758" t="s">
        <v>38</v>
      </c>
      <c r="E758" t="s">
        <v>19303</v>
      </c>
      <c r="F758">
        <v>129</v>
      </c>
    </row>
    <row r="759" spans="1:6" x14ac:dyDescent="0.25">
      <c r="A759" t="s">
        <v>50</v>
      </c>
      <c r="B759">
        <v>2014</v>
      </c>
      <c r="C759" t="s">
        <v>7</v>
      </c>
      <c r="D759" t="s">
        <v>40</v>
      </c>
      <c r="E759" t="s">
        <v>19304</v>
      </c>
      <c r="F759">
        <v>418</v>
      </c>
    </row>
    <row r="760" spans="1:6" x14ac:dyDescent="0.25">
      <c r="A760" t="s">
        <v>50</v>
      </c>
      <c r="B760">
        <v>2014</v>
      </c>
      <c r="C760" t="s">
        <v>7</v>
      </c>
      <c r="D760" t="s">
        <v>102</v>
      </c>
      <c r="E760" t="s">
        <v>19305</v>
      </c>
      <c r="F760">
        <v>527</v>
      </c>
    </row>
    <row r="761" spans="1:6" x14ac:dyDescent="0.25">
      <c r="A761" t="s">
        <v>50</v>
      </c>
      <c r="B761">
        <v>2014</v>
      </c>
      <c r="C761" t="s">
        <v>7</v>
      </c>
      <c r="D761" t="s">
        <v>107</v>
      </c>
      <c r="E761" t="s">
        <v>19306</v>
      </c>
      <c r="F761">
        <v>1242</v>
      </c>
    </row>
    <row r="762" spans="1:6" x14ac:dyDescent="0.25">
      <c r="A762" t="s">
        <v>50</v>
      </c>
      <c r="B762">
        <v>2014</v>
      </c>
      <c r="C762" t="s">
        <v>7</v>
      </c>
      <c r="D762" t="s">
        <v>39</v>
      </c>
      <c r="E762" t="s">
        <v>19307</v>
      </c>
      <c r="F762">
        <v>176</v>
      </c>
    </row>
    <row r="763" spans="1:6" x14ac:dyDescent="0.25">
      <c r="A763" t="s">
        <v>50</v>
      </c>
      <c r="B763">
        <v>2014</v>
      </c>
      <c r="C763" t="s">
        <v>7</v>
      </c>
      <c r="D763" t="s">
        <v>103</v>
      </c>
      <c r="E763" t="s">
        <v>19308</v>
      </c>
      <c r="F763">
        <v>3681</v>
      </c>
    </row>
    <row r="764" spans="1:6" x14ac:dyDescent="0.25">
      <c r="A764" t="s">
        <v>50</v>
      </c>
      <c r="B764">
        <v>2014</v>
      </c>
      <c r="C764" t="s">
        <v>8</v>
      </c>
      <c r="D764" t="s">
        <v>38</v>
      </c>
      <c r="E764" t="s">
        <v>19309</v>
      </c>
      <c r="F764">
        <v>206</v>
      </c>
    </row>
    <row r="765" spans="1:6" x14ac:dyDescent="0.25">
      <c r="A765" t="s">
        <v>50</v>
      </c>
      <c r="B765">
        <v>2014</v>
      </c>
      <c r="C765" t="s">
        <v>8</v>
      </c>
      <c r="D765" t="s">
        <v>40</v>
      </c>
      <c r="E765" t="s">
        <v>19310</v>
      </c>
      <c r="F765">
        <v>576</v>
      </c>
    </row>
    <row r="766" spans="1:6" x14ac:dyDescent="0.25">
      <c r="A766" t="s">
        <v>50</v>
      </c>
      <c r="B766">
        <v>2014</v>
      </c>
      <c r="C766" t="s">
        <v>8</v>
      </c>
      <c r="D766" t="s">
        <v>102</v>
      </c>
      <c r="E766" t="s">
        <v>19311</v>
      </c>
      <c r="F766">
        <v>695</v>
      </c>
    </row>
    <row r="767" spans="1:6" x14ac:dyDescent="0.25">
      <c r="A767" t="s">
        <v>50</v>
      </c>
      <c r="B767">
        <v>2014</v>
      </c>
      <c r="C767" t="s">
        <v>8</v>
      </c>
      <c r="D767" t="s">
        <v>107</v>
      </c>
      <c r="E767" t="s">
        <v>19312</v>
      </c>
      <c r="F767">
        <v>931</v>
      </c>
    </row>
    <row r="768" spans="1:6" x14ac:dyDescent="0.25">
      <c r="A768" t="s">
        <v>50</v>
      </c>
      <c r="B768">
        <v>2014</v>
      </c>
      <c r="C768" t="s">
        <v>8</v>
      </c>
      <c r="D768" t="s">
        <v>39</v>
      </c>
      <c r="E768" t="s">
        <v>19313</v>
      </c>
      <c r="F768">
        <v>568</v>
      </c>
    </row>
    <row r="769" spans="1:6" x14ac:dyDescent="0.25">
      <c r="A769" t="s">
        <v>50</v>
      </c>
      <c r="B769">
        <v>2014</v>
      </c>
      <c r="C769" t="s">
        <v>8</v>
      </c>
      <c r="D769" t="s">
        <v>103</v>
      </c>
      <c r="E769" t="s">
        <v>19314</v>
      </c>
      <c r="F769">
        <v>10457</v>
      </c>
    </row>
    <row r="770" spans="1:6" x14ac:dyDescent="0.25">
      <c r="A770" t="s">
        <v>50</v>
      </c>
      <c r="B770">
        <v>2014</v>
      </c>
      <c r="C770" t="s">
        <v>9</v>
      </c>
      <c r="D770" t="s">
        <v>38</v>
      </c>
      <c r="E770" t="s">
        <v>19315</v>
      </c>
      <c r="F770">
        <v>28</v>
      </c>
    </row>
    <row r="771" spans="1:6" x14ac:dyDescent="0.25">
      <c r="A771" t="s">
        <v>50</v>
      </c>
      <c r="B771">
        <v>2014</v>
      </c>
      <c r="C771" t="s">
        <v>9</v>
      </c>
      <c r="D771" t="s">
        <v>40</v>
      </c>
      <c r="E771" t="s">
        <v>19316</v>
      </c>
      <c r="F771">
        <v>63</v>
      </c>
    </row>
    <row r="772" spans="1:6" x14ac:dyDescent="0.25">
      <c r="A772" t="s">
        <v>50</v>
      </c>
      <c r="B772">
        <v>2014</v>
      </c>
      <c r="C772" t="s">
        <v>9</v>
      </c>
      <c r="D772" t="s">
        <v>102</v>
      </c>
      <c r="E772" t="s">
        <v>19317</v>
      </c>
      <c r="F772">
        <v>333</v>
      </c>
    </row>
    <row r="773" spans="1:6" x14ac:dyDescent="0.25">
      <c r="A773" t="s">
        <v>50</v>
      </c>
      <c r="B773">
        <v>2014</v>
      </c>
      <c r="C773" t="s">
        <v>9</v>
      </c>
      <c r="D773" t="s">
        <v>107</v>
      </c>
      <c r="E773" t="s">
        <v>19318</v>
      </c>
      <c r="F773">
        <v>137</v>
      </c>
    </row>
    <row r="774" spans="1:6" x14ac:dyDescent="0.25">
      <c r="A774" t="s">
        <v>50</v>
      </c>
      <c r="B774">
        <v>2014</v>
      </c>
      <c r="C774" t="s">
        <v>9</v>
      </c>
      <c r="D774" t="s">
        <v>39</v>
      </c>
      <c r="E774" t="s">
        <v>19319</v>
      </c>
      <c r="F774">
        <v>109</v>
      </c>
    </row>
    <row r="775" spans="1:6" x14ac:dyDescent="0.25">
      <c r="A775" t="s">
        <v>50</v>
      </c>
      <c r="B775">
        <v>2014</v>
      </c>
      <c r="C775" t="s">
        <v>9</v>
      </c>
      <c r="D775" t="s">
        <v>103</v>
      </c>
      <c r="E775" t="s">
        <v>19320</v>
      </c>
      <c r="F775">
        <v>2461</v>
      </c>
    </row>
    <row r="776" spans="1:6" x14ac:dyDescent="0.25">
      <c r="A776" t="s">
        <v>50</v>
      </c>
      <c r="B776">
        <v>2014</v>
      </c>
      <c r="C776" t="s">
        <v>10</v>
      </c>
      <c r="D776" t="s">
        <v>38</v>
      </c>
      <c r="E776" t="s">
        <v>19321</v>
      </c>
      <c r="F776">
        <v>6</v>
      </c>
    </row>
    <row r="777" spans="1:6" x14ac:dyDescent="0.25">
      <c r="A777" t="s">
        <v>50</v>
      </c>
      <c r="B777">
        <v>2014</v>
      </c>
      <c r="C777" t="s">
        <v>10</v>
      </c>
      <c r="D777" t="s">
        <v>40</v>
      </c>
      <c r="E777" t="s">
        <v>19322</v>
      </c>
      <c r="F777">
        <v>8</v>
      </c>
    </row>
    <row r="778" spans="1:6" x14ac:dyDescent="0.25">
      <c r="A778" t="s">
        <v>50</v>
      </c>
      <c r="B778">
        <v>2014</v>
      </c>
      <c r="C778" t="s">
        <v>10</v>
      </c>
      <c r="D778" t="s">
        <v>102</v>
      </c>
      <c r="E778" t="s">
        <v>19323</v>
      </c>
      <c r="F778">
        <v>169</v>
      </c>
    </row>
    <row r="779" spans="1:6" x14ac:dyDescent="0.25">
      <c r="A779" t="s">
        <v>50</v>
      </c>
      <c r="B779">
        <v>2014</v>
      </c>
      <c r="C779" t="s">
        <v>10</v>
      </c>
      <c r="D779" t="s">
        <v>107</v>
      </c>
      <c r="E779" t="s">
        <v>19324</v>
      </c>
      <c r="F779">
        <v>25</v>
      </c>
    </row>
    <row r="780" spans="1:6" x14ac:dyDescent="0.25">
      <c r="A780" t="s">
        <v>50</v>
      </c>
      <c r="B780">
        <v>2014</v>
      </c>
      <c r="C780" t="s">
        <v>10</v>
      </c>
      <c r="D780" t="s">
        <v>39</v>
      </c>
      <c r="E780" t="s">
        <v>19325</v>
      </c>
      <c r="F780">
        <v>20</v>
      </c>
    </row>
    <row r="781" spans="1:6" x14ac:dyDescent="0.25">
      <c r="A781" t="s">
        <v>50</v>
      </c>
      <c r="B781">
        <v>2014</v>
      </c>
      <c r="C781" t="s">
        <v>10</v>
      </c>
      <c r="D781" t="s">
        <v>103</v>
      </c>
      <c r="E781" t="s">
        <v>19326</v>
      </c>
      <c r="F781">
        <v>599</v>
      </c>
    </row>
    <row r="782" spans="1:6" x14ac:dyDescent="0.25">
      <c r="A782" t="s">
        <v>50</v>
      </c>
      <c r="B782">
        <v>2014</v>
      </c>
      <c r="C782" t="s">
        <v>11</v>
      </c>
      <c r="D782" t="s">
        <v>38</v>
      </c>
      <c r="E782" t="s">
        <v>19327</v>
      </c>
      <c r="F782">
        <v>12</v>
      </c>
    </row>
    <row r="783" spans="1:6" x14ac:dyDescent="0.25">
      <c r="A783" t="s">
        <v>50</v>
      </c>
      <c r="B783">
        <v>2014</v>
      </c>
      <c r="C783" t="s">
        <v>11</v>
      </c>
      <c r="D783" t="s">
        <v>40</v>
      </c>
      <c r="E783" t="s">
        <v>19328</v>
      </c>
      <c r="F783">
        <v>15</v>
      </c>
    </row>
    <row r="784" spans="1:6" x14ac:dyDescent="0.25">
      <c r="A784" t="s">
        <v>50</v>
      </c>
      <c r="B784">
        <v>2014</v>
      </c>
      <c r="C784" t="s">
        <v>11</v>
      </c>
      <c r="D784" t="s">
        <v>102</v>
      </c>
      <c r="E784" t="s">
        <v>19329</v>
      </c>
      <c r="F784">
        <v>309</v>
      </c>
    </row>
    <row r="785" spans="1:6" x14ac:dyDescent="0.25">
      <c r="A785" t="s">
        <v>50</v>
      </c>
      <c r="B785">
        <v>2014</v>
      </c>
      <c r="C785" t="s">
        <v>11</v>
      </c>
      <c r="D785" t="s">
        <v>107</v>
      </c>
      <c r="E785" t="s">
        <v>19330</v>
      </c>
      <c r="F785">
        <v>108</v>
      </c>
    </row>
    <row r="786" spans="1:6" x14ac:dyDescent="0.25">
      <c r="A786" t="s">
        <v>50</v>
      </c>
      <c r="B786">
        <v>2014</v>
      </c>
      <c r="C786" t="s">
        <v>11</v>
      </c>
      <c r="D786" t="s">
        <v>39</v>
      </c>
      <c r="E786" t="s">
        <v>19331</v>
      </c>
      <c r="F786">
        <v>35</v>
      </c>
    </row>
    <row r="787" spans="1:6" x14ac:dyDescent="0.25">
      <c r="A787" t="s">
        <v>50</v>
      </c>
      <c r="B787">
        <v>2014</v>
      </c>
      <c r="C787" t="s">
        <v>11</v>
      </c>
      <c r="D787" t="s">
        <v>103</v>
      </c>
      <c r="E787" t="s">
        <v>19332</v>
      </c>
      <c r="F787">
        <v>716</v>
      </c>
    </row>
    <row r="788" spans="1:6" x14ac:dyDescent="0.25">
      <c r="A788" t="s">
        <v>50</v>
      </c>
      <c r="B788">
        <v>2015</v>
      </c>
      <c r="C788" t="s">
        <v>7</v>
      </c>
      <c r="D788" t="s">
        <v>38</v>
      </c>
      <c r="E788" t="s">
        <v>19333</v>
      </c>
      <c r="F788">
        <v>112</v>
      </c>
    </row>
    <row r="789" spans="1:6" x14ac:dyDescent="0.25">
      <c r="A789" t="s">
        <v>50</v>
      </c>
      <c r="B789">
        <v>2015</v>
      </c>
      <c r="C789" t="s">
        <v>7</v>
      </c>
      <c r="D789" t="s">
        <v>40</v>
      </c>
      <c r="E789" t="s">
        <v>19334</v>
      </c>
      <c r="F789">
        <v>401</v>
      </c>
    </row>
    <row r="790" spans="1:6" x14ac:dyDescent="0.25">
      <c r="A790" t="s">
        <v>50</v>
      </c>
      <c r="B790">
        <v>2015</v>
      </c>
      <c r="C790" t="s">
        <v>7</v>
      </c>
      <c r="D790" t="s">
        <v>102</v>
      </c>
      <c r="E790" t="s">
        <v>19335</v>
      </c>
      <c r="F790">
        <v>582</v>
      </c>
    </row>
    <row r="791" spans="1:6" x14ac:dyDescent="0.25">
      <c r="A791" t="s">
        <v>50</v>
      </c>
      <c r="B791">
        <v>2015</v>
      </c>
      <c r="C791" t="s">
        <v>7</v>
      </c>
      <c r="D791" t="s">
        <v>107</v>
      </c>
      <c r="E791" t="s">
        <v>19336</v>
      </c>
      <c r="F791">
        <v>1044</v>
      </c>
    </row>
    <row r="792" spans="1:6" x14ac:dyDescent="0.25">
      <c r="A792" t="s">
        <v>50</v>
      </c>
      <c r="B792">
        <v>2015</v>
      </c>
      <c r="C792" t="s">
        <v>7</v>
      </c>
      <c r="D792" t="s">
        <v>39</v>
      </c>
      <c r="E792" t="s">
        <v>19337</v>
      </c>
      <c r="F792">
        <v>183</v>
      </c>
    </row>
    <row r="793" spans="1:6" x14ac:dyDescent="0.25">
      <c r="A793" t="s">
        <v>50</v>
      </c>
      <c r="B793">
        <v>2015</v>
      </c>
      <c r="C793" t="s">
        <v>7</v>
      </c>
      <c r="D793" t="s">
        <v>103</v>
      </c>
      <c r="E793" t="s">
        <v>19338</v>
      </c>
      <c r="F793">
        <v>3835</v>
      </c>
    </row>
    <row r="794" spans="1:6" x14ac:dyDescent="0.25">
      <c r="A794" t="s">
        <v>50</v>
      </c>
      <c r="B794">
        <v>2015</v>
      </c>
      <c r="C794" t="s">
        <v>8</v>
      </c>
      <c r="D794" t="s">
        <v>38</v>
      </c>
      <c r="E794" t="s">
        <v>19339</v>
      </c>
      <c r="F794">
        <v>233</v>
      </c>
    </row>
    <row r="795" spans="1:6" x14ac:dyDescent="0.25">
      <c r="A795" t="s">
        <v>50</v>
      </c>
      <c r="B795">
        <v>2015</v>
      </c>
      <c r="C795" t="s">
        <v>8</v>
      </c>
      <c r="D795" t="s">
        <v>40</v>
      </c>
      <c r="E795" t="s">
        <v>19340</v>
      </c>
      <c r="F795">
        <v>515</v>
      </c>
    </row>
    <row r="796" spans="1:6" x14ac:dyDescent="0.25">
      <c r="A796" t="s">
        <v>50</v>
      </c>
      <c r="B796">
        <v>2015</v>
      </c>
      <c r="C796" t="s">
        <v>8</v>
      </c>
      <c r="D796" t="s">
        <v>102</v>
      </c>
      <c r="E796" t="s">
        <v>19341</v>
      </c>
      <c r="F796">
        <v>725</v>
      </c>
    </row>
    <row r="797" spans="1:6" x14ac:dyDescent="0.25">
      <c r="A797" t="s">
        <v>50</v>
      </c>
      <c r="B797">
        <v>2015</v>
      </c>
      <c r="C797" t="s">
        <v>8</v>
      </c>
      <c r="D797" t="s">
        <v>107</v>
      </c>
      <c r="E797" t="s">
        <v>19342</v>
      </c>
      <c r="F797">
        <v>788</v>
      </c>
    </row>
    <row r="798" spans="1:6" x14ac:dyDescent="0.25">
      <c r="A798" t="s">
        <v>50</v>
      </c>
      <c r="B798">
        <v>2015</v>
      </c>
      <c r="C798" t="s">
        <v>8</v>
      </c>
      <c r="D798" t="s">
        <v>39</v>
      </c>
      <c r="E798" t="s">
        <v>19343</v>
      </c>
      <c r="F798">
        <v>493</v>
      </c>
    </row>
    <row r="799" spans="1:6" x14ac:dyDescent="0.25">
      <c r="A799" t="s">
        <v>50</v>
      </c>
      <c r="B799">
        <v>2015</v>
      </c>
      <c r="C799" t="s">
        <v>8</v>
      </c>
      <c r="D799" t="s">
        <v>103</v>
      </c>
      <c r="E799" t="s">
        <v>19344</v>
      </c>
      <c r="F799">
        <v>10633</v>
      </c>
    </row>
    <row r="800" spans="1:6" x14ac:dyDescent="0.25">
      <c r="A800" t="s">
        <v>50</v>
      </c>
      <c r="B800">
        <v>2015</v>
      </c>
      <c r="C800" t="s">
        <v>9</v>
      </c>
      <c r="D800" t="s">
        <v>38</v>
      </c>
      <c r="E800" t="s">
        <v>19345</v>
      </c>
      <c r="F800">
        <v>26</v>
      </c>
    </row>
    <row r="801" spans="1:6" x14ac:dyDescent="0.25">
      <c r="A801" t="s">
        <v>50</v>
      </c>
      <c r="B801">
        <v>2015</v>
      </c>
      <c r="C801" t="s">
        <v>9</v>
      </c>
      <c r="D801" t="s">
        <v>40</v>
      </c>
      <c r="E801" t="s">
        <v>19346</v>
      </c>
      <c r="F801">
        <v>54</v>
      </c>
    </row>
    <row r="802" spans="1:6" x14ac:dyDescent="0.25">
      <c r="A802" t="s">
        <v>50</v>
      </c>
      <c r="B802">
        <v>2015</v>
      </c>
      <c r="C802" t="s">
        <v>9</v>
      </c>
      <c r="D802" t="s">
        <v>102</v>
      </c>
      <c r="E802" t="s">
        <v>19347</v>
      </c>
      <c r="F802">
        <v>289</v>
      </c>
    </row>
    <row r="803" spans="1:6" x14ac:dyDescent="0.25">
      <c r="A803" t="s">
        <v>50</v>
      </c>
      <c r="B803">
        <v>2015</v>
      </c>
      <c r="C803" t="s">
        <v>9</v>
      </c>
      <c r="D803" t="s">
        <v>107</v>
      </c>
      <c r="E803" t="s">
        <v>19348</v>
      </c>
      <c r="F803">
        <v>108</v>
      </c>
    </row>
    <row r="804" spans="1:6" x14ac:dyDescent="0.25">
      <c r="A804" t="s">
        <v>50</v>
      </c>
      <c r="B804">
        <v>2015</v>
      </c>
      <c r="C804" t="s">
        <v>9</v>
      </c>
      <c r="D804" t="s">
        <v>39</v>
      </c>
      <c r="E804" t="s">
        <v>19349</v>
      </c>
      <c r="F804">
        <v>96</v>
      </c>
    </row>
    <row r="805" spans="1:6" x14ac:dyDescent="0.25">
      <c r="A805" t="s">
        <v>50</v>
      </c>
      <c r="B805">
        <v>2015</v>
      </c>
      <c r="C805" t="s">
        <v>9</v>
      </c>
      <c r="D805" t="s">
        <v>103</v>
      </c>
      <c r="E805" t="s">
        <v>19350</v>
      </c>
      <c r="F805">
        <v>2373</v>
      </c>
    </row>
    <row r="806" spans="1:6" x14ac:dyDescent="0.25">
      <c r="A806" t="s">
        <v>50</v>
      </c>
      <c r="B806">
        <v>2015</v>
      </c>
      <c r="C806" t="s">
        <v>10</v>
      </c>
      <c r="D806" t="s">
        <v>38</v>
      </c>
      <c r="E806" t="s">
        <v>19351</v>
      </c>
      <c r="F806">
        <v>8</v>
      </c>
    </row>
    <row r="807" spans="1:6" x14ac:dyDescent="0.25">
      <c r="A807" t="s">
        <v>50</v>
      </c>
      <c r="B807">
        <v>2015</v>
      </c>
      <c r="C807" t="s">
        <v>10</v>
      </c>
      <c r="D807" t="s">
        <v>40</v>
      </c>
      <c r="E807" t="s">
        <v>19352</v>
      </c>
      <c r="F807">
        <v>9</v>
      </c>
    </row>
    <row r="808" spans="1:6" x14ac:dyDescent="0.25">
      <c r="A808" t="s">
        <v>50</v>
      </c>
      <c r="B808">
        <v>2015</v>
      </c>
      <c r="C808" t="s">
        <v>10</v>
      </c>
      <c r="D808" t="s">
        <v>102</v>
      </c>
      <c r="E808" t="s">
        <v>19353</v>
      </c>
      <c r="F808">
        <v>160</v>
      </c>
    </row>
    <row r="809" spans="1:6" x14ac:dyDescent="0.25">
      <c r="A809" t="s">
        <v>50</v>
      </c>
      <c r="B809">
        <v>2015</v>
      </c>
      <c r="C809" t="s">
        <v>10</v>
      </c>
      <c r="D809" t="s">
        <v>107</v>
      </c>
      <c r="E809" t="s">
        <v>19354</v>
      </c>
      <c r="F809">
        <v>31</v>
      </c>
    </row>
    <row r="810" spans="1:6" x14ac:dyDescent="0.25">
      <c r="A810" t="s">
        <v>50</v>
      </c>
      <c r="B810">
        <v>2015</v>
      </c>
      <c r="C810" t="s">
        <v>10</v>
      </c>
      <c r="D810" t="s">
        <v>39</v>
      </c>
      <c r="E810" t="s">
        <v>19355</v>
      </c>
      <c r="F810">
        <v>16</v>
      </c>
    </row>
    <row r="811" spans="1:6" x14ac:dyDescent="0.25">
      <c r="A811" t="s">
        <v>50</v>
      </c>
      <c r="B811">
        <v>2015</v>
      </c>
      <c r="C811" t="s">
        <v>10</v>
      </c>
      <c r="D811" t="s">
        <v>103</v>
      </c>
      <c r="E811" t="s">
        <v>19356</v>
      </c>
      <c r="F811">
        <v>592</v>
      </c>
    </row>
    <row r="812" spans="1:6" x14ac:dyDescent="0.25">
      <c r="A812" t="s">
        <v>50</v>
      </c>
      <c r="B812">
        <v>2015</v>
      </c>
      <c r="C812" t="s">
        <v>11</v>
      </c>
      <c r="D812" t="s">
        <v>38</v>
      </c>
      <c r="E812" t="s">
        <v>19357</v>
      </c>
      <c r="F812">
        <v>9</v>
      </c>
    </row>
    <row r="813" spans="1:6" x14ac:dyDescent="0.25">
      <c r="A813" t="s">
        <v>50</v>
      </c>
      <c r="B813">
        <v>2015</v>
      </c>
      <c r="C813" t="s">
        <v>11</v>
      </c>
      <c r="D813" t="s">
        <v>40</v>
      </c>
      <c r="E813" t="s">
        <v>19358</v>
      </c>
      <c r="F813">
        <v>20</v>
      </c>
    </row>
    <row r="814" spans="1:6" x14ac:dyDescent="0.25">
      <c r="A814" t="s">
        <v>50</v>
      </c>
      <c r="B814">
        <v>2015</v>
      </c>
      <c r="C814" t="s">
        <v>11</v>
      </c>
      <c r="D814" t="s">
        <v>102</v>
      </c>
      <c r="E814" t="s">
        <v>19359</v>
      </c>
      <c r="F814">
        <v>287</v>
      </c>
    </row>
    <row r="815" spans="1:6" x14ac:dyDescent="0.25">
      <c r="A815" t="s">
        <v>50</v>
      </c>
      <c r="B815">
        <v>2015</v>
      </c>
      <c r="C815" t="s">
        <v>11</v>
      </c>
      <c r="D815" t="s">
        <v>107</v>
      </c>
      <c r="E815" t="s">
        <v>19360</v>
      </c>
      <c r="F815">
        <v>66</v>
      </c>
    </row>
    <row r="816" spans="1:6" x14ac:dyDescent="0.25">
      <c r="A816" t="s">
        <v>50</v>
      </c>
      <c r="B816">
        <v>2015</v>
      </c>
      <c r="C816" t="s">
        <v>11</v>
      </c>
      <c r="D816" t="s">
        <v>39</v>
      </c>
      <c r="E816" t="s">
        <v>19361</v>
      </c>
      <c r="F816">
        <v>30</v>
      </c>
    </row>
    <row r="817" spans="1:6" x14ac:dyDescent="0.25">
      <c r="A817" t="s">
        <v>50</v>
      </c>
      <c r="B817">
        <v>2015</v>
      </c>
      <c r="C817" t="s">
        <v>11</v>
      </c>
      <c r="D817" t="s">
        <v>103</v>
      </c>
      <c r="E817" t="s">
        <v>19362</v>
      </c>
      <c r="F817">
        <v>821</v>
      </c>
    </row>
    <row r="818" spans="1:6" x14ac:dyDescent="0.25">
      <c r="A818" t="s">
        <v>46</v>
      </c>
      <c r="B818">
        <v>2010</v>
      </c>
      <c r="C818" t="s">
        <v>7</v>
      </c>
      <c r="D818" t="s">
        <v>38</v>
      </c>
      <c r="E818" t="s">
        <v>19363</v>
      </c>
      <c r="F818">
        <v>2</v>
      </c>
    </row>
    <row r="819" spans="1:6" x14ac:dyDescent="0.25">
      <c r="A819" t="s">
        <v>46</v>
      </c>
      <c r="B819">
        <v>2010</v>
      </c>
      <c r="C819" t="s">
        <v>7</v>
      </c>
      <c r="D819" t="s">
        <v>40</v>
      </c>
      <c r="E819" t="s">
        <v>19364</v>
      </c>
      <c r="F819">
        <v>4</v>
      </c>
    </row>
    <row r="820" spans="1:6" x14ac:dyDescent="0.25">
      <c r="A820" t="s">
        <v>46</v>
      </c>
      <c r="B820">
        <v>2010</v>
      </c>
      <c r="C820" t="s">
        <v>7</v>
      </c>
      <c r="D820" t="s">
        <v>102</v>
      </c>
      <c r="E820" t="s">
        <v>19365</v>
      </c>
      <c r="F820">
        <v>15</v>
      </c>
    </row>
    <row r="821" spans="1:6" x14ac:dyDescent="0.25">
      <c r="A821" t="s">
        <v>46</v>
      </c>
      <c r="B821">
        <v>2010</v>
      </c>
      <c r="C821" t="s">
        <v>7</v>
      </c>
      <c r="D821" t="s">
        <v>107</v>
      </c>
      <c r="E821" t="s">
        <v>19366</v>
      </c>
      <c r="F821">
        <v>33</v>
      </c>
    </row>
    <row r="822" spans="1:6" x14ac:dyDescent="0.25">
      <c r="A822" t="s">
        <v>46</v>
      </c>
      <c r="B822">
        <v>2010</v>
      </c>
      <c r="C822" t="s">
        <v>7</v>
      </c>
      <c r="D822" t="s">
        <v>39</v>
      </c>
      <c r="E822" t="s">
        <v>19367</v>
      </c>
      <c r="F822">
        <v>3</v>
      </c>
    </row>
    <row r="823" spans="1:6" x14ac:dyDescent="0.25">
      <c r="A823" t="s">
        <v>46</v>
      </c>
      <c r="B823">
        <v>2010</v>
      </c>
      <c r="C823" t="s">
        <v>7</v>
      </c>
      <c r="D823" t="s">
        <v>103</v>
      </c>
      <c r="E823" t="s">
        <v>19368</v>
      </c>
      <c r="F823">
        <v>115</v>
      </c>
    </row>
    <row r="824" spans="1:6" x14ac:dyDescent="0.25">
      <c r="A824" t="s">
        <v>46</v>
      </c>
      <c r="B824">
        <v>2010</v>
      </c>
      <c r="C824" t="s">
        <v>8</v>
      </c>
      <c r="D824" t="s">
        <v>38</v>
      </c>
      <c r="E824" t="s">
        <v>19369</v>
      </c>
      <c r="F824">
        <v>9</v>
      </c>
    </row>
    <row r="825" spans="1:6" x14ac:dyDescent="0.25">
      <c r="A825" t="s">
        <v>46</v>
      </c>
      <c r="B825">
        <v>2010</v>
      </c>
      <c r="C825" t="s">
        <v>8</v>
      </c>
      <c r="D825" t="s">
        <v>40</v>
      </c>
      <c r="E825" t="s">
        <v>19370</v>
      </c>
      <c r="F825">
        <v>35</v>
      </c>
    </row>
    <row r="826" spans="1:6" x14ac:dyDescent="0.25">
      <c r="A826" t="s">
        <v>46</v>
      </c>
      <c r="B826">
        <v>2010</v>
      </c>
      <c r="C826" t="s">
        <v>8</v>
      </c>
      <c r="D826" t="s">
        <v>102</v>
      </c>
      <c r="E826" t="s">
        <v>19371</v>
      </c>
      <c r="F826">
        <v>40</v>
      </c>
    </row>
    <row r="827" spans="1:6" x14ac:dyDescent="0.25">
      <c r="A827" t="s">
        <v>46</v>
      </c>
      <c r="B827">
        <v>2010</v>
      </c>
      <c r="C827" t="s">
        <v>8</v>
      </c>
      <c r="D827" t="s">
        <v>107</v>
      </c>
      <c r="E827" t="s">
        <v>19372</v>
      </c>
      <c r="F827">
        <v>58</v>
      </c>
    </row>
    <row r="828" spans="1:6" x14ac:dyDescent="0.25">
      <c r="A828" t="s">
        <v>46</v>
      </c>
      <c r="B828">
        <v>2010</v>
      </c>
      <c r="C828" t="s">
        <v>8</v>
      </c>
      <c r="D828" t="s">
        <v>39</v>
      </c>
      <c r="E828" t="s">
        <v>19373</v>
      </c>
      <c r="F828">
        <v>30</v>
      </c>
    </row>
    <row r="829" spans="1:6" x14ac:dyDescent="0.25">
      <c r="A829" t="s">
        <v>46</v>
      </c>
      <c r="B829">
        <v>2010</v>
      </c>
      <c r="C829" t="s">
        <v>8</v>
      </c>
      <c r="D829" t="s">
        <v>103</v>
      </c>
      <c r="E829" t="s">
        <v>19374</v>
      </c>
      <c r="F829">
        <v>802</v>
      </c>
    </row>
    <row r="830" spans="1:6" x14ac:dyDescent="0.25">
      <c r="A830" t="s">
        <v>46</v>
      </c>
      <c r="B830">
        <v>2010</v>
      </c>
      <c r="C830" t="s">
        <v>9</v>
      </c>
      <c r="D830" t="s">
        <v>38</v>
      </c>
      <c r="E830" t="s">
        <v>19375</v>
      </c>
      <c r="F830">
        <v>1</v>
      </c>
    </row>
    <row r="831" spans="1:6" x14ac:dyDescent="0.25">
      <c r="A831" t="s">
        <v>46</v>
      </c>
      <c r="B831">
        <v>2010</v>
      </c>
      <c r="C831" t="s">
        <v>9</v>
      </c>
      <c r="D831" t="s">
        <v>40</v>
      </c>
      <c r="E831" t="s">
        <v>19376</v>
      </c>
      <c r="F831">
        <v>2</v>
      </c>
    </row>
    <row r="832" spans="1:6" x14ac:dyDescent="0.25">
      <c r="A832" t="s">
        <v>46</v>
      </c>
      <c r="B832">
        <v>2010</v>
      </c>
      <c r="C832" t="s">
        <v>9</v>
      </c>
      <c r="D832" t="s">
        <v>102</v>
      </c>
      <c r="E832" t="s">
        <v>19377</v>
      </c>
      <c r="F832">
        <v>21</v>
      </c>
    </row>
    <row r="833" spans="1:6" x14ac:dyDescent="0.25">
      <c r="A833" t="s">
        <v>46</v>
      </c>
      <c r="B833">
        <v>2010</v>
      </c>
      <c r="C833" t="s">
        <v>9</v>
      </c>
      <c r="D833" t="s">
        <v>107</v>
      </c>
      <c r="E833" t="s">
        <v>19378</v>
      </c>
      <c r="F833">
        <v>12</v>
      </c>
    </row>
    <row r="834" spans="1:6" x14ac:dyDescent="0.25">
      <c r="A834" t="s">
        <v>46</v>
      </c>
      <c r="B834">
        <v>2010</v>
      </c>
      <c r="C834" t="s">
        <v>9</v>
      </c>
      <c r="D834" t="s">
        <v>39</v>
      </c>
      <c r="E834" t="s">
        <v>19379</v>
      </c>
      <c r="F834">
        <v>9</v>
      </c>
    </row>
    <row r="835" spans="1:6" x14ac:dyDescent="0.25">
      <c r="A835" t="s">
        <v>46</v>
      </c>
      <c r="B835">
        <v>2010</v>
      </c>
      <c r="C835" t="s">
        <v>9</v>
      </c>
      <c r="D835" t="s">
        <v>103</v>
      </c>
      <c r="E835" t="s">
        <v>19380</v>
      </c>
      <c r="F835">
        <v>306</v>
      </c>
    </row>
    <row r="836" spans="1:6" x14ac:dyDescent="0.25">
      <c r="A836" t="s">
        <v>46</v>
      </c>
      <c r="B836">
        <v>2010</v>
      </c>
      <c r="C836" t="s">
        <v>10</v>
      </c>
      <c r="D836" t="s">
        <v>38</v>
      </c>
      <c r="E836" t="s">
        <v>19381</v>
      </c>
      <c r="F836">
        <v>2</v>
      </c>
    </row>
    <row r="837" spans="1:6" x14ac:dyDescent="0.25">
      <c r="A837" t="s">
        <v>46</v>
      </c>
      <c r="B837">
        <v>2010</v>
      </c>
      <c r="C837" t="s">
        <v>10</v>
      </c>
      <c r="D837" t="s">
        <v>40</v>
      </c>
      <c r="E837" t="s">
        <v>19382</v>
      </c>
      <c r="F837">
        <v>1</v>
      </c>
    </row>
    <row r="838" spans="1:6" x14ac:dyDescent="0.25">
      <c r="A838" t="s">
        <v>46</v>
      </c>
      <c r="B838">
        <v>2010</v>
      </c>
      <c r="C838" t="s">
        <v>10</v>
      </c>
      <c r="D838" t="s">
        <v>102</v>
      </c>
      <c r="E838" t="s">
        <v>19383</v>
      </c>
      <c r="F838">
        <v>11</v>
      </c>
    </row>
    <row r="839" spans="1:6" x14ac:dyDescent="0.25">
      <c r="A839" t="s">
        <v>46</v>
      </c>
      <c r="B839">
        <v>2010</v>
      </c>
      <c r="C839" t="s">
        <v>10</v>
      </c>
      <c r="D839" t="s">
        <v>107</v>
      </c>
      <c r="E839" t="s">
        <v>19384</v>
      </c>
      <c r="F839">
        <v>8</v>
      </c>
    </row>
    <row r="840" spans="1:6" x14ac:dyDescent="0.25">
      <c r="A840" t="s">
        <v>46</v>
      </c>
      <c r="B840">
        <v>2010</v>
      </c>
      <c r="C840" t="s">
        <v>10</v>
      </c>
      <c r="D840" t="s">
        <v>39</v>
      </c>
      <c r="E840" t="s">
        <v>19385</v>
      </c>
      <c r="F840">
        <v>1</v>
      </c>
    </row>
    <row r="841" spans="1:6" x14ac:dyDescent="0.25">
      <c r="A841" t="s">
        <v>46</v>
      </c>
      <c r="B841">
        <v>2010</v>
      </c>
      <c r="C841" t="s">
        <v>10</v>
      </c>
      <c r="D841" t="s">
        <v>103</v>
      </c>
      <c r="E841" t="s">
        <v>19386</v>
      </c>
      <c r="F841">
        <v>97</v>
      </c>
    </row>
    <row r="842" spans="1:6" x14ac:dyDescent="0.25">
      <c r="A842" t="s">
        <v>46</v>
      </c>
      <c r="B842">
        <v>2010</v>
      </c>
      <c r="C842" t="s">
        <v>11</v>
      </c>
      <c r="D842" t="s">
        <v>38</v>
      </c>
      <c r="E842" t="s">
        <v>19387</v>
      </c>
      <c r="F842">
        <v>1</v>
      </c>
    </row>
    <row r="843" spans="1:6" x14ac:dyDescent="0.25">
      <c r="A843" t="s">
        <v>46</v>
      </c>
      <c r="B843">
        <v>2010</v>
      </c>
      <c r="C843" t="s">
        <v>11</v>
      </c>
      <c r="D843" t="s">
        <v>102</v>
      </c>
      <c r="E843" t="s">
        <v>19388</v>
      </c>
      <c r="F843">
        <v>25</v>
      </c>
    </row>
    <row r="844" spans="1:6" x14ac:dyDescent="0.25">
      <c r="A844" t="s">
        <v>46</v>
      </c>
      <c r="B844">
        <v>2010</v>
      </c>
      <c r="C844" t="s">
        <v>11</v>
      </c>
      <c r="D844" t="s">
        <v>107</v>
      </c>
      <c r="E844" t="s">
        <v>19389</v>
      </c>
      <c r="F844">
        <v>5</v>
      </c>
    </row>
    <row r="845" spans="1:6" x14ac:dyDescent="0.25">
      <c r="A845" t="s">
        <v>46</v>
      </c>
      <c r="B845">
        <v>2010</v>
      </c>
      <c r="C845" t="s">
        <v>11</v>
      </c>
      <c r="D845" t="s">
        <v>39</v>
      </c>
      <c r="E845" t="s">
        <v>19390</v>
      </c>
      <c r="F845">
        <v>4</v>
      </c>
    </row>
    <row r="846" spans="1:6" x14ac:dyDescent="0.25">
      <c r="A846" t="s">
        <v>46</v>
      </c>
      <c r="B846">
        <v>2010</v>
      </c>
      <c r="C846" t="s">
        <v>11</v>
      </c>
      <c r="D846" t="s">
        <v>103</v>
      </c>
      <c r="E846" t="s">
        <v>19391</v>
      </c>
      <c r="F846">
        <v>79</v>
      </c>
    </row>
    <row r="847" spans="1:6" x14ac:dyDescent="0.25">
      <c r="A847" t="s">
        <v>46</v>
      </c>
      <c r="B847">
        <v>2011</v>
      </c>
      <c r="C847" t="s">
        <v>7</v>
      </c>
      <c r="D847" t="s">
        <v>38</v>
      </c>
      <c r="E847" t="s">
        <v>19392</v>
      </c>
      <c r="F847">
        <v>1</v>
      </c>
    </row>
    <row r="848" spans="1:6" x14ac:dyDescent="0.25">
      <c r="A848" t="s">
        <v>46</v>
      </c>
      <c r="B848">
        <v>2011</v>
      </c>
      <c r="C848" t="s">
        <v>7</v>
      </c>
      <c r="D848" t="s">
        <v>40</v>
      </c>
      <c r="E848" t="s">
        <v>19393</v>
      </c>
      <c r="F848">
        <v>3</v>
      </c>
    </row>
    <row r="849" spans="1:6" x14ac:dyDescent="0.25">
      <c r="A849" t="s">
        <v>46</v>
      </c>
      <c r="B849">
        <v>2011</v>
      </c>
      <c r="C849" t="s">
        <v>7</v>
      </c>
      <c r="D849" t="s">
        <v>102</v>
      </c>
      <c r="E849" t="s">
        <v>19394</v>
      </c>
      <c r="F849">
        <v>19</v>
      </c>
    </row>
    <row r="850" spans="1:6" x14ac:dyDescent="0.25">
      <c r="A850" t="s">
        <v>46</v>
      </c>
      <c r="B850">
        <v>2011</v>
      </c>
      <c r="C850" t="s">
        <v>7</v>
      </c>
      <c r="D850" t="s">
        <v>107</v>
      </c>
      <c r="E850" t="s">
        <v>19395</v>
      </c>
      <c r="F850">
        <v>16</v>
      </c>
    </row>
    <row r="851" spans="1:6" x14ac:dyDescent="0.25">
      <c r="A851" t="s">
        <v>46</v>
      </c>
      <c r="B851">
        <v>2011</v>
      </c>
      <c r="C851" t="s">
        <v>7</v>
      </c>
      <c r="D851" t="s">
        <v>39</v>
      </c>
      <c r="E851" t="s">
        <v>19396</v>
      </c>
      <c r="F851">
        <v>5</v>
      </c>
    </row>
    <row r="852" spans="1:6" x14ac:dyDescent="0.25">
      <c r="A852" t="s">
        <v>46</v>
      </c>
      <c r="B852">
        <v>2011</v>
      </c>
      <c r="C852" t="s">
        <v>7</v>
      </c>
      <c r="D852" t="s">
        <v>103</v>
      </c>
      <c r="E852" t="s">
        <v>19397</v>
      </c>
      <c r="F852">
        <v>127</v>
      </c>
    </row>
    <row r="853" spans="1:6" x14ac:dyDescent="0.25">
      <c r="A853" t="s">
        <v>46</v>
      </c>
      <c r="B853">
        <v>2011</v>
      </c>
      <c r="C853" t="s">
        <v>8</v>
      </c>
      <c r="D853" t="s">
        <v>38</v>
      </c>
      <c r="E853" t="s">
        <v>19398</v>
      </c>
      <c r="F853">
        <v>8</v>
      </c>
    </row>
    <row r="854" spans="1:6" x14ac:dyDescent="0.25">
      <c r="A854" t="s">
        <v>46</v>
      </c>
      <c r="B854">
        <v>2011</v>
      </c>
      <c r="C854" t="s">
        <v>8</v>
      </c>
      <c r="D854" t="s">
        <v>40</v>
      </c>
      <c r="E854" t="s">
        <v>19399</v>
      </c>
      <c r="F854">
        <v>33</v>
      </c>
    </row>
    <row r="855" spans="1:6" x14ac:dyDescent="0.25">
      <c r="A855" t="s">
        <v>46</v>
      </c>
      <c r="B855">
        <v>2011</v>
      </c>
      <c r="C855" t="s">
        <v>8</v>
      </c>
      <c r="D855" t="s">
        <v>102</v>
      </c>
      <c r="E855" t="s">
        <v>19400</v>
      </c>
      <c r="F855">
        <v>55</v>
      </c>
    </row>
    <row r="856" spans="1:6" x14ac:dyDescent="0.25">
      <c r="A856" t="s">
        <v>46</v>
      </c>
      <c r="B856">
        <v>2011</v>
      </c>
      <c r="C856" t="s">
        <v>8</v>
      </c>
      <c r="D856" t="s">
        <v>107</v>
      </c>
      <c r="E856" t="s">
        <v>19401</v>
      </c>
      <c r="F856">
        <v>35</v>
      </c>
    </row>
    <row r="857" spans="1:6" x14ac:dyDescent="0.25">
      <c r="A857" t="s">
        <v>46</v>
      </c>
      <c r="B857">
        <v>2011</v>
      </c>
      <c r="C857" t="s">
        <v>8</v>
      </c>
      <c r="D857" t="s">
        <v>39</v>
      </c>
      <c r="E857" t="s">
        <v>19402</v>
      </c>
      <c r="F857">
        <v>36</v>
      </c>
    </row>
    <row r="858" spans="1:6" x14ac:dyDescent="0.25">
      <c r="A858" t="s">
        <v>46</v>
      </c>
      <c r="B858">
        <v>2011</v>
      </c>
      <c r="C858" t="s">
        <v>8</v>
      </c>
      <c r="D858" t="s">
        <v>103</v>
      </c>
      <c r="E858" t="s">
        <v>19403</v>
      </c>
      <c r="F858">
        <v>838</v>
      </c>
    </row>
    <row r="859" spans="1:6" x14ac:dyDescent="0.25">
      <c r="A859" t="s">
        <v>46</v>
      </c>
      <c r="B859">
        <v>2011</v>
      </c>
      <c r="C859" t="s">
        <v>9</v>
      </c>
      <c r="D859" t="s">
        <v>38</v>
      </c>
      <c r="E859" t="s">
        <v>19404</v>
      </c>
      <c r="F859">
        <v>1</v>
      </c>
    </row>
    <row r="860" spans="1:6" x14ac:dyDescent="0.25">
      <c r="A860" t="s">
        <v>46</v>
      </c>
      <c r="B860">
        <v>2011</v>
      </c>
      <c r="C860" t="s">
        <v>9</v>
      </c>
      <c r="D860" t="s">
        <v>40</v>
      </c>
      <c r="E860" t="s">
        <v>19405</v>
      </c>
      <c r="F860">
        <v>5</v>
      </c>
    </row>
    <row r="861" spans="1:6" x14ac:dyDescent="0.25">
      <c r="A861" t="s">
        <v>46</v>
      </c>
      <c r="B861">
        <v>2011</v>
      </c>
      <c r="C861" t="s">
        <v>9</v>
      </c>
      <c r="D861" t="s">
        <v>102</v>
      </c>
      <c r="E861" t="s">
        <v>19406</v>
      </c>
      <c r="F861">
        <v>34</v>
      </c>
    </row>
    <row r="862" spans="1:6" x14ac:dyDescent="0.25">
      <c r="A862" t="s">
        <v>46</v>
      </c>
      <c r="B862">
        <v>2011</v>
      </c>
      <c r="C862" t="s">
        <v>9</v>
      </c>
      <c r="D862" t="s">
        <v>107</v>
      </c>
      <c r="E862" t="s">
        <v>19407</v>
      </c>
      <c r="F862">
        <v>11</v>
      </c>
    </row>
    <row r="863" spans="1:6" x14ac:dyDescent="0.25">
      <c r="A863" t="s">
        <v>46</v>
      </c>
      <c r="B863">
        <v>2011</v>
      </c>
      <c r="C863" t="s">
        <v>9</v>
      </c>
      <c r="D863" t="s">
        <v>39</v>
      </c>
      <c r="E863" t="s">
        <v>19408</v>
      </c>
      <c r="F863">
        <v>14</v>
      </c>
    </row>
    <row r="864" spans="1:6" x14ac:dyDescent="0.25">
      <c r="A864" t="s">
        <v>46</v>
      </c>
      <c r="B864">
        <v>2011</v>
      </c>
      <c r="C864" t="s">
        <v>9</v>
      </c>
      <c r="D864" t="s">
        <v>103</v>
      </c>
      <c r="E864" t="s">
        <v>19409</v>
      </c>
      <c r="F864">
        <v>292</v>
      </c>
    </row>
    <row r="865" spans="1:6" x14ac:dyDescent="0.25">
      <c r="A865" t="s">
        <v>46</v>
      </c>
      <c r="B865">
        <v>2011</v>
      </c>
      <c r="C865" t="s">
        <v>10</v>
      </c>
      <c r="D865" t="s">
        <v>102</v>
      </c>
      <c r="E865" t="s">
        <v>19410</v>
      </c>
      <c r="F865">
        <v>27</v>
      </c>
    </row>
    <row r="866" spans="1:6" x14ac:dyDescent="0.25">
      <c r="A866" t="s">
        <v>46</v>
      </c>
      <c r="B866">
        <v>2011</v>
      </c>
      <c r="C866" t="s">
        <v>10</v>
      </c>
      <c r="D866" t="s">
        <v>107</v>
      </c>
      <c r="E866" t="s">
        <v>19411</v>
      </c>
      <c r="F866">
        <v>1</v>
      </c>
    </row>
    <row r="867" spans="1:6" x14ac:dyDescent="0.25">
      <c r="A867" t="s">
        <v>46</v>
      </c>
      <c r="B867">
        <v>2011</v>
      </c>
      <c r="C867" t="s">
        <v>10</v>
      </c>
      <c r="D867" t="s">
        <v>39</v>
      </c>
      <c r="E867" t="s">
        <v>19412</v>
      </c>
      <c r="F867">
        <v>3</v>
      </c>
    </row>
    <row r="868" spans="1:6" x14ac:dyDescent="0.25">
      <c r="A868" t="s">
        <v>46</v>
      </c>
      <c r="B868">
        <v>2011</v>
      </c>
      <c r="C868" t="s">
        <v>10</v>
      </c>
      <c r="D868" t="s">
        <v>103</v>
      </c>
      <c r="E868" t="s">
        <v>19413</v>
      </c>
      <c r="F868">
        <v>96</v>
      </c>
    </row>
    <row r="869" spans="1:6" x14ac:dyDescent="0.25">
      <c r="A869" t="s">
        <v>46</v>
      </c>
      <c r="B869">
        <v>2011</v>
      </c>
      <c r="C869" t="s">
        <v>11</v>
      </c>
      <c r="D869" t="s">
        <v>40</v>
      </c>
      <c r="E869" t="s">
        <v>19414</v>
      </c>
      <c r="F869">
        <v>1</v>
      </c>
    </row>
    <row r="870" spans="1:6" x14ac:dyDescent="0.25">
      <c r="A870" t="s">
        <v>46</v>
      </c>
      <c r="B870">
        <v>2011</v>
      </c>
      <c r="C870" t="s">
        <v>11</v>
      </c>
      <c r="D870" t="s">
        <v>102</v>
      </c>
      <c r="E870" t="s">
        <v>19415</v>
      </c>
      <c r="F870">
        <v>40</v>
      </c>
    </row>
    <row r="871" spans="1:6" x14ac:dyDescent="0.25">
      <c r="A871" t="s">
        <v>46</v>
      </c>
      <c r="B871">
        <v>2011</v>
      </c>
      <c r="C871" t="s">
        <v>11</v>
      </c>
      <c r="D871" t="s">
        <v>107</v>
      </c>
      <c r="E871" t="s">
        <v>19416</v>
      </c>
      <c r="F871">
        <v>4</v>
      </c>
    </row>
    <row r="872" spans="1:6" x14ac:dyDescent="0.25">
      <c r="A872" t="s">
        <v>46</v>
      </c>
      <c r="B872">
        <v>2011</v>
      </c>
      <c r="C872" t="s">
        <v>11</v>
      </c>
      <c r="D872" t="s">
        <v>39</v>
      </c>
      <c r="E872" t="s">
        <v>19417</v>
      </c>
      <c r="F872">
        <v>2</v>
      </c>
    </row>
    <row r="873" spans="1:6" x14ac:dyDescent="0.25">
      <c r="A873" t="s">
        <v>46</v>
      </c>
      <c r="B873">
        <v>2011</v>
      </c>
      <c r="C873" t="s">
        <v>11</v>
      </c>
      <c r="D873" t="s">
        <v>103</v>
      </c>
      <c r="E873" t="s">
        <v>19418</v>
      </c>
      <c r="F873">
        <v>100</v>
      </c>
    </row>
    <row r="874" spans="1:6" x14ac:dyDescent="0.25">
      <c r="A874" t="s">
        <v>46</v>
      </c>
      <c r="B874">
        <v>2012</v>
      </c>
      <c r="C874" t="s">
        <v>7</v>
      </c>
      <c r="D874" t="s">
        <v>38</v>
      </c>
      <c r="E874" t="s">
        <v>19419</v>
      </c>
      <c r="F874">
        <v>1</v>
      </c>
    </row>
    <row r="875" spans="1:6" x14ac:dyDescent="0.25">
      <c r="A875" t="s">
        <v>46</v>
      </c>
      <c r="B875">
        <v>2012</v>
      </c>
      <c r="C875" t="s">
        <v>7</v>
      </c>
      <c r="D875" t="s">
        <v>40</v>
      </c>
      <c r="E875" t="s">
        <v>19420</v>
      </c>
      <c r="F875">
        <v>3</v>
      </c>
    </row>
    <row r="876" spans="1:6" x14ac:dyDescent="0.25">
      <c r="A876" t="s">
        <v>46</v>
      </c>
      <c r="B876">
        <v>2012</v>
      </c>
      <c r="C876" t="s">
        <v>7</v>
      </c>
      <c r="D876" t="s">
        <v>102</v>
      </c>
      <c r="E876" t="s">
        <v>19421</v>
      </c>
      <c r="F876">
        <v>11</v>
      </c>
    </row>
    <row r="877" spans="1:6" x14ac:dyDescent="0.25">
      <c r="A877" t="s">
        <v>46</v>
      </c>
      <c r="B877">
        <v>2012</v>
      </c>
      <c r="C877" t="s">
        <v>7</v>
      </c>
      <c r="D877" t="s">
        <v>107</v>
      </c>
      <c r="E877" t="s">
        <v>19422</v>
      </c>
      <c r="F877">
        <v>32</v>
      </c>
    </row>
    <row r="878" spans="1:6" x14ac:dyDescent="0.25">
      <c r="A878" t="s">
        <v>46</v>
      </c>
      <c r="B878">
        <v>2012</v>
      </c>
      <c r="C878" t="s">
        <v>7</v>
      </c>
      <c r="D878" t="s">
        <v>39</v>
      </c>
      <c r="E878" t="s">
        <v>19423</v>
      </c>
      <c r="F878">
        <v>4</v>
      </c>
    </row>
    <row r="879" spans="1:6" x14ac:dyDescent="0.25">
      <c r="A879" t="s">
        <v>46</v>
      </c>
      <c r="B879">
        <v>2012</v>
      </c>
      <c r="C879" t="s">
        <v>7</v>
      </c>
      <c r="D879" t="s">
        <v>103</v>
      </c>
      <c r="E879" t="s">
        <v>19424</v>
      </c>
      <c r="F879">
        <v>111</v>
      </c>
    </row>
    <row r="880" spans="1:6" x14ac:dyDescent="0.25">
      <c r="A880" t="s">
        <v>46</v>
      </c>
      <c r="B880">
        <v>2012</v>
      </c>
      <c r="C880" t="s">
        <v>8</v>
      </c>
      <c r="D880" t="s">
        <v>38</v>
      </c>
      <c r="E880" t="s">
        <v>19425</v>
      </c>
      <c r="F880">
        <v>8</v>
      </c>
    </row>
    <row r="881" spans="1:6" x14ac:dyDescent="0.25">
      <c r="A881" t="s">
        <v>46</v>
      </c>
      <c r="B881">
        <v>2012</v>
      </c>
      <c r="C881" t="s">
        <v>8</v>
      </c>
      <c r="D881" t="s">
        <v>40</v>
      </c>
      <c r="E881" t="s">
        <v>19426</v>
      </c>
      <c r="F881">
        <v>39</v>
      </c>
    </row>
    <row r="882" spans="1:6" x14ac:dyDescent="0.25">
      <c r="A882" t="s">
        <v>46</v>
      </c>
      <c r="B882">
        <v>2012</v>
      </c>
      <c r="C882" t="s">
        <v>8</v>
      </c>
      <c r="D882" t="s">
        <v>102</v>
      </c>
      <c r="E882" t="s">
        <v>19427</v>
      </c>
      <c r="F882">
        <v>46</v>
      </c>
    </row>
    <row r="883" spans="1:6" x14ac:dyDescent="0.25">
      <c r="A883" t="s">
        <v>46</v>
      </c>
      <c r="B883">
        <v>2012</v>
      </c>
      <c r="C883" t="s">
        <v>8</v>
      </c>
      <c r="D883" t="s">
        <v>107</v>
      </c>
      <c r="E883" t="s">
        <v>19428</v>
      </c>
      <c r="F883">
        <v>48</v>
      </c>
    </row>
    <row r="884" spans="1:6" x14ac:dyDescent="0.25">
      <c r="A884" t="s">
        <v>46</v>
      </c>
      <c r="B884">
        <v>2012</v>
      </c>
      <c r="C884" t="s">
        <v>8</v>
      </c>
      <c r="D884" t="s">
        <v>39</v>
      </c>
      <c r="E884" t="s">
        <v>19429</v>
      </c>
      <c r="F884">
        <v>34</v>
      </c>
    </row>
    <row r="885" spans="1:6" x14ac:dyDescent="0.25">
      <c r="A885" t="s">
        <v>46</v>
      </c>
      <c r="B885">
        <v>2012</v>
      </c>
      <c r="C885" t="s">
        <v>8</v>
      </c>
      <c r="D885" t="s">
        <v>103</v>
      </c>
      <c r="E885" t="s">
        <v>19430</v>
      </c>
      <c r="F885">
        <v>819</v>
      </c>
    </row>
    <row r="886" spans="1:6" x14ac:dyDescent="0.25">
      <c r="A886" t="s">
        <v>46</v>
      </c>
      <c r="B886">
        <v>2012</v>
      </c>
      <c r="C886" t="s">
        <v>9</v>
      </c>
      <c r="D886" t="s">
        <v>38</v>
      </c>
      <c r="E886" t="s">
        <v>19431</v>
      </c>
      <c r="F886">
        <v>3</v>
      </c>
    </row>
    <row r="887" spans="1:6" x14ac:dyDescent="0.25">
      <c r="A887" t="s">
        <v>46</v>
      </c>
      <c r="B887">
        <v>2012</v>
      </c>
      <c r="C887" t="s">
        <v>9</v>
      </c>
      <c r="D887" t="s">
        <v>40</v>
      </c>
      <c r="E887" t="s">
        <v>19432</v>
      </c>
      <c r="F887">
        <v>6</v>
      </c>
    </row>
    <row r="888" spans="1:6" x14ac:dyDescent="0.25">
      <c r="A888" t="s">
        <v>46</v>
      </c>
      <c r="B888">
        <v>2012</v>
      </c>
      <c r="C888" t="s">
        <v>9</v>
      </c>
      <c r="D888" t="s">
        <v>102</v>
      </c>
      <c r="E888" t="s">
        <v>19433</v>
      </c>
      <c r="F888">
        <v>34</v>
      </c>
    </row>
    <row r="889" spans="1:6" x14ac:dyDescent="0.25">
      <c r="A889" t="s">
        <v>46</v>
      </c>
      <c r="B889">
        <v>2012</v>
      </c>
      <c r="C889" t="s">
        <v>9</v>
      </c>
      <c r="D889" t="s">
        <v>107</v>
      </c>
      <c r="E889" t="s">
        <v>19434</v>
      </c>
      <c r="F889">
        <v>16</v>
      </c>
    </row>
    <row r="890" spans="1:6" x14ac:dyDescent="0.25">
      <c r="A890" t="s">
        <v>46</v>
      </c>
      <c r="B890">
        <v>2012</v>
      </c>
      <c r="C890" t="s">
        <v>9</v>
      </c>
      <c r="D890" t="s">
        <v>39</v>
      </c>
      <c r="E890" t="s">
        <v>19435</v>
      </c>
      <c r="F890">
        <v>9</v>
      </c>
    </row>
    <row r="891" spans="1:6" x14ac:dyDescent="0.25">
      <c r="A891" t="s">
        <v>46</v>
      </c>
      <c r="B891">
        <v>2012</v>
      </c>
      <c r="C891" t="s">
        <v>9</v>
      </c>
      <c r="D891" t="s">
        <v>103</v>
      </c>
      <c r="E891" t="s">
        <v>19436</v>
      </c>
      <c r="F891">
        <v>265</v>
      </c>
    </row>
    <row r="892" spans="1:6" x14ac:dyDescent="0.25">
      <c r="A892" t="s">
        <v>46</v>
      </c>
      <c r="B892">
        <v>2012</v>
      </c>
      <c r="C892" t="s">
        <v>10</v>
      </c>
      <c r="D892" t="s">
        <v>102</v>
      </c>
      <c r="E892" t="s">
        <v>19437</v>
      </c>
      <c r="F892">
        <v>19</v>
      </c>
    </row>
    <row r="893" spans="1:6" x14ac:dyDescent="0.25">
      <c r="A893" t="s">
        <v>46</v>
      </c>
      <c r="B893">
        <v>2012</v>
      </c>
      <c r="C893" t="s">
        <v>10</v>
      </c>
      <c r="D893" t="s">
        <v>107</v>
      </c>
      <c r="E893" t="s">
        <v>19438</v>
      </c>
      <c r="F893">
        <v>3</v>
      </c>
    </row>
    <row r="894" spans="1:6" x14ac:dyDescent="0.25">
      <c r="A894" t="s">
        <v>46</v>
      </c>
      <c r="B894">
        <v>2012</v>
      </c>
      <c r="C894" t="s">
        <v>10</v>
      </c>
      <c r="D894" t="s">
        <v>39</v>
      </c>
      <c r="E894" t="s">
        <v>19439</v>
      </c>
      <c r="F894">
        <v>1</v>
      </c>
    </row>
    <row r="895" spans="1:6" x14ac:dyDescent="0.25">
      <c r="A895" t="s">
        <v>46</v>
      </c>
      <c r="B895">
        <v>2012</v>
      </c>
      <c r="C895" t="s">
        <v>10</v>
      </c>
      <c r="D895" t="s">
        <v>103</v>
      </c>
      <c r="E895" t="s">
        <v>19440</v>
      </c>
      <c r="F895">
        <v>75</v>
      </c>
    </row>
    <row r="896" spans="1:6" x14ac:dyDescent="0.25">
      <c r="A896" t="s">
        <v>46</v>
      </c>
      <c r="B896">
        <v>2012</v>
      </c>
      <c r="C896" t="s">
        <v>11</v>
      </c>
      <c r="D896" t="s">
        <v>38</v>
      </c>
      <c r="E896" t="s">
        <v>19441</v>
      </c>
      <c r="F896">
        <v>1</v>
      </c>
    </row>
    <row r="897" spans="1:6" x14ac:dyDescent="0.25">
      <c r="A897" t="s">
        <v>46</v>
      </c>
      <c r="B897">
        <v>2012</v>
      </c>
      <c r="C897" t="s">
        <v>11</v>
      </c>
      <c r="D897" t="s">
        <v>40</v>
      </c>
      <c r="E897" t="s">
        <v>19442</v>
      </c>
      <c r="F897">
        <v>3</v>
      </c>
    </row>
    <row r="898" spans="1:6" x14ac:dyDescent="0.25">
      <c r="A898" t="s">
        <v>46</v>
      </c>
      <c r="B898">
        <v>2012</v>
      </c>
      <c r="C898" t="s">
        <v>11</v>
      </c>
      <c r="D898" t="s">
        <v>102</v>
      </c>
      <c r="E898" t="s">
        <v>19443</v>
      </c>
      <c r="F898">
        <v>32</v>
      </c>
    </row>
    <row r="899" spans="1:6" x14ac:dyDescent="0.25">
      <c r="A899" t="s">
        <v>46</v>
      </c>
      <c r="B899">
        <v>2012</v>
      </c>
      <c r="C899" t="s">
        <v>11</v>
      </c>
      <c r="D899" t="s">
        <v>107</v>
      </c>
      <c r="E899" t="s">
        <v>19444</v>
      </c>
      <c r="F899">
        <v>4</v>
      </c>
    </row>
    <row r="900" spans="1:6" x14ac:dyDescent="0.25">
      <c r="A900" t="s">
        <v>46</v>
      </c>
      <c r="B900">
        <v>2012</v>
      </c>
      <c r="C900" t="s">
        <v>11</v>
      </c>
      <c r="D900" t="s">
        <v>39</v>
      </c>
      <c r="E900" t="s">
        <v>19445</v>
      </c>
      <c r="F900">
        <v>6</v>
      </c>
    </row>
    <row r="901" spans="1:6" x14ac:dyDescent="0.25">
      <c r="A901" t="s">
        <v>46</v>
      </c>
      <c r="B901">
        <v>2012</v>
      </c>
      <c r="C901" t="s">
        <v>11</v>
      </c>
      <c r="D901" t="s">
        <v>103</v>
      </c>
      <c r="E901" t="s">
        <v>19446</v>
      </c>
      <c r="F901">
        <v>118</v>
      </c>
    </row>
    <row r="902" spans="1:6" x14ac:dyDescent="0.25">
      <c r="A902" t="s">
        <v>46</v>
      </c>
      <c r="B902">
        <v>2013</v>
      </c>
      <c r="C902" t="s">
        <v>7</v>
      </c>
      <c r="D902" t="s">
        <v>38</v>
      </c>
      <c r="E902" t="s">
        <v>19447</v>
      </c>
      <c r="F902">
        <v>1</v>
      </c>
    </row>
    <row r="903" spans="1:6" x14ac:dyDescent="0.25">
      <c r="A903" t="s">
        <v>46</v>
      </c>
      <c r="B903">
        <v>2013</v>
      </c>
      <c r="C903" t="s">
        <v>7</v>
      </c>
      <c r="D903" t="s">
        <v>40</v>
      </c>
      <c r="E903" t="s">
        <v>19448</v>
      </c>
      <c r="F903">
        <v>13</v>
      </c>
    </row>
    <row r="904" spans="1:6" x14ac:dyDescent="0.25">
      <c r="A904" t="s">
        <v>46</v>
      </c>
      <c r="B904">
        <v>2013</v>
      </c>
      <c r="C904" t="s">
        <v>7</v>
      </c>
      <c r="D904" t="s">
        <v>102</v>
      </c>
      <c r="E904" t="s">
        <v>19449</v>
      </c>
      <c r="F904">
        <v>15</v>
      </c>
    </row>
    <row r="905" spans="1:6" x14ac:dyDescent="0.25">
      <c r="A905" t="s">
        <v>46</v>
      </c>
      <c r="B905">
        <v>2013</v>
      </c>
      <c r="C905" t="s">
        <v>7</v>
      </c>
      <c r="D905" t="s">
        <v>107</v>
      </c>
      <c r="E905" t="s">
        <v>19450</v>
      </c>
      <c r="F905">
        <v>39</v>
      </c>
    </row>
    <row r="906" spans="1:6" x14ac:dyDescent="0.25">
      <c r="A906" t="s">
        <v>46</v>
      </c>
      <c r="B906">
        <v>2013</v>
      </c>
      <c r="C906" t="s">
        <v>7</v>
      </c>
      <c r="D906" t="s">
        <v>39</v>
      </c>
      <c r="E906" t="s">
        <v>19451</v>
      </c>
      <c r="F906">
        <v>5</v>
      </c>
    </row>
    <row r="907" spans="1:6" x14ac:dyDescent="0.25">
      <c r="A907" t="s">
        <v>46</v>
      </c>
      <c r="B907">
        <v>2013</v>
      </c>
      <c r="C907" t="s">
        <v>7</v>
      </c>
      <c r="D907" t="s">
        <v>103</v>
      </c>
      <c r="E907" t="s">
        <v>19452</v>
      </c>
      <c r="F907">
        <v>112</v>
      </c>
    </row>
    <row r="908" spans="1:6" x14ac:dyDescent="0.25">
      <c r="A908" t="s">
        <v>46</v>
      </c>
      <c r="B908">
        <v>2013</v>
      </c>
      <c r="C908" t="s">
        <v>8</v>
      </c>
      <c r="D908" t="s">
        <v>38</v>
      </c>
      <c r="E908" t="s">
        <v>19453</v>
      </c>
      <c r="F908">
        <v>16</v>
      </c>
    </row>
    <row r="909" spans="1:6" x14ac:dyDescent="0.25">
      <c r="A909" t="s">
        <v>46</v>
      </c>
      <c r="B909">
        <v>2013</v>
      </c>
      <c r="C909" t="s">
        <v>8</v>
      </c>
      <c r="D909" t="s">
        <v>40</v>
      </c>
      <c r="E909" t="s">
        <v>19454</v>
      </c>
      <c r="F909">
        <v>55</v>
      </c>
    </row>
    <row r="910" spans="1:6" x14ac:dyDescent="0.25">
      <c r="A910" t="s">
        <v>46</v>
      </c>
      <c r="B910">
        <v>2013</v>
      </c>
      <c r="C910" t="s">
        <v>8</v>
      </c>
      <c r="D910" t="s">
        <v>102</v>
      </c>
      <c r="E910" t="s">
        <v>19455</v>
      </c>
      <c r="F910">
        <v>67</v>
      </c>
    </row>
    <row r="911" spans="1:6" x14ac:dyDescent="0.25">
      <c r="A911" t="s">
        <v>46</v>
      </c>
      <c r="B911">
        <v>2013</v>
      </c>
      <c r="C911" t="s">
        <v>8</v>
      </c>
      <c r="D911" t="s">
        <v>107</v>
      </c>
      <c r="E911" t="s">
        <v>19456</v>
      </c>
      <c r="F911">
        <v>59</v>
      </c>
    </row>
    <row r="912" spans="1:6" x14ac:dyDescent="0.25">
      <c r="A912" t="s">
        <v>46</v>
      </c>
      <c r="B912">
        <v>2013</v>
      </c>
      <c r="C912" t="s">
        <v>8</v>
      </c>
      <c r="D912" t="s">
        <v>39</v>
      </c>
      <c r="E912" t="s">
        <v>19457</v>
      </c>
      <c r="F912">
        <v>51</v>
      </c>
    </row>
    <row r="913" spans="1:6" x14ac:dyDescent="0.25">
      <c r="A913" t="s">
        <v>46</v>
      </c>
      <c r="B913">
        <v>2013</v>
      </c>
      <c r="C913" t="s">
        <v>8</v>
      </c>
      <c r="D913" t="s">
        <v>103</v>
      </c>
      <c r="E913" t="s">
        <v>19458</v>
      </c>
      <c r="F913">
        <v>758</v>
      </c>
    </row>
    <row r="914" spans="1:6" x14ac:dyDescent="0.25">
      <c r="A914" t="s">
        <v>46</v>
      </c>
      <c r="B914">
        <v>2013</v>
      </c>
      <c r="C914" t="s">
        <v>9</v>
      </c>
      <c r="D914" t="s">
        <v>38</v>
      </c>
      <c r="E914" t="s">
        <v>19459</v>
      </c>
      <c r="F914">
        <v>1</v>
      </c>
    </row>
    <row r="915" spans="1:6" x14ac:dyDescent="0.25">
      <c r="A915" t="s">
        <v>46</v>
      </c>
      <c r="B915">
        <v>2013</v>
      </c>
      <c r="C915" t="s">
        <v>9</v>
      </c>
      <c r="D915" t="s">
        <v>40</v>
      </c>
      <c r="E915" t="s">
        <v>19460</v>
      </c>
      <c r="F915">
        <v>7</v>
      </c>
    </row>
    <row r="916" spans="1:6" x14ac:dyDescent="0.25">
      <c r="A916" t="s">
        <v>46</v>
      </c>
      <c r="B916">
        <v>2013</v>
      </c>
      <c r="C916" t="s">
        <v>9</v>
      </c>
      <c r="D916" t="s">
        <v>102</v>
      </c>
      <c r="E916" t="s">
        <v>19461</v>
      </c>
      <c r="F916">
        <v>30</v>
      </c>
    </row>
    <row r="917" spans="1:6" x14ac:dyDescent="0.25">
      <c r="A917" t="s">
        <v>46</v>
      </c>
      <c r="B917">
        <v>2013</v>
      </c>
      <c r="C917" t="s">
        <v>9</v>
      </c>
      <c r="D917" t="s">
        <v>107</v>
      </c>
      <c r="E917" t="s">
        <v>19462</v>
      </c>
      <c r="F917">
        <v>12</v>
      </c>
    </row>
    <row r="918" spans="1:6" x14ac:dyDescent="0.25">
      <c r="A918" t="s">
        <v>46</v>
      </c>
      <c r="B918">
        <v>2013</v>
      </c>
      <c r="C918" t="s">
        <v>9</v>
      </c>
      <c r="D918" t="s">
        <v>39</v>
      </c>
      <c r="E918" t="s">
        <v>19463</v>
      </c>
      <c r="F918">
        <v>17</v>
      </c>
    </row>
    <row r="919" spans="1:6" x14ac:dyDescent="0.25">
      <c r="A919" t="s">
        <v>46</v>
      </c>
      <c r="B919">
        <v>2013</v>
      </c>
      <c r="C919" t="s">
        <v>9</v>
      </c>
      <c r="D919" t="s">
        <v>103</v>
      </c>
      <c r="E919" t="s">
        <v>19464</v>
      </c>
      <c r="F919">
        <v>265</v>
      </c>
    </row>
    <row r="920" spans="1:6" x14ac:dyDescent="0.25">
      <c r="A920" t="s">
        <v>46</v>
      </c>
      <c r="B920">
        <v>2013</v>
      </c>
      <c r="C920" t="s">
        <v>10</v>
      </c>
      <c r="D920" t="s">
        <v>102</v>
      </c>
      <c r="E920" t="s">
        <v>19465</v>
      </c>
      <c r="F920">
        <v>12</v>
      </c>
    </row>
    <row r="921" spans="1:6" x14ac:dyDescent="0.25">
      <c r="A921" t="s">
        <v>46</v>
      </c>
      <c r="B921">
        <v>2013</v>
      </c>
      <c r="C921" t="s">
        <v>10</v>
      </c>
      <c r="D921" t="s">
        <v>107</v>
      </c>
      <c r="E921" t="s">
        <v>19466</v>
      </c>
      <c r="F921">
        <v>1</v>
      </c>
    </row>
    <row r="922" spans="1:6" x14ac:dyDescent="0.25">
      <c r="A922" t="s">
        <v>46</v>
      </c>
      <c r="B922">
        <v>2013</v>
      </c>
      <c r="C922" t="s">
        <v>10</v>
      </c>
      <c r="D922" t="s">
        <v>39</v>
      </c>
      <c r="E922" t="s">
        <v>19467</v>
      </c>
      <c r="F922">
        <v>2</v>
      </c>
    </row>
    <row r="923" spans="1:6" x14ac:dyDescent="0.25">
      <c r="A923" t="s">
        <v>46</v>
      </c>
      <c r="B923">
        <v>2013</v>
      </c>
      <c r="C923" t="s">
        <v>10</v>
      </c>
      <c r="D923" t="s">
        <v>103</v>
      </c>
      <c r="E923" t="s">
        <v>19468</v>
      </c>
      <c r="F923">
        <v>67</v>
      </c>
    </row>
    <row r="924" spans="1:6" x14ac:dyDescent="0.25">
      <c r="A924" t="s">
        <v>46</v>
      </c>
      <c r="B924">
        <v>2013</v>
      </c>
      <c r="C924" t="s">
        <v>11</v>
      </c>
      <c r="D924" t="s">
        <v>38</v>
      </c>
      <c r="E924" t="s">
        <v>19469</v>
      </c>
      <c r="F924">
        <v>1</v>
      </c>
    </row>
    <row r="925" spans="1:6" x14ac:dyDescent="0.25">
      <c r="A925" t="s">
        <v>46</v>
      </c>
      <c r="B925">
        <v>2013</v>
      </c>
      <c r="C925" t="s">
        <v>11</v>
      </c>
      <c r="D925" t="s">
        <v>40</v>
      </c>
      <c r="E925" t="s">
        <v>19470</v>
      </c>
      <c r="F925">
        <v>3</v>
      </c>
    </row>
    <row r="926" spans="1:6" x14ac:dyDescent="0.25">
      <c r="A926" t="s">
        <v>46</v>
      </c>
      <c r="B926">
        <v>2013</v>
      </c>
      <c r="C926" t="s">
        <v>11</v>
      </c>
      <c r="D926" t="s">
        <v>102</v>
      </c>
      <c r="E926" t="s">
        <v>19471</v>
      </c>
      <c r="F926">
        <v>37</v>
      </c>
    </row>
    <row r="927" spans="1:6" x14ac:dyDescent="0.25">
      <c r="A927" t="s">
        <v>46</v>
      </c>
      <c r="B927">
        <v>2013</v>
      </c>
      <c r="C927" t="s">
        <v>11</v>
      </c>
      <c r="D927" t="s">
        <v>107</v>
      </c>
      <c r="E927" t="s">
        <v>19472</v>
      </c>
      <c r="F927">
        <v>7</v>
      </c>
    </row>
    <row r="928" spans="1:6" x14ac:dyDescent="0.25">
      <c r="A928" t="s">
        <v>46</v>
      </c>
      <c r="B928">
        <v>2013</v>
      </c>
      <c r="C928" t="s">
        <v>11</v>
      </c>
      <c r="D928" t="s">
        <v>39</v>
      </c>
      <c r="E928" t="s">
        <v>19473</v>
      </c>
      <c r="F928">
        <v>7</v>
      </c>
    </row>
    <row r="929" spans="1:6" x14ac:dyDescent="0.25">
      <c r="A929" t="s">
        <v>46</v>
      </c>
      <c r="B929">
        <v>2013</v>
      </c>
      <c r="C929" t="s">
        <v>11</v>
      </c>
      <c r="D929" t="s">
        <v>103</v>
      </c>
      <c r="E929" t="s">
        <v>19474</v>
      </c>
      <c r="F929">
        <v>117</v>
      </c>
    </row>
    <row r="930" spans="1:6" x14ac:dyDescent="0.25">
      <c r="A930" t="s">
        <v>46</v>
      </c>
      <c r="B930">
        <v>2014</v>
      </c>
      <c r="C930" t="s">
        <v>7</v>
      </c>
      <c r="D930" t="s">
        <v>38</v>
      </c>
      <c r="E930" t="s">
        <v>19475</v>
      </c>
      <c r="F930">
        <v>4</v>
      </c>
    </row>
    <row r="931" spans="1:6" x14ac:dyDescent="0.25">
      <c r="A931" t="s">
        <v>46</v>
      </c>
      <c r="B931">
        <v>2014</v>
      </c>
      <c r="C931" t="s">
        <v>7</v>
      </c>
      <c r="D931" t="s">
        <v>40</v>
      </c>
      <c r="E931" t="s">
        <v>19476</v>
      </c>
      <c r="F931">
        <v>15</v>
      </c>
    </row>
    <row r="932" spans="1:6" x14ac:dyDescent="0.25">
      <c r="A932" t="s">
        <v>46</v>
      </c>
      <c r="B932">
        <v>2014</v>
      </c>
      <c r="C932" t="s">
        <v>7</v>
      </c>
      <c r="D932" t="s">
        <v>102</v>
      </c>
      <c r="E932" t="s">
        <v>19477</v>
      </c>
      <c r="F932">
        <v>16</v>
      </c>
    </row>
    <row r="933" spans="1:6" x14ac:dyDescent="0.25">
      <c r="A933" t="s">
        <v>46</v>
      </c>
      <c r="B933">
        <v>2014</v>
      </c>
      <c r="C933" t="s">
        <v>7</v>
      </c>
      <c r="D933" t="s">
        <v>107</v>
      </c>
      <c r="E933" t="s">
        <v>19478</v>
      </c>
      <c r="F933">
        <v>33</v>
      </c>
    </row>
    <row r="934" spans="1:6" x14ac:dyDescent="0.25">
      <c r="A934" t="s">
        <v>46</v>
      </c>
      <c r="B934">
        <v>2014</v>
      </c>
      <c r="C934" t="s">
        <v>7</v>
      </c>
      <c r="D934" t="s">
        <v>39</v>
      </c>
      <c r="E934" t="s">
        <v>19479</v>
      </c>
      <c r="F934">
        <v>6</v>
      </c>
    </row>
    <row r="935" spans="1:6" x14ac:dyDescent="0.25">
      <c r="A935" t="s">
        <v>46</v>
      </c>
      <c r="B935">
        <v>2014</v>
      </c>
      <c r="C935" t="s">
        <v>7</v>
      </c>
      <c r="D935" t="s">
        <v>103</v>
      </c>
      <c r="E935" t="s">
        <v>19480</v>
      </c>
      <c r="F935">
        <v>123</v>
      </c>
    </row>
    <row r="936" spans="1:6" x14ac:dyDescent="0.25">
      <c r="A936" t="s">
        <v>46</v>
      </c>
      <c r="B936">
        <v>2014</v>
      </c>
      <c r="C936" t="s">
        <v>8</v>
      </c>
      <c r="D936" t="s">
        <v>38</v>
      </c>
      <c r="E936" t="s">
        <v>19481</v>
      </c>
      <c r="F936">
        <v>17</v>
      </c>
    </row>
    <row r="937" spans="1:6" x14ac:dyDescent="0.25">
      <c r="A937" t="s">
        <v>46</v>
      </c>
      <c r="B937">
        <v>2014</v>
      </c>
      <c r="C937" t="s">
        <v>8</v>
      </c>
      <c r="D937" t="s">
        <v>40</v>
      </c>
      <c r="E937" t="s">
        <v>19482</v>
      </c>
      <c r="F937">
        <v>48</v>
      </c>
    </row>
    <row r="938" spans="1:6" x14ac:dyDescent="0.25">
      <c r="A938" t="s">
        <v>46</v>
      </c>
      <c r="B938">
        <v>2014</v>
      </c>
      <c r="C938" t="s">
        <v>8</v>
      </c>
      <c r="D938" t="s">
        <v>102</v>
      </c>
      <c r="E938" t="s">
        <v>19483</v>
      </c>
      <c r="F938">
        <v>65</v>
      </c>
    </row>
    <row r="939" spans="1:6" x14ac:dyDescent="0.25">
      <c r="A939" t="s">
        <v>46</v>
      </c>
      <c r="B939">
        <v>2014</v>
      </c>
      <c r="C939" t="s">
        <v>8</v>
      </c>
      <c r="D939" t="s">
        <v>107</v>
      </c>
      <c r="E939" t="s">
        <v>19484</v>
      </c>
      <c r="F939">
        <v>57</v>
      </c>
    </row>
    <row r="940" spans="1:6" x14ac:dyDescent="0.25">
      <c r="A940" t="s">
        <v>46</v>
      </c>
      <c r="B940">
        <v>2014</v>
      </c>
      <c r="C940" t="s">
        <v>8</v>
      </c>
      <c r="D940" t="s">
        <v>39</v>
      </c>
      <c r="E940" t="s">
        <v>19485</v>
      </c>
      <c r="F940">
        <v>29</v>
      </c>
    </row>
    <row r="941" spans="1:6" x14ac:dyDescent="0.25">
      <c r="A941" t="s">
        <v>46</v>
      </c>
      <c r="B941">
        <v>2014</v>
      </c>
      <c r="C941" t="s">
        <v>8</v>
      </c>
      <c r="D941" t="s">
        <v>103</v>
      </c>
      <c r="E941" t="s">
        <v>19486</v>
      </c>
      <c r="F941">
        <v>778</v>
      </c>
    </row>
    <row r="942" spans="1:6" x14ac:dyDescent="0.25">
      <c r="A942" t="s">
        <v>46</v>
      </c>
      <c r="B942">
        <v>2014</v>
      </c>
      <c r="C942" t="s">
        <v>9</v>
      </c>
      <c r="D942" t="s">
        <v>38</v>
      </c>
      <c r="E942" t="s">
        <v>19487</v>
      </c>
      <c r="F942">
        <v>4</v>
      </c>
    </row>
    <row r="943" spans="1:6" x14ac:dyDescent="0.25">
      <c r="A943" t="s">
        <v>46</v>
      </c>
      <c r="B943">
        <v>2014</v>
      </c>
      <c r="C943" t="s">
        <v>9</v>
      </c>
      <c r="D943" t="s">
        <v>40</v>
      </c>
      <c r="E943" t="s">
        <v>19488</v>
      </c>
      <c r="F943">
        <v>8</v>
      </c>
    </row>
    <row r="944" spans="1:6" x14ac:dyDescent="0.25">
      <c r="A944" t="s">
        <v>46</v>
      </c>
      <c r="B944">
        <v>2014</v>
      </c>
      <c r="C944" t="s">
        <v>9</v>
      </c>
      <c r="D944" t="s">
        <v>102</v>
      </c>
      <c r="E944" t="s">
        <v>19489</v>
      </c>
      <c r="F944">
        <v>31</v>
      </c>
    </row>
    <row r="945" spans="1:6" x14ac:dyDescent="0.25">
      <c r="A945" t="s">
        <v>46</v>
      </c>
      <c r="B945">
        <v>2014</v>
      </c>
      <c r="C945" t="s">
        <v>9</v>
      </c>
      <c r="D945" t="s">
        <v>107</v>
      </c>
      <c r="E945" t="s">
        <v>19490</v>
      </c>
      <c r="F945">
        <v>12</v>
      </c>
    </row>
    <row r="946" spans="1:6" x14ac:dyDescent="0.25">
      <c r="A946" t="s">
        <v>46</v>
      </c>
      <c r="B946">
        <v>2014</v>
      </c>
      <c r="C946" t="s">
        <v>9</v>
      </c>
      <c r="D946" t="s">
        <v>39</v>
      </c>
      <c r="E946" t="s">
        <v>19491</v>
      </c>
      <c r="F946">
        <v>7</v>
      </c>
    </row>
    <row r="947" spans="1:6" x14ac:dyDescent="0.25">
      <c r="A947" t="s">
        <v>46</v>
      </c>
      <c r="B947">
        <v>2014</v>
      </c>
      <c r="C947" t="s">
        <v>9</v>
      </c>
      <c r="D947" t="s">
        <v>103</v>
      </c>
      <c r="E947" t="s">
        <v>19492</v>
      </c>
      <c r="F947">
        <v>247</v>
      </c>
    </row>
    <row r="948" spans="1:6" x14ac:dyDescent="0.25">
      <c r="A948" t="s">
        <v>46</v>
      </c>
      <c r="B948">
        <v>2014</v>
      </c>
      <c r="C948" t="s">
        <v>10</v>
      </c>
      <c r="D948" t="s">
        <v>40</v>
      </c>
      <c r="E948" t="s">
        <v>19493</v>
      </c>
      <c r="F948">
        <v>1</v>
      </c>
    </row>
    <row r="949" spans="1:6" x14ac:dyDescent="0.25">
      <c r="A949" t="s">
        <v>46</v>
      </c>
      <c r="B949">
        <v>2014</v>
      </c>
      <c r="C949" t="s">
        <v>10</v>
      </c>
      <c r="D949" t="s">
        <v>102</v>
      </c>
      <c r="E949" t="s">
        <v>19494</v>
      </c>
      <c r="F949">
        <v>16</v>
      </c>
    </row>
    <row r="950" spans="1:6" x14ac:dyDescent="0.25">
      <c r="A950" t="s">
        <v>46</v>
      </c>
      <c r="B950">
        <v>2014</v>
      </c>
      <c r="C950" t="s">
        <v>10</v>
      </c>
      <c r="D950" t="s">
        <v>107</v>
      </c>
      <c r="E950" t="s">
        <v>19495</v>
      </c>
      <c r="F950">
        <v>5</v>
      </c>
    </row>
    <row r="951" spans="1:6" x14ac:dyDescent="0.25">
      <c r="A951" t="s">
        <v>46</v>
      </c>
      <c r="B951">
        <v>2014</v>
      </c>
      <c r="C951" t="s">
        <v>10</v>
      </c>
      <c r="D951" t="s">
        <v>39</v>
      </c>
      <c r="E951" t="s">
        <v>19496</v>
      </c>
      <c r="F951">
        <v>2</v>
      </c>
    </row>
    <row r="952" spans="1:6" x14ac:dyDescent="0.25">
      <c r="A952" t="s">
        <v>46</v>
      </c>
      <c r="B952">
        <v>2014</v>
      </c>
      <c r="C952" t="s">
        <v>10</v>
      </c>
      <c r="D952" t="s">
        <v>103</v>
      </c>
      <c r="E952" t="s">
        <v>19497</v>
      </c>
      <c r="F952">
        <v>65</v>
      </c>
    </row>
    <row r="953" spans="1:6" x14ac:dyDescent="0.25">
      <c r="A953" t="s">
        <v>46</v>
      </c>
      <c r="B953">
        <v>2014</v>
      </c>
      <c r="C953" t="s">
        <v>11</v>
      </c>
      <c r="D953" t="s">
        <v>40</v>
      </c>
      <c r="E953" t="s">
        <v>19498</v>
      </c>
      <c r="F953">
        <v>1</v>
      </c>
    </row>
    <row r="954" spans="1:6" x14ac:dyDescent="0.25">
      <c r="A954" t="s">
        <v>46</v>
      </c>
      <c r="B954">
        <v>2014</v>
      </c>
      <c r="C954" t="s">
        <v>11</v>
      </c>
      <c r="D954" t="s">
        <v>102</v>
      </c>
      <c r="E954" t="s">
        <v>19499</v>
      </c>
      <c r="F954">
        <v>43</v>
      </c>
    </row>
    <row r="955" spans="1:6" x14ac:dyDescent="0.25">
      <c r="A955" t="s">
        <v>46</v>
      </c>
      <c r="B955">
        <v>2014</v>
      </c>
      <c r="C955" t="s">
        <v>11</v>
      </c>
      <c r="D955" t="s">
        <v>107</v>
      </c>
      <c r="E955" t="s">
        <v>19500</v>
      </c>
      <c r="F955">
        <v>10</v>
      </c>
    </row>
    <row r="956" spans="1:6" x14ac:dyDescent="0.25">
      <c r="A956" t="s">
        <v>46</v>
      </c>
      <c r="B956">
        <v>2014</v>
      </c>
      <c r="C956" t="s">
        <v>11</v>
      </c>
      <c r="D956" t="s">
        <v>39</v>
      </c>
      <c r="E956" t="s">
        <v>19501</v>
      </c>
      <c r="F956">
        <v>6</v>
      </c>
    </row>
    <row r="957" spans="1:6" x14ac:dyDescent="0.25">
      <c r="A957" t="s">
        <v>46</v>
      </c>
      <c r="B957">
        <v>2014</v>
      </c>
      <c r="C957" t="s">
        <v>11</v>
      </c>
      <c r="D957" t="s">
        <v>103</v>
      </c>
      <c r="E957" t="s">
        <v>19502</v>
      </c>
      <c r="F957">
        <v>118</v>
      </c>
    </row>
    <row r="958" spans="1:6" x14ac:dyDescent="0.25">
      <c r="A958" t="s">
        <v>46</v>
      </c>
      <c r="B958">
        <v>2015</v>
      </c>
      <c r="C958" t="s">
        <v>7</v>
      </c>
      <c r="D958" t="s">
        <v>40</v>
      </c>
      <c r="E958" t="s">
        <v>19503</v>
      </c>
      <c r="F958">
        <v>6</v>
      </c>
    </row>
    <row r="959" spans="1:6" x14ac:dyDescent="0.25">
      <c r="A959" t="s">
        <v>46</v>
      </c>
      <c r="B959">
        <v>2015</v>
      </c>
      <c r="C959" t="s">
        <v>7</v>
      </c>
      <c r="D959" t="s">
        <v>102</v>
      </c>
      <c r="E959" t="s">
        <v>19504</v>
      </c>
      <c r="F959">
        <v>22</v>
      </c>
    </row>
    <row r="960" spans="1:6" x14ac:dyDescent="0.25">
      <c r="A960" t="s">
        <v>46</v>
      </c>
      <c r="B960">
        <v>2015</v>
      </c>
      <c r="C960" t="s">
        <v>7</v>
      </c>
      <c r="D960" t="s">
        <v>107</v>
      </c>
      <c r="E960" t="s">
        <v>19505</v>
      </c>
      <c r="F960">
        <v>28</v>
      </c>
    </row>
    <row r="961" spans="1:6" x14ac:dyDescent="0.25">
      <c r="A961" t="s">
        <v>46</v>
      </c>
      <c r="B961">
        <v>2015</v>
      </c>
      <c r="C961" t="s">
        <v>7</v>
      </c>
      <c r="D961" t="s">
        <v>39</v>
      </c>
      <c r="E961" t="s">
        <v>19506</v>
      </c>
      <c r="F961">
        <v>1</v>
      </c>
    </row>
    <row r="962" spans="1:6" x14ac:dyDescent="0.25">
      <c r="A962" t="s">
        <v>46</v>
      </c>
      <c r="B962">
        <v>2015</v>
      </c>
      <c r="C962" t="s">
        <v>7</v>
      </c>
      <c r="D962" t="s">
        <v>103</v>
      </c>
      <c r="E962" t="s">
        <v>19507</v>
      </c>
      <c r="F962">
        <v>134</v>
      </c>
    </row>
    <row r="963" spans="1:6" x14ac:dyDescent="0.25">
      <c r="A963" t="s">
        <v>46</v>
      </c>
      <c r="B963">
        <v>2015</v>
      </c>
      <c r="C963" t="s">
        <v>8</v>
      </c>
      <c r="D963" t="s">
        <v>38</v>
      </c>
      <c r="E963" t="s">
        <v>19508</v>
      </c>
      <c r="F963">
        <v>9</v>
      </c>
    </row>
    <row r="964" spans="1:6" x14ac:dyDescent="0.25">
      <c r="A964" t="s">
        <v>46</v>
      </c>
      <c r="B964">
        <v>2015</v>
      </c>
      <c r="C964" t="s">
        <v>8</v>
      </c>
      <c r="D964" t="s">
        <v>40</v>
      </c>
      <c r="E964" t="s">
        <v>19509</v>
      </c>
      <c r="F964">
        <v>38</v>
      </c>
    </row>
    <row r="965" spans="1:6" x14ac:dyDescent="0.25">
      <c r="A965" t="s">
        <v>46</v>
      </c>
      <c r="B965">
        <v>2015</v>
      </c>
      <c r="C965" t="s">
        <v>8</v>
      </c>
      <c r="D965" t="s">
        <v>102</v>
      </c>
      <c r="E965" t="s">
        <v>19510</v>
      </c>
      <c r="F965">
        <v>77</v>
      </c>
    </row>
    <row r="966" spans="1:6" x14ac:dyDescent="0.25">
      <c r="A966" t="s">
        <v>46</v>
      </c>
      <c r="B966">
        <v>2015</v>
      </c>
      <c r="C966" t="s">
        <v>8</v>
      </c>
      <c r="D966" t="s">
        <v>107</v>
      </c>
      <c r="E966" t="s">
        <v>19511</v>
      </c>
      <c r="F966">
        <v>60</v>
      </c>
    </row>
    <row r="967" spans="1:6" x14ac:dyDescent="0.25">
      <c r="A967" t="s">
        <v>46</v>
      </c>
      <c r="B967">
        <v>2015</v>
      </c>
      <c r="C967" t="s">
        <v>8</v>
      </c>
      <c r="D967" t="s">
        <v>39</v>
      </c>
      <c r="E967" t="s">
        <v>19512</v>
      </c>
      <c r="F967">
        <v>34</v>
      </c>
    </row>
    <row r="968" spans="1:6" x14ac:dyDescent="0.25">
      <c r="A968" t="s">
        <v>46</v>
      </c>
      <c r="B968">
        <v>2015</v>
      </c>
      <c r="C968" t="s">
        <v>8</v>
      </c>
      <c r="D968" t="s">
        <v>103</v>
      </c>
      <c r="E968" t="s">
        <v>19513</v>
      </c>
      <c r="F968">
        <v>801</v>
      </c>
    </row>
    <row r="969" spans="1:6" x14ac:dyDescent="0.25">
      <c r="A969" t="s">
        <v>46</v>
      </c>
      <c r="B969">
        <v>2015</v>
      </c>
      <c r="C969" t="s">
        <v>9</v>
      </c>
      <c r="D969" t="s">
        <v>38</v>
      </c>
      <c r="E969" t="s">
        <v>19514</v>
      </c>
      <c r="F969">
        <v>1</v>
      </c>
    </row>
    <row r="970" spans="1:6" x14ac:dyDescent="0.25">
      <c r="A970" t="s">
        <v>46</v>
      </c>
      <c r="B970">
        <v>2015</v>
      </c>
      <c r="C970" t="s">
        <v>9</v>
      </c>
      <c r="D970" t="s">
        <v>40</v>
      </c>
      <c r="E970" t="s">
        <v>19515</v>
      </c>
      <c r="F970">
        <v>9</v>
      </c>
    </row>
    <row r="971" spans="1:6" x14ac:dyDescent="0.25">
      <c r="A971" t="s">
        <v>46</v>
      </c>
      <c r="B971">
        <v>2015</v>
      </c>
      <c r="C971" t="s">
        <v>9</v>
      </c>
      <c r="D971" t="s">
        <v>102</v>
      </c>
      <c r="E971" t="s">
        <v>19516</v>
      </c>
      <c r="F971">
        <v>34</v>
      </c>
    </row>
    <row r="972" spans="1:6" x14ac:dyDescent="0.25">
      <c r="A972" t="s">
        <v>46</v>
      </c>
      <c r="B972">
        <v>2015</v>
      </c>
      <c r="C972" t="s">
        <v>9</v>
      </c>
      <c r="D972" t="s">
        <v>107</v>
      </c>
      <c r="E972" t="s">
        <v>19517</v>
      </c>
      <c r="F972">
        <v>12</v>
      </c>
    </row>
    <row r="973" spans="1:6" x14ac:dyDescent="0.25">
      <c r="A973" t="s">
        <v>46</v>
      </c>
      <c r="B973">
        <v>2015</v>
      </c>
      <c r="C973" t="s">
        <v>9</v>
      </c>
      <c r="D973" t="s">
        <v>39</v>
      </c>
      <c r="E973" t="s">
        <v>19518</v>
      </c>
      <c r="F973">
        <v>14</v>
      </c>
    </row>
    <row r="974" spans="1:6" x14ac:dyDescent="0.25">
      <c r="A974" t="s">
        <v>46</v>
      </c>
      <c r="B974">
        <v>2015</v>
      </c>
      <c r="C974" t="s">
        <v>9</v>
      </c>
      <c r="D974" t="s">
        <v>103</v>
      </c>
      <c r="E974" t="s">
        <v>19519</v>
      </c>
      <c r="F974">
        <v>222</v>
      </c>
    </row>
    <row r="975" spans="1:6" x14ac:dyDescent="0.25">
      <c r="A975" t="s">
        <v>46</v>
      </c>
      <c r="B975">
        <v>2015</v>
      </c>
      <c r="C975" t="s">
        <v>10</v>
      </c>
      <c r="D975" t="s">
        <v>40</v>
      </c>
      <c r="E975" t="s">
        <v>19520</v>
      </c>
      <c r="F975">
        <v>3</v>
      </c>
    </row>
    <row r="976" spans="1:6" x14ac:dyDescent="0.25">
      <c r="A976" t="s">
        <v>46</v>
      </c>
      <c r="B976">
        <v>2015</v>
      </c>
      <c r="C976" t="s">
        <v>10</v>
      </c>
      <c r="D976" t="s">
        <v>102</v>
      </c>
      <c r="E976" t="s">
        <v>19521</v>
      </c>
      <c r="F976">
        <v>19</v>
      </c>
    </row>
    <row r="977" spans="1:6" x14ac:dyDescent="0.25">
      <c r="A977" t="s">
        <v>46</v>
      </c>
      <c r="B977">
        <v>2015</v>
      </c>
      <c r="C977" t="s">
        <v>10</v>
      </c>
      <c r="D977" t="s">
        <v>107</v>
      </c>
      <c r="E977" t="s">
        <v>19522</v>
      </c>
      <c r="F977">
        <v>4</v>
      </c>
    </row>
    <row r="978" spans="1:6" x14ac:dyDescent="0.25">
      <c r="A978" t="s">
        <v>46</v>
      </c>
      <c r="B978">
        <v>2015</v>
      </c>
      <c r="C978" t="s">
        <v>10</v>
      </c>
      <c r="D978" t="s">
        <v>39</v>
      </c>
      <c r="E978" t="s">
        <v>19523</v>
      </c>
      <c r="F978">
        <v>1</v>
      </c>
    </row>
    <row r="979" spans="1:6" x14ac:dyDescent="0.25">
      <c r="A979" t="s">
        <v>46</v>
      </c>
      <c r="B979">
        <v>2015</v>
      </c>
      <c r="C979" t="s">
        <v>10</v>
      </c>
      <c r="D979" t="s">
        <v>103</v>
      </c>
      <c r="E979" t="s">
        <v>19524</v>
      </c>
      <c r="F979">
        <v>72</v>
      </c>
    </row>
    <row r="980" spans="1:6" x14ac:dyDescent="0.25">
      <c r="A980" t="s">
        <v>46</v>
      </c>
      <c r="B980">
        <v>2015</v>
      </c>
      <c r="C980" t="s">
        <v>11</v>
      </c>
      <c r="D980" t="s">
        <v>38</v>
      </c>
      <c r="E980" t="s">
        <v>19525</v>
      </c>
      <c r="F980">
        <v>2</v>
      </c>
    </row>
    <row r="981" spans="1:6" x14ac:dyDescent="0.25">
      <c r="A981" t="s">
        <v>46</v>
      </c>
      <c r="B981">
        <v>2015</v>
      </c>
      <c r="C981" t="s">
        <v>11</v>
      </c>
      <c r="D981" t="s">
        <v>40</v>
      </c>
      <c r="E981" t="s">
        <v>19526</v>
      </c>
      <c r="F981">
        <v>2</v>
      </c>
    </row>
    <row r="982" spans="1:6" x14ac:dyDescent="0.25">
      <c r="A982" t="s">
        <v>46</v>
      </c>
      <c r="B982">
        <v>2015</v>
      </c>
      <c r="C982" t="s">
        <v>11</v>
      </c>
      <c r="D982" t="s">
        <v>102</v>
      </c>
      <c r="E982" t="s">
        <v>19527</v>
      </c>
      <c r="F982">
        <v>36</v>
      </c>
    </row>
    <row r="983" spans="1:6" x14ac:dyDescent="0.25">
      <c r="A983" t="s">
        <v>46</v>
      </c>
      <c r="B983">
        <v>2015</v>
      </c>
      <c r="C983" t="s">
        <v>11</v>
      </c>
      <c r="D983" t="s">
        <v>107</v>
      </c>
      <c r="E983" t="s">
        <v>19528</v>
      </c>
      <c r="F983">
        <v>5</v>
      </c>
    </row>
    <row r="984" spans="1:6" x14ac:dyDescent="0.25">
      <c r="A984" t="s">
        <v>46</v>
      </c>
      <c r="B984">
        <v>2015</v>
      </c>
      <c r="C984" t="s">
        <v>11</v>
      </c>
      <c r="D984" t="s">
        <v>39</v>
      </c>
      <c r="E984" t="s">
        <v>19529</v>
      </c>
      <c r="F984">
        <v>4</v>
      </c>
    </row>
    <row r="985" spans="1:6" x14ac:dyDescent="0.25">
      <c r="A985" t="s">
        <v>46</v>
      </c>
      <c r="B985">
        <v>2015</v>
      </c>
      <c r="C985" t="s">
        <v>11</v>
      </c>
      <c r="D985" t="s">
        <v>103</v>
      </c>
      <c r="E985" t="s">
        <v>19530</v>
      </c>
      <c r="F985">
        <v>115</v>
      </c>
    </row>
    <row r="986" spans="1:6" x14ac:dyDescent="0.25">
      <c r="A986" t="s">
        <v>51</v>
      </c>
      <c r="B986">
        <v>2010</v>
      </c>
      <c r="C986" t="s">
        <v>7</v>
      </c>
      <c r="D986" t="s">
        <v>38</v>
      </c>
      <c r="E986" t="s">
        <v>19531</v>
      </c>
      <c r="F986">
        <v>4</v>
      </c>
    </row>
    <row r="987" spans="1:6" x14ac:dyDescent="0.25">
      <c r="A987" t="s">
        <v>51</v>
      </c>
      <c r="B987">
        <v>2010</v>
      </c>
      <c r="C987" t="s">
        <v>7</v>
      </c>
      <c r="D987" t="s">
        <v>40</v>
      </c>
      <c r="E987" t="s">
        <v>19532</v>
      </c>
      <c r="F987">
        <v>6</v>
      </c>
    </row>
    <row r="988" spans="1:6" x14ac:dyDescent="0.25">
      <c r="A988" t="s">
        <v>51</v>
      </c>
      <c r="B988">
        <v>2010</v>
      </c>
      <c r="C988" t="s">
        <v>7</v>
      </c>
      <c r="D988" t="s">
        <v>102</v>
      </c>
      <c r="E988" t="s">
        <v>19533</v>
      </c>
      <c r="F988">
        <v>10</v>
      </c>
    </row>
    <row r="989" spans="1:6" x14ac:dyDescent="0.25">
      <c r="A989" t="s">
        <v>51</v>
      </c>
      <c r="B989">
        <v>2010</v>
      </c>
      <c r="C989" t="s">
        <v>7</v>
      </c>
      <c r="D989" t="s">
        <v>107</v>
      </c>
      <c r="E989" t="s">
        <v>19534</v>
      </c>
      <c r="F989">
        <v>35</v>
      </c>
    </row>
    <row r="990" spans="1:6" x14ac:dyDescent="0.25">
      <c r="A990" t="s">
        <v>51</v>
      </c>
      <c r="B990">
        <v>2010</v>
      </c>
      <c r="C990" t="s">
        <v>7</v>
      </c>
      <c r="D990" t="s">
        <v>39</v>
      </c>
      <c r="E990" t="s">
        <v>19535</v>
      </c>
      <c r="F990">
        <v>17</v>
      </c>
    </row>
    <row r="991" spans="1:6" x14ac:dyDescent="0.25">
      <c r="A991" t="s">
        <v>51</v>
      </c>
      <c r="B991">
        <v>2010</v>
      </c>
      <c r="C991" t="s">
        <v>7</v>
      </c>
      <c r="D991" t="s">
        <v>103</v>
      </c>
      <c r="E991" t="s">
        <v>19536</v>
      </c>
      <c r="F991">
        <v>106</v>
      </c>
    </row>
    <row r="992" spans="1:6" x14ac:dyDescent="0.25">
      <c r="A992" t="s">
        <v>51</v>
      </c>
      <c r="B992">
        <v>2010</v>
      </c>
      <c r="C992" t="s">
        <v>8</v>
      </c>
      <c r="D992" t="s">
        <v>38</v>
      </c>
      <c r="E992" t="s">
        <v>19537</v>
      </c>
      <c r="F992">
        <v>10</v>
      </c>
    </row>
    <row r="993" spans="1:6" x14ac:dyDescent="0.25">
      <c r="A993" t="s">
        <v>51</v>
      </c>
      <c r="B993">
        <v>2010</v>
      </c>
      <c r="C993" t="s">
        <v>8</v>
      </c>
      <c r="D993" t="s">
        <v>40</v>
      </c>
      <c r="E993" t="s">
        <v>19538</v>
      </c>
      <c r="F993">
        <v>4</v>
      </c>
    </row>
    <row r="994" spans="1:6" x14ac:dyDescent="0.25">
      <c r="A994" t="s">
        <v>51</v>
      </c>
      <c r="B994">
        <v>2010</v>
      </c>
      <c r="C994" t="s">
        <v>8</v>
      </c>
      <c r="D994" t="s">
        <v>102</v>
      </c>
      <c r="E994" t="s">
        <v>19539</v>
      </c>
      <c r="F994">
        <v>25</v>
      </c>
    </row>
    <row r="995" spans="1:6" x14ac:dyDescent="0.25">
      <c r="A995" t="s">
        <v>51</v>
      </c>
      <c r="B995">
        <v>2010</v>
      </c>
      <c r="C995" t="s">
        <v>8</v>
      </c>
      <c r="D995" t="s">
        <v>107</v>
      </c>
      <c r="E995" t="s">
        <v>19540</v>
      </c>
      <c r="F995">
        <v>17</v>
      </c>
    </row>
    <row r="996" spans="1:6" x14ac:dyDescent="0.25">
      <c r="A996" t="s">
        <v>51</v>
      </c>
      <c r="B996">
        <v>2010</v>
      </c>
      <c r="C996" t="s">
        <v>8</v>
      </c>
      <c r="D996" t="s">
        <v>39</v>
      </c>
      <c r="E996" t="s">
        <v>19541</v>
      </c>
      <c r="F996">
        <v>43</v>
      </c>
    </row>
    <row r="997" spans="1:6" x14ac:dyDescent="0.25">
      <c r="A997" t="s">
        <v>51</v>
      </c>
      <c r="B997">
        <v>2010</v>
      </c>
      <c r="C997" t="s">
        <v>8</v>
      </c>
      <c r="D997" t="s">
        <v>103</v>
      </c>
      <c r="E997" t="s">
        <v>19542</v>
      </c>
      <c r="F997">
        <v>360</v>
      </c>
    </row>
    <row r="998" spans="1:6" x14ac:dyDescent="0.25">
      <c r="A998" t="s">
        <v>51</v>
      </c>
      <c r="B998">
        <v>2010</v>
      </c>
      <c r="C998" t="s">
        <v>9</v>
      </c>
      <c r="D998" t="s">
        <v>38</v>
      </c>
      <c r="E998" t="s">
        <v>19543</v>
      </c>
      <c r="F998">
        <v>1</v>
      </c>
    </row>
    <row r="999" spans="1:6" x14ac:dyDescent="0.25">
      <c r="A999" t="s">
        <v>51</v>
      </c>
      <c r="B999">
        <v>2010</v>
      </c>
      <c r="C999" t="s">
        <v>9</v>
      </c>
      <c r="D999" t="s">
        <v>40</v>
      </c>
      <c r="E999" t="s">
        <v>19544</v>
      </c>
      <c r="F999">
        <v>2</v>
      </c>
    </row>
    <row r="1000" spans="1:6" x14ac:dyDescent="0.25">
      <c r="A1000" t="s">
        <v>51</v>
      </c>
      <c r="B1000">
        <v>2010</v>
      </c>
      <c r="C1000" t="s">
        <v>9</v>
      </c>
      <c r="D1000" t="s">
        <v>102</v>
      </c>
      <c r="E1000" t="s">
        <v>19545</v>
      </c>
      <c r="F1000">
        <v>12</v>
      </c>
    </row>
    <row r="1001" spans="1:6" x14ac:dyDescent="0.25">
      <c r="A1001" t="s">
        <v>51</v>
      </c>
      <c r="B1001">
        <v>2010</v>
      </c>
      <c r="C1001" t="s">
        <v>9</v>
      </c>
      <c r="D1001" t="s">
        <v>107</v>
      </c>
      <c r="E1001" t="s">
        <v>19546</v>
      </c>
      <c r="F1001">
        <v>5</v>
      </c>
    </row>
    <row r="1002" spans="1:6" x14ac:dyDescent="0.25">
      <c r="A1002" t="s">
        <v>51</v>
      </c>
      <c r="B1002">
        <v>2010</v>
      </c>
      <c r="C1002" t="s">
        <v>9</v>
      </c>
      <c r="D1002" t="s">
        <v>39</v>
      </c>
      <c r="E1002" t="s">
        <v>19547</v>
      </c>
      <c r="F1002">
        <v>6</v>
      </c>
    </row>
    <row r="1003" spans="1:6" x14ac:dyDescent="0.25">
      <c r="A1003" t="s">
        <v>51</v>
      </c>
      <c r="B1003">
        <v>2010</v>
      </c>
      <c r="C1003" t="s">
        <v>9</v>
      </c>
      <c r="D1003" t="s">
        <v>103</v>
      </c>
      <c r="E1003" t="s">
        <v>19548</v>
      </c>
      <c r="F1003">
        <v>115</v>
      </c>
    </row>
    <row r="1004" spans="1:6" x14ac:dyDescent="0.25">
      <c r="A1004" t="s">
        <v>51</v>
      </c>
      <c r="B1004">
        <v>2010</v>
      </c>
      <c r="C1004" t="s">
        <v>10</v>
      </c>
      <c r="D1004" t="s">
        <v>102</v>
      </c>
      <c r="E1004" t="s">
        <v>19549</v>
      </c>
      <c r="F1004">
        <v>4</v>
      </c>
    </row>
    <row r="1005" spans="1:6" x14ac:dyDescent="0.25">
      <c r="A1005" t="s">
        <v>51</v>
      </c>
      <c r="B1005">
        <v>2010</v>
      </c>
      <c r="C1005" t="s">
        <v>10</v>
      </c>
      <c r="D1005" t="s">
        <v>107</v>
      </c>
      <c r="E1005" t="s">
        <v>19550</v>
      </c>
      <c r="F1005">
        <v>1</v>
      </c>
    </row>
    <row r="1006" spans="1:6" x14ac:dyDescent="0.25">
      <c r="A1006" t="s">
        <v>51</v>
      </c>
      <c r="B1006">
        <v>2010</v>
      </c>
      <c r="C1006" t="s">
        <v>10</v>
      </c>
      <c r="D1006" t="s">
        <v>39</v>
      </c>
      <c r="E1006" t="s">
        <v>19551</v>
      </c>
      <c r="F1006">
        <v>4</v>
      </c>
    </row>
    <row r="1007" spans="1:6" x14ac:dyDescent="0.25">
      <c r="A1007" t="s">
        <v>51</v>
      </c>
      <c r="B1007">
        <v>2010</v>
      </c>
      <c r="C1007" t="s">
        <v>10</v>
      </c>
      <c r="D1007" t="s">
        <v>103</v>
      </c>
      <c r="E1007" t="s">
        <v>19552</v>
      </c>
      <c r="F1007">
        <v>23</v>
      </c>
    </row>
    <row r="1008" spans="1:6" x14ac:dyDescent="0.25">
      <c r="A1008" t="s">
        <v>51</v>
      </c>
      <c r="B1008">
        <v>2010</v>
      </c>
      <c r="C1008" t="s">
        <v>11</v>
      </c>
      <c r="D1008" t="s">
        <v>40</v>
      </c>
      <c r="E1008" t="s">
        <v>19553</v>
      </c>
      <c r="F1008">
        <v>1</v>
      </c>
    </row>
    <row r="1009" spans="1:6" x14ac:dyDescent="0.25">
      <c r="A1009" t="s">
        <v>51</v>
      </c>
      <c r="B1009">
        <v>2010</v>
      </c>
      <c r="C1009" t="s">
        <v>11</v>
      </c>
      <c r="D1009" t="s">
        <v>102</v>
      </c>
      <c r="E1009" t="s">
        <v>19554</v>
      </c>
      <c r="F1009">
        <v>5</v>
      </c>
    </row>
    <row r="1010" spans="1:6" x14ac:dyDescent="0.25">
      <c r="A1010" t="s">
        <v>51</v>
      </c>
      <c r="B1010">
        <v>2010</v>
      </c>
      <c r="C1010" t="s">
        <v>11</v>
      </c>
      <c r="D1010" t="s">
        <v>107</v>
      </c>
      <c r="E1010" t="s">
        <v>19555</v>
      </c>
      <c r="F1010">
        <v>2</v>
      </c>
    </row>
    <row r="1011" spans="1:6" x14ac:dyDescent="0.25">
      <c r="A1011" t="s">
        <v>51</v>
      </c>
      <c r="B1011">
        <v>2010</v>
      </c>
      <c r="C1011" t="s">
        <v>11</v>
      </c>
      <c r="D1011" t="s">
        <v>39</v>
      </c>
      <c r="E1011" t="s">
        <v>19556</v>
      </c>
      <c r="F1011">
        <v>5</v>
      </c>
    </row>
    <row r="1012" spans="1:6" x14ac:dyDescent="0.25">
      <c r="A1012" t="s">
        <v>51</v>
      </c>
      <c r="B1012">
        <v>2010</v>
      </c>
      <c r="C1012" t="s">
        <v>11</v>
      </c>
      <c r="D1012" t="s">
        <v>103</v>
      </c>
      <c r="E1012" t="s">
        <v>19557</v>
      </c>
      <c r="F1012">
        <v>31</v>
      </c>
    </row>
    <row r="1013" spans="1:6" x14ac:dyDescent="0.25">
      <c r="A1013" t="s">
        <v>51</v>
      </c>
      <c r="B1013">
        <v>2011</v>
      </c>
      <c r="C1013" t="s">
        <v>7</v>
      </c>
      <c r="D1013" t="s">
        <v>38</v>
      </c>
      <c r="E1013" t="s">
        <v>19558</v>
      </c>
      <c r="F1013">
        <v>3</v>
      </c>
    </row>
    <row r="1014" spans="1:6" x14ac:dyDescent="0.25">
      <c r="A1014" t="s">
        <v>51</v>
      </c>
      <c r="B1014">
        <v>2011</v>
      </c>
      <c r="C1014" t="s">
        <v>7</v>
      </c>
      <c r="D1014" t="s">
        <v>40</v>
      </c>
      <c r="E1014" t="s">
        <v>19559</v>
      </c>
      <c r="F1014">
        <v>2</v>
      </c>
    </row>
    <row r="1015" spans="1:6" x14ac:dyDescent="0.25">
      <c r="A1015" t="s">
        <v>51</v>
      </c>
      <c r="B1015">
        <v>2011</v>
      </c>
      <c r="C1015" t="s">
        <v>7</v>
      </c>
      <c r="D1015" t="s">
        <v>102</v>
      </c>
      <c r="E1015" t="s">
        <v>19560</v>
      </c>
      <c r="F1015">
        <v>16</v>
      </c>
    </row>
    <row r="1016" spans="1:6" x14ac:dyDescent="0.25">
      <c r="A1016" t="s">
        <v>51</v>
      </c>
      <c r="B1016">
        <v>2011</v>
      </c>
      <c r="C1016" t="s">
        <v>7</v>
      </c>
      <c r="D1016" t="s">
        <v>107</v>
      </c>
      <c r="E1016" t="s">
        <v>19561</v>
      </c>
      <c r="F1016">
        <v>35</v>
      </c>
    </row>
    <row r="1017" spans="1:6" x14ac:dyDescent="0.25">
      <c r="A1017" t="s">
        <v>51</v>
      </c>
      <c r="B1017">
        <v>2011</v>
      </c>
      <c r="C1017" t="s">
        <v>7</v>
      </c>
      <c r="D1017" t="s">
        <v>39</v>
      </c>
      <c r="E1017" t="s">
        <v>19562</v>
      </c>
      <c r="F1017">
        <v>23</v>
      </c>
    </row>
    <row r="1018" spans="1:6" x14ac:dyDescent="0.25">
      <c r="A1018" t="s">
        <v>51</v>
      </c>
      <c r="B1018">
        <v>2011</v>
      </c>
      <c r="C1018" t="s">
        <v>7</v>
      </c>
      <c r="D1018" t="s">
        <v>103</v>
      </c>
      <c r="E1018" t="s">
        <v>19563</v>
      </c>
      <c r="F1018">
        <v>125</v>
      </c>
    </row>
    <row r="1019" spans="1:6" x14ac:dyDescent="0.25">
      <c r="A1019" t="s">
        <v>51</v>
      </c>
      <c r="B1019">
        <v>2011</v>
      </c>
      <c r="C1019" t="s">
        <v>8</v>
      </c>
      <c r="D1019" t="s">
        <v>38</v>
      </c>
      <c r="E1019" t="s">
        <v>19564</v>
      </c>
      <c r="F1019">
        <v>5</v>
      </c>
    </row>
    <row r="1020" spans="1:6" x14ac:dyDescent="0.25">
      <c r="A1020" t="s">
        <v>51</v>
      </c>
      <c r="B1020">
        <v>2011</v>
      </c>
      <c r="C1020" t="s">
        <v>8</v>
      </c>
      <c r="D1020" t="s">
        <v>40</v>
      </c>
      <c r="E1020" t="s">
        <v>19565</v>
      </c>
      <c r="F1020">
        <v>5</v>
      </c>
    </row>
    <row r="1021" spans="1:6" x14ac:dyDescent="0.25">
      <c r="A1021" t="s">
        <v>51</v>
      </c>
      <c r="B1021">
        <v>2011</v>
      </c>
      <c r="C1021" t="s">
        <v>8</v>
      </c>
      <c r="D1021" t="s">
        <v>102</v>
      </c>
      <c r="E1021" t="s">
        <v>19566</v>
      </c>
      <c r="F1021">
        <v>23</v>
      </c>
    </row>
    <row r="1022" spans="1:6" x14ac:dyDescent="0.25">
      <c r="A1022" t="s">
        <v>51</v>
      </c>
      <c r="B1022">
        <v>2011</v>
      </c>
      <c r="C1022" t="s">
        <v>8</v>
      </c>
      <c r="D1022" t="s">
        <v>107</v>
      </c>
      <c r="E1022" t="s">
        <v>19567</v>
      </c>
      <c r="F1022">
        <v>15</v>
      </c>
    </row>
    <row r="1023" spans="1:6" x14ac:dyDescent="0.25">
      <c r="A1023" t="s">
        <v>51</v>
      </c>
      <c r="B1023">
        <v>2011</v>
      </c>
      <c r="C1023" t="s">
        <v>8</v>
      </c>
      <c r="D1023" t="s">
        <v>39</v>
      </c>
      <c r="E1023" t="s">
        <v>19568</v>
      </c>
      <c r="F1023">
        <v>47</v>
      </c>
    </row>
    <row r="1024" spans="1:6" x14ac:dyDescent="0.25">
      <c r="A1024" t="s">
        <v>51</v>
      </c>
      <c r="B1024">
        <v>2011</v>
      </c>
      <c r="C1024" t="s">
        <v>8</v>
      </c>
      <c r="D1024" t="s">
        <v>103</v>
      </c>
      <c r="E1024" t="s">
        <v>19569</v>
      </c>
      <c r="F1024">
        <v>350</v>
      </c>
    </row>
    <row r="1025" spans="1:6" x14ac:dyDescent="0.25">
      <c r="A1025" t="s">
        <v>51</v>
      </c>
      <c r="B1025">
        <v>2011</v>
      </c>
      <c r="C1025" t="s">
        <v>9</v>
      </c>
      <c r="D1025" t="s">
        <v>38</v>
      </c>
      <c r="E1025" t="s">
        <v>19570</v>
      </c>
      <c r="F1025">
        <v>1</v>
      </c>
    </row>
    <row r="1026" spans="1:6" x14ac:dyDescent="0.25">
      <c r="A1026" t="s">
        <v>51</v>
      </c>
      <c r="B1026">
        <v>2011</v>
      </c>
      <c r="C1026" t="s">
        <v>9</v>
      </c>
      <c r="D1026" t="s">
        <v>40</v>
      </c>
      <c r="E1026" t="s">
        <v>19571</v>
      </c>
      <c r="F1026">
        <v>2</v>
      </c>
    </row>
    <row r="1027" spans="1:6" x14ac:dyDescent="0.25">
      <c r="A1027" t="s">
        <v>51</v>
      </c>
      <c r="B1027">
        <v>2011</v>
      </c>
      <c r="C1027" t="s">
        <v>9</v>
      </c>
      <c r="D1027" t="s">
        <v>102</v>
      </c>
      <c r="E1027" t="s">
        <v>19572</v>
      </c>
      <c r="F1027">
        <v>23</v>
      </c>
    </row>
    <row r="1028" spans="1:6" x14ac:dyDescent="0.25">
      <c r="A1028" t="s">
        <v>51</v>
      </c>
      <c r="B1028">
        <v>2011</v>
      </c>
      <c r="C1028" t="s">
        <v>9</v>
      </c>
      <c r="D1028" t="s">
        <v>107</v>
      </c>
      <c r="E1028" t="s">
        <v>19573</v>
      </c>
      <c r="F1028">
        <v>5</v>
      </c>
    </row>
    <row r="1029" spans="1:6" x14ac:dyDescent="0.25">
      <c r="A1029" t="s">
        <v>51</v>
      </c>
      <c r="B1029">
        <v>2011</v>
      </c>
      <c r="C1029" t="s">
        <v>9</v>
      </c>
      <c r="D1029" t="s">
        <v>39</v>
      </c>
      <c r="E1029" t="s">
        <v>19574</v>
      </c>
      <c r="F1029">
        <v>20</v>
      </c>
    </row>
    <row r="1030" spans="1:6" x14ac:dyDescent="0.25">
      <c r="A1030" t="s">
        <v>51</v>
      </c>
      <c r="B1030">
        <v>2011</v>
      </c>
      <c r="C1030" t="s">
        <v>9</v>
      </c>
      <c r="D1030" t="s">
        <v>103</v>
      </c>
      <c r="E1030" t="s">
        <v>19575</v>
      </c>
      <c r="F1030">
        <v>107</v>
      </c>
    </row>
    <row r="1031" spans="1:6" x14ac:dyDescent="0.25">
      <c r="A1031" t="s">
        <v>51</v>
      </c>
      <c r="B1031">
        <v>2011</v>
      </c>
      <c r="C1031" t="s">
        <v>10</v>
      </c>
      <c r="D1031" t="s">
        <v>102</v>
      </c>
      <c r="E1031" t="s">
        <v>19576</v>
      </c>
      <c r="F1031">
        <v>4</v>
      </c>
    </row>
    <row r="1032" spans="1:6" x14ac:dyDescent="0.25">
      <c r="A1032" t="s">
        <v>51</v>
      </c>
      <c r="B1032">
        <v>2011</v>
      </c>
      <c r="C1032" t="s">
        <v>10</v>
      </c>
      <c r="D1032" t="s">
        <v>107</v>
      </c>
      <c r="E1032" t="s">
        <v>19577</v>
      </c>
      <c r="F1032">
        <v>2</v>
      </c>
    </row>
    <row r="1033" spans="1:6" x14ac:dyDescent="0.25">
      <c r="A1033" t="s">
        <v>51</v>
      </c>
      <c r="B1033">
        <v>2011</v>
      </c>
      <c r="C1033" t="s">
        <v>10</v>
      </c>
      <c r="D1033" t="s">
        <v>39</v>
      </c>
      <c r="E1033" t="s">
        <v>19578</v>
      </c>
      <c r="F1033">
        <v>5</v>
      </c>
    </row>
    <row r="1034" spans="1:6" x14ac:dyDescent="0.25">
      <c r="A1034" t="s">
        <v>51</v>
      </c>
      <c r="B1034">
        <v>2011</v>
      </c>
      <c r="C1034" t="s">
        <v>10</v>
      </c>
      <c r="D1034" t="s">
        <v>103</v>
      </c>
      <c r="E1034" t="s">
        <v>19579</v>
      </c>
      <c r="F1034">
        <v>24</v>
      </c>
    </row>
    <row r="1035" spans="1:6" x14ac:dyDescent="0.25">
      <c r="A1035" t="s">
        <v>51</v>
      </c>
      <c r="B1035">
        <v>2011</v>
      </c>
      <c r="C1035" t="s">
        <v>11</v>
      </c>
      <c r="D1035" t="s">
        <v>38</v>
      </c>
      <c r="E1035" t="s">
        <v>19580</v>
      </c>
      <c r="F1035">
        <v>1</v>
      </c>
    </row>
    <row r="1036" spans="1:6" x14ac:dyDescent="0.25">
      <c r="A1036" t="s">
        <v>51</v>
      </c>
      <c r="B1036">
        <v>2011</v>
      </c>
      <c r="C1036" t="s">
        <v>11</v>
      </c>
      <c r="D1036" t="s">
        <v>102</v>
      </c>
      <c r="E1036" t="s">
        <v>19581</v>
      </c>
      <c r="F1036">
        <v>12</v>
      </c>
    </row>
    <row r="1037" spans="1:6" x14ac:dyDescent="0.25">
      <c r="A1037" t="s">
        <v>51</v>
      </c>
      <c r="B1037">
        <v>2011</v>
      </c>
      <c r="C1037" t="s">
        <v>11</v>
      </c>
      <c r="D1037" t="s">
        <v>107</v>
      </c>
      <c r="E1037" t="s">
        <v>19582</v>
      </c>
      <c r="F1037">
        <v>1</v>
      </c>
    </row>
    <row r="1038" spans="1:6" x14ac:dyDescent="0.25">
      <c r="A1038" t="s">
        <v>51</v>
      </c>
      <c r="B1038">
        <v>2011</v>
      </c>
      <c r="C1038" t="s">
        <v>11</v>
      </c>
      <c r="D1038" t="s">
        <v>39</v>
      </c>
      <c r="E1038" t="s">
        <v>19583</v>
      </c>
      <c r="F1038">
        <v>4</v>
      </c>
    </row>
    <row r="1039" spans="1:6" x14ac:dyDescent="0.25">
      <c r="A1039" t="s">
        <v>51</v>
      </c>
      <c r="B1039">
        <v>2011</v>
      </c>
      <c r="C1039" t="s">
        <v>11</v>
      </c>
      <c r="D1039" t="s">
        <v>103</v>
      </c>
      <c r="E1039" t="s">
        <v>19584</v>
      </c>
      <c r="F1039">
        <v>28</v>
      </c>
    </row>
    <row r="1040" spans="1:6" x14ac:dyDescent="0.25">
      <c r="A1040" t="s">
        <v>51</v>
      </c>
      <c r="B1040">
        <v>2012</v>
      </c>
      <c r="C1040" t="s">
        <v>7</v>
      </c>
      <c r="D1040" t="s">
        <v>38</v>
      </c>
      <c r="E1040" t="s">
        <v>19585</v>
      </c>
      <c r="F1040">
        <v>13</v>
      </c>
    </row>
    <row r="1041" spans="1:6" x14ac:dyDescent="0.25">
      <c r="A1041" t="s">
        <v>51</v>
      </c>
      <c r="B1041">
        <v>2012</v>
      </c>
      <c r="C1041" t="s">
        <v>7</v>
      </c>
      <c r="D1041" t="s">
        <v>40</v>
      </c>
      <c r="E1041" t="s">
        <v>19586</v>
      </c>
      <c r="F1041">
        <v>7</v>
      </c>
    </row>
    <row r="1042" spans="1:6" x14ac:dyDescent="0.25">
      <c r="A1042" t="s">
        <v>51</v>
      </c>
      <c r="B1042">
        <v>2012</v>
      </c>
      <c r="C1042" t="s">
        <v>7</v>
      </c>
      <c r="D1042" t="s">
        <v>102</v>
      </c>
      <c r="E1042" t="s">
        <v>19587</v>
      </c>
      <c r="F1042">
        <v>17</v>
      </c>
    </row>
    <row r="1043" spans="1:6" x14ac:dyDescent="0.25">
      <c r="A1043" t="s">
        <v>51</v>
      </c>
      <c r="B1043">
        <v>2012</v>
      </c>
      <c r="C1043" t="s">
        <v>7</v>
      </c>
      <c r="D1043" t="s">
        <v>107</v>
      </c>
      <c r="E1043" t="s">
        <v>19588</v>
      </c>
      <c r="F1043">
        <v>45</v>
      </c>
    </row>
    <row r="1044" spans="1:6" x14ac:dyDescent="0.25">
      <c r="A1044" t="s">
        <v>51</v>
      </c>
      <c r="B1044">
        <v>2012</v>
      </c>
      <c r="C1044" t="s">
        <v>7</v>
      </c>
      <c r="D1044" t="s">
        <v>39</v>
      </c>
      <c r="E1044" t="s">
        <v>19589</v>
      </c>
      <c r="F1044">
        <v>23</v>
      </c>
    </row>
    <row r="1045" spans="1:6" x14ac:dyDescent="0.25">
      <c r="A1045" t="s">
        <v>51</v>
      </c>
      <c r="B1045">
        <v>2012</v>
      </c>
      <c r="C1045" t="s">
        <v>7</v>
      </c>
      <c r="D1045" t="s">
        <v>103</v>
      </c>
      <c r="E1045" t="s">
        <v>19590</v>
      </c>
      <c r="F1045">
        <v>112</v>
      </c>
    </row>
    <row r="1046" spans="1:6" x14ac:dyDescent="0.25">
      <c r="A1046" t="s">
        <v>51</v>
      </c>
      <c r="B1046">
        <v>2012</v>
      </c>
      <c r="C1046" t="s">
        <v>8</v>
      </c>
      <c r="D1046" t="s">
        <v>38</v>
      </c>
      <c r="E1046" t="s">
        <v>19591</v>
      </c>
      <c r="F1046">
        <v>7</v>
      </c>
    </row>
    <row r="1047" spans="1:6" x14ac:dyDescent="0.25">
      <c r="A1047" t="s">
        <v>51</v>
      </c>
      <c r="B1047">
        <v>2012</v>
      </c>
      <c r="C1047" t="s">
        <v>8</v>
      </c>
      <c r="D1047" t="s">
        <v>40</v>
      </c>
      <c r="E1047" t="s">
        <v>19592</v>
      </c>
      <c r="F1047">
        <v>2</v>
      </c>
    </row>
    <row r="1048" spans="1:6" x14ac:dyDescent="0.25">
      <c r="A1048" t="s">
        <v>51</v>
      </c>
      <c r="B1048">
        <v>2012</v>
      </c>
      <c r="C1048" t="s">
        <v>8</v>
      </c>
      <c r="D1048" t="s">
        <v>102</v>
      </c>
      <c r="E1048" t="s">
        <v>19593</v>
      </c>
      <c r="F1048">
        <v>34</v>
      </c>
    </row>
    <row r="1049" spans="1:6" x14ac:dyDescent="0.25">
      <c r="A1049" t="s">
        <v>51</v>
      </c>
      <c r="B1049">
        <v>2012</v>
      </c>
      <c r="C1049" t="s">
        <v>8</v>
      </c>
      <c r="D1049" t="s">
        <v>107</v>
      </c>
      <c r="E1049" t="s">
        <v>19594</v>
      </c>
      <c r="F1049">
        <v>20</v>
      </c>
    </row>
    <row r="1050" spans="1:6" x14ac:dyDescent="0.25">
      <c r="A1050" t="s">
        <v>51</v>
      </c>
      <c r="B1050">
        <v>2012</v>
      </c>
      <c r="C1050" t="s">
        <v>8</v>
      </c>
      <c r="D1050" t="s">
        <v>39</v>
      </c>
      <c r="E1050" t="s">
        <v>19595</v>
      </c>
      <c r="F1050">
        <v>48</v>
      </c>
    </row>
    <row r="1051" spans="1:6" x14ac:dyDescent="0.25">
      <c r="A1051" t="s">
        <v>51</v>
      </c>
      <c r="B1051">
        <v>2012</v>
      </c>
      <c r="C1051" t="s">
        <v>8</v>
      </c>
      <c r="D1051" t="s">
        <v>103</v>
      </c>
      <c r="E1051" t="s">
        <v>19596</v>
      </c>
      <c r="F1051">
        <v>311</v>
      </c>
    </row>
    <row r="1052" spans="1:6" x14ac:dyDescent="0.25">
      <c r="A1052" t="s">
        <v>51</v>
      </c>
      <c r="B1052">
        <v>2012</v>
      </c>
      <c r="C1052" t="s">
        <v>9</v>
      </c>
      <c r="D1052" t="s">
        <v>38</v>
      </c>
      <c r="E1052" t="s">
        <v>19597</v>
      </c>
      <c r="F1052">
        <v>4</v>
      </c>
    </row>
    <row r="1053" spans="1:6" x14ac:dyDescent="0.25">
      <c r="A1053" t="s">
        <v>51</v>
      </c>
      <c r="B1053">
        <v>2012</v>
      </c>
      <c r="C1053" t="s">
        <v>9</v>
      </c>
      <c r="D1053" t="s">
        <v>40</v>
      </c>
      <c r="E1053" t="s">
        <v>19598</v>
      </c>
      <c r="F1053">
        <v>2</v>
      </c>
    </row>
    <row r="1054" spans="1:6" x14ac:dyDescent="0.25">
      <c r="A1054" t="s">
        <v>51</v>
      </c>
      <c r="B1054">
        <v>2012</v>
      </c>
      <c r="C1054" t="s">
        <v>9</v>
      </c>
      <c r="D1054" t="s">
        <v>102</v>
      </c>
      <c r="E1054" t="s">
        <v>19599</v>
      </c>
      <c r="F1054">
        <v>9</v>
      </c>
    </row>
    <row r="1055" spans="1:6" x14ac:dyDescent="0.25">
      <c r="A1055" t="s">
        <v>51</v>
      </c>
      <c r="B1055">
        <v>2012</v>
      </c>
      <c r="C1055" t="s">
        <v>9</v>
      </c>
      <c r="D1055" t="s">
        <v>107</v>
      </c>
      <c r="E1055" t="s">
        <v>19600</v>
      </c>
      <c r="F1055">
        <v>6</v>
      </c>
    </row>
    <row r="1056" spans="1:6" x14ac:dyDescent="0.25">
      <c r="A1056" t="s">
        <v>51</v>
      </c>
      <c r="B1056">
        <v>2012</v>
      </c>
      <c r="C1056" t="s">
        <v>9</v>
      </c>
      <c r="D1056" t="s">
        <v>39</v>
      </c>
      <c r="E1056" t="s">
        <v>19601</v>
      </c>
      <c r="F1056">
        <v>13</v>
      </c>
    </row>
    <row r="1057" spans="1:6" x14ac:dyDescent="0.25">
      <c r="A1057" t="s">
        <v>51</v>
      </c>
      <c r="B1057">
        <v>2012</v>
      </c>
      <c r="C1057" t="s">
        <v>9</v>
      </c>
      <c r="D1057" t="s">
        <v>103</v>
      </c>
      <c r="E1057" t="s">
        <v>19602</v>
      </c>
      <c r="F1057">
        <v>115</v>
      </c>
    </row>
    <row r="1058" spans="1:6" x14ac:dyDescent="0.25">
      <c r="A1058" t="s">
        <v>51</v>
      </c>
      <c r="B1058">
        <v>2012</v>
      </c>
      <c r="C1058" t="s">
        <v>10</v>
      </c>
      <c r="D1058" t="s">
        <v>102</v>
      </c>
      <c r="E1058" t="s">
        <v>19603</v>
      </c>
      <c r="F1058">
        <v>4</v>
      </c>
    </row>
    <row r="1059" spans="1:6" x14ac:dyDescent="0.25">
      <c r="A1059" t="s">
        <v>51</v>
      </c>
      <c r="B1059">
        <v>2012</v>
      </c>
      <c r="C1059" t="s">
        <v>10</v>
      </c>
      <c r="D1059" t="s">
        <v>103</v>
      </c>
      <c r="E1059" t="s">
        <v>19604</v>
      </c>
      <c r="F1059">
        <v>24</v>
      </c>
    </row>
    <row r="1060" spans="1:6" x14ac:dyDescent="0.25">
      <c r="A1060" t="s">
        <v>51</v>
      </c>
      <c r="B1060">
        <v>2012</v>
      </c>
      <c r="C1060" t="s">
        <v>11</v>
      </c>
      <c r="D1060" t="s">
        <v>38</v>
      </c>
      <c r="E1060" t="s">
        <v>19605</v>
      </c>
      <c r="F1060">
        <v>1</v>
      </c>
    </row>
    <row r="1061" spans="1:6" x14ac:dyDescent="0.25">
      <c r="A1061" t="s">
        <v>51</v>
      </c>
      <c r="B1061">
        <v>2012</v>
      </c>
      <c r="C1061" t="s">
        <v>11</v>
      </c>
      <c r="D1061" t="s">
        <v>102</v>
      </c>
      <c r="E1061" t="s">
        <v>19606</v>
      </c>
      <c r="F1061">
        <v>8</v>
      </c>
    </row>
    <row r="1062" spans="1:6" x14ac:dyDescent="0.25">
      <c r="A1062" t="s">
        <v>51</v>
      </c>
      <c r="B1062">
        <v>2012</v>
      </c>
      <c r="C1062" t="s">
        <v>11</v>
      </c>
      <c r="D1062" t="s">
        <v>107</v>
      </c>
      <c r="E1062" t="s">
        <v>19607</v>
      </c>
      <c r="F1062">
        <v>1</v>
      </c>
    </row>
    <row r="1063" spans="1:6" x14ac:dyDescent="0.25">
      <c r="A1063" t="s">
        <v>51</v>
      </c>
      <c r="B1063">
        <v>2012</v>
      </c>
      <c r="C1063" t="s">
        <v>11</v>
      </c>
      <c r="D1063" t="s">
        <v>39</v>
      </c>
      <c r="E1063" t="s">
        <v>19608</v>
      </c>
      <c r="F1063">
        <v>7</v>
      </c>
    </row>
    <row r="1064" spans="1:6" x14ac:dyDescent="0.25">
      <c r="A1064" t="s">
        <v>51</v>
      </c>
      <c r="B1064">
        <v>2012</v>
      </c>
      <c r="C1064" t="s">
        <v>11</v>
      </c>
      <c r="D1064" t="s">
        <v>103</v>
      </c>
      <c r="E1064" t="s">
        <v>19609</v>
      </c>
      <c r="F1064">
        <v>31</v>
      </c>
    </row>
    <row r="1065" spans="1:6" x14ac:dyDescent="0.25">
      <c r="A1065" t="s">
        <v>51</v>
      </c>
      <c r="B1065">
        <v>2013</v>
      </c>
      <c r="C1065" t="s">
        <v>7</v>
      </c>
      <c r="D1065" t="s">
        <v>38</v>
      </c>
      <c r="E1065" t="s">
        <v>19610</v>
      </c>
      <c r="F1065">
        <v>10</v>
      </c>
    </row>
    <row r="1066" spans="1:6" x14ac:dyDescent="0.25">
      <c r="A1066" t="s">
        <v>51</v>
      </c>
      <c r="B1066">
        <v>2013</v>
      </c>
      <c r="C1066" t="s">
        <v>7</v>
      </c>
      <c r="D1066" t="s">
        <v>40</v>
      </c>
      <c r="E1066" t="s">
        <v>19611</v>
      </c>
      <c r="F1066">
        <v>6</v>
      </c>
    </row>
    <row r="1067" spans="1:6" x14ac:dyDescent="0.25">
      <c r="A1067" t="s">
        <v>51</v>
      </c>
      <c r="B1067">
        <v>2013</v>
      </c>
      <c r="C1067" t="s">
        <v>7</v>
      </c>
      <c r="D1067" t="s">
        <v>102</v>
      </c>
      <c r="E1067" t="s">
        <v>19612</v>
      </c>
      <c r="F1067">
        <v>18</v>
      </c>
    </row>
    <row r="1068" spans="1:6" x14ac:dyDescent="0.25">
      <c r="A1068" t="s">
        <v>51</v>
      </c>
      <c r="B1068">
        <v>2013</v>
      </c>
      <c r="C1068" t="s">
        <v>7</v>
      </c>
      <c r="D1068" t="s">
        <v>107</v>
      </c>
      <c r="E1068" t="s">
        <v>19613</v>
      </c>
      <c r="F1068">
        <v>48</v>
      </c>
    </row>
    <row r="1069" spans="1:6" x14ac:dyDescent="0.25">
      <c r="A1069" t="s">
        <v>51</v>
      </c>
      <c r="B1069">
        <v>2013</v>
      </c>
      <c r="C1069" t="s">
        <v>7</v>
      </c>
      <c r="D1069" t="s">
        <v>39</v>
      </c>
      <c r="E1069" t="s">
        <v>19614</v>
      </c>
      <c r="F1069">
        <v>24</v>
      </c>
    </row>
    <row r="1070" spans="1:6" x14ac:dyDescent="0.25">
      <c r="A1070" t="s">
        <v>51</v>
      </c>
      <c r="B1070">
        <v>2013</v>
      </c>
      <c r="C1070" t="s">
        <v>7</v>
      </c>
      <c r="D1070" t="s">
        <v>103</v>
      </c>
      <c r="E1070" t="s">
        <v>19615</v>
      </c>
      <c r="F1070">
        <v>113</v>
      </c>
    </row>
    <row r="1071" spans="1:6" x14ac:dyDescent="0.25">
      <c r="A1071" t="s">
        <v>51</v>
      </c>
      <c r="B1071">
        <v>2013</v>
      </c>
      <c r="C1071" t="s">
        <v>8</v>
      </c>
      <c r="D1071" t="s">
        <v>38</v>
      </c>
      <c r="E1071" t="s">
        <v>19616</v>
      </c>
      <c r="F1071">
        <v>9</v>
      </c>
    </row>
    <row r="1072" spans="1:6" x14ac:dyDescent="0.25">
      <c r="A1072" t="s">
        <v>51</v>
      </c>
      <c r="B1072">
        <v>2013</v>
      </c>
      <c r="C1072" t="s">
        <v>8</v>
      </c>
      <c r="D1072" t="s">
        <v>40</v>
      </c>
      <c r="E1072" t="s">
        <v>19617</v>
      </c>
      <c r="F1072">
        <v>6</v>
      </c>
    </row>
    <row r="1073" spans="1:6" x14ac:dyDescent="0.25">
      <c r="A1073" t="s">
        <v>51</v>
      </c>
      <c r="B1073">
        <v>2013</v>
      </c>
      <c r="C1073" t="s">
        <v>8</v>
      </c>
      <c r="D1073" t="s">
        <v>102</v>
      </c>
      <c r="E1073" t="s">
        <v>19618</v>
      </c>
      <c r="F1073">
        <v>29</v>
      </c>
    </row>
    <row r="1074" spans="1:6" x14ac:dyDescent="0.25">
      <c r="A1074" t="s">
        <v>51</v>
      </c>
      <c r="B1074">
        <v>2013</v>
      </c>
      <c r="C1074" t="s">
        <v>8</v>
      </c>
      <c r="D1074" t="s">
        <v>107</v>
      </c>
      <c r="E1074" t="s">
        <v>19619</v>
      </c>
      <c r="F1074">
        <v>22</v>
      </c>
    </row>
    <row r="1075" spans="1:6" x14ac:dyDescent="0.25">
      <c r="A1075" t="s">
        <v>51</v>
      </c>
      <c r="B1075">
        <v>2013</v>
      </c>
      <c r="C1075" t="s">
        <v>8</v>
      </c>
      <c r="D1075" t="s">
        <v>39</v>
      </c>
      <c r="E1075" t="s">
        <v>19620</v>
      </c>
      <c r="F1075">
        <v>39</v>
      </c>
    </row>
    <row r="1076" spans="1:6" x14ac:dyDescent="0.25">
      <c r="A1076" t="s">
        <v>51</v>
      </c>
      <c r="B1076">
        <v>2013</v>
      </c>
      <c r="C1076" t="s">
        <v>8</v>
      </c>
      <c r="D1076" t="s">
        <v>103</v>
      </c>
      <c r="E1076" t="s">
        <v>19621</v>
      </c>
      <c r="F1076">
        <v>285</v>
      </c>
    </row>
    <row r="1077" spans="1:6" x14ac:dyDescent="0.25">
      <c r="A1077" t="s">
        <v>51</v>
      </c>
      <c r="B1077">
        <v>2013</v>
      </c>
      <c r="C1077" t="s">
        <v>9</v>
      </c>
      <c r="D1077" t="s">
        <v>38</v>
      </c>
      <c r="E1077" t="s">
        <v>19622</v>
      </c>
      <c r="F1077">
        <v>2</v>
      </c>
    </row>
    <row r="1078" spans="1:6" x14ac:dyDescent="0.25">
      <c r="A1078" t="s">
        <v>51</v>
      </c>
      <c r="B1078">
        <v>2013</v>
      </c>
      <c r="C1078" t="s">
        <v>9</v>
      </c>
      <c r="D1078" t="s">
        <v>40</v>
      </c>
      <c r="E1078" t="s">
        <v>19623</v>
      </c>
      <c r="F1078">
        <v>2</v>
      </c>
    </row>
    <row r="1079" spans="1:6" x14ac:dyDescent="0.25">
      <c r="A1079" t="s">
        <v>51</v>
      </c>
      <c r="B1079">
        <v>2013</v>
      </c>
      <c r="C1079" t="s">
        <v>9</v>
      </c>
      <c r="D1079" t="s">
        <v>102</v>
      </c>
      <c r="E1079" t="s">
        <v>19624</v>
      </c>
      <c r="F1079">
        <v>11</v>
      </c>
    </row>
    <row r="1080" spans="1:6" x14ac:dyDescent="0.25">
      <c r="A1080" t="s">
        <v>51</v>
      </c>
      <c r="B1080">
        <v>2013</v>
      </c>
      <c r="C1080" t="s">
        <v>9</v>
      </c>
      <c r="D1080" t="s">
        <v>107</v>
      </c>
      <c r="E1080" t="s">
        <v>19625</v>
      </c>
      <c r="F1080">
        <v>6</v>
      </c>
    </row>
    <row r="1081" spans="1:6" x14ac:dyDescent="0.25">
      <c r="A1081" t="s">
        <v>51</v>
      </c>
      <c r="B1081">
        <v>2013</v>
      </c>
      <c r="C1081" t="s">
        <v>9</v>
      </c>
      <c r="D1081" t="s">
        <v>39</v>
      </c>
      <c r="E1081" t="s">
        <v>19626</v>
      </c>
      <c r="F1081">
        <v>16</v>
      </c>
    </row>
    <row r="1082" spans="1:6" x14ac:dyDescent="0.25">
      <c r="A1082" t="s">
        <v>51</v>
      </c>
      <c r="B1082">
        <v>2013</v>
      </c>
      <c r="C1082" t="s">
        <v>9</v>
      </c>
      <c r="D1082" t="s">
        <v>103</v>
      </c>
      <c r="E1082" t="s">
        <v>19627</v>
      </c>
      <c r="F1082">
        <v>112</v>
      </c>
    </row>
    <row r="1083" spans="1:6" x14ac:dyDescent="0.25">
      <c r="A1083" t="s">
        <v>51</v>
      </c>
      <c r="B1083">
        <v>2013</v>
      </c>
      <c r="C1083" t="s">
        <v>10</v>
      </c>
      <c r="D1083" t="s">
        <v>102</v>
      </c>
      <c r="E1083" t="s">
        <v>19628</v>
      </c>
      <c r="F1083">
        <v>5</v>
      </c>
    </row>
    <row r="1084" spans="1:6" x14ac:dyDescent="0.25">
      <c r="A1084" t="s">
        <v>51</v>
      </c>
      <c r="B1084">
        <v>2013</v>
      </c>
      <c r="C1084" t="s">
        <v>10</v>
      </c>
      <c r="D1084" t="s">
        <v>107</v>
      </c>
      <c r="E1084" t="s">
        <v>19629</v>
      </c>
      <c r="F1084">
        <v>1</v>
      </c>
    </row>
    <row r="1085" spans="1:6" x14ac:dyDescent="0.25">
      <c r="A1085" t="s">
        <v>51</v>
      </c>
      <c r="B1085">
        <v>2013</v>
      </c>
      <c r="C1085" t="s">
        <v>10</v>
      </c>
      <c r="D1085" t="s">
        <v>39</v>
      </c>
      <c r="E1085" t="s">
        <v>19630</v>
      </c>
      <c r="F1085">
        <v>2</v>
      </c>
    </row>
    <row r="1086" spans="1:6" x14ac:dyDescent="0.25">
      <c r="A1086" t="s">
        <v>51</v>
      </c>
      <c r="B1086">
        <v>2013</v>
      </c>
      <c r="C1086" t="s">
        <v>10</v>
      </c>
      <c r="D1086" t="s">
        <v>103</v>
      </c>
      <c r="E1086" t="s">
        <v>19631</v>
      </c>
      <c r="F1086">
        <v>24</v>
      </c>
    </row>
    <row r="1087" spans="1:6" x14ac:dyDescent="0.25">
      <c r="A1087" t="s">
        <v>51</v>
      </c>
      <c r="B1087">
        <v>2013</v>
      </c>
      <c r="C1087" t="s">
        <v>11</v>
      </c>
      <c r="D1087" t="s">
        <v>102</v>
      </c>
      <c r="E1087" t="s">
        <v>19632</v>
      </c>
      <c r="F1087">
        <v>15</v>
      </c>
    </row>
    <row r="1088" spans="1:6" x14ac:dyDescent="0.25">
      <c r="A1088" t="s">
        <v>51</v>
      </c>
      <c r="B1088">
        <v>2013</v>
      </c>
      <c r="C1088" t="s">
        <v>11</v>
      </c>
      <c r="D1088" t="s">
        <v>107</v>
      </c>
      <c r="E1088" t="s">
        <v>19633</v>
      </c>
      <c r="F1088">
        <v>2</v>
      </c>
    </row>
    <row r="1089" spans="1:6" x14ac:dyDescent="0.25">
      <c r="A1089" t="s">
        <v>51</v>
      </c>
      <c r="B1089">
        <v>2013</v>
      </c>
      <c r="C1089" t="s">
        <v>11</v>
      </c>
      <c r="D1089" t="s">
        <v>39</v>
      </c>
      <c r="E1089" t="s">
        <v>19634</v>
      </c>
      <c r="F1089">
        <v>8</v>
      </c>
    </row>
    <row r="1090" spans="1:6" x14ac:dyDescent="0.25">
      <c r="A1090" t="s">
        <v>51</v>
      </c>
      <c r="B1090">
        <v>2013</v>
      </c>
      <c r="C1090" t="s">
        <v>11</v>
      </c>
      <c r="D1090" t="s">
        <v>103</v>
      </c>
      <c r="E1090" t="s">
        <v>19635</v>
      </c>
      <c r="F1090">
        <v>31</v>
      </c>
    </row>
    <row r="1091" spans="1:6" x14ac:dyDescent="0.25">
      <c r="A1091" t="s">
        <v>51</v>
      </c>
      <c r="B1091">
        <v>2014</v>
      </c>
      <c r="C1091" t="s">
        <v>7</v>
      </c>
      <c r="D1091" t="s">
        <v>38</v>
      </c>
      <c r="E1091" t="s">
        <v>19636</v>
      </c>
      <c r="F1091">
        <v>7</v>
      </c>
    </row>
    <row r="1092" spans="1:6" x14ac:dyDescent="0.25">
      <c r="A1092" t="s">
        <v>51</v>
      </c>
      <c r="B1092">
        <v>2014</v>
      </c>
      <c r="C1092" t="s">
        <v>7</v>
      </c>
      <c r="D1092" t="s">
        <v>40</v>
      </c>
      <c r="E1092" t="s">
        <v>19637</v>
      </c>
      <c r="F1092">
        <v>8</v>
      </c>
    </row>
    <row r="1093" spans="1:6" x14ac:dyDescent="0.25">
      <c r="A1093" t="s">
        <v>51</v>
      </c>
      <c r="B1093">
        <v>2014</v>
      </c>
      <c r="C1093" t="s">
        <v>7</v>
      </c>
      <c r="D1093" t="s">
        <v>102</v>
      </c>
      <c r="E1093" t="s">
        <v>19638</v>
      </c>
      <c r="F1093">
        <v>25</v>
      </c>
    </row>
    <row r="1094" spans="1:6" x14ac:dyDescent="0.25">
      <c r="A1094" t="s">
        <v>51</v>
      </c>
      <c r="B1094">
        <v>2014</v>
      </c>
      <c r="C1094" t="s">
        <v>7</v>
      </c>
      <c r="D1094" t="s">
        <v>107</v>
      </c>
      <c r="E1094" t="s">
        <v>19639</v>
      </c>
      <c r="F1094">
        <v>47</v>
      </c>
    </row>
    <row r="1095" spans="1:6" x14ac:dyDescent="0.25">
      <c r="A1095" t="s">
        <v>51</v>
      </c>
      <c r="B1095">
        <v>2014</v>
      </c>
      <c r="C1095" t="s">
        <v>7</v>
      </c>
      <c r="D1095" t="s">
        <v>39</v>
      </c>
      <c r="E1095" t="s">
        <v>19640</v>
      </c>
      <c r="F1095">
        <v>21</v>
      </c>
    </row>
    <row r="1096" spans="1:6" x14ac:dyDescent="0.25">
      <c r="A1096" t="s">
        <v>51</v>
      </c>
      <c r="B1096">
        <v>2014</v>
      </c>
      <c r="C1096" t="s">
        <v>7</v>
      </c>
      <c r="D1096" t="s">
        <v>103</v>
      </c>
      <c r="E1096" t="s">
        <v>19641</v>
      </c>
      <c r="F1096">
        <v>123</v>
      </c>
    </row>
    <row r="1097" spans="1:6" x14ac:dyDescent="0.25">
      <c r="A1097" t="s">
        <v>51</v>
      </c>
      <c r="B1097">
        <v>2014</v>
      </c>
      <c r="C1097" t="s">
        <v>8</v>
      </c>
      <c r="D1097" t="s">
        <v>38</v>
      </c>
      <c r="E1097" t="s">
        <v>19642</v>
      </c>
      <c r="F1097">
        <v>9</v>
      </c>
    </row>
    <row r="1098" spans="1:6" x14ac:dyDescent="0.25">
      <c r="A1098" t="s">
        <v>51</v>
      </c>
      <c r="B1098">
        <v>2014</v>
      </c>
      <c r="C1098" t="s">
        <v>8</v>
      </c>
      <c r="D1098" t="s">
        <v>40</v>
      </c>
      <c r="E1098" t="s">
        <v>19643</v>
      </c>
      <c r="F1098">
        <v>4</v>
      </c>
    </row>
    <row r="1099" spans="1:6" x14ac:dyDescent="0.25">
      <c r="A1099" t="s">
        <v>51</v>
      </c>
      <c r="B1099">
        <v>2014</v>
      </c>
      <c r="C1099" t="s">
        <v>8</v>
      </c>
      <c r="D1099" t="s">
        <v>102</v>
      </c>
      <c r="E1099" t="s">
        <v>19644</v>
      </c>
      <c r="F1099">
        <v>26</v>
      </c>
    </row>
    <row r="1100" spans="1:6" x14ac:dyDescent="0.25">
      <c r="A1100" t="s">
        <v>51</v>
      </c>
      <c r="B1100">
        <v>2014</v>
      </c>
      <c r="C1100" t="s">
        <v>8</v>
      </c>
      <c r="D1100" t="s">
        <v>107</v>
      </c>
      <c r="E1100" t="s">
        <v>19645</v>
      </c>
      <c r="F1100">
        <v>26</v>
      </c>
    </row>
    <row r="1101" spans="1:6" x14ac:dyDescent="0.25">
      <c r="A1101" t="s">
        <v>51</v>
      </c>
      <c r="B1101">
        <v>2014</v>
      </c>
      <c r="C1101" t="s">
        <v>8</v>
      </c>
      <c r="D1101" t="s">
        <v>39</v>
      </c>
      <c r="E1101" t="s">
        <v>19646</v>
      </c>
      <c r="F1101">
        <v>38</v>
      </c>
    </row>
    <row r="1102" spans="1:6" x14ac:dyDescent="0.25">
      <c r="A1102" t="s">
        <v>51</v>
      </c>
      <c r="B1102">
        <v>2014</v>
      </c>
      <c r="C1102" t="s">
        <v>8</v>
      </c>
      <c r="D1102" t="s">
        <v>103</v>
      </c>
      <c r="E1102" t="s">
        <v>19647</v>
      </c>
      <c r="F1102">
        <v>295</v>
      </c>
    </row>
    <row r="1103" spans="1:6" x14ac:dyDescent="0.25">
      <c r="A1103" t="s">
        <v>51</v>
      </c>
      <c r="B1103">
        <v>2014</v>
      </c>
      <c r="C1103" t="s">
        <v>9</v>
      </c>
      <c r="D1103" t="s">
        <v>38</v>
      </c>
      <c r="E1103" t="s">
        <v>19648</v>
      </c>
      <c r="F1103">
        <v>1</v>
      </c>
    </row>
    <row r="1104" spans="1:6" x14ac:dyDescent="0.25">
      <c r="A1104" t="s">
        <v>51</v>
      </c>
      <c r="B1104">
        <v>2014</v>
      </c>
      <c r="C1104" t="s">
        <v>9</v>
      </c>
      <c r="D1104" t="s">
        <v>102</v>
      </c>
      <c r="E1104" t="s">
        <v>19649</v>
      </c>
      <c r="F1104">
        <v>13</v>
      </c>
    </row>
    <row r="1105" spans="1:6" x14ac:dyDescent="0.25">
      <c r="A1105" t="s">
        <v>51</v>
      </c>
      <c r="B1105">
        <v>2014</v>
      </c>
      <c r="C1105" t="s">
        <v>9</v>
      </c>
      <c r="D1105" t="s">
        <v>107</v>
      </c>
      <c r="E1105" t="s">
        <v>19650</v>
      </c>
      <c r="F1105">
        <v>7</v>
      </c>
    </row>
    <row r="1106" spans="1:6" x14ac:dyDescent="0.25">
      <c r="A1106" t="s">
        <v>51</v>
      </c>
      <c r="B1106">
        <v>2014</v>
      </c>
      <c r="C1106" t="s">
        <v>9</v>
      </c>
      <c r="D1106" t="s">
        <v>39</v>
      </c>
      <c r="E1106" t="s">
        <v>19651</v>
      </c>
      <c r="F1106">
        <v>13</v>
      </c>
    </row>
    <row r="1107" spans="1:6" x14ac:dyDescent="0.25">
      <c r="A1107" t="s">
        <v>51</v>
      </c>
      <c r="B1107">
        <v>2014</v>
      </c>
      <c r="C1107" t="s">
        <v>9</v>
      </c>
      <c r="D1107" t="s">
        <v>103</v>
      </c>
      <c r="E1107" t="s">
        <v>19652</v>
      </c>
      <c r="F1107">
        <v>106</v>
      </c>
    </row>
    <row r="1108" spans="1:6" x14ac:dyDescent="0.25">
      <c r="A1108" t="s">
        <v>51</v>
      </c>
      <c r="B1108">
        <v>2014</v>
      </c>
      <c r="C1108" t="s">
        <v>10</v>
      </c>
      <c r="D1108" t="s">
        <v>102</v>
      </c>
      <c r="E1108" t="s">
        <v>19653</v>
      </c>
      <c r="F1108">
        <v>5</v>
      </c>
    </row>
    <row r="1109" spans="1:6" x14ac:dyDescent="0.25">
      <c r="A1109" t="s">
        <v>51</v>
      </c>
      <c r="B1109">
        <v>2014</v>
      </c>
      <c r="C1109" t="s">
        <v>10</v>
      </c>
      <c r="D1109" t="s">
        <v>39</v>
      </c>
      <c r="E1109" t="s">
        <v>19654</v>
      </c>
      <c r="F1109">
        <v>3</v>
      </c>
    </row>
    <row r="1110" spans="1:6" x14ac:dyDescent="0.25">
      <c r="A1110" t="s">
        <v>51</v>
      </c>
      <c r="B1110">
        <v>2014</v>
      </c>
      <c r="C1110" t="s">
        <v>10</v>
      </c>
      <c r="D1110" t="s">
        <v>103</v>
      </c>
      <c r="E1110" t="s">
        <v>19655</v>
      </c>
      <c r="F1110">
        <v>30</v>
      </c>
    </row>
    <row r="1111" spans="1:6" x14ac:dyDescent="0.25">
      <c r="A1111" t="s">
        <v>51</v>
      </c>
      <c r="B1111">
        <v>2014</v>
      </c>
      <c r="C1111" t="s">
        <v>11</v>
      </c>
      <c r="D1111" t="s">
        <v>38</v>
      </c>
      <c r="E1111" t="s">
        <v>19656</v>
      </c>
      <c r="F1111">
        <v>1</v>
      </c>
    </row>
    <row r="1112" spans="1:6" x14ac:dyDescent="0.25">
      <c r="A1112" t="s">
        <v>51</v>
      </c>
      <c r="B1112">
        <v>2014</v>
      </c>
      <c r="C1112" t="s">
        <v>11</v>
      </c>
      <c r="D1112" t="s">
        <v>40</v>
      </c>
      <c r="E1112" t="s">
        <v>19657</v>
      </c>
      <c r="F1112">
        <v>1</v>
      </c>
    </row>
    <row r="1113" spans="1:6" x14ac:dyDescent="0.25">
      <c r="A1113" t="s">
        <v>51</v>
      </c>
      <c r="B1113">
        <v>2014</v>
      </c>
      <c r="C1113" t="s">
        <v>11</v>
      </c>
      <c r="D1113" t="s">
        <v>102</v>
      </c>
      <c r="E1113" t="s">
        <v>19658</v>
      </c>
      <c r="F1113">
        <v>18</v>
      </c>
    </row>
    <row r="1114" spans="1:6" x14ac:dyDescent="0.25">
      <c r="A1114" t="s">
        <v>51</v>
      </c>
      <c r="B1114">
        <v>2014</v>
      </c>
      <c r="C1114" t="s">
        <v>11</v>
      </c>
      <c r="D1114" t="s">
        <v>107</v>
      </c>
      <c r="E1114" t="s">
        <v>19659</v>
      </c>
      <c r="F1114">
        <v>3</v>
      </c>
    </row>
    <row r="1115" spans="1:6" x14ac:dyDescent="0.25">
      <c r="A1115" t="s">
        <v>51</v>
      </c>
      <c r="B1115">
        <v>2014</v>
      </c>
      <c r="C1115" t="s">
        <v>11</v>
      </c>
      <c r="D1115" t="s">
        <v>39</v>
      </c>
      <c r="E1115" t="s">
        <v>19660</v>
      </c>
      <c r="F1115">
        <v>5</v>
      </c>
    </row>
    <row r="1116" spans="1:6" x14ac:dyDescent="0.25">
      <c r="A1116" t="s">
        <v>51</v>
      </c>
      <c r="B1116">
        <v>2014</v>
      </c>
      <c r="C1116" t="s">
        <v>11</v>
      </c>
      <c r="D1116" t="s">
        <v>103</v>
      </c>
      <c r="E1116" t="s">
        <v>19661</v>
      </c>
      <c r="F1116">
        <v>24</v>
      </c>
    </row>
    <row r="1117" spans="1:6" x14ac:dyDescent="0.25">
      <c r="A1117" t="s">
        <v>51</v>
      </c>
      <c r="B1117">
        <v>2015</v>
      </c>
      <c r="C1117" t="s">
        <v>7</v>
      </c>
      <c r="D1117" t="s">
        <v>38</v>
      </c>
      <c r="E1117" t="s">
        <v>19662</v>
      </c>
      <c r="F1117">
        <v>14</v>
      </c>
    </row>
    <row r="1118" spans="1:6" x14ac:dyDescent="0.25">
      <c r="A1118" t="s">
        <v>51</v>
      </c>
      <c r="B1118">
        <v>2015</v>
      </c>
      <c r="C1118" t="s">
        <v>7</v>
      </c>
      <c r="D1118" t="s">
        <v>40</v>
      </c>
      <c r="E1118" t="s">
        <v>19663</v>
      </c>
      <c r="F1118">
        <v>9</v>
      </c>
    </row>
    <row r="1119" spans="1:6" x14ac:dyDescent="0.25">
      <c r="A1119" t="s">
        <v>51</v>
      </c>
      <c r="B1119">
        <v>2015</v>
      </c>
      <c r="C1119" t="s">
        <v>7</v>
      </c>
      <c r="D1119" t="s">
        <v>102</v>
      </c>
      <c r="E1119" t="s">
        <v>19664</v>
      </c>
      <c r="F1119">
        <v>23</v>
      </c>
    </row>
    <row r="1120" spans="1:6" x14ac:dyDescent="0.25">
      <c r="A1120" t="s">
        <v>51</v>
      </c>
      <c r="B1120">
        <v>2015</v>
      </c>
      <c r="C1120" t="s">
        <v>7</v>
      </c>
      <c r="D1120" t="s">
        <v>107</v>
      </c>
      <c r="E1120" t="s">
        <v>19665</v>
      </c>
      <c r="F1120">
        <v>32</v>
      </c>
    </row>
    <row r="1121" spans="1:6" x14ac:dyDescent="0.25">
      <c r="A1121" t="s">
        <v>51</v>
      </c>
      <c r="B1121">
        <v>2015</v>
      </c>
      <c r="C1121" t="s">
        <v>7</v>
      </c>
      <c r="D1121" t="s">
        <v>39</v>
      </c>
      <c r="E1121" t="s">
        <v>19666</v>
      </c>
      <c r="F1121">
        <v>24</v>
      </c>
    </row>
    <row r="1122" spans="1:6" x14ac:dyDescent="0.25">
      <c r="A1122" t="s">
        <v>51</v>
      </c>
      <c r="B1122">
        <v>2015</v>
      </c>
      <c r="C1122" t="s">
        <v>7</v>
      </c>
      <c r="D1122" t="s">
        <v>103</v>
      </c>
      <c r="E1122" t="s">
        <v>19667</v>
      </c>
      <c r="F1122">
        <v>118</v>
      </c>
    </row>
    <row r="1123" spans="1:6" x14ac:dyDescent="0.25">
      <c r="A1123" t="s">
        <v>51</v>
      </c>
      <c r="B1123">
        <v>2015</v>
      </c>
      <c r="C1123" t="s">
        <v>8</v>
      </c>
      <c r="D1123" t="s">
        <v>38</v>
      </c>
      <c r="E1123" t="s">
        <v>19668</v>
      </c>
      <c r="F1123">
        <v>7</v>
      </c>
    </row>
    <row r="1124" spans="1:6" x14ac:dyDescent="0.25">
      <c r="A1124" t="s">
        <v>51</v>
      </c>
      <c r="B1124">
        <v>2015</v>
      </c>
      <c r="C1124" t="s">
        <v>8</v>
      </c>
      <c r="D1124" t="s">
        <v>40</v>
      </c>
      <c r="E1124" t="s">
        <v>19669</v>
      </c>
      <c r="F1124">
        <v>9</v>
      </c>
    </row>
    <row r="1125" spans="1:6" x14ac:dyDescent="0.25">
      <c r="A1125" t="s">
        <v>51</v>
      </c>
      <c r="B1125">
        <v>2015</v>
      </c>
      <c r="C1125" t="s">
        <v>8</v>
      </c>
      <c r="D1125" t="s">
        <v>102</v>
      </c>
      <c r="E1125" t="s">
        <v>19670</v>
      </c>
      <c r="F1125">
        <v>20</v>
      </c>
    </row>
    <row r="1126" spans="1:6" x14ac:dyDescent="0.25">
      <c r="A1126" t="s">
        <v>51</v>
      </c>
      <c r="B1126">
        <v>2015</v>
      </c>
      <c r="C1126" t="s">
        <v>8</v>
      </c>
      <c r="D1126" t="s">
        <v>107</v>
      </c>
      <c r="E1126" t="s">
        <v>19671</v>
      </c>
      <c r="F1126">
        <v>16</v>
      </c>
    </row>
    <row r="1127" spans="1:6" x14ac:dyDescent="0.25">
      <c r="A1127" t="s">
        <v>51</v>
      </c>
      <c r="B1127">
        <v>2015</v>
      </c>
      <c r="C1127" t="s">
        <v>8</v>
      </c>
      <c r="D1127" t="s">
        <v>39</v>
      </c>
      <c r="E1127" t="s">
        <v>19672</v>
      </c>
      <c r="F1127">
        <v>43</v>
      </c>
    </row>
    <row r="1128" spans="1:6" x14ac:dyDescent="0.25">
      <c r="A1128" t="s">
        <v>51</v>
      </c>
      <c r="B1128">
        <v>2015</v>
      </c>
      <c r="C1128" t="s">
        <v>8</v>
      </c>
      <c r="D1128" t="s">
        <v>103</v>
      </c>
      <c r="E1128" t="s">
        <v>19673</v>
      </c>
      <c r="F1128">
        <v>298</v>
      </c>
    </row>
    <row r="1129" spans="1:6" x14ac:dyDescent="0.25">
      <c r="A1129" t="s">
        <v>51</v>
      </c>
      <c r="B1129">
        <v>2015</v>
      </c>
      <c r="C1129" t="s">
        <v>9</v>
      </c>
      <c r="D1129" t="s">
        <v>40</v>
      </c>
      <c r="E1129" t="s">
        <v>19674</v>
      </c>
      <c r="F1129">
        <v>5</v>
      </c>
    </row>
    <row r="1130" spans="1:6" x14ac:dyDescent="0.25">
      <c r="A1130" t="s">
        <v>51</v>
      </c>
      <c r="B1130">
        <v>2015</v>
      </c>
      <c r="C1130" t="s">
        <v>9</v>
      </c>
      <c r="D1130" t="s">
        <v>102</v>
      </c>
      <c r="E1130" t="s">
        <v>19675</v>
      </c>
      <c r="F1130">
        <v>16</v>
      </c>
    </row>
    <row r="1131" spans="1:6" x14ac:dyDescent="0.25">
      <c r="A1131" t="s">
        <v>51</v>
      </c>
      <c r="B1131">
        <v>2015</v>
      </c>
      <c r="C1131" t="s">
        <v>9</v>
      </c>
      <c r="D1131" t="s">
        <v>107</v>
      </c>
      <c r="E1131" t="s">
        <v>19676</v>
      </c>
      <c r="F1131">
        <v>4</v>
      </c>
    </row>
    <row r="1132" spans="1:6" x14ac:dyDescent="0.25">
      <c r="A1132" t="s">
        <v>51</v>
      </c>
      <c r="B1132">
        <v>2015</v>
      </c>
      <c r="C1132" t="s">
        <v>9</v>
      </c>
      <c r="D1132" t="s">
        <v>39</v>
      </c>
      <c r="E1132" t="s">
        <v>19677</v>
      </c>
      <c r="F1132">
        <v>9</v>
      </c>
    </row>
    <row r="1133" spans="1:6" x14ac:dyDescent="0.25">
      <c r="A1133" t="s">
        <v>51</v>
      </c>
      <c r="B1133">
        <v>2015</v>
      </c>
      <c r="C1133" t="s">
        <v>9</v>
      </c>
      <c r="D1133" t="s">
        <v>103</v>
      </c>
      <c r="E1133" t="s">
        <v>19678</v>
      </c>
      <c r="F1133">
        <v>100</v>
      </c>
    </row>
    <row r="1134" spans="1:6" x14ac:dyDescent="0.25">
      <c r="A1134" t="s">
        <v>51</v>
      </c>
      <c r="B1134">
        <v>2015</v>
      </c>
      <c r="C1134" t="s">
        <v>10</v>
      </c>
      <c r="D1134" t="s">
        <v>102</v>
      </c>
      <c r="E1134" t="s">
        <v>19679</v>
      </c>
      <c r="F1134">
        <v>4</v>
      </c>
    </row>
    <row r="1135" spans="1:6" x14ac:dyDescent="0.25">
      <c r="A1135" t="s">
        <v>51</v>
      </c>
      <c r="B1135">
        <v>2015</v>
      </c>
      <c r="C1135" t="s">
        <v>10</v>
      </c>
      <c r="D1135" t="s">
        <v>107</v>
      </c>
      <c r="E1135" t="s">
        <v>19680</v>
      </c>
      <c r="F1135">
        <v>1</v>
      </c>
    </row>
    <row r="1136" spans="1:6" x14ac:dyDescent="0.25">
      <c r="A1136" t="s">
        <v>51</v>
      </c>
      <c r="B1136">
        <v>2015</v>
      </c>
      <c r="C1136" t="s">
        <v>10</v>
      </c>
      <c r="D1136" t="s">
        <v>39</v>
      </c>
      <c r="E1136" t="s">
        <v>19681</v>
      </c>
      <c r="F1136">
        <v>6</v>
      </c>
    </row>
    <row r="1137" spans="1:6" x14ac:dyDescent="0.25">
      <c r="A1137" t="s">
        <v>51</v>
      </c>
      <c r="B1137">
        <v>2015</v>
      </c>
      <c r="C1137" t="s">
        <v>10</v>
      </c>
      <c r="D1137" t="s">
        <v>103</v>
      </c>
      <c r="E1137" t="s">
        <v>19682</v>
      </c>
      <c r="F1137">
        <v>26</v>
      </c>
    </row>
    <row r="1138" spans="1:6" x14ac:dyDescent="0.25">
      <c r="A1138" t="s">
        <v>51</v>
      </c>
      <c r="B1138">
        <v>2015</v>
      </c>
      <c r="C1138" t="s">
        <v>11</v>
      </c>
      <c r="D1138" t="s">
        <v>38</v>
      </c>
      <c r="E1138" t="s">
        <v>19683</v>
      </c>
      <c r="F1138">
        <v>1</v>
      </c>
    </row>
    <row r="1139" spans="1:6" x14ac:dyDescent="0.25">
      <c r="A1139" t="s">
        <v>51</v>
      </c>
      <c r="B1139">
        <v>2015</v>
      </c>
      <c r="C1139" t="s">
        <v>11</v>
      </c>
      <c r="D1139" t="s">
        <v>102</v>
      </c>
      <c r="E1139" t="s">
        <v>19684</v>
      </c>
      <c r="F1139">
        <v>10</v>
      </c>
    </row>
    <row r="1140" spans="1:6" x14ac:dyDescent="0.25">
      <c r="A1140" t="s">
        <v>51</v>
      </c>
      <c r="B1140">
        <v>2015</v>
      </c>
      <c r="C1140" t="s">
        <v>11</v>
      </c>
      <c r="D1140" t="s">
        <v>107</v>
      </c>
      <c r="E1140" t="s">
        <v>19685</v>
      </c>
      <c r="F1140">
        <v>3</v>
      </c>
    </row>
    <row r="1141" spans="1:6" x14ac:dyDescent="0.25">
      <c r="A1141" t="s">
        <v>51</v>
      </c>
      <c r="B1141">
        <v>2015</v>
      </c>
      <c r="C1141" t="s">
        <v>11</v>
      </c>
      <c r="D1141" t="s">
        <v>39</v>
      </c>
      <c r="E1141" t="s">
        <v>19686</v>
      </c>
      <c r="F1141">
        <v>5</v>
      </c>
    </row>
    <row r="1142" spans="1:6" x14ac:dyDescent="0.25">
      <c r="A1142" t="s">
        <v>51</v>
      </c>
      <c r="B1142">
        <v>2015</v>
      </c>
      <c r="C1142" t="s">
        <v>11</v>
      </c>
      <c r="D1142" t="s">
        <v>103</v>
      </c>
      <c r="E1142" t="s">
        <v>19687</v>
      </c>
      <c r="F1142">
        <v>31</v>
      </c>
    </row>
    <row r="1143" spans="1:6" x14ac:dyDescent="0.25">
      <c r="A1143" t="s">
        <v>53</v>
      </c>
      <c r="B1143">
        <v>2010</v>
      </c>
      <c r="C1143" t="s">
        <v>7</v>
      </c>
      <c r="D1143" t="s">
        <v>38</v>
      </c>
      <c r="E1143" t="s">
        <v>19688</v>
      </c>
      <c r="F1143">
        <v>3</v>
      </c>
    </row>
    <row r="1144" spans="1:6" x14ac:dyDescent="0.25">
      <c r="A1144" t="s">
        <v>53</v>
      </c>
      <c r="B1144">
        <v>2010</v>
      </c>
      <c r="C1144" t="s">
        <v>7</v>
      </c>
      <c r="D1144" t="s">
        <v>102</v>
      </c>
      <c r="E1144" t="s">
        <v>19689</v>
      </c>
      <c r="F1144">
        <v>13</v>
      </c>
    </row>
    <row r="1145" spans="1:6" x14ac:dyDescent="0.25">
      <c r="A1145" t="s">
        <v>53</v>
      </c>
      <c r="B1145">
        <v>2010</v>
      </c>
      <c r="C1145" t="s">
        <v>7</v>
      </c>
      <c r="D1145" t="s">
        <v>107</v>
      </c>
      <c r="E1145" t="s">
        <v>19690</v>
      </c>
      <c r="F1145">
        <v>19</v>
      </c>
    </row>
    <row r="1146" spans="1:6" x14ac:dyDescent="0.25">
      <c r="A1146" t="s">
        <v>53</v>
      </c>
      <c r="B1146">
        <v>2010</v>
      </c>
      <c r="C1146" t="s">
        <v>7</v>
      </c>
      <c r="D1146" t="s">
        <v>39</v>
      </c>
      <c r="E1146" t="s">
        <v>19691</v>
      </c>
      <c r="F1146">
        <v>4</v>
      </c>
    </row>
    <row r="1147" spans="1:6" x14ac:dyDescent="0.25">
      <c r="A1147" t="s">
        <v>53</v>
      </c>
      <c r="B1147">
        <v>2010</v>
      </c>
      <c r="C1147" t="s">
        <v>7</v>
      </c>
      <c r="D1147" t="s">
        <v>103</v>
      </c>
      <c r="E1147" t="s">
        <v>19692</v>
      </c>
      <c r="F1147">
        <v>64</v>
      </c>
    </row>
    <row r="1148" spans="1:6" x14ac:dyDescent="0.25">
      <c r="A1148" t="s">
        <v>53</v>
      </c>
      <c r="B1148">
        <v>2010</v>
      </c>
      <c r="C1148" t="s">
        <v>8</v>
      </c>
      <c r="D1148" t="s">
        <v>38</v>
      </c>
      <c r="E1148" t="s">
        <v>19693</v>
      </c>
      <c r="F1148">
        <v>1</v>
      </c>
    </row>
    <row r="1149" spans="1:6" x14ac:dyDescent="0.25">
      <c r="A1149" t="s">
        <v>53</v>
      </c>
      <c r="B1149">
        <v>2010</v>
      </c>
      <c r="C1149" t="s">
        <v>8</v>
      </c>
      <c r="D1149" t="s">
        <v>40</v>
      </c>
      <c r="E1149" t="s">
        <v>19694</v>
      </c>
      <c r="F1149">
        <v>7</v>
      </c>
    </row>
    <row r="1150" spans="1:6" x14ac:dyDescent="0.25">
      <c r="A1150" t="s">
        <v>53</v>
      </c>
      <c r="B1150">
        <v>2010</v>
      </c>
      <c r="C1150" t="s">
        <v>8</v>
      </c>
      <c r="D1150" t="s">
        <v>102</v>
      </c>
      <c r="E1150" t="s">
        <v>19695</v>
      </c>
      <c r="F1150">
        <v>13</v>
      </c>
    </row>
    <row r="1151" spans="1:6" x14ac:dyDescent="0.25">
      <c r="A1151" t="s">
        <v>53</v>
      </c>
      <c r="B1151">
        <v>2010</v>
      </c>
      <c r="C1151" t="s">
        <v>8</v>
      </c>
      <c r="D1151" t="s">
        <v>107</v>
      </c>
      <c r="E1151" t="s">
        <v>19696</v>
      </c>
      <c r="F1151">
        <v>19</v>
      </c>
    </row>
    <row r="1152" spans="1:6" x14ac:dyDescent="0.25">
      <c r="A1152" t="s">
        <v>53</v>
      </c>
      <c r="B1152">
        <v>2010</v>
      </c>
      <c r="C1152" t="s">
        <v>8</v>
      </c>
      <c r="D1152" t="s">
        <v>39</v>
      </c>
      <c r="E1152" t="s">
        <v>19697</v>
      </c>
      <c r="F1152">
        <v>15</v>
      </c>
    </row>
    <row r="1153" spans="1:6" x14ac:dyDescent="0.25">
      <c r="A1153" t="s">
        <v>53</v>
      </c>
      <c r="B1153">
        <v>2010</v>
      </c>
      <c r="C1153" t="s">
        <v>8</v>
      </c>
      <c r="D1153" t="s">
        <v>103</v>
      </c>
      <c r="E1153" t="s">
        <v>19698</v>
      </c>
      <c r="F1153">
        <v>233</v>
      </c>
    </row>
    <row r="1154" spans="1:6" x14ac:dyDescent="0.25">
      <c r="A1154" t="s">
        <v>53</v>
      </c>
      <c r="B1154">
        <v>2010</v>
      </c>
      <c r="C1154" t="s">
        <v>9</v>
      </c>
      <c r="D1154" t="s">
        <v>38</v>
      </c>
      <c r="E1154" t="s">
        <v>19699</v>
      </c>
      <c r="F1154">
        <v>2</v>
      </c>
    </row>
    <row r="1155" spans="1:6" x14ac:dyDescent="0.25">
      <c r="A1155" t="s">
        <v>53</v>
      </c>
      <c r="B1155">
        <v>2010</v>
      </c>
      <c r="C1155" t="s">
        <v>9</v>
      </c>
      <c r="D1155" t="s">
        <v>102</v>
      </c>
      <c r="E1155" t="s">
        <v>19700</v>
      </c>
      <c r="F1155">
        <v>4</v>
      </c>
    </row>
    <row r="1156" spans="1:6" x14ac:dyDescent="0.25">
      <c r="A1156" t="s">
        <v>53</v>
      </c>
      <c r="B1156">
        <v>2010</v>
      </c>
      <c r="C1156" t="s">
        <v>9</v>
      </c>
      <c r="D1156" t="s">
        <v>107</v>
      </c>
      <c r="E1156" t="s">
        <v>19701</v>
      </c>
      <c r="F1156">
        <v>1</v>
      </c>
    </row>
    <row r="1157" spans="1:6" x14ac:dyDescent="0.25">
      <c r="A1157" t="s">
        <v>53</v>
      </c>
      <c r="B1157">
        <v>2010</v>
      </c>
      <c r="C1157" t="s">
        <v>9</v>
      </c>
      <c r="D1157" t="s">
        <v>39</v>
      </c>
      <c r="E1157" t="s">
        <v>19702</v>
      </c>
      <c r="F1157">
        <v>12</v>
      </c>
    </row>
    <row r="1158" spans="1:6" x14ac:dyDescent="0.25">
      <c r="A1158" t="s">
        <v>53</v>
      </c>
      <c r="B1158">
        <v>2010</v>
      </c>
      <c r="C1158" t="s">
        <v>9</v>
      </c>
      <c r="D1158" t="s">
        <v>103</v>
      </c>
      <c r="E1158" t="s">
        <v>19703</v>
      </c>
      <c r="F1158">
        <v>82</v>
      </c>
    </row>
    <row r="1159" spans="1:6" x14ac:dyDescent="0.25">
      <c r="A1159" t="s">
        <v>53</v>
      </c>
      <c r="B1159">
        <v>2010</v>
      </c>
      <c r="C1159" t="s">
        <v>10</v>
      </c>
      <c r="D1159" t="s">
        <v>40</v>
      </c>
      <c r="E1159" t="s">
        <v>19704</v>
      </c>
      <c r="F1159">
        <v>1</v>
      </c>
    </row>
    <row r="1160" spans="1:6" x14ac:dyDescent="0.25">
      <c r="A1160" t="s">
        <v>53</v>
      </c>
      <c r="B1160">
        <v>2010</v>
      </c>
      <c r="C1160" t="s">
        <v>10</v>
      </c>
      <c r="D1160" t="s">
        <v>102</v>
      </c>
      <c r="E1160" t="s">
        <v>19705</v>
      </c>
      <c r="F1160">
        <v>3</v>
      </c>
    </row>
    <row r="1161" spans="1:6" x14ac:dyDescent="0.25">
      <c r="A1161" t="s">
        <v>53</v>
      </c>
      <c r="B1161">
        <v>2010</v>
      </c>
      <c r="C1161" t="s">
        <v>10</v>
      </c>
      <c r="D1161" t="s">
        <v>107</v>
      </c>
      <c r="E1161" t="s">
        <v>19706</v>
      </c>
      <c r="F1161">
        <v>3</v>
      </c>
    </row>
    <row r="1162" spans="1:6" x14ac:dyDescent="0.25">
      <c r="A1162" t="s">
        <v>53</v>
      </c>
      <c r="B1162">
        <v>2010</v>
      </c>
      <c r="C1162" t="s">
        <v>10</v>
      </c>
      <c r="D1162" t="s">
        <v>39</v>
      </c>
      <c r="E1162" t="s">
        <v>19707</v>
      </c>
      <c r="F1162">
        <v>1</v>
      </c>
    </row>
    <row r="1163" spans="1:6" x14ac:dyDescent="0.25">
      <c r="A1163" t="s">
        <v>53</v>
      </c>
      <c r="B1163">
        <v>2010</v>
      </c>
      <c r="C1163" t="s">
        <v>10</v>
      </c>
      <c r="D1163" t="s">
        <v>103</v>
      </c>
      <c r="E1163" t="s">
        <v>19708</v>
      </c>
      <c r="F1163">
        <v>19</v>
      </c>
    </row>
    <row r="1164" spans="1:6" x14ac:dyDescent="0.25">
      <c r="A1164" t="s">
        <v>53</v>
      </c>
      <c r="B1164">
        <v>2010</v>
      </c>
      <c r="C1164" t="s">
        <v>11</v>
      </c>
      <c r="D1164" t="s">
        <v>38</v>
      </c>
      <c r="E1164" t="s">
        <v>19709</v>
      </c>
      <c r="F1164">
        <v>2</v>
      </c>
    </row>
    <row r="1165" spans="1:6" x14ac:dyDescent="0.25">
      <c r="A1165" t="s">
        <v>53</v>
      </c>
      <c r="B1165">
        <v>2010</v>
      </c>
      <c r="C1165" t="s">
        <v>11</v>
      </c>
      <c r="D1165" t="s">
        <v>40</v>
      </c>
      <c r="E1165" t="s">
        <v>19710</v>
      </c>
      <c r="F1165">
        <v>1</v>
      </c>
    </row>
    <row r="1166" spans="1:6" x14ac:dyDescent="0.25">
      <c r="A1166" t="s">
        <v>53</v>
      </c>
      <c r="B1166">
        <v>2010</v>
      </c>
      <c r="C1166" t="s">
        <v>11</v>
      </c>
      <c r="D1166" t="s">
        <v>102</v>
      </c>
      <c r="E1166" t="s">
        <v>19711</v>
      </c>
      <c r="F1166">
        <v>4</v>
      </c>
    </row>
    <row r="1167" spans="1:6" x14ac:dyDescent="0.25">
      <c r="A1167" t="s">
        <v>53</v>
      </c>
      <c r="B1167">
        <v>2010</v>
      </c>
      <c r="C1167" t="s">
        <v>11</v>
      </c>
      <c r="D1167" t="s">
        <v>107</v>
      </c>
      <c r="E1167" t="s">
        <v>19712</v>
      </c>
      <c r="F1167">
        <v>3</v>
      </c>
    </row>
    <row r="1168" spans="1:6" x14ac:dyDescent="0.25">
      <c r="A1168" t="s">
        <v>53</v>
      </c>
      <c r="B1168">
        <v>2010</v>
      </c>
      <c r="C1168" t="s">
        <v>11</v>
      </c>
      <c r="D1168" t="s">
        <v>103</v>
      </c>
      <c r="E1168" t="s">
        <v>19713</v>
      </c>
      <c r="F1168">
        <v>33</v>
      </c>
    </row>
    <row r="1169" spans="1:6" x14ac:dyDescent="0.25">
      <c r="A1169" t="s">
        <v>53</v>
      </c>
      <c r="B1169">
        <v>2011</v>
      </c>
      <c r="C1169" t="s">
        <v>7</v>
      </c>
      <c r="D1169" t="s">
        <v>38</v>
      </c>
      <c r="E1169" t="s">
        <v>19714</v>
      </c>
      <c r="F1169">
        <v>1</v>
      </c>
    </row>
    <row r="1170" spans="1:6" x14ac:dyDescent="0.25">
      <c r="A1170" t="s">
        <v>53</v>
      </c>
      <c r="B1170">
        <v>2011</v>
      </c>
      <c r="C1170" t="s">
        <v>7</v>
      </c>
      <c r="D1170" t="s">
        <v>40</v>
      </c>
      <c r="E1170" t="s">
        <v>19715</v>
      </c>
      <c r="F1170">
        <v>1</v>
      </c>
    </row>
    <row r="1171" spans="1:6" x14ac:dyDescent="0.25">
      <c r="A1171" t="s">
        <v>53</v>
      </c>
      <c r="B1171">
        <v>2011</v>
      </c>
      <c r="C1171" t="s">
        <v>7</v>
      </c>
      <c r="D1171" t="s">
        <v>102</v>
      </c>
      <c r="E1171" t="s">
        <v>19716</v>
      </c>
      <c r="F1171">
        <v>14</v>
      </c>
    </row>
    <row r="1172" spans="1:6" x14ac:dyDescent="0.25">
      <c r="A1172" t="s">
        <v>53</v>
      </c>
      <c r="B1172">
        <v>2011</v>
      </c>
      <c r="C1172" t="s">
        <v>7</v>
      </c>
      <c r="D1172" t="s">
        <v>107</v>
      </c>
      <c r="E1172" t="s">
        <v>19717</v>
      </c>
      <c r="F1172">
        <v>13</v>
      </c>
    </row>
    <row r="1173" spans="1:6" x14ac:dyDescent="0.25">
      <c r="A1173" t="s">
        <v>53</v>
      </c>
      <c r="B1173">
        <v>2011</v>
      </c>
      <c r="C1173" t="s">
        <v>7</v>
      </c>
      <c r="D1173" t="s">
        <v>39</v>
      </c>
      <c r="E1173" t="s">
        <v>19718</v>
      </c>
      <c r="F1173">
        <v>9</v>
      </c>
    </row>
    <row r="1174" spans="1:6" x14ac:dyDescent="0.25">
      <c r="A1174" t="s">
        <v>53</v>
      </c>
      <c r="B1174">
        <v>2011</v>
      </c>
      <c r="C1174" t="s">
        <v>7</v>
      </c>
      <c r="D1174" t="s">
        <v>103</v>
      </c>
      <c r="E1174" t="s">
        <v>19719</v>
      </c>
      <c r="F1174">
        <v>60</v>
      </c>
    </row>
    <row r="1175" spans="1:6" x14ac:dyDescent="0.25">
      <c r="A1175" t="s">
        <v>53</v>
      </c>
      <c r="B1175">
        <v>2011</v>
      </c>
      <c r="C1175" t="s">
        <v>8</v>
      </c>
      <c r="D1175" t="s">
        <v>38</v>
      </c>
      <c r="E1175" t="s">
        <v>19720</v>
      </c>
      <c r="F1175">
        <v>3</v>
      </c>
    </row>
    <row r="1176" spans="1:6" x14ac:dyDescent="0.25">
      <c r="A1176" t="s">
        <v>53</v>
      </c>
      <c r="B1176">
        <v>2011</v>
      </c>
      <c r="C1176" t="s">
        <v>8</v>
      </c>
      <c r="D1176" t="s">
        <v>40</v>
      </c>
      <c r="E1176" t="s">
        <v>19721</v>
      </c>
      <c r="F1176">
        <v>4</v>
      </c>
    </row>
    <row r="1177" spans="1:6" x14ac:dyDescent="0.25">
      <c r="A1177" t="s">
        <v>53</v>
      </c>
      <c r="B1177">
        <v>2011</v>
      </c>
      <c r="C1177" t="s">
        <v>8</v>
      </c>
      <c r="D1177" t="s">
        <v>102</v>
      </c>
      <c r="E1177" t="s">
        <v>19722</v>
      </c>
      <c r="F1177">
        <v>31</v>
      </c>
    </row>
    <row r="1178" spans="1:6" x14ac:dyDescent="0.25">
      <c r="A1178" t="s">
        <v>53</v>
      </c>
      <c r="B1178">
        <v>2011</v>
      </c>
      <c r="C1178" t="s">
        <v>8</v>
      </c>
      <c r="D1178" t="s">
        <v>107</v>
      </c>
      <c r="E1178" t="s">
        <v>19723</v>
      </c>
      <c r="F1178">
        <v>13</v>
      </c>
    </row>
    <row r="1179" spans="1:6" x14ac:dyDescent="0.25">
      <c r="A1179" t="s">
        <v>53</v>
      </c>
      <c r="B1179">
        <v>2011</v>
      </c>
      <c r="C1179" t="s">
        <v>8</v>
      </c>
      <c r="D1179" t="s">
        <v>39</v>
      </c>
      <c r="E1179" t="s">
        <v>19724</v>
      </c>
      <c r="F1179">
        <v>17</v>
      </c>
    </row>
    <row r="1180" spans="1:6" x14ac:dyDescent="0.25">
      <c r="A1180" t="s">
        <v>53</v>
      </c>
      <c r="B1180">
        <v>2011</v>
      </c>
      <c r="C1180" t="s">
        <v>8</v>
      </c>
      <c r="D1180" t="s">
        <v>103</v>
      </c>
      <c r="E1180" t="s">
        <v>19725</v>
      </c>
      <c r="F1180">
        <v>211</v>
      </c>
    </row>
    <row r="1181" spans="1:6" x14ac:dyDescent="0.25">
      <c r="A1181" t="s">
        <v>53</v>
      </c>
      <c r="B1181">
        <v>2011</v>
      </c>
      <c r="C1181" t="s">
        <v>9</v>
      </c>
      <c r="D1181" t="s">
        <v>40</v>
      </c>
      <c r="E1181" t="s">
        <v>19726</v>
      </c>
      <c r="F1181">
        <v>2</v>
      </c>
    </row>
    <row r="1182" spans="1:6" x14ac:dyDescent="0.25">
      <c r="A1182" t="s">
        <v>53</v>
      </c>
      <c r="B1182">
        <v>2011</v>
      </c>
      <c r="C1182" t="s">
        <v>9</v>
      </c>
      <c r="D1182" t="s">
        <v>102</v>
      </c>
      <c r="E1182" t="s">
        <v>19727</v>
      </c>
      <c r="F1182">
        <v>5</v>
      </c>
    </row>
    <row r="1183" spans="1:6" x14ac:dyDescent="0.25">
      <c r="A1183" t="s">
        <v>53</v>
      </c>
      <c r="B1183">
        <v>2011</v>
      </c>
      <c r="C1183" t="s">
        <v>9</v>
      </c>
      <c r="D1183" t="s">
        <v>39</v>
      </c>
      <c r="E1183" t="s">
        <v>19728</v>
      </c>
      <c r="F1183">
        <v>8</v>
      </c>
    </row>
    <row r="1184" spans="1:6" x14ac:dyDescent="0.25">
      <c r="A1184" t="s">
        <v>53</v>
      </c>
      <c r="B1184">
        <v>2011</v>
      </c>
      <c r="C1184" t="s">
        <v>9</v>
      </c>
      <c r="D1184" t="s">
        <v>103</v>
      </c>
      <c r="E1184" t="s">
        <v>19729</v>
      </c>
      <c r="F1184">
        <v>81</v>
      </c>
    </row>
    <row r="1185" spans="1:6" x14ac:dyDescent="0.25">
      <c r="A1185" t="s">
        <v>53</v>
      </c>
      <c r="B1185">
        <v>2011</v>
      </c>
      <c r="C1185" t="s">
        <v>10</v>
      </c>
      <c r="D1185" t="s">
        <v>40</v>
      </c>
      <c r="E1185" t="s">
        <v>19730</v>
      </c>
      <c r="F1185">
        <v>1</v>
      </c>
    </row>
    <row r="1186" spans="1:6" x14ac:dyDescent="0.25">
      <c r="A1186" t="s">
        <v>53</v>
      </c>
      <c r="B1186">
        <v>2011</v>
      </c>
      <c r="C1186" t="s">
        <v>10</v>
      </c>
      <c r="D1186" t="s">
        <v>102</v>
      </c>
      <c r="E1186" t="s">
        <v>19731</v>
      </c>
      <c r="F1186">
        <v>6</v>
      </c>
    </row>
    <row r="1187" spans="1:6" x14ac:dyDescent="0.25">
      <c r="A1187" t="s">
        <v>53</v>
      </c>
      <c r="B1187">
        <v>2011</v>
      </c>
      <c r="C1187" t="s">
        <v>10</v>
      </c>
      <c r="D1187" t="s">
        <v>39</v>
      </c>
      <c r="E1187" t="s">
        <v>19732</v>
      </c>
      <c r="F1187">
        <v>1</v>
      </c>
    </row>
    <row r="1188" spans="1:6" x14ac:dyDescent="0.25">
      <c r="A1188" t="s">
        <v>53</v>
      </c>
      <c r="B1188">
        <v>2011</v>
      </c>
      <c r="C1188" t="s">
        <v>10</v>
      </c>
      <c r="D1188" t="s">
        <v>103</v>
      </c>
      <c r="E1188" t="s">
        <v>19733</v>
      </c>
      <c r="F1188">
        <v>18</v>
      </c>
    </row>
    <row r="1189" spans="1:6" x14ac:dyDescent="0.25">
      <c r="A1189" t="s">
        <v>53</v>
      </c>
      <c r="B1189">
        <v>2011</v>
      </c>
      <c r="C1189" t="s">
        <v>11</v>
      </c>
      <c r="D1189" t="s">
        <v>40</v>
      </c>
      <c r="E1189" t="s">
        <v>19734</v>
      </c>
      <c r="F1189">
        <v>1</v>
      </c>
    </row>
    <row r="1190" spans="1:6" x14ac:dyDescent="0.25">
      <c r="A1190" t="s">
        <v>53</v>
      </c>
      <c r="B1190">
        <v>2011</v>
      </c>
      <c r="C1190" t="s">
        <v>11</v>
      </c>
      <c r="D1190" t="s">
        <v>102</v>
      </c>
      <c r="E1190" t="s">
        <v>19735</v>
      </c>
      <c r="F1190">
        <v>11</v>
      </c>
    </row>
    <row r="1191" spans="1:6" x14ac:dyDescent="0.25">
      <c r="A1191" t="s">
        <v>53</v>
      </c>
      <c r="B1191">
        <v>2011</v>
      </c>
      <c r="C1191" t="s">
        <v>11</v>
      </c>
      <c r="D1191" t="s">
        <v>107</v>
      </c>
      <c r="E1191" t="s">
        <v>19736</v>
      </c>
      <c r="F1191">
        <v>1</v>
      </c>
    </row>
    <row r="1192" spans="1:6" x14ac:dyDescent="0.25">
      <c r="A1192" t="s">
        <v>53</v>
      </c>
      <c r="B1192">
        <v>2011</v>
      </c>
      <c r="C1192" t="s">
        <v>11</v>
      </c>
      <c r="D1192" t="s">
        <v>39</v>
      </c>
      <c r="E1192" t="s">
        <v>19737</v>
      </c>
      <c r="F1192">
        <v>1</v>
      </c>
    </row>
    <row r="1193" spans="1:6" x14ac:dyDescent="0.25">
      <c r="A1193" t="s">
        <v>53</v>
      </c>
      <c r="B1193">
        <v>2011</v>
      </c>
      <c r="C1193" t="s">
        <v>11</v>
      </c>
      <c r="D1193" t="s">
        <v>103</v>
      </c>
      <c r="E1193" t="s">
        <v>19738</v>
      </c>
      <c r="F1193">
        <v>33</v>
      </c>
    </row>
    <row r="1194" spans="1:6" x14ac:dyDescent="0.25">
      <c r="A1194" t="s">
        <v>53</v>
      </c>
      <c r="B1194">
        <v>2012</v>
      </c>
      <c r="C1194" t="s">
        <v>7</v>
      </c>
      <c r="D1194" t="s">
        <v>38</v>
      </c>
      <c r="E1194" t="s">
        <v>19739</v>
      </c>
      <c r="F1194">
        <v>3</v>
      </c>
    </row>
    <row r="1195" spans="1:6" x14ac:dyDescent="0.25">
      <c r="A1195" t="s">
        <v>53</v>
      </c>
      <c r="B1195">
        <v>2012</v>
      </c>
      <c r="C1195" t="s">
        <v>7</v>
      </c>
      <c r="D1195" t="s">
        <v>40</v>
      </c>
      <c r="E1195" t="s">
        <v>19740</v>
      </c>
      <c r="F1195">
        <v>2</v>
      </c>
    </row>
    <row r="1196" spans="1:6" x14ac:dyDescent="0.25">
      <c r="A1196" t="s">
        <v>53</v>
      </c>
      <c r="B1196">
        <v>2012</v>
      </c>
      <c r="C1196" t="s">
        <v>7</v>
      </c>
      <c r="D1196" t="s">
        <v>102</v>
      </c>
      <c r="E1196" t="s">
        <v>19741</v>
      </c>
      <c r="F1196">
        <v>7</v>
      </c>
    </row>
    <row r="1197" spans="1:6" x14ac:dyDescent="0.25">
      <c r="A1197" t="s">
        <v>53</v>
      </c>
      <c r="B1197">
        <v>2012</v>
      </c>
      <c r="C1197" t="s">
        <v>7</v>
      </c>
      <c r="D1197" t="s">
        <v>107</v>
      </c>
      <c r="E1197" t="s">
        <v>19742</v>
      </c>
      <c r="F1197">
        <v>17</v>
      </c>
    </row>
    <row r="1198" spans="1:6" x14ac:dyDescent="0.25">
      <c r="A1198" t="s">
        <v>53</v>
      </c>
      <c r="B1198">
        <v>2012</v>
      </c>
      <c r="C1198" t="s">
        <v>7</v>
      </c>
      <c r="D1198" t="s">
        <v>39</v>
      </c>
      <c r="E1198" t="s">
        <v>19743</v>
      </c>
      <c r="F1198">
        <v>6</v>
      </c>
    </row>
    <row r="1199" spans="1:6" x14ac:dyDescent="0.25">
      <c r="A1199" t="s">
        <v>53</v>
      </c>
      <c r="B1199">
        <v>2012</v>
      </c>
      <c r="C1199" t="s">
        <v>7</v>
      </c>
      <c r="D1199" t="s">
        <v>103</v>
      </c>
      <c r="E1199" t="s">
        <v>19744</v>
      </c>
      <c r="F1199">
        <v>51</v>
      </c>
    </row>
    <row r="1200" spans="1:6" x14ac:dyDescent="0.25">
      <c r="A1200" t="s">
        <v>53</v>
      </c>
      <c r="B1200">
        <v>2012</v>
      </c>
      <c r="C1200" t="s">
        <v>8</v>
      </c>
      <c r="D1200" t="s">
        <v>38</v>
      </c>
      <c r="E1200" t="s">
        <v>19745</v>
      </c>
      <c r="F1200">
        <v>6</v>
      </c>
    </row>
    <row r="1201" spans="1:6" x14ac:dyDescent="0.25">
      <c r="A1201" t="s">
        <v>53</v>
      </c>
      <c r="B1201">
        <v>2012</v>
      </c>
      <c r="C1201" t="s">
        <v>8</v>
      </c>
      <c r="D1201" t="s">
        <v>40</v>
      </c>
      <c r="E1201" t="s">
        <v>19746</v>
      </c>
      <c r="F1201">
        <v>5</v>
      </c>
    </row>
    <row r="1202" spans="1:6" x14ac:dyDescent="0.25">
      <c r="A1202" t="s">
        <v>53</v>
      </c>
      <c r="B1202">
        <v>2012</v>
      </c>
      <c r="C1202" t="s">
        <v>8</v>
      </c>
      <c r="D1202" t="s">
        <v>102</v>
      </c>
      <c r="E1202" t="s">
        <v>19747</v>
      </c>
      <c r="F1202">
        <v>19</v>
      </c>
    </row>
    <row r="1203" spans="1:6" x14ac:dyDescent="0.25">
      <c r="A1203" t="s">
        <v>53</v>
      </c>
      <c r="B1203">
        <v>2012</v>
      </c>
      <c r="C1203" t="s">
        <v>8</v>
      </c>
      <c r="D1203" t="s">
        <v>107</v>
      </c>
      <c r="E1203" t="s">
        <v>19748</v>
      </c>
      <c r="F1203">
        <v>21</v>
      </c>
    </row>
    <row r="1204" spans="1:6" x14ac:dyDescent="0.25">
      <c r="A1204" t="s">
        <v>53</v>
      </c>
      <c r="B1204">
        <v>2012</v>
      </c>
      <c r="C1204" t="s">
        <v>8</v>
      </c>
      <c r="D1204" t="s">
        <v>39</v>
      </c>
      <c r="E1204" t="s">
        <v>19749</v>
      </c>
      <c r="F1204">
        <v>10</v>
      </c>
    </row>
    <row r="1205" spans="1:6" x14ac:dyDescent="0.25">
      <c r="A1205" t="s">
        <v>53</v>
      </c>
      <c r="B1205">
        <v>2012</v>
      </c>
      <c r="C1205" t="s">
        <v>8</v>
      </c>
      <c r="D1205" t="s">
        <v>103</v>
      </c>
      <c r="E1205" t="s">
        <v>19750</v>
      </c>
      <c r="F1205">
        <v>213</v>
      </c>
    </row>
    <row r="1206" spans="1:6" x14ac:dyDescent="0.25">
      <c r="A1206" t="s">
        <v>53</v>
      </c>
      <c r="B1206">
        <v>2012</v>
      </c>
      <c r="C1206" t="s">
        <v>9</v>
      </c>
      <c r="D1206" t="s">
        <v>38</v>
      </c>
      <c r="E1206" t="s">
        <v>19751</v>
      </c>
      <c r="F1206">
        <v>1</v>
      </c>
    </row>
    <row r="1207" spans="1:6" x14ac:dyDescent="0.25">
      <c r="A1207" t="s">
        <v>53</v>
      </c>
      <c r="B1207">
        <v>2012</v>
      </c>
      <c r="C1207" t="s">
        <v>9</v>
      </c>
      <c r="D1207" t="s">
        <v>102</v>
      </c>
      <c r="E1207" t="s">
        <v>19752</v>
      </c>
      <c r="F1207">
        <v>7</v>
      </c>
    </row>
    <row r="1208" spans="1:6" x14ac:dyDescent="0.25">
      <c r="A1208" t="s">
        <v>53</v>
      </c>
      <c r="B1208">
        <v>2012</v>
      </c>
      <c r="C1208" t="s">
        <v>9</v>
      </c>
      <c r="D1208" t="s">
        <v>107</v>
      </c>
      <c r="E1208" t="s">
        <v>19753</v>
      </c>
      <c r="F1208">
        <v>2</v>
      </c>
    </row>
    <row r="1209" spans="1:6" x14ac:dyDescent="0.25">
      <c r="A1209" t="s">
        <v>53</v>
      </c>
      <c r="B1209">
        <v>2012</v>
      </c>
      <c r="C1209" t="s">
        <v>9</v>
      </c>
      <c r="D1209" t="s">
        <v>39</v>
      </c>
      <c r="E1209" t="s">
        <v>19754</v>
      </c>
      <c r="F1209">
        <v>9</v>
      </c>
    </row>
    <row r="1210" spans="1:6" x14ac:dyDescent="0.25">
      <c r="A1210" t="s">
        <v>53</v>
      </c>
      <c r="B1210">
        <v>2012</v>
      </c>
      <c r="C1210" t="s">
        <v>9</v>
      </c>
      <c r="D1210" t="s">
        <v>103</v>
      </c>
      <c r="E1210" t="s">
        <v>19755</v>
      </c>
      <c r="F1210">
        <v>80</v>
      </c>
    </row>
    <row r="1211" spans="1:6" x14ac:dyDescent="0.25">
      <c r="A1211" t="s">
        <v>53</v>
      </c>
      <c r="B1211">
        <v>2012</v>
      </c>
      <c r="C1211" t="s">
        <v>10</v>
      </c>
      <c r="D1211" t="s">
        <v>40</v>
      </c>
      <c r="E1211" t="s">
        <v>19756</v>
      </c>
      <c r="F1211">
        <v>1</v>
      </c>
    </row>
    <row r="1212" spans="1:6" x14ac:dyDescent="0.25">
      <c r="A1212" t="s">
        <v>53</v>
      </c>
      <c r="B1212">
        <v>2012</v>
      </c>
      <c r="C1212" t="s">
        <v>10</v>
      </c>
      <c r="D1212" t="s">
        <v>102</v>
      </c>
      <c r="E1212" t="s">
        <v>19757</v>
      </c>
      <c r="F1212">
        <v>2</v>
      </c>
    </row>
    <row r="1213" spans="1:6" x14ac:dyDescent="0.25">
      <c r="A1213" t="s">
        <v>53</v>
      </c>
      <c r="B1213">
        <v>2012</v>
      </c>
      <c r="C1213" t="s">
        <v>10</v>
      </c>
      <c r="D1213" t="s">
        <v>107</v>
      </c>
      <c r="E1213" t="s">
        <v>19758</v>
      </c>
      <c r="F1213">
        <v>1</v>
      </c>
    </row>
    <row r="1214" spans="1:6" x14ac:dyDescent="0.25">
      <c r="A1214" t="s">
        <v>53</v>
      </c>
      <c r="B1214">
        <v>2012</v>
      </c>
      <c r="C1214" t="s">
        <v>10</v>
      </c>
      <c r="D1214" t="s">
        <v>103</v>
      </c>
      <c r="E1214" t="s">
        <v>19759</v>
      </c>
      <c r="F1214">
        <v>19</v>
      </c>
    </row>
    <row r="1215" spans="1:6" x14ac:dyDescent="0.25">
      <c r="A1215" t="s">
        <v>53</v>
      </c>
      <c r="B1215">
        <v>2012</v>
      </c>
      <c r="C1215" t="s">
        <v>11</v>
      </c>
      <c r="D1215" t="s">
        <v>38</v>
      </c>
      <c r="E1215" t="s">
        <v>19760</v>
      </c>
      <c r="F1215">
        <v>1</v>
      </c>
    </row>
    <row r="1216" spans="1:6" x14ac:dyDescent="0.25">
      <c r="A1216" t="s">
        <v>53</v>
      </c>
      <c r="B1216">
        <v>2012</v>
      </c>
      <c r="C1216" t="s">
        <v>11</v>
      </c>
      <c r="D1216" t="s">
        <v>102</v>
      </c>
      <c r="E1216" t="s">
        <v>19761</v>
      </c>
      <c r="F1216">
        <v>10</v>
      </c>
    </row>
    <row r="1217" spans="1:6" x14ac:dyDescent="0.25">
      <c r="A1217" t="s">
        <v>53</v>
      </c>
      <c r="B1217">
        <v>2012</v>
      </c>
      <c r="C1217" t="s">
        <v>11</v>
      </c>
      <c r="D1217" t="s">
        <v>107</v>
      </c>
      <c r="E1217" t="s">
        <v>19762</v>
      </c>
      <c r="F1217">
        <v>7</v>
      </c>
    </row>
    <row r="1218" spans="1:6" x14ac:dyDescent="0.25">
      <c r="A1218" t="s">
        <v>53</v>
      </c>
      <c r="B1218">
        <v>2012</v>
      </c>
      <c r="C1218" t="s">
        <v>11</v>
      </c>
      <c r="D1218" t="s">
        <v>39</v>
      </c>
      <c r="E1218" t="s">
        <v>19763</v>
      </c>
      <c r="F1218">
        <v>4</v>
      </c>
    </row>
    <row r="1219" spans="1:6" x14ac:dyDescent="0.25">
      <c r="A1219" t="s">
        <v>53</v>
      </c>
      <c r="B1219">
        <v>2012</v>
      </c>
      <c r="C1219" t="s">
        <v>11</v>
      </c>
      <c r="D1219" t="s">
        <v>103</v>
      </c>
      <c r="E1219" t="s">
        <v>19764</v>
      </c>
      <c r="F1219">
        <v>33</v>
      </c>
    </row>
    <row r="1220" spans="1:6" x14ac:dyDescent="0.25">
      <c r="A1220" t="s">
        <v>53</v>
      </c>
      <c r="B1220">
        <v>2013</v>
      </c>
      <c r="C1220" t="s">
        <v>7</v>
      </c>
      <c r="D1220" t="s">
        <v>38</v>
      </c>
      <c r="E1220" t="s">
        <v>19765</v>
      </c>
      <c r="F1220">
        <v>1</v>
      </c>
    </row>
    <row r="1221" spans="1:6" x14ac:dyDescent="0.25">
      <c r="A1221" t="s">
        <v>53</v>
      </c>
      <c r="B1221">
        <v>2013</v>
      </c>
      <c r="C1221" t="s">
        <v>7</v>
      </c>
      <c r="D1221" t="s">
        <v>40</v>
      </c>
      <c r="E1221" t="s">
        <v>19766</v>
      </c>
      <c r="F1221">
        <v>1</v>
      </c>
    </row>
    <row r="1222" spans="1:6" x14ac:dyDescent="0.25">
      <c r="A1222" t="s">
        <v>53</v>
      </c>
      <c r="B1222">
        <v>2013</v>
      </c>
      <c r="C1222" t="s">
        <v>7</v>
      </c>
      <c r="D1222" t="s">
        <v>102</v>
      </c>
      <c r="E1222" t="s">
        <v>19767</v>
      </c>
      <c r="F1222">
        <v>14</v>
      </c>
    </row>
    <row r="1223" spans="1:6" x14ac:dyDescent="0.25">
      <c r="A1223" t="s">
        <v>53</v>
      </c>
      <c r="B1223">
        <v>2013</v>
      </c>
      <c r="C1223" t="s">
        <v>7</v>
      </c>
      <c r="D1223" t="s">
        <v>107</v>
      </c>
      <c r="E1223" t="s">
        <v>19768</v>
      </c>
      <c r="F1223">
        <v>17</v>
      </c>
    </row>
    <row r="1224" spans="1:6" x14ac:dyDescent="0.25">
      <c r="A1224" t="s">
        <v>53</v>
      </c>
      <c r="B1224">
        <v>2013</v>
      </c>
      <c r="C1224" t="s">
        <v>7</v>
      </c>
      <c r="D1224" t="s">
        <v>39</v>
      </c>
      <c r="E1224" t="s">
        <v>19769</v>
      </c>
      <c r="F1224">
        <v>6</v>
      </c>
    </row>
    <row r="1225" spans="1:6" x14ac:dyDescent="0.25">
      <c r="A1225" t="s">
        <v>53</v>
      </c>
      <c r="B1225">
        <v>2013</v>
      </c>
      <c r="C1225" t="s">
        <v>7</v>
      </c>
      <c r="D1225" t="s">
        <v>103</v>
      </c>
      <c r="E1225" t="s">
        <v>19770</v>
      </c>
      <c r="F1225">
        <v>46</v>
      </c>
    </row>
    <row r="1226" spans="1:6" x14ac:dyDescent="0.25">
      <c r="A1226" t="s">
        <v>53</v>
      </c>
      <c r="B1226">
        <v>2013</v>
      </c>
      <c r="C1226" t="s">
        <v>8</v>
      </c>
      <c r="D1226" t="s">
        <v>38</v>
      </c>
      <c r="E1226" t="s">
        <v>19771</v>
      </c>
      <c r="F1226">
        <v>6</v>
      </c>
    </row>
    <row r="1227" spans="1:6" x14ac:dyDescent="0.25">
      <c r="A1227" t="s">
        <v>53</v>
      </c>
      <c r="B1227">
        <v>2013</v>
      </c>
      <c r="C1227" t="s">
        <v>8</v>
      </c>
      <c r="D1227" t="s">
        <v>40</v>
      </c>
      <c r="E1227" t="s">
        <v>19772</v>
      </c>
      <c r="F1227">
        <v>6</v>
      </c>
    </row>
    <row r="1228" spans="1:6" x14ac:dyDescent="0.25">
      <c r="A1228" t="s">
        <v>53</v>
      </c>
      <c r="B1228">
        <v>2013</v>
      </c>
      <c r="C1228" t="s">
        <v>8</v>
      </c>
      <c r="D1228" t="s">
        <v>102</v>
      </c>
      <c r="E1228" t="s">
        <v>19773</v>
      </c>
      <c r="F1228">
        <v>15</v>
      </c>
    </row>
    <row r="1229" spans="1:6" x14ac:dyDescent="0.25">
      <c r="A1229" t="s">
        <v>53</v>
      </c>
      <c r="B1229">
        <v>2013</v>
      </c>
      <c r="C1229" t="s">
        <v>8</v>
      </c>
      <c r="D1229" t="s">
        <v>107</v>
      </c>
      <c r="E1229" t="s">
        <v>19774</v>
      </c>
      <c r="F1229">
        <v>22</v>
      </c>
    </row>
    <row r="1230" spans="1:6" x14ac:dyDescent="0.25">
      <c r="A1230" t="s">
        <v>53</v>
      </c>
      <c r="B1230">
        <v>2013</v>
      </c>
      <c r="C1230" t="s">
        <v>8</v>
      </c>
      <c r="D1230" t="s">
        <v>39</v>
      </c>
      <c r="E1230" t="s">
        <v>19775</v>
      </c>
      <c r="F1230">
        <v>24</v>
      </c>
    </row>
    <row r="1231" spans="1:6" x14ac:dyDescent="0.25">
      <c r="A1231" t="s">
        <v>53</v>
      </c>
      <c r="B1231">
        <v>2013</v>
      </c>
      <c r="C1231" t="s">
        <v>8</v>
      </c>
      <c r="D1231" t="s">
        <v>103</v>
      </c>
      <c r="E1231" t="s">
        <v>19776</v>
      </c>
      <c r="F1231">
        <v>210</v>
      </c>
    </row>
    <row r="1232" spans="1:6" x14ac:dyDescent="0.25">
      <c r="A1232" t="s">
        <v>53</v>
      </c>
      <c r="B1232">
        <v>2013</v>
      </c>
      <c r="C1232" t="s">
        <v>9</v>
      </c>
      <c r="D1232" t="s">
        <v>38</v>
      </c>
      <c r="E1232" t="s">
        <v>19777</v>
      </c>
      <c r="F1232">
        <v>2</v>
      </c>
    </row>
    <row r="1233" spans="1:6" x14ac:dyDescent="0.25">
      <c r="A1233" t="s">
        <v>53</v>
      </c>
      <c r="B1233">
        <v>2013</v>
      </c>
      <c r="C1233" t="s">
        <v>9</v>
      </c>
      <c r="D1233" t="s">
        <v>40</v>
      </c>
      <c r="E1233" t="s">
        <v>19778</v>
      </c>
      <c r="F1233">
        <v>2</v>
      </c>
    </row>
    <row r="1234" spans="1:6" x14ac:dyDescent="0.25">
      <c r="A1234" t="s">
        <v>53</v>
      </c>
      <c r="B1234">
        <v>2013</v>
      </c>
      <c r="C1234" t="s">
        <v>9</v>
      </c>
      <c r="D1234" t="s">
        <v>102</v>
      </c>
      <c r="E1234" t="s">
        <v>19779</v>
      </c>
      <c r="F1234">
        <v>6</v>
      </c>
    </row>
    <row r="1235" spans="1:6" x14ac:dyDescent="0.25">
      <c r="A1235" t="s">
        <v>53</v>
      </c>
      <c r="B1235">
        <v>2013</v>
      </c>
      <c r="C1235" t="s">
        <v>9</v>
      </c>
      <c r="D1235" t="s">
        <v>107</v>
      </c>
      <c r="E1235" t="s">
        <v>19780</v>
      </c>
      <c r="F1235">
        <v>2</v>
      </c>
    </row>
    <row r="1236" spans="1:6" x14ac:dyDescent="0.25">
      <c r="A1236" t="s">
        <v>53</v>
      </c>
      <c r="B1236">
        <v>2013</v>
      </c>
      <c r="C1236" t="s">
        <v>9</v>
      </c>
      <c r="D1236" t="s">
        <v>39</v>
      </c>
      <c r="E1236" t="s">
        <v>19781</v>
      </c>
      <c r="F1236">
        <v>6</v>
      </c>
    </row>
    <row r="1237" spans="1:6" x14ac:dyDescent="0.25">
      <c r="A1237" t="s">
        <v>53</v>
      </c>
      <c r="B1237">
        <v>2013</v>
      </c>
      <c r="C1237" t="s">
        <v>9</v>
      </c>
      <c r="D1237" t="s">
        <v>103</v>
      </c>
      <c r="E1237" t="s">
        <v>19782</v>
      </c>
      <c r="F1237">
        <v>66</v>
      </c>
    </row>
    <row r="1238" spans="1:6" x14ac:dyDescent="0.25">
      <c r="A1238" t="s">
        <v>53</v>
      </c>
      <c r="B1238">
        <v>2013</v>
      </c>
      <c r="C1238" t="s">
        <v>10</v>
      </c>
      <c r="D1238" t="s">
        <v>102</v>
      </c>
      <c r="E1238" t="s">
        <v>19783</v>
      </c>
      <c r="F1238">
        <v>2</v>
      </c>
    </row>
    <row r="1239" spans="1:6" x14ac:dyDescent="0.25">
      <c r="A1239" t="s">
        <v>53</v>
      </c>
      <c r="B1239">
        <v>2013</v>
      </c>
      <c r="C1239" t="s">
        <v>10</v>
      </c>
      <c r="D1239" t="s">
        <v>107</v>
      </c>
      <c r="E1239" t="s">
        <v>19784</v>
      </c>
      <c r="F1239">
        <v>3</v>
      </c>
    </row>
    <row r="1240" spans="1:6" x14ac:dyDescent="0.25">
      <c r="A1240" t="s">
        <v>53</v>
      </c>
      <c r="B1240">
        <v>2013</v>
      </c>
      <c r="C1240" t="s">
        <v>10</v>
      </c>
      <c r="D1240" t="s">
        <v>39</v>
      </c>
      <c r="E1240" t="s">
        <v>19785</v>
      </c>
      <c r="F1240">
        <v>2</v>
      </c>
    </row>
    <row r="1241" spans="1:6" x14ac:dyDescent="0.25">
      <c r="A1241" t="s">
        <v>53</v>
      </c>
      <c r="B1241">
        <v>2013</v>
      </c>
      <c r="C1241" t="s">
        <v>10</v>
      </c>
      <c r="D1241" t="s">
        <v>103</v>
      </c>
      <c r="E1241" t="s">
        <v>19786</v>
      </c>
      <c r="F1241">
        <v>21</v>
      </c>
    </row>
    <row r="1242" spans="1:6" x14ac:dyDescent="0.25">
      <c r="A1242" t="s">
        <v>53</v>
      </c>
      <c r="B1242">
        <v>2013</v>
      </c>
      <c r="C1242" t="s">
        <v>11</v>
      </c>
      <c r="D1242" t="s">
        <v>40</v>
      </c>
      <c r="E1242" t="s">
        <v>19787</v>
      </c>
      <c r="F1242">
        <v>1</v>
      </c>
    </row>
    <row r="1243" spans="1:6" x14ac:dyDescent="0.25">
      <c r="A1243" t="s">
        <v>53</v>
      </c>
      <c r="B1243">
        <v>2013</v>
      </c>
      <c r="C1243" t="s">
        <v>11</v>
      </c>
      <c r="D1243" t="s">
        <v>102</v>
      </c>
      <c r="E1243" t="s">
        <v>19788</v>
      </c>
      <c r="F1243">
        <v>8</v>
      </c>
    </row>
    <row r="1244" spans="1:6" x14ac:dyDescent="0.25">
      <c r="A1244" t="s">
        <v>53</v>
      </c>
      <c r="B1244">
        <v>2013</v>
      </c>
      <c r="C1244" t="s">
        <v>11</v>
      </c>
      <c r="D1244" t="s">
        <v>107</v>
      </c>
      <c r="E1244" t="s">
        <v>19789</v>
      </c>
      <c r="F1244">
        <v>4</v>
      </c>
    </row>
    <row r="1245" spans="1:6" x14ac:dyDescent="0.25">
      <c r="A1245" t="s">
        <v>53</v>
      </c>
      <c r="B1245">
        <v>2013</v>
      </c>
      <c r="C1245" t="s">
        <v>11</v>
      </c>
      <c r="D1245" t="s">
        <v>39</v>
      </c>
      <c r="E1245" t="s">
        <v>19790</v>
      </c>
      <c r="F1245">
        <v>3</v>
      </c>
    </row>
    <row r="1246" spans="1:6" x14ac:dyDescent="0.25">
      <c r="A1246" t="s">
        <v>53</v>
      </c>
      <c r="B1246">
        <v>2013</v>
      </c>
      <c r="C1246" t="s">
        <v>11</v>
      </c>
      <c r="D1246" t="s">
        <v>103</v>
      </c>
      <c r="E1246" t="s">
        <v>19791</v>
      </c>
      <c r="F1246">
        <v>40</v>
      </c>
    </row>
    <row r="1247" spans="1:6" x14ac:dyDescent="0.25">
      <c r="A1247" t="s">
        <v>53</v>
      </c>
      <c r="B1247">
        <v>2014</v>
      </c>
      <c r="C1247" t="s">
        <v>7</v>
      </c>
      <c r="D1247" t="s">
        <v>38</v>
      </c>
      <c r="E1247" t="s">
        <v>19792</v>
      </c>
      <c r="F1247">
        <v>5</v>
      </c>
    </row>
    <row r="1248" spans="1:6" x14ac:dyDescent="0.25">
      <c r="A1248" t="s">
        <v>53</v>
      </c>
      <c r="B1248">
        <v>2014</v>
      </c>
      <c r="C1248" t="s">
        <v>7</v>
      </c>
      <c r="D1248" t="s">
        <v>40</v>
      </c>
      <c r="E1248" t="s">
        <v>19793</v>
      </c>
      <c r="F1248">
        <v>3</v>
      </c>
    </row>
    <row r="1249" spans="1:6" x14ac:dyDescent="0.25">
      <c r="A1249" t="s">
        <v>53</v>
      </c>
      <c r="B1249">
        <v>2014</v>
      </c>
      <c r="C1249" t="s">
        <v>7</v>
      </c>
      <c r="D1249" t="s">
        <v>102</v>
      </c>
      <c r="E1249" t="s">
        <v>19794</v>
      </c>
      <c r="F1249">
        <v>10</v>
      </c>
    </row>
    <row r="1250" spans="1:6" x14ac:dyDescent="0.25">
      <c r="A1250" t="s">
        <v>53</v>
      </c>
      <c r="B1250">
        <v>2014</v>
      </c>
      <c r="C1250" t="s">
        <v>7</v>
      </c>
      <c r="D1250" t="s">
        <v>107</v>
      </c>
      <c r="E1250" t="s">
        <v>19795</v>
      </c>
      <c r="F1250">
        <v>24</v>
      </c>
    </row>
    <row r="1251" spans="1:6" x14ac:dyDescent="0.25">
      <c r="A1251" t="s">
        <v>53</v>
      </c>
      <c r="B1251">
        <v>2014</v>
      </c>
      <c r="C1251" t="s">
        <v>7</v>
      </c>
      <c r="D1251" t="s">
        <v>39</v>
      </c>
      <c r="E1251" t="s">
        <v>19796</v>
      </c>
      <c r="F1251">
        <v>3</v>
      </c>
    </row>
    <row r="1252" spans="1:6" x14ac:dyDescent="0.25">
      <c r="A1252" t="s">
        <v>53</v>
      </c>
      <c r="B1252">
        <v>2014</v>
      </c>
      <c r="C1252" t="s">
        <v>7</v>
      </c>
      <c r="D1252" t="s">
        <v>103</v>
      </c>
      <c r="E1252" t="s">
        <v>19797</v>
      </c>
      <c r="F1252">
        <v>46</v>
      </c>
    </row>
    <row r="1253" spans="1:6" x14ac:dyDescent="0.25">
      <c r="A1253" t="s">
        <v>53</v>
      </c>
      <c r="B1253">
        <v>2014</v>
      </c>
      <c r="C1253" t="s">
        <v>8</v>
      </c>
      <c r="D1253" t="s">
        <v>38</v>
      </c>
      <c r="E1253" t="s">
        <v>19798</v>
      </c>
      <c r="F1253">
        <v>5</v>
      </c>
    </row>
    <row r="1254" spans="1:6" x14ac:dyDescent="0.25">
      <c r="A1254" t="s">
        <v>53</v>
      </c>
      <c r="B1254">
        <v>2014</v>
      </c>
      <c r="C1254" t="s">
        <v>8</v>
      </c>
      <c r="D1254" t="s">
        <v>40</v>
      </c>
      <c r="E1254" t="s">
        <v>19799</v>
      </c>
      <c r="F1254">
        <v>6</v>
      </c>
    </row>
    <row r="1255" spans="1:6" x14ac:dyDescent="0.25">
      <c r="A1255" t="s">
        <v>53</v>
      </c>
      <c r="B1255">
        <v>2014</v>
      </c>
      <c r="C1255" t="s">
        <v>8</v>
      </c>
      <c r="D1255" t="s">
        <v>102</v>
      </c>
      <c r="E1255" t="s">
        <v>19800</v>
      </c>
      <c r="F1255">
        <v>22</v>
      </c>
    </row>
    <row r="1256" spans="1:6" x14ac:dyDescent="0.25">
      <c r="A1256" t="s">
        <v>53</v>
      </c>
      <c r="B1256">
        <v>2014</v>
      </c>
      <c r="C1256" t="s">
        <v>8</v>
      </c>
      <c r="D1256" t="s">
        <v>107</v>
      </c>
      <c r="E1256" t="s">
        <v>19801</v>
      </c>
      <c r="F1256">
        <v>21</v>
      </c>
    </row>
    <row r="1257" spans="1:6" x14ac:dyDescent="0.25">
      <c r="A1257" t="s">
        <v>53</v>
      </c>
      <c r="B1257">
        <v>2014</v>
      </c>
      <c r="C1257" t="s">
        <v>8</v>
      </c>
      <c r="D1257" t="s">
        <v>39</v>
      </c>
      <c r="E1257" t="s">
        <v>19802</v>
      </c>
      <c r="F1257">
        <v>10</v>
      </c>
    </row>
    <row r="1258" spans="1:6" x14ac:dyDescent="0.25">
      <c r="A1258" t="s">
        <v>53</v>
      </c>
      <c r="B1258">
        <v>2014</v>
      </c>
      <c r="C1258" t="s">
        <v>8</v>
      </c>
      <c r="D1258" t="s">
        <v>103</v>
      </c>
      <c r="E1258" t="s">
        <v>19803</v>
      </c>
      <c r="F1258">
        <v>207</v>
      </c>
    </row>
    <row r="1259" spans="1:6" x14ac:dyDescent="0.25">
      <c r="A1259" t="s">
        <v>53</v>
      </c>
      <c r="B1259">
        <v>2014</v>
      </c>
      <c r="C1259" t="s">
        <v>9</v>
      </c>
      <c r="D1259" t="s">
        <v>40</v>
      </c>
      <c r="E1259" t="s">
        <v>19804</v>
      </c>
      <c r="F1259">
        <v>1</v>
      </c>
    </row>
    <row r="1260" spans="1:6" x14ac:dyDescent="0.25">
      <c r="A1260" t="s">
        <v>53</v>
      </c>
      <c r="B1260">
        <v>2014</v>
      </c>
      <c r="C1260" t="s">
        <v>9</v>
      </c>
      <c r="D1260" t="s">
        <v>102</v>
      </c>
      <c r="E1260" t="s">
        <v>19805</v>
      </c>
      <c r="F1260">
        <v>8</v>
      </c>
    </row>
    <row r="1261" spans="1:6" x14ac:dyDescent="0.25">
      <c r="A1261" t="s">
        <v>53</v>
      </c>
      <c r="B1261">
        <v>2014</v>
      </c>
      <c r="C1261" t="s">
        <v>9</v>
      </c>
      <c r="D1261" t="s">
        <v>107</v>
      </c>
      <c r="E1261" t="s">
        <v>19806</v>
      </c>
      <c r="F1261">
        <v>4</v>
      </c>
    </row>
    <row r="1262" spans="1:6" x14ac:dyDescent="0.25">
      <c r="A1262" t="s">
        <v>53</v>
      </c>
      <c r="B1262">
        <v>2014</v>
      </c>
      <c r="C1262" t="s">
        <v>9</v>
      </c>
      <c r="D1262" t="s">
        <v>39</v>
      </c>
      <c r="E1262" t="s">
        <v>19807</v>
      </c>
      <c r="F1262">
        <v>4</v>
      </c>
    </row>
    <row r="1263" spans="1:6" x14ac:dyDescent="0.25">
      <c r="A1263" t="s">
        <v>53</v>
      </c>
      <c r="B1263">
        <v>2014</v>
      </c>
      <c r="C1263" t="s">
        <v>9</v>
      </c>
      <c r="D1263" t="s">
        <v>103</v>
      </c>
      <c r="E1263" t="s">
        <v>19808</v>
      </c>
      <c r="F1263">
        <v>62</v>
      </c>
    </row>
    <row r="1264" spans="1:6" x14ac:dyDescent="0.25">
      <c r="A1264" t="s">
        <v>53</v>
      </c>
      <c r="B1264">
        <v>2014</v>
      </c>
      <c r="C1264" t="s">
        <v>10</v>
      </c>
      <c r="D1264" t="s">
        <v>102</v>
      </c>
      <c r="E1264" t="s">
        <v>19809</v>
      </c>
      <c r="F1264">
        <v>10</v>
      </c>
    </row>
    <row r="1265" spans="1:6" x14ac:dyDescent="0.25">
      <c r="A1265" t="s">
        <v>53</v>
      </c>
      <c r="B1265">
        <v>2014</v>
      </c>
      <c r="C1265" t="s">
        <v>10</v>
      </c>
      <c r="D1265" t="s">
        <v>107</v>
      </c>
      <c r="E1265" t="s">
        <v>19810</v>
      </c>
      <c r="F1265">
        <v>1</v>
      </c>
    </row>
    <row r="1266" spans="1:6" x14ac:dyDescent="0.25">
      <c r="A1266" t="s">
        <v>53</v>
      </c>
      <c r="B1266">
        <v>2014</v>
      </c>
      <c r="C1266" t="s">
        <v>10</v>
      </c>
      <c r="D1266" t="s">
        <v>39</v>
      </c>
      <c r="E1266" t="s">
        <v>19811</v>
      </c>
      <c r="F1266">
        <v>1</v>
      </c>
    </row>
    <row r="1267" spans="1:6" x14ac:dyDescent="0.25">
      <c r="A1267" t="s">
        <v>53</v>
      </c>
      <c r="B1267">
        <v>2014</v>
      </c>
      <c r="C1267" t="s">
        <v>10</v>
      </c>
      <c r="D1267" t="s">
        <v>103</v>
      </c>
      <c r="E1267" t="s">
        <v>19812</v>
      </c>
      <c r="F1267">
        <v>22</v>
      </c>
    </row>
    <row r="1268" spans="1:6" x14ac:dyDescent="0.25">
      <c r="A1268" t="s">
        <v>53</v>
      </c>
      <c r="B1268">
        <v>2014</v>
      </c>
      <c r="C1268" t="s">
        <v>11</v>
      </c>
      <c r="D1268" t="s">
        <v>38</v>
      </c>
      <c r="E1268" t="s">
        <v>19813</v>
      </c>
      <c r="F1268">
        <v>2</v>
      </c>
    </row>
    <row r="1269" spans="1:6" x14ac:dyDescent="0.25">
      <c r="A1269" t="s">
        <v>53</v>
      </c>
      <c r="B1269">
        <v>2014</v>
      </c>
      <c r="C1269" t="s">
        <v>11</v>
      </c>
      <c r="D1269" t="s">
        <v>40</v>
      </c>
      <c r="E1269" t="s">
        <v>19814</v>
      </c>
      <c r="F1269">
        <v>2</v>
      </c>
    </row>
    <row r="1270" spans="1:6" x14ac:dyDescent="0.25">
      <c r="A1270" t="s">
        <v>53</v>
      </c>
      <c r="B1270">
        <v>2014</v>
      </c>
      <c r="C1270" t="s">
        <v>11</v>
      </c>
      <c r="D1270" t="s">
        <v>102</v>
      </c>
      <c r="E1270" t="s">
        <v>19815</v>
      </c>
      <c r="F1270">
        <v>15</v>
      </c>
    </row>
    <row r="1271" spans="1:6" x14ac:dyDescent="0.25">
      <c r="A1271" t="s">
        <v>53</v>
      </c>
      <c r="B1271">
        <v>2014</v>
      </c>
      <c r="C1271" t="s">
        <v>11</v>
      </c>
      <c r="D1271" t="s">
        <v>107</v>
      </c>
      <c r="E1271" t="s">
        <v>19816</v>
      </c>
      <c r="F1271">
        <v>6</v>
      </c>
    </row>
    <row r="1272" spans="1:6" x14ac:dyDescent="0.25">
      <c r="A1272" t="s">
        <v>53</v>
      </c>
      <c r="B1272">
        <v>2014</v>
      </c>
      <c r="C1272" t="s">
        <v>11</v>
      </c>
      <c r="D1272" t="s">
        <v>39</v>
      </c>
      <c r="E1272" t="s">
        <v>19817</v>
      </c>
      <c r="F1272">
        <v>1</v>
      </c>
    </row>
    <row r="1273" spans="1:6" x14ac:dyDescent="0.25">
      <c r="A1273" t="s">
        <v>53</v>
      </c>
      <c r="B1273">
        <v>2014</v>
      </c>
      <c r="C1273" t="s">
        <v>11</v>
      </c>
      <c r="D1273" t="s">
        <v>103</v>
      </c>
      <c r="E1273" t="s">
        <v>19818</v>
      </c>
      <c r="F1273">
        <v>38</v>
      </c>
    </row>
    <row r="1274" spans="1:6" x14ac:dyDescent="0.25">
      <c r="A1274" t="s">
        <v>53</v>
      </c>
      <c r="B1274">
        <v>2015</v>
      </c>
      <c r="C1274" t="s">
        <v>7</v>
      </c>
      <c r="D1274" t="s">
        <v>38</v>
      </c>
      <c r="E1274" t="s">
        <v>19819</v>
      </c>
      <c r="F1274">
        <v>4</v>
      </c>
    </row>
    <row r="1275" spans="1:6" x14ac:dyDescent="0.25">
      <c r="A1275" t="s">
        <v>53</v>
      </c>
      <c r="B1275">
        <v>2015</v>
      </c>
      <c r="C1275" t="s">
        <v>7</v>
      </c>
      <c r="D1275" t="s">
        <v>40</v>
      </c>
      <c r="E1275" t="s">
        <v>19820</v>
      </c>
      <c r="F1275">
        <v>2</v>
      </c>
    </row>
    <row r="1276" spans="1:6" x14ac:dyDescent="0.25">
      <c r="A1276" t="s">
        <v>53</v>
      </c>
      <c r="B1276">
        <v>2015</v>
      </c>
      <c r="C1276" t="s">
        <v>7</v>
      </c>
      <c r="D1276" t="s">
        <v>102</v>
      </c>
      <c r="E1276" t="s">
        <v>19821</v>
      </c>
      <c r="F1276">
        <v>8</v>
      </c>
    </row>
    <row r="1277" spans="1:6" x14ac:dyDescent="0.25">
      <c r="A1277" t="s">
        <v>53</v>
      </c>
      <c r="B1277">
        <v>2015</v>
      </c>
      <c r="C1277" t="s">
        <v>7</v>
      </c>
      <c r="D1277" t="s">
        <v>107</v>
      </c>
      <c r="E1277" t="s">
        <v>19822</v>
      </c>
      <c r="F1277">
        <v>11</v>
      </c>
    </row>
    <row r="1278" spans="1:6" x14ac:dyDescent="0.25">
      <c r="A1278" t="s">
        <v>53</v>
      </c>
      <c r="B1278">
        <v>2015</v>
      </c>
      <c r="C1278" t="s">
        <v>7</v>
      </c>
      <c r="D1278" t="s">
        <v>39</v>
      </c>
      <c r="E1278" t="s">
        <v>19823</v>
      </c>
      <c r="F1278">
        <v>3</v>
      </c>
    </row>
    <row r="1279" spans="1:6" x14ac:dyDescent="0.25">
      <c r="A1279" t="s">
        <v>53</v>
      </c>
      <c r="B1279">
        <v>2015</v>
      </c>
      <c r="C1279" t="s">
        <v>7</v>
      </c>
      <c r="D1279" t="s">
        <v>103</v>
      </c>
      <c r="E1279" t="s">
        <v>19824</v>
      </c>
      <c r="F1279">
        <v>56</v>
      </c>
    </row>
    <row r="1280" spans="1:6" x14ac:dyDescent="0.25">
      <c r="A1280" t="s">
        <v>53</v>
      </c>
      <c r="B1280">
        <v>2015</v>
      </c>
      <c r="C1280" t="s">
        <v>8</v>
      </c>
      <c r="D1280" t="s">
        <v>38</v>
      </c>
      <c r="E1280" t="s">
        <v>19825</v>
      </c>
      <c r="F1280">
        <v>7</v>
      </c>
    </row>
    <row r="1281" spans="1:6" x14ac:dyDescent="0.25">
      <c r="A1281" t="s">
        <v>53</v>
      </c>
      <c r="B1281">
        <v>2015</v>
      </c>
      <c r="C1281" t="s">
        <v>8</v>
      </c>
      <c r="D1281" t="s">
        <v>40</v>
      </c>
      <c r="E1281" t="s">
        <v>19826</v>
      </c>
      <c r="F1281">
        <v>9</v>
      </c>
    </row>
    <row r="1282" spans="1:6" x14ac:dyDescent="0.25">
      <c r="A1282" t="s">
        <v>53</v>
      </c>
      <c r="B1282">
        <v>2015</v>
      </c>
      <c r="C1282" t="s">
        <v>8</v>
      </c>
      <c r="D1282" t="s">
        <v>102</v>
      </c>
      <c r="E1282" t="s">
        <v>19827</v>
      </c>
      <c r="F1282">
        <v>28</v>
      </c>
    </row>
    <row r="1283" spans="1:6" x14ac:dyDescent="0.25">
      <c r="A1283" t="s">
        <v>53</v>
      </c>
      <c r="B1283">
        <v>2015</v>
      </c>
      <c r="C1283" t="s">
        <v>8</v>
      </c>
      <c r="D1283" t="s">
        <v>107</v>
      </c>
      <c r="E1283" t="s">
        <v>19828</v>
      </c>
      <c r="F1283">
        <v>18</v>
      </c>
    </row>
    <row r="1284" spans="1:6" x14ac:dyDescent="0.25">
      <c r="A1284" t="s">
        <v>53</v>
      </c>
      <c r="B1284">
        <v>2015</v>
      </c>
      <c r="C1284" t="s">
        <v>8</v>
      </c>
      <c r="D1284" t="s">
        <v>39</v>
      </c>
      <c r="E1284" t="s">
        <v>19829</v>
      </c>
      <c r="F1284">
        <v>17</v>
      </c>
    </row>
    <row r="1285" spans="1:6" x14ac:dyDescent="0.25">
      <c r="A1285" t="s">
        <v>53</v>
      </c>
      <c r="B1285">
        <v>2015</v>
      </c>
      <c r="C1285" t="s">
        <v>8</v>
      </c>
      <c r="D1285" t="s">
        <v>103</v>
      </c>
      <c r="E1285" t="s">
        <v>19830</v>
      </c>
      <c r="F1285">
        <v>196</v>
      </c>
    </row>
    <row r="1286" spans="1:6" x14ac:dyDescent="0.25">
      <c r="A1286" t="s">
        <v>53</v>
      </c>
      <c r="B1286">
        <v>2015</v>
      </c>
      <c r="C1286" t="s">
        <v>9</v>
      </c>
      <c r="D1286" t="s">
        <v>38</v>
      </c>
      <c r="E1286" t="s">
        <v>19831</v>
      </c>
      <c r="F1286">
        <v>1</v>
      </c>
    </row>
    <row r="1287" spans="1:6" x14ac:dyDescent="0.25">
      <c r="A1287" t="s">
        <v>53</v>
      </c>
      <c r="B1287">
        <v>2015</v>
      </c>
      <c r="C1287" t="s">
        <v>9</v>
      </c>
      <c r="D1287" t="s">
        <v>40</v>
      </c>
      <c r="E1287" t="s">
        <v>19832</v>
      </c>
      <c r="F1287">
        <v>1</v>
      </c>
    </row>
    <row r="1288" spans="1:6" x14ac:dyDescent="0.25">
      <c r="A1288" t="s">
        <v>53</v>
      </c>
      <c r="B1288">
        <v>2015</v>
      </c>
      <c r="C1288" t="s">
        <v>9</v>
      </c>
      <c r="D1288" t="s">
        <v>102</v>
      </c>
      <c r="E1288" t="s">
        <v>19833</v>
      </c>
      <c r="F1288">
        <v>9</v>
      </c>
    </row>
    <row r="1289" spans="1:6" x14ac:dyDescent="0.25">
      <c r="A1289" t="s">
        <v>53</v>
      </c>
      <c r="B1289">
        <v>2015</v>
      </c>
      <c r="C1289" t="s">
        <v>9</v>
      </c>
      <c r="D1289" t="s">
        <v>107</v>
      </c>
      <c r="E1289" t="s">
        <v>19834</v>
      </c>
      <c r="F1289">
        <v>2</v>
      </c>
    </row>
    <row r="1290" spans="1:6" x14ac:dyDescent="0.25">
      <c r="A1290" t="s">
        <v>53</v>
      </c>
      <c r="B1290">
        <v>2015</v>
      </c>
      <c r="C1290" t="s">
        <v>9</v>
      </c>
      <c r="D1290" t="s">
        <v>39</v>
      </c>
      <c r="E1290" t="s">
        <v>19835</v>
      </c>
      <c r="F1290">
        <v>11</v>
      </c>
    </row>
    <row r="1291" spans="1:6" x14ac:dyDescent="0.25">
      <c r="A1291" t="s">
        <v>53</v>
      </c>
      <c r="B1291">
        <v>2015</v>
      </c>
      <c r="C1291" t="s">
        <v>9</v>
      </c>
      <c r="D1291" t="s">
        <v>103</v>
      </c>
      <c r="E1291" t="s">
        <v>19836</v>
      </c>
      <c r="F1291">
        <v>48</v>
      </c>
    </row>
    <row r="1292" spans="1:6" x14ac:dyDescent="0.25">
      <c r="A1292" t="s">
        <v>53</v>
      </c>
      <c r="B1292">
        <v>2015</v>
      </c>
      <c r="C1292" t="s">
        <v>10</v>
      </c>
      <c r="D1292" t="s">
        <v>102</v>
      </c>
      <c r="E1292" t="s">
        <v>19837</v>
      </c>
      <c r="F1292">
        <v>4</v>
      </c>
    </row>
    <row r="1293" spans="1:6" x14ac:dyDescent="0.25">
      <c r="A1293" t="s">
        <v>53</v>
      </c>
      <c r="B1293">
        <v>2015</v>
      </c>
      <c r="C1293" t="s">
        <v>10</v>
      </c>
      <c r="D1293" t="s">
        <v>107</v>
      </c>
      <c r="E1293" t="s">
        <v>19838</v>
      </c>
      <c r="F1293">
        <v>1</v>
      </c>
    </row>
    <row r="1294" spans="1:6" x14ac:dyDescent="0.25">
      <c r="A1294" t="s">
        <v>53</v>
      </c>
      <c r="B1294">
        <v>2015</v>
      </c>
      <c r="C1294" t="s">
        <v>10</v>
      </c>
      <c r="D1294" t="s">
        <v>39</v>
      </c>
      <c r="E1294" t="s">
        <v>19839</v>
      </c>
      <c r="F1294">
        <v>1</v>
      </c>
    </row>
    <row r="1295" spans="1:6" x14ac:dyDescent="0.25">
      <c r="A1295" t="s">
        <v>53</v>
      </c>
      <c r="B1295">
        <v>2015</v>
      </c>
      <c r="C1295" t="s">
        <v>10</v>
      </c>
      <c r="D1295" t="s">
        <v>103</v>
      </c>
      <c r="E1295" t="s">
        <v>19840</v>
      </c>
      <c r="F1295">
        <v>20</v>
      </c>
    </row>
    <row r="1296" spans="1:6" x14ac:dyDescent="0.25">
      <c r="A1296" t="s">
        <v>53</v>
      </c>
      <c r="B1296">
        <v>2015</v>
      </c>
      <c r="C1296" t="s">
        <v>11</v>
      </c>
      <c r="D1296" t="s">
        <v>102</v>
      </c>
      <c r="E1296" t="s">
        <v>19841</v>
      </c>
      <c r="F1296">
        <v>10</v>
      </c>
    </row>
    <row r="1297" spans="1:6" x14ac:dyDescent="0.25">
      <c r="A1297" t="s">
        <v>53</v>
      </c>
      <c r="B1297">
        <v>2015</v>
      </c>
      <c r="C1297" t="s">
        <v>11</v>
      </c>
      <c r="D1297" t="s">
        <v>107</v>
      </c>
      <c r="E1297" t="s">
        <v>19842</v>
      </c>
      <c r="F1297">
        <v>6</v>
      </c>
    </row>
    <row r="1298" spans="1:6" x14ac:dyDescent="0.25">
      <c r="A1298" t="s">
        <v>53</v>
      </c>
      <c r="B1298">
        <v>2015</v>
      </c>
      <c r="C1298" t="s">
        <v>11</v>
      </c>
      <c r="D1298" t="s">
        <v>39</v>
      </c>
      <c r="E1298" t="s">
        <v>19843</v>
      </c>
      <c r="F1298">
        <v>5</v>
      </c>
    </row>
    <row r="1299" spans="1:6" x14ac:dyDescent="0.25">
      <c r="A1299" t="s">
        <v>53</v>
      </c>
      <c r="B1299">
        <v>2015</v>
      </c>
      <c r="C1299" t="s">
        <v>11</v>
      </c>
      <c r="D1299" t="s">
        <v>103</v>
      </c>
      <c r="E1299" t="s">
        <v>19844</v>
      </c>
      <c r="F1299">
        <v>45</v>
      </c>
    </row>
    <row r="1300" spans="1:6" x14ac:dyDescent="0.25">
      <c r="A1300" t="s">
        <v>93</v>
      </c>
      <c r="B1300">
        <v>2010</v>
      </c>
      <c r="C1300" t="s">
        <v>7</v>
      </c>
      <c r="D1300" t="s">
        <v>38</v>
      </c>
      <c r="E1300" t="s">
        <v>19845</v>
      </c>
      <c r="F1300">
        <v>17</v>
      </c>
    </row>
    <row r="1301" spans="1:6" x14ac:dyDescent="0.25">
      <c r="A1301" t="s">
        <v>93</v>
      </c>
      <c r="B1301">
        <v>2010</v>
      </c>
      <c r="C1301" t="s">
        <v>7</v>
      </c>
      <c r="D1301" t="s">
        <v>40</v>
      </c>
      <c r="E1301" t="s">
        <v>19846</v>
      </c>
      <c r="F1301">
        <v>19</v>
      </c>
    </row>
    <row r="1302" spans="1:6" x14ac:dyDescent="0.25">
      <c r="A1302" t="s">
        <v>93</v>
      </c>
      <c r="B1302">
        <v>2010</v>
      </c>
      <c r="C1302" t="s">
        <v>7</v>
      </c>
      <c r="D1302" t="s">
        <v>102</v>
      </c>
      <c r="E1302" t="s">
        <v>19847</v>
      </c>
      <c r="F1302">
        <v>43</v>
      </c>
    </row>
    <row r="1303" spans="1:6" x14ac:dyDescent="0.25">
      <c r="A1303" t="s">
        <v>93</v>
      </c>
      <c r="B1303">
        <v>2010</v>
      </c>
      <c r="C1303" t="s">
        <v>7</v>
      </c>
      <c r="D1303" t="s">
        <v>107</v>
      </c>
      <c r="E1303" t="s">
        <v>19848</v>
      </c>
      <c r="F1303">
        <v>92</v>
      </c>
    </row>
    <row r="1304" spans="1:6" x14ac:dyDescent="0.25">
      <c r="A1304" t="s">
        <v>93</v>
      </c>
      <c r="B1304">
        <v>2010</v>
      </c>
      <c r="C1304" t="s">
        <v>7</v>
      </c>
      <c r="D1304" t="s">
        <v>39</v>
      </c>
      <c r="E1304" t="s">
        <v>19849</v>
      </c>
      <c r="F1304">
        <v>20</v>
      </c>
    </row>
    <row r="1305" spans="1:6" x14ac:dyDescent="0.25">
      <c r="A1305" t="s">
        <v>93</v>
      </c>
      <c r="B1305">
        <v>2010</v>
      </c>
      <c r="C1305" t="s">
        <v>7</v>
      </c>
      <c r="D1305" t="s">
        <v>103</v>
      </c>
      <c r="E1305" t="s">
        <v>19850</v>
      </c>
      <c r="F1305">
        <v>374</v>
      </c>
    </row>
    <row r="1306" spans="1:6" x14ac:dyDescent="0.25">
      <c r="A1306" t="s">
        <v>93</v>
      </c>
      <c r="B1306">
        <v>2010</v>
      </c>
      <c r="C1306" t="s">
        <v>8</v>
      </c>
      <c r="D1306" t="s">
        <v>38</v>
      </c>
      <c r="E1306" t="s">
        <v>19851</v>
      </c>
      <c r="F1306">
        <v>21</v>
      </c>
    </row>
    <row r="1307" spans="1:6" x14ac:dyDescent="0.25">
      <c r="A1307" t="s">
        <v>93</v>
      </c>
      <c r="B1307">
        <v>2010</v>
      </c>
      <c r="C1307" t="s">
        <v>8</v>
      </c>
      <c r="D1307" t="s">
        <v>40</v>
      </c>
      <c r="E1307" t="s">
        <v>19852</v>
      </c>
      <c r="F1307">
        <v>23</v>
      </c>
    </row>
    <row r="1308" spans="1:6" x14ac:dyDescent="0.25">
      <c r="A1308" t="s">
        <v>93</v>
      </c>
      <c r="B1308">
        <v>2010</v>
      </c>
      <c r="C1308" t="s">
        <v>8</v>
      </c>
      <c r="D1308" t="s">
        <v>102</v>
      </c>
      <c r="E1308" t="s">
        <v>19853</v>
      </c>
      <c r="F1308">
        <v>59</v>
      </c>
    </row>
    <row r="1309" spans="1:6" x14ac:dyDescent="0.25">
      <c r="A1309" t="s">
        <v>93</v>
      </c>
      <c r="B1309">
        <v>2010</v>
      </c>
      <c r="C1309" t="s">
        <v>8</v>
      </c>
      <c r="D1309" t="s">
        <v>107</v>
      </c>
      <c r="E1309" t="s">
        <v>19854</v>
      </c>
      <c r="F1309">
        <v>71</v>
      </c>
    </row>
    <row r="1310" spans="1:6" x14ac:dyDescent="0.25">
      <c r="A1310" t="s">
        <v>93</v>
      </c>
      <c r="B1310">
        <v>2010</v>
      </c>
      <c r="C1310" t="s">
        <v>8</v>
      </c>
      <c r="D1310" t="s">
        <v>39</v>
      </c>
      <c r="E1310" t="s">
        <v>19855</v>
      </c>
      <c r="F1310">
        <v>91</v>
      </c>
    </row>
    <row r="1311" spans="1:6" x14ac:dyDescent="0.25">
      <c r="A1311" t="s">
        <v>93</v>
      </c>
      <c r="B1311">
        <v>2010</v>
      </c>
      <c r="C1311" t="s">
        <v>8</v>
      </c>
      <c r="D1311" t="s">
        <v>103</v>
      </c>
      <c r="E1311" t="s">
        <v>19856</v>
      </c>
      <c r="F1311">
        <v>973</v>
      </c>
    </row>
    <row r="1312" spans="1:6" x14ac:dyDescent="0.25">
      <c r="A1312" t="s">
        <v>93</v>
      </c>
      <c r="B1312">
        <v>2010</v>
      </c>
      <c r="C1312" t="s">
        <v>9</v>
      </c>
      <c r="D1312" t="s">
        <v>38</v>
      </c>
      <c r="E1312" t="s">
        <v>19857</v>
      </c>
      <c r="F1312">
        <v>4</v>
      </c>
    </row>
    <row r="1313" spans="1:6" x14ac:dyDescent="0.25">
      <c r="A1313" t="s">
        <v>93</v>
      </c>
      <c r="B1313">
        <v>2010</v>
      </c>
      <c r="C1313" t="s">
        <v>9</v>
      </c>
      <c r="D1313" t="s">
        <v>40</v>
      </c>
      <c r="E1313" t="s">
        <v>19858</v>
      </c>
      <c r="F1313">
        <v>3</v>
      </c>
    </row>
    <row r="1314" spans="1:6" x14ac:dyDescent="0.25">
      <c r="A1314" t="s">
        <v>93</v>
      </c>
      <c r="B1314">
        <v>2010</v>
      </c>
      <c r="C1314" t="s">
        <v>9</v>
      </c>
      <c r="D1314" t="s">
        <v>102</v>
      </c>
      <c r="E1314" t="s">
        <v>19859</v>
      </c>
      <c r="F1314">
        <v>37</v>
      </c>
    </row>
    <row r="1315" spans="1:6" x14ac:dyDescent="0.25">
      <c r="A1315" t="s">
        <v>93</v>
      </c>
      <c r="B1315">
        <v>2010</v>
      </c>
      <c r="C1315" t="s">
        <v>9</v>
      </c>
      <c r="D1315" t="s">
        <v>107</v>
      </c>
      <c r="E1315" t="s">
        <v>19860</v>
      </c>
      <c r="F1315">
        <v>8</v>
      </c>
    </row>
    <row r="1316" spans="1:6" x14ac:dyDescent="0.25">
      <c r="A1316" t="s">
        <v>93</v>
      </c>
      <c r="B1316">
        <v>2010</v>
      </c>
      <c r="C1316" t="s">
        <v>9</v>
      </c>
      <c r="D1316" t="s">
        <v>39</v>
      </c>
      <c r="E1316" t="s">
        <v>19861</v>
      </c>
      <c r="F1316">
        <v>31</v>
      </c>
    </row>
    <row r="1317" spans="1:6" x14ac:dyDescent="0.25">
      <c r="A1317" t="s">
        <v>93</v>
      </c>
      <c r="B1317">
        <v>2010</v>
      </c>
      <c r="C1317" t="s">
        <v>9</v>
      </c>
      <c r="D1317" t="s">
        <v>103</v>
      </c>
      <c r="E1317" t="s">
        <v>19862</v>
      </c>
      <c r="F1317">
        <v>301</v>
      </c>
    </row>
    <row r="1318" spans="1:6" x14ac:dyDescent="0.25">
      <c r="A1318" t="s">
        <v>93</v>
      </c>
      <c r="B1318">
        <v>2010</v>
      </c>
      <c r="C1318" t="s">
        <v>10</v>
      </c>
      <c r="D1318" t="s">
        <v>38</v>
      </c>
      <c r="E1318" t="s">
        <v>19863</v>
      </c>
      <c r="F1318">
        <v>1</v>
      </c>
    </row>
    <row r="1319" spans="1:6" x14ac:dyDescent="0.25">
      <c r="A1319" t="s">
        <v>93</v>
      </c>
      <c r="B1319">
        <v>2010</v>
      </c>
      <c r="C1319" t="s">
        <v>10</v>
      </c>
      <c r="D1319" t="s">
        <v>102</v>
      </c>
      <c r="E1319" t="s">
        <v>19864</v>
      </c>
      <c r="F1319">
        <v>10</v>
      </c>
    </row>
    <row r="1320" spans="1:6" x14ac:dyDescent="0.25">
      <c r="A1320" t="s">
        <v>93</v>
      </c>
      <c r="B1320">
        <v>2010</v>
      </c>
      <c r="C1320" t="s">
        <v>10</v>
      </c>
      <c r="D1320" t="s">
        <v>107</v>
      </c>
      <c r="E1320" t="s">
        <v>19865</v>
      </c>
      <c r="F1320">
        <v>5</v>
      </c>
    </row>
    <row r="1321" spans="1:6" x14ac:dyDescent="0.25">
      <c r="A1321" t="s">
        <v>93</v>
      </c>
      <c r="B1321">
        <v>2010</v>
      </c>
      <c r="C1321" t="s">
        <v>10</v>
      </c>
      <c r="D1321" t="s">
        <v>39</v>
      </c>
      <c r="E1321" t="s">
        <v>19866</v>
      </c>
      <c r="F1321">
        <v>6</v>
      </c>
    </row>
    <row r="1322" spans="1:6" x14ac:dyDescent="0.25">
      <c r="A1322" t="s">
        <v>93</v>
      </c>
      <c r="B1322">
        <v>2010</v>
      </c>
      <c r="C1322" t="s">
        <v>10</v>
      </c>
      <c r="D1322" t="s">
        <v>103</v>
      </c>
      <c r="E1322" t="s">
        <v>19867</v>
      </c>
      <c r="F1322">
        <v>70</v>
      </c>
    </row>
    <row r="1323" spans="1:6" x14ac:dyDescent="0.25">
      <c r="A1323" t="s">
        <v>93</v>
      </c>
      <c r="B1323">
        <v>2010</v>
      </c>
      <c r="C1323" t="s">
        <v>11</v>
      </c>
      <c r="D1323" t="s">
        <v>40</v>
      </c>
      <c r="E1323" t="s">
        <v>19868</v>
      </c>
      <c r="F1323">
        <v>1</v>
      </c>
    </row>
    <row r="1324" spans="1:6" x14ac:dyDescent="0.25">
      <c r="A1324" t="s">
        <v>93</v>
      </c>
      <c r="B1324">
        <v>2010</v>
      </c>
      <c r="C1324" t="s">
        <v>11</v>
      </c>
      <c r="D1324" t="s">
        <v>102</v>
      </c>
      <c r="E1324" t="s">
        <v>19869</v>
      </c>
      <c r="F1324">
        <v>30</v>
      </c>
    </row>
    <row r="1325" spans="1:6" x14ac:dyDescent="0.25">
      <c r="A1325" t="s">
        <v>93</v>
      </c>
      <c r="B1325">
        <v>2010</v>
      </c>
      <c r="C1325" t="s">
        <v>11</v>
      </c>
      <c r="D1325" t="s">
        <v>107</v>
      </c>
      <c r="E1325" t="s">
        <v>19870</v>
      </c>
      <c r="F1325">
        <v>1</v>
      </c>
    </row>
    <row r="1326" spans="1:6" x14ac:dyDescent="0.25">
      <c r="A1326" t="s">
        <v>93</v>
      </c>
      <c r="B1326">
        <v>2010</v>
      </c>
      <c r="C1326" t="s">
        <v>11</v>
      </c>
      <c r="D1326" t="s">
        <v>39</v>
      </c>
      <c r="E1326" t="s">
        <v>19871</v>
      </c>
      <c r="F1326">
        <v>4</v>
      </c>
    </row>
    <row r="1327" spans="1:6" x14ac:dyDescent="0.25">
      <c r="A1327" t="s">
        <v>93</v>
      </c>
      <c r="B1327">
        <v>2010</v>
      </c>
      <c r="C1327" t="s">
        <v>11</v>
      </c>
      <c r="D1327" t="s">
        <v>103</v>
      </c>
      <c r="E1327" t="s">
        <v>19872</v>
      </c>
      <c r="F1327">
        <v>86</v>
      </c>
    </row>
    <row r="1328" spans="1:6" x14ac:dyDescent="0.25">
      <c r="A1328" t="s">
        <v>93</v>
      </c>
      <c r="B1328">
        <v>2011</v>
      </c>
      <c r="C1328" t="s">
        <v>7</v>
      </c>
      <c r="D1328" t="s">
        <v>38</v>
      </c>
      <c r="E1328" t="s">
        <v>19873</v>
      </c>
      <c r="F1328">
        <v>11</v>
      </c>
    </row>
    <row r="1329" spans="1:6" x14ac:dyDescent="0.25">
      <c r="A1329" t="s">
        <v>93</v>
      </c>
      <c r="B1329">
        <v>2011</v>
      </c>
      <c r="C1329" t="s">
        <v>7</v>
      </c>
      <c r="D1329" t="s">
        <v>40</v>
      </c>
      <c r="E1329" t="s">
        <v>19874</v>
      </c>
      <c r="F1329">
        <v>11</v>
      </c>
    </row>
    <row r="1330" spans="1:6" x14ac:dyDescent="0.25">
      <c r="A1330" t="s">
        <v>93</v>
      </c>
      <c r="B1330">
        <v>2011</v>
      </c>
      <c r="C1330" t="s">
        <v>7</v>
      </c>
      <c r="D1330" t="s">
        <v>102</v>
      </c>
      <c r="E1330" t="s">
        <v>19875</v>
      </c>
      <c r="F1330">
        <v>50</v>
      </c>
    </row>
    <row r="1331" spans="1:6" x14ac:dyDescent="0.25">
      <c r="A1331" t="s">
        <v>93</v>
      </c>
      <c r="B1331">
        <v>2011</v>
      </c>
      <c r="C1331" t="s">
        <v>7</v>
      </c>
      <c r="D1331" t="s">
        <v>107</v>
      </c>
      <c r="E1331" t="s">
        <v>19876</v>
      </c>
      <c r="F1331">
        <v>71</v>
      </c>
    </row>
    <row r="1332" spans="1:6" x14ac:dyDescent="0.25">
      <c r="A1332" t="s">
        <v>93</v>
      </c>
      <c r="B1332">
        <v>2011</v>
      </c>
      <c r="C1332" t="s">
        <v>7</v>
      </c>
      <c r="D1332" t="s">
        <v>39</v>
      </c>
      <c r="E1332" t="s">
        <v>19877</v>
      </c>
      <c r="F1332">
        <v>32</v>
      </c>
    </row>
    <row r="1333" spans="1:6" x14ac:dyDescent="0.25">
      <c r="A1333" t="s">
        <v>93</v>
      </c>
      <c r="B1333">
        <v>2011</v>
      </c>
      <c r="C1333" t="s">
        <v>7</v>
      </c>
      <c r="D1333" t="s">
        <v>103</v>
      </c>
      <c r="E1333" t="s">
        <v>19878</v>
      </c>
      <c r="F1333">
        <v>373</v>
      </c>
    </row>
    <row r="1334" spans="1:6" x14ac:dyDescent="0.25">
      <c r="A1334" t="s">
        <v>93</v>
      </c>
      <c r="B1334">
        <v>2011</v>
      </c>
      <c r="C1334" t="s">
        <v>8</v>
      </c>
      <c r="D1334" t="s">
        <v>38</v>
      </c>
      <c r="E1334" t="s">
        <v>19879</v>
      </c>
      <c r="F1334">
        <v>20</v>
      </c>
    </row>
    <row r="1335" spans="1:6" x14ac:dyDescent="0.25">
      <c r="A1335" t="s">
        <v>93</v>
      </c>
      <c r="B1335">
        <v>2011</v>
      </c>
      <c r="C1335" t="s">
        <v>8</v>
      </c>
      <c r="D1335" t="s">
        <v>40</v>
      </c>
      <c r="E1335" t="s">
        <v>19880</v>
      </c>
      <c r="F1335">
        <v>16</v>
      </c>
    </row>
    <row r="1336" spans="1:6" x14ac:dyDescent="0.25">
      <c r="A1336" t="s">
        <v>93</v>
      </c>
      <c r="B1336">
        <v>2011</v>
      </c>
      <c r="C1336" t="s">
        <v>8</v>
      </c>
      <c r="D1336" t="s">
        <v>102</v>
      </c>
      <c r="E1336" t="s">
        <v>19881</v>
      </c>
      <c r="F1336">
        <v>68</v>
      </c>
    </row>
    <row r="1337" spans="1:6" x14ac:dyDescent="0.25">
      <c r="A1337" t="s">
        <v>93</v>
      </c>
      <c r="B1337">
        <v>2011</v>
      </c>
      <c r="C1337" t="s">
        <v>8</v>
      </c>
      <c r="D1337" t="s">
        <v>107</v>
      </c>
      <c r="E1337" t="s">
        <v>19882</v>
      </c>
      <c r="F1337">
        <v>59</v>
      </c>
    </row>
    <row r="1338" spans="1:6" x14ac:dyDescent="0.25">
      <c r="A1338" t="s">
        <v>93</v>
      </c>
      <c r="B1338">
        <v>2011</v>
      </c>
      <c r="C1338" t="s">
        <v>8</v>
      </c>
      <c r="D1338" t="s">
        <v>39</v>
      </c>
      <c r="E1338" t="s">
        <v>19883</v>
      </c>
      <c r="F1338">
        <v>121</v>
      </c>
    </row>
    <row r="1339" spans="1:6" x14ac:dyDescent="0.25">
      <c r="A1339" t="s">
        <v>93</v>
      </c>
      <c r="B1339">
        <v>2011</v>
      </c>
      <c r="C1339" t="s">
        <v>8</v>
      </c>
      <c r="D1339" t="s">
        <v>103</v>
      </c>
      <c r="E1339" t="s">
        <v>19884</v>
      </c>
      <c r="F1339">
        <v>977</v>
      </c>
    </row>
    <row r="1340" spans="1:6" x14ac:dyDescent="0.25">
      <c r="A1340" t="s">
        <v>93</v>
      </c>
      <c r="B1340">
        <v>2011</v>
      </c>
      <c r="C1340" t="s">
        <v>9</v>
      </c>
      <c r="D1340" t="s">
        <v>38</v>
      </c>
      <c r="E1340" t="s">
        <v>19885</v>
      </c>
      <c r="F1340">
        <v>3</v>
      </c>
    </row>
    <row r="1341" spans="1:6" x14ac:dyDescent="0.25">
      <c r="A1341" t="s">
        <v>93</v>
      </c>
      <c r="B1341">
        <v>2011</v>
      </c>
      <c r="C1341" t="s">
        <v>9</v>
      </c>
      <c r="D1341" t="s">
        <v>40</v>
      </c>
      <c r="E1341" t="s">
        <v>19886</v>
      </c>
      <c r="F1341">
        <v>4</v>
      </c>
    </row>
    <row r="1342" spans="1:6" x14ac:dyDescent="0.25">
      <c r="A1342" t="s">
        <v>93</v>
      </c>
      <c r="B1342">
        <v>2011</v>
      </c>
      <c r="C1342" t="s">
        <v>9</v>
      </c>
      <c r="D1342" t="s">
        <v>102</v>
      </c>
      <c r="E1342" t="s">
        <v>19887</v>
      </c>
      <c r="F1342">
        <v>34</v>
      </c>
    </row>
    <row r="1343" spans="1:6" x14ac:dyDescent="0.25">
      <c r="A1343" t="s">
        <v>93</v>
      </c>
      <c r="B1343">
        <v>2011</v>
      </c>
      <c r="C1343" t="s">
        <v>9</v>
      </c>
      <c r="D1343" t="s">
        <v>107</v>
      </c>
      <c r="E1343" t="s">
        <v>19888</v>
      </c>
      <c r="F1343">
        <v>9</v>
      </c>
    </row>
    <row r="1344" spans="1:6" x14ac:dyDescent="0.25">
      <c r="A1344" t="s">
        <v>93</v>
      </c>
      <c r="B1344">
        <v>2011</v>
      </c>
      <c r="C1344" t="s">
        <v>9</v>
      </c>
      <c r="D1344" t="s">
        <v>39</v>
      </c>
      <c r="E1344" t="s">
        <v>19889</v>
      </c>
      <c r="F1344">
        <v>43</v>
      </c>
    </row>
    <row r="1345" spans="1:6" x14ac:dyDescent="0.25">
      <c r="A1345" t="s">
        <v>93</v>
      </c>
      <c r="B1345">
        <v>2011</v>
      </c>
      <c r="C1345" t="s">
        <v>9</v>
      </c>
      <c r="D1345" t="s">
        <v>103</v>
      </c>
      <c r="E1345" t="s">
        <v>19890</v>
      </c>
      <c r="F1345">
        <v>271</v>
      </c>
    </row>
    <row r="1346" spans="1:6" x14ac:dyDescent="0.25">
      <c r="A1346" t="s">
        <v>93</v>
      </c>
      <c r="B1346">
        <v>2011</v>
      </c>
      <c r="C1346" t="s">
        <v>10</v>
      </c>
      <c r="D1346" t="s">
        <v>38</v>
      </c>
      <c r="E1346" t="s">
        <v>19891</v>
      </c>
      <c r="F1346">
        <v>1</v>
      </c>
    </row>
    <row r="1347" spans="1:6" x14ac:dyDescent="0.25">
      <c r="A1347" t="s">
        <v>93</v>
      </c>
      <c r="B1347">
        <v>2011</v>
      </c>
      <c r="C1347" t="s">
        <v>10</v>
      </c>
      <c r="D1347" t="s">
        <v>102</v>
      </c>
      <c r="E1347" t="s">
        <v>19892</v>
      </c>
      <c r="F1347">
        <v>22</v>
      </c>
    </row>
    <row r="1348" spans="1:6" x14ac:dyDescent="0.25">
      <c r="A1348" t="s">
        <v>93</v>
      </c>
      <c r="B1348">
        <v>2011</v>
      </c>
      <c r="C1348" t="s">
        <v>10</v>
      </c>
      <c r="D1348" t="s">
        <v>107</v>
      </c>
      <c r="E1348" t="s">
        <v>19893</v>
      </c>
      <c r="F1348">
        <v>6</v>
      </c>
    </row>
    <row r="1349" spans="1:6" x14ac:dyDescent="0.25">
      <c r="A1349" t="s">
        <v>93</v>
      </c>
      <c r="B1349">
        <v>2011</v>
      </c>
      <c r="C1349" t="s">
        <v>10</v>
      </c>
      <c r="D1349" t="s">
        <v>39</v>
      </c>
      <c r="E1349" t="s">
        <v>19894</v>
      </c>
      <c r="F1349">
        <v>9</v>
      </c>
    </row>
    <row r="1350" spans="1:6" x14ac:dyDescent="0.25">
      <c r="A1350" t="s">
        <v>93</v>
      </c>
      <c r="B1350">
        <v>2011</v>
      </c>
      <c r="C1350" t="s">
        <v>10</v>
      </c>
      <c r="D1350" t="s">
        <v>103</v>
      </c>
      <c r="E1350" t="s">
        <v>19895</v>
      </c>
      <c r="F1350">
        <v>78</v>
      </c>
    </row>
    <row r="1351" spans="1:6" x14ac:dyDescent="0.25">
      <c r="A1351" t="s">
        <v>93</v>
      </c>
      <c r="B1351">
        <v>2011</v>
      </c>
      <c r="C1351" t="s">
        <v>11</v>
      </c>
      <c r="D1351" t="s">
        <v>38</v>
      </c>
      <c r="E1351" t="s">
        <v>19896</v>
      </c>
      <c r="F1351">
        <v>1</v>
      </c>
    </row>
    <row r="1352" spans="1:6" x14ac:dyDescent="0.25">
      <c r="A1352" t="s">
        <v>93</v>
      </c>
      <c r="B1352">
        <v>2011</v>
      </c>
      <c r="C1352" t="s">
        <v>11</v>
      </c>
      <c r="D1352" t="s">
        <v>40</v>
      </c>
      <c r="E1352" t="s">
        <v>19897</v>
      </c>
      <c r="F1352">
        <v>1</v>
      </c>
    </row>
    <row r="1353" spans="1:6" x14ac:dyDescent="0.25">
      <c r="A1353" t="s">
        <v>93</v>
      </c>
      <c r="B1353">
        <v>2011</v>
      </c>
      <c r="C1353" t="s">
        <v>11</v>
      </c>
      <c r="D1353" t="s">
        <v>102</v>
      </c>
      <c r="E1353" t="s">
        <v>19898</v>
      </c>
      <c r="F1353">
        <v>28</v>
      </c>
    </row>
    <row r="1354" spans="1:6" x14ac:dyDescent="0.25">
      <c r="A1354" t="s">
        <v>93</v>
      </c>
      <c r="B1354">
        <v>2011</v>
      </c>
      <c r="C1354" t="s">
        <v>11</v>
      </c>
      <c r="D1354" t="s">
        <v>107</v>
      </c>
      <c r="E1354" t="s">
        <v>19899</v>
      </c>
      <c r="F1354">
        <v>4</v>
      </c>
    </row>
    <row r="1355" spans="1:6" x14ac:dyDescent="0.25">
      <c r="A1355" t="s">
        <v>93</v>
      </c>
      <c r="B1355">
        <v>2011</v>
      </c>
      <c r="C1355" t="s">
        <v>11</v>
      </c>
      <c r="D1355" t="s">
        <v>39</v>
      </c>
      <c r="E1355" t="s">
        <v>19900</v>
      </c>
      <c r="F1355">
        <v>13</v>
      </c>
    </row>
    <row r="1356" spans="1:6" x14ac:dyDescent="0.25">
      <c r="A1356" t="s">
        <v>93</v>
      </c>
      <c r="B1356">
        <v>2011</v>
      </c>
      <c r="C1356" t="s">
        <v>11</v>
      </c>
      <c r="D1356" t="s">
        <v>103</v>
      </c>
      <c r="E1356" t="s">
        <v>19901</v>
      </c>
      <c r="F1356">
        <v>83</v>
      </c>
    </row>
    <row r="1357" spans="1:6" x14ac:dyDescent="0.25">
      <c r="A1357" t="s">
        <v>93</v>
      </c>
      <c r="B1357">
        <v>2012</v>
      </c>
      <c r="C1357" t="s">
        <v>7</v>
      </c>
      <c r="D1357" t="s">
        <v>38</v>
      </c>
      <c r="E1357" t="s">
        <v>19902</v>
      </c>
      <c r="F1357">
        <v>13</v>
      </c>
    </row>
    <row r="1358" spans="1:6" x14ac:dyDescent="0.25">
      <c r="A1358" t="s">
        <v>93</v>
      </c>
      <c r="B1358">
        <v>2012</v>
      </c>
      <c r="C1358" t="s">
        <v>7</v>
      </c>
      <c r="D1358" t="s">
        <v>40</v>
      </c>
      <c r="E1358" t="s">
        <v>19903</v>
      </c>
      <c r="F1358">
        <v>23</v>
      </c>
    </row>
    <row r="1359" spans="1:6" x14ac:dyDescent="0.25">
      <c r="A1359" t="s">
        <v>93</v>
      </c>
      <c r="B1359">
        <v>2012</v>
      </c>
      <c r="C1359" t="s">
        <v>7</v>
      </c>
      <c r="D1359" t="s">
        <v>102</v>
      </c>
      <c r="E1359" t="s">
        <v>19904</v>
      </c>
      <c r="F1359">
        <v>44</v>
      </c>
    </row>
    <row r="1360" spans="1:6" x14ac:dyDescent="0.25">
      <c r="A1360" t="s">
        <v>93</v>
      </c>
      <c r="B1360">
        <v>2012</v>
      </c>
      <c r="C1360" t="s">
        <v>7</v>
      </c>
      <c r="D1360" t="s">
        <v>107</v>
      </c>
      <c r="E1360" t="s">
        <v>19905</v>
      </c>
      <c r="F1360">
        <v>98</v>
      </c>
    </row>
    <row r="1361" spans="1:6" x14ac:dyDescent="0.25">
      <c r="A1361" t="s">
        <v>93</v>
      </c>
      <c r="B1361">
        <v>2012</v>
      </c>
      <c r="C1361" t="s">
        <v>7</v>
      </c>
      <c r="D1361" t="s">
        <v>39</v>
      </c>
      <c r="E1361" t="s">
        <v>19906</v>
      </c>
      <c r="F1361">
        <v>23</v>
      </c>
    </row>
    <row r="1362" spans="1:6" x14ac:dyDescent="0.25">
      <c r="A1362" t="s">
        <v>93</v>
      </c>
      <c r="B1362">
        <v>2012</v>
      </c>
      <c r="C1362" t="s">
        <v>7</v>
      </c>
      <c r="D1362" t="s">
        <v>103</v>
      </c>
      <c r="E1362" t="s">
        <v>19907</v>
      </c>
      <c r="F1362">
        <v>334</v>
      </c>
    </row>
    <row r="1363" spans="1:6" x14ac:dyDescent="0.25">
      <c r="A1363" t="s">
        <v>93</v>
      </c>
      <c r="B1363">
        <v>2012</v>
      </c>
      <c r="C1363" t="s">
        <v>8</v>
      </c>
      <c r="D1363" t="s">
        <v>38</v>
      </c>
      <c r="E1363" t="s">
        <v>19908</v>
      </c>
      <c r="F1363">
        <v>33</v>
      </c>
    </row>
    <row r="1364" spans="1:6" x14ac:dyDescent="0.25">
      <c r="A1364" t="s">
        <v>93</v>
      </c>
      <c r="B1364">
        <v>2012</v>
      </c>
      <c r="C1364" t="s">
        <v>8</v>
      </c>
      <c r="D1364" t="s">
        <v>40</v>
      </c>
      <c r="E1364" t="s">
        <v>19909</v>
      </c>
      <c r="F1364">
        <v>29</v>
      </c>
    </row>
    <row r="1365" spans="1:6" x14ac:dyDescent="0.25">
      <c r="A1365" t="s">
        <v>93</v>
      </c>
      <c r="B1365">
        <v>2012</v>
      </c>
      <c r="C1365" t="s">
        <v>8</v>
      </c>
      <c r="D1365" t="s">
        <v>102</v>
      </c>
      <c r="E1365" t="s">
        <v>19910</v>
      </c>
      <c r="F1365">
        <v>82</v>
      </c>
    </row>
    <row r="1366" spans="1:6" x14ac:dyDescent="0.25">
      <c r="A1366" t="s">
        <v>93</v>
      </c>
      <c r="B1366">
        <v>2012</v>
      </c>
      <c r="C1366" t="s">
        <v>8</v>
      </c>
      <c r="D1366" t="s">
        <v>107</v>
      </c>
      <c r="E1366" t="s">
        <v>19911</v>
      </c>
      <c r="F1366">
        <v>68</v>
      </c>
    </row>
    <row r="1367" spans="1:6" x14ac:dyDescent="0.25">
      <c r="A1367" t="s">
        <v>93</v>
      </c>
      <c r="B1367">
        <v>2012</v>
      </c>
      <c r="C1367" t="s">
        <v>8</v>
      </c>
      <c r="D1367" t="s">
        <v>39</v>
      </c>
      <c r="E1367" t="s">
        <v>19912</v>
      </c>
      <c r="F1367">
        <v>99</v>
      </c>
    </row>
    <row r="1368" spans="1:6" x14ac:dyDescent="0.25">
      <c r="A1368" t="s">
        <v>93</v>
      </c>
      <c r="B1368">
        <v>2012</v>
      </c>
      <c r="C1368" t="s">
        <v>8</v>
      </c>
      <c r="D1368" t="s">
        <v>103</v>
      </c>
      <c r="E1368" t="s">
        <v>19913</v>
      </c>
      <c r="F1368">
        <v>926</v>
      </c>
    </row>
    <row r="1369" spans="1:6" x14ac:dyDescent="0.25">
      <c r="A1369" t="s">
        <v>93</v>
      </c>
      <c r="B1369">
        <v>2012</v>
      </c>
      <c r="C1369" t="s">
        <v>9</v>
      </c>
      <c r="D1369" t="s">
        <v>38</v>
      </c>
      <c r="E1369" t="s">
        <v>19914</v>
      </c>
      <c r="F1369">
        <v>3</v>
      </c>
    </row>
    <row r="1370" spans="1:6" x14ac:dyDescent="0.25">
      <c r="A1370" t="s">
        <v>93</v>
      </c>
      <c r="B1370">
        <v>2012</v>
      </c>
      <c r="C1370" t="s">
        <v>9</v>
      </c>
      <c r="D1370" t="s">
        <v>40</v>
      </c>
      <c r="E1370" t="s">
        <v>19915</v>
      </c>
      <c r="F1370">
        <v>3</v>
      </c>
    </row>
    <row r="1371" spans="1:6" x14ac:dyDescent="0.25">
      <c r="A1371" t="s">
        <v>93</v>
      </c>
      <c r="B1371">
        <v>2012</v>
      </c>
      <c r="C1371" t="s">
        <v>9</v>
      </c>
      <c r="D1371" t="s">
        <v>102</v>
      </c>
      <c r="E1371" t="s">
        <v>19916</v>
      </c>
      <c r="F1371">
        <v>32</v>
      </c>
    </row>
    <row r="1372" spans="1:6" x14ac:dyDescent="0.25">
      <c r="A1372" t="s">
        <v>93</v>
      </c>
      <c r="B1372">
        <v>2012</v>
      </c>
      <c r="C1372" t="s">
        <v>9</v>
      </c>
      <c r="D1372" t="s">
        <v>107</v>
      </c>
      <c r="E1372" t="s">
        <v>19917</v>
      </c>
      <c r="F1372">
        <v>14</v>
      </c>
    </row>
    <row r="1373" spans="1:6" x14ac:dyDescent="0.25">
      <c r="A1373" t="s">
        <v>93</v>
      </c>
      <c r="B1373">
        <v>2012</v>
      </c>
      <c r="C1373" t="s">
        <v>9</v>
      </c>
      <c r="D1373" t="s">
        <v>39</v>
      </c>
      <c r="E1373" t="s">
        <v>19918</v>
      </c>
      <c r="F1373">
        <v>25</v>
      </c>
    </row>
    <row r="1374" spans="1:6" x14ac:dyDescent="0.25">
      <c r="A1374" t="s">
        <v>93</v>
      </c>
      <c r="B1374">
        <v>2012</v>
      </c>
      <c r="C1374" t="s">
        <v>9</v>
      </c>
      <c r="D1374" t="s">
        <v>103</v>
      </c>
      <c r="E1374" t="s">
        <v>19919</v>
      </c>
      <c r="F1374">
        <v>258</v>
      </c>
    </row>
    <row r="1375" spans="1:6" x14ac:dyDescent="0.25">
      <c r="A1375" t="s">
        <v>93</v>
      </c>
      <c r="B1375">
        <v>2012</v>
      </c>
      <c r="C1375" t="s">
        <v>10</v>
      </c>
      <c r="D1375" t="s">
        <v>38</v>
      </c>
      <c r="E1375" t="s">
        <v>19920</v>
      </c>
      <c r="F1375">
        <v>3</v>
      </c>
    </row>
    <row r="1376" spans="1:6" x14ac:dyDescent="0.25">
      <c r="A1376" t="s">
        <v>93</v>
      </c>
      <c r="B1376">
        <v>2012</v>
      </c>
      <c r="C1376" t="s">
        <v>10</v>
      </c>
      <c r="D1376" t="s">
        <v>102</v>
      </c>
      <c r="E1376" t="s">
        <v>19921</v>
      </c>
      <c r="F1376">
        <v>19</v>
      </c>
    </row>
    <row r="1377" spans="1:6" x14ac:dyDescent="0.25">
      <c r="A1377" t="s">
        <v>93</v>
      </c>
      <c r="B1377">
        <v>2012</v>
      </c>
      <c r="C1377" t="s">
        <v>10</v>
      </c>
      <c r="D1377" t="s">
        <v>107</v>
      </c>
      <c r="E1377" t="s">
        <v>19922</v>
      </c>
      <c r="F1377">
        <v>1</v>
      </c>
    </row>
    <row r="1378" spans="1:6" x14ac:dyDescent="0.25">
      <c r="A1378" t="s">
        <v>93</v>
      </c>
      <c r="B1378">
        <v>2012</v>
      </c>
      <c r="C1378" t="s">
        <v>10</v>
      </c>
      <c r="D1378" t="s">
        <v>39</v>
      </c>
      <c r="E1378" t="s">
        <v>19923</v>
      </c>
      <c r="F1378">
        <v>9</v>
      </c>
    </row>
    <row r="1379" spans="1:6" x14ac:dyDescent="0.25">
      <c r="A1379" t="s">
        <v>93</v>
      </c>
      <c r="B1379">
        <v>2012</v>
      </c>
      <c r="C1379" t="s">
        <v>10</v>
      </c>
      <c r="D1379" t="s">
        <v>103</v>
      </c>
      <c r="E1379" t="s">
        <v>19924</v>
      </c>
      <c r="F1379">
        <v>78</v>
      </c>
    </row>
    <row r="1380" spans="1:6" x14ac:dyDescent="0.25">
      <c r="A1380" t="s">
        <v>93</v>
      </c>
      <c r="B1380">
        <v>2012</v>
      </c>
      <c r="C1380" t="s">
        <v>11</v>
      </c>
      <c r="D1380" t="s">
        <v>102</v>
      </c>
      <c r="E1380" t="s">
        <v>19925</v>
      </c>
      <c r="F1380">
        <v>45</v>
      </c>
    </row>
    <row r="1381" spans="1:6" x14ac:dyDescent="0.25">
      <c r="A1381" t="s">
        <v>93</v>
      </c>
      <c r="B1381">
        <v>2012</v>
      </c>
      <c r="C1381" t="s">
        <v>11</v>
      </c>
      <c r="D1381" t="s">
        <v>107</v>
      </c>
      <c r="E1381" t="s">
        <v>19926</v>
      </c>
      <c r="F1381">
        <v>13</v>
      </c>
    </row>
    <row r="1382" spans="1:6" x14ac:dyDescent="0.25">
      <c r="A1382" t="s">
        <v>93</v>
      </c>
      <c r="B1382">
        <v>2012</v>
      </c>
      <c r="C1382" t="s">
        <v>11</v>
      </c>
      <c r="D1382" t="s">
        <v>39</v>
      </c>
      <c r="E1382" t="s">
        <v>19927</v>
      </c>
      <c r="F1382">
        <v>8</v>
      </c>
    </row>
    <row r="1383" spans="1:6" x14ac:dyDescent="0.25">
      <c r="A1383" t="s">
        <v>93</v>
      </c>
      <c r="B1383">
        <v>2012</v>
      </c>
      <c r="C1383" t="s">
        <v>11</v>
      </c>
      <c r="D1383" t="s">
        <v>103</v>
      </c>
      <c r="E1383" t="s">
        <v>19928</v>
      </c>
      <c r="F1383">
        <v>84</v>
      </c>
    </row>
    <row r="1384" spans="1:6" x14ac:dyDescent="0.25">
      <c r="A1384" t="s">
        <v>93</v>
      </c>
      <c r="B1384">
        <v>2013</v>
      </c>
      <c r="C1384" t="s">
        <v>7</v>
      </c>
      <c r="D1384" t="s">
        <v>38</v>
      </c>
      <c r="E1384" t="s">
        <v>19929</v>
      </c>
      <c r="F1384">
        <v>34</v>
      </c>
    </row>
    <row r="1385" spans="1:6" x14ac:dyDescent="0.25">
      <c r="A1385" t="s">
        <v>93</v>
      </c>
      <c r="B1385">
        <v>2013</v>
      </c>
      <c r="C1385" t="s">
        <v>7</v>
      </c>
      <c r="D1385" t="s">
        <v>40</v>
      </c>
      <c r="E1385" t="s">
        <v>19930</v>
      </c>
      <c r="F1385">
        <v>20</v>
      </c>
    </row>
    <row r="1386" spans="1:6" x14ac:dyDescent="0.25">
      <c r="A1386" t="s">
        <v>93</v>
      </c>
      <c r="B1386">
        <v>2013</v>
      </c>
      <c r="C1386" t="s">
        <v>7</v>
      </c>
      <c r="D1386" t="s">
        <v>102</v>
      </c>
      <c r="E1386" t="s">
        <v>19931</v>
      </c>
      <c r="F1386">
        <v>49</v>
      </c>
    </row>
    <row r="1387" spans="1:6" x14ac:dyDescent="0.25">
      <c r="A1387" t="s">
        <v>93</v>
      </c>
      <c r="B1387">
        <v>2013</v>
      </c>
      <c r="C1387" t="s">
        <v>7</v>
      </c>
      <c r="D1387" t="s">
        <v>107</v>
      </c>
      <c r="E1387" t="s">
        <v>19932</v>
      </c>
      <c r="F1387">
        <v>111</v>
      </c>
    </row>
    <row r="1388" spans="1:6" x14ac:dyDescent="0.25">
      <c r="A1388" t="s">
        <v>93</v>
      </c>
      <c r="B1388">
        <v>2013</v>
      </c>
      <c r="C1388" t="s">
        <v>7</v>
      </c>
      <c r="D1388" t="s">
        <v>39</v>
      </c>
      <c r="E1388" t="s">
        <v>19933</v>
      </c>
      <c r="F1388">
        <v>40</v>
      </c>
    </row>
    <row r="1389" spans="1:6" x14ac:dyDescent="0.25">
      <c r="A1389" t="s">
        <v>93</v>
      </c>
      <c r="B1389">
        <v>2013</v>
      </c>
      <c r="C1389" t="s">
        <v>7</v>
      </c>
      <c r="D1389" t="s">
        <v>103</v>
      </c>
      <c r="E1389" t="s">
        <v>19934</v>
      </c>
      <c r="F1389">
        <v>314</v>
      </c>
    </row>
    <row r="1390" spans="1:6" x14ac:dyDescent="0.25">
      <c r="A1390" t="s">
        <v>93</v>
      </c>
      <c r="B1390">
        <v>2013</v>
      </c>
      <c r="C1390" t="s">
        <v>8</v>
      </c>
      <c r="D1390" t="s">
        <v>38</v>
      </c>
      <c r="E1390" t="s">
        <v>19935</v>
      </c>
      <c r="F1390">
        <v>51</v>
      </c>
    </row>
    <row r="1391" spans="1:6" x14ac:dyDescent="0.25">
      <c r="A1391" t="s">
        <v>93</v>
      </c>
      <c r="B1391">
        <v>2013</v>
      </c>
      <c r="C1391" t="s">
        <v>8</v>
      </c>
      <c r="D1391" t="s">
        <v>40</v>
      </c>
      <c r="E1391" t="s">
        <v>19936</v>
      </c>
      <c r="F1391">
        <v>37</v>
      </c>
    </row>
    <row r="1392" spans="1:6" x14ac:dyDescent="0.25">
      <c r="A1392" t="s">
        <v>93</v>
      </c>
      <c r="B1392">
        <v>2013</v>
      </c>
      <c r="C1392" t="s">
        <v>8</v>
      </c>
      <c r="D1392" t="s">
        <v>102</v>
      </c>
      <c r="E1392" t="s">
        <v>19937</v>
      </c>
      <c r="F1392">
        <v>76</v>
      </c>
    </row>
    <row r="1393" spans="1:6" x14ac:dyDescent="0.25">
      <c r="A1393" t="s">
        <v>93</v>
      </c>
      <c r="B1393">
        <v>2013</v>
      </c>
      <c r="C1393" t="s">
        <v>8</v>
      </c>
      <c r="D1393" t="s">
        <v>107</v>
      </c>
      <c r="E1393" t="s">
        <v>19938</v>
      </c>
      <c r="F1393">
        <v>87</v>
      </c>
    </row>
    <row r="1394" spans="1:6" x14ac:dyDescent="0.25">
      <c r="A1394" t="s">
        <v>93</v>
      </c>
      <c r="B1394">
        <v>2013</v>
      </c>
      <c r="C1394" t="s">
        <v>8</v>
      </c>
      <c r="D1394" t="s">
        <v>39</v>
      </c>
      <c r="E1394" t="s">
        <v>19939</v>
      </c>
      <c r="F1394">
        <v>84</v>
      </c>
    </row>
    <row r="1395" spans="1:6" x14ac:dyDescent="0.25">
      <c r="A1395" t="s">
        <v>93</v>
      </c>
      <c r="B1395">
        <v>2013</v>
      </c>
      <c r="C1395" t="s">
        <v>8</v>
      </c>
      <c r="D1395" t="s">
        <v>103</v>
      </c>
      <c r="E1395" t="s">
        <v>19940</v>
      </c>
      <c r="F1395">
        <v>896</v>
      </c>
    </row>
    <row r="1396" spans="1:6" x14ac:dyDescent="0.25">
      <c r="A1396" t="s">
        <v>93</v>
      </c>
      <c r="B1396">
        <v>2013</v>
      </c>
      <c r="C1396" t="s">
        <v>9</v>
      </c>
      <c r="D1396" t="s">
        <v>38</v>
      </c>
      <c r="E1396" t="s">
        <v>19941</v>
      </c>
      <c r="F1396">
        <v>9</v>
      </c>
    </row>
    <row r="1397" spans="1:6" x14ac:dyDescent="0.25">
      <c r="A1397" t="s">
        <v>93</v>
      </c>
      <c r="B1397">
        <v>2013</v>
      </c>
      <c r="C1397" t="s">
        <v>9</v>
      </c>
      <c r="D1397" t="s">
        <v>40</v>
      </c>
      <c r="E1397" t="s">
        <v>19942</v>
      </c>
      <c r="F1397">
        <v>6</v>
      </c>
    </row>
    <row r="1398" spans="1:6" x14ac:dyDescent="0.25">
      <c r="A1398" t="s">
        <v>93</v>
      </c>
      <c r="B1398">
        <v>2013</v>
      </c>
      <c r="C1398" t="s">
        <v>9</v>
      </c>
      <c r="D1398" t="s">
        <v>102</v>
      </c>
      <c r="E1398" t="s">
        <v>19943</v>
      </c>
      <c r="F1398">
        <v>36</v>
      </c>
    </row>
    <row r="1399" spans="1:6" x14ac:dyDescent="0.25">
      <c r="A1399" t="s">
        <v>93</v>
      </c>
      <c r="B1399">
        <v>2013</v>
      </c>
      <c r="C1399" t="s">
        <v>9</v>
      </c>
      <c r="D1399" t="s">
        <v>107</v>
      </c>
      <c r="E1399" t="s">
        <v>19944</v>
      </c>
      <c r="F1399">
        <v>15</v>
      </c>
    </row>
    <row r="1400" spans="1:6" x14ac:dyDescent="0.25">
      <c r="A1400" t="s">
        <v>93</v>
      </c>
      <c r="B1400">
        <v>2013</v>
      </c>
      <c r="C1400" t="s">
        <v>9</v>
      </c>
      <c r="D1400" t="s">
        <v>39</v>
      </c>
      <c r="E1400" t="s">
        <v>19945</v>
      </c>
      <c r="F1400">
        <v>24</v>
      </c>
    </row>
    <row r="1401" spans="1:6" x14ac:dyDescent="0.25">
      <c r="A1401" t="s">
        <v>93</v>
      </c>
      <c r="B1401">
        <v>2013</v>
      </c>
      <c r="C1401" t="s">
        <v>9</v>
      </c>
      <c r="D1401" t="s">
        <v>103</v>
      </c>
      <c r="E1401" t="s">
        <v>19946</v>
      </c>
      <c r="F1401">
        <v>218</v>
      </c>
    </row>
    <row r="1402" spans="1:6" x14ac:dyDescent="0.25">
      <c r="A1402" t="s">
        <v>93</v>
      </c>
      <c r="B1402">
        <v>2013</v>
      </c>
      <c r="C1402" t="s">
        <v>10</v>
      </c>
      <c r="D1402" t="s">
        <v>40</v>
      </c>
      <c r="E1402" t="s">
        <v>19947</v>
      </c>
      <c r="F1402">
        <v>1</v>
      </c>
    </row>
    <row r="1403" spans="1:6" x14ac:dyDescent="0.25">
      <c r="A1403" t="s">
        <v>93</v>
      </c>
      <c r="B1403">
        <v>2013</v>
      </c>
      <c r="C1403" t="s">
        <v>10</v>
      </c>
      <c r="D1403" t="s">
        <v>102</v>
      </c>
      <c r="E1403" t="s">
        <v>19948</v>
      </c>
      <c r="F1403">
        <v>15</v>
      </c>
    </row>
    <row r="1404" spans="1:6" x14ac:dyDescent="0.25">
      <c r="A1404" t="s">
        <v>93</v>
      </c>
      <c r="B1404">
        <v>2013</v>
      </c>
      <c r="C1404" t="s">
        <v>10</v>
      </c>
      <c r="D1404" t="s">
        <v>107</v>
      </c>
      <c r="E1404" t="s">
        <v>19949</v>
      </c>
      <c r="F1404">
        <v>1</v>
      </c>
    </row>
    <row r="1405" spans="1:6" x14ac:dyDescent="0.25">
      <c r="A1405" t="s">
        <v>93</v>
      </c>
      <c r="B1405">
        <v>2013</v>
      </c>
      <c r="C1405" t="s">
        <v>10</v>
      </c>
      <c r="D1405" t="s">
        <v>39</v>
      </c>
      <c r="E1405" t="s">
        <v>19950</v>
      </c>
      <c r="F1405">
        <v>9</v>
      </c>
    </row>
    <row r="1406" spans="1:6" x14ac:dyDescent="0.25">
      <c r="A1406" t="s">
        <v>93</v>
      </c>
      <c r="B1406">
        <v>2013</v>
      </c>
      <c r="C1406" t="s">
        <v>10</v>
      </c>
      <c r="D1406" t="s">
        <v>103</v>
      </c>
      <c r="E1406" t="s">
        <v>19951</v>
      </c>
      <c r="F1406">
        <v>77</v>
      </c>
    </row>
    <row r="1407" spans="1:6" x14ac:dyDescent="0.25">
      <c r="A1407" t="s">
        <v>93</v>
      </c>
      <c r="B1407">
        <v>2013</v>
      </c>
      <c r="C1407" t="s">
        <v>11</v>
      </c>
      <c r="D1407" t="s">
        <v>38</v>
      </c>
      <c r="E1407" t="s">
        <v>19952</v>
      </c>
      <c r="F1407">
        <v>2</v>
      </c>
    </row>
    <row r="1408" spans="1:6" x14ac:dyDescent="0.25">
      <c r="A1408" t="s">
        <v>93</v>
      </c>
      <c r="B1408">
        <v>2013</v>
      </c>
      <c r="C1408" t="s">
        <v>11</v>
      </c>
      <c r="D1408" t="s">
        <v>40</v>
      </c>
      <c r="E1408" t="s">
        <v>19953</v>
      </c>
      <c r="F1408">
        <v>1</v>
      </c>
    </row>
    <row r="1409" spans="1:6" x14ac:dyDescent="0.25">
      <c r="A1409" t="s">
        <v>93</v>
      </c>
      <c r="B1409">
        <v>2013</v>
      </c>
      <c r="C1409" t="s">
        <v>11</v>
      </c>
      <c r="D1409" t="s">
        <v>102</v>
      </c>
      <c r="E1409" t="s">
        <v>19954</v>
      </c>
      <c r="F1409">
        <v>41</v>
      </c>
    </row>
    <row r="1410" spans="1:6" x14ac:dyDescent="0.25">
      <c r="A1410" t="s">
        <v>93</v>
      </c>
      <c r="B1410">
        <v>2013</v>
      </c>
      <c r="C1410" t="s">
        <v>11</v>
      </c>
      <c r="D1410" t="s">
        <v>107</v>
      </c>
      <c r="E1410" t="s">
        <v>19955</v>
      </c>
      <c r="F1410">
        <v>14</v>
      </c>
    </row>
    <row r="1411" spans="1:6" x14ac:dyDescent="0.25">
      <c r="A1411" t="s">
        <v>93</v>
      </c>
      <c r="B1411">
        <v>2013</v>
      </c>
      <c r="C1411" t="s">
        <v>11</v>
      </c>
      <c r="D1411" t="s">
        <v>39</v>
      </c>
      <c r="E1411" t="s">
        <v>19956</v>
      </c>
      <c r="F1411">
        <v>10</v>
      </c>
    </row>
    <row r="1412" spans="1:6" x14ac:dyDescent="0.25">
      <c r="A1412" t="s">
        <v>93</v>
      </c>
      <c r="B1412">
        <v>2013</v>
      </c>
      <c r="C1412" t="s">
        <v>11</v>
      </c>
      <c r="D1412" t="s">
        <v>103</v>
      </c>
      <c r="E1412" t="s">
        <v>19957</v>
      </c>
      <c r="F1412">
        <v>101</v>
      </c>
    </row>
    <row r="1413" spans="1:6" x14ac:dyDescent="0.25">
      <c r="A1413" t="s">
        <v>93</v>
      </c>
      <c r="B1413">
        <v>2014</v>
      </c>
      <c r="C1413" t="s">
        <v>7</v>
      </c>
      <c r="D1413" t="s">
        <v>38</v>
      </c>
      <c r="E1413" t="s">
        <v>19958</v>
      </c>
      <c r="F1413">
        <v>28</v>
      </c>
    </row>
    <row r="1414" spans="1:6" x14ac:dyDescent="0.25">
      <c r="A1414" t="s">
        <v>93</v>
      </c>
      <c r="B1414">
        <v>2014</v>
      </c>
      <c r="C1414" t="s">
        <v>7</v>
      </c>
      <c r="D1414" t="s">
        <v>40</v>
      </c>
      <c r="E1414" t="s">
        <v>19959</v>
      </c>
      <c r="F1414">
        <v>20</v>
      </c>
    </row>
    <row r="1415" spans="1:6" x14ac:dyDescent="0.25">
      <c r="A1415" t="s">
        <v>93</v>
      </c>
      <c r="B1415">
        <v>2014</v>
      </c>
      <c r="C1415" t="s">
        <v>7</v>
      </c>
      <c r="D1415" t="s">
        <v>102</v>
      </c>
      <c r="E1415" t="s">
        <v>19960</v>
      </c>
      <c r="F1415">
        <v>60</v>
      </c>
    </row>
    <row r="1416" spans="1:6" x14ac:dyDescent="0.25">
      <c r="A1416" t="s">
        <v>93</v>
      </c>
      <c r="B1416">
        <v>2014</v>
      </c>
      <c r="C1416" t="s">
        <v>7</v>
      </c>
      <c r="D1416" t="s">
        <v>107</v>
      </c>
      <c r="E1416" t="s">
        <v>19961</v>
      </c>
      <c r="F1416">
        <v>117</v>
      </c>
    </row>
    <row r="1417" spans="1:6" x14ac:dyDescent="0.25">
      <c r="A1417" t="s">
        <v>93</v>
      </c>
      <c r="B1417">
        <v>2014</v>
      </c>
      <c r="C1417" t="s">
        <v>7</v>
      </c>
      <c r="D1417" t="s">
        <v>39</v>
      </c>
      <c r="E1417" t="s">
        <v>19962</v>
      </c>
      <c r="F1417">
        <v>34</v>
      </c>
    </row>
    <row r="1418" spans="1:6" x14ac:dyDescent="0.25">
      <c r="A1418" t="s">
        <v>93</v>
      </c>
      <c r="B1418">
        <v>2014</v>
      </c>
      <c r="C1418" t="s">
        <v>7</v>
      </c>
      <c r="D1418" t="s">
        <v>103</v>
      </c>
      <c r="E1418" t="s">
        <v>19963</v>
      </c>
      <c r="F1418">
        <v>319</v>
      </c>
    </row>
    <row r="1419" spans="1:6" x14ac:dyDescent="0.25">
      <c r="A1419" t="s">
        <v>93</v>
      </c>
      <c r="B1419">
        <v>2014</v>
      </c>
      <c r="C1419" t="s">
        <v>8</v>
      </c>
      <c r="D1419" t="s">
        <v>38</v>
      </c>
      <c r="E1419" t="s">
        <v>19964</v>
      </c>
      <c r="F1419">
        <v>38</v>
      </c>
    </row>
    <row r="1420" spans="1:6" x14ac:dyDescent="0.25">
      <c r="A1420" t="s">
        <v>93</v>
      </c>
      <c r="B1420">
        <v>2014</v>
      </c>
      <c r="C1420" t="s">
        <v>8</v>
      </c>
      <c r="D1420" t="s">
        <v>40</v>
      </c>
      <c r="E1420" t="s">
        <v>19965</v>
      </c>
      <c r="F1420">
        <v>42</v>
      </c>
    </row>
    <row r="1421" spans="1:6" x14ac:dyDescent="0.25">
      <c r="A1421" t="s">
        <v>93</v>
      </c>
      <c r="B1421">
        <v>2014</v>
      </c>
      <c r="C1421" t="s">
        <v>8</v>
      </c>
      <c r="D1421" t="s">
        <v>102</v>
      </c>
      <c r="E1421" t="s">
        <v>19966</v>
      </c>
      <c r="F1421">
        <v>65</v>
      </c>
    </row>
    <row r="1422" spans="1:6" x14ac:dyDescent="0.25">
      <c r="A1422" t="s">
        <v>93</v>
      </c>
      <c r="B1422">
        <v>2014</v>
      </c>
      <c r="C1422" t="s">
        <v>8</v>
      </c>
      <c r="D1422" t="s">
        <v>107</v>
      </c>
      <c r="E1422" t="s">
        <v>19967</v>
      </c>
      <c r="F1422">
        <v>92</v>
      </c>
    </row>
    <row r="1423" spans="1:6" x14ac:dyDescent="0.25">
      <c r="A1423" t="s">
        <v>93</v>
      </c>
      <c r="B1423">
        <v>2014</v>
      </c>
      <c r="C1423" t="s">
        <v>8</v>
      </c>
      <c r="D1423" t="s">
        <v>39</v>
      </c>
      <c r="E1423" t="s">
        <v>19968</v>
      </c>
      <c r="F1423">
        <v>88</v>
      </c>
    </row>
    <row r="1424" spans="1:6" x14ac:dyDescent="0.25">
      <c r="A1424" t="s">
        <v>93</v>
      </c>
      <c r="B1424">
        <v>2014</v>
      </c>
      <c r="C1424" t="s">
        <v>8</v>
      </c>
      <c r="D1424" t="s">
        <v>103</v>
      </c>
      <c r="E1424" t="s">
        <v>19969</v>
      </c>
      <c r="F1424">
        <v>891</v>
      </c>
    </row>
    <row r="1425" spans="1:6" x14ac:dyDescent="0.25">
      <c r="A1425" t="s">
        <v>93</v>
      </c>
      <c r="B1425">
        <v>2014</v>
      </c>
      <c r="C1425" t="s">
        <v>9</v>
      </c>
      <c r="D1425" t="s">
        <v>38</v>
      </c>
      <c r="E1425" t="s">
        <v>19970</v>
      </c>
      <c r="F1425">
        <v>9</v>
      </c>
    </row>
    <row r="1426" spans="1:6" x14ac:dyDescent="0.25">
      <c r="A1426" t="s">
        <v>93</v>
      </c>
      <c r="B1426">
        <v>2014</v>
      </c>
      <c r="C1426" t="s">
        <v>9</v>
      </c>
      <c r="D1426" t="s">
        <v>40</v>
      </c>
      <c r="E1426" t="s">
        <v>19971</v>
      </c>
      <c r="F1426">
        <v>8</v>
      </c>
    </row>
    <row r="1427" spans="1:6" x14ac:dyDescent="0.25">
      <c r="A1427" t="s">
        <v>93</v>
      </c>
      <c r="B1427">
        <v>2014</v>
      </c>
      <c r="C1427" t="s">
        <v>9</v>
      </c>
      <c r="D1427" t="s">
        <v>102</v>
      </c>
      <c r="E1427" t="s">
        <v>19972</v>
      </c>
      <c r="F1427">
        <v>24</v>
      </c>
    </row>
    <row r="1428" spans="1:6" x14ac:dyDescent="0.25">
      <c r="A1428" t="s">
        <v>93</v>
      </c>
      <c r="B1428">
        <v>2014</v>
      </c>
      <c r="C1428" t="s">
        <v>9</v>
      </c>
      <c r="D1428" t="s">
        <v>107</v>
      </c>
      <c r="E1428" t="s">
        <v>19973</v>
      </c>
      <c r="F1428">
        <v>6</v>
      </c>
    </row>
    <row r="1429" spans="1:6" x14ac:dyDescent="0.25">
      <c r="A1429" t="s">
        <v>93</v>
      </c>
      <c r="B1429">
        <v>2014</v>
      </c>
      <c r="C1429" t="s">
        <v>9</v>
      </c>
      <c r="D1429" t="s">
        <v>39</v>
      </c>
      <c r="E1429" t="s">
        <v>19974</v>
      </c>
      <c r="F1429">
        <v>23</v>
      </c>
    </row>
    <row r="1430" spans="1:6" x14ac:dyDescent="0.25">
      <c r="A1430" t="s">
        <v>93</v>
      </c>
      <c r="B1430">
        <v>2014</v>
      </c>
      <c r="C1430" t="s">
        <v>9</v>
      </c>
      <c r="D1430" t="s">
        <v>103</v>
      </c>
      <c r="E1430" t="s">
        <v>19975</v>
      </c>
      <c r="F1430">
        <v>237</v>
      </c>
    </row>
    <row r="1431" spans="1:6" x14ac:dyDescent="0.25">
      <c r="A1431" t="s">
        <v>93</v>
      </c>
      <c r="B1431">
        <v>2014</v>
      </c>
      <c r="C1431" t="s">
        <v>10</v>
      </c>
      <c r="D1431" t="s">
        <v>102</v>
      </c>
      <c r="E1431" t="s">
        <v>19976</v>
      </c>
      <c r="F1431">
        <v>15</v>
      </c>
    </row>
    <row r="1432" spans="1:6" x14ac:dyDescent="0.25">
      <c r="A1432" t="s">
        <v>93</v>
      </c>
      <c r="B1432">
        <v>2014</v>
      </c>
      <c r="C1432" t="s">
        <v>10</v>
      </c>
      <c r="D1432" t="s">
        <v>107</v>
      </c>
      <c r="E1432" t="s">
        <v>19977</v>
      </c>
      <c r="F1432">
        <v>3</v>
      </c>
    </row>
    <row r="1433" spans="1:6" x14ac:dyDescent="0.25">
      <c r="A1433" t="s">
        <v>93</v>
      </c>
      <c r="B1433">
        <v>2014</v>
      </c>
      <c r="C1433" t="s">
        <v>10</v>
      </c>
      <c r="D1433" t="s">
        <v>39</v>
      </c>
      <c r="E1433" t="s">
        <v>19978</v>
      </c>
      <c r="F1433">
        <v>4</v>
      </c>
    </row>
    <row r="1434" spans="1:6" x14ac:dyDescent="0.25">
      <c r="A1434" t="s">
        <v>93</v>
      </c>
      <c r="B1434">
        <v>2014</v>
      </c>
      <c r="C1434" t="s">
        <v>10</v>
      </c>
      <c r="D1434" t="s">
        <v>103</v>
      </c>
      <c r="E1434" t="s">
        <v>19979</v>
      </c>
      <c r="F1434">
        <v>70</v>
      </c>
    </row>
    <row r="1435" spans="1:6" x14ac:dyDescent="0.25">
      <c r="A1435" t="s">
        <v>93</v>
      </c>
      <c r="B1435">
        <v>2014</v>
      </c>
      <c r="C1435" t="s">
        <v>11</v>
      </c>
      <c r="D1435" t="s">
        <v>38</v>
      </c>
      <c r="E1435" t="s">
        <v>19980</v>
      </c>
      <c r="F1435">
        <v>3</v>
      </c>
    </row>
    <row r="1436" spans="1:6" x14ac:dyDescent="0.25">
      <c r="A1436" t="s">
        <v>93</v>
      </c>
      <c r="B1436">
        <v>2014</v>
      </c>
      <c r="C1436" t="s">
        <v>11</v>
      </c>
      <c r="D1436" t="s">
        <v>40</v>
      </c>
      <c r="E1436" t="s">
        <v>19981</v>
      </c>
      <c r="F1436">
        <v>1</v>
      </c>
    </row>
    <row r="1437" spans="1:6" x14ac:dyDescent="0.25">
      <c r="A1437" t="s">
        <v>93</v>
      </c>
      <c r="B1437">
        <v>2014</v>
      </c>
      <c r="C1437" t="s">
        <v>11</v>
      </c>
      <c r="D1437" t="s">
        <v>102</v>
      </c>
      <c r="E1437" t="s">
        <v>19982</v>
      </c>
      <c r="F1437">
        <v>44</v>
      </c>
    </row>
    <row r="1438" spans="1:6" x14ac:dyDescent="0.25">
      <c r="A1438" t="s">
        <v>93</v>
      </c>
      <c r="B1438">
        <v>2014</v>
      </c>
      <c r="C1438" t="s">
        <v>11</v>
      </c>
      <c r="D1438" t="s">
        <v>107</v>
      </c>
      <c r="E1438" t="s">
        <v>19983</v>
      </c>
      <c r="F1438">
        <v>6</v>
      </c>
    </row>
    <row r="1439" spans="1:6" x14ac:dyDescent="0.25">
      <c r="A1439" t="s">
        <v>93</v>
      </c>
      <c r="B1439">
        <v>2014</v>
      </c>
      <c r="C1439" t="s">
        <v>11</v>
      </c>
      <c r="D1439" t="s">
        <v>39</v>
      </c>
      <c r="E1439" t="s">
        <v>19984</v>
      </c>
      <c r="F1439">
        <v>15</v>
      </c>
    </row>
    <row r="1440" spans="1:6" x14ac:dyDescent="0.25">
      <c r="A1440" t="s">
        <v>93</v>
      </c>
      <c r="B1440">
        <v>2014</v>
      </c>
      <c r="C1440" t="s">
        <v>11</v>
      </c>
      <c r="D1440" t="s">
        <v>103</v>
      </c>
      <c r="E1440" t="s">
        <v>19985</v>
      </c>
      <c r="F1440">
        <v>97</v>
      </c>
    </row>
    <row r="1441" spans="1:6" x14ac:dyDescent="0.25">
      <c r="A1441" t="s">
        <v>93</v>
      </c>
      <c r="B1441">
        <v>2015</v>
      </c>
      <c r="C1441" t="s">
        <v>7</v>
      </c>
      <c r="D1441" t="s">
        <v>38</v>
      </c>
      <c r="E1441" t="s">
        <v>19986</v>
      </c>
      <c r="F1441">
        <v>23</v>
      </c>
    </row>
    <row r="1442" spans="1:6" x14ac:dyDescent="0.25">
      <c r="A1442" t="s">
        <v>93</v>
      </c>
      <c r="B1442">
        <v>2015</v>
      </c>
      <c r="C1442" t="s">
        <v>7</v>
      </c>
      <c r="D1442" t="s">
        <v>40</v>
      </c>
      <c r="E1442" t="s">
        <v>19987</v>
      </c>
      <c r="F1442">
        <v>21</v>
      </c>
    </row>
    <row r="1443" spans="1:6" x14ac:dyDescent="0.25">
      <c r="A1443" t="s">
        <v>93</v>
      </c>
      <c r="B1443">
        <v>2015</v>
      </c>
      <c r="C1443" t="s">
        <v>7</v>
      </c>
      <c r="D1443" t="s">
        <v>102</v>
      </c>
      <c r="E1443" t="s">
        <v>19988</v>
      </c>
      <c r="F1443">
        <v>62</v>
      </c>
    </row>
    <row r="1444" spans="1:6" x14ac:dyDescent="0.25">
      <c r="A1444" t="s">
        <v>93</v>
      </c>
      <c r="B1444">
        <v>2015</v>
      </c>
      <c r="C1444" t="s">
        <v>7</v>
      </c>
      <c r="D1444" t="s">
        <v>107</v>
      </c>
      <c r="E1444" t="s">
        <v>19989</v>
      </c>
      <c r="F1444">
        <v>98</v>
      </c>
    </row>
    <row r="1445" spans="1:6" x14ac:dyDescent="0.25">
      <c r="A1445" t="s">
        <v>93</v>
      </c>
      <c r="B1445">
        <v>2015</v>
      </c>
      <c r="C1445" t="s">
        <v>7</v>
      </c>
      <c r="D1445" t="s">
        <v>39</v>
      </c>
      <c r="E1445" t="s">
        <v>19990</v>
      </c>
      <c r="F1445">
        <v>26</v>
      </c>
    </row>
    <row r="1446" spans="1:6" x14ac:dyDescent="0.25">
      <c r="A1446" t="s">
        <v>93</v>
      </c>
      <c r="B1446">
        <v>2015</v>
      </c>
      <c r="C1446" t="s">
        <v>7</v>
      </c>
      <c r="D1446" t="s">
        <v>103</v>
      </c>
      <c r="E1446" t="s">
        <v>19991</v>
      </c>
      <c r="F1446">
        <v>331</v>
      </c>
    </row>
    <row r="1447" spans="1:6" x14ac:dyDescent="0.25">
      <c r="A1447" t="s">
        <v>93</v>
      </c>
      <c r="B1447">
        <v>2015</v>
      </c>
      <c r="C1447" t="s">
        <v>8</v>
      </c>
      <c r="D1447" t="s">
        <v>38</v>
      </c>
      <c r="E1447" t="s">
        <v>19992</v>
      </c>
      <c r="F1447">
        <v>46</v>
      </c>
    </row>
    <row r="1448" spans="1:6" x14ac:dyDescent="0.25">
      <c r="A1448" t="s">
        <v>93</v>
      </c>
      <c r="B1448">
        <v>2015</v>
      </c>
      <c r="C1448" t="s">
        <v>8</v>
      </c>
      <c r="D1448" t="s">
        <v>40</v>
      </c>
      <c r="E1448" t="s">
        <v>19993</v>
      </c>
      <c r="F1448">
        <v>34</v>
      </c>
    </row>
    <row r="1449" spans="1:6" x14ac:dyDescent="0.25">
      <c r="A1449" t="s">
        <v>93</v>
      </c>
      <c r="B1449">
        <v>2015</v>
      </c>
      <c r="C1449" t="s">
        <v>8</v>
      </c>
      <c r="D1449" t="s">
        <v>102</v>
      </c>
      <c r="E1449" t="s">
        <v>19994</v>
      </c>
      <c r="F1449">
        <v>81</v>
      </c>
    </row>
    <row r="1450" spans="1:6" x14ac:dyDescent="0.25">
      <c r="A1450" t="s">
        <v>93</v>
      </c>
      <c r="B1450">
        <v>2015</v>
      </c>
      <c r="C1450" t="s">
        <v>8</v>
      </c>
      <c r="D1450" t="s">
        <v>107</v>
      </c>
      <c r="E1450" t="s">
        <v>19995</v>
      </c>
      <c r="F1450">
        <v>72</v>
      </c>
    </row>
    <row r="1451" spans="1:6" x14ac:dyDescent="0.25">
      <c r="A1451" t="s">
        <v>93</v>
      </c>
      <c r="B1451">
        <v>2015</v>
      </c>
      <c r="C1451" t="s">
        <v>8</v>
      </c>
      <c r="D1451" t="s">
        <v>39</v>
      </c>
      <c r="E1451" t="s">
        <v>19996</v>
      </c>
      <c r="F1451">
        <v>76</v>
      </c>
    </row>
    <row r="1452" spans="1:6" x14ac:dyDescent="0.25">
      <c r="A1452" t="s">
        <v>93</v>
      </c>
      <c r="B1452">
        <v>2015</v>
      </c>
      <c r="C1452" t="s">
        <v>8</v>
      </c>
      <c r="D1452" t="s">
        <v>103</v>
      </c>
      <c r="E1452" t="s">
        <v>19997</v>
      </c>
      <c r="F1452">
        <v>926</v>
      </c>
    </row>
    <row r="1453" spans="1:6" x14ac:dyDescent="0.25">
      <c r="A1453" t="s">
        <v>93</v>
      </c>
      <c r="B1453">
        <v>2015</v>
      </c>
      <c r="C1453" t="s">
        <v>9</v>
      </c>
      <c r="D1453" t="s">
        <v>38</v>
      </c>
      <c r="E1453" t="s">
        <v>19998</v>
      </c>
      <c r="F1453">
        <v>6</v>
      </c>
    </row>
    <row r="1454" spans="1:6" x14ac:dyDescent="0.25">
      <c r="A1454" t="s">
        <v>93</v>
      </c>
      <c r="B1454">
        <v>2015</v>
      </c>
      <c r="C1454" t="s">
        <v>9</v>
      </c>
      <c r="D1454" t="s">
        <v>40</v>
      </c>
      <c r="E1454" t="s">
        <v>19999</v>
      </c>
      <c r="F1454">
        <v>8</v>
      </c>
    </row>
    <row r="1455" spans="1:6" x14ac:dyDescent="0.25">
      <c r="A1455" t="s">
        <v>93</v>
      </c>
      <c r="B1455">
        <v>2015</v>
      </c>
      <c r="C1455" t="s">
        <v>9</v>
      </c>
      <c r="D1455" t="s">
        <v>102</v>
      </c>
      <c r="E1455" t="s">
        <v>20000</v>
      </c>
      <c r="F1455">
        <v>24</v>
      </c>
    </row>
    <row r="1456" spans="1:6" x14ac:dyDescent="0.25">
      <c r="A1456" t="s">
        <v>93</v>
      </c>
      <c r="B1456">
        <v>2015</v>
      </c>
      <c r="C1456" t="s">
        <v>9</v>
      </c>
      <c r="D1456" t="s">
        <v>107</v>
      </c>
      <c r="E1456" t="s">
        <v>20001</v>
      </c>
      <c r="F1456">
        <v>11</v>
      </c>
    </row>
    <row r="1457" spans="1:6" x14ac:dyDescent="0.25">
      <c r="A1457" t="s">
        <v>93</v>
      </c>
      <c r="B1457">
        <v>2015</v>
      </c>
      <c r="C1457" t="s">
        <v>9</v>
      </c>
      <c r="D1457" t="s">
        <v>39</v>
      </c>
      <c r="E1457" t="s">
        <v>20002</v>
      </c>
      <c r="F1457">
        <v>28</v>
      </c>
    </row>
    <row r="1458" spans="1:6" x14ac:dyDescent="0.25">
      <c r="A1458" t="s">
        <v>93</v>
      </c>
      <c r="B1458">
        <v>2015</v>
      </c>
      <c r="C1458" t="s">
        <v>9</v>
      </c>
      <c r="D1458" t="s">
        <v>103</v>
      </c>
      <c r="E1458" t="s">
        <v>20003</v>
      </c>
      <c r="F1458">
        <v>208</v>
      </c>
    </row>
    <row r="1459" spans="1:6" x14ac:dyDescent="0.25">
      <c r="A1459" t="s">
        <v>93</v>
      </c>
      <c r="B1459">
        <v>2015</v>
      </c>
      <c r="C1459" t="s">
        <v>10</v>
      </c>
      <c r="D1459" t="s">
        <v>102</v>
      </c>
      <c r="E1459" t="s">
        <v>20004</v>
      </c>
      <c r="F1459">
        <v>12</v>
      </c>
    </row>
    <row r="1460" spans="1:6" x14ac:dyDescent="0.25">
      <c r="A1460" t="s">
        <v>93</v>
      </c>
      <c r="B1460">
        <v>2015</v>
      </c>
      <c r="C1460" t="s">
        <v>10</v>
      </c>
      <c r="D1460" t="s">
        <v>107</v>
      </c>
      <c r="E1460" t="s">
        <v>20005</v>
      </c>
      <c r="F1460">
        <v>4</v>
      </c>
    </row>
    <row r="1461" spans="1:6" x14ac:dyDescent="0.25">
      <c r="A1461" t="s">
        <v>93</v>
      </c>
      <c r="B1461">
        <v>2015</v>
      </c>
      <c r="C1461" t="s">
        <v>10</v>
      </c>
      <c r="D1461" t="s">
        <v>39</v>
      </c>
      <c r="E1461" t="s">
        <v>20006</v>
      </c>
      <c r="F1461">
        <v>4</v>
      </c>
    </row>
    <row r="1462" spans="1:6" x14ac:dyDescent="0.25">
      <c r="A1462" t="s">
        <v>93</v>
      </c>
      <c r="B1462">
        <v>2015</v>
      </c>
      <c r="C1462" t="s">
        <v>10</v>
      </c>
      <c r="D1462" t="s">
        <v>103</v>
      </c>
      <c r="E1462" t="s">
        <v>20007</v>
      </c>
      <c r="F1462">
        <v>64</v>
      </c>
    </row>
    <row r="1463" spans="1:6" x14ac:dyDescent="0.25">
      <c r="A1463" t="s">
        <v>93</v>
      </c>
      <c r="B1463">
        <v>2015</v>
      </c>
      <c r="C1463" t="s">
        <v>11</v>
      </c>
      <c r="D1463" t="s">
        <v>38</v>
      </c>
      <c r="E1463" t="s">
        <v>20008</v>
      </c>
      <c r="F1463">
        <v>4</v>
      </c>
    </row>
    <row r="1464" spans="1:6" x14ac:dyDescent="0.25">
      <c r="A1464" t="s">
        <v>93</v>
      </c>
      <c r="B1464">
        <v>2015</v>
      </c>
      <c r="C1464" t="s">
        <v>11</v>
      </c>
      <c r="D1464" t="s">
        <v>40</v>
      </c>
      <c r="E1464" t="s">
        <v>20009</v>
      </c>
      <c r="F1464">
        <v>1</v>
      </c>
    </row>
    <row r="1465" spans="1:6" x14ac:dyDescent="0.25">
      <c r="A1465" t="s">
        <v>93</v>
      </c>
      <c r="B1465">
        <v>2015</v>
      </c>
      <c r="C1465" t="s">
        <v>11</v>
      </c>
      <c r="D1465" t="s">
        <v>102</v>
      </c>
      <c r="E1465" t="s">
        <v>20010</v>
      </c>
      <c r="F1465">
        <v>34</v>
      </c>
    </row>
    <row r="1466" spans="1:6" x14ac:dyDescent="0.25">
      <c r="A1466" t="s">
        <v>93</v>
      </c>
      <c r="B1466">
        <v>2015</v>
      </c>
      <c r="C1466" t="s">
        <v>11</v>
      </c>
      <c r="D1466" t="s">
        <v>107</v>
      </c>
      <c r="E1466" t="s">
        <v>20011</v>
      </c>
      <c r="F1466">
        <v>9</v>
      </c>
    </row>
    <row r="1467" spans="1:6" x14ac:dyDescent="0.25">
      <c r="A1467" t="s">
        <v>93</v>
      </c>
      <c r="B1467">
        <v>2015</v>
      </c>
      <c r="C1467" t="s">
        <v>11</v>
      </c>
      <c r="D1467" t="s">
        <v>39</v>
      </c>
      <c r="E1467" t="s">
        <v>20012</v>
      </c>
      <c r="F1467">
        <v>14</v>
      </c>
    </row>
    <row r="1468" spans="1:6" x14ac:dyDescent="0.25">
      <c r="A1468" t="s">
        <v>93</v>
      </c>
      <c r="B1468">
        <v>2015</v>
      </c>
      <c r="C1468" t="s">
        <v>11</v>
      </c>
      <c r="D1468" t="s">
        <v>103</v>
      </c>
      <c r="E1468" t="s">
        <v>20013</v>
      </c>
      <c r="F1468">
        <v>110</v>
      </c>
    </row>
    <row r="1469" spans="1:6" x14ac:dyDescent="0.25">
      <c r="A1469" t="s">
        <v>54</v>
      </c>
      <c r="B1469">
        <v>2010</v>
      </c>
      <c r="C1469" t="s">
        <v>7</v>
      </c>
      <c r="D1469" t="s">
        <v>38</v>
      </c>
      <c r="E1469" t="s">
        <v>20014</v>
      </c>
      <c r="F1469">
        <v>18</v>
      </c>
    </row>
    <row r="1470" spans="1:6" x14ac:dyDescent="0.25">
      <c r="A1470" t="s">
        <v>54</v>
      </c>
      <c r="B1470">
        <v>2010</v>
      </c>
      <c r="C1470" t="s">
        <v>7</v>
      </c>
      <c r="D1470" t="s">
        <v>40</v>
      </c>
      <c r="E1470" t="s">
        <v>20015</v>
      </c>
      <c r="F1470">
        <v>13</v>
      </c>
    </row>
    <row r="1471" spans="1:6" x14ac:dyDescent="0.25">
      <c r="A1471" t="s">
        <v>54</v>
      </c>
      <c r="B1471">
        <v>2010</v>
      </c>
      <c r="C1471" t="s">
        <v>7</v>
      </c>
      <c r="D1471" t="s">
        <v>102</v>
      </c>
      <c r="E1471" t="s">
        <v>20016</v>
      </c>
      <c r="F1471">
        <v>29</v>
      </c>
    </row>
    <row r="1472" spans="1:6" x14ac:dyDescent="0.25">
      <c r="A1472" t="s">
        <v>54</v>
      </c>
      <c r="B1472">
        <v>2010</v>
      </c>
      <c r="C1472" t="s">
        <v>7</v>
      </c>
      <c r="D1472" t="s">
        <v>107</v>
      </c>
      <c r="E1472" t="s">
        <v>20017</v>
      </c>
      <c r="F1472">
        <v>71</v>
      </c>
    </row>
    <row r="1473" spans="1:6" x14ac:dyDescent="0.25">
      <c r="A1473" t="s">
        <v>54</v>
      </c>
      <c r="B1473">
        <v>2010</v>
      </c>
      <c r="C1473" t="s">
        <v>7</v>
      </c>
      <c r="D1473" t="s">
        <v>39</v>
      </c>
      <c r="E1473" t="s">
        <v>20018</v>
      </c>
      <c r="F1473">
        <v>35</v>
      </c>
    </row>
    <row r="1474" spans="1:6" x14ac:dyDescent="0.25">
      <c r="A1474" t="s">
        <v>54</v>
      </c>
      <c r="B1474">
        <v>2010</v>
      </c>
      <c r="C1474" t="s">
        <v>7</v>
      </c>
      <c r="D1474" t="s">
        <v>103</v>
      </c>
      <c r="E1474" t="s">
        <v>20019</v>
      </c>
      <c r="F1474">
        <v>332</v>
      </c>
    </row>
    <row r="1475" spans="1:6" x14ac:dyDescent="0.25">
      <c r="A1475" t="s">
        <v>54</v>
      </c>
      <c r="B1475">
        <v>2010</v>
      </c>
      <c r="C1475" t="s">
        <v>8</v>
      </c>
      <c r="D1475" t="s">
        <v>38</v>
      </c>
      <c r="E1475" t="s">
        <v>20020</v>
      </c>
      <c r="F1475">
        <v>30</v>
      </c>
    </row>
    <row r="1476" spans="1:6" x14ac:dyDescent="0.25">
      <c r="A1476" t="s">
        <v>54</v>
      </c>
      <c r="B1476">
        <v>2010</v>
      </c>
      <c r="C1476" t="s">
        <v>8</v>
      </c>
      <c r="D1476" t="s">
        <v>40</v>
      </c>
      <c r="E1476" t="s">
        <v>20021</v>
      </c>
      <c r="F1476">
        <v>27</v>
      </c>
    </row>
    <row r="1477" spans="1:6" x14ac:dyDescent="0.25">
      <c r="A1477" t="s">
        <v>54</v>
      </c>
      <c r="B1477">
        <v>2010</v>
      </c>
      <c r="C1477" t="s">
        <v>8</v>
      </c>
      <c r="D1477" t="s">
        <v>102</v>
      </c>
      <c r="E1477" t="s">
        <v>20022</v>
      </c>
      <c r="F1477">
        <v>52</v>
      </c>
    </row>
    <row r="1478" spans="1:6" x14ac:dyDescent="0.25">
      <c r="A1478" t="s">
        <v>54</v>
      </c>
      <c r="B1478">
        <v>2010</v>
      </c>
      <c r="C1478" t="s">
        <v>8</v>
      </c>
      <c r="D1478" t="s">
        <v>107</v>
      </c>
      <c r="E1478" t="s">
        <v>20023</v>
      </c>
      <c r="F1478">
        <v>65</v>
      </c>
    </row>
    <row r="1479" spans="1:6" x14ac:dyDescent="0.25">
      <c r="A1479" t="s">
        <v>54</v>
      </c>
      <c r="B1479">
        <v>2010</v>
      </c>
      <c r="C1479" t="s">
        <v>8</v>
      </c>
      <c r="D1479" t="s">
        <v>39</v>
      </c>
      <c r="E1479" t="s">
        <v>20024</v>
      </c>
      <c r="F1479">
        <v>93</v>
      </c>
    </row>
    <row r="1480" spans="1:6" x14ac:dyDescent="0.25">
      <c r="A1480" t="s">
        <v>54</v>
      </c>
      <c r="B1480">
        <v>2010</v>
      </c>
      <c r="C1480" t="s">
        <v>8</v>
      </c>
      <c r="D1480" t="s">
        <v>103</v>
      </c>
      <c r="E1480" t="s">
        <v>20025</v>
      </c>
      <c r="F1480">
        <v>862</v>
      </c>
    </row>
    <row r="1481" spans="1:6" x14ac:dyDescent="0.25">
      <c r="A1481" t="s">
        <v>54</v>
      </c>
      <c r="B1481">
        <v>2010</v>
      </c>
      <c r="C1481" t="s">
        <v>9</v>
      </c>
      <c r="D1481" t="s">
        <v>38</v>
      </c>
      <c r="E1481" t="s">
        <v>20026</v>
      </c>
      <c r="F1481">
        <v>3</v>
      </c>
    </row>
    <row r="1482" spans="1:6" x14ac:dyDescent="0.25">
      <c r="A1482" t="s">
        <v>54</v>
      </c>
      <c r="B1482">
        <v>2010</v>
      </c>
      <c r="C1482" t="s">
        <v>9</v>
      </c>
      <c r="D1482" t="s">
        <v>40</v>
      </c>
      <c r="E1482" t="s">
        <v>20027</v>
      </c>
      <c r="F1482">
        <v>1</v>
      </c>
    </row>
    <row r="1483" spans="1:6" x14ac:dyDescent="0.25">
      <c r="A1483" t="s">
        <v>54</v>
      </c>
      <c r="B1483">
        <v>2010</v>
      </c>
      <c r="C1483" t="s">
        <v>9</v>
      </c>
      <c r="D1483" t="s">
        <v>102</v>
      </c>
      <c r="E1483" t="s">
        <v>20028</v>
      </c>
      <c r="F1483">
        <v>21</v>
      </c>
    </row>
    <row r="1484" spans="1:6" x14ac:dyDescent="0.25">
      <c r="A1484" t="s">
        <v>54</v>
      </c>
      <c r="B1484">
        <v>2010</v>
      </c>
      <c r="C1484" t="s">
        <v>9</v>
      </c>
      <c r="D1484" t="s">
        <v>107</v>
      </c>
      <c r="E1484" t="s">
        <v>20029</v>
      </c>
      <c r="F1484">
        <v>11</v>
      </c>
    </row>
    <row r="1485" spans="1:6" x14ac:dyDescent="0.25">
      <c r="A1485" t="s">
        <v>54</v>
      </c>
      <c r="B1485">
        <v>2010</v>
      </c>
      <c r="C1485" t="s">
        <v>9</v>
      </c>
      <c r="D1485" t="s">
        <v>39</v>
      </c>
      <c r="E1485" t="s">
        <v>20030</v>
      </c>
      <c r="F1485">
        <v>22</v>
      </c>
    </row>
    <row r="1486" spans="1:6" x14ac:dyDescent="0.25">
      <c r="A1486" t="s">
        <v>54</v>
      </c>
      <c r="B1486">
        <v>2010</v>
      </c>
      <c r="C1486" t="s">
        <v>9</v>
      </c>
      <c r="D1486" t="s">
        <v>103</v>
      </c>
      <c r="E1486" t="s">
        <v>20031</v>
      </c>
      <c r="F1486">
        <v>192</v>
      </c>
    </row>
    <row r="1487" spans="1:6" x14ac:dyDescent="0.25">
      <c r="A1487" t="s">
        <v>54</v>
      </c>
      <c r="B1487">
        <v>2010</v>
      </c>
      <c r="C1487" t="s">
        <v>10</v>
      </c>
      <c r="D1487" t="s">
        <v>38</v>
      </c>
      <c r="E1487" t="s">
        <v>20032</v>
      </c>
      <c r="F1487">
        <v>1</v>
      </c>
    </row>
    <row r="1488" spans="1:6" x14ac:dyDescent="0.25">
      <c r="A1488" t="s">
        <v>54</v>
      </c>
      <c r="B1488">
        <v>2010</v>
      </c>
      <c r="C1488" t="s">
        <v>10</v>
      </c>
      <c r="D1488" t="s">
        <v>102</v>
      </c>
      <c r="E1488" t="s">
        <v>20033</v>
      </c>
      <c r="F1488">
        <v>13</v>
      </c>
    </row>
    <row r="1489" spans="1:6" x14ac:dyDescent="0.25">
      <c r="A1489" t="s">
        <v>54</v>
      </c>
      <c r="B1489">
        <v>2010</v>
      </c>
      <c r="C1489" t="s">
        <v>10</v>
      </c>
      <c r="D1489" t="s">
        <v>107</v>
      </c>
      <c r="E1489" t="s">
        <v>20034</v>
      </c>
      <c r="F1489">
        <v>4</v>
      </c>
    </row>
    <row r="1490" spans="1:6" x14ac:dyDescent="0.25">
      <c r="A1490" t="s">
        <v>54</v>
      </c>
      <c r="B1490">
        <v>2010</v>
      </c>
      <c r="C1490" t="s">
        <v>10</v>
      </c>
      <c r="D1490" t="s">
        <v>39</v>
      </c>
      <c r="E1490" t="s">
        <v>20035</v>
      </c>
      <c r="F1490">
        <v>7</v>
      </c>
    </row>
    <row r="1491" spans="1:6" x14ac:dyDescent="0.25">
      <c r="A1491" t="s">
        <v>54</v>
      </c>
      <c r="B1491">
        <v>2010</v>
      </c>
      <c r="C1491" t="s">
        <v>10</v>
      </c>
      <c r="D1491" t="s">
        <v>103</v>
      </c>
      <c r="E1491" t="s">
        <v>20036</v>
      </c>
      <c r="F1491">
        <v>38</v>
      </c>
    </row>
    <row r="1492" spans="1:6" x14ac:dyDescent="0.25">
      <c r="A1492" t="s">
        <v>54</v>
      </c>
      <c r="B1492">
        <v>2010</v>
      </c>
      <c r="C1492" t="s">
        <v>11</v>
      </c>
      <c r="D1492" t="s">
        <v>102</v>
      </c>
      <c r="E1492" t="s">
        <v>20037</v>
      </c>
      <c r="F1492">
        <v>14</v>
      </c>
    </row>
    <row r="1493" spans="1:6" x14ac:dyDescent="0.25">
      <c r="A1493" t="s">
        <v>54</v>
      </c>
      <c r="B1493">
        <v>2010</v>
      </c>
      <c r="C1493" t="s">
        <v>11</v>
      </c>
      <c r="D1493" t="s">
        <v>107</v>
      </c>
      <c r="E1493" t="s">
        <v>20038</v>
      </c>
      <c r="F1493">
        <v>7</v>
      </c>
    </row>
    <row r="1494" spans="1:6" x14ac:dyDescent="0.25">
      <c r="A1494" t="s">
        <v>54</v>
      </c>
      <c r="B1494">
        <v>2010</v>
      </c>
      <c r="C1494" t="s">
        <v>11</v>
      </c>
      <c r="D1494" t="s">
        <v>39</v>
      </c>
      <c r="E1494" t="s">
        <v>20039</v>
      </c>
      <c r="F1494">
        <v>4</v>
      </c>
    </row>
    <row r="1495" spans="1:6" x14ac:dyDescent="0.25">
      <c r="A1495" t="s">
        <v>54</v>
      </c>
      <c r="B1495">
        <v>2010</v>
      </c>
      <c r="C1495" t="s">
        <v>11</v>
      </c>
      <c r="D1495" t="s">
        <v>103</v>
      </c>
      <c r="E1495" t="s">
        <v>20040</v>
      </c>
      <c r="F1495">
        <v>50</v>
      </c>
    </row>
    <row r="1496" spans="1:6" x14ac:dyDescent="0.25">
      <c r="A1496" t="s">
        <v>54</v>
      </c>
      <c r="B1496">
        <v>2011</v>
      </c>
      <c r="C1496" t="s">
        <v>7</v>
      </c>
      <c r="D1496" t="s">
        <v>38</v>
      </c>
      <c r="E1496" t="s">
        <v>20041</v>
      </c>
      <c r="F1496">
        <v>9</v>
      </c>
    </row>
    <row r="1497" spans="1:6" x14ac:dyDescent="0.25">
      <c r="A1497" t="s">
        <v>54</v>
      </c>
      <c r="B1497">
        <v>2011</v>
      </c>
      <c r="C1497" t="s">
        <v>7</v>
      </c>
      <c r="D1497" t="s">
        <v>40</v>
      </c>
      <c r="E1497" t="s">
        <v>20042</v>
      </c>
      <c r="F1497">
        <v>13</v>
      </c>
    </row>
    <row r="1498" spans="1:6" x14ac:dyDescent="0.25">
      <c r="A1498" t="s">
        <v>54</v>
      </c>
      <c r="B1498">
        <v>2011</v>
      </c>
      <c r="C1498" t="s">
        <v>7</v>
      </c>
      <c r="D1498" t="s">
        <v>102</v>
      </c>
      <c r="E1498" t="s">
        <v>20043</v>
      </c>
      <c r="F1498">
        <v>51</v>
      </c>
    </row>
    <row r="1499" spans="1:6" x14ac:dyDescent="0.25">
      <c r="A1499" t="s">
        <v>54</v>
      </c>
      <c r="B1499">
        <v>2011</v>
      </c>
      <c r="C1499" t="s">
        <v>7</v>
      </c>
      <c r="D1499" t="s">
        <v>107</v>
      </c>
      <c r="E1499" t="s">
        <v>20044</v>
      </c>
      <c r="F1499">
        <v>61</v>
      </c>
    </row>
    <row r="1500" spans="1:6" x14ac:dyDescent="0.25">
      <c r="A1500" t="s">
        <v>54</v>
      </c>
      <c r="B1500">
        <v>2011</v>
      </c>
      <c r="C1500" t="s">
        <v>7</v>
      </c>
      <c r="D1500" t="s">
        <v>39</v>
      </c>
      <c r="E1500" t="s">
        <v>20045</v>
      </c>
      <c r="F1500">
        <v>46</v>
      </c>
    </row>
    <row r="1501" spans="1:6" x14ac:dyDescent="0.25">
      <c r="A1501" t="s">
        <v>54</v>
      </c>
      <c r="B1501">
        <v>2011</v>
      </c>
      <c r="C1501" t="s">
        <v>7</v>
      </c>
      <c r="D1501" t="s">
        <v>103</v>
      </c>
      <c r="E1501" t="s">
        <v>20046</v>
      </c>
      <c r="F1501">
        <v>312</v>
      </c>
    </row>
    <row r="1502" spans="1:6" x14ac:dyDescent="0.25">
      <c r="A1502" t="s">
        <v>54</v>
      </c>
      <c r="B1502">
        <v>2011</v>
      </c>
      <c r="C1502" t="s">
        <v>8</v>
      </c>
      <c r="D1502" t="s">
        <v>38</v>
      </c>
      <c r="E1502" t="s">
        <v>20047</v>
      </c>
      <c r="F1502">
        <v>21</v>
      </c>
    </row>
    <row r="1503" spans="1:6" x14ac:dyDescent="0.25">
      <c r="A1503" t="s">
        <v>54</v>
      </c>
      <c r="B1503">
        <v>2011</v>
      </c>
      <c r="C1503" t="s">
        <v>8</v>
      </c>
      <c r="D1503" t="s">
        <v>40</v>
      </c>
      <c r="E1503" t="s">
        <v>20048</v>
      </c>
      <c r="F1503">
        <v>22</v>
      </c>
    </row>
    <row r="1504" spans="1:6" x14ac:dyDescent="0.25">
      <c r="A1504" t="s">
        <v>54</v>
      </c>
      <c r="B1504">
        <v>2011</v>
      </c>
      <c r="C1504" t="s">
        <v>8</v>
      </c>
      <c r="D1504" t="s">
        <v>102</v>
      </c>
      <c r="E1504" t="s">
        <v>20049</v>
      </c>
      <c r="F1504">
        <v>65</v>
      </c>
    </row>
    <row r="1505" spans="1:6" x14ac:dyDescent="0.25">
      <c r="A1505" t="s">
        <v>54</v>
      </c>
      <c r="B1505">
        <v>2011</v>
      </c>
      <c r="C1505" t="s">
        <v>8</v>
      </c>
      <c r="D1505" t="s">
        <v>107</v>
      </c>
      <c r="E1505" t="s">
        <v>20050</v>
      </c>
      <c r="F1505">
        <v>39</v>
      </c>
    </row>
    <row r="1506" spans="1:6" x14ac:dyDescent="0.25">
      <c r="A1506" t="s">
        <v>54</v>
      </c>
      <c r="B1506">
        <v>2011</v>
      </c>
      <c r="C1506" t="s">
        <v>8</v>
      </c>
      <c r="D1506" t="s">
        <v>39</v>
      </c>
      <c r="E1506" t="s">
        <v>20051</v>
      </c>
      <c r="F1506">
        <v>88</v>
      </c>
    </row>
    <row r="1507" spans="1:6" x14ac:dyDescent="0.25">
      <c r="A1507" t="s">
        <v>54</v>
      </c>
      <c r="B1507">
        <v>2011</v>
      </c>
      <c r="C1507" t="s">
        <v>8</v>
      </c>
      <c r="D1507" t="s">
        <v>103</v>
      </c>
      <c r="E1507" t="s">
        <v>20052</v>
      </c>
      <c r="F1507">
        <v>878</v>
      </c>
    </row>
    <row r="1508" spans="1:6" x14ac:dyDescent="0.25">
      <c r="A1508" t="s">
        <v>54</v>
      </c>
      <c r="B1508">
        <v>2011</v>
      </c>
      <c r="C1508" t="s">
        <v>9</v>
      </c>
      <c r="D1508" t="s">
        <v>40</v>
      </c>
      <c r="E1508" t="s">
        <v>20053</v>
      </c>
      <c r="F1508">
        <v>1</v>
      </c>
    </row>
    <row r="1509" spans="1:6" x14ac:dyDescent="0.25">
      <c r="A1509" t="s">
        <v>54</v>
      </c>
      <c r="B1509">
        <v>2011</v>
      </c>
      <c r="C1509" t="s">
        <v>9</v>
      </c>
      <c r="D1509" t="s">
        <v>102</v>
      </c>
      <c r="E1509" t="s">
        <v>20054</v>
      </c>
      <c r="F1509">
        <v>35</v>
      </c>
    </row>
    <row r="1510" spans="1:6" x14ac:dyDescent="0.25">
      <c r="A1510" t="s">
        <v>54</v>
      </c>
      <c r="B1510">
        <v>2011</v>
      </c>
      <c r="C1510" t="s">
        <v>9</v>
      </c>
      <c r="D1510" t="s">
        <v>107</v>
      </c>
      <c r="E1510" t="s">
        <v>20055</v>
      </c>
      <c r="F1510">
        <v>4</v>
      </c>
    </row>
    <row r="1511" spans="1:6" x14ac:dyDescent="0.25">
      <c r="A1511" t="s">
        <v>54</v>
      </c>
      <c r="B1511">
        <v>2011</v>
      </c>
      <c r="C1511" t="s">
        <v>9</v>
      </c>
      <c r="D1511" t="s">
        <v>39</v>
      </c>
      <c r="E1511" t="s">
        <v>20056</v>
      </c>
      <c r="F1511">
        <v>23</v>
      </c>
    </row>
    <row r="1512" spans="1:6" x14ac:dyDescent="0.25">
      <c r="A1512" t="s">
        <v>54</v>
      </c>
      <c r="B1512">
        <v>2011</v>
      </c>
      <c r="C1512" t="s">
        <v>9</v>
      </c>
      <c r="D1512" t="s">
        <v>103</v>
      </c>
      <c r="E1512" t="s">
        <v>20057</v>
      </c>
      <c r="F1512">
        <v>180</v>
      </c>
    </row>
    <row r="1513" spans="1:6" x14ac:dyDescent="0.25">
      <c r="A1513" t="s">
        <v>54</v>
      </c>
      <c r="B1513">
        <v>2011</v>
      </c>
      <c r="C1513" t="s">
        <v>10</v>
      </c>
      <c r="D1513" t="s">
        <v>38</v>
      </c>
      <c r="E1513" t="s">
        <v>20058</v>
      </c>
      <c r="F1513">
        <v>1</v>
      </c>
    </row>
    <row r="1514" spans="1:6" x14ac:dyDescent="0.25">
      <c r="A1514" t="s">
        <v>54</v>
      </c>
      <c r="B1514">
        <v>2011</v>
      </c>
      <c r="C1514" t="s">
        <v>10</v>
      </c>
      <c r="D1514" t="s">
        <v>102</v>
      </c>
      <c r="E1514" t="s">
        <v>20059</v>
      </c>
      <c r="F1514">
        <v>16</v>
      </c>
    </row>
    <row r="1515" spans="1:6" x14ac:dyDescent="0.25">
      <c r="A1515" t="s">
        <v>54</v>
      </c>
      <c r="B1515">
        <v>2011</v>
      </c>
      <c r="C1515" t="s">
        <v>10</v>
      </c>
      <c r="D1515" t="s">
        <v>39</v>
      </c>
      <c r="E1515" t="s">
        <v>20060</v>
      </c>
      <c r="F1515">
        <v>3</v>
      </c>
    </row>
    <row r="1516" spans="1:6" x14ac:dyDescent="0.25">
      <c r="A1516" t="s">
        <v>54</v>
      </c>
      <c r="B1516">
        <v>2011</v>
      </c>
      <c r="C1516" t="s">
        <v>10</v>
      </c>
      <c r="D1516" t="s">
        <v>103</v>
      </c>
      <c r="E1516" t="s">
        <v>20061</v>
      </c>
      <c r="F1516">
        <v>32</v>
      </c>
    </row>
    <row r="1517" spans="1:6" x14ac:dyDescent="0.25">
      <c r="A1517" t="s">
        <v>54</v>
      </c>
      <c r="B1517">
        <v>2011</v>
      </c>
      <c r="C1517" t="s">
        <v>11</v>
      </c>
      <c r="D1517" t="s">
        <v>38</v>
      </c>
      <c r="E1517" t="s">
        <v>20062</v>
      </c>
      <c r="F1517">
        <v>1</v>
      </c>
    </row>
    <row r="1518" spans="1:6" x14ac:dyDescent="0.25">
      <c r="A1518" t="s">
        <v>54</v>
      </c>
      <c r="B1518">
        <v>2011</v>
      </c>
      <c r="C1518" t="s">
        <v>11</v>
      </c>
      <c r="D1518" t="s">
        <v>40</v>
      </c>
      <c r="E1518" t="s">
        <v>20063</v>
      </c>
      <c r="F1518">
        <v>1</v>
      </c>
    </row>
    <row r="1519" spans="1:6" x14ac:dyDescent="0.25">
      <c r="A1519" t="s">
        <v>54</v>
      </c>
      <c r="B1519">
        <v>2011</v>
      </c>
      <c r="C1519" t="s">
        <v>11</v>
      </c>
      <c r="D1519" t="s">
        <v>102</v>
      </c>
      <c r="E1519" t="s">
        <v>20064</v>
      </c>
      <c r="F1519">
        <v>21</v>
      </c>
    </row>
    <row r="1520" spans="1:6" x14ac:dyDescent="0.25">
      <c r="A1520" t="s">
        <v>54</v>
      </c>
      <c r="B1520">
        <v>2011</v>
      </c>
      <c r="C1520" t="s">
        <v>11</v>
      </c>
      <c r="D1520" t="s">
        <v>107</v>
      </c>
      <c r="E1520" t="s">
        <v>20065</v>
      </c>
      <c r="F1520">
        <v>5</v>
      </c>
    </row>
    <row r="1521" spans="1:6" x14ac:dyDescent="0.25">
      <c r="A1521" t="s">
        <v>54</v>
      </c>
      <c r="B1521">
        <v>2011</v>
      </c>
      <c r="C1521" t="s">
        <v>11</v>
      </c>
      <c r="D1521" t="s">
        <v>39</v>
      </c>
      <c r="E1521" t="s">
        <v>20066</v>
      </c>
      <c r="F1521">
        <v>6</v>
      </c>
    </row>
    <row r="1522" spans="1:6" x14ac:dyDescent="0.25">
      <c r="A1522" t="s">
        <v>54</v>
      </c>
      <c r="B1522">
        <v>2011</v>
      </c>
      <c r="C1522" t="s">
        <v>11</v>
      </c>
      <c r="D1522" t="s">
        <v>103</v>
      </c>
      <c r="E1522" t="s">
        <v>20067</v>
      </c>
      <c r="F1522">
        <v>49</v>
      </c>
    </row>
    <row r="1523" spans="1:6" x14ac:dyDescent="0.25">
      <c r="A1523" t="s">
        <v>54</v>
      </c>
      <c r="B1523">
        <v>2012</v>
      </c>
      <c r="C1523" t="s">
        <v>7</v>
      </c>
      <c r="D1523" t="s">
        <v>38</v>
      </c>
      <c r="E1523" t="s">
        <v>20068</v>
      </c>
      <c r="F1523">
        <v>25</v>
      </c>
    </row>
    <row r="1524" spans="1:6" x14ac:dyDescent="0.25">
      <c r="A1524" t="s">
        <v>54</v>
      </c>
      <c r="B1524">
        <v>2012</v>
      </c>
      <c r="C1524" t="s">
        <v>7</v>
      </c>
      <c r="D1524" t="s">
        <v>40</v>
      </c>
      <c r="E1524" t="s">
        <v>20069</v>
      </c>
      <c r="F1524">
        <v>29</v>
      </c>
    </row>
    <row r="1525" spans="1:6" x14ac:dyDescent="0.25">
      <c r="A1525" t="s">
        <v>54</v>
      </c>
      <c r="B1525">
        <v>2012</v>
      </c>
      <c r="C1525" t="s">
        <v>7</v>
      </c>
      <c r="D1525" t="s">
        <v>102</v>
      </c>
      <c r="E1525" t="s">
        <v>20070</v>
      </c>
      <c r="F1525">
        <v>37</v>
      </c>
    </row>
    <row r="1526" spans="1:6" x14ac:dyDescent="0.25">
      <c r="A1526" t="s">
        <v>54</v>
      </c>
      <c r="B1526">
        <v>2012</v>
      </c>
      <c r="C1526" t="s">
        <v>7</v>
      </c>
      <c r="D1526" t="s">
        <v>107</v>
      </c>
      <c r="E1526" t="s">
        <v>20071</v>
      </c>
      <c r="F1526">
        <v>76</v>
      </c>
    </row>
    <row r="1527" spans="1:6" x14ac:dyDescent="0.25">
      <c r="A1527" t="s">
        <v>54</v>
      </c>
      <c r="B1527">
        <v>2012</v>
      </c>
      <c r="C1527" t="s">
        <v>7</v>
      </c>
      <c r="D1527" t="s">
        <v>39</v>
      </c>
      <c r="E1527" t="s">
        <v>20072</v>
      </c>
      <c r="F1527">
        <v>26</v>
      </c>
    </row>
    <row r="1528" spans="1:6" x14ac:dyDescent="0.25">
      <c r="A1528" t="s">
        <v>54</v>
      </c>
      <c r="B1528">
        <v>2012</v>
      </c>
      <c r="C1528" t="s">
        <v>7</v>
      </c>
      <c r="D1528" t="s">
        <v>103</v>
      </c>
      <c r="E1528" t="s">
        <v>20073</v>
      </c>
      <c r="F1528">
        <v>284</v>
      </c>
    </row>
    <row r="1529" spans="1:6" x14ac:dyDescent="0.25">
      <c r="A1529" t="s">
        <v>54</v>
      </c>
      <c r="B1529">
        <v>2012</v>
      </c>
      <c r="C1529" t="s">
        <v>8</v>
      </c>
      <c r="D1529" t="s">
        <v>38</v>
      </c>
      <c r="E1529" t="s">
        <v>20074</v>
      </c>
      <c r="F1529">
        <v>33</v>
      </c>
    </row>
    <row r="1530" spans="1:6" x14ac:dyDescent="0.25">
      <c r="A1530" t="s">
        <v>54</v>
      </c>
      <c r="B1530">
        <v>2012</v>
      </c>
      <c r="C1530" t="s">
        <v>8</v>
      </c>
      <c r="D1530" t="s">
        <v>40</v>
      </c>
      <c r="E1530" t="s">
        <v>20075</v>
      </c>
      <c r="F1530">
        <v>32</v>
      </c>
    </row>
    <row r="1531" spans="1:6" x14ac:dyDescent="0.25">
      <c r="A1531" t="s">
        <v>54</v>
      </c>
      <c r="B1531">
        <v>2012</v>
      </c>
      <c r="C1531" t="s">
        <v>8</v>
      </c>
      <c r="D1531" t="s">
        <v>102</v>
      </c>
      <c r="E1531" t="s">
        <v>20076</v>
      </c>
      <c r="F1531">
        <v>48</v>
      </c>
    </row>
    <row r="1532" spans="1:6" x14ac:dyDescent="0.25">
      <c r="A1532" t="s">
        <v>54</v>
      </c>
      <c r="B1532">
        <v>2012</v>
      </c>
      <c r="C1532" t="s">
        <v>8</v>
      </c>
      <c r="D1532" t="s">
        <v>107</v>
      </c>
      <c r="E1532" t="s">
        <v>20077</v>
      </c>
      <c r="F1532">
        <v>52</v>
      </c>
    </row>
    <row r="1533" spans="1:6" x14ac:dyDescent="0.25">
      <c r="A1533" t="s">
        <v>54</v>
      </c>
      <c r="B1533">
        <v>2012</v>
      </c>
      <c r="C1533" t="s">
        <v>8</v>
      </c>
      <c r="D1533" t="s">
        <v>39</v>
      </c>
      <c r="E1533" t="s">
        <v>20078</v>
      </c>
      <c r="F1533">
        <v>93</v>
      </c>
    </row>
    <row r="1534" spans="1:6" x14ac:dyDescent="0.25">
      <c r="A1534" t="s">
        <v>54</v>
      </c>
      <c r="B1534">
        <v>2012</v>
      </c>
      <c r="C1534" t="s">
        <v>8</v>
      </c>
      <c r="D1534" t="s">
        <v>103</v>
      </c>
      <c r="E1534" t="s">
        <v>20079</v>
      </c>
      <c r="F1534">
        <v>870</v>
      </c>
    </row>
    <row r="1535" spans="1:6" x14ac:dyDescent="0.25">
      <c r="A1535" t="s">
        <v>54</v>
      </c>
      <c r="B1535">
        <v>2012</v>
      </c>
      <c r="C1535" t="s">
        <v>9</v>
      </c>
      <c r="D1535" t="s">
        <v>38</v>
      </c>
      <c r="E1535" t="s">
        <v>20080</v>
      </c>
      <c r="F1535">
        <v>4</v>
      </c>
    </row>
    <row r="1536" spans="1:6" x14ac:dyDescent="0.25">
      <c r="A1536" t="s">
        <v>54</v>
      </c>
      <c r="B1536">
        <v>2012</v>
      </c>
      <c r="C1536" t="s">
        <v>9</v>
      </c>
      <c r="D1536" t="s">
        <v>40</v>
      </c>
      <c r="E1536" t="s">
        <v>20081</v>
      </c>
      <c r="F1536">
        <v>4</v>
      </c>
    </row>
    <row r="1537" spans="1:6" x14ac:dyDescent="0.25">
      <c r="A1537" t="s">
        <v>54</v>
      </c>
      <c r="B1537">
        <v>2012</v>
      </c>
      <c r="C1537" t="s">
        <v>9</v>
      </c>
      <c r="D1537" t="s">
        <v>102</v>
      </c>
      <c r="E1537" t="s">
        <v>20082</v>
      </c>
      <c r="F1537">
        <v>22</v>
      </c>
    </row>
    <row r="1538" spans="1:6" x14ac:dyDescent="0.25">
      <c r="A1538" t="s">
        <v>54</v>
      </c>
      <c r="B1538">
        <v>2012</v>
      </c>
      <c r="C1538" t="s">
        <v>9</v>
      </c>
      <c r="D1538" t="s">
        <v>107</v>
      </c>
      <c r="E1538" t="s">
        <v>20083</v>
      </c>
      <c r="F1538">
        <v>13</v>
      </c>
    </row>
    <row r="1539" spans="1:6" x14ac:dyDescent="0.25">
      <c r="A1539" t="s">
        <v>54</v>
      </c>
      <c r="B1539">
        <v>2012</v>
      </c>
      <c r="C1539" t="s">
        <v>9</v>
      </c>
      <c r="D1539" t="s">
        <v>39</v>
      </c>
      <c r="E1539" t="s">
        <v>20084</v>
      </c>
      <c r="F1539">
        <v>20</v>
      </c>
    </row>
    <row r="1540" spans="1:6" x14ac:dyDescent="0.25">
      <c r="A1540" t="s">
        <v>54</v>
      </c>
      <c r="B1540">
        <v>2012</v>
      </c>
      <c r="C1540" t="s">
        <v>9</v>
      </c>
      <c r="D1540" t="s">
        <v>103</v>
      </c>
      <c r="E1540" t="s">
        <v>20085</v>
      </c>
      <c r="F1540">
        <v>176</v>
      </c>
    </row>
    <row r="1541" spans="1:6" x14ac:dyDescent="0.25">
      <c r="A1541" t="s">
        <v>54</v>
      </c>
      <c r="B1541">
        <v>2012</v>
      </c>
      <c r="C1541" t="s">
        <v>10</v>
      </c>
      <c r="D1541" t="s">
        <v>40</v>
      </c>
      <c r="E1541" t="s">
        <v>20086</v>
      </c>
      <c r="F1541">
        <v>1</v>
      </c>
    </row>
    <row r="1542" spans="1:6" x14ac:dyDescent="0.25">
      <c r="A1542" t="s">
        <v>54</v>
      </c>
      <c r="B1542">
        <v>2012</v>
      </c>
      <c r="C1542" t="s">
        <v>10</v>
      </c>
      <c r="D1542" t="s">
        <v>102</v>
      </c>
      <c r="E1542" t="s">
        <v>20087</v>
      </c>
      <c r="F1542">
        <v>7</v>
      </c>
    </row>
    <row r="1543" spans="1:6" x14ac:dyDescent="0.25">
      <c r="A1543" t="s">
        <v>54</v>
      </c>
      <c r="B1543">
        <v>2012</v>
      </c>
      <c r="C1543" t="s">
        <v>10</v>
      </c>
      <c r="D1543" t="s">
        <v>107</v>
      </c>
      <c r="E1543" t="s">
        <v>20088</v>
      </c>
      <c r="F1543">
        <v>8</v>
      </c>
    </row>
    <row r="1544" spans="1:6" x14ac:dyDescent="0.25">
      <c r="A1544" t="s">
        <v>54</v>
      </c>
      <c r="B1544">
        <v>2012</v>
      </c>
      <c r="C1544" t="s">
        <v>10</v>
      </c>
      <c r="D1544" t="s">
        <v>39</v>
      </c>
      <c r="E1544" t="s">
        <v>20089</v>
      </c>
      <c r="F1544">
        <v>4</v>
      </c>
    </row>
    <row r="1545" spans="1:6" x14ac:dyDescent="0.25">
      <c r="A1545" t="s">
        <v>54</v>
      </c>
      <c r="B1545">
        <v>2012</v>
      </c>
      <c r="C1545" t="s">
        <v>10</v>
      </c>
      <c r="D1545" t="s">
        <v>103</v>
      </c>
      <c r="E1545" t="s">
        <v>20090</v>
      </c>
      <c r="F1545">
        <v>37</v>
      </c>
    </row>
    <row r="1546" spans="1:6" x14ac:dyDescent="0.25">
      <c r="A1546" t="s">
        <v>54</v>
      </c>
      <c r="B1546">
        <v>2012</v>
      </c>
      <c r="C1546" t="s">
        <v>11</v>
      </c>
      <c r="D1546" t="s">
        <v>38</v>
      </c>
      <c r="E1546" t="s">
        <v>20091</v>
      </c>
      <c r="F1546">
        <v>1</v>
      </c>
    </row>
    <row r="1547" spans="1:6" x14ac:dyDescent="0.25">
      <c r="A1547" t="s">
        <v>54</v>
      </c>
      <c r="B1547">
        <v>2012</v>
      </c>
      <c r="C1547" t="s">
        <v>11</v>
      </c>
      <c r="D1547" t="s">
        <v>40</v>
      </c>
      <c r="E1547" t="s">
        <v>20092</v>
      </c>
      <c r="F1547">
        <v>1</v>
      </c>
    </row>
    <row r="1548" spans="1:6" x14ac:dyDescent="0.25">
      <c r="A1548" t="s">
        <v>54</v>
      </c>
      <c r="B1548">
        <v>2012</v>
      </c>
      <c r="C1548" t="s">
        <v>11</v>
      </c>
      <c r="D1548" t="s">
        <v>102</v>
      </c>
      <c r="E1548" t="s">
        <v>20093</v>
      </c>
      <c r="F1548">
        <v>19</v>
      </c>
    </row>
    <row r="1549" spans="1:6" x14ac:dyDescent="0.25">
      <c r="A1549" t="s">
        <v>54</v>
      </c>
      <c r="B1549">
        <v>2012</v>
      </c>
      <c r="C1549" t="s">
        <v>11</v>
      </c>
      <c r="D1549" t="s">
        <v>107</v>
      </c>
      <c r="E1549" t="s">
        <v>20094</v>
      </c>
      <c r="F1549">
        <v>11</v>
      </c>
    </row>
    <row r="1550" spans="1:6" x14ac:dyDescent="0.25">
      <c r="A1550" t="s">
        <v>54</v>
      </c>
      <c r="B1550">
        <v>2012</v>
      </c>
      <c r="C1550" t="s">
        <v>11</v>
      </c>
      <c r="D1550" t="s">
        <v>39</v>
      </c>
      <c r="E1550" t="s">
        <v>20095</v>
      </c>
      <c r="F1550">
        <v>5</v>
      </c>
    </row>
    <row r="1551" spans="1:6" x14ac:dyDescent="0.25">
      <c r="A1551" t="s">
        <v>54</v>
      </c>
      <c r="B1551">
        <v>2012</v>
      </c>
      <c r="C1551" t="s">
        <v>11</v>
      </c>
      <c r="D1551" t="s">
        <v>103</v>
      </c>
      <c r="E1551" t="s">
        <v>20096</v>
      </c>
      <c r="F1551">
        <v>53</v>
      </c>
    </row>
    <row r="1552" spans="1:6" x14ac:dyDescent="0.25">
      <c r="A1552" t="s">
        <v>54</v>
      </c>
      <c r="B1552">
        <v>2013</v>
      </c>
      <c r="C1552" t="s">
        <v>7</v>
      </c>
      <c r="D1552" t="s">
        <v>38</v>
      </c>
      <c r="E1552" t="s">
        <v>20097</v>
      </c>
      <c r="F1552">
        <v>20</v>
      </c>
    </row>
    <row r="1553" spans="1:6" x14ac:dyDescent="0.25">
      <c r="A1553" t="s">
        <v>54</v>
      </c>
      <c r="B1553">
        <v>2013</v>
      </c>
      <c r="C1553" t="s">
        <v>7</v>
      </c>
      <c r="D1553" t="s">
        <v>40</v>
      </c>
      <c r="E1553" t="s">
        <v>20098</v>
      </c>
      <c r="F1553">
        <v>24</v>
      </c>
    </row>
    <row r="1554" spans="1:6" x14ac:dyDescent="0.25">
      <c r="A1554" t="s">
        <v>54</v>
      </c>
      <c r="B1554">
        <v>2013</v>
      </c>
      <c r="C1554" t="s">
        <v>7</v>
      </c>
      <c r="D1554" t="s">
        <v>102</v>
      </c>
      <c r="E1554" t="s">
        <v>20099</v>
      </c>
      <c r="F1554">
        <v>41</v>
      </c>
    </row>
    <row r="1555" spans="1:6" x14ac:dyDescent="0.25">
      <c r="A1555" t="s">
        <v>54</v>
      </c>
      <c r="B1555">
        <v>2013</v>
      </c>
      <c r="C1555" t="s">
        <v>7</v>
      </c>
      <c r="D1555" t="s">
        <v>107</v>
      </c>
      <c r="E1555" t="s">
        <v>20100</v>
      </c>
      <c r="F1555">
        <v>81</v>
      </c>
    </row>
    <row r="1556" spans="1:6" x14ac:dyDescent="0.25">
      <c r="A1556" t="s">
        <v>54</v>
      </c>
      <c r="B1556">
        <v>2013</v>
      </c>
      <c r="C1556" t="s">
        <v>7</v>
      </c>
      <c r="D1556" t="s">
        <v>39</v>
      </c>
      <c r="E1556" t="s">
        <v>20101</v>
      </c>
      <c r="F1556">
        <v>23</v>
      </c>
    </row>
    <row r="1557" spans="1:6" x14ac:dyDescent="0.25">
      <c r="A1557" t="s">
        <v>54</v>
      </c>
      <c r="B1557">
        <v>2013</v>
      </c>
      <c r="C1557" t="s">
        <v>7</v>
      </c>
      <c r="D1557" t="s">
        <v>103</v>
      </c>
      <c r="E1557" t="s">
        <v>20102</v>
      </c>
      <c r="F1557">
        <v>284</v>
      </c>
    </row>
    <row r="1558" spans="1:6" x14ac:dyDescent="0.25">
      <c r="A1558" t="s">
        <v>54</v>
      </c>
      <c r="B1558">
        <v>2013</v>
      </c>
      <c r="C1558" t="s">
        <v>8</v>
      </c>
      <c r="D1558" t="s">
        <v>38</v>
      </c>
      <c r="E1558" t="s">
        <v>20103</v>
      </c>
      <c r="F1558">
        <v>45</v>
      </c>
    </row>
    <row r="1559" spans="1:6" x14ac:dyDescent="0.25">
      <c r="A1559" t="s">
        <v>54</v>
      </c>
      <c r="B1559">
        <v>2013</v>
      </c>
      <c r="C1559" t="s">
        <v>8</v>
      </c>
      <c r="D1559" t="s">
        <v>40</v>
      </c>
      <c r="E1559" t="s">
        <v>20104</v>
      </c>
      <c r="F1559">
        <v>50</v>
      </c>
    </row>
    <row r="1560" spans="1:6" x14ac:dyDescent="0.25">
      <c r="A1560" t="s">
        <v>54</v>
      </c>
      <c r="B1560">
        <v>2013</v>
      </c>
      <c r="C1560" t="s">
        <v>8</v>
      </c>
      <c r="D1560" t="s">
        <v>102</v>
      </c>
      <c r="E1560" t="s">
        <v>20105</v>
      </c>
      <c r="F1560">
        <v>70</v>
      </c>
    </row>
    <row r="1561" spans="1:6" x14ac:dyDescent="0.25">
      <c r="A1561" t="s">
        <v>54</v>
      </c>
      <c r="B1561">
        <v>2013</v>
      </c>
      <c r="C1561" t="s">
        <v>8</v>
      </c>
      <c r="D1561" t="s">
        <v>107</v>
      </c>
      <c r="E1561" t="s">
        <v>20106</v>
      </c>
      <c r="F1561">
        <v>51</v>
      </c>
    </row>
    <row r="1562" spans="1:6" x14ac:dyDescent="0.25">
      <c r="A1562" t="s">
        <v>54</v>
      </c>
      <c r="B1562">
        <v>2013</v>
      </c>
      <c r="C1562" t="s">
        <v>8</v>
      </c>
      <c r="D1562" t="s">
        <v>39</v>
      </c>
      <c r="E1562" t="s">
        <v>20107</v>
      </c>
      <c r="F1562">
        <v>107</v>
      </c>
    </row>
    <row r="1563" spans="1:6" x14ac:dyDescent="0.25">
      <c r="A1563" t="s">
        <v>54</v>
      </c>
      <c r="B1563">
        <v>2013</v>
      </c>
      <c r="C1563" t="s">
        <v>8</v>
      </c>
      <c r="D1563" t="s">
        <v>103</v>
      </c>
      <c r="E1563" t="s">
        <v>20108</v>
      </c>
      <c r="F1563">
        <v>807</v>
      </c>
    </row>
    <row r="1564" spans="1:6" x14ac:dyDescent="0.25">
      <c r="A1564" t="s">
        <v>54</v>
      </c>
      <c r="B1564">
        <v>2013</v>
      </c>
      <c r="C1564" t="s">
        <v>9</v>
      </c>
      <c r="D1564" t="s">
        <v>38</v>
      </c>
      <c r="E1564" t="s">
        <v>20109</v>
      </c>
      <c r="F1564">
        <v>6</v>
      </c>
    </row>
    <row r="1565" spans="1:6" x14ac:dyDescent="0.25">
      <c r="A1565" t="s">
        <v>54</v>
      </c>
      <c r="B1565">
        <v>2013</v>
      </c>
      <c r="C1565" t="s">
        <v>9</v>
      </c>
      <c r="D1565" t="s">
        <v>40</v>
      </c>
      <c r="E1565" t="s">
        <v>20110</v>
      </c>
      <c r="F1565">
        <v>2</v>
      </c>
    </row>
    <row r="1566" spans="1:6" x14ac:dyDescent="0.25">
      <c r="A1566" t="s">
        <v>54</v>
      </c>
      <c r="B1566">
        <v>2013</v>
      </c>
      <c r="C1566" t="s">
        <v>9</v>
      </c>
      <c r="D1566" t="s">
        <v>102</v>
      </c>
      <c r="E1566" t="s">
        <v>20111</v>
      </c>
      <c r="F1566">
        <v>24</v>
      </c>
    </row>
    <row r="1567" spans="1:6" x14ac:dyDescent="0.25">
      <c r="A1567" t="s">
        <v>54</v>
      </c>
      <c r="B1567">
        <v>2013</v>
      </c>
      <c r="C1567" t="s">
        <v>9</v>
      </c>
      <c r="D1567" t="s">
        <v>107</v>
      </c>
      <c r="E1567" t="s">
        <v>20112</v>
      </c>
      <c r="F1567">
        <v>7</v>
      </c>
    </row>
    <row r="1568" spans="1:6" x14ac:dyDescent="0.25">
      <c r="A1568" t="s">
        <v>54</v>
      </c>
      <c r="B1568">
        <v>2013</v>
      </c>
      <c r="C1568" t="s">
        <v>9</v>
      </c>
      <c r="D1568" t="s">
        <v>39</v>
      </c>
      <c r="E1568" t="s">
        <v>20113</v>
      </c>
      <c r="F1568">
        <v>25</v>
      </c>
    </row>
    <row r="1569" spans="1:6" x14ac:dyDescent="0.25">
      <c r="A1569" t="s">
        <v>54</v>
      </c>
      <c r="B1569">
        <v>2013</v>
      </c>
      <c r="C1569" t="s">
        <v>9</v>
      </c>
      <c r="D1569" t="s">
        <v>103</v>
      </c>
      <c r="E1569" t="s">
        <v>20114</v>
      </c>
      <c r="F1569">
        <v>170</v>
      </c>
    </row>
    <row r="1570" spans="1:6" x14ac:dyDescent="0.25">
      <c r="A1570" t="s">
        <v>54</v>
      </c>
      <c r="B1570">
        <v>2013</v>
      </c>
      <c r="C1570" t="s">
        <v>10</v>
      </c>
      <c r="D1570" t="s">
        <v>38</v>
      </c>
      <c r="E1570" t="s">
        <v>20115</v>
      </c>
      <c r="F1570">
        <v>3</v>
      </c>
    </row>
    <row r="1571" spans="1:6" x14ac:dyDescent="0.25">
      <c r="A1571" t="s">
        <v>54</v>
      </c>
      <c r="B1571">
        <v>2013</v>
      </c>
      <c r="C1571" t="s">
        <v>10</v>
      </c>
      <c r="D1571" t="s">
        <v>102</v>
      </c>
      <c r="E1571" t="s">
        <v>20116</v>
      </c>
      <c r="F1571">
        <v>12</v>
      </c>
    </row>
    <row r="1572" spans="1:6" x14ac:dyDescent="0.25">
      <c r="A1572" t="s">
        <v>54</v>
      </c>
      <c r="B1572">
        <v>2013</v>
      </c>
      <c r="C1572" t="s">
        <v>10</v>
      </c>
      <c r="D1572" t="s">
        <v>107</v>
      </c>
      <c r="E1572" t="s">
        <v>20117</v>
      </c>
      <c r="F1572">
        <v>5</v>
      </c>
    </row>
    <row r="1573" spans="1:6" x14ac:dyDescent="0.25">
      <c r="A1573" t="s">
        <v>54</v>
      </c>
      <c r="B1573">
        <v>2013</v>
      </c>
      <c r="C1573" t="s">
        <v>10</v>
      </c>
      <c r="D1573" t="s">
        <v>39</v>
      </c>
      <c r="E1573" t="s">
        <v>20118</v>
      </c>
      <c r="F1573">
        <v>9</v>
      </c>
    </row>
    <row r="1574" spans="1:6" x14ac:dyDescent="0.25">
      <c r="A1574" t="s">
        <v>54</v>
      </c>
      <c r="B1574">
        <v>2013</v>
      </c>
      <c r="C1574" t="s">
        <v>10</v>
      </c>
      <c r="D1574" t="s">
        <v>103</v>
      </c>
      <c r="E1574" t="s">
        <v>20119</v>
      </c>
      <c r="F1574">
        <v>44</v>
      </c>
    </row>
    <row r="1575" spans="1:6" x14ac:dyDescent="0.25">
      <c r="A1575" t="s">
        <v>54</v>
      </c>
      <c r="B1575">
        <v>2013</v>
      </c>
      <c r="C1575" t="s">
        <v>11</v>
      </c>
      <c r="D1575" t="s">
        <v>38</v>
      </c>
      <c r="E1575" t="s">
        <v>20120</v>
      </c>
      <c r="F1575">
        <v>2</v>
      </c>
    </row>
    <row r="1576" spans="1:6" x14ac:dyDescent="0.25">
      <c r="A1576" t="s">
        <v>54</v>
      </c>
      <c r="B1576">
        <v>2013</v>
      </c>
      <c r="C1576" t="s">
        <v>11</v>
      </c>
      <c r="D1576" t="s">
        <v>40</v>
      </c>
      <c r="E1576" t="s">
        <v>20121</v>
      </c>
      <c r="F1576">
        <v>2</v>
      </c>
    </row>
    <row r="1577" spans="1:6" x14ac:dyDescent="0.25">
      <c r="A1577" t="s">
        <v>54</v>
      </c>
      <c r="B1577">
        <v>2013</v>
      </c>
      <c r="C1577" t="s">
        <v>11</v>
      </c>
      <c r="D1577" t="s">
        <v>102</v>
      </c>
      <c r="E1577" t="s">
        <v>20122</v>
      </c>
      <c r="F1577">
        <v>21</v>
      </c>
    </row>
    <row r="1578" spans="1:6" x14ac:dyDescent="0.25">
      <c r="A1578" t="s">
        <v>54</v>
      </c>
      <c r="B1578">
        <v>2013</v>
      </c>
      <c r="C1578" t="s">
        <v>11</v>
      </c>
      <c r="D1578" t="s">
        <v>107</v>
      </c>
      <c r="E1578" t="s">
        <v>20123</v>
      </c>
      <c r="F1578">
        <v>12</v>
      </c>
    </row>
    <row r="1579" spans="1:6" x14ac:dyDescent="0.25">
      <c r="A1579" t="s">
        <v>54</v>
      </c>
      <c r="B1579">
        <v>2013</v>
      </c>
      <c r="C1579" t="s">
        <v>11</v>
      </c>
      <c r="D1579" t="s">
        <v>39</v>
      </c>
      <c r="E1579" t="s">
        <v>20124</v>
      </c>
      <c r="F1579">
        <v>8</v>
      </c>
    </row>
    <row r="1580" spans="1:6" x14ac:dyDescent="0.25">
      <c r="A1580" t="s">
        <v>54</v>
      </c>
      <c r="B1580">
        <v>2013</v>
      </c>
      <c r="C1580" t="s">
        <v>11</v>
      </c>
      <c r="D1580" t="s">
        <v>103</v>
      </c>
      <c r="E1580" t="s">
        <v>20125</v>
      </c>
      <c r="F1580">
        <v>56</v>
      </c>
    </row>
    <row r="1581" spans="1:6" x14ac:dyDescent="0.25">
      <c r="A1581" t="s">
        <v>54</v>
      </c>
      <c r="B1581">
        <v>2014</v>
      </c>
      <c r="C1581" t="s">
        <v>7</v>
      </c>
      <c r="D1581" t="s">
        <v>38</v>
      </c>
      <c r="E1581" t="s">
        <v>20126</v>
      </c>
      <c r="F1581">
        <v>25</v>
      </c>
    </row>
    <row r="1582" spans="1:6" x14ac:dyDescent="0.25">
      <c r="A1582" t="s">
        <v>54</v>
      </c>
      <c r="B1582">
        <v>2014</v>
      </c>
      <c r="C1582" t="s">
        <v>7</v>
      </c>
      <c r="D1582" t="s">
        <v>40</v>
      </c>
      <c r="E1582" t="s">
        <v>20127</v>
      </c>
      <c r="F1582">
        <v>27</v>
      </c>
    </row>
    <row r="1583" spans="1:6" x14ac:dyDescent="0.25">
      <c r="A1583" t="s">
        <v>54</v>
      </c>
      <c r="B1583">
        <v>2014</v>
      </c>
      <c r="C1583" t="s">
        <v>7</v>
      </c>
      <c r="D1583" t="s">
        <v>102</v>
      </c>
      <c r="E1583" t="s">
        <v>20128</v>
      </c>
      <c r="F1583">
        <v>49</v>
      </c>
    </row>
    <row r="1584" spans="1:6" x14ac:dyDescent="0.25">
      <c r="A1584" t="s">
        <v>54</v>
      </c>
      <c r="B1584">
        <v>2014</v>
      </c>
      <c r="C1584" t="s">
        <v>7</v>
      </c>
      <c r="D1584" t="s">
        <v>107</v>
      </c>
      <c r="E1584" t="s">
        <v>20129</v>
      </c>
      <c r="F1584">
        <v>82</v>
      </c>
    </row>
    <row r="1585" spans="1:6" x14ac:dyDescent="0.25">
      <c r="A1585" t="s">
        <v>54</v>
      </c>
      <c r="B1585">
        <v>2014</v>
      </c>
      <c r="C1585" t="s">
        <v>7</v>
      </c>
      <c r="D1585" t="s">
        <v>39</v>
      </c>
      <c r="E1585" t="s">
        <v>20130</v>
      </c>
      <c r="F1585">
        <v>31</v>
      </c>
    </row>
    <row r="1586" spans="1:6" x14ac:dyDescent="0.25">
      <c r="A1586" t="s">
        <v>54</v>
      </c>
      <c r="B1586">
        <v>2014</v>
      </c>
      <c r="C1586" t="s">
        <v>7</v>
      </c>
      <c r="D1586" t="s">
        <v>103</v>
      </c>
      <c r="E1586" t="s">
        <v>20131</v>
      </c>
      <c r="F1586">
        <v>269</v>
      </c>
    </row>
    <row r="1587" spans="1:6" x14ac:dyDescent="0.25">
      <c r="A1587" t="s">
        <v>54</v>
      </c>
      <c r="B1587">
        <v>2014</v>
      </c>
      <c r="C1587" t="s">
        <v>8</v>
      </c>
      <c r="D1587" t="s">
        <v>38</v>
      </c>
      <c r="E1587" t="s">
        <v>20132</v>
      </c>
      <c r="F1587">
        <v>39</v>
      </c>
    </row>
    <row r="1588" spans="1:6" x14ac:dyDescent="0.25">
      <c r="A1588" t="s">
        <v>54</v>
      </c>
      <c r="B1588">
        <v>2014</v>
      </c>
      <c r="C1588" t="s">
        <v>8</v>
      </c>
      <c r="D1588" t="s">
        <v>40</v>
      </c>
      <c r="E1588" t="s">
        <v>20133</v>
      </c>
      <c r="F1588">
        <v>44</v>
      </c>
    </row>
    <row r="1589" spans="1:6" x14ac:dyDescent="0.25">
      <c r="A1589" t="s">
        <v>54</v>
      </c>
      <c r="B1589">
        <v>2014</v>
      </c>
      <c r="C1589" t="s">
        <v>8</v>
      </c>
      <c r="D1589" t="s">
        <v>102</v>
      </c>
      <c r="E1589" t="s">
        <v>20134</v>
      </c>
      <c r="F1589">
        <v>72</v>
      </c>
    </row>
    <row r="1590" spans="1:6" x14ac:dyDescent="0.25">
      <c r="A1590" t="s">
        <v>54</v>
      </c>
      <c r="B1590">
        <v>2014</v>
      </c>
      <c r="C1590" t="s">
        <v>8</v>
      </c>
      <c r="D1590" t="s">
        <v>107</v>
      </c>
      <c r="E1590" t="s">
        <v>20135</v>
      </c>
      <c r="F1590">
        <v>57</v>
      </c>
    </row>
    <row r="1591" spans="1:6" x14ac:dyDescent="0.25">
      <c r="A1591" t="s">
        <v>54</v>
      </c>
      <c r="B1591">
        <v>2014</v>
      </c>
      <c r="C1591" t="s">
        <v>8</v>
      </c>
      <c r="D1591" t="s">
        <v>39</v>
      </c>
      <c r="E1591" t="s">
        <v>20136</v>
      </c>
      <c r="F1591">
        <v>75</v>
      </c>
    </row>
    <row r="1592" spans="1:6" x14ac:dyDescent="0.25">
      <c r="A1592" t="s">
        <v>54</v>
      </c>
      <c r="B1592">
        <v>2014</v>
      </c>
      <c r="C1592" t="s">
        <v>8</v>
      </c>
      <c r="D1592" t="s">
        <v>103</v>
      </c>
      <c r="E1592" t="s">
        <v>20137</v>
      </c>
      <c r="F1592">
        <v>790</v>
      </c>
    </row>
    <row r="1593" spans="1:6" x14ac:dyDescent="0.25">
      <c r="A1593" t="s">
        <v>54</v>
      </c>
      <c r="B1593">
        <v>2014</v>
      </c>
      <c r="C1593" t="s">
        <v>9</v>
      </c>
      <c r="D1593" t="s">
        <v>38</v>
      </c>
      <c r="E1593" t="s">
        <v>20138</v>
      </c>
      <c r="F1593">
        <v>3</v>
      </c>
    </row>
    <row r="1594" spans="1:6" x14ac:dyDescent="0.25">
      <c r="A1594" t="s">
        <v>54</v>
      </c>
      <c r="B1594">
        <v>2014</v>
      </c>
      <c r="C1594" t="s">
        <v>9</v>
      </c>
      <c r="D1594" t="s">
        <v>40</v>
      </c>
      <c r="E1594" t="s">
        <v>20139</v>
      </c>
      <c r="F1594">
        <v>1</v>
      </c>
    </row>
    <row r="1595" spans="1:6" x14ac:dyDescent="0.25">
      <c r="A1595" t="s">
        <v>54</v>
      </c>
      <c r="B1595">
        <v>2014</v>
      </c>
      <c r="C1595" t="s">
        <v>9</v>
      </c>
      <c r="D1595" t="s">
        <v>102</v>
      </c>
      <c r="E1595" t="s">
        <v>20140</v>
      </c>
      <c r="F1595">
        <v>24</v>
      </c>
    </row>
    <row r="1596" spans="1:6" x14ac:dyDescent="0.25">
      <c r="A1596" t="s">
        <v>54</v>
      </c>
      <c r="B1596">
        <v>2014</v>
      </c>
      <c r="C1596" t="s">
        <v>9</v>
      </c>
      <c r="D1596" t="s">
        <v>107</v>
      </c>
      <c r="E1596" t="s">
        <v>20141</v>
      </c>
      <c r="F1596">
        <v>19</v>
      </c>
    </row>
    <row r="1597" spans="1:6" x14ac:dyDescent="0.25">
      <c r="A1597" t="s">
        <v>54</v>
      </c>
      <c r="B1597">
        <v>2014</v>
      </c>
      <c r="C1597" t="s">
        <v>9</v>
      </c>
      <c r="D1597" t="s">
        <v>39</v>
      </c>
      <c r="E1597" t="s">
        <v>20142</v>
      </c>
      <c r="F1597">
        <v>18</v>
      </c>
    </row>
    <row r="1598" spans="1:6" x14ac:dyDescent="0.25">
      <c r="A1598" t="s">
        <v>54</v>
      </c>
      <c r="B1598">
        <v>2014</v>
      </c>
      <c r="C1598" t="s">
        <v>9</v>
      </c>
      <c r="D1598" t="s">
        <v>103</v>
      </c>
      <c r="E1598" t="s">
        <v>20143</v>
      </c>
      <c r="F1598">
        <v>160</v>
      </c>
    </row>
    <row r="1599" spans="1:6" x14ac:dyDescent="0.25">
      <c r="A1599" t="s">
        <v>54</v>
      </c>
      <c r="B1599">
        <v>2014</v>
      </c>
      <c r="C1599" t="s">
        <v>10</v>
      </c>
      <c r="D1599" t="s">
        <v>38</v>
      </c>
      <c r="E1599" t="s">
        <v>20144</v>
      </c>
      <c r="F1599">
        <v>4</v>
      </c>
    </row>
    <row r="1600" spans="1:6" x14ac:dyDescent="0.25">
      <c r="A1600" t="s">
        <v>54</v>
      </c>
      <c r="B1600">
        <v>2014</v>
      </c>
      <c r="C1600" t="s">
        <v>10</v>
      </c>
      <c r="D1600" t="s">
        <v>40</v>
      </c>
      <c r="E1600" t="s">
        <v>20145</v>
      </c>
      <c r="F1600">
        <v>3</v>
      </c>
    </row>
    <row r="1601" spans="1:6" x14ac:dyDescent="0.25">
      <c r="A1601" t="s">
        <v>54</v>
      </c>
      <c r="B1601">
        <v>2014</v>
      </c>
      <c r="C1601" t="s">
        <v>10</v>
      </c>
      <c r="D1601" t="s">
        <v>102</v>
      </c>
      <c r="E1601" t="s">
        <v>20146</v>
      </c>
      <c r="F1601">
        <v>11</v>
      </c>
    </row>
    <row r="1602" spans="1:6" x14ac:dyDescent="0.25">
      <c r="A1602" t="s">
        <v>54</v>
      </c>
      <c r="B1602">
        <v>2014</v>
      </c>
      <c r="C1602" t="s">
        <v>10</v>
      </c>
      <c r="D1602" t="s">
        <v>107</v>
      </c>
      <c r="E1602" t="s">
        <v>20147</v>
      </c>
      <c r="F1602">
        <v>6</v>
      </c>
    </row>
    <row r="1603" spans="1:6" x14ac:dyDescent="0.25">
      <c r="A1603" t="s">
        <v>54</v>
      </c>
      <c r="B1603">
        <v>2014</v>
      </c>
      <c r="C1603" t="s">
        <v>10</v>
      </c>
      <c r="D1603" t="s">
        <v>39</v>
      </c>
      <c r="E1603" t="s">
        <v>20148</v>
      </c>
      <c r="F1603">
        <v>6</v>
      </c>
    </row>
    <row r="1604" spans="1:6" x14ac:dyDescent="0.25">
      <c r="A1604" t="s">
        <v>54</v>
      </c>
      <c r="B1604">
        <v>2014</v>
      </c>
      <c r="C1604" t="s">
        <v>10</v>
      </c>
      <c r="D1604" t="s">
        <v>103</v>
      </c>
      <c r="E1604" t="s">
        <v>20149</v>
      </c>
      <c r="F1604">
        <v>48</v>
      </c>
    </row>
    <row r="1605" spans="1:6" x14ac:dyDescent="0.25">
      <c r="A1605" t="s">
        <v>54</v>
      </c>
      <c r="B1605">
        <v>2014</v>
      </c>
      <c r="C1605" t="s">
        <v>11</v>
      </c>
      <c r="D1605" t="s">
        <v>38</v>
      </c>
      <c r="E1605" t="s">
        <v>20150</v>
      </c>
      <c r="F1605">
        <v>4</v>
      </c>
    </row>
    <row r="1606" spans="1:6" x14ac:dyDescent="0.25">
      <c r="A1606" t="s">
        <v>54</v>
      </c>
      <c r="B1606">
        <v>2014</v>
      </c>
      <c r="C1606" t="s">
        <v>11</v>
      </c>
      <c r="D1606" t="s">
        <v>40</v>
      </c>
      <c r="E1606" t="s">
        <v>20151</v>
      </c>
      <c r="F1606">
        <v>1</v>
      </c>
    </row>
    <row r="1607" spans="1:6" x14ac:dyDescent="0.25">
      <c r="A1607" t="s">
        <v>54</v>
      </c>
      <c r="B1607">
        <v>2014</v>
      </c>
      <c r="C1607" t="s">
        <v>11</v>
      </c>
      <c r="D1607" t="s">
        <v>102</v>
      </c>
      <c r="E1607" t="s">
        <v>20152</v>
      </c>
      <c r="F1607">
        <v>22</v>
      </c>
    </row>
    <row r="1608" spans="1:6" x14ac:dyDescent="0.25">
      <c r="A1608" t="s">
        <v>54</v>
      </c>
      <c r="B1608">
        <v>2014</v>
      </c>
      <c r="C1608" t="s">
        <v>11</v>
      </c>
      <c r="D1608" t="s">
        <v>107</v>
      </c>
      <c r="E1608" t="s">
        <v>20153</v>
      </c>
      <c r="F1608">
        <v>12</v>
      </c>
    </row>
    <row r="1609" spans="1:6" x14ac:dyDescent="0.25">
      <c r="A1609" t="s">
        <v>54</v>
      </c>
      <c r="B1609">
        <v>2014</v>
      </c>
      <c r="C1609" t="s">
        <v>11</v>
      </c>
      <c r="D1609" t="s">
        <v>39</v>
      </c>
      <c r="E1609" t="s">
        <v>20154</v>
      </c>
      <c r="F1609">
        <v>8</v>
      </c>
    </row>
    <row r="1610" spans="1:6" x14ac:dyDescent="0.25">
      <c r="A1610" t="s">
        <v>54</v>
      </c>
      <c r="B1610">
        <v>2014</v>
      </c>
      <c r="C1610" t="s">
        <v>11</v>
      </c>
      <c r="D1610" t="s">
        <v>103</v>
      </c>
      <c r="E1610" t="s">
        <v>20155</v>
      </c>
      <c r="F1610">
        <v>62</v>
      </c>
    </row>
    <row r="1611" spans="1:6" x14ac:dyDescent="0.25">
      <c r="A1611" t="s">
        <v>54</v>
      </c>
      <c r="B1611">
        <v>2015</v>
      </c>
      <c r="C1611" t="s">
        <v>7</v>
      </c>
      <c r="D1611" t="s">
        <v>38</v>
      </c>
      <c r="E1611" t="s">
        <v>20156</v>
      </c>
      <c r="F1611">
        <v>17</v>
      </c>
    </row>
    <row r="1612" spans="1:6" x14ac:dyDescent="0.25">
      <c r="A1612" t="s">
        <v>54</v>
      </c>
      <c r="B1612">
        <v>2015</v>
      </c>
      <c r="C1612" t="s">
        <v>7</v>
      </c>
      <c r="D1612" t="s">
        <v>40</v>
      </c>
      <c r="E1612" t="s">
        <v>20157</v>
      </c>
      <c r="F1612">
        <v>23</v>
      </c>
    </row>
    <row r="1613" spans="1:6" x14ac:dyDescent="0.25">
      <c r="A1613" t="s">
        <v>54</v>
      </c>
      <c r="B1613">
        <v>2015</v>
      </c>
      <c r="C1613" t="s">
        <v>7</v>
      </c>
      <c r="D1613" t="s">
        <v>102</v>
      </c>
      <c r="E1613" t="s">
        <v>20158</v>
      </c>
      <c r="F1613">
        <v>47</v>
      </c>
    </row>
    <row r="1614" spans="1:6" x14ac:dyDescent="0.25">
      <c r="A1614" t="s">
        <v>54</v>
      </c>
      <c r="B1614">
        <v>2015</v>
      </c>
      <c r="C1614" t="s">
        <v>7</v>
      </c>
      <c r="D1614" t="s">
        <v>107</v>
      </c>
      <c r="E1614" t="s">
        <v>20159</v>
      </c>
      <c r="F1614">
        <v>64</v>
      </c>
    </row>
    <row r="1615" spans="1:6" x14ac:dyDescent="0.25">
      <c r="A1615" t="s">
        <v>54</v>
      </c>
      <c r="B1615">
        <v>2015</v>
      </c>
      <c r="C1615" t="s">
        <v>7</v>
      </c>
      <c r="D1615" t="s">
        <v>39</v>
      </c>
      <c r="E1615" t="s">
        <v>20160</v>
      </c>
      <c r="F1615">
        <v>23</v>
      </c>
    </row>
    <row r="1616" spans="1:6" x14ac:dyDescent="0.25">
      <c r="A1616" t="s">
        <v>54</v>
      </c>
      <c r="B1616">
        <v>2015</v>
      </c>
      <c r="C1616" t="s">
        <v>7</v>
      </c>
      <c r="D1616" t="s">
        <v>103</v>
      </c>
      <c r="E1616" t="s">
        <v>20161</v>
      </c>
      <c r="F1616">
        <v>282</v>
      </c>
    </row>
    <row r="1617" spans="1:6" x14ac:dyDescent="0.25">
      <c r="A1617" t="s">
        <v>54</v>
      </c>
      <c r="B1617">
        <v>2015</v>
      </c>
      <c r="C1617" t="s">
        <v>8</v>
      </c>
      <c r="D1617" t="s">
        <v>38</v>
      </c>
      <c r="E1617" t="s">
        <v>20162</v>
      </c>
      <c r="F1617">
        <v>47</v>
      </c>
    </row>
    <row r="1618" spans="1:6" x14ac:dyDescent="0.25">
      <c r="A1618" t="s">
        <v>54</v>
      </c>
      <c r="B1618">
        <v>2015</v>
      </c>
      <c r="C1618" t="s">
        <v>8</v>
      </c>
      <c r="D1618" t="s">
        <v>40</v>
      </c>
      <c r="E1618" t="s">
        <v>20163</v>
      </c>
      <c r="F1618">
        <v>43</v>
      </c>
    </row>
    <row r="1619" spans="1:6" x14ac:dyDescent="0.25">
      <c r="A1619" t="s">
        <v>54</v>
      </c>
      <c r="B1619">
        <v>2015</v>
      </c>
      <c r="C1619" t="s">
        <v>8</v>
      </c>
      <c r="D1619" t="s">
        <v>102</v>
      </c>
      <c r="E1619" t="s">
        <v>20164</v>
      </c>
      <c r="F1619">
        <v>74</v>
      </c>
    </row>
    <row r="1620" spans="1:6" x14ac:dyDescent="0.25">
      <c r="A1620" t="s">
        <v>54</v>
      </c>
      <c r="B1620">
        <v>2015</v>
      </c>
      <c r="C1620" t="s">
        <v>8</v>
      </c>
      <c r="D1620" t="s">
        <v>107</v>
      </c>
      <c r="E1620" t="s">
        <v>20165</v>
      </c>
      <c r="F1620">
        <v>47</v>
      </c>
    </row>
    <row r="1621" spans="1:6" x14ac:dyDescent="0.25">
      <c r="A1621" t="s">
        <v>54</v>
      </c>
      <c r="B1621">
        <v>2015</v>
      </c>
      <c r="C1621" t="s">
        <v>8</v>
      </c>
      <c r="D1621" t="s">
        <v>39</v>
      </c>
      <c r="E1621" t="s">
        <v>20166</v>
      </c>
      <c r="F1621">
        <v>66</v>
      </c>
    </row>
    <row r="1622" spans="1:6" x14ac:dyDescent="0.25">
      <c r="A1622" t="s">
        <v>54</v>
      </c>
      <c r="B1622">
        <v>2015</v>
      </c>
      <c r="C1622" t="s">
        <v>8</v>
      </c>
      <c r="D1622" t="s">
        <v>103</v>
      </c>
      <c r="E1622" t="s">
        <v>20167</v>
      </c>
      <c r="F1622">
        <v>785</v>
      </c>
    </row>
    <row r="1623" spans="1:6" x14ac:dyDescent="0.25">
      <c r="A1623" t="s">
        <v>54</v>
      </c>
      <c r="B1623">
        <v>2015</v>
      </c>
      <c r="C1623" t="s">
        <v>9</v>
      </c>
      <c r="D1623" t="s">
        <v>38</v>
      </c>
      <c r="E1623" t="s">
        <v>20168</v>
      </c>
      <c r="F1623">
        <v>8</v>
      </c>
    </row>
    <row r="1624" spans="1:6" x14ac:dyDescent="0.25">
      <c r="A1624" t="s">
        <v>54</v>
      </c>
      <c r="B1624">
        <v>2015</v>
      </c>
      <c r="C1624" t="s">
        <v>9</v>
      </c>
      <c r="D1624" t="s">
        <v>40</v>
      </c>
      <c r="E1624" t="s">
        <v>20169</v>
      </c>
      <c r="F1624">
        <v>6</v>
      </c>
    </row>
    <row r="1625" spans="1:6" x14ac:dyDescent="0.25">
      <c r="A1625" t="s">
        <v>54</v>
      </c>
      <c r="B1625">
        <v>2015</v>
      </c>
      <c r="C1625" t="s">
        <v>9</v>
      </c>
      <c r="D1625" t="s">
        <v>102</v>
      </c>
      <c r="E1625" t="s">
        <v>20170</v>
      </c>
      <c r="F1625">
        <v>17</v>
      </c>
    </row>
    <row r="1626" spans="1:6" x14ac:dyDescent="0.25">
      <c r="A1626" t="s">
        <v>54</v>
      </c>
      <c r="B1626">
        <v>2015</v>
      </c>
      <c r="C1626" t="s">
        <v>9</v>
      </c>
      <c r="D1626" t="s">
        <v>107</v>
      </c>
      <c r="E1626" t="s">
        <v>20171</v>
      </c>
      <c r="F1626">
        <v>10</v>
      </c>
    </row>
    <row r="1627" spans="1:6" x14ac:dyDescent="0.25">
      <c r="A1627" t="s">
        <v>54</v>
      </c>
      <c r="B1627">
        <v>2015</v>
      </c>
      <c r="C1627" t="s">
        <v>9</v>
      </c>
      <c r="D1627" t="s">
        <v>39</v>
      </c>
      <c r="E1627" t="s">
        <v>20172</v>
      </c>
      <c r="F1627">
        <v>17</v>
      </c>
    </row>
    <row r="1628" spans="1:6" x14ac:dyDescent="0.25">
      <c r="A1628" t="s">
        <v>54</v>
      </c>
      <c r="B1628">
        <v>2015</v>
      </c>
      <c r="C1628" t="s">
        <v>9</v>
      </c>
      <c r="D1628" t="s">
        <v>103</v>
      </c>
      <c r="E1628" t="s">
        <v>20173</v>
      </c>
      <c r="F1628">
        <v>181</v>
      </c>
    </row>
    <row r="1629" spans="1:6" x14ac:dyDescent="0.25">
      <c r="A1629" t="s">
        <v>54</v>
      </c>
      <c r="B1629">
        <v>2015</v>
      </c>
      <c r="C1629" t="s">
        <v>10</v>
      </c>
      <c r="D1629" t="s">
        <v>40</v>
      </c>
      <c r="E1629" t="s">
        <v>20174</v>
      </c>
      <c r="F1629">
        <v>2</v>
      </c>
    </row>
    <row r="1630" spans="1:6" x14ac:dyDescent="0.25">
      <c r="A1630" t="s">
        <v>54</v>
      </c>
      <c r="B1630">
        <v>2015</v>
      </c>
      <c r="C1630" t="s">
        <v>10</v>
      </c>
      <c r="D1630" t="s">
        <v>102</v>
      </c>
      <c r="E1630" t="s">
        <v>20175</v>
      </c>
      <c r="F1630">
        <v>7</v>
      </c>
    </row>
    <row r="1631" spans="1:6" x14ac:dyDescent="0.25">
      <c r="A1631" t="s">
        <v>54</v>
      </c>
      <c r="B1631">
        <v>2015</v>
      </c>
      <c r="C1631" t="s">
        <v>10</v>
      </c>
      <c r="D1631" t="s">
        <v>107</v>
      </c>
      <c r="E1631" t="s">
        <v>20176</v>
      </c>
      <c r="F1631">
        <v>4</v>
      </c>
    </row>
    <row r="1632" spans="1:6" x14ac:dyDescent="0.25">
      <c r="A1632" t="s">
        <v>54</v>
      </c>
      <c r="B1632">
        <v>2015</v>
      </c>
      <c r="C1632" t="s">
        <v>10</v>
      </c>
      <c r="D1632" t="s">
        <v>39</v>
      </c>
      <c r="E1632" t="s">
        <v>20177</v>
      </c>
      <c r="F1632">
        <v>3</v>
      </c>
    </row>
    <row r="1633" spans="1:6" x14ac:dyDescent="0.25">
      <c r="A1633" t="s">
        <v>54</v>
      </c>
      <c r="B1633">
        <v>2015</v>
      </c>
      <c r="C1633" t="s">
        <v>10</v>
      </c>
      <c r="D1633" t="s">
        <v>103</v>
      </c>
      <c r="E1633" t="s">
        <v>20178</v>
      </c>
      <c r="F1633">
        <v>51</v>
      </c>
    </row>
    <row r="1634" spans="1:6" x14ac:dyDescent="0.25">
      <c r="A1634" t="s">
        <v>54</v>
      </c>
      <c r="B1634">
        <v>2015</v>
      </c>
      <c r="C1634" t="s">
        <v>11</v>
      </c>
      <c r="D1634" t="s">
        <v>38</v>
      </c>
      <c r="E1634" t="s">
        <v>20179</v>
      </c>
      <c r="F1634">
        <v>2</v>
      </c>
    </row>
    <row r="1635" spans="1:6" x14ac:dyDescent="0.25">
      <c r="A1635" t="s">
        <v>54</v>
      </c>
      <c r="B1635">
        <v>2015</v>
      </c>
      <c r="C1635" t="s">
        <v>11</v>
      </c>
      <c r="D1635" t="s">
        <v>40</v>
      </c>
      <c r="E1635" t="s">
        <v>20180</v>
      </c>
      <c r="F1635">
        <v>1</v>
      </c>
    </row>
    <row r="1636" spans="1:6" x14ac:dyDescent="0.25">
      <c r="A1636" t="s">
        <v>54</v>
      </c>
      <c r="B1636">
        <v>2015</v>
      </c>
      <c r="C1636" t="s">
        <v>11</v>
      </c>
      <c r="D1636" t="s">
        <v>102</v>
      </c>
      <c r="E1636" t="s">
        <v>20181</v>
      </c>
      <c r="F1636">
        <v>28</v>
      </c>
    </row>
    <row r="1637" spans="1:6" x14ac:dyDescent="0.25">
      <c r="A1637" t="s">
        <v>54</v>
      </c>
      <c r="B1637">
        <v>2015</v>
      </c>
      <c r="C1637" t="s">
        <v>11</v>
      </c>
      <c r="D1637" t="s">
        <v>107</v>
      </c>
      <c r="E1637" t="s">
        <v>20182</v>
      </c>
      <c r="F1637">
        <v>9</v>
      </c>
    </row>
    <row r="1638" spans="1:6" x14ac:dyDescent="0.25">
      <c r="A1638" t="s">
        <v>54</v>
      </c>
      <c r="B1638">
        <v>2015</v>
      </c>
      <c r="C1638" t="s">
        <v>11</v>
      </c>
      <c r="D1638" t="s">
        <v>39</v>
      </c>
      <c r="E1638" t="s">
        <v>20183</v>
      </c>
      <c r="F1638">
        <v>7</v>
      </c>
    </row>
    <row r="1639" spans="1:6" x14ac:dyDescent="0.25">
      <c r="A1639" t="s">
        <v>54</v>
      </c>
      <c r="B1639">
        <v>2015</v>
      </c>
      <c r="C1639" t="s">
        <v>11</v>
      </c>
      <c r="D1639" t="s">
        <v>103</v>
      </c>
      <c r="E1639" t="s">
        <v>20184</v>
      </c>
      <c r="F1639">
        <v>72</v>
      </c>
    </row>
    <row r="1640" spans="1:6" x14ac:dyDescent="0.25">
      <c r="A1640" t="s">
        <v>57</v>
      </c>
      <c r="B1640">
        <v>2010</v>
      </c>
      <c r="C1640" t="s">
        <v>7</v>
      </c>
      <c r="D1640" t="s">
        <v>38</v>
      </c>
      <c r="E1640" t="s">
        <v>20185</v>
      </c>
      <c r="F1640">
        <v>21</v>
      </c>
    </row>
    <row r="1641" spans="1:6" x14ac:dyDescent="0.25">
      <c r="A1641" t="s">
        <v>57</v>
      </c>
      <c r="B1641">
        <v>2010</v>
      </c>
      <c r="C1641" t="s">
        <v>7</v>
      </c>
      <c r="D1641" t="s">
        <v>40</v>
      </c>
      <c r="E1641" t="s">
        <v>20186</v>
      </c>
      <c r="F1641">
        <v>11</v>
      </c>
    </row>
    <row r="1642" spans="1:6" x14ac:dyDescent="0.25">
      <c r="A1642" t="s">
        <v>57</v>
      </c>
      <c r="B1642">
        <v>2010</v>
      </c>
      <c r="C1642" t="s">
        <v>7</v>
      </c>
      <c r="D1642" t="s">
        <v>102</v>
      </c>
      <c r="E1642" t="s">
        <v>20187</v>
      </c>
      <c r="F1642">
        <v>26</v>
      </c>
    </row>
    <row r="1643" spans="1:6" x14ac:dyDescent="0.25">
      <c r="A1643" t="s">
        <v>57</v>
      </c>
      <c r="B1643">
        <v>2010</v>
      </c>
      <c r="C1643" t="s">
        <v>7</v>
      </c>
      <c r="D1643" t="s">
        <v>107</v>
      </c>
      <c r="E1643" t="s">
        <v>20188</v>
      </c>
      <c r="F1643">
        <v>57</v>
      </c>
    </row>
    <row r="1644" spans="1:6" x14ac:dyDescent="0.25">
      <c r="A1644" t="s">
        <v>57</v>
      </c>
      <c r="B1644">
        <v>2010</v>
      </c>
      <c r="C1644" t="s">
        <v>7</v>
      </c>
      <c r="D1644" t="s">
        <v>39</v>
      </c>
      <c r="E1644" t="s">
        <v>20189</v>
      </c>
      <c r="F1644">
        <v>47</v>
      </c>
    </row>
    <row r="1645" spans="1:6" x14ac:dyDescent="0.25">
      <c r="A1645" t="s">
        <v>57</v>
      </c>
      <c r="B1645">
        <v>2010</v>
      </c>
      <c r="C1645" t="s">
        <v>7</v>
      </c>
      <c r="D1645" t="s">
        <v>103</v>
      </c>
      <c r="E1645" t="s">
        <v>20190</v>
      </c>
      <c r="F1645">
        <v>203</v>
      </c>
    </row>
    <row r="1646" spans="1:6" x14ac:dyDescent="0.25">
      <c r="A1646" t="s">
        <v>57</v>
      </c>
      <c r="B1646">
        <v>2010</v>
      </c>
      <c r="C1646" t="s">
        <v>8</v>
      </c>
      <c r="D1646" t="s">
        <v>38</v>
      </c>
      <c r="E1646" t="s">
        <v>20191</v>
      </c>
      <c r="F1646">
        <v>54</v>
      </c>
    </row>
    <row r="1647" spans="1:6" x14ac:dyDescent="0.25">
      <c r="A1647" t="s">
        <v>57</v>
      </c>
      <c r="B1647">
        <v>2010</v>
      </c>
      <c r="C1647" t="s">
        <v>8</v>
      </c>
      <c r="D1647" t="s">
        <v>40</v>
      </c>
      <c r="E1647" t="s">
        <v>20192</v>
      </c>
      <c r="F1647">
        <v>13</v>
      </c>
    </row>
    <row r="1648" spans="1:6" x14ac:dyDescent="0.25">
      <c r="A1648" t="s">
        <v>57</v>
      </c>
      <c r="B1648">
        <v>2010</v>
      </c>
      <c r="C1648" t="s">
        <v>8</v>
      </c>
      <c r="D1648" t="s">
        <v>102</v>
      </c>
      <c r="E1648" t="s">
        <v>20193</v>
      </c>
      <c r="F1648">
        <v>62</v>
      </c>
    </row>
    <row r="1649" spans="1:6" x14ac:dyDescent="0.25">
      <c r="A1649" t="s">
        <v>57</v>
      </c>
      <c r="B1649">
        <v>2010</v>
      </c>
      <c r="C1649" t="s">
        <v>8</v>
      </c>
      <c r="D1649" t="s">
        <v>107</v>
      </c>
      <c r="E1649" t="s">
        <v>20194</v>
      </c>
      <c r="F1649">
        <v>91</v>
      </c>
    </row>
    <row r="1650" spans="1:6" x14ac:dyDescent="0.25">
      <c r="A1650" t="s">
        <v>57</v>
      </c>
      <c r="B1650">
        <v>2010</v>
      </c>
      <c r="C1650" t="s">
        <v>8</v>
      </c>
      <c r="D1650" t="s">
        <v>39</v>
      </c>
      <c r="E1650" t="s">
        <v>20195</v>
      </c>
      <c r="F1650">
        <v>147</v>
      </c>
    </row>
    <row r="1651" spans="1:6" x14ac:dyDescent="0.25">
      <c r="A1651" t="s">
        <v>57</v>
      </c>
      <c r="B1651">
        <v>2010</v>
      </c>
      <c r="C1651" t="s">
        <v>8</v>
      </c>
      <c r="D1651" t="s">
        <v>103</v>
      </c>
      <c r="E1651" t="s">
        <v>20196</v>
      </c>
      <c r="F1651">
        <v>913</v>
      </c>
    </row>
    <row r="1652" spans="1:6" x14ac:dyDescent="0.25">
      <c r="A1652" t="s">
        <v>57</v>
      </c>
      <c r="B1652">
        <v>2010</v>
      </c>
      <c r="C1652" t="s">
        <v>9</v>
      </c>
      <c r="D1652" t="s">
        <v>38</v>
      </c>
      <c r="E1652" t="s">
        <v>20197</v>
      </c>
      <c r="F1652">
        <v>3</v>
      </c>
    </row>
    <row r="1653" spans="1:6" x14ac:dyDescent="0.25">
      <c r="A1653" t="s">
        <v>57</v>
      </c>
      <c r="B1653">
        <v>2010</v>
      </c>
      <c r="C1653" t="s">
        <v>9</v>
      </c>
      <c r="D1653" t="s">
        <v>40</v>
      </c>
      <c r="E1653" t="s">
        <v>20198</v>
      </c>
      <c r="F1653">
        <v>4</v>
      </c>
    </row>
    <row r="1654" spans="1:6" x14ac:dyDescent="0.25">
      <c r="A1654" t="s">
        <v>57</v>
      </c>
      <c r="B1654">
        <v>2010</v>
      </c>
      <c r="C1654" t="s">
        <v>9</v>
      </c>
      <c r="D1654" t="s">
        <v>102</v>
      </c>
      <c r="E1654" t="s">
        <v>20199</v>
      </c>
      <c r="F1654">
        <v>29</v>
      </c>
    </row>
    <row r="1655" spans="1:6" x14ac:dyDescent="0.25">
      <c r="A1655" t="s">
        <v>57</v>
      </c>
      <c r="B1655">
        <v>2010</v>
      </c>
      <c r="C1655" t="s">
        <v>9</v>
      </c>
      <c r="D1655" t="s">
        <v>107</v>
      </c>
      <c r="E1655" t="s">
        <v>20200</v>
      </c>
      <c r="F1655">
        <v>19</v>
      </c>
    </row>
    <row r="1656" spans="1:6" x14ac:dyDescent="0.25">
      <c r="A1656" t="s">
        <v>57</v>
      </c>
      <c r="B1656">
        <v>2010</v>
      </c>
      <c r="C1656" t="s">
        <v>9</v>
      </c>
      <c r="D1656" t="s">
        <v>39</v>
      </c>
      <c r="E1656" t="s">
        <v>20201</v>
      </c>
      <c r="F1656">
        <v>41</v>
      </c>
    </row>
    <row r="1657" spans="1:6" x14ac:dyDescent="0.25">
      <c r="A1657" t="s">
        <v>57</v>
      </c>
      <c r="B1657">
        <v>2010</v>
      </c>
      <c r="C1657" t="s">
        <v>9</v>
      </c>
      <c r="D1657" t="s">
        <v>103</v>
      </c>
      <c r="E1657" t="s">
        <v>20202</v>
      </c>
      <c r="F1657">
        <v>274</v>
      </c>
    </row>
    <row r="1658" spans="1:6" x14ac:dyDescent="0.25">
      <c r="A1658" t="s">
        <v>57</v>
      </c>
      <c r="B1658">
        <v>2010</v>
      </c>
      <c r="C1658" t="s">
        <v>10</v>
      </c>
      <c r="D1658" t="s">
        <v>38</v>
      </c>
      <c r="E1658" t="s">
        <v>20203</v>
      </c>
      <c r="F1658">
        <v>1</v>
      </c>
    </row>
    <row r="1659" spans="1:6" x14ac:dyDescent="0.25">
      <c r="A1659" t="s">
        <v>57</v>
      </c>
      <c r="B1659">
        <v>2010</v>
      </c>
      <c r="C1659" t="s">
        <v>10</v>
      </c>
      <c r="D1659" t="s">
        <v>40</v>
      </c>
      <c r="E1659" t="s">
        <v>20204</v>
      </c>
      <c r="F1659">
        <v>1</v>
      </c>
    </row>
    <row r="1660" spans="1:6" x14ac:dyDescent="0.25">
      <c r="A1660" t="s">
        <v>57</v>
      </c>
      <c r="B1660">
        <v>2010</v>
      </c>
      <c r="C1660" t="s">
        <v>10</v>
      </c>
      <c r="D1660" t="s">
        <v>102</v>
      </c>
      <c r="E1660" t="s">
        <v>20205</v>
      </c>
      <c r="F1660">
        <v>12</v>
      </c>
    </row>
    <row r="1661" spans="1:6" x14ac:dyDescent="0.25">
      <c r="A1661" t="s">
        <v>57</v>
      </c>
      <c r="B1661">
        <v>2010</v>
      </c>
      <c r="C1661" t="s">
        <v>10</v>
      </c>
      <c r="D1661" t="s">
        <v>107</v>
      </c>
      <c r="E1661" t="s">
        <v>20206</v>
      </c>
      <c r="F1661">
        <v>4</v>
      </c>
    </row>
    <row r="1662" spans="1:6" x14ac:dyDescent="0.25">
      <c r="A1662" t="s">
        <v>57</v>
      </c>
      <c r="B1662">
        <v>2010</v>
      </c>
      <c r="C1662" t="s">
        <v>10</v>
      </c>
      <c r="D1662" t="s">
        <v>39</v>
      </c>
      <c r="E1662" t="s">
        <v>20207</v>
      </c>
      <c r="F1662">
        <v>10</v>
      </c>
    </row>
    <row r="1663" spans="1:6" x14ac:dyDescent="0.25">
      <c r="A1663" t="s">
        <v>57</v>
      </c>
      <c r="B1663">
        <v>2010</v>
      </c>
      <c r="C1663" t="s">
        <v>10</v>
      </c>
      <c r="D1663" t="s">
        <v>103</v>
      </c>
      <c r="E1663" t="s">
        <v>20208</v>
      </c>
      <c r="F1663">
        <v>64</v>
      </c>
    </row>
    <row r="1664" spans="1:6" x14ac:dyDescent="0.25">
      <c r="A1664" t="s">
        <v>57</v>
      </c>
      <c r="B1664">
        <v>2010</v>
      </c>
      <c r="C1664" t="s">
        <v>11</v>
      </c>
      <c r="D1664" t="s">
        <v>38</v>
      </c>
      <c r="E1664" t="s">
        <v>20209</v>
      </c>
      <c r="F1664">
        <v>1</v>
      </c>
    </row>
    <row r="1665" spans="1:6" x14ac:dyDescent="0.25">
      <c r="A1665" t="s">
        <v>57</v>
      </c>
      <c r="B1665">
        <v>2010</v>
      </c>
      <c r="C1665" t="s">
        <v>11</v>
      </c>
      <c r="D1665" t="s">
        <v>102</v>
      </c>
      <c r="E1665" t="s">
        <v>20210</v>
      </c>
      <c r="F1665">
        <v>21</v>
      </c>
    </row>
    <row r="1666" spans="1:6" x14ac:dyDescent="0.25">
      <c r="A1666" t="s">
        <v>57</v>
      </c>
      <c r="B1666">
        <v>2010</v>
      </c>
      <c r="C1666" t="s">
        <v>11</v>
      </c>
      <c r="D1666" t="s">
        <v>107</v>
      </c>
      <c r="E1666" t="s">
        <v>20211</v>
      </c>
      <c r="F1666">
        <v>3</v>
      </c>
    </row>
    <row r="1667" spans="1:6" x14ac:dyDescent="0.25">
      <c r="A1667" t="s">
        <v>57</v>
      </c>
      <c r="B1667">
        <v>2010</v>
      </c>
      <c r="C1667" t="s">
        <v>11</v>
      </c>
      <c r="D1667" t="s">
        <v>39</v>
      </c>
      <c r="E1667" t="s">
        <v>20212</v>
      </c>
      <c r="F1667">
        <v>14</v>
      </c>
    </row>
    <row r="1668" spans="1:6" x14ac:dyDescent="0.25">
      <c r="A1668" t="s">
        <v>57</v>
      </c>
      <c r="B1668">
        <v>2010</v>
      </c>
      <c r="C1668" t="s">
        <v>11</v>
      </c>
      <c r="D1668" t="s">
        <v>103</v>
      </c>
      <c r="E1668" t="s">
        <v>20213</v>
      </c>
      <c r="F1668">
        <v>72</v>
      </c>
    </row>
    <row r="1669" spans="1:6" x14ac:dyDescent="0.25">
      <c r="A1669" t="s">
        <v>57</v>
      </c>
      <c r="B1669">
        <v>2011</v>
      </c>
      <c r="C1669" t="s">
        <v>7</v>
      </c>
      <c r="D1669" t="s">
        <v>38</v>
      </c>
      <c r="E1669" t="s">
        <v>20214</v>
      </c>
      <c r="F1669">
        <v>15</v>
      </c>
    </row>
    <row r="1670" spans="1:6" x14ac:dyDescent="0.25">
      <c r="A1670" t="s">
        <v>57</v>
      </c>
      <c r="B1670">
        <v>2011</v>
      </c>
      <c r="C1670" t="s">
        <v>7</v>
      </c>
      <c r="D1670" t="s">
        <v>40</v>
      </c>
      <c r="E1670" t="s">
        <v>20215</v>
      </c>
      <c r="F1670">
        <v>2</v>
      </c>
    </row>
    <row r="1671" spans="1:6" x14ac:dyDescent="0.25">
      <c r="A1671" t="s">
        <v>57</v>
      </c>
      <c r="B1671">
        <v>2011</v>
      </c>
      <c r="C1671" t="s">
        <v>7</v>
      </c>
      <c r="D1671" t="s">
        <v>102</v>
      </c>
      <c r="E1671" t="s">
        <v>20216</v>
      </c>
      <c r="F1671">
        <v>34</v>
      </c>
    </row>
    <row r="1672" spans="1:6" x14ac:dyDescent="0.25">
      <c r="A1672" t="s">
        <v>57</v>
      </c>
      <c r="B1672">
        <v>2011</v>
      </c>
      <c r="C1672" t="s">
        <v>7</v>
      </c>
      <c r="D1672" t="s">
        <v>107</v>
      </c>
      <c r="E1672" t="s">
        <v>20217</v>
      </c>
      <c r="F1672">
        <v>39</v>
      </c>
    </row>
    <row r="1673" spans="1:6" x14ac:dyDescent="0.25">
      <c r="A1673" t="s">
        <v>57</v>
      </c>
      <c r="B1673">
        <v>2011</v>
      </c>
      <c r="C1673" t="s">
        <v>7</v>
      </c>
      <c r="D1673" t="s">
        <v>39</v>
      </c>
      <c r="E1673" t="s">
        <v>20218</v>
      </c>
      <c r="F1673">
        <v>58</v>
      </c>
    </row>
    <row r="1674" spans="1:6" x14ac:dyDescent="0.25">
      <c r="A1674" t="s">
        <v>57</v>
      </c>
      <c r="B1674">
        <v>2011</v>
      </c>
      <c r="C1674" t="s">
        <v>7</v>
      </c>
      <c r="D1674" t="s">
        <v>103</v>
      </c>
      <c r="E1674" t="s">
        <v>20219</v>
      </c>
      <c r="F1674">
        <v>217</v>
      </c>
    </row>
    <row r="1675" spans="1:6" x14ac:dyDescent="0.25">
      <c r="A1675" t="s">
        <v>57</v>
      </c>
      <c r="B1675">
        <v>2011</v>
      </c>
      <c r="C1675" t="s">
        <v>8</v>
      </c>
      <c r="D1675" t="s">
        <v>38</v>
      </c>
      <c r="E1675" t="s">
        <v>20220</v>
      </c>
      <c r="F1675">
        <v>31</v>
      </c>
    </row>
    <row r="1676" spans="1:6" x14ac:dyDescent="0.25">
      <c r="A1676" t="s">
        <v>57</v>
      </c>
      <c r="B1676">
        <v>2011</v>
      </c>
      <c r="C1676" t="s">
        <v>8</v>
      </c>
      <c r="D1676" t="s">
        <v>40</v>
      </c>
      <c r="E1676" t="s">
        <v>20221</v>
      </c>
      <c r="F1676">
        <v>11</v>
      </c>
    </row>
    <row r="1677" spans="1:6" x14ac:dyDescent="0.25">
      <c r="A1677" t="s">
        <v>57</v>
      </c>
      <c r="B1677">
        <v>2011</v>
      </c>
      <c r="C1677" t="s">
        <v>8</v>
      </c>
      <c r="D1677" t="s">
        <v>102</v>
      </c>
      <c r="E1677" t="s">
        <v>20222</v>
      </c>
      <c r="F1677">
        <v>76</v>
      </c>
    </row>
    <row r="1678" spans="1:6" x14ac:dyDescent="0.25">
      <c r="A1678" t="s">
        <v>57</v>
      </c>
      <c r="B1678">
        <v>2011</v>
      </c>
      <c r="C1678" t="s">
        <v>8</v>
      </c>
      <c r="D1678" t="s">
        <v>107</v>
      </c>
      <c r="E1678" t="s">
        <v>20223</v>
      </c>
      <c r="F1678">
        <v>49</v>
      </c>
    </row>
    <row r="1679" spans="1:6" x14ac:dyDescent="0.25">
      <c r="A1679" t="s">
        <v>57</v>
      </c>
      <c r="B1679">
        <v>2011</v>
      </c>
      <c r="C1679" t="s">
        <v>8</v>
      </c>
      <c r="D1679" t="s">
        <v>39</v>
      </c>
      <c r="E1679" t="s">
        <v>20224</v>
      </c>
      <c r="F1679">
        <v>228</v>
      </c>
    </row>
    <row r="1680" spans="1:6" x14ac:dyDescent="0.25">
      <c r="A1680" t="s">
        <v>57</v>
      </c>
      <c r="B1680">
        <v>2011</v>
      </c>
      <c r="C1680" t="s">
        <v>8</v>
      </c>
      <c r="D1680" t="s">
        <v>103</v>
      </c>
      <c r="E1680" t="s">
        <v>20225</v>
      </c>
      <c r="F1680">
        <v>939</v>
      </c>
    </row>
    <row r="1681" spans="1:6" x14ac:dyDescent="0.25">
      <c r="A1681" t="s">
        <v>57</v>
      </c>
      <c r="B1681">
        <v>2011</v>
      </c>
      <c r="C1681" t="s">
        <v>9</v>
      </c>
      <c r="D1681" t="s">
        <v>38</v>
      </c>
      <c r="E1681" t="s">
        <v>20226</v>
      </c>
      <c r="F1681">
        <v>3</v>
      </c>
    </row>
    <row r="1682" spans="1:6" x14ac:dyDescent="0.25">
      <c r="A1682" t="s">
        <v>57</v>
      </c>
      <c r="B1682">
        <v>2011</v>
      </c>
      <c r="C1682" t="s">
        <v>9</v>
      </c>
      <c r="D1682" t="s">
        <v>102</v>
      </c>
      <c r="E1682" t="s">
        <v>20227</v>
      </c>
      <c r="F1682">
        <v>22</v>
      </c>
    </row>
    <row r="1683" spans="1:6" x14ac:dyDescent="0.25">
      <c r="A1683" t="s">
        <v>57</v>
      </c>
      <c r="B1683">
        <v>2011</v>
      </c>
      <c r="C1683" t="s">
        <v>9</v>
      </c>
      <c r="D1683" t="s">
        <v>107</v>
      </c>
      <c r="E1683" t="s">
        <v>20228</v>
      </c>
      <c r="F1683">
        <v>5</v>
      </c>
    </row>
    <row r="1684" spans="1:6" x14ac:dyDescent="0.25">
      <c r="A1684" t="s">
        <v>57</v>
      </c>
      <c r="B1684">
        <v>2011</v>
      </c>
      <c r="C1684" t="s">
        <v>9</v>
      </c>
      <c r="D1684" t="s">
        <v>39</v>
      </c>
      <c r="E1684" t="s">
        <v>20229</v>
      </c>
      <c r="F1684">
        <v>61</v>
      </c>
    </row>
    <row r="1685" spans="1:6" x14ac:dyDescent="0.25">
      <c r="A1685" t="s">
        <v>57</v>
      </c>
      <c r="B1685">
        <v>2011</v>
      </c>
      <c r="C1685" t="s">
        <v>9</v>
      </c>
      <c r="D1685" t="s">
        <v>103</v>
      </c>
      <c r="E1685" t="s">
        <v>20230</v>
      </c>
      <c r="F1685">
        <v>278</v>
      </c>
    </row>
    <row r="1686" spans="1:6" x14ac:dyDescent="0.25">
      <c r="A1686" t="s">
        <v>57</v>
      </c>
      <c r="B1686">
        <v>2011</v>
      </c>
      <c r="C1686" t="s">
        <v>10</v>
      </c>
      <c r="D1686" t="s">
        <v>102</v>
      </c>
      <c r="E1686" t="s">
        <v>20231</v>
      </c>
      <c r="F1686">
        <v>21</v>
      </c>
    </row>
    <row r="1687" spans="1:6" x14ac:dyDescent="0.25">
      <c r="A1687" t="s">
        <v>57</v>
      </c>
      <c r="B1687">
        <v>2011</v>
      </c>
      <c r="C1687" t="s">
        <v>10</v>
      </c>
      <c r="D1687" t="s">
        <v>107</v>
      </c>
      <c r="E1687" t="s">
        <v>20232</v>
      </c>
      <c r="F1687">
        <v>2</v>
      </c>
    </row>
    <row r="1688" spans="1:6" x14ac:dyDescent="0.25">
      <c r="A1688" t="s">
        <v>57</v>
      </c>
      <c r="B1688">
        <v>2011</v>
      </c>
      <c r="C1688" t="s">
        <v>10</v>
      </c>
      <c r="D1688" t="s">
        <v>39</v>
      </c>
      <c r="E1688" t="s">
        <v>20233</v>
      </c>
      <c r="F1688">
        <v>12</v>
      </c>
    </row>
    <row r="1689" spans="1:6" x14ac:dyDescent="0.25">
      <c r="A1689" t="s">
        <v>57</v>
      </c>
      <c r="B1689">
        <v>2011</v>
      </c>
      <c r="C1689" t="s">
        <v>10</v>
      </c>
      <c r="D1689" t="s">
        <v>103</v>
      </c>
      <c r="E1689" t="s">
        <v>20234</v>
      </c>
      <c r="F1689">
        <v>63</v>
      </c>
    </row>
    <row r="1690" spans="1:6" x14ac:dyDescent="0.25">
      <c r="A1690" t="s">
        <v>57</v>
      </c>
      <c r="B1690">
        <v>2011</v>
      </c>
      <c r="C1690" t="s">
        <v>11</v>
      </c>
      <c r="D1690" t="s">
        <v>102</v>
      </c>
      <c r="E1690" t="s">
        <v>20235</v>
      </c>
      <c r="F1690">
        <v>30</v>
      </c>
    </row>
    <row r="1691" spans="1:6" x14ac:dyDescent="0.25">
      <c r="A1691" t="s">
        <v>57</v>
      </c>
      <c r="B1691">
        <v>2011</v>
      </c>
      <c r="C1691" t="s">
        <v>11</v>
      </c>
      <c r="D1691" t="s">
        <v>107</v>
      </c>
      <c r="E1691" t="s">
        <v>20236</v>
      </c>
      <c r="F1691">
        <v>4</v>
      </c>
    </row>
    <row r="1692" spans="1:6" x14ac:dyDescent="0.25">
      <c r="A1692" t="s">
        <v>57</v>
      </c>
      <c r="B1692">
        <v>2011</v>
      </c>
      <c r="C1692" t="s">
        <v>11</v>
      </c>
      <c r="D1692" t="s">
        <v>39</v>
      </c>
      <c r="E1692" t="s">
        <v>20237</v>
      </c>
      <c r="F1692">
        <v>13</v>
      </c>
    </row>
    <row r="1693" spans="1:6" x14ac:dyDescent="0.25">
      <c r="A1693" t="s">
        <v>57</v>
      </c>
      <c r="B1693">
        <v>2011</v>
      </c>
      <c r="C1693" t="s">
        <v>11</v>
      </c>
      <c r="D1693" t="s">
        <v>103</v>
      </c>
      <c r="E1693" t="s">
        <v>20238</v>
      </c>
      <c r="F1693">
        <v>87</v>
      </c>
    </row>
    <row r="1694" spans="1:6" x14ac:dyDescent="0.25">
      <c r="A1694" t="s">
        <v>57</v>
      </c>
      <c r="B1694">
        <v>2012</v>
      </c>
      <c r="C1694" t="s">
        <v>7</v>
      </c>
      <c r="D1694" t="s">
        <v>38</v>
      </c>
      <c r="E1694" t="s">
        <v>20239</v>
      </c>
      <c r="F1694">
        <v>28</v>
      </c>
    </row>
    <row r="1695" spans="1:6" x14ac:dyDescent="0.25">
      <c r="A1695" t="s">
        <v>57</v>
      </c>
      <c r="B1695">
        <v>2012</v>
      </c>
      <c r="C1695" t="s">
        <v>7</v>
      </c>
      <c r="D1695" t="s">
        <v>40</v>
      </c>
      <c r="E1695" t="s">
        <v>20240</v>
      </c>
      <c r="F1695">
        <v>8</v>
      </c>
    </row>
    <row r="1696" spans="1:6" x14ac:dyDescent="0.25">
      <c r="A1696" t="s">
        <v>57</v>
      </c>
      <c r="B1696">
        <v>2012</v>
      </c>
      <c r="C1696" t="s">
        <v>7</v>
      </c>
      <c r="D1696" t="s">
        <v>102</v>
      </c>
      <c r="E1696" t="s">
        <v>20241</v>
      </c>
      <c r="F1696">
        <v>28</v>
      </c>
    </row>
    <row r="1697" spans="1:6" x14ac:dyDescent="0.25">
      <c r="A1697" t="s">
        <v>57</v>
      </c>
      <c r="B1697">
        <v>2012</v>
      </c>
      <c r="C1697" t="s">
        <v>7</v>
      </c>
      <c r="D1697" t="s">
        <v>107</v>
      </c>
      <c r="E1697" t="s">
        <v>20242</v>
      </c>
      <c r="F1697">
        <v>69</v>
      </c>
    </row>
    <row r="1698" spans="1:6" x14ac:dyDescent="0.25">
      <c r="A1698" t="s">
        <v>57</v>
      </c>
      <c r="B1698">
        <v>2012</v>
      </c>
      <c r="C1698" t="s">
        <v>7</v>
      </c>
      <c r="D1698" t="s">
        <v>39</v>
      </c>
      <c r="E1698" t="s">
        <v>20243</v>
      </c>
      <c r="F1698">
        <v>45</v>
      </c>
    </row>
    <row r="1699" spans="1:6" x14ac:dyDescent="0.25">
      <c r="A1699" t="s">
        <v>57</v>
      </c>
      <c r="B1699">
        <v>2012</v>
      </c>
      <c r="C1699" t="s">
        <v>7</v>
      </c>
      <c r="D1699" t="s">
        <v>103</v>
      </c>
      <c r="E1699" t="s">
        <v>20244</v>
      </c>
      <c r="F1699">
        <v>192</v>
      </c>
    </row>
    <row r="1700" spans="1:6" x14ac:dyDescent="0.25">
      <c r="A1700" t="s">
        <v>57</v>
      </c>
      <c r="B1700">
        <v>2012</v>
      </c>
      <c r="C1700" t="s">
        <v>8</v>
      </c>
      <c r="D1700" t="s">
        <v>38</v>
      </c>
      <c r="E1700" t="s">
        <v>20245</v>
      </c>
      <c r="F1700">
        <v>50</v>
      </c>
    </row>
    <row r="1701" spans="1:6" x14ac:dyDescent="0.25">
      <c r="A1701" t="s">
        <v>57</v>
      </c>
      <c r="B1701">
        <v>2012</v>
      </c>
      <c r="C1701" t="s">
        <v>8</v>
      </c>
      <c r="D1701" t="s">
        <v>40</v>
      </c>
      <c r="E1701" t="s">
        <v>20246</v>
      </c>
      <c r="F1701">
        <v>17</v>
      </c>
    </row>
    <row r="1702" spans="1:6" x14ac:dyDescent="0.25">
      <c r="A1702" t="s">
        <v>57</v>
      </c>
      <c r="B1702">
        <v>2012</v>
      </c>
      <c r="C1702" t="s">
        <v>8</v>
      </c>
      <c r="D1702" t="s">
        <v>102</v>
      </c>
      <c r="E1702" t="s">
        <v>20247</v>
      </c>
      <c r="F1702">
        <v>72</v>
      </c>
    </row>
    <row r="1703" spans="1:6" x14ac:dyDescent="0.25">
      <c r="A1703" t="s">
        <v>57</v>
      </c>
      <c r="B1703">
        <v>2012</v>
      </c>
      <c r="C1703" t="s">
        <v>8</v>
      </c>
      <c r="D1703" t="s">
        <v>107</v>
      </c>
      <c r="E1703" t="s">
        <v>20248</v>
      </c>
      <c r="F1703">
        <v>72</v>
      </c>
    </row>
    <row r="1704" spans="1:6" x14ac:dyDescent="0.25">
      <c r="A1704" t="s">
        <v>57</v>
      </c>
      <c r="B1704">
        <v>2012</v>
      </c>
      <c r="C1704" t="s">
        <v>8</v>
      </c>
      <c r="D1704" t="s">
        <v>39</v>
      </c>
      <c r="E1704" t="s">
        <v>20249</v>
      </c>
      <c r="F1704">
        <v>181</v>
      </c>
    </row>
    <row r="1705" spans="1:6" x14ac:dyDescent="0.25">
      <c r="A1705" t="s">
        <v>57</v>
      </c>
      <c r="B1705">
        <v>2012</v>
      </c>
      <c r="C1705" t="s">
        <v>8</v>
      </c>
      <c r="D1705" t="s">
        <v>103</v>
      </c>
      <c r="E1705" t="s">
        <v>20250</v>
      </c>
      <c r="F1705">
        <v>885</v>
      </c>
    </row>
    <row r="1706" spans="1:6" x14ac:dyDescent="0.25">
      <c r="A1706" t="s">
        <v>57</v>
      </c>
      <c r="B1706">
        <v>2012</v>
      </c>
      <c r="C1706" t="s">
        <v>9</v>
      </c>
      <c r="D1706" t="s">
        <v>38</v>
      </c>
      <c r="E1706" t="s">
        <v>20251</v>
      </c>
      <c r="F1706">
        <v>9</v>
      </c>
    </row>
    <row r="1707" spans="1:6" x14ac:dyDescent="0.25">
      <c r="A1707" t="s">
        <v>57</v>
      </c>
      <c r="B1707">
        <v>2012</v>
      </c>
      <c r="C1707" t="s">
        <v>9</v>
      </c>
      <c r="D1707" t="s">
        <v>40</v>
      </c>
      <c r="E1707" t="s">
        <v>20252</v>
      </c>
      <c r="F1707">
        <v>1</v>
      </c>
    </row>
    <row r="1708" spans="1:6" x14ac:dyDescent="0.25">
      <c r="A1708" t="s">
        <v>57</v>
      </c>
      <c r="B1708">
        <v>2012</v>
      </c>
      <c r="C1708" t="s">
        <v>9</v>
      </c>
      <c r="D1708" t="s">
        <v>102</v>
      </c>
      <c r="E1708" t="s">
        <v>20253</v>
      </c>
      <c r="F1708">
        <v>31</v>
      </c>
    </row>
    <row r="1709" spans="1:6" x14ac:dyDescent="0.25">
      <c r="A1709" t="s">
        <v>57</v>
      </c>
      <c r="B1709">
        <v>2012</v>
      </c>
      <c r="C1709" t="s">
        <v>9</v>
      </c>
      <c r="D1709" t="s">
        <v>107</v>
      </c>
      <c r="E1709" t="s">
        <v>20254</v>
      </c>
      <c r="F1709">
        <v>14</v>
      </c>
    </row>
    <row r="1710" spans="1:6" x14ac:dyDescent="0.25">
      <c r="A1710" t="s">
        <v>57</v>
      </c>
      <c r="B1710">
        <v>2012</v>
      </c>
      <c r="C1710" t="s">
        <v>9</v>
      </c>
      <c r="D1710" t="s">
        <v>39</v>
      </c>
      <c r="E1710" t="s">
        <v>20255</v>
      </c>
      <c r="F1710">
        <v>42</v>
      </c>
    </row>
    <row r="1711" spans="1:6" x14ac:dyDescent="0.25">
      <c r="A1711" t="s">
        <v>57</v>
      </c>
      <c r="B1711">
        <v>2012</v>
      </c>
      <c r="C1711" t="s">
        <v>9</v>
      </c>
      <c r="D1711" t="s">
        <v>103</v>
      </c>
      <c r="E1711" t="s">
        <v>20256</v>
      </c>
      <c r="F1711">
        <v>297</v>
      </c>
    </row>
    <row r="1712" spans="1:6" x14ac:dyDescent="0.25">
      <c r="A1712" t="s">
        <v>57</v>
      </c>
      <c r="B1712">
        <v>2012</v>
      </c>
      <c r="C1712" t="s">
        <v>10</v>
      </c>
      <c r="D1712" t="s">
        <v>38</v>
      </c>
      <c r="E1712" t="s">
        <v>20257</v>
      </c>
      <c r="F1712">
        <v>2</v>
      </c>
    </row>
    <row r="1713" spans="1:6" x14ac:dyDescent="0.25">
      <c r="A1713" t="s">
        <v>57</v>
      </c>
      <c r="B1713">
        <v>2012</v>
      </c>
      <c r="C1713" t="s">
        <v>10</v>
      </c>
      <c r="D1713" t="s">
        <v>102</v>
      </c>
      <c r="E1713" t="s">
        <v>20258</v>
      </c>
      <c r="F1713">
        <v>9</v>
      </c>
    </row>
    <row r="1714" spans="1:6" x14ac:dyDescent="0.25">
      <c r="A1714" t="s">
        <v>57</v>
      </c>
      <c r="B1714">
        <v>2012</v>
      </c>
      <c r="C1714" t="s">
        <v>10</v>
      </c>
      <c r="D1714" t="s">
        <v>107</v>
      </c>
      <c r="E1714" t="s">
        <v>20259</v>
      </c>
      <c r="F1714">
        <v>1</v>
      </c>
    </row>
    <row r="1715" spans="1:6" x14ac:dyDescent="0.25">
      <c r="A1715" t="s">
        <v>57</v>
      </c>
      <c r="B1715">
        <v>2012</v>
      </c>
      <c r="C1715" t="s">
        <v>10</v>
      </c>
      <c r="D1715" t="s">
        <v>39</v>
      </c>
      <c r="E1715" t="s">
        <v>20260</v>
      </c>
      <c r="F1715">
        <v>11</v>
      </c>
    </row>
    <row r="1716" spans="1:6" x14ac:dyDescent="0.25">
      <c r="A1716" t="s">
        <v>57</v>
      </c>
      <c r="B1716">
        <v>2012</v>
      </c>
      <c r="C1716" t="s">
        <v>10</v>
      </c>
      <c r="D1716" t="s">
        <v>103</v>
      </c>
      <c r="E1716" t="s">
        <v>20261</v>
      </c>
      <c r="F1716">
        <v>64</v>
      </c>
    </row>
    <row r="1717" spans="1:6" x14ac:dyDescent="0.25">
      <c r="A1717" t="s">
        <v>57</v>
      </c>
      <c r="B1717">
        <v>2012</v>
      </c>
      <c r="C1717" t="s">
        <v>11</v>
      </c>
      <c r="D1717" t="s">
        <v>38</v>
      </c>
      <c r="E1717" t="s">
        <v>20262</v>
      </c>
      <c r="F1717">
        <v>2</v>
      </c>
    </row>
    <row r="1718" spans="1:6" x14ac:dyDescent="0.25">
      <c r="A1718" t="s">
        <v>57</v>
      </c>
      <c r="B1718">
        <v>2012</v>
      </c>
      <c r="C1718" t="s">
        <v>11</v>
      </c>
      <c r="D1718" t="s">
        <v>102</v>
      </c>
      <c r="E1718" t="s">
        <v>20263</v>
      </c>
      <c r="F1718">
        <v>30</v>
      </c>
    </row>
    <row r="1719" spans="1:6" x14ac:dyDescent="0.25">
      <c r="A1719" t="s">
        <v>57</v>
      </c>
      <c r="B1719">
        <v>2012</v>
      </c>
      <c r="C1719" t="s">
        <v>11</v>
      </c>
      <c r="D1719" t="s">
        <v>107</v>
      </c>
      <c r="E1719" t="s">
        <v>20264</v>
      </c>
      <c r="F1719">
        <v>9</v>
      </c>
    </row>
    <row r="1720" spans="1:6" x14ac:dyDescent="0.25">
      <c r="A1720" t="s">
        <v>57</v>
      </c>
      <c r="B1720">
        <v>2012</v>
      </c>
      <c r="C1720" t="s">
        <v>11</v>
      </c>
      <c r="D1720" t="s">
        <v>39</v>
      </c>
      <c r="E1720" t="s">
        <v>20265</v>
      </c>
      <c r="F1720">
        <v>16</v>
      </c>
    </row>
    <row r="1721" spans="1:6" x14ac:dyDescent="0.25">
      <c r="A1721" t="s">
        <v>57</v>
      </c>
      <c r="B1721">
        <v>2012</v>
      </c>
      <c r="C1721" t="s">
        <v>11</v>
      </c>
      <c r="D1721" t="s">
        <v>103</v>
      </c>
      <c r="E1721" t="s">
        <v>20266</v>
      </c>
      <c r="F1721">
        <v>96</v>
      </c>
    </row>
    <row r="1722" spans="1:6" x14ac:dyDescent="0.25">
      <c r="A1722" t="s">
        <v>57</v>
      </c>
      <c r="B1722">
        <v>2013</v>
      </c>
      <c r="C1722" t="s">
        <v>7</v>
      </c>
      <c r="D1722" t="s">
        <v>38</v>
      </c>
      <c r="E1722" t="s">
        <v>20267</v>
      </c>
      <c r="F1722">
        <v>23</v>
      </c>
    </row>
    <row r="1723" spans="1:6" x14ac:dyDescent="0.25">
      <c r="A1723" t="s">
        <v>57</v>
      </c>
      <c r="B1723">
        <v>2013</v>
      </c>
      <c r="C1723" t="s">
        <v>7</v>
      </c>
      <c r="D1723" t="s">
        <v>40</v>
      </c>
      <c r="E1723" t="s">
        <v>20268</v>
      </c>
      <c r="F1723">
        <v>6</v>
      </c>
    </row>
    <row r="1724" spans="1:6" x14ac:dyDescent="0.25">
      <c r="A1724" t="s">
        <v>57</v>
      </c>
      <c r="B1724">
        <v>2013</v>
      </c>
      <c r="C1724" t="s">
        <v>7</v>
      </c>
      <c r="D1724" t="s">
        <v>102</v>
      </c>
      <c r="E1724" t="s">
        <v>20269</v>
      </c>
      <c r="F1724">
        <v>32</v>
      </c>
    </row>
    <row r="1725" spans="1:6" x14ac:dyDescent="0.25">
      <c r="A1725" t="s">
        <v>57</v>
      </c>
      <c r="B1725">
        <v>2013</v>
      </c>
      <c r="C1725" t="s">
        <v>7</v>
      </c>
      <c r="D1725" t="s">
        <v>107</v>
      </c>
      <c r="E1725" t="s">
        <v>20270</v>
      </c>
      <c r="F1725">
        <v>69</v>
      </c>
    </row>
    <row r="1726" spans="1:6" x14ac:dyDescent="0.25">
      <c r="A1726" t="s">
        <v>57</v>
      </c>
      <c r="B1726">
        <v>2013</v>
      </c>
      <c r="C1726" t="s">
        <v>7</v>
      </c>
      <c r="D1726" t="s">
        <v>39</v>
      </c>
      <c r="E1726" t="s">
        <v>20271</v>
      </c>
      <c r="F1726">
        <v>57</v>
      </c>
    </row>
    <row r="1727" spans="1:6" x14ac:dyDescent="0.25">
      <c r="A1727" t="s">
        <v>57</v>
      </c>
      <c r="B1727">
        <v>2013</v>
      </c>
      <c r="C1727" t="s">
        <v>7</v>
      </c>
      <c r="D1727" t="s">
        <v>103</v>
      </c>
      <c r="E1727" t="s">
        <v>20272</v>
      </c>
      <c r="F1727">
        <v>181</v>
      </c>
    </row>
    <row r="1728" spans="1:6" x14ac:dyDescent="0.25">
      <c r="A1728" t="s">
        <v>57</v>
      </c>
      <c r="B1728">
        <v>2013</v>
      </c>
      <c r="C1728" t="s">
        <v>8</v>
      </c>
      <c r="D1728" t="s">
        <v>38</v>
      </c>
      <c r="E1728" t="s">
        <v>20273</v>
      </c>
      <c r="F1728">
        <v>55</v>
      </c>
    </row>
    <row r="1729" spans="1:6" x14ac:dyDescent="0.25">
      <c r="A1729" t="s">
        <v>57</v>
      </c>
      <c r="B1729">
        <v>2013</v>
      </c>
      <c r="C1729" t="s">
        <v>8</v>
      </c>
      <c r="D1729" t="s">
        <v>40</v>
      </c>
      <c r="E1729" t="s">
        <v>20274</v>
      </c>
      <c r="F1729">
        <v>24</v>
      </c>
    </row>
    <row r="1730" spans="1:6" x14ac:dyDescent="0.25">
      <c r="A1730" t="s">
        <v>57</v>
      </c>
      <c r="B1730">
        <v>2013</v>
      </c>
      <c r="C1730" t="s">
        <v>8</v>
      </c>
      <c r="D1730" t="s">
        <v>102</v>
      </c>
      <c r="E1730" t="s">
        <v>20275</v>
      </c>
      <c r="F1730">
        <v>72</v>
      </c>
    </row>
    <row r="1731" spans="1:6" x14ac:dyDescent="0.25">
      <c r="A1731" t="s">
        <v>57</v>
      </c>
      <c r="B1731">
        <v>2013</v>
      </c>
      <c r="C1731" t="s">
        <v>8</v>
      </c>
      <c r="D1731" t="s">
        <v>107</v>
      </c>
      <c r="E1731" t="s">
        <v>20276</v>
      </c>
      <c r="F1731">
        <v>86</v>
      </c>
    </row>
    <row r="1732" spans="1:6" x14ac:dyDescent="0.25">
      <c r="A1732" t="s">
        <v>57</v>
      </c>
      <c r="B1732">
        <v>2013</v>
      </c>
      <c r="C1732" t="s">
        <v>8</v>
      </c>
      <c r="D1732" t="s">
        <v>39</v>
      </c>
      <c r="E1732" t="s">
        <v>20277</v>
      </c>
      <c r="F1732">
        <v>170</v>
      </c>
    </row>
    <row r="1733" spans="1:6" x14ac:dyDescent="0.25">
      <c r="A1733" t="s">
        <v>57</v>
      </c>
      <c r="B1733">
        <v>2013</v>
      </c>
      <c r="C1733" t="s">
        <v>8</v>
      </c>
      <c r="D1733" t="s">
        <v>103</v>
      </c>
      <c r="E1733" t="s">
        <v>20278</v>
      </c>
      <c r="F1733">
        <v>874</v>
      </c>
    </row>
    <row r="1734" spans="1:6" x14ac:dyDescent="0.25">
      <c r="A1734" t="s">
        <v>57</v>
      </c>
      <c r="B1734">
        <v>2013</v>
      </c>
      <c r="C1734" t="s">
        <v>9</v>
      </c>
      <c r="D1734" t="s">
        <v>38</v>
      </c>
      <c r="E1734" t="s">
        <v>20279</v>
      </c>
      <c r="F1734">
        <v>7</v>
      </c>
    </row>
    <row r="1735" spans="1:6" x14ac:dyDescent="0.25">
      <c r="A1735" t="s">
        <v>57</v>
      </c>
      <c r="B1735">
        <v>2013</v>
      </c>
      <c r="C1735" t="s">
        <v>9</v>
      </c>
      <c r="D1735" t="s">
        <v>40</v>
      </c>
      <c r="E1735" t="s">
        <v>20280</v>
      </c>
      <c r="F1735">
        <v>2</v>
      </c>
    </row>
    <row r="1736" spans="1:6" x14ac:dyDescent="0.25">
      <c r="A1736" t="s">
        <v>57</v>
      </c>
      <c r="B1736">
        <v>2013</v>
      </c>
      <c r="C1736" t="s">
        <v>9</v>
      </c>
      <c r="D1736" t="s">
        <v>102</v>
      </c>
      <c r="E1736" t="s">
        <v>20281</v>
      </c>
      <c r="F1736">
        <v>36</v>
      </c>
    </row>
    <row r="1737" spans="1:6" x14ac:dyDescent="0.25">
      <c r="A1737" t="s">
        <v>57</v>
      </c>
      <c r="B1737">
        <v>2013</v>
      </c>
      <c r="C1737" t="s">
        <v>9</v>
      </c>
      <c r="D1737" t="s">
        <v>107</v>
      </c>
      <c r="E1737" t="s">
        <v>20282</v>
      </c>
      <c r="F1737">
        <v>20</v>
      </c>
    </row>
    <row r="1738" spans="1:6" x14ac:dyDescent="0.25">
      <c r="A1738" t="s">
        <v>57</v>
      </c>
      <c r="B1738">
        <v>2013</v>
      </c>
      <c r="C1738" t="s">
        <v>9</v>
      </c>
      <c r="D1738" t="s">
        <v>39</v>
      </c>
      <c r="E1738" t="s">
        <v>20283</v>
      </c>
      <c r="F1738">
        <v>41</v>
      </c>
    </row>
    <row r="1739" spans="1:6" x14ac:dyDescent="0.25">
      <c r="A1739" t="s">
        <v>57</v>
      </c>
      <c r="B1739">
        <v>2013</v>
      </c>
      <c r="C1739" t="s">
        <v>9</v>
      </c>
      <c r="D1739" t="s">
        <v>103</v>
      </c>
      <c r="E1739" t="s">
        <v>20284</v>
      </c>
      <c r="F1739">
        <v>272</v>
      </c>
    </row>
    <row r="1740" spans="1:6" x14ac:dyDescent="0.25">
      <c r="A1740" t="s">
        <v>57</v>
      </c>
      <c r="B1740">
        <v>2013</v>
      </c>
      <c r="C1740" t="s">
        <v>10</v>
      </c>
      <c r="D1740" t="s">
        <v>40</v>
      </c>
      <c r="E1740" t="s">
        <v>20285</v>
      </c>
      <c r="F1740">
        <v>2</v>
      </c>
    </row>
    <row r="1741" spans="1:6" x14ac:dyDescent="0.25">
      <c r="A1741" t="s">
        <v>57</v>
      </c>
      <c r="B1741">
        <v>2013</v>
      </c>
      <c r="C1741" t="s">
        <v>10</v>
      </c>
      <c r="D1741" t="s">
        <v>102</v>
      </c>
      <c r="E1741" t="s">
        <v>20286</v>
      </c>
      <c r="F1741">
        <v>18</v>
      </c>
    </row>
    <row r="1742" spans="1:6" x14ac:dyDescent="0.25">
      <c r="A1742" t="s">
        <v>57</v>
      </c>
      <c r="B1742">
        <v>2013</v>
      </c>
      <c r="C1742" t="s">
        <v>10</v>
      </c>
      <c r="D1742" t="s">
        <v>107</v>
      </c>
      <c r="E1742" t="s">
        <v>20287</v>
      </c>
      <c r="F1742">
        <v>3</v>
      </c>
    </row>
    <row r="1743" spans="1:6" x14ac:dyDescent="0.25">
      <c r="A1743" t="s">
        <v>57</v>
      </c>
      <c r="B1743">
        <v>2013</v>
      </c>
      <c r="C1743" t="s">
        <v>10</v>
      </c>
      <c r="D1743" t="s">
        <v>39</v>
      </c>
      <c r="E1743" t="s">
        <v>20288</v>
      </c>
      <c r="F1743">
        <v>11</v>
      </c>
    </row>
    <row r="1744" spans="1:6" x14ac:dyDescent="0.25">
      <c r="A1744" t="s">
        <v>57</v>
      </c>
      <c r="B1744">
        <v>2013</v>
      </c>
      <c r="C1744" t="s">
        <v>10</v>
      </c>
      <c r="D1744" t="s">
        <v>103</v>
      </c>
      <c r="E1744" t="s">
        <v>20289</v>
      </c>
      <c r="F1744">
        <v>74</v>
      </c>
    </row>
    <row r="1745" spans="1:6" x14ac:dyDescent="0.25">
      <c r="A1745" t="s">
        <v>57</v>
      </c>
      <c r="B1745">
        <v>2013</v>
      </c>
      <c r="C1745" t="s">
        <v>11</v>
      </c>
      <c r="D1745" t="s">
        <v>38</v>
      </c>
      <c r="E1745" t="s">
        <v>20290</v>
      </c>
      <c r="F1745">
        <v>2</v>
      </c>
    </row>
    <row r="1746" spans="1:6" x14ac:dyDescent="0.25">
      <c r="A1746" t="s">
        <v>57</v>
      </c>
      <c r="B1746">
        <v>2013</v>
      </c>
      <c r="C1746" t="s">
        <v>11</v>
      </c>
      <c r="D1746" t="s">
        <v>40</v>
      </c>
      <c r="E1746" t="s">
        <v>20291</v>
      </c>
      <c r="F1746">
        <v>1</v>
      </c>
    </row>
    <row r="1747" spans="1:6" x14ac:dyDescent="0.25">
      <c r="A1747" t="s">
        <v>57</v>
      </c>
      <c r="B1747">
        <v>2013</v>
      </c>
      <c r="C1747" t="s">
        <v>11</v>
      </c>
      <c r="D1747" t="s">
        <v>102</v>
      </c>
      <c r="E1747" t="s">
        <v>20292</v>
      </c>
      <c r="F1747">
        <v>37</v>
      </c>
    </row>
    <row r="1748" spans="1:6" x14ac:dyDescent="0.25">
      <c r="A1748" t="s">
        <v>57</v>
      </c>
      <c r="B1748">
        <v>2013</v>
      </c>
      <c r="C1748" t="s">
        <v>11</v>
      </c>
      <c r="D1748" t="s">
        <v>107</v>
      </c>
      <c r="E1748" t="s">
        <v>20293</v>
      </c>
      <c r="F1748">
        <v>6</v>
      </c>
    </row>
    <row r="1749" spans="1:6" x14ac:dyDescent="0.25">
      <c r="A1749" t="s">
        <v>57</v>
      </c>
      <c r="B1749">
        <v>2013</v>
      </c>
      <c r="C1749" t="s">
        <v>11</v>
      </c>
      <c r="D1749" t="s">
        <v>39</v>
      </c>
      <c r="E1749" t="s">
        <v>20294</v>
      </c>
      <c r="F1749">
        <v>19</v>
      </c>
    </row>
    <row r="1750" spans="1:6" x14ac:dyDescent="0.25">
      <c r="A1750" t="s">
        <v>57</v>
      </c>
      <c r="B1750">
        <v>2013</v>
      </c>
      <c r="C1750" t="s">
        <v>11</v>
      </c>
      <c r="D1750" t="s">
        <v>103</v>
      </c>
      <c r="E1750" t="s">
        <v>20295</v>
      </c>
      <c r="F1750">
        <v>96</v>
      </c>
    </row>
    <row r="1751" spans="1:6" x14ac:dyDescent="0.25">
      <c r="A1751" t="s">
        <v>57</v>
      </c>
      <c r="B1751">
        <v>2014</v>
      </c>
      <c r="C1751" t="s">
        <v>7</v>
      </c>
      <c r="D1751" t="s">
        <v>38</v>
      </c>
      <c r="E1751" t="s">
        <v>20296</v>
      </c>
      <c r="F1751">
        <v>27</v>
      </c>
    </row>
    <row r="1752" spans="1:6" x14ac:dyDescent="0.25">
      <c r="A1752" t="s">
        <v>57</v>
      </c>
      <c r="B1752">
        <v>2014</v>
      </c>
      <c r="C1752" t="s">
        <v>7</v>
      </c>
      <c r="D1752" t="s">
        <v>40</v>
      </c>
      <c r="E1752" t="s">
        <v>20297</v>
      </c>
      <c r="F1752">
        <v>10</v>
      </c>
    </row>
    <row r="1753" spans="1:6" x14ac:dyDescent="0.25">
      <c r="A1753" t="s">
        <v>57</v>
      </c>
      <c r="B1753">
        <v>2014</v>
      </c>
      <c r="C1753" t="s">
        <v>7</v>
      </c>
      <c r="D1753" t="s">
        <v>102</v>
      </c>
      <c r="E1753" t="s">
        <v>20298</v>
      </c>
      <c r="F1753">
        <v>28</v>
      </c>
    </row>
    <row r="1754" spans="1:6" x14ac:dyDescent="0.25">
      <c r="A1754" t="s">
        <v>57</v>
      </c>
      <c r="B1754">
        <v>2014</v>
      </c>
      <c r="C1754" t="s">
        <v>7</v>
      </c>
      <c r="D1754" t="s">
        <v>107</v>
      </c>
      <c r="E1754" t="s">
        <v>20299</v>
      </c>
      <c r="F1754">
        <v>74</v>
      </c>
    </row>
    <row r="1755" spans="1:6" x14ac:dyDescent="0.25">
      <c r="A1755" t="s">
        <v>57</v>
      </c>
      <c r="B1755">
        <v>2014</v>
      </c>
      <c r="C1755" t="s">
        <v>7</v>
      </c>
      <c r="D1755" t="s">
        <v>39</v>
      </c>
      <c r="E1755" t="s">
        <v>20300</v>
      </c>
      <c r="F1755">
        <v>55</v>
      </c>
    </row>
    <row r="1756" spans="1:6" x14ac:dyDescent="0.25">
      <c r="A1756" t="s">
        <v>57</v>
      </c>
      <c r="B1756">
        <v>2014</v>
      </c>
      <c r="C1756" t="s">
        <v>7</v>
      </c>
      <c r="D1756" t="s">
        <v>103</v>
      </c>
      <c r="E1756" t="s">
        <v>20301</v>
      </c>
      <c r="F1756">
        <v>164</v>
      </c>
    </row>
    <row r="1757" spans="1:6" x14ac:dyDescent="0.25">
      <c r="A1757" t="s">
        <v>57</v>
      </c>
      <c r="B1757">
        <v>2014</v>
      </c>
      <c r="C1757" t="s">
        <v>8</v>
      </c>
      <c r="D1757" t="s">
        <v>38</v>
      </c>
      <c r="E1757" t="s">
        <v>20302</v>
      </c>
      <c r="F1757">
        <v>56</v>
      </c>
    </row>
    <row r="1758" spans="1:6" x14ac:dyDescent="0.25">
      <c r="A1758" t="s">
        <v>57</v>
      </c>
      <c r="B1758">
        <v>2014</v>
      </c>
      <c r="C1758" t="s">
        <v>8</v>
      </c>
      <c r="D1758" t="s">
        <v>40</v>
      </c>
      <c r="E1758" t="s">
        <v>20303</v>
      </c>
      <c r="F1758">
        <v>25</v>
      </c>
    </row>
    <row r="1759" spans="1:6" x14ac:dyDescent="0.25">
      <c r="A1759" t="s">
        <v>57</v>
      </c>
      <c r="B1759">
        <v>2014</v>
      </c>
      <c r="C1759" t="s">
        <v>8</v>
      </c>
      <c r="D1759" t="s">
        <v>102</v>
      </c>
      <c r="E1759" t="s">
        <v>20304</v>
      </c>
      <c r="F1759">
        <v>80</v>
      </c>
    </row>
    <row r="1760" spans="1:6" x14ac:dyDescent="0.25">
      <c r="A1760" t="s">
        <v>57</v>
      </c>
      <c r="B1760">
        <v>2014</v>
      </c>
      <c r="C1760" t="s">
        <v>8</v>
      </c>
      <c r="D1760" t="s">
        <v>107</v>
      </c>
      <c r="E1760" t="s">
        <v>20305</v>
      </c>
      <c r="F1760">
        <v>89</v>
      </c>
    </row>
    <row r="1761" spans="1:6" x14ac:dyDescent="0.25">
      <c r="A1761" t="s">
        <v>57</v>
      </c>
      <c r="B1761">
        <v>2014</v>
      </c>
      <c r="C1761" t="s">
        <v>8</v>
      </c>
      <c r="D1761" t="s">
        <v>39</v>
      </c>
      <c r="E1761" t="s">
        <v>20306</v>
      </c>
      <c r="F1761">
        <v>164</v>
      </c>
    </row>
    <row r="1762" spans="1:6" x14ac:dyDescent="0.25">
      <c r="A1762" t="s">
        <v>57</v>
      </c>
      <c r="B1762">
        <v>2014</v>
      </c>
      <c r="C1762" t="s">
        <v>8</v>
      </c>
      <c r="D1762" t="s">
        <v>103</v>
      </c>
      <c r="E1762" t="s">
        <v>20307</v>
      </c>
      <c r="F1762">
        <v>881</v>
      </c>
    </row>
    <row r="1763" spans="1:6" x14ac:dyDescent="0.25">
      <c r="A1763" t="s">
        <v>57</v>
      </c>
      <c r="B1763">
        <v>2014</v>
      </c>
      <c r="C1763" t="s">
        <v>9</v>
      </c>
      <c r="D1763" t="s">
        <v>38</v>
      </c>
      <c r="E1763" t="s">
        <v>20308</v>
      </c>
      <c r="F1763">
        <v>7</v>
      </c>
    </row>
    <row r="1764" spans="1:6" x14ac:dyDescent="0.25">
      <c r="A1764" t="s">
        <v>57</v>
      </c>
      <c r="B1764">
        <v>2014</v>
      </c>
      <c r="C1764" t="s">
        <v>9</v>
      </c>
      <c r="D1764" t="s">
        <v>40</v>
      </c>
      <c r="E1764" t="s">
        <v>20309</v>
      </c>
      <c r="F1764">
        <v>2</v>
      </c>
    </row>
    <row r="1765" spans="1:6" x14ac:dyDescent="0.25">
      <c r="A1765" t="s">
        <v>57</v>
      </c>
      <c r="B1765">
        <v>2014</v>
      </c>
      <c r="C1765" t="s">
        <v>9</v>
      </c>
      <c r="D1765" t="s">
        <v>102</v>
      </c>
      <c r="E1765" t="s">
        <v>20310</v>
      </c>
      <c r="F1765">
        <v>34</v>
      </c>
    </row>
    <row r="1766" spans="1:6" x14ac:dyDescent="0.25">
      <c r="A1766" t="s">
        <v>57</v>
      </c>
      <c r="B1766">
        <v>2014</v>
      </c>
      <c r="C1766" t="s">
        <v>9</v>
      </c>
      <c r="D1766" t="s">
        <v>107</v>
      </c>
      <c r="E1766" t="s">
        <v>20311</v>
      </c>
      <c r="F1766">
        <v>16</v>
      </c>
    </row>
    <row r="1767" spans="1:6" x14ac:dyDescent="0.25">
      <c r="A1767" t="s">
        <v>57</v>
      </c>
      <c r="B1767">
        <v>2014</v>
      </c>
      <c r="C1767" t="s">
        <v>9</v>
      </c>
      <c r="D1767" t="s">
        <v>39</v>
      </c>
      <c r="E1767" t="s">
        <v>20312</v>
      </c>
      <c r="F1767">
        <v>43</v>
      </c>
    </row>
    <row r="1768" spans="1:6" x14ac:dyDescent="0.25">
      <c r="A1768" t="s">
        <v>57</v>
      </c>
      <c r="B1768">
        <v>2014</v>
      </c>
      <c r="C1768" t="s">
        <v>9</v>
      </c>
      <c r="D1768" t="s">
        <v>103</v>
      </c>
      <c r="E1768" t="s">
        <v>20313</v>
      </c>
      <c r="F1768">
        <v>292</v>
      </c>
    </row>
    <row r="1769" spans="1:6" x14ac:dyDescent="0.25">
      <c r="A1769" t="s">
        <v>57</v>
      </c>
      <c r="B1769">
        <v>2014</v>
      </c>
      <c r="C1769" t="s">
        <v>10</v>
      </c>
      <c r="D1769" t="s">
        <v>38</v>
      </c>
      <c r="E1769" t="s">
        <v>20314</v>
      </c>
      <c r="F1769">
        <v>1</v>
      </c>
    </row>
    <row r="1770" spans="1:6" x14ac:dyDescent="0.25">
      <c r="A1770" t="s">
        <v>57</v>
      </c>
      <c r="B1770">
        <v>2014</v>
      </c>
      <c r="C1770" t="s">
        <v>10</v>
      </c>
      <c r="D1770" t="s">
        <v>102</v>
      </c>
      <c r="E1770" t="s">
        <v>20315</v>
      </c>
      <c r="F1770">
        <v>19</v>
      </c>
    </row>
    <row r="1771" spans="1:6" x14ac:dyDescent="0.25">
      <c r="A1771" t="s">
        <v>57</v>
      </c>
      <c r="B1771">
        <v>2014</v>
      </c>
      <c r="C1771" t="s">
        <v>10</v>
      </c>
      <c r="D1771" t="s">
        <v>107</v>
      </c>
      <c r="E1771" t="s">
        <v>20316</v>
      </c>
      <c r="F1771">
        <v>2</v>
      </c>
    </row>
    <row r="1772" spans="1:6" x14ac:dyDescent="0.25">
      <c r="A1772" t="s">
        <v>57</v>
      </c>
      <c r="B1772">
        <v>2014</v>
      </c>
      <c r="C1772" t="s">
        <v>10</v>
      </c>
      <c r="D1772" t="s">
        <v>39</v>
      </c>
      <c r="E1772" t="s">
        <v>20317</v>
      </c>
      <c r="F1772">
        <v>10</v>
      </c>
    </row>
    <row r="1773" spans="1:6" x14ac:dyDescent="0.25">
      <c r="A1773" t="s">
        <v>57</v>
      </c>
      <c r="B1773">
        <v>2014</v>
      </c>
      <c r="C1773" t="s">
        <v>10</v>
      </c>
      <c r="D1773" t="s">
        <v>103</v>
      </c>
      <c r="E1773" t="s">
        <v>20318</v>
      </c>
      <c r="F1773">
        <v>71</v>
      </c>
    </row>
    <row r="1774" spans="1:6" x14ac:dyDescent="0.25">
      <c r="A1774" t="s">
        <v>57</v>
      </c>
      <c r="B1774">
        <v>2014</v>
      </c>
      <c r="C1774" t="s">
        <v>11</v>
      </c>
      <c r="D1774" t="s">
        <v>40</v>
      </c>
      <c r="E1774" t="s">
        <v>20319</v>
      </c>
      <c r="F1774">
        <v>1</v>
      </c>
    </row>
    <row r="1775" spans="1:6" x14ac:dyDescent="0.25">
      <c r="A1775" t="s">
        <v>57</v>
      </c>
      <c r="B1775">
        <v>2014</v>
      </c>
      <c r="C1775" t="s">
        <v>11</v>
      </c>
      <c r="D1775" t="s">
        <v>102</v>
      </c>
      <c r="E1775" t="s">
        <v>20320</v>
      </c>
      <c r="F1775">
        <v>37</v>
      </c>
    </row>
    <row r="1776" spans="1:6" x14ac:dyDescent="0.25">
      <c r="A1776" t="s">
        <v>57</v>
      </c>
      <c r="B1776">
        <v>2014</v>
      </c>
      <c r="C1776" t="s">
        <v>11</v>
      </c>
      <c r="D1776" t="s">
        <v>107</v>
      </c>
      <c r="E1776" t="s">
        <v>20321</v>
      </c>
      <c r="F1776">
        <v>14</v>
      </c>
    </row>
    <row r="1777" spans="1:6" x14ac:dyDescent="0.25">
      <c r="A1777" t="s">
        <v>57</v>
      </c>
      <c r="B1777">
        <v>2014</v>
      </c>
      <c r="C1777" t="s">
        <v>11</v>
      </c>
      <c r="D1777" t="s">
        <v>39</v>
      </c>
      <c r="E1777" t="s">
        <v>20322</v>
      </c>
      <c r="F1777">
        <v>11</v>
      </c>
    </row>
    <row r="1778" spans="1:6" x14ac:dyDescent="0.25">
      <c r="A1778" t="s">
        <v>57</v>
      </c>
      <c r="B1778">
        <v>2014</v>
      </c>
      <c r="C1778" t="s">
        <v>11</v>
      </c>
      <c r="D1778" t="s">
        <v>103</v>
      </c>
      <c r="E1778" t="s">
        <v>20323</v>
      </c>
      <c r="F1778">
        <v>113</v>
      </c>
    </row>
    <row r="1779" spans="1:6" x14ac:dyDescent="0.25">
      <c r="A1779" t="s">
        <v>57</v>
      </c>
      <c r="B1779">
        <v>2015</v>
      </c>
      <c r="C1779" t="s">
        <v>7</v>
      </c>
      <c r="D1779" t="s">
        <v>38</v>
      </c>
      <c r="E1779" t="s">
        <v>20324</v>
      </c>
      <c r="F1779">
        <v>24</v>
      </c>
    </row>
    <row r="1780" spans="1:6" x14ac:dyDescent="0.25">
      <c r="A1780" t="s">
        <v>57</v>
      </c>
      <c r="B1780">
        <v>2015</v>
      </c>
      <c r="C1780" t="s">
        <v>7</v>
      </c>
      <c r="D1780" t="s">
        <v>40</v>
      </c>
      <c r="E1780" t="s">
        <v>20325</v>
      </c>
      <c r="F1780">
        <v>8</v>
      </c>
    </row>
    <row r="1781" spans="1:6" x14ac:dyDescent="0.25">
      <c r="A1781" t="s">
        <v>57</v>
      </c>
      <c r="B1781">
        <v>2015</v>
      </c>
      <c r="C1781" t="s">
        <v>7</v>
      </c>
      <c r="D1781" t="s">
        <v>102</v>
      </c>
      <c r="E1781" t="s">
        <v>20326</v>
      </c>
      <c r="F1781">
        <v>22</v>
      </c>
    </row>
    <row r="1782" spans="1:6" x14ac:dyDescent="0.25">
      <c r="A1782" t="s">
        <v>57</v>
      </c>
      <c r="B1782">
        <v>2015</v>
      </c>
      <c r="C1782" t="s">
        <v>7</v>
      </c>
      <c r="D1782" t="s">
        <v>107</v>
      </c>
      <c r="E1782" t="s">
        <v>20327</v>
      </c>
      <c r="F1782">
        <v>59</v>
      </c>
    </row>
    <row r="1783" spans="1:6" x14ac:dyDescent="0.25">
      <c r="A1783" t="s">
        <v>57</v>
      </c>
      <c r="B1783">
        <v>2015</v>
      </c>
      <c r="C1783" t="s">
        <v>7</v>
      </c>
      <c r="D1783" t="s">
        <v>39</v>
      </c>
      <c r="E1783" t="s">
        <v>20328</v>
      </c>
      <c r="F1783">
        <v>42</v>
      </c>
    </row>
    <row r="1784" spans="1:6" x14ac:dyDescent="0.25">
      <c r="A1784" t="s">
        <v>57</v>
      </c>
      <c r="B1784">
        <v>2015</v>
      </c>
      <c r="C1784" t="s">
        <v>7</v>
      </c>
      <c r="D1784" t="s">
        <v>103</v>
      </c>
      <c r="E1784" t="s">
        <v>20329</v>
      </c>
      <c r="F1784">
        <v>178</v>
      </c>
    </row>
    <row r="1785" spans="1:6" x14ac:dyDescent="0.25">
      <c r="A1785" t="s">
        <v>57</v>
      </c>
      <c r="B1785">
        <v>2015</v>
      </c>
      <c r="C1785" t="s">
        <v>8</v>
      </c>
      <c r="D1785" t="s">
        <v>38</v>
      </c>
      <c r="E1785" t="s">
        <v>20330</v>
      </c>
      <c r="F1785">
        <v>79</v>
      </c>
    </row>
    <row r="1786" spans="1:6" x14ac:dyDescent="0.25">
      <c r="A1786" t="s">
        <v>57</v>
      </c>
      <c r="B1786">
        <v>2015</v>
      </c>
      <c r="C1786" t="s">
        <v>8</v>
      </c>
      <c r="D1786" t="s">
        <v>40</v>
      </c>
      <c r="E1786" t="s">
        <v>20331</v>
      </c>
      <c r="F1786">
        <v>28</v>
      </c>
    </row>
    <row r="1787" spans="1:6" x14ac:dyDescent="0.25">
      <c r="A1787" t="s">
        <v>57</v>
      </c>
      <c r="B1787">
        <v>2015</v>
      </c>
      <c r="C1787" t="s">
        <v>8</v>
      </c>
      <c r="D1787" t="s">
        <v>102</v>
      </c>
      <c r="E1787" t="s">
        <v>20332</v>
      </c>
      <c r="F1787">
        <v>75</v>
      </c>
    </row>
    <row r="1788" spans="1:6" x14ac:dyDescent="0.25">
      <c r="A1788" t="s">
        <v>57</v>
      </c>
      <c r="B1788">
        <v>2015</v>
      </c>
      <c r="C1788" t="s">
        <v>8</v>
      </c>
      <c r="D1788" t="s">
        <v>107</v>
      </c>
      <c r="E1788" t="s">
        <v>20333</v>
      </c>
      <c r="F1788">
        <v>88</v>
      </c>
    </row>
    <row r="1789" spans="1:6" x14ac:dyDescent="0.25">
      <c r="A1789" t="s">
        <v>57</v>
      </c>
      <c r="B1789">
        <v>2015</v>
      </c>
      <c r="C1789" t="s">
        <v>8</v>
      </c>
      <c r="D1789" t="s">
        <v>39</v>
      </c>
      <c r="E1789" t="s">
        <v>20334</v>
      </c>
      <c r="F1789">
        <v>139</v>
      </c>
    </row>
    <row r="1790" spans="1:6" x14ac:dyDescent="0.25">
      <c r="A1790" t="s">
        <v>57</v>
      </c>
      <c r="B1790">
        <v>2015</v>
      </c>
      <c r="C1790" t="s">
        <v>8</v>
      </c>
      <c r="D1790" t="s">
        <v>103</v>
      </c>
      <c r="E1790" t="s">
        <v>20335</v>
      </c>
      <c r="F1790">
        <v>874</v>
      </c>
    </row>
    <row r="1791" spans="1:6" x14ac:dyDescent="0.25">
      <c r="A1791" t="s">
        <v>57</v>
      </c>
      <c r="B1791">
        <v>2015</v>
      </c>
      <c r="C1791" t="s">
        <v>9</v>
      </c>
      <c r="D1791" t="s">
        <v>38</v>
      </c>
      <c r="E1791" t="s">
        <v>20336</v>
      </c>
      <c r="F1791">
        <v>12</v>
      </c>
    </row>
    <row r="1792" spans="1:6" x14ac:dyDescent="0.25">
      <c r="A1792" t="s">
        <v>57</v>
      </c>
      <c r="B1792">
        <v>2015</v>
      </c>
      <c r="C1792" t="s">
        <v>9</v>
      </c>
      <c r="D1792" t="s">
        <v>40</v>
      </c>
      <c r="E1792" t="s">
        <v>20337</v>
      </c>
      <c r="F1792">
        <v>2</v>
      </c>
    </row>
    <row r="1793" spans="1:6" x14ac:dyDescent="0.25">
      <c r="A1793" t="s">
        <v>57</v>
      </c>
      <c r="B1793">
        <v>2015</v>
      </c>
      <c r="C1793" t="s">
        <v>9</v>
      </c>
      <c r="D1793" t="s">
        <v>102</v>
      </c>
      <c r="E1793" t="s">
        <v>20338</v>
      </c>
      <c r="F1793">
        <v>33</v>
      </c>
    </row>
    <row r="1794" spans="1:6" x14ac:dyDescent="0.25">
      <c r="A1794" t="s">
        <v>57</v>
      </c>
      <c r="B1794">
        <v>2015</v>
      </c>
      <c r="C1794" t="s">
        <v>9</v>
      </c>
      <c r="D1794" t="s">
        <v>107</v>
      </c>
      <c r="E1794" t="s">
        <v>20339</v>
      </c>
      <c r="F1794">
        <v>9</v>
      </c>
    </row>
    <row r="1795" spans="1:6" x14ac:dyDescent="0.25">
      <c r="A1795" t="s">
        <v>57</v>
      </c>
      <c r="B1795">
        <v>2015</v>
      </c>
      <c r="C1795" t="s">
        <v>9</v>
      </c>
      <c r="D1795" t="s">
        <v>39</v>
      </c>
      <c r="E1795" t="s">
        <v>20340</v>
      </c>
      <c r="F1795">
        <v>33</v>
      </c>
    </row>
    <row r="1796" spans="1:6" x14ac:dyDescent="0.25">
      <c r="A1796" t="s">
        <v>57</v>
      </c>
      <c r="B1796">
        <v>2015</v>
      </c>
      <c r="C1796" t="s">
        <v>9</v>
      </c>
      <c r="D1796" t="s">
        <v>103</v>
      </c>
      <c r="E1796" t="s">
        <v>20341</v>
      </c>
      <c r="F1796">
        <v>288</v>
      </c>
    </row>
    <row r="1797" spans="1:6" x14ac:dyDescent="0.25">
      <c r="A1797" t="s">
        <v>57</v>
      </c>
      <c r="B1797">
        <v>2015</v>
      </c>
      <c r="C1797" t="s">
        <v>10</v>
      </c>
      <c r="D1797" t="s">
        <v>38</v>
      </c>
      <c r="E1797" t="s">
        <v>20342</v>
      </c>
      <c r="F1797">
        <v>2</v>
      </c>
    </row>
    <row r="1798" spans="1:6" x14ac:dyDescent="0.25">
      <c r="A1798" t="s">
        <v>57</v>
      </c>
      <c r="B1798">
        <v>2015</v>
      </c>
      <c r="C1798" t="s">
        <v>10</v>
      </c>
      <c r="D1798" t="s">
        <v>102</v>
      </c>
      <c r="E1798" t="s">
        <v>20343</v>
      </c>
      <c r="F1798">
        <v>17</v>
      </c>
    </row>
    <row r="1799" spans="1:6" x14ac:dyDescent="0.25">
      <c r="A1799" t="s">
        <v>57</v>
      </c>
      <c r="B1799">
        <v>2015</v>
      </c>
      <c r="C1799" t="s">
        <v>10</v>
      </c>
      <c r="D1799" t="s">
        <v>107</v>
      </c>
      <c r="E1799" t="s">
        <v>20344</v>
      </c>
      <c r="F1799">
        <v>2</v>
      </c>
    </row>
    <row r="1800" spans="1:6" x14ac:dyDescent="0.25">
      <c r="A1800" t="s">
        <v>57</v>
      </c>
      <c r="B1800">
        <v>2015</v>
      </c>
      <c r="C1800" t="s">
        <v>10</v>
      </c>
      <c r="D1800" t="s">
        <v>39</v>
      </c>
      <c r="E1800" t="s">
        <v>20345</v>
      </c>
      <c r="F1800">
        <v>9</v>
      </c>
    </row>
    <row r="1801" spans="1:6" x14ac:dyDescent="0.25">
      <c r="A1801" t="s">
        <v>57</v>
      </c>
      <c r="B1801">
        <v>2015</v>
      </c>
      <c r="C1801" t="s">
        <v>10</v>
      </c>
      <c r="D1801" t="s">
        <v>103</v>
      </c>
      <c r="E1801" t="s">
        <v>20346</v>
      </c>
      <c r="F1801">
        <v>71</v>
      </c>
    </row>
    <row r="1802" spans="1:6" x14ac:dyDescent="0.25">
      <c r="A1802" t="s">
        <v>57</v>
      </c>
      <c r="B1802">
        <v>2015</v>
      </c>
      <c r="C1802" t="s">
        <v>11</v>
      </c>
      <c r="D1802" t="s">
        <v>38</v>
      </c>
      <c r="E1802" t="s">
        <v>20347</v>
      </c>
      <c r="F1802">
        <v>5</v>
      </c>
    </row>
    <row r="1803" spans="1:6" x14ac:dyDescent="0.25">
      <c r="A1803" t="s">
        <v>57</v>
      </c>
      <c r="B1803">
        <v>2015</v>
      </c>
      <c r="C1803" t="s">
        <v>11</v>
      </c>
      <c r="D1803" t="s">
        <v>40</v>
      </c>
      <c r="E1803" t="s">
        <v>20348</v>
      </c>
      <c r="F1803">
        <v>2</v>
      </c>
    </row>
    <row r="1804" spans="1:6" x14ac:dyDescent="0.25">
      <c r="A1804" t="s">
        <v>57</v>
      </c>
      <c r="B1804">
        <v>2015</v>
      </c>
      <c r="C1804" t="s">
        <v>11</v>
      </c>
      <c r="D1804" t="s">
        <v>102</v>
      </c>
      <c r="E1804" t="s">
        <v>20349</v>
      </c>
      <c r="F1804">
        <v>38</v>
      </c>
    </row>
    <row r="1805" spans="1:6" x14ac:dyDescent="0.25">
      <c r="A1805" t="s">
        <v>57</v>
      </c>
      <c r="B1805">
        <v>2015</v>
      </c>
      <c r="C1805" t="s">
        <v>11</v>
      </c>
      <c r="D1805" t="s">
        <v>107</v>
      </c>
      <c r="E1805" t="s">
        <v>20350</v>
      </c>
      <c r="F1805">
        <v>13</v>
      </c>
    </row>
    <row r="1806" spans="1:6" x14ac:dyDescent="0.25">
      <c r="A1806" t="s">
        <v>57</v>
      </c>
      <c r="B1806">
        <v>2015</v>
      </c>
      <c r="C1806" t="s">
        <v>11</v>
      </c>
      <c r="D1806" t="s">
        <v>39</v>
      </c>
      <c r="E1806" t="s">
        <v>20351</v>
      </c>
      <c r="F1806">
        <v>25</v>
      </c>
    </row>
    <row r="1807" spans="1:6" x14ac:dyDescent="0.25">
      <c r="A1807" t="s">
        <v>57</v>
      </c>
      <c r="B1807">
        <v>2015</v>
      </c>
      <c r="C1807" t="s">
        <v>11</v>
      </c>
      <c r="D1807" t="s">
        <v>103</v>
      </c>
      <c r="E1807" t="s">
        <v>20352</v>
      </c>
      <c r="F1807">
        <v>120</v>
      </c>
    </row>
    <row r="1808" spans="1:6" x14ac:dyDescent="0.25">
      <c r="A1808" t="s">
        <v>55</v>
      </c>
      <c r="B1808">
        <v>2010</v>
      </c>
      <c r="C1808" t="s">
        <v>7</v>
      </c>
      <c r="D1808" t="s">
        <v>38</v>
      </c>
      <c r="E1808" t="s">
        <v>20353</v>
      </c>
      <c r="F1808">
        <v>11</v>
      </c>
    </row>
    <row r="1809" spans="1:6" x14ac:dyDescent="0.25">
      <c r="A1809" t="s">
        <v>55</v>
      </c>
      <c r="B1809">
        <v>2010</v>
      </c>
      <c r="C1809" t="s">
        <v>7</v>
      </c>
      <c r="D1809" t="s">
        <v>40</v>
      </c>
      <c r="E1809" t="s">
        <v>20354</v>
      </c>
      <c r="F1809">
        <v>17</v>
      </c>
    </row>
    <row r="1810" spans="1:6" x14ac:dyDescent="0.25">
      <c r="A1810" t="s">
        <v>55</v>
      </c>
      <c r="B1810">
        <v>2010</v>
      </c>
      <c r="C1810" t="s">
        <v>7</v>
      </c>
      <c r="D1810" t="s">
        <v>102</v>
      </c>
      <c r="E1810" t="s">
        <v>20355</v>
      </c>
      <c r="F1810">
        <v>31</v>
      </c>
    </row>
    <row r="1811" spans="1:6" x14ac:dyDescent="0.25">
      <c r="A1811" t="s">
        <v>55</v>
      </c>
      <c r="B1811">
        <v>2010</v>
      </c>
      <c r="C1811" t="s">
        <v>7</v>
      </c>
      <c r="D1811" t="s">
        <v>107</v>
      </c>
      <c r="E1811" t="s">
        <v>20356</v>
      </c>
      <c r="F1811">
        <v>63</v>
      </c>
    </row>
    <row r="1812" spans="1:6" x14ac:dyDescent="0.25">
      <c r="A1812" t="s">
        <v>55</v>
      </c>
      <c r="B1812">
        <v>2010</v>
      </c>
      <c r="C1812" t="s">
        <v>7</v>
      </c>
      <c r="D1812" t="s">
        <v>39</v>
      </c>
      <c r="E1812" t="s">
        <v>20357</v>
      </c>
      <c r="F1812">
        <v>15</v>
      </c>
    </row>
    <row r="1813" spans="1:6" x14ac:dyDescent="0.25">
      <c r="A1813" t="s">
        <v>55</v>
      </c>
      <c r="B1813">
        <v>2010</v>
      </c>
      <c r="C1813" t="s">
        <v>7</v>
      </c>
      <c r="D1813" t="s">
        <v>103</v>
      </c>
      <c r="E1813" t="s">
        <v>20358</v>
      </c>
      <c r="F1813">
        <v>224</v>
      </c>
    </row>
    <row r="1814" spans="1:6" x14ac:dyDescent="0.25">
      <c r="A1814" t="s">
        <v>55</v>
      </c>
      <c r="B1814">
        <v>2010</v>
      </c>
      <c r="C1814" t="s">
        <v>8</v>
      </c>
      <c r="D1814" t="s">
        <v>38</v>
      </c>
      <c r="E1814" t="s">
        <v>20359</v>
      </c>
      <c r="F1814">
        <v>24</v>
      </c>
    </row>
    <row r="1815" spans="1:6" x14ac:dyDescent="0.25">
      <c r="A1815" t="s">
        <v>55</v>
      </c>
      <c r="B1815">
        <v>2010</v>
      </c>
      <c r="C1815" t="s">
        <v>8</v>
      </c>
      <c r="D1815" t="s">
        <v>40</v>
      </c>
      <c r="E1815" t="s">
        <v>20360</v>
      </c>
      <c r="F1815">
        <v>28</v>
      </c>
    </row>
    <row r="1816" spans="1:6" x14ac:dyDescent="0.25">
      <c r="A1816" t="s">
        <v>55</v>
      </c>
      <c r="B1816">
        <v>2010</v>
      </c>
      <c r="C1816" t="s">
        <v>8</v>
      </c>
      <c r="D1816" t="s">
        <v>102</v>
      </c>
      <c r="E1816" t="s">
        <v>20361</v>
      </c>
      <c r="F1816">
        <v>48</v>
      </c>
    </row>
    <row r="1817" spans="1:6" x14ac:dyDescent="0.25">
      <c r="A1817" t="s">
        <v>55</v>
      </c>
      <c r="B1817">
        <v>2010</v>
      </c>
      <c r="C1817" t="s">
        <v>8</v>
      </c>
      <c r="D1817" t="s">
        <v>107</v>
      </c>
      <c r="E1817" t="s">
        <v>20362</v>
      </c>
      <c r="F1817">
        <v>69</v>
      </c>
    </row>
    <row r="1818" spans="1:6" x14ac:dyDescent="0.25">
      <c r="A1818" t="s">
        <v>55</v>
      </c>
      <c r="B1818">
        <v>2010</v>
      </c>
      <c r="C1818" t="s">
        <v>8</v>
      </c>
      <c r="D1818" t="s">
        <v>39</v>
      </c>
      <c r="E1818" t="s">
        <v>20363</v>
      </c>
      <c r="F1818">
        <v>72</v>
      </c>
    </row>
    <row r="1819" spans="1:6" x14ac:dyDescent="0.25">
      <c r="A1819" t="s">
        <v>55</v>
      </c>
      <c r="B1819">
        <v>2010</v>
      </c>
      <c r="C1819" t="s">
        <v>8</v>
      </c>
      <c r="D1819" t="s">
        <v>103</v>
      </c>
      <c r="E1819" t="s">
        <v>20364</v>
      </c>
      <c r="F1819">
        <v>790</v>
      </c>
    </row>
    <row r="1820" spans="1:6" x14ac:dyDescent="0.25">
      <c r="A1820" t="s">
        <v>55</v>
      </c>
      <c r="B1820">
        <v>2010</v>
      </c>
      <c r="C1820" t="s">
        <v>9</v>
      </c>
      <c r="D1820" t="s">
        <v>38</v>
      </c>
      <c r="E1820" t="s">
        <v>20365</v>
      </c>
      <c r="F1820">
        <v>2</v>
      </c>
    </row>
    <row r="1821" spans="1:6" x14ac:dyDescent="0.25">
      <c r="A1821" t="s">
        <v>55</v>
      </c>
      <c r="B1821">
        <v>2010</v>
      </c>
      <c r="C1821" t="s">
        <v>9</v>
      </c>
      <c r="D1821" t="s">
        <v>40</v>
      </c>
      <c r="E1821" t="s">
        <v>20366</v>
      </c>
      <c r="F1821">
        <v>4</v>
      </c>
    </row>
    <row r="1822" spans="1:6" x14ac:dyDescent="0.25">
      <c r="A1822" t="s">
        <v>55</v>
      </c>
      <c r="B1822">
        <v>2010</v>
      </c>
      <c r="C1822" t="s">
        <v>9</v>
      </c>
      <c r="D1822" t="s">
        <v>102</v>
      </c>
      <c r="E1822" t="s">
        <v>20367</v>
      </c>
      <c r="F1822">
        <v>23</v>
      </c>
    </row>
    <row r="1823" spans="1:6" x14ac:dyDescent="0.25">
      <c r="A1823" t="s">
        <v>55</v>
      </c>
      <c r="B1823">
        <v>2010</v>
      </c>
      <c r="C1823" t="s">
        <v>9</v>
      </c>
      <c r="D1823" t="s">
        <v>107</v>
      </c>
      <c r="E1823" t="s">
        <v>20368</v>
      </c>
      <c r="F1823">
        <v>15</v>
      </c>
    </row>
    <row r="1824" spans="1:6" x14ac:dyDescent="0.25">
      <c r="A1824" t="s">
        <v>55</v>
      </c>
      <c r="B1824">
        <v>2010</v>
      </c>
      <c r="C1824" t="s">
        <v>9</v>
      </c>
      <c r="D1824" t="s">
        <v>39</v>
      </c>
      <c r="E1824" t="s">
        <v>20369</v>
      </c>
      <c r="F1824">
        <v>11</v>
      </c>
    </row>
    <row r="1825" spans="1:6" x14ac:dyDescent="0.25">
      <c r="A1825" t="s">
        <v>55</v>
      </c>
      <c r="B1825">
        <v>2010</v>
      </c>
      <c r="C1825" t="s">
        <v>9</v>
      </c>
      <c r="D1825" t="s">
        <v>103</v>
      </c>
      <c r="E1825" t="s">
        <v>20370</v>
      </c>
      <c r="F1825">
        <v>174</v>
      </c>
    </row>
    <row r="1826" spans="1:6" x14ac:dyDescent="0.25">
      <c r="A1826" t="s">
        <v>55</v>
      </c>
      <c r="B1826">
        <v>2010</v>
      </c>
      <c r="C1826" t="s">
        <v>10</v>
      </c>
      <c r="D1826" t="s">
        <v>40</v>
      </c>
      <c r="E1826" t="s">
        <v>20371</v>
      </c>
      <c r="F1826">
        <v>2</v>
      </c>
    </row>
    <row r="1827" spans="1:6" x14ac:dyDescent="0.25">
      <c r="A1827" t="s">
        <v>55</v>
      </c>
      <c r="B1827">
        <v>2010</v>
      </c>
      <c r="C1827" t="s">
        <v>10</v>
      </c>
      <c r="D1827" t="s">
        <v>102</v>
      </c>
      <c r="E1827" t="s">
        <v>20372</v>
      </c>
      <c r="F1827">
        <v>11</v>
      </c>
    </row>
    <row r="1828" spans="1:6" x14ac:dyDescent="0.25">
      <c r="A1828" t="s">
        <v>55</v>
      </c>
      <c r="B1828">
        <v>2010</v>
      </c>
      <c r="C1828" t="s">
        <v>10</v>
      </c>
      <c r="D1828" t="s">
        <v>107</v>
      </c>
      <c r="E1828" t="s">
        <v>20373</v>
      </c>
      <c r="F1828">
        <v>4</v>
      </c>
    </row>
    <row r="1829" spans="1:6" x14ac:dyDescent="0.25">
      <c r="A1829" t="s">
        <v>55</v>
      </c>
      <c r="B1829">
        <v>2010</v>
      </c>
      <c r="C1829" t="s">
        <v>10</v>
      </c>
      <c r="D1829" t="s">
        <v>39</v>
      </c>
      <c r="E1829" t="s">
        <v>20374</v>
      </c>
      <c r="F1829">
        <v>2</v>
      </c>
    </row>
    <row r="1830" spans="1:6" x14ac:dyDescent="0.25">
      <c r="A1830" t="s">
        <v>55</v>
      </c>
      <c r="B1830">
        <v>2010</v>
      </c>
      <c r="C1830" t="s">
        <v>10</v>
      </c>
      <c r="D1830" t="s">
        <v>103</v>
      </c>
      <c r="E1830" t="s">
        <v>20375</v>
      </c>
      <c r="F1830">
        <v>43</v>
      </c>
    </row>
    <row r="1831" spans="1:6" x14ac:dyDescent="0.25">
      <c r="A1831" t="s">
        <v>55</v>
      </c>
      <c r="B1831">
        <v>2010</v>
      </c>
      <c r="C1831" t="s">
        <v>11</v>
      </c>
      <c r="D1831" t="s">
        <v>102</v>
      </c>
      <c r="E1831" t="s">
        <v>20376</v>
      </c>
      <c r="F1831">
        <v>19</v>
      </c>
    </row>
    <row r="1832" spans="1:6" x14ac:dyDescent="0.25">
      <c r="A1832" t="s">
        <v>55</v>
      </c>
      <c r="B1832">
        <v>2010</v>
      </c>
      <c r="C1832" t="s">
        <v>11</v>
      </c>
      <c r="D1832" t="s">
        <v>107</v>
      </c>
      <c r="E1832" t="s">
        <v>20377</v>
      </c>
      <c r="F1832">
        <v>3</v>
      </c>
    </row>
    <row r="1833" spans="1:6" x14ac:dyDescent="0.25">
      <c r="A1833" t="s">
        <v>55</v>
      </c>
      <c r="B1833">
        <v>2010</v>
      </c>
      <c r="C1833" t="s">
        <v>11</v>
      </c>
      <c r="D1833" t="s">
        <v>39</v>
      </c>
      <c r="E1833" t="s">
        <v>20378</v>
      </c>
      <c r="F1833">
        <v>8</v>
      </c>
    </row>
    <row r="1834" spans="1:6" x14ac:dyDescent="0.25">
      <c r="A1834" t="s">
        <v>55</v>
      </c>
      <c r="B1834">
        <v>2010</v>
      </c>
      <c r="C1834" t="s">
        <v>11</v>
      </c>
      <c r="D1834" t="s">
        <v>103</v>
      </c>
      <c r="E1834" t="s">
        <v>20379</v>
      </c>
      <c r="F1834">
        <v>58</v>
      </c>
    </row>
    <row r="1835" spans="1:6" x14ac:dyDescent="0.25">
      <c r="A1835" t="s">
        <v>55</v>
      </c>
      <c r="B1835">
        <v>2011</v>
      </c>
      <c r="C1835" t="s">
        <v>7</v>
      </c>
      <c r="D1835" t="s">
        <v>38</v>
      </c>
      <c r="E1835" t="s">
        <v>20380</v>
      </c>
      <c r="F1835">
        <v>6</v>
      </c>
    </row>
    <row r="1836" spans="1:6" x14ac:dyDescent="0.25">
      <c r="A1836" t="s">
        <v>55</v>
      </c>
      <c r="B1836">
        <v>2011</v>
      </c>
      <c r="C1836" t="s">
        <v>7</v>
      </c>
      <c r="D1836" t="s">
        <v>40</v>
      </c>
      <c r="E1836" t="s">
        <v>20381</v>
      </c>
      <c r="F1836">
        <v>11</v>
      </c>
    </row>
    <row r="1837" spans="1:6" x14ac:dyDescent="0.25">
      <c r="A1837" t="s">
        <v>55</v>
      </c>
      <c r="B1837">
        <v>2011</v>
      </c>
      <c r="C1837" t="s">
        <v>7</v>
      </c>
      <c r="D1837" t="s">
        <v>102</v>
      </c>
      <c r="E1837" t="s">
        <v>20382</v>
      </c>
      <c r="F1837">
        <v>35</v>
      </c>
    </row>
    <row r="1838" spans="1:6" x14ac:dyDescent="0.25">
      <c r="A1838" t="s">
        <v>55</v>
      </c>
      <c r="B1838">
        <v>2011</v>
      </c>
      <c r="C1838" t="s">
        <v>7</v>
      </c>
      <c r="D1838" t="s">
        <v>107</v>
      </c>
      <c r="E1838" t="s">
        <v>20383</v>
      </c>
      <c r="F1838">
        <v>52</v>
      </c>
    </row>
    <row r="1839" spans="1:6" x14ac:dyDescent="0.25">
      <c r="A1839" t="s">
        <v>55</v>
      </c>
      <c r="B1839">
        <v>2011</v>
      </c>
      <c r="C1839" t="s">
        <v>7</v>
      </c>
      <c r="D1839" t="s">
        <v>39</v>
      </c>
      <c r="E1839" t="s">
        <v>20384</v>
      </c>
      <c r="F1839">
        <v>18</v>
      </c>
    </row>
    <row r="1840" spans="1:6" x14ac:dyDescent="0.25">
      <c r="A1840" t="s">
        <v>55</v>
      </c>
      <c r="B1840">
        <v>2011</v>
      </c>
      <c r="C1840" t="s">
        <v>7</v>
      </c>
      <c r="D1840" t="s">
        <v>103</v>
      </c>
      <c r="E1840" t="s">
        <v>20385</v>
      </c>
      <c r="F1840">
        <v>228</v>
      </c>
    </row>
    <row r="1841" spans="1:6" x14ac:dyDescent="0.25">
      <c r="A1841" t="s">
        <v>55</v>
      </c>
      <c r="B1841">
        <v>2011</v>
      </c>
      <c r="C1841" t="s">
        <v>8</v>
      </c>
      <c r="D1841" t="s">
        <v>38</v>
      </c>
      <c r="E1841" t="s">
        <v>20386</v>
      </c>
      <c r="F1841">
        <v>7</v>
      </c>
    </row>
    <row r="1842" spans="1:6" x14ac:dyDescent="0.25">
      <c r="A1842" t="s">
        <v>55</v>
      </c>
      <c r="B1842">
        <v>2011</v>
      </c>
      <c r="C1842" t="s">
        <v>8</v>
      </c>
      <c r="D1842" t="s">
        <v>40</v>
      </c>
      <c r="E1842" t="s">
        <v>20387</v>
      </c>
      <c r="F1842">
        <v>25</v>
      </c>
    </row>
    <row r="1843" spans="1:6" x14ac:dyDescent="0.25">
      <c r="A1843" t="s">
        <v>55</v>
      </c>
      <c r="B1843">
        <v>2011</v>
      </c>
      <c r="C1843" t="s">
        <v>8</v>
      </c>
      <c r="D1843" t="s">
        <v>102</v>
      </c>
      <c r="E1843" t="s">
        <v>20388</v>
      </c>
      <c r="F1843">
        <v>64</v>
      </c>
    </row>
    <row r="1844" spans="1:6" x14ac:dyDescent="0.25">
      <c r="A1844" t="s">
        <v>55</v>
      </c>
      <c r="B1844">
        <v>2011</v>
      </c>
      <c r="C1844" t="s">
        <v>8</v>
      </c>
      <c r="D1844" t="s">
        <v>107</v>
      </c>
      <c r="E1844" t="s">
        <v>20389</v>
      </c>
      <c r="F1844">
        <v>41</v>
      </c>
    </row>
    <row r="1845" spans="1:6" x14ac:dyDescent="0.25">
      <c r="A1845" t="s">
        <v>55</v>
      </c>
      <c r="B1845">
        <v>2011</v>
      </c>
      <c r="C1845" t="s">
        <v>8</v>
      </c>
      <c r="D1845" t="s">
        <v>39</v>
      </c>
      <c r="E1845" t="s">
        <v>20390</v>
      </c>
      <c r="F1845">
        <v>81</v>
      </c>
    </row>
    <row r="1846" spans="1:6" x14ac:dyDescent="0.25">
      <c r="A1846" t="s">
        <v>55</v>
      </c>
      <c r="B1846">
        <v>2011</v>
      </c>
      <c r="C1846" t="s">
        <v>8</v>
      </c>
      <c r="D1846" t="s">
        <v>103</v>
      </c>
      <c r="E1846" t="s">
        <v>20391</v>
      </c>
      <c r="F1846">
        <v>796</v>
      </c>
    </row>
    <row r="1847" spans="1:6" x14ac:dyDescent="0.25">
      <c r="A1847" t="s">
        <v>55</v>
      </c>
      <c r="B1847">
        <v>2011</v>
      </c>
      <c r="C1847" t="s">
        <v>9</v>
      </c>
      <c r="D1847" t="s">
        <v>38</v>
      </c>
      <c r="E1847" t="s">
        <v>20392</v>
      </c>
      <c r="F1847">
        <v>1</v>
      </c>
    </row>
    <row r="1848" spans="1:6" x14ac:dyDescent="0.25">
      <c r="A1848" t="s">
        <v>55</v>
      </c>
      <c r="B1848">
        <v>2011</v>
      </c>
      <c r="C1848" t="s">
        <v>9</v>
      </c>
      <c r="D1848" t="s">
        <v>102</v>
      </c>
      <c r="E1848" t="s">
        <v>20393</v>
      </c>
      <c r="F1848">
        <v>25</v>
      </c>
    </row>
    <row r="1849" spans="1:6" x14ac:dyDescent="0.25">
      <c r="A1849" t="s">
        <v>55</v>
      </c>
      <c r="B1849">
        <v>2011</v>
      </c>
      <c r="C1849" t="s">
        <v>9</v>
      </c>
      <c r="D1849" t="s">
        <v>107</v>
      </c>
      <c r="E1849" t="s">
        <v>20394</v>
      </c>
      <c r="F1849">
        <v>6</v>
      </c>
    </row>
    <row r="1850" spans="1:6" x14ac:dyDescent="0.25">
      <c r="A1850" t="s">
        <v>55</v>
      </c>
      <c r="B1850">
        <v>2011</v>
      </c>
      <c r="C1850" t="s">
        <v>9</v>
      </c>
      <c r="D1850" t="s">
        <v>39</v>
      </c>
      <c r="E1850" t="s">
        <v>20395</v>
      </c>
      <c r="F1850">
        <v>23</v>
      </c>
    </row>
    <row r="1851" spans="1:6" x14ac:dyDescent="0.25">
      <c r="A1851" t="s">
        <v>55</v>
      </c>
      <c r="B1851">
        <v>2011</v>
      </c>
      <c r="C1851" t="s">
        <v>9</v>
      </c>
      <c r="D1851" t="s">
        <v>103</v>
      </c>
      <c r="E1851" t="s">
        <v>20396</v>
      </c>
      <c r="F1851">
        <v>178</v>
      </c>
    </row>
    <row r="1852" spans="1:6" x14ac:dyDescent="0.25">
      <c r="A1852" t="s">
        <v>55</v>
      </c>
      <c r="B1852">
        <v>2011</v>
      </c>
      <c r="C1852" t="s">
        <v>10</v>
      </c>
      <c r="D1852" t="s">
        <v>38</v>
      </c>
      <c r="E1852" t="s">
        <v>20397</v>
      </c>
      <c r="F1852">
        <v>1</v>
      </c>
    </row>
    <row r="1853" spans="1:6" x14ac:dyDescent="0.25">
      <c r="A1853" t="s">
        <v>55</v>
      </c>
      <c r="B1853">
        <v>2011</v>
      </c>
      <c r="C1853" t="s">
        <v>10</v>
      </c>
      <c r="D1853" t="s">
        <v>40</v>
      </c>
      <c r="E1853" t="s">
        <v>20398</v>
      </c>
      <c r="F1853">
        <v>1</v>
      </c>
    </row>
    <row r="1854" spans="1:6" x14ac:dyDescent="0.25">
      <c r="A1854" t="s">
        <v>55</v>
      </c>
      <c r="B1854">
        <v>2011</v>
      </c>
      <c r="C1854" t="s">
        <v>10</v>
      </c>
      <c r="D1854" t="s">
        <v>102</v>
      </c>
      <c r="E1854" t="s">
        <v>20399</v>
      </c>
      <c r="F1854">
        <v>15</v>
      </c>
    </row>
    <row r="1855" spans="1:6" x14ac:dyDescent="0.25">
      <c r="A1855" t="s">
        <v>55</v>
      </c>
      <c r="B1855">
        <v>2011</v>
      </c>
      <c r="C1855" t="s">
        <v>10</v>
      </c>
      <c r="D1855" t="s">
        <v>107</v>
      </c>
      <c r="E1855" t="s">
        <v>20400</v>
      </c>
      <c r="F1855">
        <v>2</v>
      </c>
    </row>
    <row r="1856" spans="1:6" x14ac:dyDescent="0.25">
      <c r="A1856" t="s">
        <v>55</v>
      </c>
      <c r="B1856">
        <v>2011</v>
      </c>
      <c r="C1856" t="s">
        <v>10</v>
      </c>
      <c r="D1856" t="s">
        <v>39</v>
      </c>
      <c r="E1856" t="s">
        <v>20401</v>
      </c>
      <c r="F1856">
        <v>2</v>
      </c>
    </row>
    <row r="1857" spans="1:6" x14ac:dyDescent="0.25">
      <c r="A1857" t="s">
        <v>55</v>
      </c>
      <c r="B1857">
        <v>2011</v>
      </c>
      <c r="C1857" t="s">
        <v>10</v>
      </c>
      <c r="D1857" t="s">
        <v>103</v>
      </c>
      <c r="E1857" t="s">
        <v>20402</v>
      </c>
      <c r="F1857">
        <v>29</v>
      </c>
    </row>
    <row r="1858" spans="1:6" x14ac:dyDescent="0.25">
      <c r="A1858" t="s">
        <v>55</v>
      </c>
      <c r="B1858">
        <v>2011</v>
      </c>
      <c r="C1858" t="s">
        <v>11</v>
      </c>
      <c r="D1858" t="s">
        <v>102</v>
      </c>
      <c r="E1858" t="s">
        <v>20403</v>
      </c>
      <c r="F1858">
        <v>21</v>
      </c>
    </row>
    <row r="1859" spans="1:6" x14ac:dyDescent="0.25">
      <c r="A1859" t="s">
        <v>55</v>
      </c>
      <c r="B1859">
        <v>2011</v>
      </c>
      <c r="C1859" t="s">
        <v>11</v>
      </c>
      <c r="D1859" t="s">
        <v>107</v>
      </c>
      <c r="E1859" t="s">
        <v>20404</v>
      </c>
      <c r="F1859">
        <v>2</v>
      </c>
    </row>
    <row r="1860" spans="1:6" x14ac:dyDescent="0.25">
      <c r="A1860" t="s">
        <v>55</v>
      </c>
      <c r="B1860">
        <v>2011</v>
      </c>
      <c r="C1860" t="s">
        <v>11</v>
      </c>
      <c r="D1860" t="s">
        <v>39</v>
      </c>
      <c r="E1860" t="s">
        <v>20405</v>
      </c>
      <c r="F1860">
        <v>6</v>
      </c>
    </row>
    <row r="1861" spans="1:6" x14ac:dyDescent="0.25">
      <c r="A1861" t="s">
        <v>55</v>
      </c>
      <c r="B1861">
        <v>2011</v>
      </c>
      <c r="C1861" t="s">
        <v>11</v>
      </c>
      <c r="D1861" t="s">
        <v>103</v>
      </c>
      <c r="E1861" t="s">
        <v>20406</v>
      </c>
      <c r="F1861">
        <v>60</v>
      </c>
    </row>
    <row r="1862" spans="1:6" x14ac:dyDescent="0.25">
      <c r="A1862" t="s">
        <v>55</v>
      </c>
      <c r="B1862">
        <v>2012</v>
      </c>
      <c r="C1862" t="s">
        <v>7</v>
      </c>
      <c r="D1862" t="s">
        <v>38</v>
      </c>
      <c r="E1862" t="s">
        <v>20407</v>
      </c>
      <c r="F1862">
        <v>12</v>
      </c>
    </row>
    <row r="1863" spans="1:6" x14ac:dyDescent="0.25">
      <c r="A1863" t="s">
        <v>55</v>
      </c>
      <c r="B1863">
        <v>2012</v>
      </c>
      <c r="C1863" t="s">
        <v>7</v>
      </c>
      <c r="D1863" t="s">
        <v>40</v>
      </c>
      <c r="E1863" t="s">
        <v>20408</v>
      </c>
      <c r="F1863">
        <v>15</v>
      </c>
    </row>
    <row r="1864" spans="1:6" x14ac:dyDescent="0.25">
      <c r="A1864" t="s">
        <v>55</v>
      </c>
      <c r="B1864">
        <v>2012</v>
      </c>
      <c r="C1864" t="s">
        <v>7</v>
      </c>
      <c r="D1864" t="s">
        <v>102</v>
      </c>
      <c r="E1864" t="s">
        <v>20409</v>
      </c>
      <c r="F1864">
        <v>22</v>
      </c>
    </row>
    <row r="1865" spans="1:6" x14ac:dyDescent="0.25">
      <c r="A1865" t="s">
        <v>55</v>
      </c>
      <c r="B1865">
        <v>2012</v>
      </c>
      <c r="C1865" t="s">
        <v>7</v>
      </c>
      <c r="D1865" t="s">
        <v>107</v>
      </c>
      <c r="E1865" t="s">
        <v>20410</v>
      </c>
      <c r="F1865">
        <v>59</v>
      </c>
    </row>
    <row r="1866" spans="1:6" x14ac:dyDescent="0.25">
      <c r="A1866" t="s">
        <v>55</v>
      </c>
      <c r="B1866">
        <v>2012</v>
      </c>
      <c r="C1866" t="s">
        <v>7</v>
      </c>
      <c r="D1866" t="s">
        <v>39</v>
      </c>
      <c r="E1866" t="s">
        <v>20411</v>
      </c>
      <c r="F1866">
        <v>18</v>
      </c>
    </row>
    <row r="1867" spans="1:6" x14ac:dyDescent="0.25">
      <c r="A1867" t="s">
        <v>55</v>
      </c>
      <c r="B1867">
        <v>2012</v>
      </c>
      <c r="C1867" t="s">
        <v>7</v>
      </c>
      <c r="D1867" t="s">
        <v>103</v>
      </c>
      <c r="E1867" t="s">
        <v>20412</v>
      </c>
      <c r="F1867">
        <v>219</v>
      </c>
    </row>
    <row r="1868" spans="1:6" x14ac:dyDescent="0.25">
      <c r="A1868" t="s">
        <v>55</v>
      </c>
      <c r="B1868">
        <v>2012</v>
      </c>
      <c r="C1868" t="s">
        <v>8</v>
      </c>
      <c r="D1868" t="s">
        <v>38</v>
      </c>
      <c r="E1868" t="s">
        <v>20413</v>
      </c>
      <c r="F1868">
        <v>25</v>
      </c>
    </row>
    <row r="1869" spans="1:6" x14ac:dyDescent="0.25">
      <c r="A1869" t="s">
        <v>55</v>
      </c>
      <c r="B1869">
        <v>2012</v>
      </c>
      <c r="C1869" t="s">
        <v>8</v>
      </c>
      <c r="D1869" t="s">
        <v>40</v>
      </c>
      <c r="E1869" t="s">
        <v>20414</v>
      </c>
      <c r="F1869">
        <v>39</v>
      </c>
    </row>
    <row r="1870" spans="1:6" x14ac:dyDescent="0.25">
      <c r="A1870" t="s">
        <v>55</v>
      </c>
      <c r="B1870">
        <v>2012</v>
      </c>
      <c r="C1870" t="s">
        <v>8</v>
      </c>
      <c r="D1870" t="s">
        <v>102</v>
      </c>
      <c r="E1870" t="s">
        <v>20415</v>
      </c>
      <c r="F1870">
        <v>63</v>
      </c>
    </row>
    <row r="1871" spans="1:6" x14ac:dyDescent="0.25">
      <c r="A1871" t="s">
        <v>55</v>
      </c>
      <c r="B1871">
        <v>2012</v>
      </c>
      <c r="C1871" t="s">
        <v>8</v>
      </c>
      <c r="D1871" t="s">
        <v>107</v>
      </c>
      <c r="E1871" t="s">
        <v>20416</v>
      </c>
      <c r="F1871">
        <v>36</v>
      </c>
    </row>
    <row r="1872" spans="1:6" x14ac:dyDescent="0.25">
      <c r="A1872" t="s">
        <v>55</v>
      </c>
      <c r="B1872">
        <v>2012</v>
      </c>
      <c r="C1872" t="s">
        <v>8</v>
      </c>
      <c r="D1872" t="s">
        <v>39</v>
      </c>
      <c r="E1872" t="s">
        <v>20417</v>
      </c>
      <c r="F1872">
        <v>55</v>
      </c>
    </row>
    <row r="1873" spans="1:6" x14ac:dyDescent="0.25">
      <c r="A1873" t="s">
        <v>55</v>
      </c>
      <c r="B1873">
        <v>2012</v>
      </c>
      <c r="C1873" t="s">
        <v>8</v>
      </c>
      <c r="D1873" t="s">
        <v>103</v>
      </c>
      <c r="E1873" t="s">
        <v>20418</v>
      </c>
      <c r="F1873">
        <v>744</v>
      </c>
    </row>
    <row r="1874" spans="1:6" x14ac:dyDescent="0.25">
      <c r="A1874" t="s">
        <v>55</v>
      </c>
      <c r="B1874">
        <v>2012</v>
      </c>
      <c r="C1874" t="s">
        <v>9</v>
      </c>
      <c r="D1874" t="s">
        <v>38</v>
      </c>
      <c r="E1874" t="s">
        <v>20419</v>
      </c>
      <c r="F1874">
        <v>2</v>
      </c>
    </row>
    <row r="1875" spans="1:6" x14ac:dyDescent="0.25">
      <c r="A1875" t="s">
        <v>55</v>
      </c>
      <c r="B1875">
        <v>2012</v>
      </c>
      <c r="C1875" t="s">
        <v>9</v>
      </c>
      <c r="D1875" t="s">
        <v>40</v>
      </c>
      <c r="E1875" t="s">
        <v>20420</v>
      </c>
      <c r="F1875">
        <v>5</v>
      </c>
    </row>
    <row r="1876" spans="1:6" x14ac:dyDescent="0.25">
      <c r="A1876" t="s">
        <v>55</v>
      </c>
      <c r="B1876">
        <v>2012</v>
      </c>
      <c r="C1876" t="s">
        <v>9</v>
      </c>
      <c r="D1876" t="s">
        <v>102</v>
      </c>
      <c r="E1876" t="s">
        <v>20421</v>
      </c>
      <c r="F1876">
        <v>22</v>
      </c>
    </row>
    <row r="1877" spans="1:6" x14ac:dyDescent="0.25">
      <c r="A1877" t="s">
        <v>55</v>
      </c>
      <c r="B1877">
        <v>2012</v>
      </c>
      <c r="C1877" t="s">
        <v>9</v>
      </c>
      <c r="D1877" t="s">
        <v>107</v>
      </c>
      <c r="E1877" t="s">
        <v>20422</v>
      </c>
      <c r="F1877">
        <v>13</v>
      </c>
    </row>
    <row r="1878" spans="1:6" x14ac:dyDescent="0.25">
      <c r="A1878" t="s">
        <v>55</v>
      </c>
      <c r="B1878">
        <v>2012</v>
      </c>
      <c r="C1878" t="s">
        <v>9</v>
      </c>
      <c r="D1878" t="s">
        <v>39</v>
      </c>
      <c r="E1878" t="s">
        <v>20423</v>
      </c>
      <c r="F1878">
        <v>15</v>
      </c>
    </row>
    <row r="1879" spans="1:6" x14ac:dyDescent="0.25">
      <c r="A1879" t="s">
        <v>55</v>
      </c>
      <c r="B1879">
        <v>2012</v>
      </c>
      <c r="C1879" t="s">
        <v>9</v>
      </c>
      <c r="D1879" t="s">
        <v>103</v>
      </c>
      <c r="E1879" t="s">
        <v>20424</v>
      </c>
      <c r="F1879">
        <v>156</v>
      </c>
    </row>
    <row r="1880" spans="1:6" x14ac:dyDescent="0.25">
      <c r="A1880" t="s">
        <v>55</v>
      </c>
      <c r="B1880">
        <v>2012</v>
      </c>
      <c r="C1880" t="s">
        <v>10</v>
      </c>
      <c r="D1880" t="s">
        <v>38</v>
      </c>
      <c r="E1880" t="s">
        <v>20425</v>
      </c>
      <c r="F1880">
        <v>2</v>
      </c>
    </row>
    <row r="1881" spans="1:6" x14ac:dyDescent="0.25">
      <c r="A1881" t="s">
        <v>55</v>
      </c>
      <c r="B1881">
        <v>2012</v>
      </c>
      <c r="C1881" t="s">
        <v>10</v>
      </c>
      <c r="D1881" t="s">
        <v>40</v>
      </c>
      <c r="E1881" t="s">
        <v>20426</v>
      </c>
      <c r="F1881">
        <v>2</v>
      </c>
    </row>
    <row r="1882" spans="1:6" x14ac:dyDescent="0.25">
      <c r="A1882" t="s">
        <v>55</v>
      </c>
      <c r="B1882">
        <v>2012</v>
      </c>
      <c r="C1882" t="s">
        <v>10</v>
      </c>
      <c r="D1882" t="s">
        <v>102</v>
      </c>
      <c r="E1882" t="s">
        <v>20427</v>
      </c>
      <c r="F1882">
        <v>7</v>
      </c>
    </row>
    <row r="1883" spans="1:6" x14ac:dyDescent="0.25">
      <c r="A1883" t="s">
        <v>55</v>
      </c>
      <c r="B1883">
        <v>2012</v>
      </c>
      <c r="C1883" t="s">
        <v>10</v>
      </c>
      <c r="D1883" t="s">
        <v>107</v>
      </c>
      <c r="E1883" t="s">
        <v>20428</v>
      </c>
      <c r="F1883">
        <v>2</v>
      </c>
    </row>
    <row r="1884" spans="1:6" x14ac:dyDescent="0.25">
      <c r="A1884" t="s">
        <v>55</v>
      </c>
      <c r="B1884">
        <v>2012</v>
      </c>
      <c r="C1884" t="s">
        <v>10</v>
      </c>
      <c r="D1884" t="s">
        <v>39</v>
      </c>
      <c r="E1884" t="s">
        <v>20429</v>
      </c>
      <c r="F1884">
        <v>3</v>
      </c>
    </row>
    <row r="1885" spans="1:6" x14ac:dyDescent="0.25">
      <c r="A1885" t="s">
        <v>55</v>
      </c>
      <c r="B1885">
        <v>2012</v>
      </c>
      <c r="C1885" t="s">
        <v>10</v>
      </c>
      <c r="D1885" t="s">
        <v>103</v>
      </c>
      <c r="E1885" t="s">
        <v>20430</v>
      </c>
      <c r="F1885">
        <v>42</v>
      </c>
    </row>
    <row r="1886" spans="1:6" x14ac:dyDescent="0.25">
      <c r="A1886" t="s">
        <v>55</v>
      </c>
      <c r="B1886">
        <v>2012</v>
      </c>
      <c r="C1886" t="s">
        <v>11</v>
      </c>
      <c r="D1886" t="s">
        <v>38</v>
      </c>
      <c r="E1886" t="s">
        <v>20431</v>
      </c>
      <c r="F1886">
        <v>3</v>
      </c>
    </row>
    <row r="1887" spans="1:6" x14ac:dyDescent="0.25">
      <c r="A1887" t="s">
        <v>55</v>
      </c>
      <c r="B1887">
        <v>2012</v>
      </c>
      <c r="C1887" t="s">
        <v>11</v>
      </c>
      <c r="D1887" t="s">
        <v>40</v>
      </c>
      <c r="E1887" t="s">
        <v>20432</v>
      </c>
      <c r="F1887">
        <v>1</v>
      </c>
    </row>
    <row r="1888" spans="1:6" x14ac:dyDescent="0.25">
      <c r="A1888" t="s">
        <v>55</v>
      </c>
      <c r="B1888">
        <v>2012</v>
      </c>
      <c r="C1888" t="s">
        <v>11</v>
      </c>
      <c r="D1888" t="s">
        <v>102</v>
      </c>
      <c r="E1888" t="s">
        <v>20433</v>
      </c>
      <c r="F1888">
        <v>15</v>
      </c>
    </row>
    <row r="1889" spans="1:6" x14ac:dyDescent="0.25">
      <c r="A1889" t="s">
        <v>55</v>
      </c>
      <c r="B1889">
        <v>2012</v>
      </c>
      <c r="C1889" t="s">
        <v>11</v>
      </c>
      <c r="D1889" t="s">
        <v>107</v>
      </c>
      <c r="E1889" t="s">
        <v>20434</v>
      </c>
      <c r="F1889">
        <v>3</v>
      </c>
    </row>
    <row r="1890" spans="1:6" x14ac:dyDescent="0.25">
      <c r="A1890" t="s">
        <v>55</v>
      </c>
      <c r="B1890">
        <v>2012</v>
      </c>
      <c r="C1890" t="s">
        <v>11</v>
      </c>
      <c r="D1890" t="s">
        <v>39</v>
      </c>
      <c r="E1890" t="s">
        <v>20435</v>
      </c>
      <c r="F1890">
        <v>8</v>
      </c>
    </row>
    <row r="1891" spans="1:6" x14ac:dyDescent="0.25">
      <c r="A1891" t="s">
        <v>55</v>
      </c>
      <c r="B1891">
        <v>2012</v>
      </c>
      <c r="C1891" t="s">
        <v>11</v>
      </c>
      <c r="D1891" t="s">
        <v>103</v>
      </c>
      <c r="E1891" t="s">
        <v>20436</v>
      </c>
      <c r="F1891">
        <v>55</v>
      </c>
    </row>
    <row r="1892" spans="1:6" x14ac:dyDescent="0.25">
      <c r="A1892" t="s">
        <v>55</v>
      </c>
      <c r="B1892">
        <v>2013</v>
      </c>
      <c r="C1892" t="s">
        <v>7</v>
      </c>
      <c r="D1892" t="s">
        <v>38</v>
      </c>
      <c r="E1892" t="s">
        <v>20437</v>
      </c>
      <c r="F1892">
        <v>22</v>
      </c>
    </row>
    <row r="1893" spans="1:6" x14ac:dyDescent="0.25">
      <c r="A1893" t="s">
        <v>55</v>
      </c>
      <c r="B1893">
        <v>2013</v>
      </c>
      <c r="C1893" t="s">
        <v>7</v>
      </c>
      <c r="D1893" t="s">
        <v>40</v>
      </c>
      <c r="E1893" t="s">
        <v>20438</v>
      </c>
      <c r="F1893">
        <v>19</v>
      </c>
    </row>
    <row r="1894" spans="1:6" x14ac:dyDescent="0.25">
      <c r="A1894" t="s">
        <v>55</v>
      </c>
      <c r="B1894">
        <v>2013</v>
      </c>
      <c r="C1894" t="s">
        <v>7</v>
      </c>
      <c r="D1894" t="s">
        <v>102</v>
      </c>
      <c r="E1894" t="s">
        <v>20439</v>
      </c>
      <c r="F1894">
        <v>38</v>
      </c>
    </row>
    <row r="1895" spans="1:6" x14ac:dyDescent="0.25">
      <c r="A1895" t="s">
        <v>55</v>
      </c>
      <c r="B1895">
        <v>2013</v>
      </c>
      <c r="C1895" t="s">
        <v>7</v>
      </c>
      <c r="D1895" t="s">
        <v>107</v>
      </c>
      <c r="E1895" t="s">
        <v>20440</v>
      </c>
      <c r="F1895">
        <v>60</v>
      </c>
    </row>
    <row r="1896" spans="1:6" x14ac:dyDescent="0.25">
      <c r="A1896" t="s">
        <v>55</v>
      </c>
      <c r="B1896">
        <v>2013</v>
      </c>
      <c r="C1896" t="s">
        <v>7</v>
      </c>
      <c r="D1896" t="s">
        <v>39</v>
      </c>
      <c r="E1896" t="s">
        <v>20441</v>
      </c>
      <c r="F1896">
        <v>22</v>
      </c>
    </row>
    <row r="1897" spans="1:6" x14ac:dyDescent="0.25">
      <c r="A1897" t="s">
        <v>55</v>
      </c>
      <c r="B1897">
        <v>2013</v>
      </c>
      <c r="C1897" t="s">
        <v>7</v>
      </c>
      <c r="D1897" t="s">
        <v>103</v>
      </c>
      <c r="E1897" t="s">
        <v>20442</v>
      </c>
      <c r="F1897">
        <v>178</v>
      </c>
    </row>
    <row r="1898" spans="1:6" x14ac:dyDescent="0.25">
      <c r="A1898" t="s">
        <v>55</v>
      </c>
      <c r="B1898">
        <v>2013</v>
      </c>
      <c r="C1898" t="s">
        <v>8</v>
      </c>
      <c r="D1898" t="s">
        <v>38</v>
      </c>
      <c r="E1898" t="s">
        <v>20443</v>
      </c>
      <c r="F1898">
        <v>39</v>
      </c>
    </row>
    <row r="1899" spans="1:6" x14ac:dyDescent="0.25">
      <c r="A1899" t="s">
        <v>55</v>
      </c>
      <c r="B1899">
        <v>2013</v>
      </c>
      <c r="C1899" t="s">
        <v>8</v>
      </c>
      <c r="D1899" t="s">
        <v>40</v>
      </c>
      <c r="E1899" t="s">
        <v>20444</v>
      </c>
      <c r="F1899">
        <v>49</v>
      </c>
    </row>
    <row r="1900" spans="1:6" x14ac:dyDescent="0.25">
      <c r="A1900" t="s">
        <v>55</v>
      </c>
      <c r="B1900">
        <v>2013</v>
      </c>
      <c r="C1900" t="s">
        <v>8</v>
      </c>
      <c r="D1900" t="s">
        <v>102</v>
      </c>
      <c r="E1900" t="s">
        <v>20445</v>
      </c>
      <c r="F1900">
        <v>63</v>
      </c>
    </row>
    <row r="1901" spans="1:6" x14ac:dyDescent="0.25">
      <c r="A1901" t="s">
        <v>55</v>
      </c>
      <c r="B1901">
        <v>2013</v>
      </c>
      <c r="C1901" t="s">
        <v>8</v>
      </c>
      <c r="D1901" t="s">
        <v>107</v>
      </c>
      <c r="E1901" t="s">
        <v>20446</v>
      </c>
      <c r="F1901">
        <v>64</v>
      </c>
    </row>
    <row r="1902" spans="1:6" x14ac:dyDescent="0.25">
      <c r="A1902" t="s">
        <v>55</v>
      </c>
      <c r="B1902">
        <v>2013</v>
      </c>
      <c r="C1902" t="s">
        <v>8</v>
      </c>
      <c r="D1902" t="s">
        <v>39</v>
      </c>
      <c r="E1902" t="s">
        <v>20447</v>
      </c>
      <c r="F1902">
        <v>52</v>
      </c>
    </row>
    <row r="1903" spans="1:6" x14ac:dyDescent="0.25">
      <c r="A1903" t="s">
        <v>55</v>
      </c>
      <c r="B1903">
        <v>2013</v>
      </c>
      <c r="C1903" t="s">
        <v>8</v>
      </c>
      <c r="D1903" t="s">
        <v>103</v>
      </c>
      <c r="E1903" t="s">
        <v>20448</v>
      </c>
      <c r="F1903">
        <v>711</v>
      </c>
    </row>
    <row r="1904" spans="1:6" x14ac:dyDescent="0.25">
      <c r="A1904" t="s">
        <v>55</v>
      </c>
      <c r="B1904">
        <v>2013</v>
      </c>
      <c r="C1904" t="s">
        <v>9</v>
      </c>
      <c r="D1904" t="s">
        <v>38</v>
      </c>
      <c r="E1904" t="s">
        <v>20449</v>
      </c>
      <c r="F1904">
        <v>3</v>
      </c>
    </row>
    <row r="1905" spans="1:6" x14ac:dyDescent="0.25">
      <c r="A1905" t="s">
        <v>55</v>
      </c>
      <c r="B1905">
        <v>2013</v>
      </c>
      <c r="C1905" t="s">
        <v>9</v>
      </c>
      <c r="D1905" t="s">
        <v>40</v>
      </c>
      <c r="E1905" t="s">
        <v>20450</v>
      </c>
      <c r="F1905">
        <v>9</v>
      </c>
    </row>
    <row r="1906" spans="1:6" x14ac:dyDescent="0.25">
      <c r="A1906" t="s">
        <v>55</v>
      </c>
      <c r="B1906">
        <v>2013</v>
      </c>
      <c r="C1906" t="s">
        <v>9</v>
      </c>
      <c r="D1906" t="s">
        <v>102</v>
      </c>
      <c r="E1906" t="s">
        <v>20451</v>
      </c>
      <c r="F1906">
        <v>22</v>
      </c>
    </row>
    <row r="1907" spans="1:6" x14ac:dyDescent="0.25">
      <c r="A1907" t="s">
        <v>55</v>
      </c>
      <c r="B1907">
        <v>2013</v>
      </c>
      <c r="C1907" t="s">
        <v>9</v>
      </c>
      <c r="D1907" t="s">
        <v>107</v>
      </c>
      <c r="E1907" t="s">
        <v>20452</v>
      </c>
      <c r="F1907">
        <v>15</v>
      </c>
    </row>
    <row r="1908" spans="1:6" x14ac:dyDescent="0.25">
      <c r="A1908" t="s">
        <v>55</v>
      </c>
      <c r="B1908">
        <v>2013</v>
      </c>
      <c r="C1908" t="s">
        <v>9</v>
      </c>
      <c r="D1908" t="s">
        <v>39</v>
      </c>
      <c r="E1908" t="s">
        <v>20453</v>
      </c>
      <c r="F1908">
        <v>18</v>
      </c>
    </row>
    <row r="1909" spans="1:6" x14ac:dyDescent="0.25">
      <c r="A1909" t="s">
        <v>55</v>
      </c>
      <c r="B1909">
        <v>2013</v>
      </c>
      <c r="C1909" t="s">
        <v>9</v>
      </c>
      <c r="D1909" t="s">
        <v>103</v>
      </c>
      <c r="E1909" t="s">
        <v>20454</v>
      </c>
      <c r="F1909">
        <v>156</v>
      </c>
    </row>
    <row r="1910" spans="1:6" x14ac:dyDescent="0.25">
      <c r="A1910" t="s">
        <v>55</v>
      </c>
      <c r="B1910">
        <v>2013</v>
      </c>
      <c r="C1910" t="s">
        <v>10</v>
      </c>
      <c r="D1910" t="s">
        <v>40</v>
      </c>
      <c r="E1910" t="s">
        <v>20455</v>
      </c>
      <c r="F1910">
        <v>2</v>
      </c>
    </row>
    <row r="1911" spans="1:6" x14ac:dyDescent="0.25">
      <c r="A1911" t="s">
        <v>55</v>
      </c>
      <c r="B1911">
        <v>2013</v>
      </c>
      <c r="C1911" t="s">
        <v>10</v>
      </c>
      <c r="D1911" t="s">
        <v>102</v>
      </c>
      <c r="E1911" t="s">
        <v>20456</v>
      </c>
      <c r="F1911">
        <v>9</v>
      </c>
    </row>
    <row r="1912" spans="1:6" x14ac:dyDescent="0.25">
      <c r="A1912" t="s">
        <v>55</v>
      </c>
      <c r="B1912">
        <v>2013</v>
      </c>
      <c r="C1912" t="s">
        <v>10</v>
      </c>
      <c r="D1912" t="s">
        <v>107</v>
      </c>
      <c r="E1912" t="s">
        <v>20457</v>
      </c>
      <c r="F1912">
        <v>5</v>
      </c>
    </row>
    <row r="1913" spans="1:6" x14ac:dyDescent="0.25">
      <c r="A1913" t="s">
        <v>55</v>
      </c>
      <c r="B1913">
        <v>2013</v>
      </c>
      <c r="C1913" t="s">
        <v>10</v>
      </c>
      <c r="D1913" t="s">
        <v>39</v>
      </c>
      <c r="E1913" t="s">
        <v>20458</v>
      </c>
      <c r="F1913">
        <v>7</v>
      </c>
    </row>
    <row r="1914" spans="1:6" x14ac:dyDescent="0.25">
      <c r="A1914" t="s">
        <v>55</v>
      </c>
      <c r="B1914">
        <v>2013</v>
      </c>
      <c r="C1914" t="s">
        <v>10</v>
      </c>
      <c r="D1914" t="s">
        <v>103</v>
      </c>
      <c r="E1914" t="s">
        <v>20459</v>
      </c>
      <c r="F1914">
        <v>41</v>
      </c>
    </row>
    <row r="1915" spans="1:6" x14ac:dyDescent="0.25">
      <c r="A1915" t="s">
        <v>55</v>
      </c>
      <c r="B1915">
        <v>2013</v>
      </c>
      <c r="C1915" t="s">
        <v>11</v>
      </c>
      <c r="D1915" t="s">
        <v>40</v>
      </c>
      <c r="E1915" t="s">
        <v>20460</v>
      </c>
      <c r="F1915">
        <v>3</v>
      </c>
    </row>
    <row r="1916" spans="1:6" x14ac:dyDescent="0.25">
      <c r="A1916" t="s">
        <v>55</v>
      </c>
      <c r="B1916">
        <v>2013</v>
      </c>
      <c r="C1916" t="s">
        <v>11</v>
      </c>
      <c r="D1916" t="s">
        <v>102</v>
      </c>
      <c r="E1916" t="s">
        <v>20461</v>
      </c>
      <c r="F1916">
        <v>19</v>
      </c>
    </row>
    <row r="1917" spans="1:6" x14ac:dyDescent="0.25">
      <c r="A1917" t="s">
        <v>55</v>
      </c>
      <c r="B1917">
        <v>2013</v>
      </c>
      <c r="C1917" t="s">
        <v>11</v>
      </c>
      <c r="D1917" t="s">
        <v>107</v>
      </c>
      <c r="E1917" t="s">
        <v>20462</v>
      </c>
      <c r="F1917">
        <v>8</v>
      </c>
    </row>
    <row r="1918" spans="1:6" x14ac:dyDescent="0.25">
      <c r="A1918" t="s">
        <v>55</v>
      </c>
      <c r="B1918">
        <v>2013</v>
      </c>
      <c r="C1918" t="s">
        <v>11</v>
      </c>
      <c r="D1918" t="s">
        <v>39</v>
      </c>
      <c r="E1918" t="s">
        <v>20463</v>
      </c>
      <c r="F1918">
        <v>3</v>
      </c>
    </row>
    <row r="1919" spans="1:6" x14ac:dyDescent="0.25">
      <c r="A1919" t="s">
        <v>55</v>
      </c>
      <c r="B1919">
        <v>2013</v>
      </c>
      <c r="C1919" t="s">
        <v>11</v>
      </c>
      <c r="D1919" t="s">
        <v>103</v>
      </c>
      <c r="E1919" t="s">
        <v>20464</v>
      </c>
      <c r="F1919">
        <v>51</v>
      </c>
    </row>
    <row r="1920" spans="1:6" x14ac:dyDescent="0.25">
      <c r="A1920" t="s">
        <v>55</v>
      </c>
      <c r="B1920">
        <v>2014</v>
      </c>
      <c r="C1920" t="s">
        <v>7</v>
      </c>
      <c r="D1920" t="s">
        <v>38</v>
      </c>
      <c r="E1920" t="s">
        <v>20465</v>
      </c>
      <c r="F1920">
        <v>11</v>
      </c>
    </row>
    <row r="1921" spans="1:6" x14ac:dyDescent="0.25">
      <c r="A1921" t="s">
        <v>55</v>
      </c>
      <c r="B1921">
        <v>2014</v>
      </c>
      <c r="C1921" t="s">
        <v>7</v>
      </c>
      <c r="D1921" t="s">
        <v>40</v>
      </c>
      <c r="E1921" t="s">
        <v>20466</v>
      </c>
      <c r="F1921">
        <v>20</v>
      </c>
    </row>
    <row r="1922" spans="1:6" x14ac:dyDescent="0.25">
      <c r="A1922" t="s">
        <v>55</v>
      </c>
      <c r="B1922">
        <v>2014</v>
      </c>
      <c r="C1922" t="s">
        <v>7</v>
      </c>
      <c r="D1922" t="s">
        <v>102</v>
      </c>
      <c r="E1922" t="s">
        <v>20467</v>
      </c>
      <c r="F1922">
        <v>35</v>
      </c>
    </row>
    <row r="1923" spans="1:6" x14ac:dyDescent="0.25">
      <c r="A1923" t="s">
        <v>55</v>
      </c>
      <c r="B1923">
        <v>2014</v>
      </c>
      <c r="C1923" t="s">
        <v>7</v>
      </c>
      <c r="D1923" t="s">
        <v>107</v>
      </c>
      <c r="E1923" t="s">
        <v>20468</v>
      </c>
      <c r="F1923">
        <v>76</v>
      </c>
    </row>
    <row r="1924" spans="1:6" x14ac:dyDescent="0.25">
      <c r="A1924" t="s">
        <v>55</v>
      </c>
      <c r="B1924">
        <v>2014</v>
      </c>
      <c r="C1924" t="s">
        <v>7</v>
      </c>
      <c r="D1924" t="s">
        <v>39</v>
      </c>
      <c r="E1924" t="s">
        <v>20469</v>
      </c>
      <c r="F1924">
        <v>9</v>
      </c>
    </row>
    <row r="1925" spans="1:6" x14ac:dyDescent="0.25">
      <c r="A1925" t="s">
        <v>55</v>
      </c>
      <c r="B1925">
        <v>2014</v>
      </c>
      <c r="C1925" t="s">
        <v>7</v>
      </c>
      <c r="D1925" t="s">
        <v>103</v>
      </c>
      <c r="E1925" t="s">
        <v>20470</v>
      </c>
      <c r="F1925">
        <v>191</v>
      </c>
    </row>
    <row r="1926" spans="1:6" x14ac:dyDescent="0.25">
      <c r="A1926" t="s">
        <v>55</v>
      </c>
      <c r="B1926">
        <v>2014</v>
      </c>
      <c r="C1926" t="s">
        <v>8</v>
      </c>
      <c r="D1926" t="s">
        <v>38</v>
      </c>
      <c r="E1926" t="s">
        <v>20471</v>
      </c>
      <c r="F1926">
        <v>32</v>
      </c>
    </row>
    <row r="1927" spans="1:6" x14ac:dyDescent="0.25">
      <c r="A1927" t="s">
        <v>55</v>
      </c>
      <c r="B1927">
        <v>2014</v>
      </c>
      <c r="C1927" t="s">
        <v>8</v>
      </c>
      <c r="D1927" t="s">
        <v>40</v>
      </c>
      <c r="E1927" t="s">
        <v>20472</v>
      </c>
      <c r="F1927">
        <v>49</v>
      </c>
    </row>
    <row r="1928" spans="1:6" x14ac:dyDescent="0.25">
      <c r="A1928" t="s">
        <v>55</v>
      </c>
      <c r="B1928">
        <v>2014</v>
      </c>
      <c r="C1928" t="s">
        <v>8</v>
      </c>
      <c r="D1928" t="s">
        <v>102</v>
      </c>
      <c r="E1928" t="s">
        <v>20473</v>
      </c>
      <c r="F1928">
        <v>64</v>
      </c>
    </row>
    <row r="1929" spans="1:6" x14ac:dyDescent="0.25">
      <c r="A1929" t="s">
        <v>55</v>
      </c>
      <c r="B1929">
        <v>2014</v>
      </c>
      <c r="C1929" t="s">
        <v>8</v>
      </c>
      <c r="D1929" t="s">
        <v>107</v>
      </c>
      <c r="E1929" t="s">
        <v>20474</v>
      </c>
      <c r="F1929">
        <v>52</v>
      </c>
    </row>
    <row r="1930" spans="1:6" x14ac:dyDescent="0.25">
      <c r="A1930" t="s">
        <v>55</v>
      </c>
      <c r="B1930">
        <v>2014</v>
      </c>
      <c r="C1930" t="s">
        <v>8</v>
      </c>
      <c r="D1930" t="s">
        <v>39</v>
      </c>
      <c r="E1930" t="s">
        <v>20475</v>
      </c>
      <c r="F1930">
        <v>62</v>
      </c>
    </row>
    <row r="1931" spans="1:6" x14ac:dyDescent="0.25">
      <c r="A1931" t="s">
        <v>55</v>
      </c>
      <c r="B1931">
        <v>2014</v>
      </c>
      <c r="C1931" t="s">
        <v>8</v>
      </c>
      <c r="D1931" t="s">
        <v>103</v>
      </c>
      <c r="E1931" t="s">
        <v>20476</v>
      </c>
      <c r="F1931">
        <v>682</v>
      </c>
    </row>
    <row r="1932" spans="1:6" x14ac:dyDescent="0.25">
      <c r="A1932" t="s">
        <v>55</v>
      </c>
      <c r="B1932">
        <v>2014</v>
      </c>
      <c r="C1932" t="s">
        <v>9</v>
      </c>
      <c r="D1932" t="s">
        <v>38</v>
      </c>
      <c r="E1932" t="s">
        <v>20477</v>
      </c>
      <c r="F1932">
        <v>2</v>
      </c>
    </row>
    <row r="1933" spans="1:6" x14ac:dyDescent="0.25">
      <c r="A1933" t="s">
        <v>55</v>
      </c>
      <c r="B1933">
        <v>2014</v>
      </c>
      <c r="C1933" t="s">
        <v>9</v>
      </c>
      <c r="D1933" t="s">
        <v>40</v>
      </c>
      <c r="E1933" t="s">
        <v>20478</v>
      </c>
      <c r="F1933">
        <v>12</v>
      </c>
    </row>
    <row r="1934" spans="1:6" x14ac:dyDescent="0.25">
      <c r="A1934" t="s">
        <v>55</v>
      </c>
      <c r="B1934">
        <v>2014</v>
      </c>
      <c r="C1934" t="s">
        <v>9</v>
      </c>
      <c r="D1934" t="s">
        <v>102</v>
      </c>
      <c r="E1934" t="s">
        <v>20479</v>
      </c>
      <c r="F1934">
        <v>28</v>
      </c>
    </row>
    <row r="1935" spans="1:6" x14ac:dyDescent="0.25">
      <c r="A1935" t="s">
        <v>55</v>
      </c>
      <c r="B1935">
        <v>2014</v>
      </c>
      <c r="C1935" t="s">
        <v>9</v>
      </c>
      <c r="D1935" t="s">
        <v>107</v>
      </c>
      <c r="E1935" t="s">
        <v>20480</v>
      </c>
      <c r="F1935">
        <v>8</v>
      </c>
    </row>
    <row r="1936" spans="1:6" x14ac:dyDescent="0.25">
      <c r="A1936" t="s">
        <v>55</v>
      </c>
      <c r="B1936">
        <v>2014</v>
      </c>
      <c r="C1936" t="s">
        <v>9</v>
      </c>
      <c r="D1936" t="s">
        <v>39</v>
      </c>
      <c r="E1936" t="s">
        <v>20481</v>
      </c>
      <c r="F1936">
        <v>14</v>
      </c>
    </row>
    <row r="1937" spans="1:6" x14ac:dyDescent="0.25">
      <c r="A1937" t="s">
        <v>55</v>
      </c>
      <c r="B1937">
        <v>2014</v>
      </c>
      <c r="C1937" t="s">
        <v>9</v>
      </c>
      <c r="D1937" t="s">
        <v>103</v>
      </c>
      <c r="E1937" t="s">
        <v>20482</v>
      </c>
      <c r="F1937">
        <v>152</v>
      </c>
    </row>
    <row r="1938" spans="1:6" x14ac:dyDescent="0.25">
      <c r="A1938" t="s">
        <v>55</v>
      </c>
      <c r="B1938">
        <v>2014</v>
      </c>
      <c r="C1938" t="s">
        <v>10</v>
      </c>
      <c r="D1938" t="s">
        <v>102</v>
      </c>
      <c r="E1938" t="s">
        <v>20483</v>
      </c>
      <c r="F1938">
        <v>8</v>
      </c>
    </row>
    <row r="1939" spans="1:6" x14ac:dyDescent="0.25">
      <c r="A1939" t="s">
        <v>55</v>
      </c>
      <c r="B1939">
        <v>2014</v>
      </c>
      <c r="C1939" t="s">
        <v>10</v>
      </c>
      <c r="D1939" t="s">
        <v>107</v>
      </c>
      <c r="E1939" t="s">
        <v>20484</v>
      </c>
      <c r="F1939">
        <v>5</v>
      </c>
    </row>
    <row r="1940" spans="1:6" x14ac:dyDescent="0.25">
      <c r="A1940" t="s">
        <v>55</v>
      </c>
      <c r="B1940">
        <v>2014</v>
      </c>
      <c r="C1940" t="s">
        <v>10</v>
      </c>
      <c r="D1940" t="s">
        <v>39</v>
      </c>
      <c r="E1940" t="s">
        <v>20485</v>
      </c>
      <c r="F1940">
        <v>4</v>
      </c>
    </row>
    <row r="1941" spans="1:6" x14ac:dyDescent="0.25">
      <c r="A1941" t="s">
        <v>55</v>
      </c>
      <c r="B1941">
        <v>2014</v>
      </c>
      <c r="C1941" t="s">
        <v>10</v>
      </c>
      <c r="D1941" t="s">
        <v>103</v>
      </c>
      <c r="E1941" t="s">
        <v>20486</v>
      </c>
      <c r="F1941">
        <v>43</v>
      </c>
    </row>
    <row r="1942" spans="1:6" x14ac:dyDescent="0.25">
      <c r="A1942" t="s">
        <v>55</v>
      </c>
      <c r="B1942">
        <v>2014</v>
      </c>
      <c r="C1942" t="s">
        <v>11</v>
      </c>
      <c r="D1942" t="s">
        <v>38</v>
      </c>
      <c r="E1942" t="s">
        <v>20487</v>
      </c>
      <c r="F1942">
        <v>2</v>
      </c>
    </row>
    <row r="1943" spans="1:6" x14ac:dyDescent="0.25">
      <c r="A1943" t="s">
        <v>55</v>
      </c>
      <c r="B1943">
        <v>2014</v>
      </c>
      <c r="C1943" t="s">
        <v>11</v>
      </c>
      <c r="D1943" t="s">
        <v>40</v>
      </c>
      <c r="E1943" t="s">
        <v>20488</v>
      </c>
      <c r="F1943">
        <v>3</v>
      </c>
    </row>
    <row r="1944" spans="1:6" x14ac:dyDescent="0.25">
      <c r="A1944" t="s">
        <v>55</v>
      </c>
      <c r="B1944">
        <v>2014</v>
      </c>
      <c r="C1944" t="s">
        <v>11</v>
      </c>
      <c r="D1944" t="s">
        <v>102</v>
      </c>
      <c r="E1944" t="s">
        <v>20489</v>
      </c>
      <c r="F1944">
        <v>26</v>
      </c>
    </row>
    <row r="1945" spans="1:6" x14ac:dyDescent="0.25">
      <c r="A1945" t="s">
        <v>55</v>
      </c>
      <c r="B1945">
        <v>2014</v>
      </c>
      <c r="C1945" t="s">
        <v>11</v>
      </c>
      <c r="D1945" t="s">
        <v>107</v>
      </c>
      <c r="E1945" t="s">
        <v>20490</v>
      </c>
      <c r="F1945">
        <v>11</v>
      </c>
    </row>
    <row r="1946" spans="1:6" x14ac:dyDescent="0.25">
      <c r="A1946" t="s">
        <v>55</v>
      </c>
      <c r="B1946">
        <v>2014</v>
      </c>
      <c r="C1946" t="s">
        <v>11</v>
      </c>
      <c r="D1946" t="s">
        <v>39</v>
      </c>
      <c r="E1946" t="s">
        <v>20491</v>
      </c>
      <c r="F1946">
        <v>11</v>
      </c>
    </row>
    <row r="1947" spans="1:6" x14ac:dyDescent="0.25">
      <c r="A1947" t="s">
        <v>55</v>
      </c>
      <c r="B1947">
        <v>2014</v>
      </c>
      <c r="C1947" t="s">
        <v>11</v>
      </c>
      <c r="D1947" t="s">
        <v>103</v>
      </c>
      <c r="E1947" t="s">
        <v>20492</v>
      </c>
      <c r="F1947">
        <v>52</v>
      </c>
    </row>
    <row r="1948" spans="1:6" x14ac:dyDescent="0.25">
      <c r="A1948" t="s">
        <v>55</v>
      </c>
      <c r="B1948">
        <v>2015</v>
      </c>
      <c r="C1948" t="s">
        <v>7</v>
      </c>
      <c r="D1948" t="s">
        <v>38</v>
      </c>
      <c r="E1948" t="s">
        <v>20493</v>
      </c>
      <c r="F1948">
        <v>9</v>
      </c>
    </row>
    <row r="1949" spans="1:6" x14ac:dyDescent="0.25">
      <c r="A1949" t="s">
        <v>55</v>
      </c>
      <c r="B1949">
        <v>2015</v>
      </c>
      <c r="C1949" t="s">
        <v>7</v>
      </c>
      <c r="D1949" t="s">
        <v>40</v>
      </c>
      <c r="E1949" t="s">
        <v>20494</v>
      </c>
      <c r="F1949">
        <v>20</v>
      </c>
    </row>
    <row r="1950" spans="1:6" x14ac:dyDescent="0.25">
      <c r="A1950" t="s">
        <v>55</v>
      </c>
      <c r="B1950">
        <v>2015</v>
      </c>
      <c r="C1950" t="s">
        <v>7</v>
      </c>
      <c r="D1950" t="s">
        <v>102</v>
      </c>
      <c r="E1950" t="s">
        <v>20495</v>
      </c>
      <c r="F1950">
        <v>41</v>
      </c>
    </row>
    <row r="1951" spans="1:6" x14ac:dyDescent="0.25">
      <c r="A1951" t="s">
        <v>55</v>
      </c>
      <c r="B1951">
        <v>2015</v>
      </c>
      <c r="C1951" t="s">
        <v>7</v>
      </c>
      <c r="D1951" t="s">
        <v>107</v>
      </c>
      <c r="E1951" t="s">
        <v>20496</v>
      </c>
      <c r="F1951">
        <v>60</v>
      </c>
    </row>
    <row r="1952" spans="1:6" x14ac:dyDescent="0.25">
      <c r="A1952" t="s">
        <v>55</v>
      </c>
      <c r="B1952">
        <v>2015</v>
      </c>
      <c r="C1952" t="s">
        <v>7</v>
      </c>
      <c r="D1952" t="s">
        <v>39</v>
      </c>
      <c r="E1952" t="s">
        <v>20497</v>
      </c>
      <c r="F1952">
        <v>17</v>
      </c>
    </row>
    <row r="1953" spans="1:6" x14ac:dyDescent="0.25">
      <c r="A1953" t="s">
        <v>55</v>
      </c>
      <c r="B1953">
        <v>2015</v>
      </c>
      <c r="C1953" t="s">
        <v>7</v>
      </c>
      <c r="D1953" t="s">
        <v>103</v>
      </c>
      <c r="E1953" t="s">
        <v>20498</v>
      </c>
      <c r="F1953">
        <v>209</v>
      </c>
    </row>
    <row r="1954" spans="1:6" x14ac:dyDescent="0.25">
      <c r="A1954" t="s">
        <v>55</v>
      </c>
      <c r="B1954">
        <v>2015</v>
      </c>
      <c r="C1954" t="s">
        <v>8</v>
      </c>
      <c r="D1954" t="s">
        <v>38</v>
      </c>
      <c r="E1954" t="s">
        <v>20499</v>
      </c>
      <c r="F1954">
        <v>28</v>
      </c>
    </row>
    <row r="1955" spans="1:6" x14ac:dyDescent="0.25">
      <c r="A1955" t="s">
        <v>55</v>
      </c>
      <c r="B1955">
        <v>2015</v>
      </c>
      <c r="C1955" t="s">
        <v>8</v>
      </c>
      <c r="D1955" t="s">
        <v>40</v>
      </c>
      <c r="E1955" t="s">
        <v>20500</v>
      </c>
      <c r="F1955">
        <v>34</v>
      </c>
    </row>
    <row r="1956" spans="1:6" x14ac:dyDescent="0.25">
      <c r="A1956" t="s">
        <v>55</v>
      </c>
      <c r="B1956">
        <v>2015</v>
      </c>
      <c r="C1956" t="s">
        <v>8</v>
      </c>
      <c r="D1956" t="s">
        <v>102</v>
      </c>
      <c r="E1956" t="s">
        <v>20501</v>
      </c>
      <c r="F1956">
        <v>66</v>
      </c>
    </row>
    <row r="1957" spans="1:6" x14ac:dyDescent="0.25">
      <c r="A1957" t="s">
        <v>55</v>
      </c>
      <c r="B1957">
        <v>2015</v>
      </c>
      <c r="C1957" t="s">
        <v>8</v>
      </c>
      <c r="D1957" t="s">
        <v>107</v>
      </c>
      <c r="E1957" t="s">
        <v>20502</v>
      </c>
      <c r="F1957">
        <v>54</v>
      </c>
    </row>
    <row r="1958" spans="1:6" x14ac:dyDescent="0.25">
      <c r="A1958" t="s">
        <v>55</v>
      </c>
      <c r="B1958">
        <v>2015</v>
      </c>
      <c r="C1958" t="s">
        <v>8</v>
      </c>
      <c r="D1958" t="s">
        <v>39</v>
      </c>
      <c r="E1958" t="s">
        <v>20503</v>
      </c>
      <c r="F1958">
        <v>66</v>
      </c>
    </row>
    <row r="1959" spans="1:6" x14ac:dyDescent="0.25">
      <c r="A1959" t="s">
        <v>55</v>
      </c>
      <c r="B1959">
        <v>2015</v>
      </c>
      <c r="C1959" t="s">
        <v>8</v>
      </c>
      <c r="D1959" t="s">
        <v>103</v>
      </c>
      <c r="E1959" t="s">
        <v>20504</v>
      </c>
      <c r="F1959">
        <v>660</v>
      </c>
    </row>
    <row r="1960" spans="1:6" x14ac:dyDescent="0.25">
      <c r="A1960" t="s">
        <v>55</v>
      </c>
      <c r="B1960">
        <v>2015</v>
      </c>
      <c r="C1960" t="s">
        <v>9</v>
      </c>
      <c r="D1960" t="s">
        <v>38</v>
      </c>
      <c r="E1960" t="s">
        <v>20505</v>
      </c>
      <c r="F1960">
        <v>3</v>
      </c>
    </row>
    <row r="1961" spans="1:6" x14ac:dyDescent="0.25">
      <c r="A1961" t="s">
        <v>55</v>
      </c>
      <c r="B1961">
        <v>2015</v>
      </c>
      <c r="C1961" t="s">
        <v>9</v>
      </c>
      <c r="D1961" t="s">
        <v>40</v>
      </c>
      <c r="E1961" t="s">
        <v>20506</v>
      </c>
      <c r="F1961">
        <v>6</v>
      </c>
    </row>
    <row r="1962" spans="1:6" x14ac:dyDescent="0.25">
      <c r="A1962" t="s">
        <v>55</v>
      </c>
      <c r="B1962">
        <v>2015</v>
      </c>
      <c r="C1962" t="s">
        <v>9</v>
      </c>
      <c r="D1962" t="s">
        <v>102</v>
      </c>
      <c r="E1962" t="s">
        <v>20507</v>
      </c>
      <c r="F1962">
        <v>15</v>
      </c>
    </row>
    <row r="1963" spans="1:6" x14ac:dyDescent="0.25">
      <c r="A1963" t="s">
        <v>55</v>
      </c>
      <c r="B1963">
        <v>2015</v>
      </c>
      <c r="C1963" t="s">
        <v>9</v>
      </c>
      <c r="D1963" t="s">
        <v>107</v>
      </c>
      <c r="E1963" t="s">
        <v>20508</v>
      </c>
      <c r="F1963">
        <v>15</v>
      </c>
    </row>
    <row r="1964" spans="1:6" x14ac:dyDescent="0.25">
      <c r="A1964" t="s">
        <v>55</v>
      </c>
      <c r="B1964">
        <v>2015</v>
      </c>
      <c r="C1964" t="s">
        <v>9</v>
      </c>
      <c r="D1964" t="s">
        <v>39</v>
      </c>
      <c r="E1964" t="s">
        <v>20509</v>
      </c>
      <c r="F1964">
        <v>19</v>
      </c>
    </row>
    <row r="1965" spans="1:6" x14ac:dyDescent="0.25">
      <c r="A1965" t="s">
        <v>55</v>
      </c>
      <c r="B1965">
        <v>2015</v>
      </c>
      <c r="C1965" t="s">
        <v>9</v>
      </c>
      <c r="D1965" t="s">
        <v>103</v>
      </c>
      <c r="E1965" t="s">
        <v>20510</v>
      </c>
      <c r="F1965">
        <v>163</v>
      </c>
    </row>
    <row r="1966" spans="1:6" x14ac:dyDescent="0.25">
      <c r="A1966" t="s">
        <v>55</v>
      </c>
      <c r="B1966">
        <v>2015</v>
      </c>
      <c r="C1966" t="s">
        <v>10</v>
      </c>
      <c r="D1966" t="s">
        <v>38</v>
      </c>
      <c r="E1966" t="s">
        <v>20511</v>
      </c>
      <c r="F1966">
        <v>1</v>
      </c>
    </row>
    <row r="1967" spans="1:6" x14ac:dyDescent="0.25">
      <c r="A1967" t="s">
        <v>55</v>
      </c>
      <c r="B1967">
        <v>2015</v>
      </c>
      <c r="C1967" t="s">
        <v>10</v>
      </c>
      <c r="D1967" t="s">
        <v>40</v>
      </c>
      <c r="E1967" t="s">
        <v>20512</v>
      </c>
      <c r="F1967">
        <v>3</v>
      </c>
    </row>
    <row r="1968" spans="1:6" x14ac:dyDescent="0.25">
      <c r="A1968" t="s">
        <v>55</v>
      </c>
      <c r="B1968">
        <v>2015</v>
      </c>
      <c r="C1968" t="s">
        <v>10</v>
      </c>
      <c r="D1968" t="s">
        <v>102</v>
      </c>
      <c r="E1968" t="s">
        <v>20513</v>
      </c>
      <c r="F1968">
        <v>12</v>
      </c>
    </row>
    <row r="1969" spans="1:6" x14ac:dyDescent="0.25">
      <c r="A1969" t="s">
        <v>55</v>
      </c>
      <c r="B1969">
        <v>2015</v>
      </c>
      <c r="C1969" t="s">
        <v>10</v>
      </c>
      <c r="D1969" t="s">
        <v>107</v>
      </c>
      <c r="E1969" t="s">
        <v>20514</v>
      </c>
      <c r="F1969">
        <v>4</v>
      </c>
    </row>
    <row r="1970" spans="1:6" x14ac:dyDescent="0.25">
      <c r="A1970" t="s">
        <v>55</v>
      </c>
      <c r="B1970">
        <v>2015</v>
      </c>
      <c r="C1970" t="s">
        <v>10</v>
      </c>
      <c r="D1970" t="s">
        <v>39</v>
      </c>
      <c r="E1970" t="s">
        <v>20515</v>
      </c>
      <c r="F1970">
        <v>4</v>
      </c>
    </row>
    <row r="1971" spans="1:6" x14ac:dyDescent="0.25">
      <c r="A1971" t="s">
        <v>55</v>
      </c>
      <c r="B1971">
        <v>2015</v>
      </c>
      <c r="C1971" t="s">
        <v>10</v>
      </c>
      <c r="D1971" t="s">
        <v>103</v>
      </c>
      <c r="E1971" t="s">
        <v>20516</v>
      </c>
      <c r="F1971">
        <v>44</v>
      </c>
    </row>
    <row r="1972" spans="1:6" x14ac:dyDescent="0.25">
      <c r="A1972" t="s">
        <v>55</v>
      </c>
      <c r="B1972">
        <v>2015</v>
      </c>
      <c r="C1972" t="s">
        <v>11</v>
      </c>
      <c r="D1972" t="s">
        <v>38</v>
      </c>
      <c r="E1972" t="s">
        <v>20517</v>
      </c>
      <c r="F1972">
        <v>1</v>
      </c>
    </row>
    <row r="1973" spans="1:6" x14ac:dyDescent="0.25">
      <c r="A1973" t="s">
        <v>55</v>
      </c>
      <c r="B1973">
        <v>2015</v>
      </c>
      <c r="C1973" t="s">
        <v>11</v>
      </c>
      <c r="D1973" t="s">
        <v>40</v>
      </c>
      <c r="E1973" t="s">
        <v>20518</v>
      </c>
      <c r="F1973">
        <v>4</v>
      </c>
    </row>
    <row r="1974" spans="1:6" x14ac:dyDescent="0.25">
      <c r="A1974" t="s">
        <v>55</v>
      </c>
      <c r="B1974">
        <v>2015</v>
      </c>
      <c r="C1974" t="s">
        <v>11</v>
      </c>
      <c r="D1974" t="s">
        <v>102</v>
      </c>
      <c r="E1974" t="s">
        <v>20519</v>
      </c>
      <c r="F1974">
        <v>22</v>
      </c>
    </row>
    <row r="1975" spans="1:6" x14ac:dyDescent="0.25">
      <c r="A1975" t="s">
        <v>55</v>
      </c>
      <c r="B1975">
        <v>2015</v>
      </c>
      <c r="C1975" t="s">
        <v>11</v>
      </c>
      <c r="D1975" t="s">
        <v>107</v>
      </c>
      <c r="E1975" t="s">
        <v>20520</v>
      </c>
      <c r="F1975">
        <v>8</v>
      </c>
    </row>
    <row r="1976" spans="1:6" x14ac:dyDescent="0.25">
      <c r="A1976" t="s">
        <v>55</v>
      </c>
      <c r="B1976">
        <v>2015</v>
      </c>
      <c r="C1976" t="s">
        <v>11</v>
      </c>
      <c r="D1976" t="s">
        <v>39</v>
      </c>
      <c r="E1976" t="s">
        <v>20521</v>
      </c>
      <c r="F1976">
        <v>3</v>
      </c>
    </row>
    <row r="1977" spans="1:6" x14ac:dyDescent="0.25">
      <c r="A1977" t="s">
        <v>55</v>
      </c>
      <c r="B1977">
        <v>2015</v>
      </c>
      <c r="C1977" t="s">
        <v>11</v>
      </c>
      <c r="D1977" t="s">
        <v>103</v>
      </c>
      <c r="E1977" t="s">
        <v>20522</v>
      </c>
      <c r="F1977">
        <v>63</v>
      </c>
    </row>
    <row r="1978" spans="1:6" x14ac:dyDescent="0.25">
      <c r="A1978" t="s">
        <v>52</v>
      </c>
      <c r="B1978">
        <v>2010</v>
      </c>
      <c r="C1978" t="s">
        <v>7</v>
      </c>
      <c r="D1978" t="s">
        <v>38</v>
      </c>
      <c r="E1978" t="s">
        <v>20523</v>
      </c>
      <c r="F1978">
        <v>23</v>
      </c>
    </row>
    <row r="1979" spans="1:6" x14ac:dyDescent="0.25">
      <c r="A1979" t="s">
        <v>52</v>
      </c>
      <c r="B1979">
        <v>2010</v>
      </c>
      <c r="C1979" t="s">
        <v>7</v>
      </c>
      <c r="D1979" t="s">
        <v>40</v>
      </c>
      <c r="E1979" t="s">
        <v>20524</v>
      </c>
      <c r="F1979">
        <v>20</v>
      </c>
    </row>
    <row r="1980" spans="1:6" x14ac:dyDescent="0.25">
      <c r="A1980" t="s">
        <v>52</v>
      </c>
      <c r="B1980">
        <v>2010</v>
      </c>
      <c r="C1980" t="s">
        <v>7</v>
      </c>
      <c r="D1980" t="s">
        <v>102</v>
      </c>
      <c r="E1980" t="s">
        <v>20525</v>
      </c>
      <c r="F1980">
        <v>20</v>
      </c>
    </row>
    <row r="1981" spans="1:6" x14ac:dyDescent="0.25">
      <c r="A1981" t="s">
        <v>52</v>
      </c>
      <c r="B1981">
        <v>2010</v>
      </c>
      <c r="C1981" t="s">
        <v>7</v>
      </c>
      <c r="D1981" t="s">
        <v>107</v>
      </c>
      <c r="E1981" t="s">
        <v>20526</v>
      </c>
      <c r="F1981">
        <v>68</v>
      </c>
    </row>
    <row r="1982" spans="1:6" x14ac:dyDescent="0.25">
      <c r="A1982" t="s">
        <v>52</v>
      </c>
      <c r="B1982">
        <v>2010</v>
      </c>
      <c r="C1982" t="s">
        <v>7</v>
      </c>
      <c r="D1982" t="s">
        <v>39</v>
      </c>
      <c r="E1982" t="s">
        <v>20527</v>
      </c>
      <c r="F1982">
        <v>31</v>
      </c>
    </row>
    <row r="1983" spans="1:6" x14ac:dyDescent="0.25">
      <c r="A1983" t="s">
        <v>52</v>
      </c>
      <c r="B1983">
        <v>2010</v>
      </c>
      <c r="C1983" t="s">
        <v>7</v>
      </c>
      <c r="D1983" t="s">
        <v>103</v>
      </c>
      <c r="E1983" t="s">
        <v>20528</v>
      </c>
      <c r="F1983">
        <v>265</v>
      </c>
    </row>
    <row r="1984" spans="1:6" x14ac:dyDescent="0.25">
      <c r="A1984" t="s">
        <v>52</v>
      </c>
      <c r="B1984">
        <v>2010</v>
      </c>
      <c r="C1984" t="s">
        <v>8</v>
      </c>
      <c r="D1984" t="s">
        <v>38</v>
      </c>
      <c r="E1984" t="s">
        <v>20529</v>
      </c>
      <c r="F1984">
        <v>29</v>
      </c>
    </row>
    <row r="1985" spans="1:6" x14ac:dyDescent="0.25">
      <c r="A1985" t="s">
        <v>52</v>
      </c>
      <c r="B1985">
        <v>2010</v>
      </c>
      <c r="C1985" t="s">
        <v>8</v>
      </c>
      <c r="D1985" t="s">
        <v>40</v>
      </c>
      <c r="E1985" t="s">
        <v>20530</v>
      </c>
      <c r="F1985">
        <v>36</v>
      </c>
    </row>
    <row r="1986" spans="1:6" x14ac:dyDescent="0.25">
      <c r="A1986" t="s">
        <v>52</v>
      </c>
      <c r="B1986">
        <v>2010</v>
      </c>
      <c r="C1986" t="s">
        <v>8</v>
      </c>
      <c r="D1986" t="s">
        <v>102</v>
      </c>
      <c r="E1986" t="s">
        <v>20531</v>
      </c>
      <c r="F1986">
        <v>44</v>
      </c>
    </row>
    <row r="1987" spans="1:6" x14ac:dyDescent="0.25">
      <c r="A1987" t="s">
        <v>52</v>
      </c>
      <c r="B1987">
        <v>2010</v>
      </c>
      <c r="C1987" t="s">
        <v>8</v>
      </c>
      <c r="D1987" t="s">
        <v>107</v>
      </c>
      <c r="E1987" t="s">
        <v>20532</v>
      </c>
      <c r="F1987">
        <v>48</v>
      </c>
    </row>
    <row r="1988" spans="1:6" x14ac:dyDescent="0.25">
      <c r="A1988" t="s">
        <v>52</v>
      </c>
      <c r="B1988">
        <v>2010</v>
      </c>
      <c r="C1988" t="s">
        <v>8</v>
      </c>
      <c r="D1988" t="s">
        <v>39</v>
      </c>
      <c r="E1988" t="s">
        <v>20533</v>
      </c>
      <c r="F1988">
        <v>99</v>
      </c>
    </row>
    <row r="1989" spans="1:6" x14ac:dyDescent="0.25">
      <c r="A1989" t="s">
        <v>52</v>
      </c>
      <c r="B1989">
        <v>2010</v>
      </c>
      <c r="C1989" t="s">
        <v>8</v>
      </c>
      <c r="D1989" t="s">
        <v>103</v>
      </c>
      <c r="E1989" t="s">
        <v>20534</v>
      </c>
      <c r="F1989">
        <v>839</v>
      </c>
    </row>
    <row r="1990" spans="1:6" x14ac:dyDescent="0.25">
      <c r="A1990" t="s">
        <v>52</v>
      </c>
      <c r="B1990">
        <v>2010</v>
      </c>
      <c r="C1990" t="s">
        <v>9</v>
      </c>
      <c r="D1990" t="s">
        <v>40</v>
      </c>
      <c r="E1990" t="s">
        <v>20535</v>
      </c>
      <c r="F1990">
        <v>2</v>
      </c>
    </row>
    <row r="1991" spans="1:6" x14ac:dyDescent="0.25">
      <c r="A1991" t="s">
        <v>52</v>
      </c>
      <c r="B1991">
        <v>2010</v>
      </c>
      <c r="C1991" t="s">
        <v>9</v>
      </c>
      <c r="D1991" t="s">
        <v>102</v>
      </c>
      <c r="E1991" t="s">
        <v>20536</v>
      </c>
      <c r="F1991">
        <v>17</v>
      </c>
    </row>
    <row r="1992" spans="1:6" x14ac:dyDescent="0.25">
      <c r="A1992" t="s">
        <v>52</v>
      </c>
      <c r="B1992">
        <v>2010</v>
      </c>
      <c r="C1992" t="s">
        <v>9</v>
      </c>
      <c r="D1992" t="s">
        <v>107</v>
      </c>
      <c r="E1992" t="s">
        <v>20537</v>
      </c>
      <c r="F1992">
        <v>12</v>
      </c>
    </row>
    <row r="1993" spans="1:6" x14ac:dyDescent="0.25">
      <c r="A1993" t="s">
        <v>52</v>
      </c>
      <c r="B1993">
        <v>2010</v>
      </c>
      <c r="C1993" t="s">
        <v>9</v>
      </c>
      <c r="D1993" t="s">
        <v>39</v>
      </c>
      <c r="E1993" t="s">
        <v>20538</v>
      </c>
      <c r="F1993">
        <v>22</v>
      </c>
    </row>
    <row r="1994" spans="1:6" x14ac:dyDescent="0.25">
      <c r="A1994" t="s">
        <v>52</v>
      </c>
      <c r="B1994">
        <v>2010</v>
      </c>
      <c r="C1994" t="s">
        <v>9</v>
      </c>
      <c r="D1994" t="s">
        <v>103</v>
      </c>
      <c r="E1994" t="s">
        <v>20539</v>
      </c>
      <c r="F1994">
        <v>254</v>
      </c>
    </row>
    <row r="1995" spans="1:6" x14ac:dyDescent="0.25">
      <c r="A1995" t="s">
        <v>52</v>
      </c>
      <c r="B1995">
        <v>2010</v>
      </c>
      <c r="C1995" t="s">
        <v>10</v>
      </c>
      <c r="D1995" t="s">
        <v>40</v>
      </c>
      <c r="E1995" t="s">
        <v>20540</v>
      </c>
      <c r="F1995">
        <v>1</v>
      </c>
    </row>
    <row r="1996" spans="1:6" x14ac:dyDescent="0.25">
      <c r="A1996" t="s">
        <v>52</v>
      </c>
      <c r="B1996">
        <v>2010</v>
      </c>
      <c r="C1996" t="s">
        <v>10</v>
      </c>
      <c r="D1996" t="s">
        <v>102</v>
      </c>
      <c r="E1996" t="s">
        <v>20541</v>
      </c>
      <c r="F1996">
        <v>16</v>
      </c>
    </row>
    <row r="1997" spans="1:6" x14ac:dyDescent="0.25">
      <c r="A1997" t="s">
        <v>52</v>
      </c>
      <c r="B1997">
        <v>2010</v>
      </c>
      <c r="C1997" t="s">
        <v>10</v>
      </c>
      <c r="D1997" t="s">
        <v>39</v>
      </c>
      <c r="E1997" t="s">
        <v>20542</v>
      </c>
      <c r="F1997">
        <v>10</v>
      </c>
    </row>
    <row r="1998" spans="1:6" x14ac:dyDescent="0.25">
      <c r="A1998" t="s">
        <v>52</v>
      </c>
      <c r="B1998">
        <v>2010</v>
      </c>
      <c r="C1998" t="s">
        <v>10</v>
      </c>
      <c r="D1998" t="s">
        <v>103</v>
      </c>
      <c r="E1998" t="s">
        <v>20543</v>
      </c>
      <c r="F1998">
        <v>54</v>
      </c>
    </row>
    <row r="1999" spans="1:6" x14ac:dyDescent="0.25">
      <c r="A1999" t="s">
        <v>52</v>
      </c>
      <c r="B1999">
        <v>2010</v>
      </c>
      <c r="C1999" t="s">
        <v>11</v>
      </c>
      <c r="D1999" t="s">
        <v>38</v>
      </c>
      <c r="E1999" t="s">
        <v>20544</v>
      </c>
      <c r="F1999">
        <v>4</v>
      </c>
    </row>
    <row r="2000" spans="1:6" x14ac:dyDescent="0.25">
      <c r="A2000" t="s">
        <v>52</v>
      </c>
      <c r="B2000">
        <v>2010</v>
      </c>
      <c r="C2000" t="s">
        <v>11</v>
      </c>
      <c r="D2000" t="s">
        <v>40</v>
      </c>
      <c r="E2000" t="s">
        <v>20545</v>
      </c>
      <c r="F2000">
        <v>1</v>
      </c>
    </row>
    <row r="2001" spans="1:6" x14ac:dyDescent="0.25">
      <c r="A2001" t="s">
        <v>52</v>
      </c>
      <c r="B2001">
        <v>2010</v>
      </c>
      <c r="C2001" t="s">
        <v>11</v>
      </c>
      <c r="D2001" t="s">
        <v>102</v>
      </c>
      <c r="E2001" t="s">
        <v>20546</v>
      </c>
      <c r="F2001">
        <v>20</v>
      </c>
    </row>
    <row r="2002" spans="1:6" x14ac:dyDescent="0.25">
      <c r="A2002" t="s">
        <v>52</v>
      </c>
      <c r="B2002">
        <v>2010</v>
      </c>
      <c r="C2002" t="s">
        <v>11</v>
      </c>
      <c r="D2002" t="s">
        <v>107</v>
      </c>
      <c r="E2002" t="s">
        <v>20547</v>
      </c>
      <c r="F2002">
        <v>4</v>
      </c>
    </row>
    <row r="2003" spans="1:6" x14ac:dyDescent="0.25">
      <c r="A2003" t="s">
        <v>52</v>
      </c>
      <c r="B2003">
        <v>2010</v>
      </c>
      <c r="C2003" t="s">
        <v>11</v>
      </c>
      <c r="D2003" t="s">
        <v>39</v>
      </c>
      <c r="E2003" t="s">
        <v>20548</v>
      </c>
      <c r="F2003">
        <v>2</v>
      </c>
    </row>
    <row r="2004" spans="1:6" x14ac:dyDescent="0.25">
      <c r="A2004" t="s">
        <v>52</v>
      </c>
      <c r="B2004">
        <v>2010</v>
      </c>
      <c r="C2004" t="s">
        <v>11</v>
      </c>
      <c r="D2004" t="s">
        <v>103</v>
      </c>
      <c r="E2004" t="s">
        <v>20549</v>
      </c>
      <c r="F2004">
        <v>51</v>
      </c>
    </row>
    <row r="2005" spans="1:6" x14ac:dyDescent="0.25">
      <c r="A2005" t="s">
        <v>52</v>
      </c>
      <c r="B2005">
        <v>2011</v>
      </c>
      <c r="C2005" t="s">
        <v>7</v>
      </c>
      <c r="D2005" t="s">
        <v>38</v>
      </c>
      <c r="E2005" t="s">
        <v>20550</v>
      </c>
      <c r="F2005">
        <v>13</v>
      </c>
    </row>
    <row r="2006" spans="1:6" x14ac:dyDescent="0.25">
      <c r="A2006" t="s">
        <v>52</v>
      </c>
      <c r="B2006">
        <v>2011</v>
      </c>
      <c r="C2006" t="s">
        <v>7</v>
      </c>
      <c r="D2006" t="s">
        <v>40</v>
      </c>
      <c r="E2006" t="s">
        <v>20551</v>
      </c>
      <c r="F2006">
        <v>9</v>
      </c>
    </row>
    <row r="2007" spans="1:6" x14ac:dyDescent="0.25">
      <c r="A2007" t="s">
        <v>52</v>
      </c>
      <c r="B2007">
        <v>2011</v>
      </c>
      <c r="C2007" t="s">
        <v>7</v>
      </c>
      <c r="D2007" t="s">
        <v>102</v>
      </c>
      <c r="E2007" t="s">
        <v>20552</v>
      </c>
      <c r="F2007">
        <v>34</v>
      </c>
    </row>
    <row r="2008" spans="1:6" x14ac:dyDescent="0.25">
      <c r="A2008" t="s">
        <v>52</v>
      </c>
      <c r="B2008">
        <v>2011</v>
      </c>
      <c r="C2008" t="s">
        <v>7</v>
      </c>
      <c r="D2008" t="s">
        <v>107</v>
      </c>
      <c r="E2008" t="s">
        <v>20553</v>
      </c>
      <c r="F2008">
        <v>39</v>
      </c>
    </row>
    <row r="2009" spans="1:6" x14ac:dyDescent="0.25">
      <c r="A2009" t="s">
        <v>52</v>
      </c>
      <c r="B2009">
        <v>2011</v>
      </c>
      <c r="C2009" t="s">
        <v>7</v>
      </c>
      <c r="D2009" t="s">
        <v>39</v>
      </c>
      <c r="E2009" t="s">
        <v>20554</v>
      </c>
      <c r="F2009">
        <v>36</v>
      </c>
    </row>
    <row r="2010" spans="1:6" x14ac:dyDescent="0.25">
      <c r="A2010" t="s">
        <v>52</v>
      </c>
      <c r="B2010">
        <v>2011</v>
      </c>
      <c r="C2010" t="s">
        <v>7</v>
      </c>
      <c r="D2010" t="s">
        <v>103</v>
      </c>
      <c r="E2010" t="s">
        <v>20555</v>
      </c>
      <c r="F2010">
        <v>255</v>
      </c>
    </row>
    <row r="2011" spans="1:6" x14ac:dyDescent="0.25">
      <c r="A2011" t="s">
        <v>52</v>
      </c>
      <c r="B2011">
        <v>2011</v>
      </c>
      <c r="C2011" t="s">
        <v>8</v>
      </c>
      <c r="D2011" t="s">
        <v>38</v>
      </c>
      <c r="E2011" t="s">
        <v>20556</v>
      </c>
      <c r="F2011">
        <v>24</v>
      </c>
    </row>
    <row r="2012" spans="1:6" x14ac:dyDescent="0.25">
      <c r="A2012" t="s">
        <v>52</v>
      </c>
      <c r="B2012">
        <v>2011</v>
      </c>
      <c r="C2012" t="s">
        <v>8</v>
      </c>
      <c r="D2012" t="s">
        <v>40</v>
      </c>
      <c r="E2012" t="s">
        <v>20557</v>
      </c>
      <c r="F2012">
        <v>14</v>
      </c>
    </row>
    <row r="2013" spans="1:6" x14ac:dyDescent="0.25">
      <c r="A2013" t="s">
        <v>52</v>
      </c>
      <c r="B2013">
        <v>2011</v>
      </c>
      <c r="C2013" t="s">
        <v>8</v>
      </c>
      <c r="D2013" t="s">
        <v>102</v>
      </c>
      <c r="E2013" t="s">
        <v>20558</v>
      </c>
      <c r="F2013">
        <v>52</v>
      </c>
    </row>
    <row r="2014" spans="1:6" x14ac:dyDescent="0.25">
      <c r="A2014" t="s">
        <v>52</v>
      </c>
      <c r="B2014">
        <v>2011</v>
      </c>
      <c r="C2014" t="s">
        <v>8</v>
      </c>
      <c r="D2014" t="s">
        <v>107</v>
      </c>
      <c r="E2014" t="s">
        <v>20559</v>
      </c>
      <c r="F2014">
        <v>19</v>
      </c>
    </row>
    <row r="2015" spans="1:6" x14ac:dyDescent="0.25">
      <c r="A2015" t="s">
        <v>52</v>
      </c>
      <c r="B2015">
        <v>2011</v>
      </c>
      <c r="C2015" t="s">
        <v>8</v>
      </c>
      <c r="D2015" t="s">
        <v>39</v>
      </c>
      <c r="E2015" t="s">
        <v>20560</v>
      </c>
      <c r="F2015">
        <v>101</v>
      </c>
    </row>
    <row r="2016" spans="1:6" x14ac:dyDescent="0.25">
      <c r="A2016" t="s">
        <v>52</v>
      </c>
      <c r="B2016">
        <v>2011</v>
      </c>
      <c r="C2016" t="s">
        <v>8</v>
      </c>
      <c r="D2016" t="s">
        <v>103</v>
      </c>
      <c r="E2016" t="s">
        <v>20561</v>
      </c>
      <c r="F2016">
        <v>868</v>
      </c>
    </row>
    <row r="2017" spans="1:6" x14ac:dyDescent="0.25">
      <c r="A2017" t="s">
        <v>52</v>
      </c>
      <c r="B2017">
        <v>2011</v>
      </c>
      <c r="C2017" t="s">
        <v>9</v>
      </c>
      <c r="D2017" t="s">
        <v>38</v>
      </c>
      <c r="E2017" t="s">
        <v>20562</v>
      </c>
      <c r="F2017">
        <v>3</v>
      </c>
    </row>
    <row r="2018" spans="1:6" x14ac:dyDescent="0.25">
      <c r="A2018" t="s">
        <v>52</v>
      </c>
      <c r="B2018">
        <v>2011</v>
      </c>
      <c r="C2018" t="s">
        <v>9</v>
      </c>
      <c r="D2018" t="s">
        <v>40</v>
      </c>
      <c r="E2018" t="s">
        <v>20563</v>
      </c>
      <c r="F2018">
        <v>3</v>
      </c>
    </row>
    <row r="2019" spans="1:6" x14ac:dyDescent="0.25">
      <c r="A2019" t="s">
        <v>52</v>
      </c>
      <c r="B2019">
        <v>2011</v>
      </c>
      <c r="C2019" t="s">
        <v>9</v>
      </c>
      <c r="D2019" t="s">
        <v>102</v>
      </c>
      <c r="E2019" t="s">
        <v>20564</v>
      </c>
      <c r="F2019">
        <v>20</v>
      </c>
    </row>
    <row r="2020" spans="1:6" x14ac:dyDescent="0.25">
      <c r="A2020" t="s">
        <v>52</v>
      </c>
      <c r="B2020">
        <v>2011</v>
      </c>
      <c r="C2020" t="s">
        <v>9</v>
      </c>
      <c r="D2020" t="s">
        <v>107</v>
      </c>
      <c r="E2020" t="s">
        <v>20565</v>
      </c>
      <c r="F2020">
        <v>1</v>
      </c>
    </row>
    <row r="2021" spans="1:6" x14ac:dyDescent="0.25">
      <c r="A2021" t="s">
        <v>52</v>
      </c>
      <c r="B2021">
        <v>2011</v>
      </c>
      <c r="C2021" t="s">
        <v>9</v>
      </c>
      <c r="D2021" t="s">
        <v>39</v>
      </c>
      <c r="E2021" t="s">
        <v>20566</v>
      </c>
      <c r="F2021">
        <v>19</v>
      </c>
    </row>
    <row r="2022" spans="1:6" x14ac:dyDescent="0.25">
      <c r="A2022" t="s">
        <v>52</v>
      </c>
      <c r="B2022">
        <v>2011</v>
      </c>
      <c r="C2022" t="s">
        <v>9</v>
      </c>
      <c r="D2022" t="s">
        <v>103</v>
      </c>
      <c r="E2022" t="s">
        <v>20567</v>
      </c>
      <c r="F2022">
        <v>241</v>
      </c>
    </row>
    <row r="2023" spans="1:6" x14ac:dyDescent="0.25">
      <c r="A2023" t="s">
        <v>52</v>
      </c>
      <c r="B2023">
        <v>2011</v>
      </c>
      <c r="C2023" t="s">
        <v>10</v>
      </c>
      <c r="D2023" t="s">
        <v>38</v>
      </c>
      <c r="E2023" t="s">
        <v>20568</v>
      </c>
      <c r="F2023">
        <v>2</v>
      </c>
    </row>
    <row r="2024" spans="1:6" x14ac:dyDescent="0.25">
      <c r="A2024" t="s">
        <v>52</v>
      </c>
      <c r="B2024">
        <v>2011</v>
      </c>
      <c r="C2024" t="s">
        <v>10</v>
      </c>
      <c r="D2024" t="s">
        <v>102</v>
      </c>
      <c r="E2024" t="s">
        <v>20569</v>
      </c>
      <c r="F2024">
        <v>15</v>
      </c>
    </row>
    <row r="2025" spans="1:6" x14ac:dyDescent="0.25">
      <c r="A2025" t="s">
        <v>52</v>
      </c>
      <c r="B2025">
        <v>2011</v>
      </c>
      <c r="C2025" t="s">
        <v>10</v>
      </c>
      <c r="D2025" t="s">
        <v>107</v>
      </c>
      <c r="E2025" t="s">
        <v>20570</v>
      </c>
      <c r="F2025">
        <v>2</v>
      </c>
    </row>
    <row r="2026" spans="1:6" x14ac:dyDescent="0.25">
      <c r="A2026" t="s">
        <v>52</v>
      </c>
      <c r="B2026">
        <v>2011</v>
      </c>
      <c r="C2026" t="s">
        <v>10</v>
      </c>
      <c r="D2026" t="s">
        <v>39</v>
      </c>
      <c r="E2026" t="s">
        <v>20571</v>
      </c>
      <c r="F2026">
        <v>7</v>
      </c>
    </row>
    <row r="2027" spans="1:6" x14ac:dyDescent="0.25">
      <c r="A2027" t="s">
        <v>52</v>
      </c>
      <c r="B2027">
        <v>2011</v>
      </c>
      <c r="C2027" t="s">
        <v>10</v>
      </c>
      <c r="D2027" t="s">
        <v>103</v>
      </c>
      <c r="E2027" t="s">
        <v>20572</v>
      </c>
      <c r="F2027">
        <v>51</v>
      </c>
    </row>
    <row r="2028" spans="1:6" x14ac:dyDescent="0.25">
      <c r="A2028" t="s">
        <v>52</v>
      </c>
      <c r="B2028">
        <v>2011</v>
      </c>
      <c r="C2028" t="s">
        <v>11</v>
      </c>
      <c r="D2028" t="s">
        <v>38</v>
      </c>
      <c r="E2028" t="s">
        <v>20573</v>
      </c>
      <c r="F2028">
        <v>1</v>
      </c>
    </row>
    <row r="2029" spans="1:6" x14ac:dyDescent="0.25">
      <c r="A2029" t="s">
        <v>52</v>
      </c>
      <c r="B2029">
        <v>2011</v>
      </c>
      <c r="C2029" t="s">
        <v>11</v>
      </c>
      <c r="D2029" t="s">
        <v>102</v>
      </c>
      <c r="E2029" t="s">
        <v>20574</v>
      </c>
      <c r="F2029">
        <v>24</v>
      </c>
    </row>
    <row r="2030" spans="1:6" x14ac:dyDescent="0.25">
      <c r="A2030" t="s">
        <v>52</v>
      </c>
      <c r="B2030">
        <v>2011</v>
      </c>
      <c r="C2030" t="s">
        <v>11</v>
      </c>
      <c r="D2030" t="s">
        <v>107</v>
      </c>
      <c r="E2030" t="s">
        <v>20575</v>
      </c>
      <c r="F2030">
        <v>5</v>
      </c>
    </row>
    <row r="2031" spans="1:6" x14ac:dyDescent="0.25">
      <c r="A2031" t="s">
        <v>52</v>
      </c>
      <c r="B2031">
        <v>2011</v>
      </c>
      <c r="C2031" t="s">
        <v>11</v>
      </c>
      <c r="D2031" t="s">
        <v>39</v>
      </c>
      <c r="E2031" t="s">
        <v>20576</v>
      </c>
      <c r="F2031">
        <v>8</v>
      </c>
    </row>
    <row r="2032" spans="1:6" x14ac:dyDescent="0.25">
      <c r="A2032" t="s">
        <v>52</v>
      </c>
      <c r="B2032">
        <v>2011</v>
      </c>
      <c r="C2032" t="s">
        <v>11</v>
      </c>
      <c r="D2032" t="s">
        <v>103</v>
      </c>
      <c r="E2032" t="s">
        <v>20577</v>
      </c>
      <c r="F2032">
        <v>66</v>
      </c>
    </row>
    <row r="2033" spans="1:6" x14ac:dyDescent="0.25">
      <c r="A2033" t="s">
        <v>52</v>
      </c>
      <c r="B2033">
        <v>2012</v>
      </c>
      <c r="C2033" t="s">
        <v>7</v>
      </c>
      <c r="D2033" t="s">
        <v>38</v>
      </c>
      <c r="E2033" t="s">
        <v>20578</v>
      </c>
      <c r="F2033">
        <v>14</v>
      </c>
    </row>
    <row r="2034" spans="1:6" x14ac:dyDescent="0.25">
      <c r="A2034" t="s">
        <v>52</v>
      </c>
      <c r="B2034">
        <v>2012</v>
      </c>
      <c r="C2034" t="s">
        <v>7</v>
      </c>
      <c r="D2034" t="s">
        <v>40</v>
      </c>
      <c r="E2034" t="s">
        <v>20579</v>
      </c>
      <c r="F2034">
        <v>19</v>
      </c>
    </row>
    <row r="2035" spans="1:6" x14ac:dyDescent="0.25">
      <c r="A2035" t="s">
        <v>52</v>
      </c>
      <c r="B2035">
        <v>2012</v>
      </c>
      <c r="C2035" t="s">
        <v>7</v>
      </c>
      <c r="D2035" t="s">
        <v>102</v>
      </c>
      <c r="E2035" t="s">
        <v>20580</v>
      </c>
      <c r="F2035">
        <v>21</v>
      </c>
    </row>
    <row r="2036" spans="1:6" x14ac:dyDescent="0.25">
      <c r="A2036" t="s">
        <v>52</v>
      </c>
      <c r="B2036">
        <v>2012</v>
      </c>
      <c r="C2036" t="s">
        <v>7</v>
      </c>
      <c r="D2036" t="s">
        <v>107</v>
      </c>
      <c r="E2036" t="s">
        <v>20581</v>
      </c>
      <c r="F2036">
        <v>52</v>
      </c>
    </row>
    <row r="2037" spans="1:6" x14ac:dyDescent="0.25">
      <c r="A2037" t="s">
        <v>52</v>
      </c>
      <c r="B2037">
        <v>2012</v>
      </c>
      <c r="C2037" t="s">
        <v>7</v>
      </c>
      <c r="D2037" t="s">
        <v>39</v>
      </c>
      <c r="E2037" t="s">
        <v>20582</v>
      </c>
      <c r="F2037">
        <v>15</v>
      </c>
    </row>
    <row r="2038" spans="1:6" x14ac:dyDescent="0.25">
      <c r="A2038" t="s">
        <v>52</v>
      </c>
      <c r="B2038">
        <v>2012</v>
      </c>
      <c r="C2038" t="s">
        <v>7</v>
      </c>
      <c r="D2038" t="s">
        <v>103</v>
      </c>
      <c r="E2038" t="s">
        <v>20583</v>
      </c>
      <c r="F2038">
        <v>241</v>
      </c>
    </row>
    <row r="2039" spans="1:6" x14ac:dyDescent="0.25">
      <c r="A2039" t="s">
        <v>52</v>
      </c>
      <c r="B2039">
        <v>2012</v>
      </c>
      <c r="C2039" t="s">
        <v>8</v>
      </c>
      <c r="D2039" t="s">
        <v>38</v>
      </c>
      <c r="E2039" t="s">
        <v>20584</v>
      </c>
      <c r="F2039">
        <v>38</v>
      </c>
    </row>
    <row r="2040" spans="1:6" x14ac:dyDescent="0.25">
      <c r="A2040" t="s">
        <v>52</v>
      </c>
      <c r="B2040">
        <v>2012</v>
      </c>
      <c r="C2040" t="s">
        <v>8</v>
      </c>
      <c r="D2040" t="s">
        <v>40</v>
      </c>
      <c r="E2040" t="s">
        <v>20585</v>
      </c>
      <c r="F2040">
        <v>31</v>
      </c>
    </row>
    <row r="2041" spans="1:6" x14ac:dyDescent="0.25">
      <c r="A2041" t="s">
        <v>52</v>
      </c>
      <c r="B2041">
        <v>2012</v>
      </c>
      <c r="C2041" t="s">
        <v>8</v>
      </c>
      <c r="D2041" t="s">
        <v>102</v>
      </c>
      <c r="E2041" t="s">
        <v>20586</v>
      </c>
      <c r="F2041">
        <v>49</v>
      </c>
    </row>
    <row r="2042" spans="1:6" x14ac:dyDescent="0.25">
      <c r="A2042" t="s">
        <v>52</v>
      </c>
      <c r="B2042">
        <v>2012</v>
      </c>
      <c r="C2042" t="s">
        <v>8</v>
      </c>
      <c r="D2042" t="s">
        <v>107</v>
      </c>
      <c r="E2042" t="s">
        <v>20587</v>
      </c>
      <c r="F2042">
        <v>60</v>
      </c>
    </row>
    <row r="2043" spans="1:6" x14ac:dyDescent="0.25">
      <c r="A2043" t="s">
        <v>52</v>
      </c>
      <c r="B2043">
        <v>2012</v>
      </c>
      <c r="C2043" t="s">
        <v>8</v>
      </c>
      <c r="D2043" t="s">
        <v>39</v>
      </c>
      <c r="E2043" t="s">
        <v>20588</v>
      </c>
      <c r="F2043">
        <v>91</v>
      </c>
    </row>
    <row r="2044" spans="1:6" x14ac:dyDescent="0.25">
      <c r="A2044" t="s">
        <v>52</v>
      </c>
      <c r="B2044">
        <v>2012</v>
      </c>
      <c r="C2044" t="s">
        <v>8</v>
      </c>
      <c r="D2044" t="s">
        <v>103</v>
      </c>
      <c r="E2044" t="s">
        <v>20589</v>
      </c>
      <c r="F2044">
        <v>797</v>
      </c>
    </row>
    <row r="2045" spans="1:6" x14ac:dyDescent="0.25">
      <c r="A2045" t="s">
        <v>52</v>
      </c>
      <c r="B2045">
        <v>2012</v>
      </c>
      <c r="C2045" t="s">
        <v>9</v>
      </c>
      <c r="D2045" t="s">
        <v>38</v>
      </c>
      <c r="E2045" t="s">
        <v>20590</v>
      </c>
      <c r="F2045">
        <v>3</v>
      </c>
    </row>
    <row r="2046" spans="1:6" x14ac:dyDescent="0.25">
      <c r="A2046" t="s">
        <v>52</v>
      </c>
      <c r="B2046">
        <v>2012</v>
      </c>
      <c r="C2046" t="s">
        <v>9</v>
      </c>
      <c r="D2046" t="s">
        <v>40</v>
      </c>
      <c r="E2046" t="s">
        <v>20591</v>
      </c>
      <c r="F2046">
        <v>2</v>
      </c>
    </row>
    <row r="2047" spans="1:6" x14ac:dyDescent="0.25">
      <c r="A2047" t="s">
        <v>52</v>
      </c>
      <c r="B2047">
        <v>2012</v>
      </c>
      <c r="C2047" t="s">
        <v>9</v>
      </c>
      <c r="D2047" t="s">
        <v>102</v>
      </c>
      <c r="E2047" t="s">
        <v>20592</v>
      </c>
      <c r="F2047">
        <v>17</v>
      </c>
    </row>
    <row r="2048" spans="1:6" x14ac:dyDescent="0.25">
      <c r="A2048" t="s">
        <v>52</v>
      </c>
      <c r="B2048">
        <v>2012</v>
      </c>
      <c r="C2048" t="s">
        <v>9</v>
      </c>
      <c r="D2048" t="s">
        <v>107</v>
      </c>
      <c r="E2048" t="s">
        <v>20593</v>
      </c>
      <c r="F2048">
        <v>4</v>
      </c>
    </row>
    <row r="2049" spans="1:6" x14ac:dyDescent="0.25">
      <c r="A2049" t="s">
        <v>52</v>
      </c>
      <c r="B2049">
        <v>2012</v>
      </c>
      <c r="C2049" t="s">
        <v>9</v>
      </c>
      <c r="D2049" t="s">
        <v>39</v>
      </c>
      <c r="E2049" t="s">
        <v>20594</v>
      </c>
      <c r="F2049">
        <v>24</v>
      </c>
    </row>
    <row r="2050" spans="1:6" x14ac:dyDescent="0.25">
      <c r="A2050" t="s">
        <v>52</v>
      </c>
      <c r="B2050">
        <v>2012</v>
      </c>
      <c r="C2050" t="s">
        <v>9</v>
      </c>
      <c r="D2050" t="s">
        <v>103</v>
      </c>
      <c r="E2050" t="s">
        <v>20595</v>
      </c>
      <c r="F2050">
        <v>230</v>
      </c>
    </row>
    <row r="2051" spans="1:6" x14ac:dyDescent="0.25">
      <c r="A2051" t="s">
        <v>52</v>
      </c>
      <c r="B2051">
        <v>2012</v>
      </c>
      <c r="C2051" t="s">
        <v>10</v>
      </c>
      <c r="D2051" t="s">
        <v>40</v>
      </c>
      <c r="E2051" t="s">
        <v>20596</v>
      </c>
      <c r="F2051">
        <v>3</v>
      </c>
    </row>
    <row r="2052" spans="1:6" x14ac:dyDescent="0.25">
      <c r="A2052" t="s">
        <v>52</v>
      </c>
      <c r="B2052">
        <v>2012</v>
      </c>
      <c r="C2052" t="s">
        <v>10</v>
      </c>
      <c r="D2052" t="s">
        <v>102</v>
      </c>
      <c r="E2052" t="s">
        <v>20597</v>
      </c>
      <c r="F2052">
        <v>12</v>
      </c>
    </row>
    <row r="2053" spans="1:6" x14ac:dyDescent="0.25">
      <c r="A2053" t="s">
        <v>52</v>
      </c>
      <c r="B2053">
        <v>2012</v>
      </c>
      <c r="C2053" t="s">
        <v>10</v>
      </c>
      <c r="D2053" t="s">
        <v>107</v>
      </c>
      <c r="E2053" t="s">
        <v>20598</v>
      </c>
      <c r="F2053">
        <v>1</v>
      </c>
    </row>
    <row r="2054" spans="1:6" x14ac:dyDescent="0.25">
      <c r="A2054" t="s">
        <v>52</v>
      </c>
      <c r="B2054">
        <v>2012</v>
      </c>
      <c r="C2054" t="s">
        <v>10</v>
      </c>
      <c r="D2054" t="s">
        <v>39</v>
      </c>
      <c r="E2054" t="s">
        <v>20599</v>
      </c>
      <c r="F2054">
        <v>4</v>
      </c>
    </row>
    <row r="2055" spans="1:6" x14ac:dyDescent="0.25">
      <c r="A2055" t="s">
        <v>52</v>
      </c>
      <c r="B2055">
        <v>2012</v>
      </c>
      <c r="C2055" t="s">
        <v>10</v>
      </c>
      <c r="D2055" t="s">
        <v>103</v>
      </c>
      <c r="E2055" t="s">
        <v>20600</v>
      </c>
      <c r="F2055">
        <v>55</v>
      </c>
    </row>
    <row r="2056" spans="1:6" x14ac:dyDescent="0.25">
      <c r="A2056" t="s">
        <v>52</v>
      </c>
      <c r="B2056">
        <v>2012</v>
      </c>
      <c r="C2056" t="s">
        <v>11</v>
      </c>
      <c r="D2056" t="s">
        <v>38</v>
      </c>
      <c r="E2056" t="s">
        <v>20601</v>
      </c>
      <c r="F2056">
        <v>2</v>
      </c>
    </row>
    <row r="2057" spans="1:6" x14ac:dyDescent="0.25">
      <c r="A2057" t="s">
        <v>52</v>
      </c>
      <c r="B2057">
        <v>2012</v>
      </c>
      <c r="C2057" t="s">
        <v>11</v>
      </c>
      <c r="D2057" t="s">
        <v>102</v>
      </c>
      <c r="E2057" t="s">
        <v>20602</v>
      </c>
      <c r="F2057">
        <v>28</v>
      </c>
    </row>
    <row r="2058" spans="1:6" x14ac:dyDescent="0.25">
      <c r="A2058" t="s">
        <v>52</v>
      </c>
      <c r="B2058">
        <v>2012</v>
      </c>
      <c r="C2058" t="s">
        <v>11</v>
      </c>
      <c r="D2058" t="s">
        <v>107</v>
      </c>
      <c r="E2058" t="s">
        <v>20603</v>
      </c>
      <c r="F2058">
        <v>2</v>
      </c>
    </row>
    <row r="2059" spans="1:6" x14ac:dyDescent="0.25">
      <c r="A2059" t="s">
        <v>52</v>
      </c>
      <c r="B2059">
        <v>2012</v>
      </c>
      <c r="C2059" t="s">
        <v>11</v>
      </c>
      <c r="D2059" t="s">
        <v>39</v>
      </c>
      <c r="E2059" t="s">
        <v>20604</v>
      </c>
      <c r="F2059">
        <v>8</v>
      </c>
    </row>
    <row r="2060" spans="1:6" x14ac:dyDescent="0.25">
      <c r="A2060" t="s">
        <v>52</v>
      </c>
      <c r="B2060">
        <v>2012</v>
      </c>
      <c r="C2060" t="s">
        <v>11</v>
      </c>
      <c r="D2060" t="s">
        <v>103</v>
      </c>
      <c r="E2060" t="s">
        <v>20605</v>
      </c>
      <c r="F2060">
        <v>62</v>
      </c>
    </row>
    <row r="2061" spans="1:6" x14ac:dyDescent="0.25">
      <c r="A2061" t="s">
        <v>52</v>
      </c>
      <c r="B2061">
        <v>2013</v>
      </c>
      <c r="C2061" t="s">
        <v>7</v>
      </c>
      <c r="D2061" t="s">
        <v>38</v>
      </c>
      <c r="E2061" t="s">
        <v>20606</v>
      </c>
      <c r="F2061">
        <v>29</v>
      </c>
    </row>
    <row r="2062" spans="1:6" x14ac:dyDescent="0.25">
      <c r="A2062" t="s">
        <v>52</v>
      </c>
      <c r="B2062">
        <v>2013</v>
      </c>
      <c r="C2062" t="s">
        <v>7</v>
      </c>
      <c r="D2062" t="s">
        <v>40</v>
      </c>
      <c r="E2062" t="s">
        <v>20607</v>
      </c>
      <c r="F2062">
        <v>28</v>
      </c>
    </row>
    <row r="2063" spans="1:6" x14ac:dyDescent="0.25">
      <c r="A2063" t="s">
        <v>52</v>
      </c>
      <c r="B2063">
        <v>2013</v>
      </c>
      <c r="C2063" t="s">
        <v>7</v>
      </c>
      <c r="D2063" t="s">
        <v>102</v>
      </c>
      <c r="E2063" t="s">
        <v>20608</v>
      </c>
      <c r="F2063">
        <v>30</v>
      </c>
    </row>
    <row r="2064" spans="1:6" x14ac:dyDescent="0.25">
      <c r="A2064" t="s">
        <v>52</v>
      </c>
      <c r="B2064">
        <v>2013</v>
      </c>
      <c r="C2064" t="s">
        <v>7</v>
      </c>
      <c r="D2064" t="s">
        <v>107</v>
      </c>
      <c r="E2064" t="s">
        <v>20609</v>
      </c>
      <c r="F2064">
        <v>79</v>
      </c>
    </row>
    <row r="2065" spans="1:6" x14ac:dyDescent="0.25">
      <c r="A2065" t="s">
        <v>52</v>
      </c>
      <c r="B2065">
        <v>2013</v>
      </c>
      <c r="C2065" t="s">
        <v>7</v>
      </c>
      <c r="D2065" t="s">
        <v>39</v>
      </c>
      <c r="E2065" t="s">
        <v>20610</v>
      </c>
      <c r="F2065">
        <v>27</v>
      </c>
    </row>
    <row r="2066" spans="1:6" x14ac:dyDescent="0.25">
      <c r="A2066" t="s">
        <v>52</v>
      </c>
      <c r="B2066">
        <v>2013</v>
      </c>
      <c r="C2066" t="s">
        <v>7</v>
      </c>
      <c r="D2066" t="s">
        <v>103</v>
      </c>
      <c r="E2066" t="s">
        <v>20611</v>
      </c>
      <c r="F2066">
        <v>200</v>
      </c>
    </row>
    <row r="2067" spans="1:6" x14ac:dyDescent="0.25">
      <c r="A2067" t="s">
        <v>52</v>
      </c>
      <c r="B2067">
        <v>2013</v>
      </c>
      <c r="C2067" t="s">
        <v>8</v>
      </c>
      <c r="D2067" t="s">
        <v>38</v>
      </c>
      <c r="E2067" t="s">
        <v>20612</v>
      </c>
      <c r="F2067">
        <v>55</v>
      </c>
    </row>
    <row r="2068" spans="1:6" x14ac:dyDescent="0.25">
      <c r="A2068" t="s">
        <v>52</v>
      </c>
      <c r="B2068">
        <v>2013</v>
      </c>
      <c r="C2068" t="s">
        <v>8</v>
      </c>
      <c r="D2068" t="s">
        <v>40</v>
      </c>
      <c r="E2068" t="s">
        <v>20613</v>
      </c>
      <c r="F2068">
        <v>41</v>
      </c>
    </row>
    <row r="2069" spans="1:6" x14ac:dyDescent="0.25">
      <c r="A2069" t="s">
        <v>52</v>
      </c>
      <c r="B2069">
        <v>2013</v>
      </c>
      <c r="C2069" t="s">
        <v>8</v>
      </c>
      <c r="D2069" t="s">
        <v>102</v>
      </c>
      <c r="E2069" t="s">
        <v>20614</v>
      </c>
      <c r="F2069">
        <v>48</v>
      </c>
    </row>
    <row r="2070" spans="1:6" x14ac:dyDescent="0.25">
      <c r="A2070" t="s">
        <v>52</v>
      </c>
      <c r="B2070">
        <v>2013</v>
      </c>
      <c r="C2070" t="s">
        <v>8</v>
      </c>
      <c r="D2070" t="s">
        <v>107</v>
      </c>
      <c r="E2070" t="s">
        <v>20615</v>
      </c>
      <c r="F2070">
        <v>63</v>
      </c>
    </row>
    <row r="2071" spans="1:6" x14ac:dyDescent="0.25">
      <c r="A2071" t="s">
        <v>52</v>
      </c>
      <c r="B2071">
        <v>2013</v>
      </c>
      <c r="C2071" t="s">
        <v>8</v>
      </c>
      <c r="D2071" t="s">
        <v>39</v>
      </c>
      <c r="E2071" t="s">
        <v>20616</v>
      </c>
      <c r="F2071">
        <v>96</v>
      </c>
    </row>
    <row r="2072" spans="1:6" x14ac:dyDescent="0.25">
      <c r="A2072" t="s">
        <v>52</v>
      </c>
      <c r="B2072">
        <v>2013</v>
      </c>
      <c r="C2072" t="s">
        <v>8</v>
      </c>
      <c r="D2072" t="s">
        <v>103</v>
      </c>
      <c r="E2072" t="s">
        <v>20617</v>
      </c>
      <c r="F2072">
        <v>740</v>
      </c>
    </row>
    <row r="2073" spans="1:6" x14ac:dyDescent="0.25">
      <c r="A2073" t="s">
        <v>52</v>
      </c>
      <c r="B2073">
        <v>2013</v>
      </c>
      <c r="C2073" t="s">
        <v>9</v>
      </c>
      <c r="D2073" t="s">
        <v>38</v>
      </c>
      <c r="E2073" t="s">
        <v>20618</v>
      </c>
      <c r="F2073">
        <v>6</v>
      </c>
    </row>
    <row r="2074" spans="1:6" x14ac:dyDescent="0.25">
      <c r="A2074" t="s">
        <v>52</v>
      </c>
      <c r="B2074">
        <v>2013</v>
      </c>
      <c r="C2074" t="s">
        <v>9</v>
      </c>
      <c r="D2074" t="s">
        <v>40</v>
      </c>
      <c r="E2074" t="s">
        <v>20619</v>
      </c>
      <c r="F2074">
        <v>6</v>
      </c>
    </row>
    <row r="2075" spans="1:6" x14ac:dyDescent="0.25">
      <c r="A2075" t="s">
        <v>52</v>
      </c>
      <c r="B2075">
        <v>2013</v>
      </c>
      <c r="C2075" t="s">
        <v>9</v>
      </c>
      <c r="D2075" t="s">
        <v>102</v>
      </c>
      <c r="E2075" t="s">
        <v>20620</v>
      </c>
      <c r="F2075">
        <v>12</v>
      </c>
    </row>
    <row r="2076" spans="1:6" x14ac:dyDescent="0.25">
      <c r="A2076" t="s">
        <v>52</v>
      </c>
      <c r="B2076">
        <v>2013</v>
      </c>
      <c r="C2076" t="s">
        <v>9</v>
      </c>
      <c r="D2076" t="s">
        <v>107</v>
      </c>
      <c r="E2076" t="s">
        <v>20621</v>
      </c>
      <c r="F2076">
        <v>5</v>
      </c>
    </row>
    <row r="2077" spans="1:6" x14ac:dyDescent="0.25">
      <c r="A2077" t="s">
        <v>52</v>
      </c>
      <c r="B2077">
        <v>2013</v>
      </c>
      <c r="C2077" t="s">
        <v>9</v>
      </c>
      <c r="D2077" t="s">
        <v>39</v>
      </c>
      <c r="E2077" t="s">
        <v>20622</v>
      </c>
      <c r="F2077">
        <v>28</v>
      </c>
    </row>
    <row r="2078" spans="1:6" x14ac:dyDescent="0.25">
      <c r="A2078" t="s">
        <v>52</v>
      </c>
      <c r="B2078">
        <v>2013</v>
      </c>
      <c r="C2078" t="s">
        <v>9</v>
      </c>
      <c r="D2078" t="s">
        <v>103</v>
      </c>
      <c r="E2078" t="s">
        <v>20623</v>
      </c>
      <c r="F2078">
        <v>189</v>
      </c>
    </row>
    <row r="2079" spans="1:6" x14ac:dyDescent="0.25">
      <c r="A2079" t="s">
        <v>52</v>
      </c>
      <c r="B2079">
        <v>2013</v>
      </c>
      <c r="C2079" t="s">
        <v>10</v>
      </c>
      <c r="D2079" t="s">
        <v>40</v>
      </c>
      <c r="E2079" t="s">
        <v>20624</v>
      </c>
      <c r="F2079">
        <v>1</v>
      </c>
    </row>
    <row r="2080" spans="1:6" x14ac:dyDescent="0.25">
      <c r="A2080" t="s">
        <v>52</v>
      </c>
      <c r="B2080">
        <v>2013</v>
      </c>
      <c r="C2080" t="s">
        <v>10</v>
      </c>
      <c r="D2080" t="s">
        <v>102</v>
      </c>
      <c r="E2080" t="s">
        <v>20625</v>
      </c>
      <c r="F2080">
        <v>15</v>
      </c>
    </row>
    <row r="2081" spans="1:6" x14ac:dyDescent="0.25">
      <c r="A2081" t="s">
        <v>52</v>
      </c>
      <c r="B2081">
        <v>2013</v>
      </c>
      <c r="C2081" t="s">
        <v>10</v>
      </c>
      <c r="D2081" t="s">
        <v>107</v>
      </c>
      <c r="E2081" t="s">
        <v>20626</v>
      </c>
      <c r="F2081">
        <v>3</v>
      </c>
    </row>
    <row r="2082" spans="1:6" x14ac:dyDescent="0.25">
      <c r="A2082" t="s">
        <v>52</v>
      </c>
      <c r="B2082">
        <v>2013</v>
      </c>
      <c r="C2082" t="s">
        <v>10</v>
      </c>
      <c r="D2082" t="s">
        <v>39</v>
      </c>
      <c r="E2082" t="s">
        <v>20627</v>
      </c>
      <c r="F2082">
        <v>9</v>
      </c>
    </row>
    <row r="2083" spans="1:6" x14ac:dyDescent="0.25">
      <c r="A2083" t="s">
        <v>52</v>
      </c>
      <c r="B2083">
        <v>2013</v>
      </c>
      <c r="C2083" t="s">
        <v>10</v>
      </c>
      <c r="D2083" t="s">
        <v>103</v>
      </c>
      <c r="E2083" t="s">
        <v>20628</v>
      </c>
      <c r="F2083">
        <v>72</v>
      </c>
    </row>
    <row r="2084" spans="1:6" x14ac:dyDescent="0.25">
      <c r="A2084" t="s">
        <v>52</v>
      </c>
      <c r="B2084">
        <v>2013</v>
      </c>
      <c r="C2084" t="s">
        <v>11</v>
      </c>
      <c r="D2084" t="s">
        <v>38</v>
      </c>
      <c r="E2084" t="s">
        <v>20629</v>
      </c>
      <c r="F2084">
        <v>1</v>
      </c>
    </row>
    <row r="2085" spans="1:6" x14ac:dyDescent="0.25">
      <c r="A2085" t="s">
        <v>52</v>
      </c>
      <c r="B2085">
        <v>2013</v>
      </c>
      <c r="C2085" t="s">
        <v>11</v>
      </c>
      <c r="D2085" t="s">
        <v>102</v>
      </c>
      <c r="E2085" t="s">
        <v>20630</v>
      </c>
      <c r="F2085">
        <v>26</v>
      </c>
    </row>
    <row r="2086" spans="1:6" x14ac:dyDescent="0.25">
      <c r="A2086" t="s">
        <v>52</v>
      </c>
      <c r="B2086">
        <v>2013</v>
      </c>
      <c r="C2086" t="s">
        <v>11</v>
      </c>
      <c r="D2086" t="s">
        <v>107</v>
      </c>
      <c r="E2086" t="s">
        <v>20631</v>
      </c>
      <c r="F2086">
        <v>8</v>
      </c>
    </row>
    <row r="2087" spans="1:6" x14ac:dyDescent="0.25">
      <c r="A2087" t="s">
        <v>52</v>
      </c>
      <c r="B2087">
        <v>2013</v>
      </c>
      <c r="C2087" t="s">
        <v>11</v>
      </c>
      <c r="D2087" t="s">
        <v>39</v>
      </c>
      <c r="E2087" t="s">
        <v>20632</v>
      </c>
      <c r="F2087">
        <v>10</v>
      </c>
    </row>
    <row r="2088" spans="1:6" x14ac:dyDescent="0.25">
      <c r="A2088" t="s">
        <v>52</v>
      </c>
      <c r="B2088">
        <v>2013</v>
      </c>
      <c r="C2088" t="s">
        <v>11</v>
      </c>
      <c r="D2088" t="s">
        <v>103</v>
      </c>
      <c r="E2088" t="s">
        <v>20633</v>
      </c>
      <c r="F2088">
        <v>67</v>
      </c>
    </row>
    <row r="2089" spans="1:6" x14ac:dyDescent="0.25">
      <c r="A2089" t="s">
        <v>52</v>
      </c>
      <c r="B2089">
        <v>2014</v>
      </c>
      <c r="C2089" t="s">
        <v>7</v>
      </c>
      <c r="D2089" t="s">
        <v>38</v>
      </c>
      <c r="E2089" t="s">
        <v>20634</v>
      </c>
      <c r="F2089">
        <v>27</v>
      </c>
    </row>
    <row r="2090" spans="1:6" x14ac:dyDescent="0.25">
      <c r="A2090" t="s">
        <v>52</v>
      </c>
      <c r="B2090">
        <v>2014</v>
      </c>
      <c r="C2090" t="s">
        <v>7</v>
      </c>
      <c r="D2090" t="s">
        <v>40</v>
      </c>
      <c r="E2090" t="s">
        <v>20635</v>
      </c>
      <c r="F2090">
        <v>15</v>
      </c>
    </row>
    <row r="2091" spans="1:6" x14ac:dyDescent="0.25">
      <c r="A2091" t="s">
        <v>52</v>
      </c>
      <c r="B2091">
        <v>2014</v>
      </c>
      <c r="C2091" t="s">
        <v>7</v>
      </c>
      <c r="D2091" t="s">
        <v>102</v>
      </c>
      <c r="E2091" t="s">
        <v>20636</v>
      </c>
      <c r="F2091">
        <v>31</v>
      </c>
    </row>
    <row r="2092" spans="1:6" x14ac:dyDescent="0.25">
      <c r="A2092" t="s">
        <v>52</v>
      </c>
      <c r="B2092">
        <v>2014</v>
      </c>
      <c r="C2092" t="s">
        <v>7</v>
      </c>
      <c r="D2092" t="s">
        <v>107</v>
      </c>
      <c r="E2092" t="s">
        <v>20637</v>
      </c>
      <c r="F2092">
        <v>58</v>
      </c>
    </row>
    <row r="2093" spans="1:6" x14ac:dyDescent="0.25">
      <c r="A2093" t="s">
        <v>52</v>
      </c>
      <c r="B2093">
        <v>2014</v>
      </c>
      <c r="C2093" t="s">
        <v>7</v>
      </c>
      <c r="D2093" t="s">
        <v>39</v>
      </c>
      <c r="E2093" t="s">
        <v>20638</v>
      </c>
      <c r="F2093">
        <v>25</v>
      </c>
    </row>
    <row r="2094" spans="1:6" x14ac:dyDescent="0.25">
      <c r="A2094" t="s">
        <v>52</v>
      </c>
      <c r="B2094">
        <v>2014</v>
      </c>
      <c r="C2094" t="s">
        <v>7</v>
      </c>
      <c r="D2094" t="s">
        <v>103</v>
      </c>
      <c r="E2094" t="s">
        <v>20639</v>
      </c>
      <c r="F2094">
        <v>232</v>
      </c>
    </row>
    <row r="2095" spans="1:6" x14ac:dyDescent="0.25">
      <c r="A2095" t="s">
        <v>52</v>
      </c>
      <c r="B2095">
        <v>2014</v>
      </c>
      <c r="C2095" t="s">
        <v>8</v>
      </c>
      <c r="D2095" t="s">
        <v>38</v>
      </c>
      <c r="E2095" t="s">
        <v>20640</v>
      </c>
      <c r="F2095">
        <v>56</v>
      </c>
    </row>
    <row r="2096" spans="1:6" x14ac:dyDescent="0.25">
      <c r="A2096" t="s">
        <v>52</v>
      </c>
      <c r="B2096">
        <v>2014</v>
      </c>
      <c r="C2096" t="s">
        <v>8</v>
      </c>
      <c r="D2096" t="s">
        <v>40</v>
      </c>
      <c r="E2096" t="s">
        <v>20641</v>
      </c>
      <c r="F2096">
        <v>49</v>
      </c>
    </row>
    <row r="2097" spans="1:6" x14ac:dyDescent="0.25">
      <c r="A2097" t="s">
        <v>52</v>
      </c>
      <c r="B2097">
        <v>2014</v>
      </c>
      <c r="C2097" t="s">
        <v>8</v>
      </c>
      <c r="D2097" t="s">
        <v>102</v>
      </c>
      <c r="E2097" t="s">
        <v>20642</v>
      </c>
      <c r="F2097">
        <v>53</v>
      </c>
    </row>
    <row r="2098" spans="1:6" x14ac:dyDescent="0.25">
      <c r="A2098" t="s">
        <v>52</v>
      </c>
      <c r="B2098">
        <v>2014</v>
      </c>
      <c r="C2098" t="s">
        <v>8</v>
      </c>
      <c r="D2098" t="s">
        <v>107</v>
      </c>
      <c r="E2098" t="s">
        <v>20643</v>
      </c>
      <c r="F2098">
        <v>60</v>
      </c>
    </row>
    <row r="2099" spans="1:6" x14ac:dyDescent="0.25">
      <c r="A2099" t="s">
        <v>52</v>
      </c>
      <c r="B2099">
        <v>2014</v>
      </c>
      <c r="C2099" t="s">
        <v>8</v>
      </c>
      <c r="D2099" t="s">
        <v>39</v>
      </c>
      <c r="E2099" t="s">
        <v>20644</v>
      </c>
      <c r="F2099">
        <v>94</v>
      </c>
    </row>
    <row r="2100" spans="1:6" x14ac:dyDescent="0.25">
      <c r="A2100" t="s">
        <v>52</v>
      </c>
      <c r="B2100">
        <v>2014</v>
      </c>
      <c r="C2100" t="s">
        <v>8</v>
      </c>
      <c r="D2100" t="s">
        <v>103</v>
      </c>
      <c r="E2100" t="s">
        <v>20645</v>
      </c>
      <c r="F2100">
        <v>705</v>
      </c>
    </row>
    <row r="2101" spans="1:6" x14ac:dyDescent="0.25">
      <c r="A2101" t="s">
        <v>52</v>
      </c>
      <c r="B2101">
        <v>2014</v>
      </c>
      <c r="C2101" t="s">
        <v>9</v>
      </c>
      <c r="D2101" t="s">
        <v>38</v>
      </c>
      <c r="E2101" t="s">
        <v>20646</v>
      </c>
      <c r="F2101">
        <v>8</v>
      </c>
    </row>
    <row r="2102" spans="1:6" x14ac:dyDescent="0.25">
      <c r="A2102" t="s">
        <v>52</v>
      </c>
      <c r="B2102">
        <v>2014</v>
      </c>
      <c r="C2102" t="s">
        <v>9</v>
      </c>
      <c r="D2102" t="s">
        <v>40</v>
      </c>
      <c r="E2102" t="s">
        <v>20647</v>
      </c>
      <c r="F2102">
        <v>3</v>
      </c>
    </row>
    <row r="2103" spans="1:6" x14ac:dyDescent="0.25">
      <c r="A2103" t="s">
        <v>52</v>
      </c>
      <c r="B2103">
        <v>2014</v>
      </c>
      <c r="C2103" t="s">
        <v>9</v>
      </c>
      <c r="D2103" t="s">
        <v>102</v>
      </c>
      <c r="E2103" t="s">
        <v>20648</v>
      </c>
      <c r="F2103">
        <v>24</v>
      </c>
    </row>
    <row r="2104" spans="1:6" x14ac:dyDescent="0.25">
      <c r="A2104" t="s">
        <v>52</v>
      </c>
      <c r="B2104">
        <v>2014</v>
      </c>
      <c r="C2104" t="s">
        <v>9</v>
      </c>
      <c r="D2104" t="s">
        <v>107</v>
      </c>
      <c r="E2104" t="s">
        <v>20649</v>
      </c>
      <c r="F2104">
        <v>9</v>
      </c>
    </row>
    <row r="2105" spans="1:6" x14ac:dyDescent="0.25">
      <c r="A2105" t="s">
        <v>52</v>
      </c>
      <c r="B2105">
        <v>2014</v>
      </c>
      <c r="C2105" t="s">
        <v>9</v>
      </c>
      <c r="D2105" t="s">
        <v>39</v>
      </c>
      <c r="E2105" t="s">
        <v>20650</v>
      </c>
      <c r="F2105">
        <v>18</v>
      </c>
    </row>
    <row r="2106" spans="1:6" x14ac:dyDescent="0.25">
      <c r="A2106" t="s">
        <v>52</v>
      </c>
      <c r="B2106">
        <v>2014</v>
      </c>
      <c r="C2106" t="s">
        <v>9</v>
      </c>
      <c r="D2106" t="s">
        <v>103</v>
      </c>
      <c r="E2106" t="s">
        <v>20651</v>
      </c>
      <c r="F2106">
        <v>165</v>
      </c>
    </row>
    <row r="2107" spans="1:6" x14ac:dyDescent="0.25">
      <c r="A2107" t="s">
        <v>52</v>
      </c>
      <c r="B2107">
        <v>2014</v>
      </c>
      <c r="C2107" t="s">
        <v>10</v>
      </c>
      <c r="D2107" t="s">
        <v>38</v>
      </c>
      <c r="E2107" t="s">
        <v>20652</v>
      </c>
      <c r="F2107">
        <v>2</v>
      </c>
    </row>
    <row r="2108" spans="1:6" x14ac:dyDescent="0.25">
      <c r="A2108" t="s">
        <v>52</v>
      </c>
      <c r="B2108">
        <v>2014</v>
      </c>
      <c r="C2108" t="s">
        <v>10</v>
      </c>
      <c r="D2108" t="s">
        <v>40</v>
      </c>
      <c r="E2108" t="s">
        <v>20653</v>
      </c>
      <c r="F2108">
        <v>2</v>
      </c>
    </row>
    <row r="2109" spans="1:6" x14ac:dyDescent="0.25">
      <c r="A2109" t="s">
        <v>52</v>
      </c>
      <c r="B2109">
        <v>2014</v>
      </c>
      <c r="C2109" t="s">
        <v>10</v>
      </c>
      <c r="D2109" t="s">
        <v>102</v>
      </c>
      <c r="E2109" t="s">
        <v>20654</v>
      </c>
      <c r="F2109">
        <v>20</v>
      </c>
    </row>
    <row r="2110" spans="1:6" x14ac:dyDescent="0.25">
      <c r="A2110" t="s">
        <v>52</v>
      </c>
      <c r="B2110">
        <v>2014</v>
      </c>
      <c r="C2110" t="s">
        <v>10</v>
      </c>
      <c r="D2110" t="s">
        <v>107</v>
      </c>
      <c r="E2110" t="s">
        <v>20655</v>
      </c>
      <c r="F2110">
        <v>5</v>
      </c>
    </row>
    <row r="2111" spans="1:6" x14ac:dyDescent="0.25">
      <c r="A2111" t="s">
        <v>52</v>
      </c>
      <c r="B2111">
        <v>2014</v>
      </c>
      <c r="C2111" t="s">
        <v>10</v>
      </c>
      <c r="D2111" t="s">
        <v>39</v>
      </c>
      <c r="E2111" t="s">
        <v>20656</v>
      </c>
      <c r="F2111">
        <v>7</v>
      </c>
    </row>
    <row r="2112" spans="1:6" x14ac:dyDescent="0.25">
      <c r="A2112" t="s">
        <v>52</v>
      </c>
      <c r="B2112">
        <v>2014</v>
      </c>
      <c r="C2112" t="s">
        <v>10</v>
      </c>
      <c r="D2112" t="s">
        <v>103</v>
      </c>
      <c r="E2112" t="s">
        <v>20657</v>
      </c>
      <c r="F2112">
        <v>65</v>
      </c>
    </row>
    <row r="2113" spans="1:6" x14ac:dyDescent="0.25">
      <c r="A2113" t="s">
        <v>52</v>
      </c>
      <c r="B2113">
        <v>2014</v>
      </c>
      <c r="C2113" t="s">
        <v>11</v>
      </c>
      <c r="D2113" t="s">
        <v>38</v>
      </c>
      <c r="E2113" t="s">
        <v>20658</v>
      </c>
      <c r="F2113">
        <v>2</v>
      </c>
    </row>
    <row r="2114" spans="1:6" x14ac:dyDescent="0.25">
      <c r="A2114" t="s">
        <v>52</v>
      </c>
      <c r="B2114">
        <v>2014</v>
      </c>
      <c r="C2114" t="s">
        <v>11</v>
      </c>
      <c r="D2114" t="s">
        <v>40</v>
      </c>
      <c r="E2114" t="s">
        <v>20659</v>
      </c>
      <c r="F2114">
        <v>1</v>
      </c>
    </row>
    <row r="2115" spans="1:6" x14ac:dyDescent="0.25">
      <c r="A2115" t="s">
        <v>52</v>
      </c>
      <c r="B2115">
        <v>2014</v>
      </c>
      <c r="C2115" t="s">
        <v>11</v>
      </c>
      <c r="D2115" t="s">
        <v>102</v>
      </c>
      <c r="E2115" t="s">
        <v>20660</v>
      </c>
      <c r="F2115">
        <v>27</v>
      </c>
    </row>
    <row r="2116" spans="1:6" x14ac:dyDescent="0.25">
      <c r="A2116" t="s">
        <v>52</v>
      </c>
      <c r="B2116">
        <v>2014</v>
      </c>
      <c r="C2116" t="s">
        <v>11</v>
      </c>
      <c r="D2116" t="s">
        <v>107</v>
      </c>
      <c r="E2116" t="s">
        <v>20661</v>
      </c>
      <c r="F2116">
        <v>13</v>
      </c>
    </row>
    <row r="2117" spans="1:6" x14ac:dyDescent="0.25">
      <c r="A2117" t="s">
        <v>52</v>
      </c>
      <c r="B2117">
        <v>2014</v>
      </c>
      <c r="C2117" t="s">
        <v>11</v>
      </c>
      <c r="D2117" t="s">
        <v>39</v>
      </c>
      <c r="E2117" t="s">
        <v>20662</v>
      </c>
      <c r="F2117">
        <v>11</v>
      </c>
    </row>
    <row r="2118" spans="1:6" x14ac:dyDescent="0.25">
      <c r="A2118" t="s">
        <v>52</v>
      </c>
      <c r="B2118">
        <v>2014</v>
      </c>
      <c r="C2118" t="s">
        <v>11</v>
      </c>
      <c r="D2118" t="s">
        <v>103</v>
      </c>
      <c r="E2118" t="s">
        <v>20663</v>
      </c>
      <c r="F2118">
        <v>75</v>
      </c>
    </row>
    <row r="2119" spans="1:6" x14ac:dyDescent="0.25">
      <c r="A2119" t="s">
        <v>52</v>
      </c>
      <c r="B2119">
        <v>2015</v>
      </c>
      <c r="C2119" t="s">
        <v>7</v>
      </c>
      <c r="D2119" t="s">
        <v>38</v>
      </c>
      <c r="E2119" t="s">
        <v>20664</v>
      </c>
      <c r="F2119">
        <v>23</v>
      </c>
    </row>
    <row r="2120" spans="1:6" x14ac:dyDescent="0.25">
      <c r="A2120" t="s">
        <v>52</v>
      </c>
      <c r="B2120">
        <v>2015</v>
      </c>
      <c r="C2120" t="s">
        <v>7</v>
      </c>
      <c r="D2120" t="s">
        <v>40</v>
      </c>
      <c r="E2120" t="s">
        <v>20665</v>
      </c>
      <c r="F2120">
        <v>16</v>
      </c>
    </row>
    <row r="2121" spans="1:6" x14ac:dyDescent="0.25">
      <c r="A2121" t="s">
        <v>52</v>
      </c>
      <c r="B2121">
        <v>2015</v>
      </c>
      <c r="C2121" t="s">
        <v>7</v>
      </c>
      <c r="D2121" t="s">
        <v>102</v>
      </c>
      <c r="E2121" t="s">
        <v>20666</v>
      </c>
      <c r="F2121">
        <v>24</v>
      </c>
    </row>
    <row r="2122" spans="1:6" x14ac:dyDescent="0.25">
      <c r="A2122" t="s">
        <v>52</v>
      </c>
      <c r="B2122">
        <v>2015</v>
      </c>
      <c r="C2122" t="s">
        <v>7</v>
      </c>
      <c r="D2122" t="s">
        <v>107</v>
      </c>
      <c r="E2122" t="s">
        <v>20667</v>
      </c>
      <c r="F2122">
        <v>47</v>
      </c>
    </row>
    <row r="2123" spans="1:6" x14ac:dyDescent="0.25">
      <c r="A2123" t="s">
        <v>52</v>
      </c>
      <c r="B2123">
        <v>2015</v>
      </c>
      <c r="C2123" t="s">
        <v>7</v>
      </c>
      <c r="D2123" t="s">
        <v>39</v>
      </c>
      <c r="E2123" t="s">
        <v>20668</v>
      </c>
      <c r="F2123">
        <v>20</v>
      </c>
    </row>
    <row r="2124" spans="1:6" x14ac:dyDescent="0.25">
      <c r="A2124" t="s">
        <v>52</v>
      </c>
      <c r="B2124">
        <v>2015</v>
      </c>
      <c r="C2124" t="s">
        <v>7</v>
      </c>
      <c r="D2124" t="s">
        <v>103</v>
      </c>
      <c r="E2124" t="s">
        <v>20669</v>
      </c>
      <c r="F2124">
        <v>243</v>
      </c>
    </row>
    <row r="2125" spans="1:6" x14ac:dyDescent="0.25">
      <c r="A2125" t="s">
        <v>52</v>
      </c>
      <c r="B2125">
        <v>2015</v>
      </c>
      <c r="C2125" t="s">
        <v>8</v>
      </c>
      <c r="D2125" t="s">
        <v>38</v>
      </c>
      <c r="E2125" t="s">
        <v>20670</v>
      </c>
      <c r="F2125">
        <v>58</v>
      </c>
    </row>
    <row r="2126" spans="1:6" x14ac:dyDescent="0.25">
      <c r="A2126" t="s">
        <v>52</v>
      </c>
      <c r="B2126">
        <v>2015</v>
      </c>
      <c r="C2126" t="s">
        <v>8</v>
      </c>
      <c r="D2126" t="s">
        <v>40</v>
      </c>
      <c r="E2126" t="s">
        <v>20671</v>
      </c>
      <c r="F2126">
        <v>32</v>
      </c>
    </row>
    <row r="2127" spans="1:6" x14ac:dyDescent="0.25">
      <c r="A2127" t="s">
        <v>52</v>
      </c>
      <c r="B2127">
        <v>2015</v>
      </c>
      <c r="C2127" t="s">
        <v>8</v>
      </c>
      <c r="D2127" t="s">
        <v>102</v>
      </c>
      <c r="E2127" t="s">
        <v>20672</v>
      </c>
      <c r="F2127">
        <v>50</v>
      </c>
    </row>
    <row r="2128" spans="1:6" x14ac:dyDescent="0.25">
      <c r="A2128" t="s">
        <v>52</v>
      </c>
      <c r="B2128">
        <v>2015</v>
      </c>
      <c r="C2128" t="s">
        <v>8</v>
      </c>
      <c r="D2128" t="s">
        <v>107</v>
      </c>
      <c r="E2128" t="s">
        <v>20673</v>
      </c>
      <c r="F2128">
        <v>41</v>
      </c>
    </row>
    <row r="2129" spans="1:6" x14ac:dyDescent="0.25">
      <c r="A2129" t="s">
        <v>52</v>
      </c>
      <c r="B2129">
        <v>2015</v>
      </c>
      <c r="C2129" t="s">
        <v>8</v>
      </c>
      <c r="D2129" t="s">
        <v>39</v>
      </c>
      <c r="E2129" t="s">
        <v>20674</v>
      </c>
      <c r="F2129">
        <v>67</v>
      </c>
    </row>
    <row r="2130" spans="1:6" x14ac:dyDescent="0.25">
      <c r="A2130" t="s">
        <v>52</v>
      </c>
      <c r="B2130">
        <v>2015</v>
      </c>
      <c r="C2130" t="s">
        <v>8</v>
      </c>
      <c r="D2130" t="s">
        <v>103</v>
      </c>
      <c r="E2130" t="s">
        <v>20675</v>
      </c>
      <c r="F2130">
        <v>744</v>
      </c>
    </row>
    <row r="2131" spans="1:6" x14ac:dyDescent="0.25">
      <c r="A2131" t="s">
        <v>52</v>
      </c>
      <c r="B2131">
        <v>2015</v>
      </c>
      <c r="C2131" t="s">
        <v>9</v>
      </c>
      <c r="D2131" t="s">
        <v>38</v>
      </c>
      <c r="E2131" t="s">
        <v>20676</v>
      </c>
      <c r="F2131">
        <v>9</v>
      </c>
    </row>
    <row r="2132" spans="1:6" x14ac:dyDescent="0.25">
      <c r="A2132" t="s">
        <v>52</v>
      </c>
      <c r="B2132">
        <v>2015</v>
      </c>
      <c r="C2132" t="s">
        <v>9</v>
      </c>
      <c r="D2132" t="s">
        <v>40</v>
      </c>
      <c r="E2132" t="s">
        <v>20677</v>
      </c>
      <c r="F2132">
        <v>1</v>
      </c>
    </row>
    <row r="2133" spans="1:6" x14ac:dyDescent="0.25">
      <c r="A2133" t="s">
        <v>52</v>
      </c>
      <c r="B2133">
        <v>2015</v>
      </c>
      <c r="C2133" t="s">
        <v>9</v>
      </c>
      <c r="D2133" t="s">
        <v>102</v>
      </c>
      <c r="E2133" t="s">
        <v>20678</v>
      </c>
      <c r="F2133">
        <v>19</v>
      </c>
    </row>
    <row r="2134" spans="1:6" x14ac:dyDescent="0.25">
      <c r="A2134" t="s">
        <v>52</v>
      </c>
      <c r="B2134">
        <v>2015</v>
      </c>
      <c r="C2134" t="s">
        <v>9</v>
      </c>
      <c r="D2134" t="s">
        <v>107</v>
      </c>
      <c r="E2134" t="s">
        <v>20679</v>
      </c>
      <c r="F2134">
        <v>7</v>
      </c>
    </row>
    <row r="2135" spans="1:6" x14ac:dyDescent="0.25">
      <c r="A2135" t="s">
        <v>52</v>
      </c>
      <c r="B2135">
        <v>2015</v>
      </c>
      <c r="C2135" t="s">
        <v>9</v>
      </c>
      <c r="D2135" t="s">
        <v>39</v>
      </c>
      <c r="E2135" t="s">
        <v>20680</v>
      </c>
      <c r="F2135">
        <v>12</v>
      </c>
    </row>
    <row r="2136" spans="1:6" x14ac:dyDescent="0.25">
      <c r="A2136" t="s">
        <v>52</v>
      </c>
      <c r="B2136">
        <v>2015</v>
      </c>
      <c r="C2136" t="s">
        <v>9</v>
      </c>
      <c r="D2136" t="s">
        <v>103</v>
      </c>
      <c r="E2136" t="s">
        <v>20681</v>
      </c>
      <c r="F2136">
        <v>164</v>
      </c>
    </row>
    <row r="2137" spans="1:6" x14ac:dyDescent="0.25">
      <c r="A2137" t="s">
        <v>52</v>
      </c>
      <c r="B2137">
        <v>2015</v>
      </c>
      <c r="C2137" t="s">
        <v>10</v>
      </c>
      <c r="D2137" t="s">
        <v>38</v>
      </c>
      <c r="E2137" t="s">
        <v>20682</v>
      </c>
      <c r="F2137">
        <v>3</v>
      </c>
    </row>
    <row r="2138" spans="1:6" x14ac:dyDescent="0.25">
      <c r="A2138" t="s">
        <v>52</v>
      </c>
      <c r="B2138">
        <v>2015</v>
      </c>
      <c r="C2138" t="s">
        <v>10</v>
      </c>
      <c r="D2138" t="s">
        <v>40</v>
      </c>
      <c r="E2138" t="s">
        <v>20683</v>
      </c>
      <c r="F2138">
        <v>1</v>
      </c>
    </row>
    <row r="2139" spans="1:6" x14ac:dyDescent="0.25">
      <c r="A2139" t="s">
        <v>52</v>
      </c>
      <c r="B2139">
        <v>2015</v>
      </c>
      <c r="C2139" t="s">
        <v>10</v>
      </c>
      <c r="D2139" t="s">
        <v>102</v>
      </c>
      <c r="E2139" t="s">
        <v>20684</v>
      </c>
      <c r="F2139">
        <v>15</v>
      </c>
    </row>
    <row r="2140" spans="1:6" x14ac:dyDescent="0.25">
      <c r="A2140" t="s">
        <v>52</v>
      </c>
      <c r="B2140">
        <v>2015</v>
      </c>
      <c r="C2140" t="s">
        <v>10</v>
      </c>
      <c r="D2140" t="s">
        <v>107</v>
      </c>
      <c r="E2140" t="s">
        <v>20685</v>
      </c>
      <c r="F2140">
        <v>3</v>
      </c>
    </row>
    <row r="2141" spans="1:6" x14ac:dyDescent="0.25">
      <c r="A2141" t="s">
        <v>52</v>
      </c>
      <c r="B2141">
        <v>2015</v>
      </c>
      <c r="C2141" t="s">
        <v>10</v>
      </c>
      <c r="D2141" t="s">
        <v>39</v>
      </c>
      <c r="E2141" t="s">
        <v>20686</v>
      </c>
      <c r="F2141">
        <v>5</v>
      </c>
    </row>
    <row r="2142" spans="1:6" x14ac:dyDescent="0.25">
      <c r="A2142" t="s">
        <v>52</v>
      </c>
      <c r="B2142">
        <v>2015</v>
      </c>
      <c r="C2142" t="s">
        <v>10</v>
      </c>
      <c r="D2142" t="s">
        <v>103</v>
      </c>
      <c r="E2142" t="s">
        <v>20687</v>
      </c>
      <c r="F2142">
        <v>55</v>
      </c>
    </row>
    <row r="2143" spans="1:6" x14ac:dyDescent="0.25">
      <c r="A2143" t="s">
        <v>52</v>
      </c>
      <c r="B2143">
        <v>2015</v>
      </c>
      <c r="C2143" t="s">
        <v>11</v>
      </c>
      <c r="D2143" t="s">
        <v>38</v>
      </c>
      <c r="E2143" t="s">
        <v>20688</v>
      </c>
      <c r="F2143">
        <v>3</v>
      </c>
    </row>
    <row r="2144" spans="1:6" x14ac:dyDescent="0.25">
      <c r="A2144" t="s">
        <v>52</v>
      </c>
      <c r="B2144">
        <v>2015</v>
      </c>
      <c r="C2144" t="s">
        <v>11</v>
      </c>
      <c r="D2144" t="s">
        <v>40</v>
      </c>
      <c r="E2144" t="s">
        <v>20689</v>
      </c>
      <c r="F2144">
        <v>1</v>
      </c>
    </row>
    <row r="2145" spans="1:6" x14ac:dyDescent="0.25">
      <c r="A2145" t="s">
        <v>52</v>
      </c>
      <c r="B2145">
        <v>2015</v>
      </c>
      <c r="C2145" t="s">
        <v>11</v>
      </c>
      <c r="D2145" t="s">
        <v>102</v>
      </c>
      <c r="E2145" t="s">
        <v>20690</v>
      </c>
      <c r="F2145">
        <v>23</v>
      </c>
    </row>
    <row r="2146" spans="1:6" x14ac:dyDescent="0.25">
      <c r="A2146" t="s">
        <v>52</v>
      </c>
      <c r="B2146">
        <v>2015</v>
      </c>
      <c r="C2146" t="s">
        <v>11</v>
      </c>
      <c r="D2146" t="s">
        <v>107</v>
      </c>
      <c r="E2146" t="s">
        <v>20691</v>
      </c>
      <c r="F2146">
        <v>2</v>
      </c>
    </row>
    <row r="2147" spans="1:6" x14ac:dyDescent="0.25">
      <c r="A2147" t="s">
        <v>52</v>
      </c>
      <c r="B2147">
        <v>2015</v>
      </c>
      <c r="C2147" t="s">
        <v>11</v>
      </c>
      <c r="D2147" t="s">
        <v>39</v>
      </c>
      <c r="E2147" t="s">
        <v>20692</v>
      </c>
      <c r="F2147">
        <v>8</v>
      </c>
    </row>
    <row r="2148" spans="1:6" x14ac:dyDescent="0.25">
      <c r="A2148" t="s">
        <v>52</v>
      </c>
      <c r="B2148">
        <v>2015</v>
      </c>
      <c r="C2148" t="s">
        <v>11</v>
      </c>
      <c r="D2148" t="s">
        <v>103</v>
      </c>
      <c r="E2148" t="s">
        <v>20693</v>
      </c>
      <c r="F2148">
        <v>94</v>
      </c>
    </row>
    <row r="2149" spans="1:6" x14ac:dyDescent="0.25">
      <c r="A2149" t="s">
        <v>56</v>
      </c>
      <c r="B2149">
        <v>2010</v>
      </c>
      <c r="C2149" t="s">
        <v>7</v>
      </c>
      <c r="D2149" t="s">
        <v>38</v>
      </c>
      <c r="E2149" t="s">
        <v>20694</v>
      </c>
      <c r="F2149">
        <v>3</v>
      </c>
    </row>
    <row r="2150" spans="1:6" x14ac:dyDescent="0.25">
      <c r="A2150" t="s">
        <v>56</v>
      </c>
      <c r="B2150">
        <v>2010</v>
      </c>
      <c r="C2150" t="s">
        <v>7</v>
      </c>
      <c r="D2150" t="s">
        <v>40</v>
      </c>
      <c r="E2150" t="s">
        <v>20695</v>
      </c>
      <c r="F2150">
        <v>9</v>
      </c>
    </row>
    <row r="2151" spans="1:6" x14ac:dyDescent="0.25">
      <c r="A2151" t="s">
        <v>56</v>
      </c>
      <c r="B2151">
        <v>2010</v>
      </c>
      <c r="C2151" t="s">
        <v>7</v>
      </c>
      <c r="D2151" t="s">
        <v>102</v>
      </c>
      <c r="E2151" t="s">
        <v>20696</v>
      </c>
      <c r="F2151">
        <v>20</v>
      </c>
    </row>
    <row r="2152" spans="1:6" x14ac:dyDescent="0.25">
      <c r="A2152" t="s">
        <v>56</v>
      </c>
      <c r="B2152">
        <v>2010</v>
      </c>
      <c r="C2152" t="s">
        <v>7</v>
      </c>
      <c r="D2152" t="s">
        <v>107</v>
      </c>
      <c r="E2152" t="s">
        <v>20697</v>
      </c>
      <c r="F2152">
        <v>42</v>
      </c>
    </row>
    <row r="2153" spans="1:6" x14ac:dyDescent="0.25">
      <c r="A2153" t="s">
        <v>56</v>
      </c>
      <c r="B2153">
        <v>2010</v>
      </c>
      <c r="C2153" t="s">
        <v>7</v>
      </c>
      <c r="D2153" t="s">
        <v>39</v>
      </c>
      <c r="E2153" t="s">
        <v>20698</v>
      </c>
      <c r="F2153">
        <v>19</v>
      </c>
    </row>
    <row r="2154" spans="1:6" x14ac:dyDescent="0.25">
      <c r="A2154" t="s">
        <v>56</v>
      </c>
      <c r="B2154">
        <v>2010</v>
      </c>
      <c r="C2154" t="s">
        <v>7</v>
      </c>
      <c r="D2154" t="s">
        <v>103</v>
      </c>
      <c r="E2154" t="s">
        <v>20699</v>
      </c>
      <c r="F2154">
        <v>143</v>
      </c>
    </row>
    <row r="2155" spans="1:6" x14ac:dyDescent="0.25">
      <c r="A2155" t="s">
        <v>56</v>
      </c>
      <c r="B2155">
        <v>2010</v>
      </c>
      <c r="C2155" t="s">
        <v>8</v>
      </c>
      <c r="D2155" t="s">
        <v>38</v>
      </c>
      <c r="E2155" t="s">
        <v>20700</v>
      </c>
      <c r="F2155">
        <v>9</v>
      </c>
    </row>
    <row r="2156" spans="1:6" x14ac:dyDescent="0.25">
      <c r="A2156" t="s">
        <v>56</v>
      </c>
      <c r="B2156">
        <v>2010</v>
      </c>
      <c r="C2156" t="s">
        <v>8</v>
      </c>
      <c r="D2156" t="s">
        <v>40</v>
      </c>
      <c r="E2156" t="s">
        <v>20701</v>
      </c>
      <c r="F2156">
        <v>8</v>
      </c>
    </row>
    <row r="2157" spans="1:6" x14ac:dyDescent="0.25">
      <c r="A2157" t="s">
        <v>56</v>
      </c>
      <c r="B2157">
        <v>2010</v>
      </c>
      <c r="C2157" t="s">
        <v>8</v>
      </c>
      <c r="D2157" t="s">
        <v>102</v>
      </c>
      <c r="E2157" t="s">
        <v>20702</v>
      </c>
      <c r="F2157">
        <v>32</v>
      </c>
    </row>
    <row r="2158" spans="1:6" x14ac:dyDescent="0.25">
      <c r="A2158" t="s">
        <v>56</v>
      </c>
      <c r="B2158">
        <v>2010</v>
      </c>
      <c r="C2158" t="s">
        <v>8</v>
      </c>
      <c r="D2158" t="s">
        <v>107</v>
      </c>
      <c r="E2158" t="s">
        <v>20703</v>
      </c>
      <c r="F2158">
        <v>16</v>
      </c>
    </row>
    <row r="2159" spans="1:6" x14ac:dyDescent="0.25">
      <c r="A2159" t="s">
        <v>56</v>
      </c>
      <c r="B2159">
        <v>2010</v>
      </c>
      <c r="C2159" t="s">
        <v>8</v>
      </c>
      <c r="D2159" t="s">
        <v>39</v>
      </c>
      <c r="E2159" t="s">
        <v>20704</v>
      </c>
      <c r="F2159">
        <v>47</v>
      </c>
    </row>
    <row r="2160" spans="1:6" x14ac:dyDescent="0.25">
      <c r="A2160" t="s">
        <v>56</v>
      </c>
      <c r="B2160">
        <v>2010</v>
      </c>
      <c r="C2160" t="s">
        <v>8</v>
      </c>
      <c r="D2160" t="s">
        <v>103</v>
      </c>
      <c r="E2160" t="s">
        <v>20705</v>
      </c>
      <c r="F2160">
        <v>482</v>
      </c>
    </row>
    <row r="2161" spans="1:6" x14ac:dyDescent="0.25">
      <c r="A2161" t="s">
        <v>56</v>
      </c>
      <c r="B2161">
        <v>2010</v>
      </c>
      <c r="C2161" t="s">
        <v>9</v>
      </c>
      <c r="D2161" t="s">
        <v>40</v>
      </c>
      <c r="E2161" t="s">
        <v>20706</v>
      </c>
      <c r="F2161">
        <v>1</v>
      </c>
    </row>
    <row r="2162" spans="1:6" x14ac:dyDescent="0.25">
      <c r="A2162" t="s">
        <v>56</v>
      </c>
      <c r="B2162">
        <v>2010</v>
      </c>
      <c r="C2162" t="s">
        <v>9</v>
      </c>
      <c r="D2162" t="s">
        <v>102</v>
      </c>
      <c r="E2162" t="s">
        <v>20707</v>
      </c>
      <c r="F2162">
        <v>16</v>
      </c>
    </row>
    <row r="2163" spans="1:6" x14ac:dyDescent="0.25">
      <c r="A2163" t="s">
        <v>56</v>
      </c>
      <c r="B2163">
        <v>2010</v>
      </c>
      <c r="C2163" t="s">
        <v>9</v>
      </c>
      <c r="D2163" t="s">
        <v>107</v>
      </c>
      <c r="E2163" t="s">
        <v>20708</v>
      </c>
      <c r="F2163">
        <v>5</v>
      </c>
    </row>
    <row r="2164" spans="1:6" x14ac:dyDescent="0.25">
      <c r="A2164" t="s">
        <v>56</v>
      </c>
      <c r="B2164">
        <v>2010</v>
      </c>
      <c r="C2164" t="s">
        <v>9</v>
      </c>
      <c r="D2164" t="s">
        <v>39</v>
      </c>
      <c r="E2164" t="s">
        <v>20709</v>
      </c>
      <c r="F2164">
        <v>12</v>
      </c>
    </row>
    <row r="2165" spans="1:6" x14ac:dyDescent="0.25">
      <c r="A2165" t="s">
        <v>56</v>
      </c>
      <c r="B2165">
        <v>2010</v>
      </c>
      <c r="C2165" t="s">
        <v>9</v>
      </c>
      <c r="D2165" t="s">
        <v>103</v>
      </c>
      <c r="E2165" t="s">
        <v>20710</v>
      </c>
      <c r="F2165">
        <v>121</v>
      </c>
    </row>
    <row r="2166" spans="1:6" x14ac:dyDescent="0.25">
      <c r="A2166" t="s">
        <v>56</v>
      </c>
      <c r="B2166">
        <v>2010</v>
      </c>
      <c r="C2166" t="s">
        <v>10</v>
      </c>
      <c r="D2166" t="s">
        <v>40</v>
      </c>
      <c r="E2166" t="s">
        <v>20711</v>
      </c>
      <c r="F2166">
        <v>1</v>
      </c>
    </row>
    <row r="2167" spans="1:6" x14ac:dyDescent="0.25">
      <c r="A2167" t="s">
        <v>56</v>
      </c>
      <c r="B2167">
        <v>2010</v>
      </c>
      <c r="C2167" t="s">
        <v>10</v>
      </c>
      <c r="D2167" t="s">
        <v>102</v>
      </c>
      <c r="E2167" t="s">
        <v>20712</v>
      </c>
      <c r="F2167">
        <v>3</v>
      </c>
    </row>
    <row r="2168" spans="1:6" x14ac:dyDescent="0.25">
      <c r="A2168" t="s">
        <v>56</v>
      </c>
      <c r="B2168">
        <v>2010</v>
      </c>
      <c r="C2168" t="s">
        <v>10</v>
      </c>
      <c r="D2168" t="s">
        <v>39</v>
      </c>
      <c r="E2168" t="s">
        <v>20713</v>
      </c>
      <c r="F2168">
        <v>2</v>
      </c>
    </row>
    <row r="2169" spans="1:6" x14ac:dyDescent="0.25">
      <c r="A2169" t="s">
        <v>56</v>
      </c>
      <c r="B2169">
        <v>2010</v>
      </c>
      <c r="C2169" t="s">
        <v>10</v>
      </c>
      <c r="D2169" t="s">
        <v>103</v>
      </c>
      <c r="E2169" t="s">
        <v>20714</v>
      </c>
      <c r="F2169">
        <v>21</v>
      </c>
    </row>
    <row r="2170" spans="1:6" x14ac:dyDescent="0.25">
      <c r="A2170" t="s">
        <v>56</v>
      </c>
      <c r="B2170">
        <v>2010</v>
      </c>
      <c r="C2170" t="s">
        <v>11</v>
      </c>
      <c r="D2170" t="s">
        <v>102</v>
      </c>
      <c r="E2170" t="s">
        <v>20715</v>
      </c>
      <c r="F2170">
        <v>6</v>
      </c>
    </row>
    <row r="2171" spans="1:6" x14ac:dyDescent="0.25">
      <c r="A2171" t="s">
        <v>56</v>
      </c>
      <c r="B2171">
        <v>2010</v>
      </c>
      <c r="C2171" t="s">
        <v>11</v>
      </c>
      <c r="D2171" t="s">
        <v>107</v>
      </c>
      <c r="E2171" t="s">
        <v>20716</v>
      </c>
      <c r="F2171">
        <v>2</v>
      </c>
    </row>
    <row r="2172" spans="1:6" x14ac:dyDescent="0.25">
      <c r="A2172" t="s">
        <v>56</v>
      </c>
      <c r="B2172">
        <v>2010</v>
      </c>
      <c r="C2172" t="s">
        <v>11</v>
      </c>
      <c r="D2172" t="s">
        <v>39</v>
      </c>
      <c r="E2172" t="s">
        <v>20717</v>
      </c>
      <c r="F2172">
        <v>2</v>
      </c>
    </row>
    <row r="2173" spans="1:6" x14ac:dyDescent="0.25">
      <c r="A2173" t="s">
        <v>56</v>
      </c>
      <c r="B2173">
        <v>2010</v>
      </c>
      <c r="C2173" t="s">
        <v>11</v>
      </c>
      <c r="D2173" t="s">
        <v>103</v>
      </c>
      <c r="E2173" t="s">
        <v>20718</v>
      </c>
      <c r="F2173">
        <v>20</v>
      </c>
    </row>
    <row r="2174" spans="1:6" x14ac:dyDescent="0.25">
      <c r="A2174" t="s">
        <v>56</v>
      </c>
      <c r="B2174">
        <v>2011</v>
      </c>
      <c r="C2174" t="s">
        <v>7</v>
      </c>
      <c r="D2174" t="s">
        <v>38</v>
      </c>
      <c r="E2174" t="s">
        <v>20719</v>
      </c>
      <c r="F2174">
        <v>2</v>
      </c>
    </row>
    <row r="2175" spans="1:6" x14ac:dyDescent="0.25">
      <c r="A2175" t="s">
        <v>56</v>
      </c>
      <c r="B2175">
        <v>2011</v>
      </c>
      <c r="C2175" t="s">
        <v>7</v>
      </c>
      <c r="D2175" t="s">
        <v>40</v>
      </c>
      <c r="E2175" t="s">
        <v>20720</v>
      </c>
      <c r="F2175">
        <v>8</v>
      </c>
    </row>
    <row r="2176" spans="1:6" x14ac:dyDescent="0.25">
      <c r="A2176" t="s">
        <v>56</v>
      </c>
      <c r="B2176">
        <v>2011</v>
      </c>
      <c r="C2176" t="s">
        <v>7</v>
      </c>
      <c r="D2176" t="s">
        <v>102</v>
      </c>
      <c r="E2176" t="s">
        <v>20721</v>
      </c>
      <c r="F2176">
        <v>25</v>
      </c>
    </row>
    <row r="2177" spans="1:6" x14ac:dyDescent="0.25">
      <c r="A2177" t="s">
        <v>56</v>
      </c>
      <c r="B2177">
        <v>2011</v>
      </c>
      <c r="C2177" t="s">
        <v>7</v>
      </c>
      <c r="D2177" t="s">
        <v>107</v>
      </c>
      <c r="E2177" t="s">
        <v>20722</v>
      </c>
      <c r="F2177">
        <v>29</v>
      </c>
    </row>
    <row r="2178" spans="1:6" x14ac:dyDescent="0.25">
      <c r="A2178" t="s">
        <v>56</v>
      </c>
      <c r="B2178">
        <v>2011</v>
      </c>
      <c r="C2178" t="s">
        <v>7</v>
      </c>
      <c r="D2178" t="s">
        <v>39</v>
      </c>
      <c r="E2178" t="s">
        <v>20723</v>
      </c>
      <c r="F2178">
        <v>7</v>
      </c>
    </row>
    <row r="2179" spans="1:6" x14ac:dyDescent="0.25">
      <c r="A2179" t="s">
        <v>56</v>
      </c>
      <c r="B2179">
        <v>2011</v>
      </c>
      <c r="C2179" t="s">
        <v>7</v>
      </c>
      <c r="D2179" t="s">
        <v>103</v>
      </c>
      <c r="E2179" t="s">
        <v>20724</v>
      </c>
      <c r="F2179">
        <v>152</v>
      </c>
    </row>
    <row r="2180" spans="1:6" x14ac:dyDescent="0.25">
      <c r="A2180" t="s">
        <v>56</v>
      </c>
      <c r="B2180">
        <v>2011</v>
      </c>
      <c r="C2180" t="s">
        <v>8</v>
      </c>
      <c r="D2180" t="s">
        <v>38</v>
      </c>
      <c r="E2180" t="s">
        <v>20725</v>
      </c>
      <c r="F2180">
        <v>1</v>
      </c>
    </row>
    <row r="2181" spans="1:6" x14ac:dyDescent="0.25">
      <c r="A2181" t="s">
        <v>56</v>
      </c>
      <c r="B2181">
        <v>2011</v>
      </c>
      <c r="C2181" t="s">
        <v>8</v>
      </c>
      <c r="D2181" t="s">
        <v>40</v>
      </c>
      <c r="E2181" t="s">
        <v>20726</v>
      </c>
      <c r="F2181">
        <v>4</v>
      </c>
    </row>
    <row r="2182" spans="1:6" x14ac:dyDescent="0.25">
      <c r="A2182" t="s">
        <v>56</v>
      </c>
      <c r="B2182">
        <v>2011</v>
      </c>
      <c r="C2182" t="s">
        <v>8</v>
      </c>
      <c r="D2182" t="s">
        <v>102</v>
      </c>
      <c r="E2182" t="s">
        <v>20727</v>
      </c>
      <c r="F2182">
        <v>36</v>
      </c>
    </row>
    <row r="2183" spans="1:6" x14ac:dyDescent="0.25">
      <c r="A2183" t="s">
        <v>56</v>
      </c>
      <c r="B2183">
        <v>2011</v>
      </c>
      <c r="C2183" t="s">
        <v>8</v>
      </c>
      <c r="D2183" t="s">
        <v>107</v>
      </c>
      <c r="E2183" t="s">
        <v>20728</v>
      </c>
      <c r="F2183">
        <v>24</v>
      </c>
    </row>
    <row r="2184" spans="1:6" x14ac:dyDescent="0.25">
      <c r="A2184" t="s">
        <v>56</v>
      </c>
      <c r="B2184">
        <v>2011</v>
      </c>
      <c r="C2184" t="s">
        <v>8</v>
      </c>
      <c r="D2184" t="s">
        <v>39</v>
      </c>
      <c r="E2184" t="s">
        <v>20729</v>
      </c>
      <c r="F2184">
        <v>30</v>
      </c>
    </row>
    <row r="2185" spans="1:6" x14ac:dyDescent="0.25">
      <c r="A2185" t="s">
        <v>56</v>
      </c>
      <c r="B2185">
        <v>2011</v>
      </c>
      <c r="C2185" t="s">
        <v>8</v>
      </c>
      <c r="D2185" t="s">
        <v>103</v>
      </c>
      <c r="E2185" t="s">
        <v>20730</v>
      </c>
      <c r="F2185">
        <v>509</v>
      </c>
    </row>
    <row r="2186" spans="1:6" x14ac:dyDescent="0.25">
      <c r="A2186" t="s">
        <v>56</v>
      </c>
      <c r="B2186">
        <v>2011</v>
      </c>
      <c r="C2186" t="s">
        <v>9</v>
      </c>
      <c r="D2186" t="s">
        <v>102</v>
      </c>
      <c r="E2186" t="s">
        <v>20731</v>
      </c>
      <c r="F2186">
        <v>26</v>
      </c>
    </row>
    <row r="2187" spans="1:6" x14ac:dyDescent="0.25">
      <c r="A2187" t="s">
        <v>56</v>
      </c>
      <c r="B2187">
        <v>2011</v>
      </c>
      <c r="C2187" t="s">
        <v>9</v>
      </c>
      <c r="D2187" t="s">
        <v>107</v>
      </c>
      <c r="E2187" t="s">
        <v>20732</v>
      </c>
      <c r="F2187">
        <v>4</v>
      </c>
    </row>
    <row r="2188" spans="1:6" x14ac:dyDescent="0.25">
      <c r="A2188" t="s">
        <v>56</v>
      </c>
      <c r="B2188">
        <v>2011</v>
      </c>
      <c r="C2188" t="s">
        <v>9</v>
      </c>
      <c r="D2188" t="s">
        <v>39</v>
      </c>
      <c r="E2188" t="s">
        <v>20733</v>
      </c>
      <c r="F2188">
        <v>10</v>
      </c>
    </row>
    <row r="2189" spans="1:6" x14ac:dyDescent="0.25">
      <c r="A2189" t="s">
        <v>56</v>
      </c>
      <c r="B2189">
        <v>2011</v>
      </c>
      <c r="C2189" t="s">
        <v>9</v>
      </c>
      <c r="D2189" t="s">
        <v>103</v>
      </c>
      <c r="E2189" t="s">
        <v>20734</v>
      </c>
      <c r="F2189">
        <v>127</v>
      </c>
    </row>
    <row r="2190" spans="1:6" x14ac:dyDescent="0.25">
      <c r="A2190" t="s">
        <v>56</v>
      </c>
      <c r="B2190">
        <v>2011</v>
      </c>
      <c r="C2190" t="s">
        <v>10</v>
      </c>
      <c r="D2190" t="s">
        <v>102</v>
      </c>
      <c r="E2190" t="s">
        <v>20735</v>
      </c>
      <c r="F2190">
        <v>5</v>
      </c>
    </row>
    <row r="2191" spans="1:6" x14ac:dyDescent="0.25">
      <c r="A2191" t="s">
        <v>56</v>
      </c>
      <c r="B2191">
        <v>2011</v>
      </c>
      <c r="C2191" t="s">
        <v>10</v>
      </c>
      <c r="D2191" t="s">
        <v>39</v>
      </c>
      <c r="E2191" t="s">
        <v>20736</v>
      </c>
      <c r="F2191">
        <v>1</v>
      </c>
    </row>
    <row r="2192" spans="1:6" x14ac:dyDescent="0.25">
      <c r="A2192" t="s">
        <v>56</v>
      </c>
      <c r="B2192">
        <v>2011</v>
      </c>
      <c r="C2192" t="s">
        <v>10</v>
      </c>
      <c r="D2192" t="s">
        <v>103</v>
      </c>
      <c r="E2192" t="s">
        <v>20737</v>
      </c>
      <c r="F2192">
        <v>17</v>
      </c>
    </row>
    <row r="2193" spans="1:6" x14ac:dyDescent="0.25">
      <c r="A2193" t="s">
        <v>56</v>
      </c>
      <c r="B2193">
        <v>2011</v>
      </c>
      <c r="C2193" t="s">
        <v>11</v>
      </c>
      <c r="D2193" t="s">
        <v>102</v>
      </c>
      <c r="E2193" t="s">
        <v>20738</v>
      </c>
      <c r="F2193">
        <v>13</v>
      </c>
    </row>
    <row r="2194" spans="1:6" x14ac:dyDescent="0.25">
      <c r="A2194" t="s">
        <v>56</v>
      </c>
      <c r="B2194">
        <v>2011</v>
      </c>
      <c r="C2194" t="s">
        <v>11</v>
      </c>
      <c r="D2194" t="s">
        <v>107</v>
      </c>
      <c r="E2194" t="s">
        <v>20739</v>
      </c>
      <c r="F2194">
        <v>2</v>
      </c>
    </row>
    <row r="2195" spans="1:6" x14ac:dyDescent="0.25">
      <c r="A2195" t="s">
        <v>56</v>
      </c>
      <c r="B2195">
        <v>2011</v>
      </c>
      <c r="C2195" t="s">
        <v>11</v>
      </c>
      <c r="D2195" t="s">
        <v>39</v>
      </c>
      <c r="E2195" t="s">
        <v>20740</v>
      </c>
      <c r="F2195">
        <v>1</v>
      </c>
    </row>
    <row r="2196" spans="1:6" x14ac:dyDescent="0.25">
      <c r="A2196" t="s">
        <v>56</v>
      </c>
      <c r="B2196">
        <v>2011</v>
      </c>
      <c r="C2196" t="s">
        <v>11</v>
      </c>
      <c r="D2196" t="s">
        <v>103</v>
      </c>
      <c r="E2196" t="s">
        <v>20741</v>
      </c>
      <c r="F2196">
        <v>24</v>
      </c>
    </row>
    <row r="2197" spans="1:6" x14ac:dyDescent="0.25">
      <c r="A2197" t="s">
        <v>56</v>
      </c>
      <c r="B2197">
        <v>2012</v>
      </c>
      <c r="C2197" t="s">
        <v>7</v>
      </c>
      <c r="D2197" t="s">
        <v>38</v>
      </c>
      <c r="E2197" t="s">
        <v>20742</v>
      </c>
      <c r="F2197">
        <v>7</v>
      </c>
    </row>
    <row r="2198" spans="1:6" x14ac:dyDescent="0.25">
      <c r="A2198" t="s">
        <v>56</v>
      </c>
      <c r="B2198">
        <v>2012</v>
      </c>
      <c r="C2198" t="s">
        <v>7</v>
      </c>
      <c r="D2198" t="s">
        <v>40</v>
      </c>
      <c r="E2198" t="s">
        <v>20743</v>
      </c>
      <c r="F2198">
        <v>22</v>
      </c>
    </row>
    <row r="2199" spans="1:6" x14ac:dyDescent="0.25">
      <c r="A2199" t="s">
        <v>56</v>
      </c>
      <c r="B2199">
        <v>2012</v>
      </c>
      <c r="C2199" t="s">
        <v>7</v>
      </c>
      <c r="D2199" t="s">
        <v>102</v>
      </c>
      <c r="E2199" t="s">
        <v>20744</v>
      </c>
      <c r="F2199">
        <v>14</v>
      </c>
    </row>
    <row r="2200" spans="1:6" x14ac:dyDescent="0.25">
      <c r="A2200" t="s">
        <v>56</v>
      </c>
      <c r="B2200">
        <v>2012</v>
      </c>
      <c r="C2200" t="s">
        <v>7</v>
      </c>
      <c r="D2200" t="s">
        <v>107</v>
      </c>
      <c r="E2200" t="s">
        <v>20745</v>
      </c>
      <c r="F2200">
        <v>36</v>
      </c>
    </row>
    <row r="2201" spans="1:6" x14ac:dyDescent="0.25">
      <c r="A2201" t="s">
        <v>56</v>
      </c>
      <c r="B2201">
        <v>2012</v>
      </c>
      <c r="C2201" t="s">
        <v>7</v>
      </c>
      <c r="D2201" t="s">
        <v>39</v>
      </c>
      <c r="E2201" t="s">
        <v>20746</v>
      </c>
      <c r="F2201">
        <v>11</v>
      </c>
    </row>
    <row r="2202" spans="1:6" x14ac:dyDescent="0.25">
      <c r="A2202" t="s">
        <v>56</v>
      </c>
      <c r="B2202">
        <v>2012</v>
      </c>
      <c r="C2202" t="s">
        <v>7</v>
      </c>
      <c r="D2202" t="s">
        <v>103</v>
      </c>
      <c r="E2202" t="s">
        <v>20747</v>
      </c>
      <c r="F2202">
        <v>140</v>
      </c>
    </row>
    <row r="2203" spans="1:6" x14ac:dyDescent="0.25">
      <c r="A2203" t="s">
        <v>56</v>
      </c>
      <c r="B2203">
        <v>2012</v>
      </c>
      <c r="C2203" t="s">
        <v>8</v>
      </c>
      <c r="D2203" t="s">
        <v>38</v>
      </c>
      <c r="E2203" t="s">
        <v>20748</v>
      </c>
      <c r="F2203">
        <v>10</v>
      </c>
    </row>
    <row r="2204" spans="1:6" x14ac:dyDescent="0.25">
      <c r="A2204" t="s">
        <v>56</v>
      </c>
      <c r="B2204">
        <v>2012</v>
      </c>
      <c r="C2204" t="s">
        <v>8</v>
      </c>
      <c r="D2204" t="s">
        <v>40</v>
      </c>
      <c r="E2204" t="s">
        <v>20749</v>
      </c>
      <c r="F2204">
        <v>15</v>
      </c>
    </row>
    <row r="2205" spans="1:6" x14ac:dyDescent="0.25">
      <c r="A2205" t="s">
        <v>56</v>
      </c>
      <c r="B2205">
        <v>2012</v>
      </c>
      <c r="C2205" t="s">
        <v>8</v>
      </c>
      <c r="D2205" t="s">
        <v>102</v>
      </c>
      <c r="E2205" t="s">
        <v>20750</v>
      </c>
      <c r="F2205">
        <v>37</v>
      </c>
    </row>
    <row r="2206" spans="1:6" x14ac:dyDescent="0.25">
      <c r="A2206" t="s">
        <v>56</v>
      </c>
      <c r="B2206">
        <v>2012</v>
      </c>
      <c r="C2206" t="s">
        <v>8</v>
      </c>
      <c r="D2206" t="s">
        <v>107</v>
      </c>
      <c r="E2206" t="s">
        <v>20751</v>
      </c>
      <c r="F2206">
        <v>26</v>
      </c>
    </row>
    <row r="2207" spans="1:6" x14ac:dyDescent="0.25">
      <c r="A2207" t="s">
        <v>56</v>
      </c>
      <c r="B2207">
        <v>2012</v>
      </c>
      <c r="C2207" t="s">
        <v>8</v>
      </c>
      <c r="D2207" t="s">
        <v>39</v>
      </c>
      <c r="E2207" t="s">
        <v>20752</v>
      </c>
      <c r="F2207">
        <v>47</v>
      </c>
    </row>
    <row r="2208" spans="1:6" x14ac:dyDescent="0.25">
      <c r="A2208" t="s">
        <v>56</v>
      </c>
      <c r="B2208">
        <v>2012</v>
      </c>
      <c r="C2208" t="s">
        <v>8</v>
      </c>
      <c r="D2208" t="s">
        <v>103</v>
      </c>
      <c r="E2208" t="s">
        <v>20753</v>
      </c>
      <c r="F2208">
        <v>460</v>
      </c>
    </row>
    <row r="2209" spans="1:6" x14ac:dyDescent="0.25">
      <c r="A2209" t="s">
        <v>56</v>
      </c>
      <c r="B2209">
        <v>2012</v>
      </c>
      <c r="C2209" t="s">
        <v>9</v>
      </c>
      <c r="D2209" t="s">
        <v>38</v>
      </c>
      <c r="E2209" t="s">
        <v>20754</v>
      </c>
      <c r="F2209">
        <v>1</v>
      </c>
    </row>
    <row r="2210" spans="1:6" x14ac:dyDescent="0.25">
      <c r="A2210" t="s">
        <v>56</v>
      </c>
      <c r="B2210">
        <v>2012</v>
      </c>
      <c r="C2210" t="s">
        <v>9</v>
      </c>
      <c r="D2210" t="s">
        <v>102</v>
      </c>
      <c r="E2210" t="s">
        <v>20755</v>
      </c>
      <c r="F2210">
        <v>13</v>
      </c>
    </row>
    <row r="2211" spans="1:6" x14ac:dyDescent="0.25">
      <c r="A2211" t="s">
        <v>56</v>
      </c>
      <c r="B2211">
        <v>2012</v>
      </c>
      <c r="C2211" t="s">
        <v>9</v>
      </c>
      <c r="D2211" t="s">
        <v>107</v>
      </c>
      <c r="E2211" t="s">
        <v>20756</v>
      </c>
      <c r="F2211">
        <v>5</v>
      </c>
    </row>
    <row r="2212" spans="1:6" x14ac:dyDescent="0.25">
      <c r="A2212" t="s">
        <v>56</v>
      </c>
      <c r="B2212">
        <v>2012</v>
      </c>
      <c r="C2212" t="s">
        <v>9</v>
      </c>
      <c r="D2212" t="s">
        <v>39</v>
      </c>
      <c r="E2212" t="s">
        <v>20757</v>
      </c>
      <c r="F2212">
        <v>16</v>
      </c>
    </row>
    <row r="2213" spans="1:6" x14ac:dyDescent="0.25">
      <c r="A2213" t="s">
        <v>56</v>
      </c>
      <c r="B2213">
        <v>2012</v>
      </c>
      <c r="C2213" t="s">
        <v>9</v>
      </c>
      <c r="D2213" t="s">
        <v>103</v>
      </c>
      <c r="E2213" t="s">
        <v>20758</v>
      </c>
      <c r="F2213">
        <v>127</v>
      </c>
    </row>
    <row r="2214" spans="1:6" x14ac:dyDescent="0.25">
      <c r="A2214" t="s">
        <v>56</v>
      </c>
      <c r="B2214">
        <v>2012</v>
      </c>
      <c r="C2214" t="s">
        <v>10</v>
      </c>
      <c r="D2214" t="s">
        <v>38</v>
      </c>
      <c r="E2214" t="s">
        <v>20759</v>
      </c>
      <c r="F2214">
        <v>1</v>
      </c>
    </row>
    <row r="2215" spans="1:6" x14ac:dyDescent="0.25">
      <c r="A2215" t="s">
        <v>56</v>
      </c>
      <c r="B2215">
        <v>2012</v>
      </c>
      <c r="C2215" t="s">
        <v>10</v>
      </c>
      <c r="D2215" t="s">
        <v>102</v>
      </c>
      <c r="E2215" t="s">
        <v>20760</v>
      </c>
      <c r="F2215">
        <v>5</v>
      </c>
    </row>
    <row r="2216" spans="1:6" x14ac:dyDescent="0.25">
      <c r="A2216" t="s">
        <v>56</v>
      </c>
      <c r="B2216">
        <v>2012</v>
      </c>
      <c r="C2216" t="s">
        <v>10</v>
      </c>
      <c r="D2216" t="s">
        <v>107</v>
      </c>
      <c r="E2216" t="s">
        <v>20761</v>
      </c>
      <c r="F2216">
        <v>2</v>
      </c>
    </row>
    <row r="2217" spans="1:6" x14ac:dyDescent="0.25">
      <c r="A2217" t="s">
        <v>56</v>
      </c>
      <c r="B2217">
        <v>2012</v>
      </c>
      <c r="C2217" t="s">
        <v>10</v>
      </c>
      <c r="D2217" t="s">
        <v>39</v>
      </c>
      <c r="E2217" t="s">
        <v>20762</v>
      </c>
      <c r="F2217">
        <v>4</v>
      </c>
    </row>
    <row r="2218" spans="1:6" x14ac:dyDescent="0.25">
      <c r="A2218" t="s">
        <v>56</v>
      </c>
      <c r="B2218">
        <v>2012</v>
      </c>
      <c r="C2218" t="s">
        <v>10</v>
      </c>
      <c r="D2218" t="s">
        <v>103</v>
      </c>
      <c r="E2218" t="s">
        <v>20763</v>
      </c>
      <c r="F2218">
        <v>15</v>
      </c>
    </row>
    <row r="2219" spans="1:6" x14ac:dyDescent="0.25">
      <c r="A2219" t="s">
        <v>56</v>
      </c>
      <c r="B2219">
        <v>2012</v>
      </c>
      <c r="C2219" t="s">
        <v>11</v>
      </c>
      <c r="D2219" t="s">
        <v>102</v>
      </c>
      <c r="E2219" t="s">
        <v>20764</v>
      </c>
      <c r="F2219">
        <v>10</v>
      </c>
    </row>
    <row r="2220" spans="1:6" x14ac:dyDescent="0.25">
      <c r="A2220" t="s">
        <v>56</v>
      </c>
      <c r="B2220">
        <v>2012</v>
      </c>
      <c r="C2220" t="s">
        <v>11</v>
      </c>
      <c r="D2220" t="s">
        <v>107</v>
      </c>
      <c r="E2220" t="s">
        <v>20765</v>
      </c>
      <c r="F2220">
        <v>2</v>
      </c>
    </row>
    <row r="2221" spans="1:6" x14ac:dyDescent="0.25">
      <c r="A2221" t="s">
        <v>56</v>
      </c>
      <c r="B2221">
        <v>2012</v>
      </c>
      <c r="C2221" t="s">
        <v>11</v>
      </c>
      <c r="D2221" t="s">
        <v>39</v>
      </c>
      <c r="E2221" t="s">
        <v>20766</v>
      </c>
      <c r="F2221">
        <v>5</v>
      </c>
    </row>
    <row r="2222" spans="1:6" x14ac:dyDescent="0.25">
      <c r="A2222" t="s">
        <v>56</v>
      </c>
      <c r="B2222">
        <v>2012</v>
      </c>
      <c r="C2222" t="s">
        <v>11</v>
      </c>
      <c r="D2222" t="s">
        <v>103</v>
      </c>
      <c r="E2222" t="s">
        <v>20767</v>
      </c>
      <c r="F2222">
        <v>22</v>
      </c>
    </row>
    <row r="2223" spans="1:6" x14ac:dyDescent="0.25">
      <c r="A2223" t="s">
        <v>56</v>
      </c>
      <c r="B2223">
        <v>2013</v>
      </c>
      <c r="C2223" t="s">
        <v>7</v>
      </c>
      <c r="D2223" t="s">
        <v>38</v>
      </c>
      <c r="E2223" t="s">
        <v>20768</v>
      </c>
      <c r="F2223">
        <v>8</v>
      </c>
    </row>
    <row r="2224" spans="1:6" x14ac:dyDescent="0.25">
      <c r="A2224" t="s">
        <v>56</v>
      </c>
      <c r="B2224">
        <v>2013</v>
      </c>
      <c r="C2224" t="s">
        <v>7</v>
      </c>
      <c r="D2224" t="s">
        <v>40</v>
      </c>
      <c r="E2224" t="s">
        <v>20769</v>
      </c>
      <c r="F2224">
        <v>22</v>
      </c>
    </row>
    <row r="2225" spans="1:6" x14ac:dyDescent="0.25">
      <c r="A2225" t="s">
        <v>56</v>
      </c>
      <c r="B2225">
        <v>2013</v>
      </c>
      <c r="C2225" t="s">
        <v>7</v>
      </c>
      <c r="D2225" t="s">
        <v>102</v>
      </c>
      <c r="E2225" t="s">
        <v>20770</v>
      </c>
      <c r="F2225">
        <v>19</v>
      </c>
    </row>
    <row r="2226" spans="1:6" x14ac:dyDescent="0.25">
      <c r="A2226" t="s">
        <v>56</v>
      </c>
      <c r="B2226">
        <v>2013</v>
      </c>
      <c r="C2226" t="s">
        <v>7</v>
      </c>
      <c r="D2226" t="s">
        <v>107</v>
      </c>
      <c r="E2226" t="s">
        <v>20771</v>
      </c>
      <c r="F2226">
        <v>45</v>
      </c>
    </row>
    <row r="2227" spans="1:6" x14ac:dyDescent="0.25">
      <c r="A2227" t="s">
        <v>56</v>
      </c>
      <c r="B2227">
        <v>2013</v>
      </c>
      <c r="C2227" t="s">
        <v>7</v>
      </c>
      <c r="D2227" t="s">
        <v>39</v>
      </c>
      <c r="E2227" t="s">
        <v>20772</v>
      </c>
      <c r="F2227">
        <v>7</v>
      </c>
    </row>
    <row r="2228" spans="1:6" x14ac:dyDescent="0.25">
      <c r="A2228" t="s">
        <v>56</v>
      </c>
      <c r="B2228">
        <v>2013</v>
      </c>
      <c r="C2228" t="s">
        <v>7</v>
      </c>
      <c r="D2228" t="s">
        <v>103</v>
      </c>
      <c r="E2228" t="s">
        <v>20773</v>
      </c>
      <c r="F2228">
        <v>129</v>
      </c>
    </row>
    <row r="2229" spans="1:6" x14ac:dyDescent="0.25">
      <c r="A2229" t="s">
        <v>56</v>
      </c>
      <c r="B2229">
        <v>2013</v>
      </c>
      <c r="C2229" t="s">
        <v>8</v>
      </c>
      <c r="D2229" t="s">
        <v>38</v>
      </c>
      <c r="E2229" t="s">
        <v>20774</v>
      </c>
      <c r="F2229">
        <v>18</v>
      </c>
    </row>
    <row r="2230" spans="1:6" x14ac:dyDescent="0.25">
      <c r="A2230" t="s">
        <v>56</v>
      </c>
      <c r="B2230">
        <v>2013</v>
      </c>
      <c r="C2230" t="s">
        <v>8</v>
      </c>
      <c r="D2230" t="s">
        <v>40</v>
      </c>
      <c r="E2230" t="s">
        <v>20775</v>
      </c>
      <c r="F2230">
        <v>8</v>
      </c>
    </row>
    <row r="2231" spans="1:6" x14ac:dyDescent="0.25">
      <c r="A2231" t="s">
        <v>56</v>
      </c>
      <c r="B2231">
        <v>2013</v>
      </c>
      <c r="C2231" t="s">
        <v>8</v>
      </c>
      <c r="D2231" t="s">
        <v>102</v>
      </c>
      <c r="E2231" t="s">
        <v>20776</v>
      </c>
      <c r="F2231">
        <v>34</v>
      </c>
    </row>
    <row r="2232" spans="1:6" x14ac:dyDescent="0.25">
      <c r="A2232" t="s">
        <v>56</v>
      </c>
      <c r="B2232">
        <v>2013</v>
      </c>
      <c r="C2232" t="s">
        <v>8</v>
      </c>
      <c r="D2232" t="s">
        <v>107</v>
      </c>
      <c r="E2232" t="s">
        <v>20777</v>
      </c>
      <c r="F2232">
        <v>23</v>
      </c>
    </row>
    <row r="2233" spans="1:6" x14ac:dyDescent="0.25">
      <c r="A2233" t="s">
        <v>56</v>
      </c>
      <c r="B2233">
        <v>2013</v>
      </c>
      <c r="C2233" t="s">
        <v>8</v>
      </c>
      <c r="D2233" t="s">
        <v>39</v>
      </c>
      <c r="E2233" t="s">
        <v>20778</v>
      </c>
      <c r="F2233">
        <v>32</v>
      </c>
    </row>
    <row r="2234" spans="1:6" x14ac:dyDescent="0.25">
      <c r="A2234" t="s">
        <v>56</v>
      </c>
      <c r="B2234">
        <v>2013</v>
      </c>
      <c r="C2234" t="s">
        <v>8</v>
      </c>
      <c r="D2234" t="s">
        <v>103</v>
      </c>
      <c r="E2234" t="s">
        <v>20779</v>
      </c>
      <c r="F2234">
        <v>449</v>
      </c>
    </row>
    <row r="2235" spans="1:6" x14ac:dyDescent="0.25">
      <c r="A2235" t="s">
        <v>56</v>
      </c>
      <c r="B2235">
        <v>2013</v>
      </c>
      <c r="C2235" t="s">
        <v>9</v>
      </c>
      <c r="D2235" t="s">
        <v>38</v>
      </c>
      <c r="E2235" t="s">
        <v>20780</v>
      </c>
      <c r="F2235">
        <v>4</v>
      </c>
    </row>
    <row r="2236" spans="1:6" x14ac:dyDescent="0.25">
      <c r="A2236" t="s">
        <v>56</v>
      </c>
      <c r="B2236">
        <v>2013</v>
      </c>
      <c r="C2236" t="s">
        <v>9</v>
      </c>
      <c r="D2236" t="s">
        <v>102</v>
      </c>
      <c r="E2236" t="s">
        <v>20781</v>
      </c>
      <c r="F2236">
        <v>20</v>
      </c>
    </row>
    <row r="2237" spans="1:6" x14ac:dyDescent="0.25">
      <c r="A2237" t="s">
        <v>56</v>
      </c>
      <c r="B2237">
        <v>2013</v>
      </c>
      <c r="C2237" t="s">
        <v>9</v>
      </c>
      <c r="D2237" t="s">
        <v>107</v>
      </c>
      <c r="E2237" t="s">
        <v>20782</v>
      </c>
      <c r="F2237">
        <v>14</v>
      </c>
    </row>
    <row r="2238" spans="1:6" x14ac:dyDescent="0.25">
      <c r="A2238" t="s">
        <v>56</v>
      </c>
      <c r="B2238">
        <v>2013</v>
      </c>
      <c r="C2238" t="s">
        <v>9</v>
      </c>
      <c r="D2238" t="s">
        <v>39</v>
      </c>
      <c r="E2238" t="s">
        <v>20783</v>
      </c>
      <c r="F2238">
        <v>6</v>
      </c>
    </row>
    <row r="2239" spans="1:6" x14ac:dyDescent="0.25">
      <c r="A2239" t="s">
        <v>56</v>
      </c>
      <c r="B2239">
        <v>2013</v>
      </c>
      <c r="C2239" t="s">
        <v>9</v>
      </c>
      <c r="D2239" t="s">
        <v>103</v>
      </c>
      <c r="E2239" t="s">
        <v>20784</v>
      </c>
      <c r="F2239">
        <v>122</v>
      </c>
    </row>
    <row r="2240" spans="1:6" x14ac:dyDescent="0.25">
      <c r="A2240" t="s">
        <v>56</v>
      </c>
      <c r="B2240">
        <v>2013</v>
      </c>
      <c r="C2240" t="s">
        <v>10</v>
      </c>
      <c r="D2240" t="s">
        <v>102</v>
      </c>
      <c r="E2240" t="s">
        <v>20785</v>
      </c>
      <c r="F2240">
        <v>5</v>
      </c>
    </row>
    <row r="2241" spans="1:6" x14ac:dyDescent="0.25">
      <c r="A2241" t="s">
        <v>56</v>
      </c>
      <c r="B2241">
        <v>2013</v>
      </c>
      <c r="C2241" t="s">
        <v>10</v>
      </c>
      <c r="D2241" t="s">
        <v>107</v>
      </c>
      <c r="E2241" t="s">
        <v>20786</v>
      </c>
      <c r="F2241">
        <v>2</v>
      </c>
    </row>
    <row r="2242" spans="1:6" x14ac:dyDescent="0.25">
      <c r="A2242" t="s">
        <v>56</v>
      </c>
      <c r="B2242">
        <v>2013</v>
      </c>
      <c r="C2242" t="s">
        <v>10</v>
      </c>
      <c r="D2242" t="s">
        <v>103</v>
      </c>
      <c r="E2242" t="s">
        <v>20787</v>
      </c>
      <c r="F2242">
        <v>22</v>
      </c>
    </row>
    <row r="2243" spans="1:6" x14ac:dyDescent="0.25">
      <c r="A2243" t="s">
        <v>56</v>
      </c>
      <c r="B2243">
        <v>2013</v>
      </c>
      <c r="C2243" t="s">
        <v>11</v>
      </c>
      <c r="D2243" t="s">
        <v>102</v>
      </c>
      <c r="E2243" t="s">
        <v>20788</v>
      </c>
      <c r="F2243">
        <v>11</v>
      </c>
    </row>
    <row r="2244" spans="1:6" x14ac:dyDescent="0.25">
      <c r="A2244" t="s">
        <v>56</v>
      </c>
      <c r="B2244">
        <v>2013</v>
      </c>
      <c r="C2244" t="s">
        <v>11</v>
      </c>
      <c r="D2244" t="s">
        <v>107</v>
      </c>
      <c r="E2244" t="s">
        <v>20789</v>
      </c>
      <c r="F2244">
        <v>3</v>
      </c>
    </row>
    <row r="2245" spans="1:6" x14ac:dyDescent="0.25">
      <c r="A2245" t="s">
        <v>56</v>
      </c>
      <c r="B2245">
        <v>2013</v>
      </c>
      <c r="C2245" t="s">
        <v>11</v>
      </c>
      <c r="D2245" t="s">
        <v>103</v>
      </c>
      <c r="E2245" t="s">
        <v>20790</v>
      </c>
      <c r="F2245">
        <v>20</v>
      </c>
    </row>
    <row r="2246" spans="1:6" x14ac:dyDescent="0.25">
      <c r="A2246" t="s">
        <v>56</v>
      </c>
      <c r="B2246">
        <v>2014</v>
      </c>
      <c r="C2246" t="s">
        <v>7</v>
      </c>
      <c r="D2246" t="s">
        <v>38</v>
      </c>
      <c r="E2246" t="s">
        <v>20791</v>
      </c>
      <c r="F2246">
        <v>6</v>
      </c>
    </row>
    <row r="2247" spans="1:6" x14ac:dyDescent="0.25">
      <c r="A2247" t="s">
        <v>56</v>
      </c>
      <c r="B2247">
        <v>2014</v>
      </c>
      <c r="C2247" t="s">
        <v>7</v>
      </c>
      <c r="D2247" t="s">
        <v>40</v>
      </c>
      <c r="E2247" t="s">
        <v>20792</v>
      </c>
      <c r="F2247">
        <v>17</v>
      </c>
    </row>
    <row r="2248" spans="1:6" x14ac:dyDescent="0.25">
      <c r="A2248" t="s">
        <v>56</v>
      </c>
      <c r="B2248">
        <v>2014</v>
      </c>
      <c r="C2248" t="s">
        <v>7</v>
      </c>
      <c r="D2248" t="s">
        <v>102</v>
      </c>
      <c r="E2248" t="s">
        <v>20793</v>
      </c>
      <c r="F2248">
        <v>25</v>
      </c>
    </row>
    <row r="2249" spans="1:6" x14ac:dyDescent="0.25">
      <c r="A2249" t="s">
        <v>56</v>
      </c>
      <c r="B2249">
        <v>2014</v>
      </c>
      <c r="C2249" t="s">
        <v>7</v>
      </c>
      <c r="D2249" t="s">
        <v>107</v>
      </c>
      <c r="E2249" t="s">
        <v>20794</v>
      </c>
      <c r="F2249">
        <v>41</v>
      </c>
    </row>
    <row r="2250" spans="1:6" x14ac:dyDescent="0.25">
      <c r="A2250" t="s">
        <v>56</v>
      </c>
      <c r="B2250">
        <v>2014</v>
      </c>
      <c r="C2250" t="s">
        <v>7</v>
      </c>
      <c r="D2250" t="s">
        <v>39</v>
      </c>
      <c r="E2250" t="s">
        <v>20795</v>
      </c>
      <c r="F2250">
        <v>4</v>
      </c>
    </row>
    <row r="2251" spans="1:6" x14ac:dyDescent="0.25">
      <c r="A2251" t="s">
        <v>56</v>
      </c>
      <c r="B2251">
        <v>2014</v>
      </c>
      <c r="C2251" t="s">
        <v>7</v>
      </c>
      <c r="D2251" t="s">
        <v>103</v>
      </c>
      <c r="E2251" t="s">
        <v>20796</v>
      </c>
      <c r="F2251">
        <v>138</v>
      </c>
    </row>
    <row r="2252" spans="1:6" x14ac:dyDescent="0.25">
      <c r="A2252" t="s">
        <v>56</v>
      </c>
      <c r="B2252">
        <v>2014</v>
      </c>
      <c r="C2252" t="s">
        <v>8</v>
      </c>
      <c r="D2252" t="s">
        <v>38</v>
      </c>
      <c r="E2252" t="s">
        <v>20797</v>
      </c>
      <c r="F2252">
        <v>16</v>
      </c>
    </row>
    <row r="2253" spans="1:6" x14ac:dyDescent="0.25">
      <c r="A2253" t="s">
        <v>56</v>
      </c>
      <c r="B2253">
        <v>2014</v>
      </c>
      <c r="C2253" t="s">
        <v>8</v>
      </c>
      <c r="D2253" t="s">
        <v>40</v>
      </c>
      <c r="E2253" t="s">
        <v>20798</v>
      </c>
      <c r="F2253">
        <v>14</v>
      </c>
    </row>
    <row r="2254" spans="1:6" x14ac:dyDescent="0.25">
      <c r="A2254" t="s">
        <v>56</v>
      </c>
      <c r="B2254">
        <v>2014</v>
      </c>
      <c r="C2254" t="s">
        <v>8</v>
      </c>
      <c r="D2254" t="s">
        <v>102</v>
      </c>
      <c r="E2254" t="s">
        <v>20799</v>
      </c>
      <c r="F2254">
        <v>45</v>
      </c>
    </row>
    <row r="2255" spans="1:6" x14ac:dyDescent="0.25">
      <c r="A2255" t="s">
        <v>56</v>
      </c>
      <c r="B2255">
        <v>2014</v>
      </c>
      <c r="C2255" t="s">
        <v>8</v>
      </c>
      <c r="D2255" t="s">
        <v>107</v>
      </c>
      <c r="E2255" t="s">
        <v>20800</v>
      </c>
      <c r="F2255">
        <v>38</v>
      </c>
    </row>
    <row r="2256" spans="1:6" x14ac:dyDescent="0.25">
      <c r="A2256" t="s">
        <v>56</v>
      </c>
      <c r="B2256">
        <v>2014</v>
      </c>
      <c r="C2256" t="s">
        <v>8</v>
      </c>
      <c r="D2256" t="s">
        <v>39</v>
      </c>
      <c r="E2256" t="s">
        <v>20801</v>
      </c>
      <c r="F2256">
        <v>19</v>
      </c>
    </row>
    <row r="2257" spans="1:6" x14ac:dyDescent="0.25">
      <c r="A2257" t="s">
        <v>56</v>
      </c>
      <c r="B2257">
        <v>2014</v>
      </c>
      <c r="C2257" t="s">
        <v>8</v>
      </c>
      <c r="D2257" t="s">
        <v>103</v>
      </c>
      <c r="E2257" t="s">
        <v>20802</v>
      </c>
      <c r="F2257">
        <v>425</v>
      </c>
    </row>
    <row r="2258" spans="1:6" x14ac:dyDescent="0.25">
      <c r="A2258" t="s">
        <v>56</v>
      </c>
      <c r="B2258">
        <v>2014</v>
      </c>
      <c r="C2258" t="s">
        <v>9</v>
      </c>
      <c r="D2258" t="s">
        <v>38</v>
      </c>
      <c r="E2258" t="s">
        <v>20803</v>
      </c>
      <c r="F2258">
        <v>5</v>
      </c>
    </row>
    <row r="2259" spans="1:6" x14ac:dyDescent="0.25">
      <c r="A2259" t="s">
        <v>56</v>
      </c>
      <c r="B2259">
        <v>2014</v>
      </c>
      <c r="C2259" t="s">
        <v>9</v>
      </c>
      <c r="D2259" t="s">
        <v>40</v>
      </c>
      <c r="E2259" t="s">
        <v>20804</v>
      </c>
      <c r="F2259">
        <v>4</v>
      </c>
    </row>
    <row r="2260" spans="1:6" x14ac:dyDescent="0.25">
      <c r="A2260" t="s">
        <v>56</v>
      </c>
      <c r="B2260">
        <v>2014</v>
      </c>
      <c r="C2260" t="s">
        <v>9</v>
      </c>
      <c r="D2260" t="s">
        <v>102</v>
      </c>
      <c r="E2260" t="s">
        <v>20805</v>
      </c>
      <c r="F2260">
        <v>20</v>
      </c>
    </row>
    <row r="2261" spans="1:6" x14ac:dyDescent="0.25">
      <c r="A2261" t="s">
        <v>56</v>
      </c>
      <c r="B2261">
        <v>2014</v>
      </c>
      <c r="C2261" t="s">
        <v>9</v>
      </c>
      <c r="D2261" t="s">
        <v>107</v>
      </c>
      <c r="E2261" t="s">
        <v>20806</v>
      </c>
      <c r="F2261">
        <v>3</v>
      </c>
    </row>
    <row r="2262" spans="1:6" x14ac:dyDescent="0.25">
      <c r="A2262" t="s">
        <v>56</v>
      </c>
      <c r="B2262">
        <v>2014</v>
      </c>
      <c r="C2262" t="s">
        <v>9</v>
      </c>
      <c r="D2262" t="s">
        <v>39</v>
      </c>
      <c r="E2262" t="s">
        <v>20807</v>
      </c>
      <c r="F2262">
        <v>5</v>
      </c>
    </row>
    <row r="2263" spans="1:6" x14ac:dyDescent="0.25">
      <c r="A2263" t="s">
        <v>56</v>
      </c>
      <c r="B2263">
        <v>2014</v>
      </c>
      <c r="C2263" t="s">
        <v>9</v>
      </c>
      <c r="D2263" t="s">
        <v>103</v>
      </c>
      <c r="E2263" t="s">
        <v>20808</v>
      </c>
      <c r="F2263">
        <v>119</v>
      </c>
    </row>
    <row r="2264" spans="1:6" x14ac:dyDescent="0.25">
      <c r="A2264" t="s">
        <v>56</v>
      </c>
      <c r="B2264">
        <v>2014</v>
      </c>
      <c r="C2264" t="s">
        <v>10</v>
      </c>
      <c r="D2264" t="s">
        <v>38</v>
      </c>
      <c r="E2264" t="s">
        <v>20809</v>
      </c>
      <c r="F2264">
        <v>1</v>
      </c>
    </row>
    <row r="2265" spans="1:6" x14ac:dyDescent="0.25">
      <c r="A2265" t="s">
        <v>56</v>
      </c>
      <c r="B2265">
        <v>2014</v>
      </c>
      <c r="C2265" t="s">
        <v>10</v>
      </c>
      <c r="D2265" t="s">
        <v>102</v>
      </c>
      <c r="E2265" t="s">
        <v>20810</v>
      </c>
      <c r="F2265">
        <v>6</v>
      </c>
    </row>
    <row r="2266" spans="1:6" x14ac:dyDescent="0.25">
      <c r="A2266" t="s">
        <v>56</v>
      </c>
      <c r="B2266">
        <v>2014</v>
      </c>
      <c r="C2266" t="s">
        <v>10</v>
      </c>
      <c r="D2266" t="s">
        <v>107</v>
      </c>
      <c r="E2266" t="s">
        <v>20811</v>
      </c>
      <c r="F2266">
        <v>3</v>
      </c>
    </row>
    <row r="2267" spans="1:6" x14ac:dyDescent="0.25">
      <c r="A2267" t="s">
        <v>56</v>
      </c>
      <c r="B2267">
        <v>2014</v>
      </c>
      <c r="C2267" t="s">
        <v>10</v>
      </c>
      <c r="D2267" t="s">
        <v>39</v>
      </c>
      <c r="E2267" t="s">
        <v>20812</v>
      </c>
      <c r="F2267">
        <v>1</v>
      </c>
    </row>
    <row r="2268" spans="1:6" x14ac:dyDescent="0.25">
      <c r="A2268" t="s">
        <v>56</v>
      </c>
      <c r="B2268">
        <v>2014</v>
      </c>
      <c r="C2268" t="s">
        <v>10</v>
      </c>
      <c r="D2268" t="s">
        <v>103</v>
      </c>
      <c r="E2268" t="s">
        <v>20813</v>
      </c>
      <c r="F2268">
        <v>31</v>
      </c>
    </row>
    <row r="2269" spans="1:6" x14ac:dyDescent="0.25">
      <c r="A2269" t="s">
        <v>56</v>
      </c>
      <c r="B2269">
        <v>2014</v>
      </c>
      <c r="C2269" t="s">
        <v>11</v>
      </c>
      <c r="D2269" t="s">
        <v>38</v>
      </c>
      <c r="E2269" t="s">
        <v>20814</v>
      </c>
      <c r="F2269">
        <v>1</v>
      </c>
    </row>
    <row r="2270" spans="1:6" x14ac:dyDescent="0.25">
      <c r="A2270" t="s">
        <v>56</v>
      </c>
      <c r="B2270">
        <v>2014</v>
      </c>
      <c r="C2270" t="s">
        <v>11</v>
      </c>
      <c r="D2270" t="s">
        <v>102</v>
      </c>
      <c r="E2270" t="s">
        <v>20815</v>
      </c>
      <c r="F2270">
        <v>6</v>
      </c>
    </row>
    <row r="2271" spans="1:6" x14ac:dyDescent="0.25">
      <c r="A2271" t="s">
        <v>56</v>
      </c>
      <c r="B2271">
        <v>2014</v>
      </c>
      <c r="C2271" t="s">
        <v>11</v>
      </c>
      <c r="D2271" t="s">
        <v>107</v>
      </c>
      <c r="E2271" t="s">
        <v>20816</v>
      </c>
      <c r="F2271">
        <v>3</v>
      </c>
    </row>
    <row r="2272" spans="1:6" x14ac:dyDescent="0.25">
      <c r="A2272" t="s">
        <v>56</v>
      </c>
      <c r="B2272">
        <v>2014</v>
      </c>
      <c r="C2272" t="s">
        <v>11</v>
      </c>
      <c r="D2272" t="s">
        <v>39</v>
      </c>
      <c r="E2272" t="s">
        <v>20817</v>
      </c>
      <c r="F2272">
        <v>2</v>
      </c>
    </row>
    <row r="2273" spans="1:6" x14ac:dyDescent="0.25">
      <c r="A2273" t="s">
        <v>56</v>
      </c>
      <c r="B2273">
        <v>2014</v>
      </c>
      <c r="C2273" t="s">
        <v>11</v>
      </c>
      <c r="D2273" t="s">
        <v>103</v>
      </c>
      <c r="E2273" t="s">
        <v>20818</v>
      </c>
      <c r="F2273">
        <v>27</v>
      </c>
    </row>
    <row r="2274" spans="1:6" x14ac:dyDescent="0.25">
      <c r="A2274" t="s">
        <v>56</v>
      </c>
      <c r="B2274">
        <v>2015</v>
      </c>
      <c r="C2274" t="s">
        <v>7</v>
      </c>
      <c r="D2274" t="s">
        <v>38</v>
      </c>
      <c r="E2274" t="s">
        <v>20819</v>
      </c>
      <c r="F2274">
        <v>5</v>
      </c>
    </row>
    <row r="2275" spans="1:6" x14ac:dyDescent="0.25">
      <c r="A2275" t="s">
        <v>56</v>
      </c>
      <c r="B2275">
        <v>2015</v>
      </c>
      <c r="C2275" t="s">
        <v>7</v>
      </c>
      <c r="D2275" t="s">
        <v>40</v>
      </c>
      <c r="E2275" t="s">
        <v>20820</v>
      </c>
      <c r="F2275">
        <v>16</v>
      </c>
    </row>
    <row r="2276" spans="1:6" x14ac:dyDescent="0.25">
      <c r="A2276" t="s">
        <v>56</v>
      </c>
      <c r="B2276">
        <v>2015</v>
      </c>
      <c r="C2276" t="s">
        <v>7</v>
      </c>
      <c r="D2276" t="s">
        <v>102</v>
      </c>
      <c r="E2276" t="s">
        <v>20821</v>
      </c>
      <c r="F2276">
        <v>15</v>
      </c>
    </row>
    <row r="2277" spans="1:6" x14ac:dyDescent="0.25">
      <c r="A2277" t="s">
        <v>56</v>
      </c>
      <c r="B2277">
        <v>2015</v>
      </c>
      <c r="C2277" t="s">
        <v>7</v>
      </c>
      <c r="D2277" t="s">
        <v>107</v>
      </c>
      <c r="E2277" t="s">
        <v>20822</v>
      </c>
      <c r="F2277">
        <v>47</v>
      </c>
    </row>
    <row r="2278" spans="1:6" x14ac:dyDescent="0.25">
      <c r="A2278" t="s">
        <v>56</v>
      </c>
      <c r="B2278">
        <v>2015</v>
      </c>
      <c r="C2278" t="s">
        <v>7</v>
      </c>
      <c r="D2278" t="s">
        <v>39</v>
      </c>
      <c r="E2278" t="s">
        <v>20823</v>
      </c>
      <c r="F2278">
        <v>9</v>
      </c>
    </row>
    <row r="2279" spans="1:6" x14ac:dyDescent="0.25">
      <c r="A2279" t="s">
        <v>56</v>
      </c>
      <c r="B2279">
        <v>2015</v>
      </c>
      <c r="C2279" t="s">
        <v>7</v>
      </c>
      <c r="D2279" t="s">
        <v>103</v>
      </c>
      <c r="E2279" t="s">
        <v>20824</v>
      </c>
      <c r="F2279">
        <v>148</v>
      </c>
    </row>
    <row r="2280" spans="1:6" x14ac:dyDescent="0.25">
      <c r="A2280" t="s">
        <v>56</v>
      </c>
      <c r="B2280">
        <v>2015</v>
      </c>
      <c r="C2280" t="s">
        <v>8</v>
      </c>
      <c r="D2280" t="s">
        <v>38</v>
      </c>
      <c r="E2280" t="s">
        <v>20825</v>
      </c>
      <c r="F2280">
        <v>10</v>
      </c>
    </row>
    <row r="2281" spans="1:6" x14ac:dyDescent="0.25">
      <c r="A2281" t="s">
        <v>56</v>
      </c>
      <c r="B2281">
        <v>2015</v>
      </c>
      <c r="C2281" t="s">
        <v>8</v>
      </c>
      <c r="D2281" t="s">
        <v>40</v>
      </c>
      <c r="E2281" t="s">
        <v>20826</v>
      </c>
      <c r="F2281">
        <v>14</v>
      </c>
    </row>
    <row r="2282" spans="1:6" x14ac:dyDescent="0.25">
      <c r="A2282" t="s">
        <v>56</v>
      </c>
      <c r="B2282">
        <v>2015</v>
      </c>
      <c r="C2282" t="s">
        <v>8</v>
      </c>
      <c r="D2282" t="s">
        <v>102</v>
      </c>
      <c r="E2282" t="s">
        <v>20827</v>
      </c>
      <c r="F2282">
        <v>49</v>
      </c>
    </row>
    <row r="2283" spans="1:6" x14ac:dyDescent="0.25">
      <c r="A2283" t="s">
        <v>56</v>
      </c>
      <c r="B2283">
        <v>2015</v>
      </c>
      <c r="C2283" t="s">
        <v>8</v>
      </c>
      <c r="D2283" t="s">
        <v>107</v>
      </c>
      <c r="E2283" t="s">
        <v>20828</v>
      </c>
      <c r="F2283">
        <v>28</v>
      </c>
    </row>
    <row r="2284" spans="1:6" x14ac:dyDescent="0.25">
      <c r="A2284" t="s">
        <v>56</v>
      </c>
      <c r="B2284">
        <v>2015</v>
      </c>
      <c r="C2284" t="s">
        <v>8</v>
      </c>
      <c r="D2284" t="s">
        <v>39</v>
      </c>
      <c r="E2284" t="s">
        <v>20829</v>
      </c>
      <c r="F2284">
        <v>26</v>
      </c>
    </row>
    <row r="2285" spans="1:6" x14ac:dyDescent="0.25">
      <c r="A2285" t="s">
        <v>56</v>
      </c>
      <c r="B2285">
        <v>2015</v>
      </c>
      <c r="C2285" t="s">
        <v>8</v>
      </c>
      <c r="D2285" t="s">
        <v>103</v>
      </c>
      <c r="E2285" t="s">
        <v>20830</v>
      </c>
      <c r="F2285">
        <v>426</v>
      </c>
    </row>
    <row r="2286" spans="1:6" x14ac:dyDescent="0.25">
      <c r="A2286" t="s">
        <v>56</v>
      </c>
      <c r="B2286">
        <v>2015</v>
      </c>
      <c r="C2286" t="s">
        <v>9</v>
      </c>
      <c r="D2286" t="s">
        <v>38</v>
      </c>
      <c r="E2286" t="s">
        <v>20831</v>
      </c>
      <c r="F2286">
        <v>1</v>
      </c>
    </row>
    <row r="2287" spans="1:6" x14ac:dyDescent="0.25">
      <c r="A2287" t="s">
        <v>56</v>
      </c>
      <c r="B2287">
        <v>2015</v>
      </c>
      <c r="C2287" t="s">
        <v>9</v>
      </c>
      <c r="D2287" t="s">
        <v>40</v>
      </c>
      <c r="E2287" t="s">
        <v>20832</v>
      </c>
      <c r="F2287">
        <v>1</v>
      </c>
    </row>
    <row r="2288" spans="1:6" x14ac:dyDescent="0.25">
      <c r="A2288" t="s">
        <v>56</v>
      </c>
      <c r="B2288">
        <v>2015</v>
      </c>
      <c r="C2288" t="s">
        <v>9</v>
      </c>
      <c r="D2288" t="s">
        <v>102</v>
      </c>
      <c r="E2288" t="s">
        <v>20833</v>
      </c>
      <c r="F2288">
        <v>17</v>
      </c>
    </row>
    <row r="2289" spans="1:6" x14ac:dyDescent="0.25">
      <c r="A2289" t="s">
        <v>56</v>
      </c>
      <c r="B2289">
        <v>2015</v>
      </c>
      <c r="C2289" t="s">
        <v>9</v>
      </c>
      <c r="D2289" t="s">
        <v>107</v>
      </c>
      <c r="E2289" t="s">
        <v>20834</v>
      </c>
      <c r="F2289">
        <v>5</v>
      </c>
    </row>
    <row r="2290" spans="1:6" x14ac:dyDescent="0.25">
      <c r="A2290" t="s">
        <v>56</v>
      </c>
      <c r="B2290">
        <v>2015</v>
      </c>
      <c r="C2290" t="s">
        <v>9</v>
      </c>
      <c r="D2290" t="s">
        <v>39</v>
      </c>
      <c r="E2290" t="s">
        <v>20835</v>
      </c>
      <c r="F2290">
        <v>7</v>
      </c>
    </row>
    <row r="2291" spans="1:6" x14ac:dyDescent="0.25">
      <c r="A2291" t="s">
        <v>56</v>
      </c>
      <c r="B2291">
        <v>2015</v>
      </c>
      <c r="C2291" t="s">
        <v>9</v>
      </c>
      <c r="D2291" t="s">
        <v>103</v>
      </c>
      <c r="E2291" t="s">
        <v>20836</v>
      </c>
      <c r="F2291">
        <v>123</v>
      </c>
    </row>
    <row r="2292" spans="1:6" x14ac:dyDescent="0.25">
      <c r="A2292" t="s">
        <v>56</v>
      </c>
      <c r="B2292">
        <v>2015</v>
      </c>
      <c r="C2292" t="s">
        <v>10</v>
      </c>
      <c r="D2292" t="s">
        <v>40</v>
      </c>
      <c r="E2292" t="s">
        <v>20837</v>
      </c>
      <c r="F2292">
        <v>1</v>
      </c>
    </row>
    <row r="2293" spans="1:6" x14ac:dyDescent="0.25">
      <c r="A2293" t="s">
        <v>56</v>
      </c>
      <c r="B2293">
        <v>2015</v>
      </c>
      <c r="C2293" t="s">
        <v>10</v>
      </c>
      <c r="D2293" t="s">
        <v>102</v>
      </c>
      <c r="E2293" t="s">
        <v>20838</v>
      </c>
      <c r="F2293">
        <v>7</v>
      </c>
    </row>
    <row r="2294" spans="1:6" x14ac:dyDescent="0.25">
      <c r="A2294" t="s">
        <v>56</v>
      </c>
      <c r="B2294">
        <v>2015</v>
      </c>
      <c r="C2294" t="s">
        <v>10</v>
      </c>
      <c r="D2294" t="s">
        <v>107</v>
      </c>
      <c r="E2294" t="s">
        <v>20839</v>
      </c>
      <c r="F2294">
        <v>1</v>
      </c>
    </row>
    <row r="2295" spans="1:6" x14ac:dyDescent="0.25">
      <c r="A2295" t="s">
        <v>56</v>
      </c>
      <c r="B2295">
        <v>2015</v>
      </c>
      <c r="C2295" t="s">
        <v>10</v>
      </c>
      <c r="D2295" t="s">
        <v>39</v>
      </c>
      <c r="E2295" t="s">
        <v>20840</v>
      </c>
      <c r="F2295">
        <v>2</v>
      </c>
    </row>
    <row r="2296" spans="1:6" x14ac:dyDescent="0.25">
      <c r="A2296" t="s">
        <v>56</v>
      </c>
      <c r="B2296">
        <v>2015</v>
      </c>
      <c r="C2296" t="s">
        <v>10</v>
      </c>
      <c r="D2296" t="s">
        <v>103</v>
      </c>
      <c r="E2296" t="s">
        <v>20841</v>
      </c>
      <c r="F2296">
        <v>22</v>
      </c>
    </row>
    <row r="2297" spans="1:6" x14ac:dyDescent="0.25">
      <c r="A2297" t="s">
        <v>56</v>
      </c>
      <c r="B2297">
        <v>2015</v>
      </c>
      <c r="C2297" t="s">
        <v>11</v>
      </c>
      <c r="D2297" t="s">
        <v>102</v>
      </c>
      <c r="E2297" t="s">
        <v>20842</v>
      </c>
      <c r="F2297">
        <v>16</v>
      </c>
    </row>
    <row r="2298" spans="1:6" x14ac:dyDescent="0.25">
      <c r="A2298" t="s">
        <v>56</v>
      </c>
      <c r="B2298">
        <v>2015</v>
      </c>
      <c r="C2298" t="s">
        <v>11</v>
      </c>
      <c r="D2298" t="s">
        <v>107</v>
      </c>
      <c r="E2298" t="s">
        <v>20843</v>
      </c>
      <c r="F2298">
        <v>1</v>
      </c>
    </row>
    <row r="2299" spans="1:6" x14ac:dyDescent="0.25">
      <c r="A2299" t="s">
        <v>56</v>
      </c>
      <c r="B2299">
        <v>2015</v>
      </c>
      <c r="C2299" t="s">
        <v>11</v>
      </c>
      <c r="D2299" t="s">
        <v>39</v>
      </c>
      <c r="E2299" t="s">
        <v>20844</v>
      </c>
      <c r="F2299">
        <v>3</v>
      </c>
    </row>
    <row r="2300" spans="1:6" x14ac:dyDescent="0.25">
      <c r="A2300" t="s">
        <v>56</v>
      </c>
      <c r="B2300">
        <v>2015</v>
      </c>
      <c r="C2300" t="s">
        <v>11</v>
      </c>
      <c r="D2300" t="s">
        <v>103</v>
      </c>
      <c r="E2300" t="s">
        <v>20845</v>
      </c>
      <c r="F2300">
        <v>31</v>
      </c>
    </row>
    <row r="2301" spans="1:6" x14ac:dyDescent="0.25">
      <c r="A2301" t="s">
        <v>47</v>
      </c>
      <c r="B2301">
        <v>2010</v>
      </c>
      <c r="C2301" t="s">
        <v>7</v>
      </c>
      <c r="D2301" t="s">
        <v>102</v>
      </c>
      <c r="E2301" t="s">
        <v>20846</v>
      </c>
      <c r="F2301">
        <v>6</v>
      </c>
    </row>
    <row r="2302" spans="1:6" x14ac:dyDescent="0.25">
      <c r="A2302" t="s">
        <v>47</v>
      </c>
      <c r="B2302">
        <v>2010</v>
      </c>
      <c r="C2302" t="s">
        <v>7</v>
      </c>
      <c r="D2302" t="s">
        <v>107</v>
      </c>
      <c r="E2302" t="s">
        <v>20847</v>
      </c>
      <c r="F2302">
        <v>4</v>
      </c>
    </row>
    <row r="2303" spans="1:6" x14ac:dyDescent="0.25">
      <c r="A2303" t="s">
        <v>47</v>
      </c>
      <c r="B2303">
        <v>2010</v>
      </c>
      <c r="C2303" t="s">
        <v>7</v>
      </c>
      <c r="D2303" t="s">
        <v>103</v>
      </c>
      <c r="E2303" t="s">
        <v>20848</v>
      </c>
      <c r="F2303">
        <v>41</v>
      </c>
    </row>
    <row r="2304" spans="1:6" x14ac:dyDescent="0.25">
      <c r="A2304" t="s">
        <v>47</v>
      </c>
      <c r="B2304">
        <v>2010</v>
      </c>
      <c r="C2304" t="s">
        <v>8</v>
      </c>
      <c r="D2304" t="s">
        <v>38</v>
      </c>
      <c r="E2304" t="s">
        <v>20849</v>
      </c>
      <c r="F2304">
        <v>1</v>
      </c>
    </row>
    <row r="2305" spans="1:6" x14ac:dyDescent="0.25">
      <c r="A2305" t="s">
        <v>47</v>
      </c>
      <c r="B2305">
        <v>2010</v>
      </c>
      <c r="C2305" t="s">
        <v>8</v>
      </c>
      <c r="D2305" t="s">
        <v>40</v>
      </c>
      <c r="E2305" t="s">
        <v>20850</v>
      </c>
      <c r="F2305">
        <v>10</v>
      </c>
    </row>
    <row r="2306" spans="1:6" x14ac:dyDescent="0.25">
      <c r="A2306" t="s">
        <v>47</v>
      </c>
      <c r="B2306">
        <v>2010</v>
      </c>
      <c r="C2306" t="s">
        <v>8</v>
      </c>
      <c r="D2306" t="s">
        <v>102</v>
      </c>
      <c r="E2306" t="s">
        <v>20851</v>
      </c>
      <c r="F2306">
        <v>12</v>
      </c>
    </row>
    <row r="2307" spans="1:6" x14ac:dyDescent="0.25">
      <c r="A2307" t="s">
        <v>47</v>
      </c>
      <c r="B2307">
        <v>2010</v>
      </c>
      <c r="C2307" t="s">
        <v>8</v>
      </c>
      <c r="D2307" t="s">
        <v>107</v>
      </c>
      <c r="E2307" t="s">
        <v>20852</v>
      </c>
      <c r="F2307">
        <v>19</v>
      </c>
    </row>
    <row r="2308" spans="1:6" x14ac:dyDescent="0.25">
      <c r="A2308" t="s">
        <v>47</v>
      </c>
      <c r="B2308">
        <v>2010</v>
      </c>
      <c r="C2308" t="s">
        <v>8</v>
      </c>
      <c r="D2308" t="s">
        <v>39</v>
      </c>
      <c r="E2308" t="s">
        <v>20853</v>
      </c>
      <c r="F2308">
        <v>13</v>
      </c>
    </row>
    <row r="2309" spans="1:6" x14ac:dyDescent="0.25">
      <c r="A2309" t="s">
        <v>47</v>
      </c>
      <c r="B2309">
        <v>2010</v>
      </c>
      <c r="C2309" t="s">
        <v>8</v>
      </c>
      <c r="D2309" t="s">
        <v>103</v>
      </c>
      <c r="E2309" t="s">
        <v>20854</v>
      </c>
      <c r="F2309">
        <v>536</v>
      </c>
    </row>
    <row r="2310" spans="1:6" x14ac:dyDescent="0.25">
      <c r="A2310" t="s">
        <v>47</v>
      </c>
      <c r="B2310">
        <v>2010</v>
      </c>
      <c r="C2310" t="s">
        <v>9</v>
      </c>
      <c r="D2310" t="s">
        <v>40</v>
      </c>
      <c r="E2310" t="s">
        <v>20855</v>
      </c>
      <c r="F2310">
        <v>1</v>
      </c>
    </row>
    <row r="2311" spans="1:6" x14ac:dyDescent="0.25">
      <c r="A2311" t="s">
        <v>47</v>
      </c>
      <c r="B2311">
        <v>2010</v>
      </c>
      <c r="C2311" t="s">
        <v>9</v>
      </c>
      <c r="D2311" t="s">
        <v>102</v>
      </c>
      <c r="E2311" t="s">
        <v>20856</v>
      </c>
      <c r="F2311">
        <v>14</v>
      </c>
    </row>
    <row r="2312" spans="1:6" x14ac:dyDescent="0.25">
      <c r="A2312" t="s">
        <v>47</v>
      </c>
      <c r="B2312">
        <v>2010</v>
      </c>
      <c r="C2312" t="s">
        <v>9</v>
      </c>
      <c r="D2312" t="s">
        <v>107</v>
      </c>
      <c r="E2312" t="s">
        <v>20857</v>
      </c>
      <c r="F2312">
        <v>3</v>
      </c>
    </row>
    <row r="2313" spans="1:6" x14ac:dyDescent="0.25">
      <c r="A2313" t="s">
        <v>47</v>
      </c>
      <c r="B2313">
        <v>2010</v>
      </c>
      <c r="C2313" t="s">
        <v>9</v>
      </c>
      <c r="D2313" t="s">
        <v>39</v>
      </c>
      <c r="E2313" t="s">
        <v>20858</v>
      </c>
      <c r="F2313">
        <v>3</v>
      </c>
    </row>
    <row r="2314" spans="1:6" x14ac:dyDescent="0.25">
      <c r="A2314" t="s">
        <v>47</v>
      </c>
      <c r="B2314">
        <v>2010</v>
      </c>
      <c r="C2314" t="s">
        <v>9</v>
      </c>
      <c r="D2314" t="s">
        <v>103</v>
      </c>
      <c r="E2314" t="s">
        <v>20859</v>
      </c>
      <c r="F2314">
        <v>248</v>
      </c>
    </row>
    <row r="2315" spans="1:6" x14ac:dyDescent="0.25">
      <c r="A2315" t="s">
        <v>47</v>
      </c>
      <c r="B2315">
        <v>2010</v>
      </c>
      <c r="C2315" t="s">
        <v>10</v>
      </c>
      <c r="D2315" t="s">
        <v>102</v>
      </c>
      <c r="E2315" t="s">
        <v>20860</v>
      </c>
      <c r="F2315">
        <v>10</v>
      </c>
    </row>
    <row r="2316" spans="1:6" x14ac:dyDescent="0.25">
      <c r="A2316" t="s">
        <v>47</v>
      </c>
      <c r="B2316">
        <v>2010</v>
      </c>
      <c r="C2316" t="s">
        <v>10</v>
      </c>
      <c r="D2316" t="s">
        <v>107</v>
      </c>
      <c r="E2316" t="s">
        <v>20861</v>
      </c>
      <c r="F2316">
        <v>2</v>
      </c>
    </row>
    <row r="2317" spans="1:6" x14ac:dyDescent="0.25">
      <c r="A2317" t="s">
        <v>47</v>
      </c>
      <c r="B2317">
        <v>2010</v>
      </c>
      <c r="C2317" t="s">
        <v>10</v>
      </c>
      <c r="D2317" t="s">
        <v>103</v>
      </c>
      <c r="E2317" t="s">
        <v>20862</v>
      </c>
      <c r="F2317">
        <v>59</v>
      </c>
    </row>
    <row r="2318" spans="1:6" x14ac:dyDescent="0.25">
      <c r="A2318" t="s">
        <v>47</v>
      </c>
      <c r="B2318">
        <v>2010</v>
      </c>
      <c r="C2318" t="s">
        <v>11</v>
      </c>
      <c r="D2318" t="s">
        <v>40</v>
      </c>
      <c r="E2318" t="s">
        <v>20863</v>
      </c>
      <c r="F2318">
        <v>1</v>
      </c>
    </row>
    <row r="2319" spans="1:6" x14ac:dyDescent="0.25">
      <c r="A2319" t="s">
        <v>47</v>
      </c>
      <c r="B2319">
        <v>2010</v>
      </c>
      <c r="C2319" t="s">
        <v>11</v>
      </c>
      <c r="D2319" t="s">
        <v>102</v>
      </c>
      <c r="E2319" t="s">
        <v>20864</v>
      </c>
      <c r="F2319">
        <v>14</v>
      </c>
    </row>
    <row r="2320" spans="1:6" x14ac:dyDescent="0.25">
      <c r="A2320" t="s">
        <v>47</v>
      </c>
      <c r="B2320">
        <v>2010</v>
      </c>
      <c r="C2320" t="s">
        <v>11</v>
      </c>
      <c r="D2320" t="s">
        <v>107</v>
      </c>
      <c r="E2320" t="s">
        <v>20865</v>
      </c>
      <c r="F2320">
        <v>7</v>
      </c>
    </row>
    <row r="2321" spans="1:6" x14ac:dyDescent="0.25">
      <c r="A2321" t="s">
        <v>47</v>
      </c>
      <c r="B2321">
        <v>2010</v>
      </c>
      <c r="C2321" t="s">
        <v>11</v>
      </c>
      <c r="D2321" t="s">
        <v>103</v>
      </c>
      <c r="E2321" t="s">
        <v>20866</v>
      </c>
      <c r="F2321">
        <v>69</v>
      </c>
    </row>
    <row r="2322" spans="1:6" x14ac:dyDescent="0.25">
      <c r="A2322" t="s">
        <v>47</v>
      </c>
      <c r="B2322">
        <v>2011</v>
      </c>
      <c r="C2322" t="s">
        <v>7</v>
      </c>
      <c r="D2322" t="s">
        <v>40</v>
      </c>
      <c r="E2322" t="s">
        <v>20867</v>
      </c>
      <c r="F2322">
        <v>1</v>
      </c>
    </row>
    <row r="2323" spans="1:6" x14ac:dyDescent="0.25">
      <c r="A2323" t="s">
        <v>47</v>
      </c>
      <c r="B2323">
        <v>2011</v>
      </c>
      <c r="C2323" t="s">
        <v>7</v>
      </c>
      <c r="D2323" t="s">
        <v>102</v>
      </c>
      <c r="E2323" t="s">
        <v>20868</v>
      </c>
      <c r="F2323">
        <v>8</v>
      </c>
    </row>
    <row r="2324" spans="1:6" x14ac:dyDescent="0.25">
      <c r="A2324" t="s">
        <v>47</v>
      </c>
      <c r="B2324">
        <v>2011</v>
      </c>
      <c r="C2324" t="s">
        <v>7</v>
      </c>
      <c r="D2324" t="s">
        <v>107</v>
      </c>
      <c r="E2324" t="s">
        <v>20869</v>
      </c>
      <c r="F2324">
        <v>7</v>
      </c>
    </row>
    <row r="2325" spans="1:6" x14ac:dyDescent="0.25">
      <c r="A2325" t="s">
        <v>47</v>
      </c>
      <c r="B2325">
        <v>2011</v>
      </c>
      <c r="C2325" t="s">
        <v>7</v>
      </c>
      <c r="D2325" t="s">
        <v>39</v>
      </c>
      <c r="E2325" t="s">
        <v>20870</v>
      </c>
      <c r="F2325">
        <v>5</v>
      </c>
    </row>
    <row r="2326" spans="1:6" x14ac:dyDescent="0.25">
      <c r="A2326" t="s">
        <v>47</v>
      </c>
      <c r="B2326">
        <v>2011</v>
      </c>
      <c r="C2326" t="s">
        <v>7</v>
      </c>
      <c r="D2326" t="s">
        <v>103</v>
      </c>
      <c r="E2326" t="s">
        <v>20871</v>
      </c>
      <c r="F2326">
        <v>39</v>
      </c>
    </row>
    <row r="2327" spans="1:6" x14ac:dyDescent="0.25">
      <c r="A2327" t="s">
        <v>47</v>
      </c>
      <c r="B2327">
        <v>2011</v>
      </c>
      <c r="C2327" t="s">
        <v>8</v>
      </c>
      <c r="D2327" t="s">
        <v>38</v>
      </c>
      <c r="E2327" t="s">
        <v>20872</v>
      </c>
      <c r="F2327">
        <v>7</v>
      </c>
    </row>
    <row r="2328" spans="1:6" x14ac:dyDescent="0.25">
      <c r="A2328" t="s">
        <v>47</v>
      </c>
      <c r="B2328">
        <v>2011</v>
      </c>
      <c r="C2328" t="s">
        <v>8</v>
      </c>
      <c r="D2328" t="s">
        <v>40</v>
      </c>
      <c r="E2328" t="s">
        <v>20873</v>
      </c>
      <c r="F2328">
        <v>5</v>
      </c>
    </row>
    <row r="2329" spans="1:6" x14ac:dyDescent="0.25">
      <c r="A2329" t="s">
        <v>47</v>
      </c>
      <c r="B2329">
        <v>2011</v>
      </c>
      <c r="C2329" t="s">
        <v>8</v>
      </c>
      <c r="D2329" t="s">
        <v>102</v>
      </c>
      <c r="E2329" t="s">
        <v>20874</v>
      </c>
      <c r="F2329">
        <v>20</v>
      </c>
    </row>
    <row r="2330" spans="1:6" x14ac:dyDescent="0.25">
      <c r="A2330" t="s">
        <v>47</v>
      </c>
      <c r="B2330">
        <v>2011</v>
      </c>
      <c r="C2330" t="s">
        <v>8</v>
      </c>
      <c r="D2330" t="s">
        <v>107</v>
      </c>
      <c r="E2330" t="s">
        <v>20875</v>
      </c>
      <c r="F2330">
        <v>15</v>
      </c>
    </row>
    <row r="2331" spans="1:6" x14ac:dyDescent="0.25">
      <c r="A2331" t="s">
        <v>47</v>
      </c>
      <c r="B2331">
        <v>2011</v>
      </c>
      <c r="C2331" t="s">
        <v>8</v>
      </c>
      <c r="D2331" t="s">
        <v>39</v>
      </c>
      <c r="E2331" t="s">
        <v>20876</v>
      </c>
      <c r="F2331">
        <v>38</v>
      </c>
    </row>
    <row r="2332" spans="1:6" x14ac:dyDescent="0.25">
      <c r="A2332" t="s">
        <v>47</v>
      </c>
      <c r="B2332">
        <v>2011</v>
      </c>
      <c r="C2332" t="s">
        <v>8</v>
      </c>
      <c r="D2332" t="s">
        <v>103</v>
      </c>
      <c r="E2332" t="s">
        <v>20877</v>
      </c>
      <c r="F2332">
        <v>567</v>
      </c>
    </row>
    <row r="2333" spans="1:6" x14ac:dyDescent="0.25">
      <c r="A2333" t="s">
        <v>47</v>
      </c>
      <c r="B2333">
        <v>2011</v>
      </c>
      <c r="C2333" t="s">
        <v>9</v>
      </c>
      <c r="D2333" t="s">
        <v>38</v>
      </c>
      <c r="E2333" t="s">
        <v>20878</v>
      </c>
      <c r="F2333">
        <v>2</v>
      </c>
    </row>
    <row r="2334" spans="1:6" x14ac:dyDescent="0.25">
      <c r="A2334" t="s">
        <v>47</v>
      </c>
      <c r="B2334">
        <v>2011</v>
      </c>
      <c r="C2334" t="s">
        <v>9</v>
      </c>
      <c r="D2334" t="s">
        <v>40</v>
      </c>
      <c r="E2334" t="s">
        <v>20879</v>
      </c>
      <c r="F2334">
        <v>4</v>
      </c>
    </row>
    <row r="2335" spans="1:6" x14ac:dyDescent="0.25">
      <c r="A2335" t="s">
        <v>47</v>
      </c>
      <c r="B2335">
        <v>2011</v>
      </c>
      <c r="C2335" t="s">
        <v>9</v>
      </c>
      <c r="D2335" t="s">
        <v>102</v>
      </c>
      <c r="E2335" t="s">
        <v>20880</v>
      </c>
      <c r="F2335">
        <v>19</v>
      </c>
    </row>
    <row r="2336" spans="1:6" x14ac:dyDescent="0.25">
      <c r="A2336" t="s">
        <v>47</v>
      </c>
      <c r="B2336">
        <v>2011</v>
      </c>
      <c r="C2336" t="s">
        <v>9</v>
      </c>
      <c r="D2336" t="s">
        <v>107</v>
      </c>
      <c r="E2336" t="s">
        <v>20881</v>
      </c>
      <c r="F2336">
        <v>3</v>
      </c>
    </row>
    <row r="2337" spans="1:6" x14ac:dyDescent="0.25">
      <c r="A2337" t="s">
        <v>47</v>
      </c>
      <c r="B2337">
        <v>2011</v>
      </c>
      <c r="C2337" t="s">
        <v>9</v>
      </c>
      <c r="D2337" t="s">
        <v>39</v>
      </c>
      <c r="E2337" t="s">
        <v>20882</v>
      </c>
      <c r="F2337">
        <v>7</v>
      </c>
    </row>
    <row r="2338" spans="1:6" x14ac:dyDescent="0.25">
      <c r="A2338" t="s">
        <v>47</v>
      </c>
      <c r="B2338">
        <v>2011</v>
      </c>
      <c r="C2338" t="s">
        <v>9</v>
      </c>
      <c r="D2338" t="s">
        <v>103</v>
      </c>
      <c r="E2338" t="s">
        <v>20883</v>
      </c>
      <c r="F2338">
        <v>254</v>
      </c>
    </row>
    <row r="2339" spans="1:6" x14ac:dyDescent="0.25">
      <c r="A2339" t="s">
        <v>47</v>
      </c>
      <c r="B2339">
        <v>2011</v>
      </c>
      <c r="C2339" t="s">
        <v>10</v>
      </c>
      <c r="D2339" t="s">
        <v>40</v>
      </c>
      <c r="E2339" t="s">
        <v>20884</v>
      </c>
      <c r="F2339">
        <v>2</v>
      </c>
    </row>
    <row r="2340" spans="1:6" x14ac:dyDescent="0.25">
      <c r="A2340" t="s">
        <v>47</v>
      </c>
      <c r="B2340">
        <v>2011</v>
      </c>
      <c r="C2340" t="s">
        <v>10</v>
      </c>
      <c r="D2340" t="s">
        <v>102</v>
      </c>
      <c r="E2340" t="s">
        <v>20885</v>
      </c>
      <c r="F2340">
        <v>17</v>
      </c>
    </row>
    <row r="2341" spans="1:6" x14ac:dyDescent="0.25">
      <c r="A2341" t="s">
        <v>47</v>
      </c>
      <c r="B2341">
        <v>2011</v>
      </c>
      <c r="C2341" t="s">
        <v>10</v>
      </c>
      <c r="D2341" t="s">
        <v>107</v>
      </c>
      <c r="E2341" t="s">
        <v>20886</v>
      </c>
      <c r="F2341">
        <v>1</v>
      </c>
    </row>
    <row r="2342" spans="1:6" x14ac:dyDescent="0.25">
      <c r="A2342" t="s">
        <v>47</v>
      </c>
      <c r="B2342">
        <v>2011</v>
      </c>
      <c r="C2342" t="s">
        <v>10</v>
      </c>
      <c r="D2342" t="s">
        <v>39</v>
      </c>
      <c r="E2342" t="s">
        <v>20887</v>
      </c>
      <c r="F2342">
        <v>1</v>
      </c>
    </row>
    <row r="2343" spans="1:6" x14ac:dyDescent="0.25">
      <c r="A2343" t="s">
        <v>47</v>
      </c>
      <c r="B2343">
        <v>2011</v>
      </c>
      <c r="C2343" t="s">
        <v>10</v>
      </c>
      <c r="D2343" t="s">
        <v>103</v>
      </c>
      <c r="E2343" t="s">
        <v>20888</v>
      </c>
      <c r="F2343">
        <v>64</v>
      </c>
    </row>
    <row r="2344" spans="1:6" x14ac:dyDescent="0.25">
      <c r="A2344" t="s">
        <v>47</v>
      </c>
      <c r="B2344">
        <v>2011</v>
      </c>
      <c r="C2344" t="s">
        <v>11</v>
      </c>
      <c r="D2344" t="s">
        <v>40</v>
      </c>
      <c r="E2344" t="s">
        <v>20889</v>
      </c>
      <c r="F2344">
        <v>1</v>
      </c>
    </row>
    <row r="2345" spans="1:6" x14ac:dyDescent="0.25">
      <c r="A2345" t="s">
        <v>47</v>
      </c>
      <c r="B2345">
        <v>2011</v>
      </c>
      <c r="C2345" t="s">
        <v>11</v>
      </c>
      <c r="D2345" t="s">
        <v>102</v>
      </c>
      <c r="E2345" t="s">
        <v>20890</v>
      </c>
      <c r="F2345">
        <v>26</v>
      </c>
    </row>
    <row r="2346" spans="1:6" x14ac:dyDescent="0.25">
      <c r="A2346" t="s">
        <v>47</v>
      </c>
      <c r="B2346">
        <v>2011</v>
      </c>
      <c r="C2346" t="s">
        <v>11</v>
      </c>
      <c r="D2346" t="s">
        <v>107</v>
      </c>
      <c r="E2346" t="s">
        <v>20891</v>
      </c>
      <c r="F2346">
        <v>2</v>
      </c>
    </row>
    <row r="2347" spans="1:6" x14ac:dyDescent="0.25">
      <c r="A2347" t="s">
        <v>47</v>
      </c>
      <c r="B2347">
        <v>2011</v>
      </c>
      <c r="C2347" t="s">
        <v>11</v>
      </c>
      <c r="D2347" t="s">
        <v>39</v>
      </c>
      <c r="E2347" t="s">
        <v>20892</v>
      </c>
      <c r="F2347">
        <v>2</v>
      </c>
    </row>
    <row r="2348" spans="1:6" x14ac:dyDescent="0.25">
      <c r="A2348" t="s">
        <v>47</v>
      </c>
      <c r="B2348">
        <v>2011</v>
      </c>
      <c r="C2348" t="s">
        <v>11</v>
      </c>
      <c r="D2348" t="s">
        <v>103</v>
      </c>
      <c r="E2348" t="s">
        <v>20893</v>
      </c>
      <c r="F2348">
        <v>95</v>
      </c>
    </row>
    <row r="2349" spans="1:6" x14ac:dyDescent="0.25">
      <c r="A2349" t="s">
        <v>47</v>
      </c>
      <c r="B2349">
        <v>2012</v>
      </c>
      <c r="C2349" t="s">
        <v>7</v>
      </c>
      <c r="D2349" t="s">
        <v>40</v>
      </c>
      <c r="E2349" t="s">
        <v>20894</v>
      </c>
      <c r="F2349">
        <v>2</v>
      </c>
    </row>
    <row r="2350" spans="1:6" x14ac:dyDescent="0.25">
      <c r="A2350" t="s">
        <v>47</v>
      </c>
      <c r="B2350">
        <v>2012</v>
      </c>
      <c r="C2350" t="s">
        <v>7</v>
      </c>
      <c r="D2350" t="s">
        <v>102</v>
      </c>
      <c r="E2350" t="s">
        <v>20895</v>
      </c>
      <c r="F2350">
        <v>2</v>
      </c>
    </row>
    <row r="2351" spans="1:6" x14ac:dyDescent="0.25">
      <c r="A2351" t="s">
        <v>47</v>
      </c>
      <c r="B2351">
        <v>2012</v>
      </c>
      <c r="C2351" t="s">
        <v>7</v>
      </c>
      <c r="D2351" t="s">
        <v>107</v>
      </c>
      <c r="E2351" t="s">
        <v>20896</v>
      </c>
      <c r="F2351">
        <v>9</v>
      </c>
    </row>
    <row r="2352" spans="1:6" x14ac:dyDescent="0.25">
      <c r="A2352" t="s">
        <v>47</v>
      </c>
      <c r="B2352">
        <v>2012</v>
      </c>
      <c r="C2352" t="s">
        <v>7</v>
      </c>
      <c r="D2352" t="s">
        <v>39</v>
      </c>
      <c r="E2352" t="s">
        <v>20897</v>
      </c>
      <c r="F2352">
        <v>3</v>
      </c>
    </row>
    <row r="2353" spans="1:6" x14ac:dyDescent="0.25">
      <c r="A2353" t="s">
        <v>47</v>
      </c>
      <c r="B2353">
        <v>2012</v>
      </c>
      <c r="C2353" t="s">
        <v>7</v>
      </c>
      <c r="D2353" t="s">
        <v>103</v>
      </c>
      <c r="E2353" t="s">
        <v>20898</v>
      </c>
      <c r="F2353">
        <v>40</v>
      </c>
    </row>
    <row r="2354" spans="1:6" x14ac:dyDescent="0.25">
      <c r="A2354" t="s">
        <v>47</v>
      </c>
      <c r="B2354">
        <v>2012</v>
      </c>
      <c r="C2354" t="s">
        <v>8</v>
      </c>
      <c r="D2354" t="s">
        <v>38</v>
      </c>
      <c r="E2354" t="s">
        <v>20899</v>
      </c>
      <c r="F2354">
        <v>7</v>
      </c>
    </row>
    <row r="2355" spans="1:6" x14ac:dyDescent="0.25">
      <c r="A2355" t="s">
        <v>47</v>
      </c>
      <c r="B2355">
        <v>2012</v>
      </c>
      <c r="C2355" t="s">
        <v>8</v>
      </c>
      <c r="D2355" t="s">
        <v>40</v>
      </c>
      <c r="E2355" t="s">
        <v>20900</v>
      </c>
      <c r="F2355">
        <v>13</v>
      </c>
    </row>
    <row r="2356" spans="1:6" x14ac:dyDescent="0.25">
      <c r="A2356" t="s">
        <v>47</v>
      </c>
      <c r="B2356">
        <v>2012</v>
      </c>
      <c r="C2356" t="s">
        <v>8</v>
      </c>
      <c r="D2356" t="s">
        <v>102</v>
      </c>
      <c r="E2356" t="s">
        <v>20901</v>
      </c>
      <c r="F2356">
        <v>21</v>
      </c>
    </row>
    <row r="2357" spans="1:6" x14ac:dyDescent="0.25">
      <c r="A2357" t="s">
        <v>47</v>
      </c>
      <c r="B2357">
        <v>2012</v>
      </c>
      <c r="C2357" t="s">
        <v>8</v>
      </c>
      <c r="D2357" t="s">
        <v>107</v>
      </c>
      <c r="E2357" t="s">
        <v>20902</v>
      </c>
      <c r="F2357">
        <v>19</v>
      </c>
    </row>
    <row r="2358" spans="1:6" x14ac:dyDescent="0.25">
      <c r="A2358" t="s">
        <v>47</v>
      </c>
      <c r="B2358">
        <v>2012</v>
      </c>
      <c r="C2358" t="s">
        <v>8</v>
      </c>
      <c r="D2358" t="s">
        <v>39</v>
      </c>
      <c r="E2358" t="s">
        <v>20903</v>
      </c>
      <c r="F2358">
        <v>29</v>
      </c>
    </row>
    <row r="2359" spans="1:6" x14ac:dyDescent="0.25">
      <c r="A2359" t="s">
        <v>47</v>
      </c>
      <c r="B2359">
        <v>2012</v>
      </c>
      <c r="C2359" t="s">
        <v>8</v>
      </c>
      <c r="D2359" t="s">
        <v>103</v>
      </c>
      <c r="E2359" t="s">
        <v>20904</v>
      </c>
      <c r="F2359">
        <v>519</v>
      </c>
    </row>
    <row r="2360" spans="1:6" x14ac:dyDescent="0.25">
      <c r="A2360" t="s">
        <v>47</v>
      </c>
      <c r="B2360">
        <v>2012</v>
      </c>
      <c r="C2360" t="s">
        <v>9</v>
      </c>
      <c r="D2360" t="s">
        <v>38</v>
      </c>
      <c r="E2360" t="s">
        <v>20905</v>
      </c>
      <c r="F2360">
        <v>1</v>
      </c>
    </row>
    <row r="2361" spans="1:6" x14ac:dyDescent="0.25">
      <c r="A2361" t="s">
        <v>47</v>
      </c>
      <c r="B2361">
        <v>2012</v>
      </c>
      <c r="C2361" t="s">
        <v>9</v>
      </c>
      <c r="D2361" t="s">
        <v>40</v>
      </c>
      <c r="E2361" t="s">
        <v>20906</v>
      </c>
      <c r="F2361">
        <v>4</v>
      </c>
    </row>
    <row r="2362" spans="1:6" x14ac:dyDescent="0.25">
      <c r="A2362" t="s">
        <v>47</v>
      </c>
      <c r="B2362">
        <v>2012</v>
      </c>
      <c r="C2362" t="s">
        <v>9</v>
      </c>
      <c r="D2362" t="s">
        <v>102</v>
      </c>
      <c r="E2362" t="s">
        <v>20907</v>
      </c>
      <c r="F2362">
        <v>27</v>
      </c>
    </row>
    <row r="2363" spans="1:6" x14ac:dyDescent="0.25">
      <c r="A2363" t="s">
        <v>47</v>
      </c>
      <c r="B2363">
        <v>2012</v>
      </c>
      <c r="C2363" t="s">
        <v>9</v>
      </c>
      <c r="D2363" t="s">
        <v>107</v>
      </c>
      <c r="E2363" t="s">
        <v>20908</v>
      </c>
      <c r="F2363">
        <v>5</v>
      </c>
    </row>
    <row r="2364" spans="1:6" x14ac:dyDescent="0.25">
      <c r="A2364" t="s">
        <v>47</v>
      </c>
      <c r="B2364">
        <v>2012</v>
      </c>
      <c r="C2364" t="s">
        <v>9</v>
      </c>
      <c r="D2364" t="s">
        <v>39</v>
      </c>
      <c r="E2364" t="s">
        <v>20909</v>
      </c>
      <c r="F2364">
        <v>7</v>
      </c>
    </row>
    <row r="2365" spans="1:6" x14ac:dyDescent="0.25">
      <c r="A2365" t="s">
        <v>47</v>
      </c>
      <c r="B2365">
        <v>2012</v>
      </c>
      <c r="C2365" t="s">
        <v>9</v>
      </c>
      <c r="D2365" t="s">
        <v>103</v>
      </c>
      <c r="E2365" t="s">
        <v>20910</v>
      </c>
      <c r="F2365">
        <v>219</v>
      </c>
    </row>
    <row r="2366" spans="1:6" x14ac:dyDescent="0.25">
      <c r="A2366" t="s">
        <v>47</v>
      </c>
      <c r="B2366">
        <v>2012</v>
      </c>
      <c r="C2366" t="s">
        <v>10</v>
      </c>
      <c r="D2366" t="s">
        <v>40</v>
      </c>
      <c r="E2366" t="s">
        <v>20911</v>
      </c>
      <c r="F2366">
        <v>1</v>
      </c>
    </row>
    <row r="2367" spans="1:6" x14ac:dyDescent="0.25">
      <c r="A2367" t="s">
        <v>47</v>
      </c>
      <c r="B2367">
        <v>2012</v>
      </c>
      <c r="C2367" t="s">
        <v>10</v>
      </c>
      <c r="D2367" t="s">
        <v>102</v>
      </c>
      <c r="E2367" t="s">
        <v>20912</v>
      </c>
      <c r="F2367">
        <v>14</v>
      </c>
    </row>
    <row r="2368" spans="1:6" x14ac:dyDescent="0.25">
      <c r="A2368" t="s">
        <v>47</v>
      </c>
      <c r="B2368">
        <v>2012</v>
      </c>
      <c r="C2368" t="s">
        <v>10</v>
      </c>
      <c r="D2368" t="s">
        <v>107</v>
      </c>
      <c r="E2368" t="s">
        <v>20913</v>
      </c>
      <c r="F2368">
        <v>3</v>
      </c>
    </row>
    <row r="2369" spans="1:6" x14ac:dyDescent="0.25">
      <c r="A2369" t="s">
        <v>47</v>
      </c>
      <c r="B2369">
        <v>2012</v>
      </c>
      <c r="C2369" t="s">
        <v>10</v>
      </c>
      <c r="D2369" t="s">
        <v>39</v>
      </c>
      <c r="E2369" t="s">
        <v>20914</v>
      </c>
      <c r="F2369">
        <v>2</v>
      </c>
    </row>
    <row r="2370" spans="1:6" x14ac:dyDescent="0.25">
      <c r="A2370" t="s">
        <v>47</v>
      </c>
      <c r="B2370">
        <v>2012</v>
      </c>
      <c r="C2370" t="s">
        <v>10</v>
      </c>
      <c r="D2370" t="s">
        <v>103</v>
      </c>
      <c r="E2370" t="s">
        <v>20915</v>
      </c>
      <c r="F2370">
        <v>73</v>
      </c>
    </row>
    <row r="2371" spans="1:6" x14ac:dyDescent="0.25">
      <c r="A2371" t="s">
        <v>47</v>
      </c>
      <c r="B2371">
        <v>2012</v>
      </c>
      <c r="C2371" t="s">
        <v>11</v>
      </c>
      <c r="D2371" t="s">
        <v>40</v>
      </c>
      <c r="E2371" t="s">
        <v>20916</v>
      </c>
      <c r="F2371">
        <v>2</v>
      </c>
    </row>
    <row r="2372" spans="1:6" x14ac:dyDescent="0.25">
      <c r="A2372" t="s">
        <v>47</v>
      </c>
      <c r="B2372">
        <v>2012</v>
      </c>
      <c r="C2372" t="s">
        <v>11</v>
      </c>
      <c r="D2372" t="s">
        <v>102</v>
      </c>
      <c r="E2372" t="s">
        <v>20917</v>
      </c>
      <c r="F2372">
        <v>35</v>
      </c>
    </row>
    <row r="2373" spans="1:6" x14ac:dyDescent="0.25">
      <c r="A2373" t="s">
        <v>47</v>
      </c>
      <c r="B2373">
        <v>2012</v>
      </c>
      <c r="C2373" t="s">
        <v>11</v>
      </c>
      <c r="D2373" t="s">
        <v>107</v>
      </c>
      <c r="E2373" t="s">
        <v>20918</v>
      </c>
      <c r="F2373">
        <v>6</v>
      </c>
    </row>
    <row r="2374" spans="1:6" x14ac:dyDescent="0.25">
      <c r="A2374" t="s">
        <v>47</v>
      </c>
      <c r="B2374">
        <v>2012</v>
      </c>
      <c r="C2374" t="s">
        <v>11</v>
      </c>
      <c r="D2374" t="s">
        <v>39</v>
      </c>
      <c r="E2374" t="s">
        <v>20919</v>
      </c>
      <c r="F2374">
        <v>2</v>
      </c>
    </row>
    <row r="2375" spans="1:6" x14ac:dyDescent="0.25">
      <c r="A2375" t="s">
        <v>47</v>
      </c>
      <c r="B2375">
        <v>2012</v>
      </c>
      <c r="C2375" t="s">
        <v>11</v>
      </c>
      <c r="D2375" t="s">
        <v>103</v>
      </c>
      <c r="E2375" t="s">
        <v>20920</v>
      </c>
      <c r="F2375">
        <v>87</v>
      </c>
    </row>
    <row r="2376" spans="1:6" x14ac:dyDescent="0.25">
      <c r="A2376" t="s">
        <v>47</v>
      </c>
      <c r="B2376">
        <v>2013</v>
      </c>
      <c r="C2376" t="s">
        <v>7</v>
      </c>
      <c r="D2376" t="s">
        <v>38</v>
      </c>
      <c r="E2376" t="s">
        <v>20921</v>
      </c>
      <c r="F2376">
        <v>2</v>
      </c>
    </row>
    <row r="2377" spans="1:6" x14ac:dyDescent="0.25">
      <c r="A2377" t="s">
        <v>47</v>
      </c>
      <c r="B2377">
        <v>2013</v>
      </c>
      <c r="C2377" t="s">
        <v>7</v>
      </c>
      <c r="D2377" t="s">
        <v>40</v>
      </c>
      <c r="E2377" t="s">
        <v>20922</v>
      </c>
      <c r="F2377">
        <v>3</v>
      </c>
    </row>
    <row r="2378" spans="1:6" x14ac:dyDescent="0.25">
      <c r="A2378" t="s">
        <v>47</v>
      </c>
      <c r="B2378">
        <v>2013</v>
      </c>
      <c r="C2378" t="s">
        <v>7</v>
      </c>
      <c r="D2378" t="s">
        <v>102</v>
      </c>
      <c r="E2378" t="s">
        <v>20923</v>
      </c>
      <c r="F2378">
        <v>5</v>
      </c>
    </row>
    <row r="2379" spans="1:6" x14ac:dyDescent="0.25">
      <c r="A2379" t="s">
        <v>47</v>
      </c>
      <c r="B2379">
        <v>2013</v>
      </c>
      <c r="C2379" t="s">
        <v>7</v>
      </c>
      <c r="D2379" t="s">
        <v>107</v>
      </c>
      <c r="E2379" t="s">
        <v>20924</v>
      </c>
      <c r="F2379">
        <v>8</v>
      </c>
    </row>
    <row r="2380" spans="1:6" x14ac:dyDescent="0.25">
      <c r="A2380" t="s">
        <v>47</v>
      </c>
      <c r="B2380">
        <v>2013</v>
      </c>
      <c r="C2380" t="s">
        <v>7</v>
      </c>
      <c r="D2380" t="s">
        <v>39</v>
      </c>
      <c r="E2380" t="s">
        <v>20925</v>
      </c>
      <c r="F2380">
        <v>5</v>
      </c>
    </row>
    <row r="2381" spans="1:6" x14ac:dyDescent="0.25">
      <c r="A2381" t="s">
        <v>47</v>
      </c>
      <c r="B2381">
        <v>2013</v>
      </c>
      <c r="C2381" t="s">
        <v>7</v>
      </c>
      <c r="D2381" t="s">
        <v>103</v>
      </c>
      <c r="E2381" t="s">
        <v>20926</v>
      </c>
      <c r="F2381">
        <v>42</v>
      </c>
    </row>
    <row r="2382" spans="1:6" x14ac:dyDescent="0.25">
      <c r="A2382" t="s">
        <v>47</v>
      </c>
      <c r="B2382">
        <v>2013</v>
      </c>
      <c r="C2382" t="s">
        <v>8</v>
      </c>
      <c r="D2382" t="s">
        <v>38</v>
      </c>
      <c r="E2382" t="s">
        <v>20927</v>
      </c>
      <c r="F2382">
        <v>4</v>
      </c>
    </row>
    <row r="2383" spans="1:6" x14ac:dyDescent="0.25">
      <c r="A2383" t="s">
        <v>47</v>
      </c>
      <c r="B2383">
        <v>2013</v>
      </c>
      <c r="C2383" t="s">
        <v>8</v>
      </c>
      <c r="D2383" t="s">
        <v>40</v>
      </c>
      <c r="E2383" t="s">
        <v>20928</v>
      </c>
      <c r="F2383">
        <v>18</v>
      </c>
    </row>
    <row r="2384" spans="1:6" x14ac:dyDescent="0.25">
      <c r="A2384" t="s">
        <v>47</v>
      </c>
      <c r="B2384">
        <v>2013</v>
      </c>
      <c r="C2384" t="s">
        <v>8</v>
      </c>
      <c r="D2384" t="s">
        <v>102</v>
      </c>
      <c r="E2384" t="s">
        <v>20929</v>
      </c>
      <c r="F2384">
        <v>25</v>
      </c>
    </row>
    <row r="2385" spans="1:6" x14ac:dyDescent="0.25">
      <c r="A2385" t="s">
        <v>47</v>
      </c>
      <c r="B2385">
        <v>2013</v>
      </c>
      <c r="C2385" t="s">
        <v>8</v>
      </c>
      <c r="D2385" t="s">
        <v>107</v>
      </c>
      <c r="E2385" t="s">
        <v>20930</v>
      </c>
      <c r="F2385">
        <v>23</v>
      </c>
    </row>
    <row r="2386" spans="1:6" x14ac:dyDescent="0.25">
      <c r="A2386" t="s">
        <v>47</v>
      </c>
      <c r="B2386">
        <v>2013</v>
      </c>
      <c r="C2386" t="s">
        <v>8</v>
      </c>
      <c r="D2386" t="s">
        <v>39</v>
      </c>
      <c r="E2386" t="s">
        <v>20931</v>
      </c>
      <c r="F2386">
        <v>20</v>
      </c>
    </row>
    <row r="2387" spans="1:6" x14ac:dyDescent="0.25">
      <c r="A2387" t="s">
        <v>47</v>
      </c>
      <c r="B2387">
        <v>2013</v>
      </c>
      <c r="C2387" t="s">
        <v>8</v>
      </c>
      <c r="D2387" t="s">
        <v>103</v>
      </c>
      <c r="E2387" t="s">
        <v>20932</v>
      </c>
      <c r="F2387">
        <v>510</v>
      </c>
    </row>
    <row r="2388" spans="1:6" x14ac:dyDescent="0.25">
      <c r="A2388" t="s">
        <v>47</v>
      </c>
      <c r="B2388">
        <v>2013</v>
      </c>
      <c r="C2388" t="s">
        <v>9</v>
      </c>
      <c r="D2388" t="s">
        <v>40</v>
      </c>
      <c r="E2388" t="s">
        <v>20933</v>
      </c>
      <c r="F2388">
        <v>3</v>
      </c>
    </row>
    <row r="2389" spans="1:6" x14ac:dyDescent="0.25">
      <c r="A2389" t="s">
        <v>47</v>
      </c>
      <c r="B2389">
        <v>2013</v>
      </c>
      <c r="C2389" t="s">
        <v>9</v>
      </c>
      <c r="D2389" t="s">
        <v>102</v>
      </c>
      <c r="E2389" t="s">
        <v>20934</v>
      </c>
      <c r="F2389">
        <v>14</v>
      </c>
    </row>
    <row r="2390" spans="1:6" x14ac:dyDescent="0.25">
      <c r="A2390" t="s">
        <v>47</v>
      </c>
      <c r="B2390">
        <v>2013</v>
      </c>
      <c r="C2390" t="s">
        <v>9</v>
      </c>
      <c r="D2390" t="s">
        <v>107</v>
      </c>
      <c r="E2390" t="s">
        <v>20935</v>
      </c>
      <c r="F2390">
        <v>3</v>
      </c>
    </row>
    <row r="2391" spans="1:6" x14ac:dyDescent="0.25">
      <c r="A2391" t="s">
        <v>47</v>
      </c>
      <c r="B2391">
        <v>2013</v>
      </c>
      <c r="C2391" t="s">
        <v>9</v>
      </c>
      <c r="D2391" t="s">
        <v>39</v>
      </c>
      <c r="E2391" t="s">
        <v>20936</v>
      </c>
      <c r="F2391">
        <v>8</v>
      </c>
    </row>
    <row r="2392" spans="1:6" x14ac:dyDescent="0.25">
      <c r="A2392" t="s">
        <v>47</v>
      </c>
      <c r="B2392">
        <v>2013</v>
      </c>
      <c r="C2392" t="s">
        <v>9</v>
      </c>
      <c r="D2392" t="s">
        <v>103</v>
      </c>
      <c r="E2392" t="s">
        <v>20937</v>
      </c>
      <c r="F2392">
        <v>218</v>
      </c>
    </row>
    <row r="2393" spans="1:6" x14ac:dyDescent="0.25">
      <c r="A2393" t="s">
        <v>47</v>
      </c>
      <c r="B2393">
        <v>2013</v>
      </c>
      <c r="C2393" t="s">
        <v>10</v>
      </c>
      <c r="D2393" t="s">
        <v>40</v>
      </c>
      <c r="E2393" t="s">
        <v>20938</v>
      </c>
      <c r="F2393">
        <v>3</v>
      </c>
    </row>
    <row r="2394" spans="1:6" x14ac:dyDescent="0.25">
      <c r="A2394" t="s">
        <v>47</v>
      </c>
      <c r="B2394">
        <v>2013</v>
      </c>
      <c r="C2394" t="s">
        <v>10</v>
      </c>
      <c r="D2394" t="s">
        <v>102</v>
      </c>
      <c r="E2394" t="s">
        <v>20939</v>
      </c>
      <c r="F2394">
        <v>19</v>
      </c>
    </row>
    <row r="2395" spans="1:6" x14ac:dyDescent="0.25">
      <c r="A2395" t="s">
        <v>47</v>
      </c>
      <c r="B2395">
        <v>2013</v>
      </c>
      <c r="C2395" t="s">
        <v>10</v>
      </c>
      <c r="D2395" t="s">
        <v>107</v>
      </c>
      <c r="E2395" t="s">
        <v>20940</v>
      </c>
      <c r="F2395">
        <v>3</v>
      </c>
    </row>
    <row r="2396" spans="1:6" x14ac:dyDescent="0.25">
      <c r="A2396" t="s">
        <v>47</v>
      </c>
      <c r="B2396">
        <v>2013</v>
      </c>
      <c r="C2396" t="s">
        <v>10</v>
      </c>
      <c r="D2396" t="s">
        <v>39</v>
      </c>
      <c r="E2396" t="s">
        <v>20941</v>
      </c>
      <c r="F2396">
        <v>1</v>
      </c>
    </row>
    <row r="2397" spans="1:6" x14ac:dyDescent="0.25">
      <c r="A2397" t="s">
        <v>47</v>
      </c>
      <c r="B2397">
        <v>2013</v>
      </c>
      <c r="C2397" t="s">
        <v>10</v>
      </c>
      <c r="D2397" t="s">
        <v>103</v>
      </c>
      <c r="E2397" t="s">
        <v>20942</v>
      </c>
      <c r="F2397">
        <v>57</v>
      </c>
    </row>
    <row r="2398" spans="1:6" x14ac:dyDescent="0.25">
      <c r="A2398" t="s">
        <v>47</v>
      </c>
      <c r="B2398">
        <v>2013</v>
      </c>
      <c r="C2398" t="s">
        <v>11</v>
      </c>
      <c r="D2398" t="s">
        <v>40</v>
      </c>
      <c r="E2398" t="s">
        <v>20943</v>
      </c>
      <c r="F2398">
        <v>1</v>
      </c>
    </row>
    <row r="2399" spans="1:6" x14ac:dyDescent="0.25">
      <c r="A2399" t="s">
        <v>47</v>
      </c>
      <c r="B2399">
        <v>2013</v>
      </c>
      <c r="C2399" t="s">
        <v>11</v>
      </c>
      <c r="D2399" t="s">
        <v>102</v>
      </c>
      <c r="E2399" t="s">
        <v>20944</v>
      </c>
      <c r="F2399">
        <v>27</v>
      </c>
    </row>
    <row r="2400" spans="1:6" x14ac:dyDescent="0.25">
      <c r="A2400" t="s">
        <v>47</v>
      </c>
      <c r="B2400">
        <v>2013</v>
      </c>
      <c r="C2400" t="s">
        <v>11</v>
      </c>
      <c r="D2400" t="s">
        <v>107</v>
      </c>
      <c r="E2400" t="s">
        <v>20945</v>
      </c>
      <c r="F2400">
        <v>3</v>
      </c>
    </row>
    <row r="2401" spans="1:6" x14ac:dyDescent="0.25">
      <c r="A2401" t="s">
        <v>47</v>
      </c>
      <c r="B2401">
        <v>2013</v>
      </c>
      <c r="C2401" t="s">
        <v>11</v>
      </c>
      <c r="D2401" t="s">
        <v>39</v>
      </c>
      <c r="E2401" t="s">
        <v>20946</v>
      </c>
      <c r="F2401">
        <v>3</v>
      </c>
    </row>
    <row r="2402" spans="1:6" x14ac:dyDescent="0.25">
      <c r="A2402" t="s">
        <v>47</v>
      </c>
      <c r="B2402">
        <v>2013</v>
      </c>
      <c r="C2402" t="s">
        <v>11</v>
      </c>
      <c r="D2402" t="s">
        <v>103</v>
      </c>
      <c r="E2402" t="s">
        <v>20947</v>
      </c>
      <c r="F2402">
        <v>95</v>
      </c>
    </row>
    <row r="2403" spans="1:6" x14ac:dyDescent="0.25">
      <c r="A2403" t="s">
        <v>47</v>
      </c>
      <c r="B2403">
        <v>2014</v>
      </c>
      <c r="C2403" t="s">
        <v>7</v>
      </c>
      <c r="D2403" t="s">
        <v>38</v>
      </c>
      <c r="E2403" t="s">
        <v>20948</v>
      </c>
      <c r="F2403">
        <v>2</v>
      </c>
    </row>
    <row r="2404" spans="1:6" x14ac:dyDescent="0.25">
      <c r="A2404" t="s">
        <v>47</v>
      </c>
      <c r="B2404">
        <v>2014</v>
      </c>
      <c r="C2404" t="s">
        <v>7</v>
      </c>
      <c r="D2404" t="s">
        <v>40</v>
      </c>
      <c r="E2404" t="s">
        <v>20949</v>
      </c>
      <c r="F2404">
        <v>4</v>
      </c>
    </row>
    <row r="2405" spans="1:6" x14ac:dyDescent="0.25">
      <c r="A2405" t="s">
        <v>47</v>
      </c>
      <c r="B2405">
        <v>2014</v>
      </c>
      <c r="C2405" t="s">
        <v>7</v>
      </c>
      <c r="D2405" t="s">
        <v>102</v>
      </c>
      <c r="E2405" t="s">
        <v>20950</v>
      </c>
      <c r="F2405">
        <v>1</v>
      </c>
    </row>
    <row r="2406" spans="1:6" x14ac:dyDescent="0.25">
      <c r="A2406" t="s">
        <v>47</v>
      </c>
      <c r="B2406">
        <v>2014</v>
      </c>
      <c r="C2406" t="s">
        <v>7</v>
      </c>
      <c r="D2406" t="s">
        <v>107</v>
      </c>
      <c r="E2406" t="s">
        <v>20951</v>
      </c>
      <c r="F2406">
        <v>8</v>
      </c>
    </row>
    <row r="2407" spans="1:6" x14ac:dyDescent="0.25">
      <c r="A2407" t="s">
        <v>47</v>
      </c>
      <c r="B2407">
        <v>2014</v>
      </c>
      <c r="C2407" t="s">
        <v>7</v>
      </c>
      <c r="D2407" t="s">
        <v>39</v>
      </c>
      <c r="E2407" t="s">
        <v>20952</v>
      </c>
      <c r="F2407">
        <v>2</v>
      </c>
    </row>
    <row r="2408" spans="1:6" x14ac:dyDescent="0.25">
      <c r="A2408" t="s">
        <v>47</v>
      </c>
      <c r="B2408">
        <v>2014</v>
      </c>
      <c r="C2408" t="s">
        <v>7</v>
      </c>
      <c r="D2408" t="s">
        <v>103</v>
      </c>
      <c r="E2408" t="s">
        <v>20953</v>
      </c>
      <c r="F2408">
        <v>50</v>
      </c>
    </row>
    <row r="2409" spans="1:6" x14ac:dyDescent="0.25">
      <c r="A2409" t="s">
        <v>47</v>
      </c>
      <c r="B2409">
        <v>2014</v>
      </c>
      <c r="C2409" t="s">
        <v>8</v>
      </c>
      <c r="D2409" t="s">
        <v>38</v>
      </c>
      <c r="E2409" t="s">
        <v>20954</v>
      </c>
      <c r="F2409">
        <v>13</v>
      </c>
    </row>
    <row r="2410" spans="1:6" x14ac:dyDescent="0.25">
      <c r="A2410" t="s">
        <v>47</v>
      </c>
      <c r="B2410">
        <v>2014</v>
      </c>
      <c r="C2410" t="s">
        <v>8</v>
      </c>
      <c r="D2410" t="s">
        <v>40</v>
      </c>
      <c r="E2410" t="s">
        <v>20955</v>
      </c>
      <c r="F2410">
        <v>18</v>
      </c>
    </row>
    <row r="2411" spans="1:6" x14ac:dyDescent="0.25">
      <c r="A2411" t="s">
        <v>47</v>
      </c>
      <c r="B2411">
        <v>2014</v>
      </c>
      <c r="C2411" t="s">
        <v>8</v>
      </c>
      <c r="D2411" t="s">
        <v>102</v>
      </c>
      <c r="E2411" t="s">
        <v>20956</v>
      </c>
      <c r="F2411">
        <v>10</v>
      </c>
    </row>
    <row r="2412" spans="1:6" x14ac:dyDescent="0.25">
      <c r="A2412" t="s">
        <v>47</v>
      </c>
      <c r="B2412">
        <v>2014</v>
      </c>
      <c r="C2412" t="s">
        <v>8</v>
      </c>
      <c r="D2412" t="s">
        <v>107</v>
      </c>
      <c r="E2412" t="s">
        <v>20957</v>
      </c>
      <c r="F2412">
        <v>18</v>
      </c>
    </row>
    <row r="2413" spans="1:6" x14ac:dyDescent="0.25">
      <c r="A2413" t="s">
        <v>47</v>
      </c>
      <c r="B2413">
        <v>2014</v>
      </c>
      <c r="C2413" t="s">
        <v>8</v>
      </c>
      <c r="D2413" t="s">
        <v>39</v>
      </c>
      <c r="E2413" t="s">
        <v>20958</v>
      </c>
      <c r="F2413">
        <v>17</v>
      </c>
    </row>
    <row r="2414" spans="1:6" x14ac:dyDescent="0.25">
      <c r="A2414" t="s">
        <v>47</v>
      </c>
      <c r="B2414">
        <v>2014</v>
      </c>
      <c r="C2414" t="s">
        <v>8</v>
      </c>
      <c r="D2414" t="s">
        <v>103</v>
      </c>
      <c r="E2414" t="s">
        <v>20959</v>
      </c>
      <c r="F2414">
        <v>529</v>
      </c>
    </row>
    <row r="2415" spans="1:6" x14ac:dyDescent="0.25">
      <c r="A2415" t="s">
        <v>47</v>
      </c>
      <c r="B2415">
        <v>2014</v>
      </c>
      <c r="C2415" t="s">
        <v>9</v>
      </c>
      <c r="D2415" t="s">
        <v>38</v>
      </c>
      <c r="E2415" t="s">
        <v>20960</v>
      </c>
      <c r="F2415">
        <v>2</v>
      </c>
    </row>
    <row r="2416" spans="1:6" x14ac:dyDescent="0.25">
      <c r="A2416" t="s">
        <v>47</v>
      </c>
      <c r="B2416">
        <v>2014</v>
      </c>
      <c r="C2416" t="s">
        <v>9</v>
      </c>
      <c r="D2416" t="s">
        <v>40</v>
      </c>
      <c r="E2416" t="s">
        <v>20961</v>
      </c>
      <c r="F2416">
        <v>4</v>
      </c>
    </row>
    <row r="2417" spans="1:6" x14ac:dyDescent="0.25">
      <c r="A2417" t="s">
        <v>47</v>
      </c>
      <c r="B2417">
        <v>2014</v>
      </c>
      <c r="C2417" t="s">
        <v>9</v>
      </c>
      <c r="D2417" t="s">
        <v>102</v>
      </c>
      <c r="E2417" t="s">
        <v>20962</v>
      </c>
      <c r="F2417">
        <v>20</v>
      </c>
    </row>
    <row r="2418" spans="1:6" x14ac:dyDescent="0.25">
      <c r="A2418" t="s">
        <v>47</v>
      </c>
      <c r="B2418">
        <v>2014</v>
      </c>
      <c r="C2418" t="s">
        <v>9</v>
      </c>
      <c r="D2418" t="s">
        <v>107</v>
      </c>
      <c r="E2418" t="s">
        <v>20963</v>
      </c>
      <c r="F2418">
        <v>6</v>
      </c>
    </row>
    <row r="2419" spans="1:6" x14ac:dyDescent="0.25">
      <c r="A2419" t="s">
        <v>47</v>
      </c>
      <c r="B2419">
        <v>2014</v>
      </c>
      <c r="C2419" t="s">
        <v>9</v>
      </c>
      <c r="D2419" t="s">
        <v>39</v>
      </c>
      <c r="E2419" t="s">
        <v>20964</v>
      </c>
      <c r="F2419">
        <v>5</v>
      </c>
    </row>
    <row r="2420" spans="1:6" x14ac:dyDescent="0.25">
      <c r="A2420" t="s">
        <v>47</v>
      </c>
      <c r="B2420">
        <v>2014</v>
      </c>
      <c r="C2420" t="s">
        <v>9</v>
      </c>
      <c r="D2420" t="s">
        <v>103</v>
      </c>
      <c r="E2420" t="s">
        <v>20965</v>
      </c>
      <c r="F2420">
        <v>205</v>
      </c>
    </row>
    <row r="2421" spans="1:6" x14ac:dyDescent="0.25">
      <c r="A2421" t="s">
        <v>47</v>
      </c>
      <c r="B2421">
        <v>2014</v>
      </c>
      <c r="C2421" t="s">
        <v>10</v>
      </c>
      <c r="D2421" t="s">
        <v>38</v>
      </c>
      <c r="E2421" t="s">
        <v>20966</v>
      </c>
      <c r="F2421">
        <v>1</v>
      </c>
    </row>
    <row r="2422" spans="1:6" x14ac:dyDescent="0.25">
      <c r="A2422" t="s">
        <v>47</v>
      </c>
      <c r="B2422">
        <v>2014</v>
      </c>
      <c r="C2422" t="s">
        <v>10</v>
      </c>
      <c r="D2422" t="s">
        <v>40</v>
      </c>
      <c r="E2422" t="s">
        <v>20967</v>
      </c>
      <c r="F2422">
        <v>1</v>
      </c>
    </row>
    <row r="2423" spans="1:6" x14ac:dyDescent="0.25">
      <c r="A2423" t="s">
        <v>47</v>
      </c>
      <c r="B2423">
        <v>2014</v>
      </c>
      <c r="C2423" t="s">
        <v>10</v>
      </c>
      <c r="D2423" t="s">
        <v>102</v>
      </c>
      <c r="E2423" t="s">
        <v>20968</v>
      </c>
      <c r="F2423">
        <v>8</v>
      </c>
    </row>
    <row r="2424" spans="1:6" x14ac:dyDescent="0.25">
      <c r="A2424" t="s">
        <v>47</v>
      </c>
      <c r="B2424">
        <v>2014</v>
      </c>
      <c r="C2424" t="s">
        <v>10</v>
      </c>
      <c r="D2424" t="s">
        <v>107</v>
      </c>
      <c r="E2424" t="s">
        <v>20969</v>
      </c>
      <c r="F2424">
        <v>1</v>
      </c>
    </row>
    <row r="2425" spans="1:6" x14ac:dyDescent="0.25">
      <c r="A2425" t="s">
        <v>47</v>
      </c>
      <c r="B2425">
        <v>2014</v>
      </c>
      <c r="C2425" t="s">
        <v>10</v>
      </c>
      <c r="D2425" t="s">
        <v>39</v>
      </c>
      <c r="E2425" t="s">
        <v>20970</v>
      </c>
      <c r="F2425">
        <v>1</v>
      </c>
    </row>
    <row r="2426" spans="1:6" x14ac:dyDescent="0.25">
      <c r="A2426" t="s">
        <v>47</v>
      </c>
      <c r="B2426">
        <v>2014</v>
      </c>
      <c r="C2426" t="s">
        <v>10</v>
      </c>
      <c r="D2426" t="s">
        <v>103</v>
      </c>
      <c r="E2426" t="s">
        <v>20971</v>
      </c>
      <c r="F2426">
        <v>60</v>
      </c>
    </row>
    <row r="2427" spans="1:6" x14ac:dyDescent="0.25">
      <c r="A2427" t="s">
        <v>47</v>
      </c>
      <c r="B2427">
        <v>2014</v>
      </c>
      <c r="C2427" t="s">
        <v>11</v>
      </c>
      <c r="D2427" t="s">
        <v>40</v>
      </c>
      <c r="E2427" t="s">
        <v>20972</v>
      </c>
      <c r="F2427">
        <v>3</v>
      </c>
    </row>
    <row r="2428" spans="1:6" x14ac:dyDescent="0.25">
      <c r="A2428" t="s">
        <v>47</v>
      </c>
      <c r="B2428">
        <v>2014</v>
      </c>
      <c r="C2428" t="s">
        <v>11</v>
      </c>
      <c r="D2428" t="s">
        <v>102</v>
      </c>
      <c r="E2428" t="s">
        <v>20973</v>
      </c>
      <c r="F2428">
        <v>30</v>
      </c>
    </row>
    <row r="2429" spans="1:6" x14ac:dyDescent="0.25">
      <c r="A2429" t="s">
        <v>47</v>
      </c>
      <c r="B2429">
        <v>2014</v>
      </c>
      <c r="C2429" t="s">
        <v>11</v>
      </c>
      <c r="D2429" t="s">
        <v>107</v>
      </c>
      <c r="E2429" t="s">
        <v>20974</v>
      </c>
      <c r="F2429">
        <v>6</v>
      </c>
    </row>
    <row r="2430" spans="1:6" x14ac:dyDescent="0.25">
      <c r="A2430" t="s">
        <v>47</v>
      </c>
      <c r="B2430">
        <v>2014</v>
      </c>
      <c r="C2430" t="s">
        <v>11</v>
      </c>
      <c r="D2430" t="s">
        <v>39</v>
      </c>
      <c r="E2430" t="s">
        <v>20975</v>
      </c>
      <c r="F2430">
        <v>3</v>
      </c>
    </row>
    <row r="2431" spans="1:6" x14ac:dyDescent="0.25">
      <c r="A2431" t="s">
        <v>47</v>
      </c>
      <c r="B2431">
        <v>2014</v>
      </c>
      <c r="C2431" t="s">
        <v>11</v>
      </c>
      <c r="D2431" t="s">
        <v>103</v>
      </c>
      <c r="E2431" t="s">
        <v>20976</v>
      </c>
      <c r="F2431">
        <v>102</v>
      </c>
    </row>
    <row r="2432" spans="1:6" x14ac:dyDescent="0.25">
      <c r="A2432" t="s">
        <v>47</v>
      </c>
      <c r="B2432">
        <v>2015</v>
      </c>
      <c r="C2432" t="s">
        <v>7</v>
      </c>
      <c r="D2432" t="s">
        <v>38</v>
      </c>
      <c r="E2432" t="s">
        <v>20977</v>
      </c>
      <c r="F2432">
        <v>1</v>
      </c>
    </row>
    <row r="2433" spans="1:6" x14ac:dyDescent="0.25">
      <c r="A2433" t="s">
        <v>47</v>
      </c>
      <c r="B2433">
        <v>2015</v>
      </c>
      <c r="C2433" t="s">
        <v>7</v>
      </c>
      <c r="D2433" t="s">
        <v>40</v>
      </c>
      <c r="E2433" t="s">
        <v>20978</v>
      </c>
      <c r="F2433">
        <v>4</v>
      </c>
    </row>
    <row r="2434" spans="1:6" x14ac:dyDescent="0.25">
      <c r="A2434" t="s">
        <v>47</v>
      </c>
      <c r="B2434">
        <v>2015</v>
      </c>
      <c r="C2434" t="s">
        <v>7</v>
      </c>
      <c r="D2434" t="s">
        <v>102</v>
      </c>
      <c r="E2434" t="s">
        <v>20979</v>
      </c>
      <c r="F2434">
        <v>6</v>
      </c>
    </row>
    <row r="2435" spans="1:6" x14ac:dyDescent="0.25">
      <c r="A2435" t="s">
        <v>47</v>
      </c>
      <c r="B2435">
        <v>2015</v>
      </c>
      <c r="C2435" t="s">
        <v>7</v>
      </c>
      <c r="D2435" t="s">
        <v>107</v>
      </c>
      <c r="E2435" t="s">
        <v>20980</v>
      </c>
      <c r="F2435">
        <v>9</v>
      </c>
    </row>
    <row r="2436" spans="1:6" x14ac:dyDescent="0.25">
      <c r="A2436" t="s">
        <v>47</v>
      </c>
      <c r="B2436">
        <v>2015</v>
      </c>
      <c r="C2436" t="s">
        <v>7</v>
      </c>
      <c r="D2436" t="s">
        <v>39</v>
      </c>
      <c r="E2436" t="s">
        <v>20981</v>
      </c>
      <c r="F2436">
        <v>6</v>
      </c>
    </row>
    <row r="2437" spans="1:6" x14ac:dyDescent="0.25">
      <c r="A2437" t="s">
        <v>47</v>
      </c>
      <c r="B2437">
        <v>2015</v>
      </c>
      <c r="C2437" t="s">
        <v>7</v>
      </c>
      <c r="D2437" t="s">
        <v>103</v>
      </c>
      <c r="E2437" t="s">
        <v>20982</v>
      </c>
      <c r="F2437">
        <v>40</v>
      </c>
    </row>
    <row r="2438" spans="1:6" x14ac:dyDescent="0.25">
      <c r="A2438" t="s">
        <v>47</v>
      </c>
      <c r="B2438">
        <v>2015</v>
      </c>
      <c r="C2438" t="s">
        <v>8</v>
      </c>
      <c r="D2438" t="s">
        <v>38</v>
      </c>
      <c r="E2438" t="s">
        <v>20983</v>
      </c>
      <c r="F2438">
        <v>4</v>
      </c>
    </row>
    <row r="2439" spans="1:6" x14ac:dyDescent="0.25">
      <c r="A2439" t="s">
        <v>47</v>
      </c>
      <c r="B2439">
        <v>2015</v>
      </c>
      <c r="C2439" t="s">
        <v>8</v>
      </c>
      <c r="D2439" t="s">
        <v>40</v>
      </c>
      <c r="E2439" t="s">
        <v>20984</v>
      </c>
      <c r="F2439">
        <v>15</v>
      </c>
    </row>
    <row r="2440" spans="1:6" x14ac:dyDescent="0.25">
      <c r="A2440" t="s">
        <v>47</v>
      </c>
      <c r="B2440">
        <v>2015</v>
      </c>
      <c r="C2440" t="s">
        <v>8</v>
      </c>
      <c r="D2440" t="s">
        <v>102</v>
      </c>
      <c r="E2440" t="s">
        <v>20985</v>
      </c>
      <c r="F2440">
        <v>17</v>
      </c>
    </row>
    <row r="2441" spans="1:6" x14ac:dyDescent="0.25">
      <c r="A2441" t="s">
        <v>47</v>
      </c>
      <c r="B2441">
        <v>2015</v>
      </c>
      <c r="C2441" t="s">
        <v>8</v>
      </c>
      <c r="D2441" t="s">
        <v>107</v>
      </c>
      <c r="E2441" t="s">
        <v>20986</v>
      </c>
      <c r="F2441">
        <v>14</v>
      </c>
    </row>
    <row r="2442" spans="1:6" x14ac:dyDescent="0.25">
      <c r="A2442" t="s">
        <v>47</v>
      </c>
      <c r="B2442">
        <v>2015</v>
      </c>
      <c r="C2442" t="s">
        <v>8</v>
      </c>
      <c r="D2442" t="s">
        <v>39</v>
      </c>
      <c r="E2442" t="s">
        <v>20987</v>
      </c>
      <c r="F2442">
        <v>27</v>
      </c>
    </row>
    <row r="2443" spans="1:6" x14ac:dyDescent="0.25">
      <c r="A2443" t="s">
        <v>47</v>
      </c>
      <c r="B2443">
        <v>2015</v>
      </c>
      <c r="C2443" t="s">
        <v>8</v>
      </c>
      <c r="D2443" t="s">
        <v>103</v>
      </c>
      <c r="E2443" t="s">
        <v>20988</v>
      </c>
      <c r="F2443">
        <v>536</v>
      </c>
    </row>
    <row r="2444" spans="1:6" x14ac:dyDescent="0.25">
      <c r="A2444" t="s">
        <v>47</v>
      </c>
      <c r="B2444">
        <v>2015</v>
      </c>
      <c r="C2444" t="s">
        <v>9</v>
      </c>
      <c r="D2444" t="s">
        <v>38</v>
      </c>
      <c r="E2444" t="s">
        <v>20989</v>
      </c>
      <c r="F2444">
        <v>2</v>
      </c>
    </row>
    <row r="2445" spans="1:6" x14ac:dyDescent="0.25">
      <c r="A2445" t="s">
        <v>47</v>
      </c>
      <c r="B2445">
        <v>2015</v>
      </c>
      <c r="C2445" t="s">
        <v>9</v>
      </c>
      <c r="D2445" t="s">
        <v>40</v>
      </c>
      <c r="E2445" t="s">
        <v>20990</v>
      </c>
      <c r="F2445">
        <v>1</v>
      </c>
    </row>
    <row r="2446" spans="1:6" x14ac:dyDescent="0.25">
      <c r="A2446" t="s">
        <v>47</v>
      </c>
      <c r="B2446">
        <v>2015</v>
      </c>
      <c r="C2446" t="s">
        <v>9</v>
      </c>
      <c r="D2446" t="s">
        <v>102</v>
      </c>
      <c r="E2446" t="s">
        <v>20991</v>
      </c>
      <c r="F2446">
        <v>24</v>
      </c>
    </row>
    <row r="2447" spans="1:6" x14ac:dyDescent="0.25">
      <c r="A2447" t="s">
        <v>47</v>
      </c>
      <c r="B2447">
        <v>2015</v>
      </c>
      <c r="C2447" t="s">
        <v>9</v>
      </c>
      <c r="D2447" t="s">
        <v>107</v>
      </c>
      <c r="E2447" t="s">
        <v>20992</v>
      </c>
      <c r="F2447">
        <v>2</v>
      </c>
    </row>
    <row r="2448" spans="1:6" x14ac:dyDescent="0.25">
      <c r="A2448" t="s">
        <v>47</v>
      </c>
      <c r="B2448">
        <v>2015</v>
      </c>
      <c r="C2448" t="s">
        <v>9</v>
      </c>
      <c r="D2448" t="s">
        <v>39</v>
      </c>
      <c r="E2448" t="s">
        <v>20993</v>
      </c>
      <c r="F2448">
        <v>4</v>
      </c>
    </row>
    <row r="2449" spans="1:6" x14ac:dyDescent="0.25">
      <c r="A2449" t="s">
        <v>47</v>
      </c>
      <c r="B2449">
        <v>2015</v>
      </c>
      <c r="C2449" t="s">
        <v>9</v>
      </c>
      <c r="D2449" t="s">
        <v>103</v>
      </c>
      <c r="E2449" t="s">
        <v>20994</v>
      </c>
      <c r="F2449">
        <v>181</v>
      </c>
    </row>
    <row r="2450" spans="1:6" x14ac:dyDescent="0.25">
      <c r="A2450" t="s">
        <v>47</v>
      </c>
      <c r="B2450">
        <v>2015</v>
      </c>
      <c r="C2450" t="s">
        <v>10</v>
      </c>
      <c r="D2450" t="s">
        <v>38</v>
      </c>
      <c r="E2450" t="s">
        <v>20995</v>
      </c>
      <c r="F2450">
        <v>1</v>
      </c>
    </row>
    <row r="2451" spans="1:6" x14ac:dyDescent="0.25">
      <c r="A2451" t="s">
        <v>47</v>
      </c>
      <c r="B2451">
        <v>2015</v>
      </c>
      <c r="C2451" t="s">
        <v>10</v>
      </c>
      <c r="D2451" t="s">
        <v>40</v>
      </c>
      <c r="E2451" t="s">
        <v>20996</v>
      </c>
      <c r="F2451">
        <v>3</v>
      </c>
    </row>
    <row r="2452" spans="1:6" x14ac:dyDescent="0.25">
      <c r="A2452" t="s">
        <v>47</v>
      </c>
      <c r="B2452">
        <v>2015</v>
      </c>
      <c r="C2452" t="s">
        <v>10</v>
      </c>
      <c r="D2452" t="s">
        <v>102</v>
      </c>
      <c r="E2452" t="s">
        <v>20997</v>
      </c>
      <c r="F2452">
        <v>14</v>
      </c>
    </row>
    <row r="2453" spans="1:6" x14ac:dyDescent="0.25">
      <c r="A2453" t="s">
        <v>47</v>
      </c>
      <c r="B2453">
        <v>2015</v>
      </c>
      <c r="C2453" t="s">
        <v>10</v>
      </c>
      <c r="D2453" t="s">
        <v>107</v>
      </c>
      <c r="E2453" t="s">
        <v>20998</v>
      </c>
      <c r="F2453">
        <v>1</v>
      </c>
    </row>
    <row r="2454" spans="1:6" x14ac:dyDescent="0.25">
      <c r="A2454" t="s">
        <v>47</v>
      </c>
      <c r="B2454">
        <v>2015</v>
      </c>
      <c r="C2454" t="s">
        <v>10</v>
      </c>
      <c r="D2454" t="s">
        <v>39</v>
      </c>
      <c r="E2454" t="s">
        <v>20999</v>
      </c>
      <c r="F2454">
        <v>2</v>
      </c>
    </row>
    <row r="2455" spans="1:6" x14ac:dyDescent="0.25">
      <c r="A2455" t="s">
        <v>47</v>
      </c>
      <c r="B2455">
        <v>2015</v>
      </c>
      <c r="C2455" t="s">
        <v>10</v>
      </c>
      <c r="D2455" t="s">
        <v>103</v>
      </c>
      <c r="E2455" t="s">
        <v>21000</v>
      </c>
      <c r="F2455">
        <v>65</v>
      </c>
    </row>
    <row r="2456" spans="1:6" x14ac:dyDescent="0.25">
      <c r="A2456" t="s">
        <v>47</v>
      </c>
      <c r="B2456">
        <v>2015</v>
      </c>
      <c r="C2456" t="s">
        <v>11</v>
      </c>
      <c r="D2456" t="s">
        <v>102</v>
      </c>
      <c r="E2456" t="s">
        <v>21001</v>
      </c>
      <c r="F2456">
        <v>27</v>
      </c>
    </row>
    <row r="2457" spans="1:6" x14ac:dyDescent="0.25">
      <c r="A2457" t="s">
        <v>47</v>
      </c>
      <c r="B2457">
        <v>2015</v>
      </c>
      <c r="C2457" t="s">
        <v>11</v>
      </c>
      <c r="D2457" t="s">
        <v>107</v>
      </c>
      <c r="E2457" t="s">
        <v>21002</v>
      </c>
      <c r="F2457">
        <v>5</v>
      </c>
    </row>
    <row r="2458" spans="1:6" x14ac:dyDescent="0.25">
      <c r="A2458" t="s">
        <v>47</v>
      </c>
      <c r="B2458">
        <v>2015</v>
      </c>
      <c r="C2458" t="s">
        <v>11</v>
      </c>
      <c r="D2458" t="s">
        <v>39</v>
      </c>
      <c r="E2458" t="s">
        <v>21003</v>
      </c>
      <c r="F2458">
        <v>3</v>
      </c>
    </row>
    <row r="2459" spans="1:6" x14ac:dyDescent="0.25">
      <c r="A2459" t="s">
        <v>47</v>
      </c>
      <c r="B2459">
        <v>2015</v>
      </c>
      <c r="C2459" t="s">
        <v>11</v>
      </c>
      <c r="D2459" t="s">
        <v>103</v>
      </c>
      <c r="E2459" t="s">
        <v>21004</v>
      </c>
      <c r="F2459">
        <v>108</v>
      </c>
    </row>
    <row r="2460" spans="1:6" x14ac:dyDescent="0.25">
      <c r="A2460" t="s">
        <v>94</v>
      </c>
      <c r="B2460">
        <v>2010</v>
      </c>
      <c r="C2460" t="s">
        <v>7</v>
      </c>
      <c r="D2460" t="s">
        <v>38</v>
      </c>
      <c r="E2460" t="s">
        <v>21005</v>
      </c>
      <c r="F2460">
        <v>8</v>
      </c>
    </row>
    <row r="2461" spans="1:6" x14ac:dyDescent="0.25">
      <c r="A2461" t="s">
        <v>94</v>
      </c>
      <c r="B2461">
        <v>2010</v>
      </c>
      <c r="C2461" t="s">
        <v>7</v>
      </c>
      <c r="D2461" t="s">
        <v>40</v>
      </c>
      <c r="E2461" t="s">
        <v>21006</v>
      </c>
      <c r="F2461">
        <v>6</v>
      </c>
    </row>
    <row r="2462" spans="1:6" x14ac:dyDescent="0.25">
      <c r="A2462" t="s">
        <v>94</v>
      </c>
      <c r="B2462">
        <v>2010</v>
      </c>
      <c r="C2462" t="s">
        <v>7</v>
      </c>
      <c r="D2462" t="s">
        <v>102</v>
      </c>
      <c r="E2462" t="s">
        <v>21007</v>
      </c>
      <c r="F2462">
        <v>18</v>
      </c>
    </row>
    <row r="2463" spans="1:6" x14ac:dyDescent="0.25">
      <c r="A2463" t="s">
        <v>94</v>
      </c>
      <c r="B2463">
        <v>2010</v>
      </c>
      <c r="C2463" t="s">
        <v>7</v>
      </c>
      <c r="D2463" t="s">
        <v>107</v>
      </c>
      <c r="E2463" t="s">
        <v>21008</v>
      </c>
      <c r="F2463">
        <v>33</v>
      </c>
    </row>
    <row r="2464" spans="1:6" x14ac:dyDescent="0.25">
      <c r="A2464" t="s">
        <v>94</v>
      </c>
      <c r="B2464">
        <v>2010</v>
      </c>
      <c r="C2464" t="s">
        <v>7</v>
      </c>
      <c r="D2464" t="s">
        <v>39</v>
      </c>
      <c r="E2464" t="s">
        <v>21009</v>
      </c>
      <c r="F2464">
        <v>20</v>
      </c>
    </row>
    <row r="2465" spans="1:6" x14ac:dyDescent="0.25">
      <c r="A2465" t="s">
        <v>94</v>
      </c>
      <c r="B2465">
        <v>2010</v>
      </c>
      <c r="C2465" t="s">
        <v>7</v>
      </c>
      <c r="D2465" t="s">
        <v>103</v>
      </c>
      <c r="E2465" t="s">
        <v>21010</v>
      </c>
      <c r="F2465">
        <v>104</v>
      </c>
    </row>
    <row r="2466" spans="1:6" x14ac:dyDescent="0.25">
      <c r="A2466" t="s">
        <v>94</v>
      </c>
      <c r="B2466">
        <v>2010</v>
      </c>
      <c r="C2466" t="s">
        <v>8</v>
      </c>
      <c r="D2466" t="s">
        <v>38</v>
      </c>
      <c r="E2466" t="s">
        <v>21011</v>
      </c>
      <c r="F2466">
        <v>1</v>
      </c>
    </row>
    <row r="2467" spans="1:6" x14ac:dyDescent="0.25">
      <c r="A2467" t="s">
        <v>94</v>
      </c>
      <c r="B2467">
        <v>2010</v>
      </c>
      <c r="C2467" t="s">
        <v>8</v>
      </c>
      <c r="D2467" t="s">
        <v>40</v>
      </c>
      <c r="E2467" t="s">
        <v>21012</v>
      </c>
      <c r="F2467">
        <v>2</v>
      </c>
    </row>
    <row r="2468" spans="1:6" x14ac:dyDescent="0.25">
      <c r="A2468" t="s">
        <v>94</v>
      </c>
      <c r="B2468">
        <v>2010</v>
      </c>
      <c r="C2468" t="s">
        <v>8</v>
      </c>
      <c r="D2468" t="s">
        <v>102</v>
      </c>
      <c r="E2468" t="s">
        <v>21013</v>
      </c>
      <c r="F2468">
        <v>14</v>
      </c>
    </row>
    <row r="2469" spans="1:6" x14ac:dyDescent="0.25">
      <c r="A2469" t="s">
        <v>94</v>
      </c>
      <c r="B2469">
        <v>2010</v>
      </c>
      <c r="C2469" t="s">
        <v>8</v>
      </c>
      <c r="D2469" t="s">
        <v>107</v>
      </c>
      <c r="E2469" t="s">
        <v>21014</v>
      </c>
      <c r="F2469">
        <v>21</v>
      </c>
    </row>
    <row r="2470" spans="1:6" x14ac:dyDescent="0.25">
      <c r="A2470" t="s">
        <v>94</v>
      </c>
      <c r="B2470">
        <v>2010</v>
      </c>
      <c r="C2470" t="s">
        <v>8</v>
      </c>
      <c r="D2470" t="s">
        <v>39</v>
      </c>
      <c r="E2470" t="s">
        <v>21015</v>
      </c>
      <c r="F2470">
        <v>33</v>
      </c>
    </row>
    <row r="2471" spans="1:6" x14ac:dyDescent="0.25">
      <c r="A2471" t="s">
        <v>94</v>
      </c>
      <c r="B2471">
        <v>2010</v>
      </c>
      <c r="C2471" t="s">
        <v>8</v>
      </c>
      <c r="D2471" t="s">
        <v>103</v>
      </c>
      <c r="E2471" t="s">
        <v>21016</v>
      </c>
      <c r="F2471">
        <v>227</v>
      </c>
    </row>
    <row r="2472" spans="1:6" x14ac:dyDescent="0.25">
      <c r="A2472" t="s">
        <v>94</v>
      </c>
      <c r="B2472">
        <v>2010</v>
      </c>
      <c r="C2472" t="s">
        <v>9</v>
      </c>
      <c r="D2472" t="s">
        <v>38</v>
      </c>
      <c r="E2472" t="s">
        <v>21017</v>
      </c>
      <c r="F2472">
        <v>2</v>
      </c>
    </row>
    <row r="2473" spans="1:6" x14ac:dyDescent="0.25">
      <c r="A2473" t="s">
        <v>94</v>
      </c>
      <c r="B2473">
        <v>2010</v>
      </c>
      <c r="C2473" t="s">
        <v>9</v>
      </c>
      <c r="D2473" t="s">
        <v>40</v>
      </c>
      <c r="E2473" t="s">
        <v>21018</v>
      </c>
      <c r="F2473">
        <v>1</v>
      </c>
    </row>
    <row r="2474" spans="1:6" x14ac:dyDescent="0.25">
      <c r="A2474" t="s">
        <v>94</v>
      </c>
      <c r="B2474">
        <v>2010</v>
      </c>
      <c r="C2474" t="s">
        <v>9</v>
      </c>
      <c r="D2474" t="s">
        <v>102</v>
      </c>
      <c r="E2474" t="s">
        <v>21019</v>
      </c>
      <c r="F2474">
        <v>12</v>
      </c>
    </row>
    <row r="2475" spans="1:6" x14ac:dyDescent="0.25">
      <c r="A2475" t="s">
        <v>94</v>
      </c>
      <c r="B2475">
        <v>2010</v>
      </c>
      <c r="C2475" t="s">
        <v>9</v>
      </c>
      <c r="D2475" t="s">
        <v>107</v>
      </c>
      <c r="E2475" t="s">
        <v>21020</v>
      </c>
      <c r="F2475">
        <v>1</v>
      </c>
    </row>
    <row r="2476" spans="1:6" x14ac:dyDescent="0.25">
      <c r="A2476" t="s">
        <v>94</v>
      </c>
      <c r="B2476">
        <v>2010</v>
      </c>
      <c r="C2476" t="s">
        <v>9</v>
      </c>
      <c r="D2476" t="s">
        <v>39</v>
      </c>
      <c r="E2476" t="s">
        <v>21021</v>
      </c>
      <c r="F2476">
        <v>6</v>
      </c>
    </row>
    <row r="2477" spans="1:6" x14ac:dyDescent="0.25">
      <c r="A2477" t="s">
        <v>94</v>
      </c>
      <c r="B2477">
        <v>2010</v>
      </c>
      <c r="C2477" t="s">
        <v>9</v>
      </c>
      <c r="D2477" t="s">
        <v>103</v>
      </c>
      <c r="E2477" t="s">
        <v>21022</v>
      </c>
      <c r="F2477">
        <v>60</v>
      </c>
    </row>
    <row r="2478" spans="1:6" x14ac:dyDescent="0.25">
      <c r="A2478" t="s">
        <v>94</v>
      </c>
      <c r="B2478">
        <v>2010</v>
      </c>
      <c r="C2478" t="s">
        <v>10</v>
      </c>
      <c r="D2478" t="s">
        <v>102</v>
      </c>
      <c r="E2478" t="s">
        <v>21023</v>
      </c>
      <c r="F2478">
        <v>2</v>
      </c>
    </row>
    <row r="2479" spans="1:6" x14ac:dyDescent="0.25">
      <c r="A2479" t="s">
        <v>94</v>
      </c>
      <c r="B2479">
        <v>2010</v>
      </c>
      <c r="C2479" t="s">
        <v>10</v>
      </c>
      <c r="D2479" t="s">
        <v>39</v>
      </c>
      <c r="E2479" t="s">
        <v>21024</v>
      </c>
      <c r="F2479">
        <v>1</v>
      </c>
    </row>
    <row r="2480" spans="1:6" x14ac:dyDescent="0.25">
      <c r="A2480" t="s">
        <v>94</v>
      </c>
      <c r="B2480">
        <v>2010</v>
      </c>
      <c r="C2480" t="s">
        <v>10</v>
      </c>
      <c r="D2480" t="s">
        <v>103</v>
      </c>
      <c r="E2480" t="s">
        <v>21025</v>
      </c>
      <c r="F2480">
        <v>11</v>
      </c>
    </row>
    <row r="2481" spans="1:6" x14ac:dyDescent="0.25">
      <c r="A2481" t="s">
        <v>94</v>
      </c>
      <c r="B2481">
        <v>2010</v>
      </c>
      <c r="C2481" t="s">
        <v>11</v>
      </c>
      <c r="D2481" t="s">
        <v>102</v>
      </c>
      <c r="E2481" t="s">
        <v>21026</v>
      </c>
      <c r="F2481">
        <v>5</v>
      </c>
    </row>
    <row r="2482" spans="1:6" x14ac:dyDescent="0.25">
      <c r="A2482" t="s">
        <v>94</v>
      </c>
      <c r="B2482">
        <v>2010</v>
      </c>
      <c r="C2482" t="s">
        <v>11</v>
      </c>
      <c r="D2482" t="s">
        <v>107</v>
      </c>
      <c r="E2482" t="s">
        <v>21027</v>
      </c>
      <c r="F2482">
        <v>2</v>
      </c>
    </row>
    <row r="2483" spans="1:6" x14ac:dyDescent="0.25">
      <c r="A2483" t="s">
        <v>94</v>
      </c>
      <c r="B2483">
        <v>2010</v>
      </c>
      <c r="C2483" t="s">
        <v>11</v>
      </c>
      <c r="D2483" t="s">
        <v>39</v>
      </c>
      <c r="E2483" t="s">
        <v>21028</v>
      </c>
      <c r="F2483">
        <v>1</v>
      </c>
    </row>
    <row r="2484" spans="1:6" x14ac:dyDescent="0.25">
      <c r="A2484" t="s">
        <v>94</v>
      </c>
      <c r="B2484">
        <v>2010</v>
      </c>
      <c r="C2484" t="s">
        <v>11</v>
      </c>
      <c r="D2484" t="s">
        <v>103</v>
      </c>
      <c r="E2484" t="s">
        <v>21029</v>
      </c>
      <c r="F2484">
        <v>12</v>
      </c>
    </row>
    <row r="2485" spans="1:6" x14ac:dyDescent="0.25">
      <c r="A2485" t="s">
        <v>94</v>
      </c>
      <c r="B2485">
        <v>2011</v>
      </c>
      <c r="C2485" t="s">
        <v>7</v>
      </c>
      <c r="D2485" t="s">
        <v>38</v>
      </c>
      <c r="E2485" t="s">
        <v>21030</v>
      </c>
      <c r="F2485">
        <v>2</v>
      </c>
    </row>
    <row r="2486" spans="1:6" x14ac:dyDescent="0.25">
      <c r="A2486" t="s">
        <v>94</v>
      </c>
      <c r="B2486">
        <v>2011</v>
      </c>
      <c r="C2486" t="s">
        <v>7</v>
      </c>
      <c r="D2486" t="s">
        <v>40</v>
      </c>
      <c r="E2486" t="s">
        <v>21031</v>
      </c>
      <c r="F2486">
        <v>1</v>
      </c>
    </row>
    <row r="2487" spans="1:6" x14ac:dyDescent="0.25">
      <c r="A2487" t="s">
        <v>94</v>
      </c>
      <c r="B2487">
        <v>2011</v>
      </c>
      <c r="C2487" t="s">
        <v>7</v>
      </c>
      <c r="D2487" t="s">
        <v>102</v>
      </c>
      <c r="E2487" t="s">
        <v>21032</v>
      </c>
      <c r="F2487">
        <v>14</v>
      </c>
    </row>
    <row r="2488" spans="1:6" x14ac:dyDescent="0.25">
      <c r="A2488" t="s">
        <v>94</v>
      </c>
      <c r="B2488">
        <v>2011</v>
      </c>
      <c r="C2488" t="s">
        <v>7</v>
      </c>
      <c r="D2488" t="s">
        <v>107</v>
      </c>
      <c r="E2488" t="s">
        <v>21033</v>
      </c>
      <c r="F2488">
        <v>13</v>
      </c>
    </row>
    <row r="2489" spans="1:6" x14ac:dyDescent="0.25">
      <c r="A2489" t="s">
        <v>94</v>
      </c>
      <c r="B2489">
        <v>2011</v>
      </c>
      <c r="C2489" t="s">
        <v>7</v>
      </c>
      <c r="D2489" t="s">
        <v>39</v>
      </c>
      <c r="E2489" t="s">
        <v>21034</v>
      </c>
      <c r="F2489">
        <v>19</v>
      </c>
    </row>
    <row r="2490" spans="1:6" x14ac:dyDescent="0.25">
      <c r="A2490" t="s">
        <v>94</v>
      </c>
      <c r="B2490">
        <v>2011</v>
      </c>
      <c r="C2490" t="s">
        <v>7</v>
      </c>
      <c r="D2490" t="s">
        <v>103</v>
      </c>
      <c r="E2490" t="s">
        <v>21035</v>
      </c>
      <c r="F2490">
        <v>111</v>
      </c>
    </row>
    <row r="2491" spans="1:6" x14ac:dyDescent="0.25">
      <c r="A2491" t="s">
        <v>94</v>
      </c>
      <c r="B2491">
        <v>2011</v>
      </c>
      <c r="C2491" t="s">
        <v>8</v>
      </c>
      <c r="D2491" t="s">
        <v>38</v>
      </c>
      <c r="E2491" t="s">
        <v>21036</v>
      </c>
      <c r="F2491">
        <v>3</v>
      </c>
    </row>
    <row r="2492" spans="1:6" x14ac:dyDescent="0.25">
      <c r="A2492" t="s">
        <v>94</v>
      </c>
      <c r="B2492">
        <v>2011</v>
      </c>
      <c r="C2492" t="s">
        <v>8</v>
      </c>
      <c r="D2492" t="s">
        <v>40</v>
      </c>
      <c r="E2492" t="s">
        <v>21037</v>
      </c>
      <c r="F2492">
        <v>1</v>
      </c>
    </row>
    <row r="2493" spans="1:6" x14ac:dyDescent="0.25">
      <c r="A2493" t="s">
        <v>94</v>
      </c>
      <c r="B2493">
        <v>2011</v>
      </c>
      <c r="C2493" t="s">
        <v>8</v>
      </c>
      <c r="D2493" t="s">
        <v>102</v>
      </c>
      <c r="E2493" t="s">
        <v>21038</v>
      </c>
      <c r="F2493">
        <v>19</v>
      </c>
    </row>
    <row r="2494" spans="1:6" x14ac:dyDescent="0.25">
      <c r="A2494" t="s">
        <v>94</v>
      </c>
      <c r="B2494">
        <v>2011</v>
      </c>
      <c r="C2494" t="s">
        <v>8</v>
      </c>
      <c r="D2494" t="s">
        <v>107</v>
      </c>
      <c r="E2494" t="s">
        <v>21039</v>
      </c>
      <c r="F2494">
        <v>9</v>
      </c>
    </row>
    <row r="2495" spans="1:6" x14ac:dyDescent="0.25">
      <c r="A2495" t="s">
        <v>94</v>
      </c>
      <c r="B2495">
        <v>2011</v>
      </c>
      <c r="C2495" t="s">
        <v>8</v>
      </c>
      <c r="D2495" t="s">
        <v>39</v>
      </c>
      <c r="E2495" t="s">
        <v>21040</v>
      </c>
      <c r="F2495">
        <v>31</v>
      </c>
    </row>
    <row r="2496" spans="1:6" x14ac:dyDescent="0.25">
      <c r="A2496" t="s">
        <v>94</v>
      </c>
      <c r="B2496">
        <v>2011</v>
      </c>
      <c r="C2496" t="s">
        <v>8</v>
      </c>
      <c r="D2496" t="s">
        <v>103</v>
      </c>
      <c r="E2496" t="s">
        <v>21041</v>
      </c>
      <c r="F2496">
        <v>230</v>
      </c>
    </row>
    <row r="2497" spans="1:6" x14ac:dyDescent="0.25">
      <c r="A2497" t="s">
        <v>94</v>
      </c>
      <c r="B2497">
        <v>2011</v>
      </c>
      <c r="C2497" t="s">
        <v>9</v>
      </c>
      <c r="D2497" t="s">
        <v>38</v>
      </c>
      <c r="E2497" t="s">
        <v>21042</v>
      </c>
      <c r="F2497">
        <v>1</v>
      </c>
    </row>
    <row r="2498" spans="1:6" x14ac:dyDescent="0.25">
      <c r="A2498" t="s">
        <v>94</v>
      </c>
      <c r="B2498">
        <v>2011</v>
      </c>
      <c r="C2498" t="s">
        <v>9</v>
      </c>
      <c r="D2498" t="s">
        <v>102</v>
      </c>
      <c r="E2498" t="s">
        <v>21043</v>
      </c>
      <c r="F2498">
        <v>16</v>
      </c>
    </row>
    <row r="2499" spans="1:6" x14ac:dyDescent="0.25">
      <c r="A2499" t="s">
        <v>94</v>
      </c>
      <c r="B2499">
        <v>2011</v>
      </c>
      <c r="C2499" t="s">
        <v>9</v>
      </c>
      <c r="D2499" t="s">
        <v>107</v>
      </c>
      <c r="E2499" t="s">
        <v>21044</v>
      </c>
      <c r="F2499">
        <v>2</v>
      </c>
    </row>
    <row r="2500" spans="1:6" x14ac:dyDescent="0.25">
      <c r="A2500" t="s">
        <v>94</v>
      </c>
      <c r="B2500">
        <v>2011</v>
      </c>
      <c r="C2500" t="s">
        <v>9</v>
      </c>
      <c r="D2500" t="s">
        <v>39</v>
      </c>
      <c r="E2500" t="s">
        <v>21045</v>
      </c>
      <c r="F2500">
        <v>6</v>
      </c>
    </row>
    <row r="2501" spans="1:6" x14ac:dyDescent="0.25">
      <c r="A2501" t="s">
        <v>94</v>
      </c>
      <c r="B2501">
        <v>2011</v>
      </c>
      <c r="C2501" t="s">
        <v>9</v>
      </c>
      <c r="D2501" t="s">
        <v>103</v>
      </c>
      <c r="E2501" t="s">
        <v>21046</v>
      </c>
      <c r="F2501">
        <v>58</v>
      </c>
    </row>
    <row r="2502" spans="1:6" x14ac:dyDescent="0.25">
      <c r="A2502" t="s">
        <v>94</v>
      </c>
      <c r="B2502">
        <v>2011</v>
      </c>
      <c r="C2502" t="s">
        <v>10</v>
      </c>
      <c r="D2502" t="s">
        <v>102</v>
      </c>
      <c r="E2502" t="s">
        <v>21047</v>
      </c>
      <c r="F2502">
        <v>2</v>
      </c>
    </row>
    <row r="2503" spans="1:6" x14ac:dyDescent="0.25">
      <c r="A2503" t="s">
        <v>94</v>
      </c>
      <c r="B2503">
        <v>2011</v>
      </c>
      <c r="C2503" t="s">
        <v>10</v>
      </c>
      <c r="D2503" t="s">
        <v>39</v>
      </c>
      <c r="E2503" t="s">
        <v>21048</v>
      </c>
      <c r="F2503">
        <v>2</v>
      </c>
    </row>
    <row r="2504" spans="1:6" x14ac:dyDescent="0.25">
      <c r="A2504" t="s">
        <v>94</v>
      </c>
      <c r="B2504">
        <v>2011</v>
      </c>
      <c r="C2504" t="s">
        <v>10</v>
      </c>
      <c r="D2504" t="s">
        <v>103</v>
      </c>
      <c r="E2504" t="s">
        <v>21049</v>
      </c>
      <c r="F2504">
        <v>8</v>
      </c>
    </row>
    <row r="2505" spans="1:6" x14ac:dyDescent="0.25">
      <c r="A2505" t="s">
        <v>94</v>
      </c>
      <c r="B2505">
        <v>2011</v>
      </c>
      <c r="C2505" t="s">
        <v>11</v>
      </c>
      <c r="D2505" t="s">
        <v>102</v>
      </c>
      <c r="E2505" t="s">
        <v>21050</v>
      </c>
      <c r="F2505">
        <v>5</v>
      </c>
    </row>
    <row r="2506" spans="1:6" x14ac:dyDescent="0.25">
      <c r="A2506" t="s">
        <v>94</v>
      </c>
      <c r="B2506">
        <v>2011</v>
      </c>
      <c r="C2506" t="s">
        <v>11</v>
      </c>
      <c r="D2506" t="s">
        <v>107</v>
      </c>
      <c r="E2506" t="s">
        <v>21051</v>
      </c>
      <c r="F2506">
        <v>3</v>
      </c>
    </row>
    <row r="2507" spans="1:6" x14ac:dyDescent="0.25">
      <c r="A2507" t="s">
        <v>94</v>
      </c>
      <c r="B2507">
        <v>2011</v>
      </c>
      <c r="C2507" t="s">
        <v>11</v>
      </c>
      <c r="D2507" t="s">
        <v>39</v>
      </c>
      <c r="E2507" t="s">
        <v>21052</v>
      </c>
      <c r="F2507">
        <v>3</v>
      </c>
    </row>
    <row r="2508" spans="1:6" x14ac:dyDescent="0.25">
      <c r="A2508" t="s">
        <v>94</v>
      </c>
      <c r="B2508">
        <v>2011</v>
      </c>
      <c r="C2508" t="s">
        <v>11</v>
      </c>
      <c r="D2508" t="s">
        <v>103</v>
      </c>
      <c r="E2508" t="s">
        <v>21053</v>
      </c>
      <c r="F2508">
        <v>13</v>
      </c>
    </row>
    <row r="2509" spans="1:6" x14ac:dyDescent="0.25">
      <c r="A2509" t="s">
        <v>94</v>
      </c>
      <c r="B2509">
        <v>2012</v>
      </c>
      <c r="C2509" t="s">
        <v>7</v>
      </c>
      <c r="D2509" t="s">
        <v>38</v>
      </c>
      <c r="E2509" t="s">
        <v>21054</v>
      </c>
      <c r="F2509">
        <v>8</v>
      </c>
    </row>
    <row r="2510" spans="1:6" x14ac:dyDescent="0.25">
      <c r="A2510" t="s">
        <v>94</v>
      </c>
      <c r="B2510">
        <v>2012</v>
      </c>
      <c r="C2510" t="s">
        <v>7</v>
      </c>
      <c r="D2510" t="s">
        <v>40</v>
      </c>
      <c r="E2510" t="s">
        <v>21055</v>
      </c>
      <c r="F2510">
        <v>5</v>
      </c>
    </row>
    <row r="2511" spans="1:6" x14ac:dyDescent="0.25">
      <c r="A2511" t="s">
        <v>94</v>
      </c>
      <c r="B2511">
        <v>2012</v>
      </c>
      <c r="C2511" t="s">
        <v>7</v>
      </c>
      <c r="D2511" t="s">
        <v>102</v>
      </c>
      <c r="E2511" t="s">
        <v>21056</v>
      </c>
      <c r="F2511">
        <v>11</v>
      </c>
    </row>
    <row r="2512" spans="1:6" x14ac:dyDescent="0.25">
      <c r="A2512" t="s">
        <v>94</v>
      </c>
      <c r="B2512">
        <v>2012</v>
      </c>
      <c r="C2512" t="s">
        <v>7</v>
      </c>
      <c r="D2512" t="s">
        <v>107</v>
      </c>
      <c r="E2512" t="s">
        <v>21057</v>
      </c>
      <c r="F2512">
        <v>33</v>
      </c>
    </row>
    <row r="2513" spans="1:6" x14ac:dyDescent="0.25">
      <c r="A2513" t="s">
        <v>94</v>
      </c>
      <c r="B2513">
        <v>2012</v>
      </c>
      <c r="C2513" t="s">
        <v>7</v>
      </c>
      <c r="D2513" t="s">
        <v>39</v>
      </c>
      <c r="E2513" t="s">
        <v>21058</v>
      </c>
      <c r="F2513">
        <v>16</v>
      </c>
    </row>
    <row r="2514" spans="1:6" x14ac:dyDescent="0.25">
      <c r="A2514" t="s">
        <v>94</v>
      </c>
      <c r="B2514">
        <v>2012</v>
      </c>
      <c r="C2514" t="s">
        <v>7</v>
      </c>
      <c r="D2514" t="s">
        <v>103</v>
      </c>
      <c r="E2514" t="s">
        <v>21059</v>
      </c>
      <c r="F2514">
        <v>98</v>
      </c>
    </row>
    <row r="2515" spans="1:6" x14ac:dyDescent="0.25">
      <c r="A2515" t="s">
        <v>94</v>
      </c>
      <c r="B2515">
        <v>2012</v>
      </c>
      <c r="C2515" t="s">
        <v>8</v>
      </c>
      <c r="D2515" t="s">
        <v>38</v>
      </c>
      <c r="E2515" t="s">
        <v>21060</v>
      </c>
      <c r="F2515">
        <v>3</v>
      </c>
    </row>
    <row r="2516" spans="1:6" x14ac:dyDescent="0.25">
      <c r="A2516" t="s">
        <v>94</v>
      </c>
      <c r="B2516">
        <v>2012</v>
      </c>
      <c r="C2516" t="s">
        <v>8</v>
      </c>
      <c r="D2516" t="s">
        <v>40</v>
      </c>
      <c r="E2516" t="s">
        <v>21061</v>
      </c>
      <c r="F2516">
        <v>3</v>
      </c>
    </row>
    <row r="2517" spans="1:6" x14ac:dyDescent="0.25">
      <c r="A2517" t="s">
        <v>94</v>
      </c>
      <c r="B2517">
        <v>2012</v>
      </c>
      <c r="C2517" t="s">
        <v>8</v>
      </c>
      <c r="D2517" t="s">
        <v>102</v>
      </c>
      <c r="E2517" t="s">
        <v>21062</v>
      </c>
      <c r="F2517">
        <v>22</v>
      </c>
    </row>
    <row r="2518" spans="1:6" x14ac:dyDescent="0.25">
      <c r="A2518" t="s">
        <v>94</v>
      </c>
      <c r="B2518">
        <v>2012</v>
      </c>
      <c r="C2518" t="s">
        <v>8</v>
      </c>
      <c r="D2518" t="s">
        <v>107</v>
      </c>
      <c r="E2518" t="s">
        <v>21063</v>
      </c>
      <c r="F2518">
        <v>13</v>
      </c>
    </row>
    <row r="2519" spans="1:6" x14ac:dyDescent="0.25">
      <c r="A2519" t="s">
        <v>94</v>
      </c>
      <c r="B2519">
        <v>2012</v>
      </c>
      <c r="C2519" t="s">
        <v>8</v>
      </c>
      <c r="D2519" t="s">
        <v>39</v>
      </c>
      <c r="E2519" t="s">
        <v>21064</v>
      </c>
      <c r="F2519">
        <v>33</v>
      </c>
    </row>
    <row r="2520" spans="1:6" x14ac:dyDescent="0.25">
      <c r="A2520" t="s">
        <v>94</v>
      </c>
      <c r="B2520">
        <v>2012</v>
      </c>
      <c r="C2520" t="s">
        <v>8</v>
      </c>
      <c r="D2520" t="s">
        <v>103</v>
      </c>
      <c r="E2520" t="s">
        <v>21065</v>
      </c>
      <c r="F2520">
        <v>221</v>
      </c>
    </row>
    <row r="2521" spans="1:6" x14ac:dyDescent="0.25">
      <c r="A2521" t="s">
        <v>94</v>
      </c>
      <c r="B2521">
        <v>2012</v>
      </c>
      <c r="C2521" t="s">
        <v>9</v>
      </c>
      <c r="D2521" t="s">
        <v>38</v>
      </c>
      <c r="E2521" t="s">
        <v>21066</v>
      </c>
      <c r="F2521">
        <v>3</v>
      </c>
    </row>
    <row r="2522" spans="1:6" x14ac:dyDescent="0.25">
      <c r="A2522" t="s">
        <v>94</v>
      </c>
      <c r="B2522">
        <v>2012</v>
      </c>
      <c r="C2522" t="s">
        <v>9</v>
      </c>
      <c r="D2522" t="s">
        <v>102</v>
      </c>
      <c r="E2522" t="s">
        <v>21067</v>
      </c>
      <c r="F2522">
        <v>13</v>
      </c>
    </row>
    <row r="2523" spans="1:6" x14ac:dyDescent="0.25">
      <c r="A2523" t="s">
        <v>94</v>
      </c>
      <c r="B2523">
        <v>2012</v>
      </c>
      <c r="C2523" t="s">
        <v>9</v>
      </c>
      <c r="D2523" t="s">
        <v>107</v>
      </c>
      <c r="E2523" t="s">
        <v>21068</v>
      </c>
      <c r="F2523">
        <v>2</v>
      </c>
    </row>
    <row r="2524" spans="1:6" x14ac:dyDescent="0.25">
      <c r="A2524" t="s">
        <v>94</v>
      </c>
      <c r="B2524">
        <v>2012</v>
      </c>
      <c r="C2524" t="s">
        <v>9</v>
      </c>
      <c r="D2524" t="s">
        <v>39</v>
      </c>
      <c r="E2524" t="s">
        <v>21069</v>
      </c>
      <c r="F2524">
        <v>10</v>
      </c>
    </row>
    <row r="2525" spans="1:6" x14ac:dyDescent="0.25">
      <c r="A2525" t="s">
        <v>94</v>
      </c>
      <c r="B2525">
        <v>2012</v>
      </c>
      <c r="C2525" t="s">
        <v>9</v>
      </c>
      <c r="D2525" t="s">
        <v>103</v>
      </c>
      <c r="E2525" t="s">
        <v>21070</v>
      </c>
      <c r="F2525">
        <v>57</v>
      </c>
    </row>
    <row r="2526" spans="1:6" x14ac:dyDescent="0.25">
      <c r="A2526" t="s">
        <v>94</v>
      </c>
      <c r="B2526">
        <v>2012</v>
      </c>
      <c r="C2526" t="s">
        <v>10</v>
      </c>
      <c r="D2526" t="s">
        <v>102</v>
      </c>
      <c r="E2526" t="s">
        <v>21071</v>
      </c>
      <c r="F2526">
        <v>2</v>
      </c>
    </row>
    <row r="2527" spans="1:6" x14ac:dyDescent="0.25">
      <c r="A2527" t="s">
        <v>94</v>
      </c>
      <c r="B2527">
        <v>2012</v>
      </c>
      <c r="C2527" t="s">
        <v>10</v>
      </c>
      <c r="D2527" t="s">
        <v>39</v>
      </c>
      <c r="E2527" t="s">
        <v>21072</v>
      </c>
      <c r="F2527">
        <v>4</v>
      </c>
    </row>
    <row r="2528" spans="1:6" x14ac:dyDescent="0.25">
      <c r="A2528" t="s">
        <v>94</v>
      </c>
      <c r="B2528">
        <v>2012</v>
      </c>
      <c r="C2528" t="s">
        <v>10</v>
      </c>
      <c r="D2528" t="s">
        <v>103</v>
      </c>
      <c r="E2528" t="s">
        <v>21073</v>
      </c>
      <c r="F2528">
        <v>12</v>
      </c>
    </row>
    <row r="2529" spans="1:6" x14ac:dyDescent="0.25">
      <c r="A2529" t="s">
        <v>94</v>
      </c>
      <c r="B2529">
        <v>2012</v>
      </c>
      <c r="C2529" t="s">
        <v>11</v>
      </c>
      <c r="D2529" t="s">
        <v>102</v>
      </c>
      <c r="E2529" t="s">
        <v>21074</v>
      </c>
      <c r="F2529">
        <v>7</v>
      </c>
    </row>
    <row r="2530" spans="1:6" x14ac:dyDescent="0.25">
      <c r="A2530" t="s">
        <v>94</v>
      </c>
      <c r="B2530">
        <v>2012</v>
      </c>
      <c r="C2530" t="s">
        <v>11</v>
      </c>
      <c r="D2530" t="s">
        <v>107</v>
      </c>
      <c r="E2530" t="s">
        <v>21075</v>
      </c>
      <c r="F2530">
        <v>1</v>
      </c>
    </row>
    <row r="2531" spans="1:6" x14ac:dyDescent="0.25">
      <c r="A2531" t="s">
        <v>94</v>
      </c>
      <c r="B2531">
        <v>2012</v>
      </c>
      <c r="C2531" t="s">
        <v>11</v>
      </c>
      <c r="D2531" t="s">
        <v>39</v>
      </c>
      <c r="E2531" t="s">
        <v>21076</v>
      </c>
      <c r="F2531">
        <v>5</v>
      </c>
    </row>
    <row r="2532" spans="1:6" x14ac:dyDescent="0.25">
      <c r="A2532" t="s">
        <v>94</v>
      </c>
      <c r="B2532">
        <v>2012</v>
      </c>
      <c r="C2532" t="s">
        <v>11</v>
      </c>
      <c r="D2532" t="s">
        <v>103</v>
      </c>
      <c r="E2532" t="s">
        <v>21077</v>
      </c>
      <c r="F2532">
        <v>16</v>
      </c>
    </row>
    <row r="2533" spans="1:6" x14ac:dyDescent="0.25">
      <c r="A2533" t="s">
        <v>94</v>
      </c>
      <c r="B2533">
        <v>2013</v>
      </c>
      <c r="C2533" t="s">
        <v>7</v>
      </c>
      <c r="D2533" t="s">
        <v>38</v>
      </c>
      <c r="E2533" t="s">
        <v>21078</v>
      </c>
      <c r="F2533">
        <v>11</v>
      </c>
    </row>
    <row r="2534" spans="1:6" x14ac:dyDescent="0.25">
      <c r="A2534" t="s">
        <v>94</v>
      </c>
      <c r="B2534">
        <v>2013</v>
      </c>
      <c r="C2534" t="s">
        <v>7</v>
      </c>
      <c r="D2534" t="s">
        <v>40</v>
      </c>
      <c r="E2534" t="s">
        <v>21079</v>
      </c>
      <c r="F2534">
        <v>5</v>
      </c>
    </row>
    <row r="2535" spans="1:6" x14ac:dyDescent="0.25">
      <c r="A2535" t="s">
        <v>94</v>
      </c>
      <c r="B2535">
        <v>2013</v>
      </c>
      <c r="C2535" t="s">
        <v>7</v>
      </c>
      <c r="D2535" t="s">
        <v>102</v>
      </c>
      <c r="E2535" t="s">
        <v>21080</v>
      </c>
      <c r="F2535">
        <v>15</v>
      </c>
    </row>
    <row r="2536" spans="1:6" x14ac:dyDescent="0.25">
      <c r="A2536" t="s">
        <v>94</v>
      </c>
      <c r="B2536">
        <v>2013</v>
      </c>
      <c r="C2536" t="s">
        <v>7</v>
      </c>
      <c r="D2536" t="s">
        <v>107</v>
      </c>
      <c r="E2536" t="s">
        <v>21081</v>
      </c>
      <c r="F2536">
        <v>44</v>
      </c>
    </row>
    <row r="2537" spans="1:6" x14ac:dyDescent="0.25">
      <c r="A2537" t="s">
        <v>94</v>
      </c>
      <c r="B2537">
        <v>2013</v>
      </c>
      <c r="C2537" t="s">
        <v>7</v>
      </c>
      <c r="D2537" t="s">
        <v>39</v>
      </c>
      <c r="E2537" t="s">
        <v>21082</v>
      </c>
      <c r="F2537">
        <v>19</v>
      </c>
    </row>
    <row r="2538" spans="1:6" x14ac:dyDescent="0.25">
      <c r="A2538" t="s">
        <v>94</v>
      </c>
      <c r="B2538">
        <v>2013</v>
      </c>
      <c r="C2538" t="s">
        <v>7</v>
      </c>
      <c r="D2538" t="s">
        <v>103</v>
      </c>
      <c r="E2538" t="s">
        <v>21083</v>
      </c>
      <c r="F2538">
        <v>109</v>
      </c>
    </row>
    <row r="2539" spans="1:6" x14ac:dyDescent="0.25">
      <c r="A2539" t="s">
        <v>94</v>
      </c>
      <c r="B2539">
        <v>2013</v>
      </c>
      <c r="C2539" t="s">
        <v>8</v>
      </c>
      <c r="D2539" t="s">
        <v>38</v>
      </c>
      <c r="E2539" t="s">
        <v>21084</v>
      </c>
      <c r="F2539">
        <v>14</v>
      </c>
    </row>
    <row r="2540" spans="1:6" x14ac:dyDescent="0.25">
      <c r="A2540" t="s">
        <v>94</v>
      </c>
      <c r="B2540">
        <v>2013</v>
      </c>
      <c r="C2540" t="s">
        <v>8</v>
      </c>
      <c r="D2540" t="s">
        <v>40</v>
      </c>
      <c r="E2540" t="s">
        <v>21085</v>
      </c>
      <c r="F2540">
        <v>3</v>
      </c>
    </row>
    <row r="2541" spans="1:6" x14ac:dyDescent="0.25">
      <c r="A2541" t="s">
        <v>94</v>
      </c>
      <c r="B2541">
        <v>2013</v>
      </c>
      <c r="C2541" t="s">
        <v>8</v>
      </c>
      <c r="D2541" t="s">
        <v>102</v>
      </c>
      <c r="E2541" t="s">
        <v>21086</v>
      </c>
      <c r="F2541">
        <v>19</v>
      </c>
    </row>
    <row r="2542" spans="1:6" x14ac:dyDescent="0.25">
      <c r="A2542" t="s">
        <v>94</v>
      </c>
      <c r="B2542">
        <v>2013</v>
      </c>
      <c r="C2542" t="s">
        <v>8</v>
      </c>
      <c r="D2542" t="s">
        <v>107</v>
      </c>
      <c r="E2542" t="s">
        <v>21087</v>
      </c>
      <c r="F2542">
        <v>12</v>
      </c>
    </row>
    <row r="2543" spans="1:6" x14ac:dyDescent="0.25">
      <c r="A2543" t="s">
        <v>94</v>
      </c>
      <c r="B2543">
        <v>2013</v>
      </c>
      <c r="C2543" t="s">
        <v>8</v>
      </c>
      <c r="D2543" t="s">
        <v>39</v>
      </c>
      <c r="E2543" t="s">
        <v>21088</v>
      </c>
      <c r="F2543">
        <v>46</v>
      </c>
    </row>
    <row r="2544" spans="1:6" x14ac:dyDescent="0.25">
      <c r="A2544" t="s">
        <v>94</v>
      </c>
      <c r="B2544">
        <v>2013</v>
      </c>
      <c r="C2544" t="s">
        <v>8</v>
      </c>
      <c r="D2544" t="s">
        <v>103</v>
      </c>
      <c r="E2544" t="s">
        <v>21089</v>
      </c>
      <c r="F2544">
        <v>203</v>
      </c>
    </row>
    <row r="2545" spans="1:6" x14ac:dyDescent="0.25">
      <c r="A2545" t="s">
        <v>94</v>
      </c>
      <c r="B2545">
        <v>2013</v>
      </c>
      <c r="C2545" t="s">
        <v>9</v>
      </c>
      <c r="D2545" t="s">
        <v>38</v>
      </c>
      <c r="E2545" t="s">
        <v>21090</v>
      </c>
      <c r="F2545">
        <v>2</v>
      </c>
    </row>
    <row r="2546" spans="1:6" x14ac:dyDescent="0.25">
      <c r="A2546" t="s">
        <v>94</v>
      </c>
      <c r="B2546">
        <v>2013</v>
      </c>
      <c r="C2546" t="s">
        <v>9</v>
      </c>
      <c r="D2546" t="s">
        <v>102</v>
      </c>
      <c r="E2546" t="s">
        <v>21091</v>
      </c>
      <c r="F2546">
        <v>7</v>
      </c>
    </row>
    <row r="2547" spans="1:6" x14ac:dyDescent="0.25">
      <c r="A2547" t="s">
        <v>94</v>
      </c>
      <c r="B2547">
        <v>2013</v>
      </c>
      <c r="C2547" t="s">
        <v>9</v>
      </c>
      <c r="D2547" t="s">
        <v>107</v>
      </c>
      <c r="E2547" t="s">
        <v>21092</v>
      </c>
      <c r="F2547">
        <v>5</v>
      </c>
    </row>
    <row r="2548" spans="1:6" x14ac:dyDescent="0.25">
      <c r="A2548" t="s">
        <v>94</v>
      </c>
      <c r="B2548">
        <v>2013</v>
      </c>
      <c r="C2548" t="s">
        <v>9</v>
      </c>
      <c r="D2548" t="s">
        <v>39</v>
      </c>
      <c r="E2548" t="s">
        <v>21093</v>
      </c>
      <c r="F2548">
        <v>10</v>
      </c>
    </row>
    <row r="2549" spans="1:6" x14ac:dyDescent="0.25">
      <c r="A2549" t="s">
        <v>94</v>
      </c>
      <c r="B2549">
        <v>2013</v>
      </c>
      <c r="C2549" t="s">
        <v>9</v>
      </c>
      <c r="D2549" t="s">
        <v>103</v>
      </c>
      <c r="E2549" t="s">
        <v>21094</v>
      </c>
      <c r="F2549">
        <v>53</v>
      </c>
    </row>
    <row r="2550" spans="1:6" x14ac:dyDescent="0.25">
      <c r="A2550" t="s">
        <v>94</v>
      </c>
      <c r="B2550">
        <v>2013</v>
      </c>
      <c r="C2550" t="s">
        <v>10</v>
      </c>
      <c r="D2550" t="s">
        <v>102</v>
      </c>
      <c r="E2550" t="s">
        <v>21095</v>
      </c>
      <c r="F2550">
        <v>4</v>
      </c>
    </row>
    <row r="2551" spans="1:6" x14ac:dyDescent="0.25">
      <c r="A2551" t="s">
        <v>94</v>
      </c>
      <c r="B2551">
        <v>2013</v>
      </c>
      <c r="C2551" t="s">
        <v>10</v>
      </c>
      <c r="D2551" t="s">
        <v>107</v>
      </c>
      <c r="E2551" t="s">
        <v>21096</v>
      </c>
      <c r="F2551">
        <v>1</v>
      </c>
    </row>
    <row r="2552" spans="1:6" x14ac:dyDescent="0.25">
      <c r="A2552" t="s">
        <v>94</v>
      </c>
      <c r="B2552">
        <v>2013</v>
      </c>
      <c r="C2552" t="s">
        <v>10</v>
      </c>
      <c r="D2552" t="s">
        <v>39</v>
      </c>
      <c r="E2552" t="s">
        <v>21097</v>
      </c>
      <c r="F2552">
        <v>2</v>
      </c>
    </row>
    <row r="2553" spans="1:6" x14ac:dyDescent="0.25">
      <c r="A2553" t="s">
        <v>94</v>
      </c>
      <c r="B2553">
        <v>2013</v>
      </c>
      <c r="C2553" t="s">
        <v>10</v>
      </c>
      <c r="D2553" t="s">
        <v>103</v>
      </c>
      <c r="E2553" t="s">
        <v>21098</v>
      </c>
      <c r="F2553">
        <v>15</v>
      </c>
    </row>
    <row r="2554" spans="1:6" x14ac:dyDescent="0.25">
      <c r="A2554" t="s">
        <v>94</v>
      </c>
      <c r="B2554">
        <v>2013</v>
      </c>
      <c r="C2554" t="s">
        <v>11</v>
      </c>
      <c r="D2554" t="s">
        <v>102</v>
      </c>
      <c r="E2554" t="s">
        <v>21099</v>
      </c>
      <c r="F2554">
        <v>12</v>
      </c>
    </row>
    <row r="2555" spans="1:6" x14ac:dyDescent="0.25">
      <c r="A2555" t="s">
        <v>94</v>
      </c>
      <c r="B2555">
        <v>2013</v>
      </c>
      <c r="C2555" t="s">
        <v>11</v>
      </c>
      <c r="D2555" t="s">
        <v>107</v>
      </c>
      <c r="E2555" t="s">
        <v>21100</v>
      </c>
      <c r="F2555">
        <v>1</v>
      </c>
    </row>
    <row r="2556" spans="1:6" x14ac:dyDescent="0.25">
      <c r="A2556" t="s">
        <v>94</v>
      </c>
      <c r="B2556">
        <v>2013</v>
      </c>
      <c r="C2556" t="s">
        <v>11</v>
      </c>
      <c r="D2556" t="s">
        <v>103</v>
      </c>
      <c r="E2556" t="s">
        <v>21101</v>
      </c>
      <c r="F2556">
        <v>11</v>
      </c>
    </row>
    <row r="2557" spans="1:6" x14ac:dyDescent="0.25">
      <c r="A2557" t="s">
        <v>94</v>
      </c>
      <c r="B2557">
        <v>2014</v>
      </c>
      <c r="C2557" t="s">
        <v>7</v>
      </c>
      <c r="D2557" t="s">
        <v>38</v>
      </c>
      <c r="E2557" t="s">
        <v>21102</v>
      </c>
      <c r="F2557">
        <v>10</v>
      </c>
    </row>
    <row r="2558" spans="1:6" x14ac:dyDescent="0.25">
      <c r="A2558" t="s">
        <v>94</v>
      </c>
      <c r="B2558">
        <v>2014</v>
      </c>
      <c r="C2558" t="s">
        <v>7</v>
      </c>
      <c r="D2558" t="s">
        <v>40</v>
      </c>
      <c r="E2558" t="s">
        <v>21103</v>
      </c>
      <c r="F2558">
        <v>6</v>
      </c>
    </row>
    <row r="2559" spans="1:6" x14ac:dyDescent="0.25">
      <c r="A2559" t="s">
        <v>94</v>
      </c>
      <c r="B2559">
        <v>2014</v>
      </c>
      <c r="C2559" t="s">
        <v>7</v>
      </c>
      <c r="D2559" t="s">
        <v>102</v>
      </c>
      <c r="E2559" t="s">
        <v>21104</v>
      </c>
      <c r="F2559">
        <v>11</v>
      </c>
    </row>
    <row r="2560" spans="1:6" x14ac:dyDescent="0.25">
      <c r="A2560" t="s">
        <v>94</v>
      </c>
      <c r="B2560">
        <v>2014</v>
      </c>
      <c r="C2560" t="s">
        <v>7</v>
      </c>
      <c r="D2560" t="s">
        <v>107</v>
      </c>
      <c r="E2560" t="s">
        <v>21105</v>
      </c>
      <c r="F2560">
        <v>39</v>
      </c>
    </row>
    <row r="2561" spans="1:6" x14ac:dyDescent="0.25">
      <c r="A2561" t="s">
        <v>94</v>
      </c>
      <c r="B2561">
        <v>2014</v>
      </c>
      <c r="C2561" t="s">
        <v>7</v>
      </c>
      <c r="D2561" t="s">
        <v>39</v>
      </c>
      <c r="E2561" t="s">
        <v>21106</v>
      </c>
      <c r="F2561">
        <v>22</v>
      </c>
    </row>
    <row r="2562" spans="1:6" x14ac:dyDescent="0.25">
      <c r="A2562" t="s">
        <v>94</v>
      </c>
      <c r="B2562">
        <v>2014</v>
      </c>
      <c r="C2562" t="s">
        <v>7</v>
      </c>
      <c r="D2562" t="s">
        <v>103</v>
      </c>
      <c r="E2562" t="s">
        <v>21107</v>
      </c>
      <c r="F2562">
        <v>121</v>
      </c>
    </row>
    <row r="2563" spans="1:6" x14ac:dyDescent="0.25">
      <c r="A2563" t="s">
        <v>94</v>
      </c>
      <c r="B2563">
        <v>2014</v>
      </c>
      <c r="C2563" t="s">
        <v>8</v>
      </c>
      <c r="D2563" t="s">
        <v>38</v>
      </c>
      <c r="E2563" t="s">
        <v>21108</v>
      </c>
      <c r="F2563">
        <v>5</v>
      </c>
    </row>
    <row r="2564" spans="1:6" x14ac:dyDescent="0.25">
      <c r="A2564" t="s">
        <v>94</v>
      </c>
      <c r="B2564">
        <v>2014</v>
      </c>
      <c r="C2564" t="s">
        <v>8</v>
      </c>
      <c r="D2564" t="s">
        <v>40</v>
      </c>
      <c r="E2564" t="s">
        <v>21109</v>
      </c>
      <c r="F2564">
        <v>3</v>
      </c>
    </row>
    <row r="2565" spans="1:6" x14ac:dyDescent="0.25">
      <c r="A2565" t="s">
        <v>94</v>
      </c>
      <c r="B2565">
        <v>2014</v>
      </c>
      <c r="C2565" t="s">
        <v>8</v>
      </c>
      <c r="D2565" t="s">
        <v>102</v>
      </c>
      <c r="E2565" t="s">
        <v>21110</v>
      </c>
      <c r="F2565">
        <v>17</v>
      </c>
    </row>
    <row r="2566" spans="1:6" x14ac:dyDescent="0.25">
      <c r="A2566" t="s">
        <v>94</v>
      </c>
      <c r="B2566">
        <v>2014</v>
      </c>
      <c r="C2566" t="s">
        <v>8</v>
      </c>
      <c r="D2566" t="s">
        <v>107</v>
      </c>
      <c r="E2566" t="s">
        <v>21111</v>
      </c>
      <c r="F2566">
        <v>15</v>
      </c>
    </row>
    <row r="2567" spans="1:6" x14ac:dyDescent="0.25">
      <c r="A2567" t="s">
        <v>94</v>
      </c>
      <c r="B2567">
        <v>2014</v>
      </c>
      <c r="C2567" t="s">
        <v>8</v>
      </c>
      <c r="D2567" t="s">
        <v>39</v>
      </c>
      <c r="E2567" t="s">
        <v>21112</v>
      </c>
      <c r="F2567">
        <v>40</v>
      </c>
    </row>
    <row r="2568" spans="1:6" x14ac:dyDescent="0.25">
      <c r="A2568" t="s">
        <v>94</v>
      </c>
      <c r="B2568">
        <v>2014</v>
      </c>
      <c r="C2568" t="s">
        <v>8</v>
      </c>
      <c r="D2568" t="s">
        <v>103</v>
      </c>
      <c r="E2568" t="s">
        <v>21113</v>
      </c>
      <c r="F2568">
        <v>197</v>
      </c>
    </row>
    <row r="2569" spans="1:6" x14ac:dyDescent="0.25">
      <c r="A2569" t="s">
        <v>94</v>
      </c>
      <c r="B2569">
        <v>2014</v>
      </c>
      <c r="C2569" t="s">
        <v>9</v>
      </c>
      <c r="D2569" t="s">
        <v>38</v>
      </c>
      <c r="E2569" t="s">
        <v>21114</v>
      </c>
      <c r="F2569">
        <v>4</v>
      </c>
    </row>
    <row r="2570" spans="1:6" x14ac:dyDescent="0.25">
      <c r="A2570" t="s">
        <v>94</v>
      </c>
      <c r="B2570">
        <v>2014</v>
      </c>
      <c r="C2570" t="s">
        <v>9</v>
      </c>
      <c r="D2570" t="s">
        <v>40</v>
      </c>
      <c r="E2570" t="s">
        <v>21115</v>
      </c>
      <c r="F2570">
        <v>1</v>
      </c>
    </row>
    <row r="2571" spans="1:6" x14ac:dyDescent="0.25">
      <c r="A2571" t="s">
        <v>94</v>
      </c>
      <c r="B2571">
        <v>2014</v>
      </c>
      <c r="C2571" t="s">
        <v>9</v>
      </c>
      <c r="D2571" t="s">
        <v>102</v>
      </c>
      <c r="E2571" t="s">
        <v>21116</v>
      </c>
      <c r="F2571">
        <v>6</v>
      </c>
    </row>
    <row r="2572" spans="1:6" x14ac:dyDescent="0.25">
      <c r="A2572" t="s">
        <v>94</v>
      </c>
      <c r="B2572">
        <v>2014</v>
      </c>
      <c r="C2572" t="s">
        <v>9</v>
      </c>
      <c r="D2572" t="s">
        <v>107</v>
      </c>
      <c r="E2572" t="s">
        <v>21117</v>
      </c>
      <c r="F2572">
        <v>2</v>
      </c>
    </row>
    <row r="2573" spans="1:6" x14ac:dyDescent="0.25">
      <c r="A2573" t="s">
        <v>94</v>
      </c>
      <c r="B2573">
        <v>2014</v>
      </c>
      <c r="C2573" t="s">
        <v>9</v>
      </c>
      <c r="D2573" t="s">
        <v>39</v>
      </c>
      <c r="E2573" t="s">
        <v>21118</v>
      </c>
      <c r="F2573">
        <v>4</v>
      </c>
    </row>
    <row r="2574" spans="1:6" x14ac:dyDescent="0.25">
      <c r="A2574" t="s">
        <v>94</v>
      </c>
      <c r="B2574">
        <v>2014</v>
      </c>
      <c r="C2574" t="s">
        <v>9</v>
      </c>
      <c r="D2574" t="s">
        <v>103</v>
      </c>
      <c r="E2574" t="s">
        <v>21119</v>
      </c>
      <c r="F2574">
        <v>63</v>
      </c>
    </row>
    <row r="2575" spans="1:6" x14ac:dyDescent="0.25">
      <c r="A2575" t="s">
        <v>94</v>
      </c>
      <c r="B2575">
        <v>2014</v>
      </c>
      <c r="C2575" t="s">
        <v>10</v>
      </c>
      <c r="D2575" t="s">
        <v>102</v>
      </c>
      <c r="E2575" t="s">
        <v>21120</v>
      </c>
      <c r="F2575">
        <v>2</v>
      </c>
    </row>
    <row r="2576" spans="1:6" x14ac:dyDescent="0.25">
      <c r="A2576" t="s">
        <v>94</v>
      </c>
      <c r="B2576">
        <v>2014</v>
      </c>
      <c r="C2576" t="s">
        <v>10</v>
      </c>
      <c r="D2576" t="s">
        <v>107</v>
      </c>
      <c r="E2576" t="s">
        <v>21121</v>
      </c>
      <c r="F2576">
        <v>1</v>
      </c>
    </row>
    <row r="2577" spans="1:6" x14ac:dyDescent="0.25">
      <c r="A2577" t="s">
        <v>94</v>
      </c>
      <c r="B2577">
        <v>2014</v>
      </c>
      <c r="C2577" t="s">
        <v>10</v>
      </c>
      <c r="D2577" t="s">
        <v>39</v>
      </c>
      <c r="E2577" t="s">
        <v>21122</v>
      </c>
      <c r="F2577">
        <v>3</v>
      </c>
    </row>
    <row r="2578" spans="1:6" x14ac:dyDescent="0.25">
      <c r="A2578" t="s">
        <v>94</v>
      </c>
      <c r="B2578">
        <v>2014</v>
      </c>
      <c r="C2578" t="s">
        <v>10</v>
      </c>
      <c r="D2578" t="s">
        <v>103</v>
      </c>
      <c r="E2578" t="s">
        <v>21123</v>
      </c>
      <c r="F2578">
        <v>13</v>
      </c>
    </row>
    <row r="2579" spans="1:6" x14ac:dyDescent="0.25">
      <c r="A2579" t="s">
        <v>94</v>
      </c>
      <c r="B2579">
        <v>2014</v>
      </c>
      <c r="C2579" t="s">
        <v>11</v>
      </c>
      <c r="D2579" t="s">
        <v>102</v>
      </c>
      <c r="E2579" t="s">
        <v>21124</v>
      </c>
      <c r="F2579">
        <v>7</v>
      </c>
    </row>
    <row r="2580" spans="1:6" x14ac:dyDescent="0.25">
      <c r="A2580" t="s">
        <v>94</v>
      </c>
      <c r="B2580">
        <v>2014</v>
      </c>
      <c r="C2580" t="s">
        <v>11</v>
      </c>
      <c r="D2580" t="s">
        <v>107</v>
      </c>
      <c r="E2580" t="s">
        <v>21125</v>
      </c>
      <c r="F2580">
        <v>4</v>
      </c>
    </row>
    <row r="2581" spans="1:6" x14ac:dyDescent="0.25">
      <c r="A2581" t="s">
        <v>94</v>
      </c>
      <c r="B2581">
        <v>2014</v>
      </c>
      <c r="C2581" t="s">
        <v>11</v>
      </c>
      <c r="D2581" t="s">
        <v>39</v>
      </c>
      <c r="E2581" t="s">
        <v>21126</v>
      </c>
      <c r="F2581">
        <v>4</v>
      </c>
    </row>
    <row r="2582" spans="1:6" x14ac:dyDescent="0.25">
      <c r="A2582" t="s">
        <v>94</v>
      </c>
      <c r="B2582">
        <v>2014</v>
      </c>
      <c r="C2582" t="s">
        <v>11</v>
      </c>
      <c r="D2582" t="s">
        <v>103</v>
      </c>
      <c r="E2582" t="s">
        <v>21127</v>
      </c>
      <c r="F2582">
        <v>15</v>
      </c>
    </row>
    <row r="2583" spans="1:6" x14ac:dyDescent="0.25">
      <c r="A2583" t="s">
        <v>94</v>
      </c>
      <c r="B2583">
        <v>2015</v>
      </c>
      <c r="C2583" t="s">
        <v>7</v>
      </c>
      <c r="D2583" t="s">
        <v>38</v>
      </c>
      <c r="E2583" t="s">
        <v>21128</v>
      </c>
      <c r="F2583">
        <v>15</v>
      </c>
    </row>
    <row r="2584" spans="1:6" x14ac:dyDescent="0.25">
      <c r="A2584" t="s">
        <v>94</v>
      </c>
      <c r="B2584">
        <v>2015</v>
      </c>
      <c r="C2584" t="s">
        <v>7</v>
      </c>
      <c r="D2584" t="s">
        <v>40</v>
      </c>
      <c r="E2584" t="s">
        <v>21129</v>
      </c>
      <c r="F2584">
        <v>3</v>
      </c>
    </row>
    <row r="2585" spans="1:6" x14ac:dyDescent="0.25">
      <c r="A2585" t="s">
        <v>94</v>
      </c>
      <c r="B2585">
        <v>2015</v>
      </c>
      <c r="C2585" t="s">
        <v>7</v>
      </c>
      <c r="D2585" t="s">
        <v>102</v>
      </c>
      <c r="E2585" t="s">
        <v>21130</v>
      </c>
      <c r="F2585">
        <v>24</v>
      </c>
    </row>
    <row r="2586" spans="1:6" x14ac:dyDescent="0.25">
      <c r="A2586" t="s">
        <v>94</v>
      </c>
      <c r="B2586">
        <v>2015</v>
      </c>
      <c r="C2586" t="s">
        <v>7</v>
      </c>
      <c r="D2586" t="s">
        <v>107</v>
      </c>
      <c r="E2586" t="s">
        <v>21131</v>
      </c>
      <c r="F2586">
        <v>40</v>
      </c>
    </row>
    <row r="2587" spans="1:6" x14ac:dyDescent="0.25">
      <c r="A2587" t="s">
        <v>94</v>
      </c>
      <c r="B2587">
        <v>2015</v>
      </c>
      <c r="C2587" t="s">
        <v>7</v>
      </c>
      <c r="D2587" t="s">
        <v>39</v>
      </c>
      <c r="E2587" t="s">
        <v>21132</v>
      </c>
      <c r="F2587">
        <v>16</v>
      </c>
    </row>
    <row r="2588" spans="1:6" x14ac:dyDescent="0.25">
      <c r="A2588" t="s">
        <v>94</v>
      </c>
      <c r="B2588">
        <v>2015</v>
      </c>
      <c r="C2588" t="s">
        <v>7</v>
      </c>
      <c r="D2588" t="s">
        <v>103</v>
      </c>
      <c r="E2588" t="s">
        <v>21133</v>
      </c>
      <c r="F2588">
        <v>115</v>
      </c>
    </row>
    <row r="2589" spans="1:6" x14ac:dyDescent="0.25">
      <c r="A2589" t="s">
        <v>94</v>
      </c>
      <c r="B2589">
        <v>2015</v>
      </c>
      <c r="C2589" t="s">
        <v>8</v>
      </c>
      <c r="D2589" t="s">
        <v>38</v>
      </c>
      <c r="E2589" t="s">
        <v>21134</v>
      </c>
      <c r="F2589">
        <v>1</v>
      </c>
    </row>
    <row r="2590" spans="1:6" x14ac:dyDescent="0.25">
      <c r="A2590" t="s">
        <v>94</v>
      </c>
      <c r="B2590">
        <v>2015</v>
      </c>
      <c r="C2590" t="s">
        <v>8</v>
      </c>
      <c r="D2590" t="s">
        <v>40</v>
      </c>
      <c r="E2590" t="s">
        <v>21135</v>
      </c>
      <c r="F2590">
        <v>4</v>
      </c>
    </row>
    <row r="2591" spans="1:6" x14ac:dyDescent="0.25">
      <c r="A2591" t="s">
        <v>94</v>
      </c>
      <c r="B2591">
        <v>2015</v>
      </c>
      <c r="C2591" t="s">
        <v>8</v>
      </c>
      <c r="D2591" t="s">
        <v>102</v>
      </c>
      <c r="E2591" t="s">
        <v>21136</v>
      </c>
      <c r="F2591">
        <v>13</v>
      </c>
    </row>
    <row r="2592" spans="1:6" x14ac:dyDescent="0.25">
      <c r="A2592" t="s">
        <v>94</v>
      </c>
      <c r="B2592">
        <v>2015</v>
      </c>
      <c r="C2592" t="s">
        <v>8</v>
      </c>
      <c r="D2592" t="s">
        <v>107</v>
      </c>
      <c r="E2592" t="s">
        <v>21137</v>
      </c>
      <c r="F2592">
        <v>12</v>
      </c>
    </row>
    <row r="2593" spans="1:6" x14ac:dyDescent="0.25">
      <c r="A2593" t="s">
        <v>94</v>
      </c>
      <c r="B2593">
        <v>2015</v>
      </c>
      <c r="C2593" t="s">
        <v>8</v>
      </c>
      <c r="D2593" t="s">
        <v>39</v>
      </c>
      <c r="E2593" t="s">
        <v>21138</v>
      </c>
      <c r="F2593">
        <v>33</v>
      </c>
    </row>
    <row r="2594" spans="1:6" x14ac:dyDescent="0.25">
      <c r="A2594" t="s">
        <v>94</v>
      </c>
      <c r="B2594">
        <v>2015</v>
      </c>
      <c r="C2594" t="s">
        <v>8</v>
      </c>
      <c r="D2594" t="s">
        <v>103</v>
      </c>
      <c r="E2594" t="s">
        <v>21139</v>
      </c>
      <c r="F2594">
        <v>209</v>
      </c>
    </row>
    <row r="2595" spans="1:6" x14ac:dyDescent="0.25">
      <c r="A2595" t="s">
        <v>94</v>
      </c>
      <c r="B2595">
        <v>2015</v>
      </c>
      <c r="C2595" t="s">
        <v>9</v>
      </c>
      <c r="D2595" t="s">
        <v>38</v>
      </c>
      <c r="E2595" t="s">
        <v>21140</v>
      </c>
      <c r="F2595">
        <v>2</v>
      </c>
    </row>
    <row r="2596" spans="1:6" x14ac:dyDescent="0.25">
      <c r="A2596" t="s">
        <v>94</v>
      </c>
      <c r="B2596">
        <v>2015</v>
      </c>
      <c r="C2596" t="s">
        <v>9</v>
      </c>
      <c r="D2596" t="s">
        <v>102</v>
      </c>
      <c r="E2596" t="s">
        <v>21141</v>
      </c>
      <c r="F2596">
        <v>8</v>
      </c>
    </row>
    <row r="2597" spans="1:6" x14ac:dyDescent="0.25">
      <c r="A2597" t="s">
        <v>94</v>
      </c>
      <c r="B2597">
        <v>2015</v>
      </c>
      <c r="C2597" t="s">
        <v>9</v>
      </c>
      <c r="D2597" t="s">
        <v>107</v>
      </c>
      <c r="E2597" t="s">
        <v>21142</v>
      </c>
      <c r="F2597">
        <v>2</v>
      </c>
    </row>
    <row r="2598" spans="1:6" x14ac:dyDescent="0.25">
      <c r="A2598" t="s">
        <v>94</v>
      </c>
      <c r="B2598">
        <v>2015</v>
      </c>
      <c r="C2598" t="s">
        <v>9</v>
      </c>
      <c r="D2598" t="s">
        <v>39</v>
      </c>
      <c r="E2598" t="s">
        <v>21143</v>
      </c>
      <c r="F2598">
        <v>12</v>
      </c>
    </row>
    <row r="2599" spans="1:6" x14ac:dyDescent="0.25">
      <c r="A2599" t="s">
        <v>94</v>
      </c>
      <c r="B2599">
        <v>2015</v>
      </c>
      <c r="C2599" t="s">
        <v>9</v>
      </c>
      <c r="D2599" t="s">
        <v>103</v>
      </c>
      <c r="E2599" t="s">
        <v>21144</v>
      </c>
      <c r="F2599">
        <v>55</v>
      </c>
    </row>
    <row r="2600" spans="1:6" x14ac:dyDescent="0.25">
      <c r="A2600" t="s">
        <v>94</v>
      </c>
      <c r="B2600">
        <v>2015</v>
      </c>
      <c r="C2600" t="s">
        <v>10</v>
      </c>
      <c r="D2600" t="s">
        <v>102</v>
      </c>
      <c r="E2600" t="s">
        <v>21145</v>
      </c>
      <c r="F2600">
        <v>5</v>
      </c>
    </row>
    <row r="2601" spans="1:6" x14ac:dyDescent="0.25">
      <c r="A2601" t="s">
        <v>94</v>
      </c>
      <c r="B2601">
        <v>2015</v>
      </c>
      <c r="C2601" t="s">
        <v>10</v>
      </c>
      <c r="D2601" t="s">
        <v>39</v>
      </c>
      <c r="E2601" t="s">
        <v>21146</v>
      </c>
      <c r="F2601">
        <v>2</v>
      </c>
    </row>
    <row r="2602" spans="1:6" x14ac:dyDescent="0.25">
      <c r="A2602" t="s">
        <v>94</v>
      </c>
      <c r="B2602">
        <v>2015</v>
      </c>
      <c r="C2602" t="s">
        <v>10</v>
      </c>
      <c r="D2602" t="s">
        <v>103</v>
      </c>
      <c r="E2602" t="s">
        <v>21147</v>
      </c>
      <c r="F2602">
        <v>15</v>
      </c>
    </row>
    <row r="2603" spans="1:6" x14ac:dyDescent="0.25">
      <c r="A2603" t="s">
        <v>94</v>
      </c>
      <c r="B2603">
        <v>2015</v>
      </c>
      <c r="C2603" t="s">
        <v>11</v>
      </c>
      <c r="D2603" t="s">
        <v>38</v>
      </c>
      <c r="E2603" t="s">
        <v>21148</v>
      </c>
      <c r="F2603">
        <v>2</v>
      </c>
    </row>
    <row r="2604" spans="1:6" x14ac:dyDescent="0.25">
      <c r="A2604" t="s">
        <v>94</v>
      </c>
      <c r="B2604">
        <v>2015</v>
      </c>
      <c r="C2604" t="s">
        <v>11</v>
      </c>
      <c r="D2604" t="s">
        <v>102</v>
      </c>
      <c r="E2604" t="s">
        <v>21149</v>
      </c>
      <c r="F2604">
        <v>9</v>
      </c>
    </row>
    <row r="2605" spans="1:6" x14ac:dyDescent="0.25">
      <c r="A2605" t="s">
        <v>94</v>
      </c>
      <c r="B2605">
        <v>2015</v>
      </c>
      <c r="C2605" t="s">
        <v>11</v>
      </c>
      <c r="D2605" t="s">
        <v>107</v>
      </c>
      <c r="E2605" t="s">
        <v>21150</v>
      </c>
      <c r="F2605">
        <v>2</v>
      </c>
    </row>
    <row r="2606" spans="1:6" x14ac:dyDescent="0.25">
      <c r="A2606" t="s">
        <v>94</v>
      </c>
      <c r="B2606">
        <v>2015</v>
      </c>
      <c r="C2606" t="s">
        <v>11</v>
      </c>
      <c r="D2606" t="s">
        <v>39</v>
      </c>
      <c r="E2606" t="s">
        <v>21151</v>
      </c>
      <c r="F2606">
        <v>2</v>
      </c>
    </row>
    <row r="2607" spans="1:6" x14ac:dyDescent="0.25">
      <c r="A2607" t="s">
        <v>94</v>
      </c>
      <c r="B2607">
        <v>2015</v>
      </c>
      <c r="C2607" t="s">
        <v>11</v>
      </c>
      <c r="D2607" t="s">
        <v>103</v>
      </c>
      <c r="E2607" t="s">
        <v>21152</v>
      </c>
      <c r="F2607">
        <v>15</v>
      </c>
    </row>
    <row r="2608" spans="1:6" x14ac:dyDescent="0.25">
      <c r="A2608" t="s">
        <v>95</v>
      </c>
      <c r="B2608">
        <v>2010</v>
      </c>
      <c r="C2608" t="s">
        <v>7</v>
      </c>
      <c r="D2608" t="s">
        <v>38</v>
      </c>
      <c r="E2608" t="s">
        <v>21153</v>
      </c>
      <c r="F2608">
        <v>6</v>
      </c>
    </row>
    <row r="2609" spans="1:6" x14ac:dyDescent="0.25">
      <c r="A2609" t="s">
        <v>95</v>
      </c>
      <c r="B2609">
        <v>2010</v>
      </c>
      <c r="C2609" t="s">
        <v>7</v>
      </c>
      <c r="D2609" t="s">
        <v>102</v>
      </c>
      <c r="E2609" t="s">
        <v>21154</v>
      </c>
      <c r="F2609">
        <v>5</v>
      </c>
    </row>
    <row r="2610" spans="1:6" x14ac:dyDescent="0.25">
      <c r="A2610" t="s">
        <v>95</v>
      </c>
      <c r="B2610">
        <v>2010</v>
      </c>
      <c r="C2610" t="s">
        <v>7</v>
      </c>
      <c r="D2610" t="s">
        <v>107</v>
      </c>
      <c r="E2610" t="s">
        <v>21155</v>
      </c>
      <c r="F2610">
        <v>14</v>
      </c>
    </row>
    <row r="2611" spans="1:6" x14ac:dyDescent="0.25">
      <c r="A2611" t="s">
        <v>95</v>
      </c>
      <c r="B2611">
        <v>2010</v>
      </c>
      <c r="C2611" t="s">
        <v>7</v>
      </c>
      <c r="D2611" t="s">
        <v>39</v>
      </c>
      <c r="E2611" t="s">
        <v>21156</v>
      </c>
      <c r="F2611">
        <v>3</v>
      </c>
    </row>
    <row r="2612" spans="1:6" x14ac:dyDescent="0.25">
      <c r="A2612" t="s">
        <v>95</v>
      </c>
      <c r="B2612">
        <v>2010</v>
      </c>
      <c r="C2612" t="s">
        <v>7</v>
      </c>
      <c r="D2612" t="s">
        <v>103</v>
      </c>
      <c r="E2612" t="s">
        <v>21157</v>
      </c>
      <c r="F2612">
        <v>35</v>
      </c>
    </row>
    <row r="2613" spans="1:6" x14ac:dyDescent="0.25">
      <c r="A2613" t="s">
        <v>95</v>
      </c>
      <c r="B2613">
        <v>2010</v>
      </c>
      <c r="C2613" t="s">
        <v>8</v>
      </c>
      <c r="D2613" t="s">
        <v>38</v>
      </c>
      <c r="E2613" t="s">
        <v>21158</v>
      </c>
      <c r="F2613">
        <v>2</v>
      </c>
    </row>
    <row r="2614" spans="1:6" x14ac:dyDescent="0.25">
      <c r="A2614" t="s">
        <v>95</v>
      </c>
      <c r="B2614">
        <v>2010</v>
      </c>
      <c r="C2614" t="s">
        <v>8</v>
      </c>
      <c r="D2614" t="s">
        <v>102</v>
      </c>
      <c r="E2614" t="s">
        <v>21159</v>
      </c>
      <c r="F2614">
        <v>11</v>
      </c>
    </row>
    <row r="2615" spans="1:6" x14ac:dyDescent="0.25">
      <c r="A2615" t="s">
        <v>95</v>
      </c>
      <c r="B2615">
        <v>2010</v>
      </c>
      <c r="C2615" t="s">
        <v>8</v>
      </c>
      <c r="D2615" t="s">
        <v>107</v>
      </c>
      <c r="E2615" t="s">
        <v>21160</v>
      </c>
      <c r="F2615">
        <v>8</v>
      </c>
    </row>
    <row r="2616" spans="1:6" x14ac:dyDescent="0.25">
      <c r="A2616" t="s">
        <v>95</v>
      </c>
      <c r="B2616">
        <v>2010</v>
      </c>
      <c r="C2616" t="s">
        <v>8</v>
      </c>
      <c r="D2616" t="s">
        <v>39</v>
      </c>
      <c r="E2616" t="s">
        <v>21161</v>
      </c>
      <c r="F2616">
        <v>12</v>
      </c>
    </row>
    <row r="2617" spans="1:6" x14ac:dyDescent="0.25">
      <c r="A2617" t="s">
        <v>95</v>
      </c>
      <c r="B2617">
        <v>2010</v>
      </c>
      <c r="C2617" t="s">
        <v>8</v>
      </c>
      <c r="D2617" t="s">
        <v>103</v>
      </c>
      <c r="E2617" t="s">
        <v>21162</v>
      </c>
      <c r="F2617">
        <v>74</v>
      </c>
    </row>
    <row r="2618" spans="1:6" x14ac:dyDescent="0.25">
      <c r="A2618" t="s">
        <v>95</v>
      </c>
      <c r="B2618">
        <v>2010</v>
      </c>
      <c r="C2618" t="s">
        <v>9</v>
      </c>
      <c r="D2618" t="s">
        <v>38</v>
      </c>
      <c r="E2618" t="s">
        <v>21163</v>
      </c>
      <c r="F2618">
        <v>1</v>
      </c>
    </row>
    <row r="2619" spans="1:6" x14ac:dyDescent="0.25">
      <c r="A2619" t="s">
        <v>95</v>
      </c>
      <c r="B2619">
        <v>2010</v>
      </c>
      <c r="C2619" t="s">
        <v>9</v>
      </c>
      <c r="D2619" t="s">
        <v>102</v>
      </c>
      <c r="E2619" t="s">
        <v>21164</v>
      </c>
      <c r="F2619">
        <v>4</v>
      </c>
    </row>
    <row r="2620" spans="1:6" x14ac:dyDescent="0.25">
      <c r="A2620" t="s">
        <v>95</v>
      </c>
      <c r="B2620">
        <v>2010</v>
      </c>
      <c r="C2620" t="s">
        <v>9</v>
      </c>
      <c r="D2620" t="s">
        <v>39</v>
      </c>
      <c r="E2620" t="s">
        <v>21165</v>
      </c>
      <c r="F2620">
        <v>3</v>
      </c>
    </row>
    <row r="2621" spans="1:6" x14ac:dyDescent="0.25">
      <c r="A2621" t="s">
        <v>95</v>
      </c>
      <c r="B2621">
        <v>2010</v>
      </c>
      <c r="C2621" t="s">
        <v>9</v>
      </c>
      <c r="D2621" t="s">
        <v>103</v>
      </c>
      <c r="E2621" t="s">
        <v>21166</v>
      </c>
      <c r="F2621">
        <v>17</v>
      </c>
    </row>
    <row r="2622" spans="1:6" x14ac:dyDescent="0.25">
      <c r="A2622" t="s">
        <v>95</v>
      </c>
      <c r="B2622">
        <v>2010</v>
      </c>
      <c r="C2622" t="s">
        <v>10</v>
      </c>
      <c r="D2622" t="s">
        <v>102</v>
      </c>
      <c r="E2622" t="s">
        <v>21167</v>
      </c>
      <c r="F2622">
        <v>2</v>
      </c>
    </row>
    <row r="2623" spans="1:6" x14ac:dyDescent="0.25">
      <c r="A2623" t="s">
        <v>95</v>
      </c>
      <c r="B2623">
        <v>2010</v>
      </c>
      <c r="C2623" t="s">
        <v>10</v>
      </c>
      <c r="D2623" t="s">
        <v>107</v>
      </c>
      <c r="E2623" t="s">
        <v>21168</v>
      </c>
      <c r="F2623">
        <v>1</v>
      </c>
    </row>
    <row r="2624" spans="1:6" x14ac:dyDescent="0.25">
      <c r="A2624" t="s">
        <v>95</v>
      </c>
      <c r="B2624">
        <v>2010</v>
      </c>
      <c r="C2624" t="s">
        <v>10</v>
      </c>
      <c r="D2624" t="s">
        <v>39</v>
      </c>
      <c r="E2624" t="s">
        <v>21169</v>
      </c>
      <c r="F2624">
        <v>1</v>
      </c>
    </row>
    <row r="2625" spans="1:6" x14ac:dyDescent="0.25">
      <c r="A2625" t="s">
        <v>95</v>
      </c>
      <c r="B2625">
        <v>2010</v>
      </c>
      <c r="C2625" t="s">
        <v>10</v>
      </c>
      <c r="D2625" t="s">
        <v>103</v>
      </c>
      <c r="E2625" t="s">
        <v>21170</v>
      </c>
      <c r="F2625">
        <v>8</v>
      </c>
    </row>
    <row r="2626" spans="1:6" x14ac:dyDescent="0.25">
      <c r="A2626" t="s">
        <v>95</v>
      </c>
      <c r="B2626">
        <v>2010</v>
      </c>
      <c r="C2626" t="s">
        <v>11</v>
      </c>
      <c r="D2626" t="s">
        <v>102</v>
      </c>
      <c r="E2626" t="s">
        <v>21171</v>
      </c>
      <c r="F2626">
        <v>2</v>
      </c>
    </row>
    <row r="2627" spans="1:6" x14ac:dyDescent="0.25">
      <c r="A2627" t="s">
        <v>95</v>
      </c>
      <c r="B2627">
        <v>2010</v>
      </c>
      <c r="C2627" t="s">
        <v>11</v>
      </c>
      <c r="D2627" t="s">
        <v>107</v>
      </c>
      <c r="E2627" t="s">
        <v>21172</v>
      </c>
      <c r="F2627">
        <v>1</v>
      </c>
    </row>
    <row r="2628" spans="1:6" x14ac:dyDescent="0.25">
      <c r="A2628" t="s">
        <v>95</v>
      </c>
      <c r="B2628">
        <v>2010</v>
      </c>
      <c r="C2628" t="s">
        <v>11</v>
      </c>
      <c r="D2628" t="s">
        <v>103</v>
      </c>
      <c r="E2628" t="s">
        <v>21173</v>
      </c>
      <c r="F2628">
        <v>8</v>
      </c>
    </row>
    <row r="2629" spans="1:6" x14ac:dyDescent="0.25">
      <c r="A2629" t="s">
        <v>95</v>
      </c>
      <c r="B2629">
        <v>2011</v>
      </c>
      <c r="C2629" t="s">
        <v>7</v>
      </c>
      <c r="D2629" t="s">
        <v>38</v>
      </c>
      <c r="E2629" t="s">
        <v>21174</v>
      </c>
      <c r="F2629">
        <v>2</v>
      </c>
    </row>
    <row r="2630" spans="1:6" x14ac:dyDescent="0.25">
      <c r="A2630" t="s">
        <v>95</v>
      </c>
      <c r="B2630">
        <v>2011</v>
      </c>
      <c r="C2630" t="s">
        <v>7</v>
      </c>
      <c r="D2630" t="s">
        <v>40</v>
      </c>
      <c r="E2630" t="s">
        <v>21175</v>
      </c>
      <c r="F2630">
        <v>2</v>
      </c>
    </row>
    <row r="2631" spans="1:6" x14ac:dyDescent="0.25">
      <c r="A2631" t="s">
        <v>95</v>
      </c>
      <c r="B2631">
        <v>2011</v>
      </c>
      <c r="C2631" t="s">
        <v>7</v>
      </c>
      <c r="D2631" t="s">
        <v>102</v>
      </c>
      <c r="E2631" t="s">
        <v>21176</v>
      </c>
      <c r="F2631">
        <v>7</v>
      </c>
    </row>
    <row r="2632" spans="1:6" x14ac:dyDescent="0.25">
      <c r="A2632" t="s">
        <v>95</v>
      </c>
      <c r="B2632">
        <v>2011</v>
      </c>
      <c r="C2632" t="s">
        <v>7</v>
      </c>
      <c r="D2632" t="s">
        <v>107</v>
      </c>
      <c r="E2632" t="s">
        <v>21177</v>
      </c>
      <c r="F2632">
        <v>8</v>
      </c>
    </row>
    <row r="2633" spans="1:6" x14ac:dyDescent="0.25">
      <c r="A2633" t="s">
        <v>95</v>
      </c>
      <c r="B2633">
        <v>2011</v>
      </c>
      <c r="C2633" t="s">
        <v>7</v>
      </c>
      <c r="D2633" t="s">
        <v>39</v>
      </c>
      <c r="E2633" t="s">
        <v>21178</v>
      </c>
      <c r="F2633">
        <v>11</v>
      </c>
    </row>
    <row r="2634" spans="1:6" x14ac:dyDescent="0.25">
      <c r="A2634" t="s">
        <v>95</v>
      </c>
      <c r="B2634">
        <v>2011</v>
      </c>
      <c r="C2634" t="s">
        <v>7</v>
      </c>
      <c r="D2634" t="s">
        <v>103</v>
      </c>
      <c r="E2634" t="s">
        <v>21179</v>
      </c>
      <c r="F2634">
        <v>41</v>
      </c>
    </row>
    <row r="2635" spans="1:6" x14ac:dyDescent="0.25">
      <c r="A2635" t="s">
        <v>95</v>
      </c>
      <c r="B2635">
        <v>2011</v>
      </c>
      <c r="C2635" t="s">
        <v>8</v>
      </c>
      <c r="D2635" t="s">
        <v>38</v>
      </c>
      <c r="E2635" t="s">
        <v>21180</v>
      </c>
      <c r="F2635">
        <v>4</v>
      </c>
    </row>
    <row r="2636" spans="1:6" x14ac:dyDescent="0.25">
      <c r="A2636" t="s">
        <v>95</v>
      </c>
      <c r="B2636">
        <v>2011</v>
      </c>
      <c r="C2636" t="s">
        <v>8</v>
      </c>
      <c r="D2636" t="s">
        <v>102</v>
      </c>
      <c r="E2636" t="s">
        <v>21181</v>
      </c>
      <c r="F2636">
        <v>7</v>
      </c>
    </row>
    <row r="2637" spans="1:6" x14ac:dyDescent="0.25">
      <c r="A2637" t="s">
        <v>95</v>
      </c>
      <c r="B2637">
        <v>2011</v>
      </c>
      <c r="C2637" t="s">
        <v>8</v>
      </c>
      <c r="D2637" t="s">
        <v>107</v>
      </c>
      <c r="E2637" t="s">
        <v>21182</v>
      </c>
      <c r="F2637">
        <v>7</v>
      </c>
    </row>
    <row r="2638" spans="1:6" x14ac:dyDescent="0.25">
      <c r="A2638" t="s">
        <v>95</v>
      </c>
      <c r="B2638">
        <v>2011</v>
      </c>
      <c r="C2638" t="s">
        <v>8</v>
      </c>
      <c r="D2638" t="s">
        <v>39</v>
      </c>
      <c r="E2638" t="s">
        <v>21183</v>
      </c>
      <c r="F2638">
        <v>28</v>
      </c>
    </row>
    <row r="2639" spans="1:6" x14ac:dyDescent="0.25">
      <c r="A2639" t="s">
        <v>95</v>
      </c>
      <c r="B2639">
        <v>2011</v>
      </c>
      <c r="C2639" t="s">
        <v>8</v>
      </c>
      <c r="D2639" t="s">
        <v>103</v>
      </c>
      <c r="E2639" t="s">
        <v>21184</v>
      </c>
      <c r="F2639">
        <v>71</v>
      </c>
    </row>
    <row r="2640" spans="1:6" x14ac:dyDescent="0.25">
      <c r="A2640" t="s">
        <v>95</v>
      </c>
      <c r="B2640">
        <v>2011</v>
      </c>
      <c r="C2640" t="s">
        <v>9</v>
      </c>
      <c r="D2640" t="s">
        <v>38</v>
      </c>
      <c r="E2640" t="s">
        <v>21185</v>
      </c>
      <c r="F2640">
        <v>2</v>
      </c>
    </row>
    <row r="2641" spans="1:6" x14ac:dyDescent="0.25">
      <c r="A2641" t="s">
        <v>95</v>
      </c>
      <c r="B2641">
        <v>2011</v>
      </c>
      <c r="C2641" t="s">
        <v>9</v>
      </c>
      <c r="D2641" t="s">
        <v>102</v>
      </c>
      <c r="E2641" t="s">
        <v>21186</v>
      </c>
      <c r="F2641">
        <v>3</v>
      </c>
    </row>
    <row r="2642" spans="1:6" x14ac:dyDescent="0.25">
      <c r="A2642" t="s">
        <v>95</v>
      </c>
      <c r="B2642">
        <v>2011</v>
      </c>
      <c r="C2642" t="s">
        <v>9</v>
      </c>
      <c r="D2642" t="s">
        <v>39</v>
      </c>
      <c r="E2642" t="s">
        <v>21187</v>
      </c>
      <c r="F2642">
        <v>9</v>
      </c>
    </row>
    <row r="2643" spans="1:6" x14ac:dyDescent="0.25">
      <c r="A2643" t="s">
        <v>95</v>
      </c>
      <c r="B2643">
        <v>2011</v>
      </c>
      <c r="C2643" t="s">
        <v>9</v>
      </c>
      <c r="D2643" t="s">
        <v>103</v>
      </c>
      <c r="E2643" t="s">
        <v>21188</v>
      </c>
      <c r="F2643">
        <v>17</v>
      </c>
    </row>
    <row r="2644" spans="1:6" x14ac:dyDescent="0.25">
      <c r="A2644" t="s">
        <v>95</v>
      </c>
      <c r="B2644">
        <v>2011</v>
      </c>
      <c r="C2644" t="s">
        <v>10</v>
      </c>
      <c r="D2644" t="s">
        <v>38</v>
      </c>
      <c r="E2644" t="s">
        <v>21189</v>
      </c>
      <c r="F2644">
        <v>1</v>
      </c>
    </row>
    <row r="2645" spans="1:6" x14ac:dyDescent="0.25">
      <c r="A2645" t="s">
        <v>95</v>
      </c>
      <c r="B2645">
        <v>2011</v>
      </c>
      <c r="C2645" t="s">
        <v>10</v>
      </c>
      <c r="D2645" t="s">
        <v>102</v>
      </c>
      <c r="E2645" t="s">
        <v>21190</v>
      </c>
      <c r="F2645">
        <v>2</v>
      </c>
    </row>
    <row r="2646" spans="1:6" x14ac:dyDescent="0.25">
      <c r="A2646" t="s">
        <v>95</v>
      </c>
      <c r="B2646">
        <v>2011</v>
      </c>
      <c r="C2646" t="s">
        <v>10</v>
      </c>
      <c r="D2646" t="s">
        <v>39</v>
      </c>
      <c r="E2646" t="s">
        <v>21191</v>
      </c>
      <c r="F2646">
        <v>4</v>
      </c>
    </row>
    <row r="2647" spans="1:6" x14ac:dyDescent="0.25">
      <c r="A2647" t="s">
        <v>95</v>
      </c>
      <c r="B2647">
        <v>2011</v>
      </c>
      <c r="C2647" t="s">
        <v>10</v>
      </c>
      <c r="D2647" t="s">
        <v>103</v>
      </c>
      <c r="E2647" t="s">
        <v>21192</v>
      </c>
      <c r="F2647">
        <v>5</v>
      </c>
    </row>
    <row r="2648" spans="1:6" x14ac:dyDescent="0.25">
      <c r="A2648" t="s">
        <v>95</v>
      </c>
      <c r="B2648">
        <v>2011</v>
      </c>
      <c r="C2648" t="s">
        <v>11</v>
      </c>
      <c r="D2648" t="s">
        <v>102</v>
      </c>
      <c r="E2648" t="s">
        <v>21193</v>
      </c>
      <c r="F2648">
        <v>5</v>
      </c>
    </row>
    <row r="2649" spans="1:6" x14ac:dyDescent="0.25">
      <c r="A2649" t="s">
        <v>95</v>
      </c>
      <c r="B2649">
        <v>2011</v>
      </c>
      <c r="C2649" t="s">
        <v>11</v>
      </c>
      <c r="D2649" t="s">
        <v>39</v>
      </c>
      <c r="E2649" t="s">
        <v>21194</v>
      </c>
      <c r="F2649">
        <v>3</v>
      </c>
    </row>
    <row r="2650" spans="1:6" x14ac:dyDescent="0.25">
      <c r="A2650" t="s">
        <v>95</v>
      </c>
      <c r="B2650">
        <v>2011</v>
      </c>
      <c r="C2650" t="s">
        <v>11</v>
      </c>
      <c r="D2650" t="s">
        <v>103</v>
      </c>
      <c r="E2650" t="s">
        <v>21195</v>
      </c>
      <c r="F2650">
        <v>9</v>
      </c>
    </row>
    <row r="2651" spans="1:6" x14ac:dyDescent="0.25">
      <c r="A2651" t="s">
        <v>95</v>
      </c>
      <c r="B2651">
        <v>2012</v>
      </c>
      <c r="C2651" t="s">
        <v>7</v>
      </c>
      <c r="D2651" t="s">
        <v>38</v>
      </c>
      <c r="E2651" t="s">
        <v>21196</v>
      </c>
      <c r="F2651">
        <v>2</v>
      </c>
    </row>
    <row r="2652" spans="1:6" x14ac:dyDescent="0.25">
      <c r="A2652" t="s">
        <v>95</v>
      </c>
      <c r="B2652">
        <v>2012</v>
      </c>
      <c r="C2652" t="s">
        <v>7</v>
      </c>
      <c r="D2652" t="s">
        <v>40</v>
      </c>
      <c r="E2652" t="s">
        <v>21197</v>
      </c>
      <c r="F2652">
        <v>3</v>
      </c>
    </row>
    <row r="2653" spans="1:6" x14ac:dyDescent="0.25">
      <c r="A2653" t="s">
        <v>95</v>
      </c>
      <c r="B2653">
        <v>2012</v>
      </c>
      <c r="C2653" t="s">
        <v>7</v>
      </c>
      <c r="D2653" t="s">
        <v>102</v>
      </c>
      <c r="E2653" t="s">
        <v>21198</v>
      </c>
      <c r="F2653">
        <v>7</v>
      </c>
    </row>
    <row r="2654" spans="1:6" x14ac:dyDescent="0.25">
      <c r="A2654" t="s">
        <v>95</v>
      </c>
      <c r="B2654">
        <v>2012</v>
      </c>
      <c r="C2654" t="s">
        <v>7</v>
      </c>
      <c r="D2654" t="s">
        <v>107</v>
      </c>
      <c r="E2654" t="s">
        <v>21199</v>
      </c>
      <c r="F2654">
        <v>6</v>
      </c>
    </row>
    <row r="2655" spans="1:6" x14ac:dyDescent="0.25">
      <c r="A2655" t="s">
        <v>95</v>
      </c>
      <c r="B2655">
        <v>2012</v>
      </c>
      <c r="C2655" t="s">
        <v>7</v>
      </c>
      <c r="D2655" t="s">
        <v>39</v>
      </c>
      <c r="E2655" t="s">
        <v>21200</v>
      </c>
      <c r="F2655">
        <v>13</v>
      </c>
    </row>
    <row r="2656" spans="1:6" x14ac:dyDescent="0.25">
      <c r="A2656" t="s">
        <v>95</v>
      </c>
      <c r="B2656">
        <v>2012</v>
      </c>
      <c r="C2656" t="s">
        <v>7</v>
      </c>
      <c r="D2656" t="s">
        <v>103</v>
      </c>
      <c r="E2656" t="s">
        <v>21201</v>
      </c>
      <c r="F2656">
        <v>35</v>
      </c>
    </row>
    <row r="2657" spans="1:6" x14ac:dyDescent="0.25">
      <c r="A2657" t="s">
        <v>95</v>
      </c>
      <c r="B2657">
        <v>2012</v>
      </c>
      <c r="C2657" t="s">
        <v>8</v>
      </c>
      <c r="D2657" t="s">
        <v>38</v>
      </c>
      <c r="E2657" t="s">
        <v>21202</v>
      </c>
      <c r="F2657">
        <v>8</v>
      </c>
    </row>
    <row r="2658" spans="1:6" x14ac:dyDescent="0.25">
      <c r="A2658" t="s">
        <v>95</v>
      </c>
      <c r="B2658">
        <v>2012</v>
      </c>
      <c r="C2658" t="s">
        <v>8</v>
      </c>
      <c r="D2658" t="s">
        <v>40</v>
      </c>
      <c r="E2658" t="s">
        <v>21203</v>
      </c>
      <c r="F2658">
        <v>1</v>
      </c>
    </row>
    <row r="2659" spans="1:6" x14ac:dyDescent="0.25">
      <c r="A2659" t="s">
        <v>95</v>
      </c>
      <c r="B2659">
        <v>2012</v>
      </c>
      <c r="C2659" t="s">
        <v>8</v>
      </c>
      <c r="D2659" t="s">
        <v>102</v>
      </c>
      <c r="E2659" t="s">
        <v>21204</v>
      </c>
      <c r="F2659">
        <v>5</v>
      </c>
    </row>
    <row r="2660" spans="1:6" x14ac:dyDescent="0.25">
      <c r="A2660" t="s">
        <v>95</v>
      </c>
      <c r="B2660">
        <v>2012</v>
      </c>
      <c r="C2660" t="s">
        <v>8</v>
      </c>
      <c r="D2660" t="s">
        <v>107</v>
      </c>
      <c r="E2660" t="s">
        <v>21205</v>
      </c>
      <c r="F2660">
        <v>10</v>
      </c>
    </row>
    <row r="2661" spans="1:6" x14ac:dyDescent="0.25">
      <c r="A2661" t="s">
        <v>95</v>
      </c>
      <c r="B2661">
        <v>2012</v>
      </c>
      <c r="C2661" t="s">
        <v>8</v>
      </c>
      <c r="D2661" t="s">
        <v>39</v>
      </c>
      <c r="E2661" t="s">
        <v>21206</v>
      </c>
      <c r="F2661">
        <v>18</v>
      </c>
    </row>
    <row r="2662" spans="1:6" x14ac:dyDescent="0.25">
      <c r="A2662" t="s">
        <v>95</v>
      </c>
      <c r="B2662">
        <v>2012</v>
      </c>
      <c r="C2662" t="s">
        <v>8</v>
      </c>
      <c r="D2662" t="s">
        <v>103</v>
      </c>
      <c r="E2662" t="s">
        <v>21207</v>
      </c>
      <c r="F2662">
        <v>76</v>
      </c>
    </row>
    <row r="2663" spans="1:6" x14ac:dyDescent="0.25">
      <c r="A2663" t="s">
        <v>95</v>
      </c>
      <c r="B2663">
        <v>2012</v>
      </c>
      <c r="C2663" t="s">
        <v>9</v>
      </c>
      <c r="D2663" t="s">
        <v>38</v>
      </c>
      <c r="E2663" t="s">
        <v>21208</v>
      </c>
      <c r="F2663">
        <v>2</v>
      </c>
    </row>
    <row r="2664" spans="1:6" x14ac:dyDescent="0.25">
      <c r="A2664" t="s">
        <v>95</v>
      </c>
      <c r="B2664">
        <v>2012</v>
      </c>
      <c r="C2664" t="s">
        <v>9</v>
      </c>
      <c r="D2664" t="s">
        <v>102</v>
      </c>
      <c r="E2664" t="s">
        <v>21209</v>
      </c>
      <c r="F2664">
        <v>1</v>
      </c>
    </row>
    <row r="2665" spans="1:6" x14ac:dyDescent="0.25">
      <c r="A2665" t="s">
        <v>95</v>
      </c>
      <c r="B2665">
        <v>2012</v>
      </c>
      <c r="C2665" t="s">
        <v>9</v>
      </c>
      <c r="D2665" t="s">
        <v>107</v>
      </c>
      <c r="E2665" t="s">
        <v>21210</v>
      </c>
      <c r="F2665">
        <v>4</v>
      </c>
    </row>
    <row r="2666" spans="1:6" x14ac:dyDescent="0.25">
      <c r="A2666" t="s">
        <v>95</v>
      </c>
      <c r="B2666">
        <v>2012</v>
      </c>
      <c r="C2666" t="s">
        <v>9</v>
      </c>
      <c r="D2666" t="s">
        <v>39</v>
      </c>
      <c r="E2666" t="s">
        <v>21211</v>
      </c>
      <c r="F2666">
        <v>4</v>
      </c>
    </row>
    <row r="2667" spans="1:6" x14ac:dyDescent="0.25">
      <c r="A2667" t="s">
        <v>95</v>
      </c>
      <c r="B2667">
        <v>2012</v>
      </c>
      <c r="C2667" t="s">
        <v>9</v>
      </c>
      <c r="D2667" t="s">
        <v>103</v>
      </c>
      <c r="E2667" t="s">
        <v>21212</v>
      </c>
      <c r="F2667">
        <v>17</v>
      </c>
    </row>
    <row r="2668" spans="1:6" x14ac:dyDescent="0.25">
      <c r="A2668" t="s">
        <v>95</v>
      </c>
      <c r="B2668">
        <v>2012</v>
      </c>
      <c r="C2668" t="s">
        <v>10</v>
      </c>
      <c r="D2668" t="s">
        <v>102</v>
      </c>
      <c r="E2668" t="s">
        <v>21213</v>
      </c>
      <c r="F2668">
        <v>1</v>
      </c>
    </row>
    <row r="2669" spans="1:6" x14ac:dyDescent="0.25">
      <c r="A2669" t="s">
        <v>95</v>
      </c>
      <c r="B2669">
        <v>2012</v>
      </c>
      <c r="C2669" t="s">
        <v>10</v>
      </c>
      <c r="D2669" t="s">
        <v>39</v>
      </c>
      <c r="E2669" t="s">
        <v>21214</v>
      </c>
      <c r="F2669">
        <v>1</v>
      </c>
    </row>
    <row r="2670" spans="1:6" x14ac:dyDescent="0.25">
      <c r="A2670" t="s">
        <v>95</v>
      </c>
      <c r="B2670">
        <v>2012</v>
      </c>
      <c r="C2670" t="s">
        <v>10</v>
      </c>
      <c r="D2670" t="s">
        <v>103</v>
      </c>
      <c r="E2670" t="s">
        <v>21215</v>
      </c>
      <c r="F2670">
        <v>3</v>
      </c>
    </row>
    <row r="2671" spans="1:6" x14ac:dyDescent="0.25">
      <c r="A2671" t="s">
        <v>95</v>
      </c>
      <c r="B2671">
        <v>2012</v>
      </c>
      <c r="C2671" t="s">
        <v>11</v>
      </c>
      <c r="D2671" t="s">
        <v>102</v>
      </c>
      <c r="E2671" t="s">
        <v>21216</v>
      </c>
      <c r="F2671">
        <v>2</v>
      </c>
    </row>
    <row r="2672" spans="1:6" x14ac:dyDescent="0.25">
      <c r="A2672" t="s">
        <v>95</v>
      </c>
      <c r="B2672">
        <v>2012</v>
      </c>
      <c r="C2672" t="s">
        <v>11</v>
      </c>
      <c r="D2672" t="s">
        <v>39</v>
      </c>
      <c r="E2672" t="s">
        <v>21217</v>
      </c>
      <c r="F2672">
        <v>2</v>
      </c>
    </row>
    <row r="2673" spans="1:6" x14ac:dyDescent="0.25">
      <c r="A2673" t="s">
        <v>95</v>
      </c>
      <c r="B2673">
        <v>2012</v>
      </c>
      <c r="C2673" t="s">
        <v>11</v>
      </c>
      <c r="D2673" t="s">
        <v>103</v>
      </c>
      <c r="E2673" t="s">
        <v>21218</v>
      </c>
      <c r="F2673">
        <v>10</v>
      </c>
    </row>
    <row r="2674" spans="1:6" x14ac:dyDescent="0.25">
      <c r="A2674" t="s">
        <v>95</v>
      </c>
      <c r="B2674">
        <v>2013</v>
      </c>
      <c r="C2674" t="s">
        <v>7</v>
      </c>
      <c r="D2674" t="s">
        <v>38</v>
      </c>
      <c r="E2674" t="s">
        <v>21219</v>
      </c>
      <c r="F2674">
        <v>5</v>
      </c>
    </row>
    <row r="2675" spans="1:6" x14ac:dyDescent="0.25">
      <c r="A2675" t="s">
        <v>95</v>
      </c>
      <c r="B2675">
        <v>2013</v>
      </c>
      <c r="C2675" t="s">
        <v>7</v>
      </c>
      <c r="D2675" t="s">
        <v>40</v>
      </c>
      <c r="E2675" t="s">
        <v>21220</v>
      </c>
      <c r="F2675">
        <v>3</v>
      </c>
    </row>
    <row r="2676" spans="1:6" x14ac:dyDescent="0.25">
      <c r="A2676" t="s">
        <v>95</v>
      </c>
      <c r="B2676">
        <v>2013</v>
      </c>
      <c r="C2676" t="s">
        <v>7</v>
      </c>
      <c r="D2676" t="s">
        <v>102</v>
      </c>
      <c r="E2676" t="s">
        <v>21221</v>
      </c>
      <c r="F2676">
        <v>4</v>
      </c>
    </row>
    <row r="2677" spans="1:6" x14ac:dyDescent="0.25">
      <c r="A2677" t="s">
        <v>95</v>
      </c>
      <c r="B2677">
        <v>2013</v>
      </c>
      <c r="C2677" t="s">
        <v>7</v>
      </c>
      <c r="D2677" t="s">
        <v>107</v>
      </c>
      <c r="E2677" t="s">
        <v>21222</v>
      </c>
      <c r="F2677">
        <v>4</v>
      </c>
    </row>
    <row r="2678" spans="1:6" x14ac:dyDescent="0.25">
      <c r="A2678" t="s">
        <v>95</v>
      </c>
      <c r="B2678">
        <v>2013</v>
      </c>
      <c r="C2678" t="s">
        <v>7</v>
      </c>
      <c r="D2678" t="s">
        <v>39</v>
      </c>
      <c r="E2678" t="s">
        <v>21223</v>
      </c>
      <c r="F2678">
        <v>4</v>
      </c>
    </row>
    <row r="2679" spans="1:6" x14ac:dyDescent="0.25">
      <c r="A2679" t="s">
        <v>95</v>
      </c>
      <c r="B2679">
        <v>2013</v>
      </c>
      <c r="C2679" t="s">
        <v>7</v>
      </c>
      <c r="D2679" t="s">
        <v>103</v>
      </c>
      <c r="E2679" t="s">
        <v>21224</v>
      </c>
      <c r="F2679">
        <v>28</v>
      </c>
    </row>
    <row r="2680" spans="1:6" x14ac:dyDescent="0.25">
      <c r="A2680" t="s">
        <v>95</v>
      </c>
      <c r="B2680">
        <v>2013</v>
      </c>
      <c r="C2680" t="s">
        <v>8</v>
      </c>
      <c r="D2680" t="s">
        <v>38</v>
      </c>
      <c r="E2680" t="s">
        <v>21225</v>
      </c>
      <c r="F2680">
        <v>6</v>
      </c>
    </row>
    <row r="2681" spans="1:6" x14ac:dyDescent="0.25">
      <c r="A2681" t="s">
        <v>95</v>
      </c>
      <c r="B2681">
        <v>2013</v>
      </c>
      <c r="C2681" t="s">
        <v>8</v>
      </c>
      <c r="D2681" t="s">
        <v>40</v>
      </c>
      <c r="E2681" t="s">
        <v>21226</v>
      </c>
      <c r="F2681">
        <v>2</v>
      </c>
    </row>
    <row r="2682" spans="1:6" x14ac:dyDescent="0.25">
      <c r="A2682" t="s">
        <v>95</v>
      </c>
      <c r="B2682">
        <v>2013</v>
      </c>
      <c r="C2682" t="s">
        <v>8</v>
      </c>
      <c r="D2682" t="s">
        <v>102</v>
      </c>
      <c r="E2682" t="s">
        <v>21227</v>
      </c>
      <c r="F2682">
        <v>9</v>
      </c>
    </row>
    <row r="2683" spans="1:6" x14ac:dyDescent="0.25">
      <c r="A2683" t="s">
        <v>95</v>
      </c>
      <c r="B2683">
        <v>2013</v>
      </c>
      <c r="C2683" t="s">
        <v>8</v>
      </c>
      <c r="D2683" t="s">
        <v>107</v>
      </c>
      <c r="E2683" t="s">
        <v>21228</v>
      </c>
      <c r="F2683">
        <v>12</v>
      </c>
    </row>
    <row r="2684" spans="1:6" x14ac:dyDescent="0.25">
      <c r="A2684" t="s">
        <v>95</v>
      </c>
      <c r="B2684">
        <v>2013</v>
      </c>
      <c r="C2684" t="s">
        <v>8</v>
      </c>
      <c r="D2684" t="s">
        <v>39</v>
      </c>
      <c r="E2684" t="s">
        <v>21229</v>
      </c>
      <c r="F2684">
        <v>10</v>
      </c>
    </row>
    <row r="2685" spans="1:6" x14ac:dyDescent="0.25">
      <c r="A2685" t="s">
        <v>95</v>
      </c>
      <c r="B2685">
        <v>2013</v>
      </c>
      <c r="C2685" t="s">
        <v>8</v>
      </c>
      <c r="D2685" t="s">
        <v>103</v>
      </c>
      <c r="E2685" t="s">
        <v>21230</v>
      </c>
      <c r="F2685">
        <v>75</v>
      </c>
    </row>
    <row r="2686" spans="1:6" x14ac:dyDescent="0.25">
      <c r="A2686" t="s">
        <v>95</v>
      </c>
      <c r="B2686">
        <v>2013</v>
      </c>
      <c r="C2686" t="s">
        <v>9</v>
      </c>
      <c r="D2686" t="s">
        <v>38</v>
      </c>
      <c r="E2686" t="s">
        <v>21231</v>
      </c>
      <c r="F2686">
        <v>1</v>
      </c>
    </row>
    <row r="2687" spans="1:6" x14ac:dyDescent="0.25">
      <c r="A2687" t="s">
        <v>95</v>
      </c>
      <c r="B2687">
        <v>2013</v>
      </c>
      <c r="C2687" t="s">
        <v>9</v>
      </c>
      <c r="D2687" t="s">
        <v>102</v>
      </c>
      <c r="E2687" t="s">
        <v>21232</v>
      </c>
      <c r="F2687">
        <v>4</v>
      </c>
    </row>
    <row r="2688" spans="1:6" x14ac:dyDescent="0.25">
      <c r="A2688" t="s">
        <v>95</v>
      </c>
      <c r="B2688">
        <v>2013</v>
      </c>
      <c r="C2688" t="s">
        <v>9</v>
      </c>
      <c r="D2688" t="s">
        <v>39</v>
      </c>
      <c r="E2688" t="s">
        <v>21233</v>
      </c>
      <c r="F2688">
        <v>3</v>
      </c>
    </row>
    <row r="2689" spans="1:6" x14ac:dyDescent="0.25">
      <c r="A2689" t="s">
        <v>95</v>
      </c>
      <c r="B2689">
        <v>2013</v>
      </c>
      <c r="C2689" t="s">
        <v>9</v>
      </c>
      <c r="D2689" t="s">
        <v>103</v>
      </c>
      <c r="E2689" t="s">
        <v>21234</v>
      </c>
      <c r="F2689">
        <v>18</v>
      </c>
    </row>
    <row r="2690" spans="1:6" x14ac:dyDescent="0.25">
      <c r="A2690" t="s">
        <v>95</v>
      </c>
      <c r="B2690">
        <v>2013</v>
      </c>
      <c r="C2690" t="s">
        <v>10</v>
      </c>
      <c r="D2690" t="s">
        <v>103</v>
      </c>
      <c r="E2690" t="s">
        <v>21235</v>
      </c>
      <c r="F2690">
        <v>3</v>
      </c>
    </row>
    <row r="2691" spans="1:6" x14ac:dyDescent="0.25">
      <c r="A2691" t="s">
        <v>95</v>
      </c>
      <c r="B2691">
        <v>2013</v>
      </c>
      <c r="C2691" t="s">
        <v>11</v>
      </c>
      <c r="D2691" t="s">
        <v>38</v>
      </c>
      <c r="E2691" t="s">
        <v>21236</v>
      </c>
      <c r="F2691">
        <v>1</v>
      </c>
    </row>
    <row r="2692" spans="1:6" x14ac:dyDescent="0.25">
      <c r="A2692" t="s">
        <v>95</v>
      </c>
      <c r="B2692">
        <v>2013</v>
      </c>
      <c r="C2692" t="s">
        <v>11</v>
      </c>
      <c r="D2692" t="s">
        <v>102</v>
      </c>
      <c r="E2692" t="s">
        <v>21237</v>
      </c>
      <c r="F2692">
        <v>2</v>
      </c>
    </row>
    <row r="2693" spans="1:6" x14ac:dyDescent="0.25">
      <c r="A2693" t="s">
        <v>95</v>
      </c>
      <c r="B2693">
        <v>2013</v>
      </c>
      <c r="C2693" t="s">
        <v>11</v>
      </c>
      <c r="D2693" t="s">
        <v>107</v>
      </c>
      <c r="E2693" t="s">
        <v>21238</v>
      </c>
      <c r="F2693">
        <v>1</v>
      </c>
    </row>
    <row r="2694" spans="1:6" x14ac:dyDescent="0.25">
      <c r="A2694" t="s">
        <v>95</v>
      </c>
      <c r="B2694">
        <v>2013</v>
      </c>
      <c r="C2694" t="s">
        <v>11</v>
      </c>
      <c r="D2694" t="s">
        <v>39</v>
      </c>
      <c r="E2694" t="s">
        <v>21239</v>
      </c>
      <c r="F2694">
        <v>1</v>
      </c>
    </row>
    <row r="2695" spans="1:6" x14ac:dyDescent="0.25">
      <c r="A2695" t="s">
        <v>95</v>
      </c>
      <c r="B2695">
        <v>2013</v>
      </c>
      <c r="C2695" t="s">
        <v>11</v>
      </c>
      <c r="D2695" t="s">
        <v>103</v>
      </c>
      <c r="E2695" t="s">
        <v>21240</v>
      </c>
      <c r="F2695">
        <v>11</v>
      </c>
    </row>
    <row r="2696" spans="1:6" x14ac:dyDescent="0.25">
      <c r="A2696" t="s">
        <v>95</v>
      </c>
      <c r="B2696">
        <v>2014</v>
      </c>
      <c r="C2696" t="s">
        <v>7</v>
      </c>
      <c r="D2696" t="s">
        <v>38</v>
      </c>
      <c r="E2696" t="s">
        <v>21241</v>
      </c>
      <c r="F2696">
        <v>2</v>
      </c>
    </row>
    <row r="2697" spans="1:6" x14ac:dyDescent="0.25">
      <c r="A2697" t="s">
        <v>95</v>
      </c>
      <c r="B2697">
        <v>2014</v>
      </c>
      <c r="C2697" t="s">
        <v>7</v>
      </c>
      <c r="D2697" t="s">
        <v>102</v>
      </c>
      <c r="E2697" t="s">
        <v>21242</v>
      </c>
      <c r="F2697">
        <v>2</v>
      </c>
    </row>
    <row r="2698" spans="1:6" x14ac:dyDescent="0.25">
      <c r="A2698" t="s">
        <v>95</v>
      </c>
      <c r="B2698">
        <v>2014</v>
      </c>
      <c r="C2698" t="s">
        <v>7</v>
      </c>
      <c r="D2698" t="s">
        <v>107</v>
      </c>
      <c r="E2698" t="s">
        <v>21243</v>
      </c>
      <c r="F2698">
        <v>10</v>
      </c>
    </row>
    <row r="2699" spans="1:6" x14ac:dyDescent="0.25">
      <c r="A2699" t="s">
        <v>95</v>
      </c>
      <c r="B2699">
        <v>2014</v>
      </c>
      <c r="C2699" t="s">
        <v>7</v>
      </c>
      <c r="D2699" t="s">
        <v>39</v>
      </c>
      <c r="E2699" t="s">
        <v>21244</v>
      </c>
      <c r="F2699">
        <v>1</v>
      </c>
    </row>
    <row r="2700" spans="1:6" x14ac:dyDescent="0.25">
      <c r="A2700" t="s">
        <v>95</v>
      </c>
      <c r="B2700">
        <v>2014</v>
      </c>
      <c r="C2700" t="s">
        <v>7</v>
      </c>
      <c r="D2700" t="s">
        <v>103</v>
      </c>
      <c r="E2700" t="s">
        <v>21245</v>
      </c>
      <c r="F2700">
        <v>28</v>
      </c>
    </row>
    <row r="2701" spans="1:6" x14ac:dyDescent="0.25">
      <c r="A2701" t="s">
        <v>95</v>
      </c>
      <c r="B2701">
        <v>2014</v>
      </c>
      <c r="C2701" t="s">
        <v>8</v>
      </c>
      <c r="D2701" t="s">
        <v>38</v>
      </c>
      <c r="E2701" t="s">
        <v>21246</v>
      </c>
      <c r="F2701">
        <v>5</v>
      </c>
    </row>
    <row r="2702" spans="1:6" x14ac:dyDescent="0.25">
      <c r="A2702" t="s">
        <v>95</v>
      </c>
      <c r="B2702">
        <v>2014</v>
      </c>
      <c r="C2702" t="s">
        <v>8</v>
      </c>
      <c r="D2702" t="s">
        <v>102</v>
      </c>
      <c r="E2702" t="s">
        <v>21247</v>
      </c>
      <c r="F2702">
        <v>8</v>
      </c>
    </row>
    <row r="2703" spans="1:6" x14ac:dyDescent="0.25">
      <c r="A2703" t="s">
        <v>95</v>
      </c>
      <c r="B2703">
        <v>2014</v>
      </c>
      <c r="C2703" t="s">
        <v>8</v>
      </c>
      <c r="D2703" t="s">
        <v>107</v>
      </c>
      <c r="E2703" t="s">
        <v>21248</v>
      </c>
      <c r="F2703">
        <v>7</v>
      </c>
    </row>
    <row r="2704" spans="1:6" x14ac:dyDescent="0.25">
      <c r="A2704" t="s">
        <v>95</v>
      </c>
      <c r="B2704">
        <v>2014</v>
      </c>
      <c r="C2704" t="s">
        <v>8</v>
      </c>
      <c r="D2704" t="s">
        <v>39</v>
      </c>
      <c r="E2704" t="s">
        <v>21249</v>
      </c>
      <c r="F2704">
        <v>13</v>
      </c>
    </row>
    <row r="2705" spans="1:6" x14ac:dyDescent="0.25">
      <c r="A2705" t="s">
        <v>95</v>
      </c>
      <c r="B2705">
        <v>2014</v>
      </c>
      <c r="C2705" t="s">
        <v>8</v>
      </c>
      <c r="D2705" t="s">
        <v>103</v>
      </c>
      <c r="E2705" t="s">
        <v>21250</v>
      </c>
      <c r="F2705">
        <v>78</v>
      </c>
    </row>
    <row r="2706" spans="1:6" x14ac:dyDescent="0.25">
      <c r="A2706" t="s">
        <v>95</v>
      </c>
      <c r="B2706">
        <v>2014</v>
      </c>
      <c r="C2706" t="s">
        <v>9</v>
      </c>
      <c r="D2706" t="s">
        <v>102</v>
      </c>
      <c r="E2706" t="s">
        <v>21251</v>
      </c>
      <c r="F2706">
        <v>2</v>
      </c>
    </row>
    <row r="2707" spans="1:6" x14ac:dyDescent="0.25">
      <c r="A2707" t="s">
        <v>95</v>
      </c>
      <c r="B2707">
        <v>2014</v>
      </c>
      <c r="C2707" t="s">
        <v>9</v>
      </c>
      <c r="D2707" t="s">
        <v>107</v>
      </c>
      <c r="E2707" t="s">
        <v>21252</v>
      </c>
      <c r="F2707">
        <v>1</v>
      </c>
    </row>
    <row r="2708" spans="1:6" x14ac:dyDescent="0.25">
      <c r="A2708" t="s">
        <v>95</v>
      </c>
      <c r="B2708">
        <v>2014</v>
      </c>
      <c r="C2708" t="s">
        <v>9</v>
      </c>
      <c r="D2708" t="s">
        <v>39</v>
      </c>
      <c r="E2708" t="s">
        <v>21253</v>
      </c>
      <c r="F2708">
        <v>1</v>
      </c>
    </row>
    <row r="2709" spans="1:6" x14ac:dyDescent="0.25">
      <c r="A2709" t="s">
        <v>95</v>
      </c>
      <c r="B2709">
        <v>2014</v>
      </c>
      <c r="C2709" t="s">
        <v>9</v>
      </c>
      <c r="D2709" t="s">
        <v>103</v>
      </c>
      <c r="E2709" t="s">
        <v>21254</v>
      </c>
      <c r="F2709">
        <v>14</v>
      </c>
    </row>
    <row r="2710" spans="1:6" x14ac:dyDescent="0.25">
      <c r="A2710" t="s">
        <v>95</v>
      </c>
      <c r="B2710">
        <v>2014</v>
      </c>
      <c r="C2710" t="s">
        <v>10</v>
      </c>
      <c r="D2710" t="s">
        <v>102</v>
      </c>
      <c r="E2710" t="s">
        <v>21255</v>
      </c>
      <c r="F2710">
        <v>2</v>
      </c>
    </row>
    <row r="2711" spans="1:6" x14ac:dyDescent="0.25">
      <c r="A2711" t="s">
        <v>95</v>
      </c>
      <c r="B2711">
        <v>2014</v>
      </c>
      <c r="C2711" t="s">
        <v>10</v>
      </c>
      <c r="D2711" t="s">
        <v>39</v>
      </c>
      <c r="E2711" t="s">
        <v>21256</v>
      </c>
      <c r="F2711">
        <v>2</v>
      </c>
    </row>
    <row r="2712" spans="1:6" x14ac:dyDescent="0.25">
      <c r="A2712" t="s">
        <v>95</v>
      </c>
      <c r="B2712">
        <v>2014</v>
      </c>
      <c r="C2712" t="s">
        <v>10</v>
      </c>
      <c r="D2712" t="s">
        <v>103</v>
      </c>
      <c r="E2712" t="s">
        <v>21257</v>
      </c>
      <c r="F2712">
        <v>5</v>
      </c>
    </row>
    <row r="2713" spans="1:6" x14ac:dyDescent="0.25">
      <c r="A2713" t="s">
        <v>95</v>
      </c>
      <c r="B2713">
        <v>2014</v>
      </c>
      <c r="C2713" t="s">
        <v>11</v>
      </c>
      <c r="D2713" t="s">
        <v>102</v>
      </c>
      <c r="E2713" t="s">
        <v>21258</v>
      </c>
      <c r="F2713">
        <v>4</v>
      </c>
    </row>
    <row r="2714" spans="1:6" x14ac:dyDescent="0.25">
      <c r="A2714" t="s">
        <v>95</v>
      </c>
      <c r="B2714">
        <v>2014</v>
      </c>
      <c r="C2714" t="s">
        <v>11</v>
      </c>
      <c r="D2714" t="s">
        <v>107</v>
      </c>
      <c r="E2714" t="s">
        <v>21259</v>
      </c>
      <c r="F2714">
        <v>1</v>
      </c>
    </row>
    <row r="2715" spans="1:6" x14ac:dyDescent="0.25">
      <c r="A2715" t="s">
        <v>95</v>
      </c>
      <c r="B2715">
        <v>2014</v>
      </c>
      <c r="C2715" t="s">
        <v>11</v>
      </c>
      <c r="D2715" t="s">
        <v>103</v>
      </c>
      <c r="E2715" t="s">
        <v>21260</v>
      </c>
      <c r="F2715">
        <v>11</v>
      </c>
    </row>
    <row r="2716" spans="1:6" x14ac:dyDescent="0.25">
      <c r="A2716" t="s">
        <v>95</v>
      </c>
      <c r="B2716">
        <v>2015</v>
      </c>
      <c r="C2716" t="s">
        <v>7</v>
      </c>
      <c r="D2716" t="s">
        <v>38</v>
      </c>
      <c r="E2716" t="s">
        <v>21261</v>
      </c>
      <c r="F2716">
        <v>1</v>
      </c>
    </row>
    <row r="2717" spans="1:6" x14ac:dyDescent="0.25">
      <c r="A2717" t="s">
        <v>95</v>
      </c>
      <c r="B2717">
        <v>2015</v>
      </c>
      <c r="C2717" t="s">
        <v>7</v>
      </c>
      <c r="D2717" t="s">
        <v>40</v>
      </c>
      <c r="E2717" t="s">
        <v>21262</v>
      </c>
      <c r="F2717">
        <v>1</v>
      </c>
    </row>
    <row r="2718" spans="1:6" x14ac:dyDescent="0.25">
      <c r="A2718" t="s">
        <v>95</v>
      </c>
      <c r="B2718">
        <v>2015</v>
      </c>
      <c r="C2718" t="s">
        <v>7</v>
      </c>
      <c r="D2718" t="s">
        <v>102</v>
      </c>
      <c r="E2718" t="s">
        <v>21263</v>
      </c>
      <c r="F2718">
        <v>2</v>
      </c>
    </row>
    <row r="2719" spans="1:6" x14ac:dyDescent="0.25">
      <c r="A2719" t="s">
        <v>95</v>
      </c>
      <c r="B2719">
        <v>2015</v>
      </c>
      <c r="C2719" t="s">
        <v>7</v>
      </c>
      <c r="D2719" t="s">
        <v>107</v>
      </c>
      <c r="E2719" t="s">
        <v>21264</v>
      </c>
      <c r="F2719">
        <v>5</v>
      </c>
    </row>
    <row r="2720" spans="1:6" x14ac:dyDescent="0.25">
      <c r="A2720" t="s">
        <v>95</v>
      </c>
      <c r="B2720">
        <v>2015</v>
      </c>
      <c r="C2720" t="s">
        <v>7</v>
      </c>
      <c r="D2720" t="s">
        <v>39</v>
      </c>
      <c r="E2720" t="s">
        <v>21265</v>
      </c>
      <c r="F2720">
        <v>2</v>
      </c>
    </row>
    <row r="2721" spans="1:6" x14ac:dyDescent="0.25">
      <c r="A2721" t="s">
        <v>95</v>
      </c>
      <c r="B2721">
        <v>2015</v>
      </c>
      <c r="C2721" t="s">
        <v>7</v>
      </c>
      <c r="D2721" t="s">
        <v>103</v>
      </c>
      <c r="E2721" t="s">
        <v>21266</v>
      </c>
      <c r="F2721">
        <v>36</v>
      </c>
    </row>
    <row r="2722" spans="1:6" x14ac:dyDescent="0.25">
      <c r="A2722" t="s">
        <v>95</v>
      </c>
      <c r="B2722">
        <v>2015</v>
      </c>
      <c r="C2722" t="s">
        <v>8</v>
      </c>
      <c r="D2722" t="s">
        <v>38</v>
      </c>
      <c r="E2722" t="s">
        <v>21267</v>
      </c>
      <c r="F2722">
        <v>5</v>
      </c>
    </row>
    <row r="2723" spans="1:6" x14ac:dyDescent="0.25">
      <c r="A2723" t="s">
        <v>95</v>
      </c>
      <c r="B2723">
        <v>2015</v>
      </c>
      <c r="C2723" t="s">
        <v>8</v>
      </c>
      <c r="D2723" t="s">
        <v>102</v>
      </c>
      <c r="E2723" t="s">
        <v>21268</v>
      </c>
      <c r="F2723">
        <v>6</v>
      </c>
    </row>
    <row r="2724" spans="1:6" x14ac:dyDescent="0.25">
      <c r="A2724" t="s">
        <v>95</v>
      </c>
      <c r="B2724">
        <v>2015</v>
      </c>
      <c r="C2724" t="s">
        <v>8</v>
      </c>
      <c r="D2724" t="s">
        <v>107</v>
      </c>
      <c r="E2724" t="s">
        <v>21269</v>
      </c>
      <c r="F2724">
        <v>10</v>
      </c>
    </row>
    <row r="2725" spans="1:6" x14ac:dyDescent="0.25">
      <c r="A2725" t="s">
        <v>95</v>
      </c>
      <c r="B2725">
        <v>2015</v>
      </c>
      <c r="C2725" t="s">
        <v>8</v>
      </c>
      <c r="D2725" t="s">
        <v>39</v>
      </c>
      <c r="E2725" t="s">
        <v>21270</v>
      </c>
      <c r="F2725">
        <v>15</v>
      </c>
    </row>
    <row r="2726" spans="1:6" x14ac:dyDescent="0.25">
      <c r="A2726" t="s">
        <v>95</v>
      </c>
      <c r="B2726">
        <v>2015</v>
      </c>
      <c r="C2726" t="s">
        <v>8</v>
      </c>
      <c r="D2726" t="s">
        <v>103</v>
      </c>
      <c r="E2726" t="s">
        <v>21271</v>
      </c>
      <c r="F2726">
        <v>86</v>
      </c>
    </row>
    <row r="2727" spans="1:6" x14ac:dyDescent="0.25">
      <c r="A2727" t="s">
        <v>95</v>
      </c>
      <c r="B2727">
        <v>2015</v>
      </c>
      <c r="C2727" t="s">
        <v>9</v>
      </c>
      <c r="D2727" t="s">
        <v>38</v>
      </c>
      <c r="E2727" t="s">
        <v>21272</v>
      </c>
      <c r="F2727">
        <v>1</v>
      </c>
    </row>
    <row r="2728" spans="1:6" x14ac:dyDescent="0.25">
      <c r="A2728" t="s">
        <v>95</v>
      </c>
      <c r="B2728">
        <v>2015</v>
      </c>
      <c r="C2728" t="s">
        <v>9</v>
      </c>
      <c r="D2728" t="s">
        <v>102</v>
      </c>
      <c r="E2728" t="s">
        <v>21273</v>
      </c>
      <c r="F2728">
        <v>1</v>
      </c>
    </row>
    <row r="2729" spans="1:6" x14ac:dyDescent="0.25">
      <c r="A2729" t="s">
        <v>95</v>
      </c>
      <c r="B2729">
        <v>2015</v>
      </c>
      <c r="C2729" t="s">
        <v>9</v>
      </c>
      <c r="D2729" t="s">
        <v>39</v>
      </c>
      <c r="E2729" t="s">
        <v>21274</v>
      </c>
      <c r="F2729">
        <v>4</v>
      </c>
    </row>
    <row r="2730" spans="1:6" x14ac:dyDescent="0.25">
      <c r="A2730" t="s">
        <v>95</v>
      </c>
      <c r="B2730">
        <v>2015</v>
      </c>
      <c r="C2730" t="s">
        <v>9</v>
      </c>
      <c r="D2730" t="s">
        <v>103</v>
      </c>
      <c r="E2730" t="s">
        <v>21275</v>
      </c>
      <c r="F2730">
        <v>14</v>
      </c>
    </row>
    <row r="2731" spans="1:6" x14ac:dyDescent="0.25">
      <c r="A2731" t="s">
        <v>95</v>
      </c>
      <c r="B2731">
        <v>2015</v>
      </c>
      <c r="C2731" t="s">
        <v>10</v>
      </c>
      <c r="D2731" t="s">
        <v>107</v>
      </c>
      <c r="E2731" t="s">
        <v>21276</v>
      </c>
      <c r="F2731">
        <v>2</v>
      </c>
    </row>
    <row r="2732" spans="1:6" x14ac:dyDescent="0.25">
      <c r="A2732" t="s">
        <v>95</v>
      </c>
      <c r="B2732">
        <v>2015</v>
      </c>
      <c r="C2732" t="s">
        <v>10</v>
      </c>
      <c r="D2732" t="s">
        <v>103</v>
      </c>
      <c r="E2732" t="s">
        <v>21277</v>
      </c>
      <c r="F2732">
        <v>6</v>
      </c>
    </row>
    <row r="2733" spans="1:6" x14ac:dyDescent="0.25">
      <c r="A2733" t="s">
        <v>95</v>
      </c>
      <c r="B2733">
        <v>2015</v>
      </c>
      <c r="C2733" t="s">
        <v>11</v>
      </c>
      <c r="D2733" t="s">
        <v>38</v>
      </c>
      <c r="E2733" t="s">
        <v>21278</v>
      </c>
      <c r="F2733">
        <v>1</v>
      </c>
    </row>
    <row r="2734" spans="1:6" x14ac:dyDescent="0.25">
      <c r="A2734" t="s">
        <v>95</v>
      </c>
      <c r="B2734">
        <v>2015</v>
      </c>
      <c r="C2734" t="s">
        <v>11</v>
      </c>
      <c r="D2734" t="s">
        <v>102</v>
      </c>
      <c r="E2734" t="s">
        <v>21279</v>
      </c>
      <c r="F2734">
        <v>1</v>
      </c>
    </row>
    <row r="2735" spans="1:6" x14ac:dyDescent="0.25">
      <c r="A2735" t="s">
        <v>95</v>
      </c>
      <c r="B2735">
        <v>2015</v>
      </c>
      <c r="C2735" t="s">
        <v>11</v>
      </c>
      <c r="D2735" t="s">
        <v>107</v>
      </c>
      <c r="E2735" t="s">
        <v>21280</v>
      </c>
      <c r="F2735">
        <v>2</v>
      </c>
    </row>
    <row r="2736" spans="1:6" x14ac:dyDescent="0.25">
      <c r="A2736" t="s">
        <v>95</v>
      </c>
      <c r="B2736">
        <v>2015</v>
      </c>
      <c r="C2736" t="s">
        <v>11</v>
      </c>
      <c r="D2736" t="s">
        <v>39</v>
      </c>
      <c r="E2736" t="s">
        <v>21281</v>
      </c>
      <c r="F2736">
        <v>1</v>
      </c>
    </row>
    <row r="2737" spans="1:6" x14ac:dyDescent="0.25">
      <c r="A2737" t="s">
        <v>95</v>
      </c>
      <c r="B2737">
        <v>2015</v>
      </c>
      <c r="C2737" t="s">
        <v>11</v>
      </c>
      <c r="D2737" t="s">
        <v>103</v>
      </c>
      <c r="E2737" t="s">
        <v>21282</v>
      </c>
      <c r="F2737">
        <v>14</v>
      </c>
    </row>
    <row r="2738" spans="1:6" x14ac:dyDescent="0.25">
      <c r="A2738" t="s">
        <v>96</v>
      </c>
      <c r="B2738">
        <v>2010</v>
      </c>
      <c r="C2738" t="s">
        <v>7</v>
      </c>
      <c r="D2738" t="s">
        <v>38</v>
      </c>
      <c r="E2738" t="s">
        <v>21283</v>
      </c>
      <c r="F2738">
        <v>16</v>
      </c>
    </row>
    <row r="2739" spans="1:6" x14ac:dyDescent="0.25">
      <c r="A2739" t="s">
        <v>96</v>
      </c>
      <c r="B2739">
        <v>2010</v>
      </c>
      <c r="C2739" t="s">
        <v>7</v>
      </c>
      <c r="D2739" t="s">
        <v>40</v>
      </c>
      <c r="E2739" t="s">
        <v>21284</v>
      </c>
      <c r="F2739">
        <v>8</v>
      </c>
    </row>
    <row r="2740" spans="1:6" x14ac:dyDescent="0.25">
      <c r="A2740" t="s">
        <v>96</v>
      </c>
      <c r="B2740">
        <v>2010</v>
      </c>
      <c r="C2740" t="s">
        <v>7</v>
      </c>
      <c r="D2740" t="s">
        <v>102</v>
      </c>
      <c r="E2740" t="s">
        <v>21285</v>
      </c>
      <c r="F2740">
        <v>38</v>
      </c>
    </row>
    <row r="2741" spans="1:6" x14ac:dyDescent="0.25">
      <c r="A2741" t="s">
        <v>96</v>
      </c>
      <c r="B2741">
        <v>2010</v>
      </c>
      <c r="C2741" t="s">
        <v>7</v>
      </c>
      <c r="D2741" t="s">
        <v>107</v>
      </c>
      <c r="E2741" t="s">
        <v>21286</v>
      </c>
      <c r="F2741">
        <v>86</v>
      </c>
    </row>
    <row r="2742" spans="1:6" x14ac:dyDescent="0.25">
      <c r="A2742" t="s">
        <v>96</v>
      </c>
      <c r="B2742">
        <v>2010</v>
      </c>
      <c r="C2742" t="s">
        <v>7</v>
      </c>
      <c r="D2742" t="s">
        <v>39</v>
      </c>
      <c r="E2742" t="s">
        <v>21287</v>
      </c>
      <c r="F2742">
        <v>43</v>
      </c>
    </row>
    <row r="2743" spans="1:6" x14ac:dyDescent="0.25">
      <c r="A2743" t="s">
        <v>96</v>
      </c>
      <c r="B2743">
        <v>2010</v>
      </c>
      <c r="C2743" t="s">
        <v>7</v>
      </c>
      <c r="D2743" t="s">
        <v>103</v>
      </c>
      <c r="E2743" t="s">
        <v>21288</v>
      </c>
      <c r="F2743">
        <v>237</v>
      </c>
    </row>
    <row r="2744" spans="1:6" x14ac:dyDescent="0.25">
      <c r="A2744" t="s">
        <v>96</v>
      </c>
      <c r="B2744">
        <v>2010</v>
      </c>
      <c r="C2744" t="s">
        <v>8</v>
      </c>
      <c r="D2744" t="s">
        <v>38</v>
      </c>
      <c r="E2744" t="s">
        <v>21289</v>
      </c>
      <c r="F2744">
        <v>36</v>
      </c>
    </row>
    <row r="2745" spans="1:6" x14ac:dyDescent="0.25">
      <c r="A2745" t="s">
        <v>96</v>
      </c>
      <c r="B2745">
        <v>2010</v>
      </c>
      <c r="C2745" t="s">
        <v>8</v>
      </c>
      <c r="D2745" t="s">
        <v>40</v>
      </c>
      <c r="E2745" t="s">
        <v>21290</v>
      </c>
      <c r="F2745">
        <v>13</v>
      </c>
    </row>
    <row r="2746" spans="1:6" x14ac:dyDescent="0.25">
      <c r="A2746" t="s">
        <v>96</v>
      </c>
      <c r="B2746">
        <v>2010</v>
      </c>
      <c r="C2746" t="s">
        <v>8</v>
      </c>
      <c r="D2746" t="s">
        <v>102</v>
      </c>
      <c r="E2746" t="s">
        <v>21291</v>
      </c>
      <c r="F2746">
        <v>46</v>
      </c>
    </row>
    <row r="2747" spans="1:6" x14ac:dyDescent="0.25">
      <c r="A2747" t="s">
        <v>96</v>
      </c>
      <c r="B2747">
        <v>2010</v>
      </c>
      <c r="C2747" t="s">
        <v>8</v>
      </c>
      <c r="D2747" t="s">
        <v>107</v>
      </c>
      <c r="E2747" t="s">
        <v>21292</v>
      </c>
      <c r="F2747">
        <v>61</v>
      </c>
    </row>
    <row r="2748" spans="1:6" x14ac:dyDescent="0.25">
      <c r="A2748" t="s">
        <v>96</v>
      </c>
      <c r="B2748">
        <v>2010</v>
      </c>
      <c r="C2748" t="s">
        <v>8</v>
      </c>
      <c r="D2748" t="s">
        <v>39</v>
      </c>
      <c r="E2748" t="s">
        <v>21293</v>
      </c>
      <c r="F2748">
        <v>146</v>
      </c>
    </row>
    <row r="2749" spans="1:6" x14ac:dyDescent="0.25">
      <c r="A2749" t="s">
        <v>96</v>
      </c>
      <c r="B2749">
        <v>2010</v>
      </c>
      <c r="C2749" t="s">
        <v>8</v>
      </c>
      <c r="D2749" t="s">
        <v>103</v>
      </c>
      <c r="E2749" t="s">
        <v>21294</v>
      </c>
      <c r="F2749">
        <v>747</v>
      </c>
    </row>
    <row r="2750" spans="1:6" x14ac:dyDescent="0.25">
      <c r="A2750" t="s">
        <v>96</v>
      </c>
      <c r="B2750">
        <v>2010</v>
      </c>
      <c r="C2750" t="s">
        <v>9</v>
      </c>
      <c r="D2750" t="s">
        <v>38</v>
      </c>
      <c r="E2750" t="s">
        <v>21295</v>
      </c>
      <c r="F2750">
        <v>2</v>
      </c>
    </row>
    <row r="2751" spans="1:6" x14ac:dyDescent="0.25">
      <c r="A2751" t="s">
        <v>96</v>
      </c>
      <c r="B2751">
        <v>2010</v>
      </c>
      <c r="C2751" t="s">
        <v>9</v>
      </c>
      <c r="D2751" t="s">
        <v>102</v>
      </c>
      <c r="E2751" t="s">
        <v>21296</v>
      </c>
      <c r="F2751">
        <v>21</v>
      </c>
    </row>
    <row r="2752" spans="1:6" x14ac:dyDescent="0.25">
      <c r="A2752" t="s">
        <v>96</v>
      </c>
      <c r="B2752">
        <v>2010</v>
      </c>
      <c r="C2752" t="s">
        <v>9</v>
      </c>
      <c r="D2752" t="s">
        <v>107</v>
      </c>
      <c r="E2752" t="s">
        <v>21297</v>
      </c>
      <c r="F2752">
        <v>9</v>
      </c>
    </row>
    <row r="2753" spans="1:6" x14ac:dyDescent="0.25">
      <c r="A2753" t="s">
        <v>96</v>
      </c>
      <c r="B2753">
        <v>2010</v>
      </c>
      <c r="C2753" t="s">
        <v>9</v>
      </c>
      <c r="D2753" t="s">
        <v>39</v>
      </c>
      <c r="E2753" t="s">
        <v>21298</v>
      </c>
      <c r="F2753">
        <v>39</v>
      </c>
    </row>
    <row r="2754" spans="1:6" x14ac:dyDescent="0.25">
      <c r="A2754" t="s">
        <v>96</v>
      </c>
      <c r="B2754">
        <v>2010</v>
      </c>
      <c r="C2754" t="s">
        <v>9</v>
      </c>
      <c r="D2754" t="s">
        <v>103</v>
      </c>
      <c r="E2754" t="s">
        <v>21299</v>
      </c>
      <c r="F2754">
        <v>224</v>
      </c>
    </row>
    <row r="2755" spans="1:6" x14ac:dyDescent="0.25">
      <c r="A2755" t="s">
        <v>96</v>
      </c>
      <c r="B2755">
        <v>2010</v>
      </c>
      <c r="C2755" t="s">
        <v>10</v>
      </c>
      <c r="D2755" t="s">
        <v>102</v>
      </c>
      <c r="E2755" t="s">
        <v>21300</v>
      </c>
      <c r="F2755">
        <v>8</v>
      </c>
    </row>
    <row r="2756" spans="1:6" x14ac:dyDescent="0.25">
      <c r="A2756" t="s">
        <v>96</v>
      </c>
      <c r="B2756">
        <v>2010</v>
      </c>
      <c r="C2756" t="s">
        <v>10</v>
      </c>
      <c r="D2756" t="s">
        <v>107</v>
      </c>
      <c r="E2756" t="s">
        <v>21301</v>
      </c>
      <c r="F2756">
        <v>3</v>
      </c>
    </row>
    <row r="2757" spans="1:6" x14ac:dyDescent="0.25">
      <c r="A2757" t="s">
        <v>96</v>
      </c>
      <c r="B2757">
        <v>2010</v>
      </c>
      <c r="C2757" t="s">
        <v>10</v>
      </c>
      <c r="D2757" t="s">
        <v>39</v>
      </c>
      <c r="E2757" t="s">
        <v>21302</v>
      </c>
      <c r="F2757">
        <v>12</v>
      </c>
    </row>
    <row r="2758" spans="1:6" x14ac:dyDescent="0.25">
      <c r="A2758" t="s">
        <v>96</v>
      </c>
      <c r="B2758">
        <v>2010</v>
      </c>
      <c r="C2758" t="s">
        <v>10</v>
      </c>
      <c r="D2758" t="s">
        <v>103</v>
      </c>
      <c r="E2758" t="s">
        <v>21303</v>
      </c>
      <c r="F2758">
        <v>41</v>
      </c>
    </row>
    <row r="2759" spans="1:6" x14ac:dyDescent="0.25">
      <c r="A2759" t="s">
        <v>96</v>
      </c>
      <c r="B2759">
        <v>2010</v>
      </c>
      <c r="C2759" t="s">
        <v>11</v>
      </c>
      <c r="D2759" t="s">
        <v>102</v>
      </c>
      <c r="E2759" t="s">
        <v>21304</v>
      </c>
      <c r="F2759">
        <v>15</v>
      </c>
    </row>
    <row r="2760" spans="1:6" x14ac:dyDescent="0.25">
      <c r="A2760" t="s">
        <v>96</v>
      </c>
      <c r="B2760">
        <v>2010</v>
      </c>
      <c r="C2760" t="s">
        <v>11</v>
      </c>
      <c r="D2760" t="s">
        <v>107</v>
      </c>
      <c r="E2760" t="s">
        <v>21305</v>
      </c>
      <c r="F2760">
        <v>9</v>
      </c>
    </row>
    <row r="2761" spans="1:6" x14ac:dyDescent="0.25">
      <c r="A2761" t="s">
        <v>96</v>
      </c>
      <c r="B2761">
        <v>2010</v>
      </c>
      <c r="C2761" t="s">
        <v>11</v>
      </c>
      <c r="D2761" t="s">
        <v>39</v>
      </c>
      <c r="E2761" t="s">
        <v>21306</v>
      </c>
      <c r="F2761">
        <v>10</v>
      </c>
    </row>
    <row r="2762" spans="1:6" x14ac:dyDescent="0.25">
      <c r="A2762" t="s">
        <v>96</v>
      </c>
      <c r="B2762">
        <v>2010</v>
      </c>
      <c r="C2762" t="s">
        <v>11</v>
      </c>
      <c r="D2762" t="s">
        <v>103</v>
      </c>
      <c r="E2762" t="s">
        <v>21307</v>
      </c>
      <c r="F2762">
        <v>38</v>
      </c>
    </row>
    <row r="2763" spans="1:6" x14ac:dyDescent="0.25">
      <c r="A2763" t="s">
        <v>96</v>
      </c>
      <c r="B2763">
        <v>2011</v>
      </c>
      <c r="C2763" t="s">
        <v>7</v>
      </c>
      <c r="D2763" t="s">
        <v>38</v>
      </c>
      <c r="E2763" t="s">
        <v>21308</v>
      </c>
      <c r="F2763">
        <v>9</v>
      </c>
    </row>
    <row r="2764" spans="1:6" x14ac:dyDescent="0.25">
      <c r="A2764" t="s">
        <v>96</v>
      </c>
      <c r="B2764">
        <v>2011</v>
      </c>
      <c r="C2764" t="s">
        <v>7</v>
      </c>
      <c r="D2764" t="s">
        <v>40</v>
      </c>
      <c r="E2764" t="s">
        <v>21309</v>
      </c>
      <c r="F2764">
        <v>9</v>
      </c>
    </row>
    <row r="2765" spans="1:6" x14ac:dyDescent="0.25">
      <c r="A2765" t="s">
        <v>96</v>
      </c>
      <c r="B2765">
        <v>2011</v>
      </c>
      <c r="C2765" t="s">
        <v>7</v>
      </c>
      <c r="D2765" t="s">
        <v>102</v>
      </c>
      <c r="E2765" t="s">
        <v>21310</v>
      </c>
      <c r="F2765">
        <v>34</v>
      </c>
    </row>
    <row r="2766" spans="1:6" x14ac:dyDescent="0.25">
      <c r="A2766" t="s">
        <v>96</v>
      </c>
      <c r="B2766">
        <v>2011</v>
      </c>
      <c r="C2766" t="s">
        <v>7</v>
      </c>
      <c r="D2766" t="s">
        <v>107</v>
      </c>
      <c r="E2766" t="s">
        <v>21311</v>
      </c>
      <c r="F2766">
        <v>57</v>
      </c>
    </row>
    <row r="2767" spans="1:6" x14ac:dyDescent="0.25">
      <c r="A2767" t="s">
        <v>96</v>
      </c>
      <c r="B2767">
        <v>2011</v>
      </c>
      <c r="C2767" t="s">
        <v>7</v>
      </c>
      <c r="D2767" t="s">
        <v>39</v>
      </c>
      <c r="E2767" t="s">
        <v>21312</v>
      </c>
      <c r="F2767">
        <v>35</v>
      </c>
    </row>
    <row r="2768" spans="1:6" x14ac:dyDescent="0.25">
      <c r="A2768" t="s">
        <v>96</v>
      </c>
      <c r="B2768">
        <v>2011</v>
      </c>
      <c r="C2768" t="s">
        <v>7</v>
      </c>
      <c r="D2768" t="s">
        <v>103</v>
      </c>
      <c r="E2768" t="s">
        <v>21313</v>
      </c>
      <c r="F2768">
        <v>249</v>
      </c>
    </row>
    <row r="2769" spans="1:6" x14ac:dyDescent="0.25">
      <c r="A2769" t="s">
        <v>96</v>
      </c>
      <c r="B2769">
        <v>2011</v>
      </c>
      <c r="C2769" t="s">
        <v>8</v>
      </c>
      <c r="D2769" t="s">
        <v>38</v>
      </c>
      <c r="E2769" t="s">
        <v>21314</v>
      </c>
      <c r="F2769">
        <v>17</v>
      </c>
    </row>
    <row r="2770" spans="1:6" x14ac:dyDescent="0.25">
      <c r="A2770" t="s">
        <v>96</v>
      </c>
      <c r="B2770">
        <v>2011</v>
      </c>
      <c r="C2770" t="s">
        <v>8</v>
      </c>
      <c r="D2770" t="s">
        <v>40</v>
      </c>
      <c r="E2770" t="s">
        <v>21315</v>
      </c>
      <c r="F2770">
        <v>6</v>
      </c>
    </row>
    <row r="2771" spans="1:6" x14ac:dyDescent="0.25">
      <c r="A2771" t="s">
        <v>96</v>
      </c>
      <c r="B2771">
        <v>2011</v>
      </c>
      <c r="C2771" t="s">
        <v>8</v>
      </c>
      <c r="D2771" t="s">
        <v>102</v>
      </c>
      <c r="E2771" t="s">
        <v>21316</v>
      </c>
      <c r="F2771">
        <v>60</v>
      </c>
    </row>
    <row r="2772" spans="1:6" x14ac:dyDescent="0.25">
      <c r="A2772" t="s">
        <v>96</v>
      </c>
      <c r="B2772">
        <v>2011</v>
      </c>
      <c r="C2772" t="s">
        <v>8</v>
      </c>
      <c r="D2772" t="s">
        <v>107</v>
      </c>
      <c r="E2772" t="s">
        <v>21317</v>
      </c>
      <c r="F2772">
        <v>37</v>
      </c>
    </row>
    <row r="2773" spans="1:6" x14ac:dyDescent="0.25">
      <c r="A2773" t="s">
        <v>96</v>
      </c>
      <c r="B2773">
        <v>2011</v>
      </c>
      <c r="C2773" t="s">
        <v>8</v>
      </c>
      <c r="D2773" t="s">
        <v>39</v>
      </c>
      <c r="E2773" t="s">
        <v>21318</v>
      </c>
      <c r="F2773">
        <v>131</v>
      </c>
    </row>
    <row r="2774" spans="1:6" x14ac:dyDescent="0.25">
      <c r="A2774" t="s">
        <v>96</v>
      </c>
      <c r="B2774">
        <v>2011</v>
      </c>
      <c r="C2774" t="s">
        <v>8</v>
      </c>
      <c r="D2774" t="s">
        <v>103</v>
      </c>
      <c r="E2774" t="s">
        <v>21319</v>
      </c>
      <c r="F2774">
        <v>752</v>
      </c>
    </row>
    <row r="2775" spans="1:6" x14ac:dyDescent="0.25">
      <c r="A2775" t="s">
        <v>96</v>
      </c>
      <c r="B2775">
        <v>2011</v>
      </c>
      <c r="C2775" t="s">
        <v>9</v>
      </c>
      <c r="D2775" t="s">
        <v>38</v>
      </c>
      <c r="E2775" t="s">
        <v>21320</v>
      </c>
      <c r="F2775">
        <v>1</v>
      </c>
    </row>
    <row r="2776" spans="1:6" x14ac:dyDescent="0.25">
      <c r="A2776" t="s">
        <v>96</v>
      </c>
      <c r="B2776">
        <v>2011</v>
      </c>
      <c r="C2776" t="s">
        <v>9</v>
      </c>
      <c r="D2776" t="s">
        <v>102</v>
      </c>
      <c r="E2776" t="s">
        <v>21321</v>
      </c>
      <c r="F2776">
        <v>24</v>
      </c>
    </row>
    <row r="2777" spans="1:6" x14ac:dyDescent="0.25">
      <c r="A2777" t="s">
        <v>96</v>
      </c>
      <c r="B2777">
        <v>2011</v>
      </c>
      <c r="C2777" t="s">
        <v>9</v>
      </c>
      <c r="D2777" t="s">
        <v>107</v>
      </c>
      <c r="E2777" t="s">
        <v>21322</v>
      </c>
      <c r="F2777">
        <v>3</v>
      </c>
    </row>
    <row r="2778" spans="1:6" x14ac:dyDescent="0.25">
      <c r="A2778" t="s">
        <v>96</v>
      </c>
      <c r="B2778">
        <v>2011</v>
      </c>
      <c r="C2778" t="s">
        <v>9</v>
      </c>
      <c r="D2778" t="s">
        <v>39</v>
      </c>
      <c r="E2778" t="s">
        <v>21323</v>
      </c>
      <c r="F2778">
        <v>30</v>
      </c>
    </row>
    <row r="2779" spans="1:6" x14ac:dyDescent="0.25">
      <c r="A2779" t="s">
        <v>96</v>
      </c>
      <c r="B2779">
        <v>2011</v>
      </c>
      <c r="C2779" t="s">
        <v>9</v>
      </c>
      <c r="D2779" t="s">
        <v>103</v>
      </c>
      <c r="E2779" t="s">
        <v>21324</v>
      </c>
      <c r="F2779">
        <v>207</v>
      </c>
    </row>
    <row r="2780" spans="1:6" x14ac:dyDescent="0.25">
      <c r="A2780" t="s">
        <v>96</v>
      </c>
      <c r="B2780">
        <v>2011</v>
      </c>
      <c r="C2780" t="s">
        <v>10</v>
      </c>
      <c r="D2780" t="s">
        <v>38</v>
      </c>
      <c r="E2780" t="s">
        <v>21325</v>
      </c>
      <c r="F2780">
        <v>1</v>
      </c>
    </row>
    <row r="2781" spans="1:6" x14ac:dyDescent="0.25">
      <c r="A2781" t="s">
        <v>96</v>
      </c>
      <c r="B2781">
        <v>2011</v>
      </c>
      <c r="C2781" t="s">
        <v>10</v>
      </c>
      <c r="D2781" t="s">
        <v>102</v>
      </c>
      <c r="E2781" t="s">
        <v>21326</v>
      </c>
      <c r="F2781">
        <v>15</v>
      </c>
    </row>
    <row r="2782" spans="1:6" x14ac:dyDescent="0.25">
      <c r="A2782" t="s">
        <v>96</v>
      </c>
      <c r="B2782">
        <v>2011</v>
      </c>
      <c r="C2782" t="s">
        <v>10</v>
      </c>
      <c r="D2782" t="s">
        <v>39</v>
      </c>
      <c r="E2782" t="s">
        <v>21327</v>
      </c>
      <c r="F2782">
        <v>7</v>
      </c>
    </row>
    <row r="2783" spans="1:6" x14ac:dyDescent="0.25">
      <c r="A2783" t="s">
        <v>96</v>
      </c>
      <c r="B2783">
        <v>2011</v>
      </c>
      <c r="C2783" t="s">
        <v>10</v>
      </c>
      <c r="D2783" t="s">
        <v>103</v>
      </c>
      <c r="E2783" t="s">
        <v>21328</v>
      </c>
      <c r="F2783">
        <v>48</v>
      </c>
    </row>
    <row r="2784" spans="1:6" x14ac:dyDescent="0.25">
      <c r="A2784" t="s">
        <v>96</v>
      </c>
      <c r="B2784">
        <v>2011</v>
      </c>
      <c r="C2784" t="s">
        <v>11</v>
      </c>
      <c r="D2784" t="s">
        <v>102</v>
      </c>
      <c r="E2784" t="s">
        <v>21329</v>
      </c>
      <c r="F2784">
        <v>17</v>
      </c>
    </row>
    <row r="2785" spans="1:6" x14ac:dyDescent="0.25">
      <c r="A2785" t="s">
        <v>96</v>
      </c>
      <c r="B2785">
        <v>2011</v>
      </c>
      <c r="C2785" t="s">
        <v>11</v>
      </c>
      <c r="D2785" t="s">
        <v>107</v>
      </c>
      <c r="E2785" t="s">
        <v>21330</v>
      </c>
      <c r="F2785">
        <v>1</v>
      </c>
    </row>
    <row r="2786" spans="1:6" x14ac:dyDescent="0.25">
      <c r="A2786" t="s">
        <v>96</v>
      </c>
      <c r="B2786">
        <v>2011</v>
      </c>
      <c r="C2786" t="s">
        <v>11</v>
      </c>
      <c r="D2786" t="s">
        <v>39</v>
      </c>
      <c r="E2786" t="s">
        <v>21331</v>
      </c>
      <c r="F2786">
        <v>17</v>
      </c>
    </row>
    <row r="2787" spans="1:6" x14ac:dyDescent="0.25">
      <c r="A2787" t="s">
        <v>96</v>
      </c>
      <c r="B2787">
        <v>2011</v>
      </c>
      <c r="C2787" t="s">
        <v>11</v>
      </c>
      <c r="D2787" t="s">
        <v>103</v>
      </c>
      <c r="E2787" t="s">
        <v>21332</v>
      </c>
      <c r="F2787">
        <v>41</v>
      </c>
    </row>
    <row r="2788" spans="1:6" x14ac:dyDescent="0.25">
      <c r="A2788" t="s">
        <v>96</v>
      </c>
      <c r="B2788">
        <v>2012</v>
      </c>
      <c r="C2788" t="s">
        <v>7</v>
      </c>
      <c r="D2788" t="s">
        <v>38</v>
      </c>
      <c r="E2788" t="s">
        <v>21333</v>
      </c>
      <c r="F2788">
        <v>23</v>
      </c>
    </row>
    <row r="2789" spans="1:6" x14ac:dyDescent="0.25">
      <c r="A2789" t="s">
        <v>96</v>
      </c>
      <c r="B2789">
        <v>2012</v>
      </c>
      <c r="C2789" t="s">
        <v>7</v>
      </c>
      <c r="D2789" t="s">
        <v>40</v>
      </c>
      <c r="E2789" t="s">
        <v>21334</v>
      </c>
      <c r="F2789">
        <v>2</v>
      </c>
    </row>
    <row r="2790" spans="1:6" x14ac:dyDescent="0.25">
      <c r="A2790" t="s">
        <v>96</v>
      </c>
      <c r="B2790">
        <v>2012</v>
      </c>
      <c r="C2790" t="s">
        <v>7</v>
      </c>
      <c r="D2790" t="s">
        <v>102</v>
      </c>
      <c r="E2790" t="s">
        <v>21335</v>
      </c>
      <c r="F2790">
        <v>29</v>
      </c>
    </row>
    <row r="2791" spans="1:6" x14ac:dyDescent="0.25">
      <c r="A2791" t="s">
        <v>96</v>
      </c>
      <c r="B2791">
        <v>2012</v>
      </c>
      <c r="C2791" t="s">
        <v>7</v>
      </c>
      <c r="D2791" t="s">
        <v>107</v>
      </c>
      <c r="E2791" t="s">
        <v>21336</v>
      </c>
      <c r="F2791">
        <v>77</v>
      </c>
    </row>
    <row r="2792" spans="1:6" x14ac:dyDescent="0.25">
      <c r="A2792" t="s">
        <v>96</v>
      </c>
      <c r="B2792">
        <v>2012</v>
      </c>
      <c r="C2792" t="s">
        <v>7</v>
      </c>
      <c r="D2792" t="s">
        <v>39</v>
      </c>
      <c r="E2792" t="s">
        <v>21337</v>
      </c>
      <c r="F2792">
        <v>31</v>
      </c>
    </row>
    <row r="2793" spans="1:6" x14ac:dyDescent="0.25">
      <c r="A2793" t="s">
        <v>96</v>
      </c>
      <c r="B2793">
        <v>2012</v>
      </c>
      <c r="C2793" t="s">
        <v>7</v>
      </c>
      <c r="D2793" t="s">
        <v>103</v>
      </c>
      <c r="E2793" t="s">
        <v>21338</v>
      </c>
      <c r="F2793">
        <v>237</v>
      </c>
    </row>
    <row r="2794" spans="1:6" x14ac:dyDescent="0.25">
      <c r="A2794" t="s">
        <v>96</v>
      </c>
      <c r="B2794">
        <v>2012</v>
      </c>
      <c r="C2794" t="s">
        <v>8</v>
      </c>
      <c r="D2794" t="s">
        <v>38</v>
      </c>
      <c r="E2794" t="s">
        <v>21339</v>
      </c>
      <c r="F2794">
        <v>29</v>
      </c>
    </row>
    <row r="2795" spans="1:6" x14ac:dyDescent="0.25">
      <c r="A2795" t="s">
        <v>96</v>
      </c>
      <c r="B2795">
        <v>2012</v>
      </c>
      <c r="C2795" t="s">
        <v>8</v>
      </c>
      <c r="D2795" t="s">
        <v>40</v>
      </c>
      <c r="E2795" t="s">
        <v>21340</v>
      </c>
      <c r="F2795">
        <v>6</v>
      </c>
    </row>
    <row r="2796" spans="1:6" x14ac:dyDescent="0.25">
      <c r="A2796" t="s">
        <v>96</v>
      </c>
      <c r="B2796">
        <v>2012</v>
      </c>
      <c r="C2796" t="s">
        <v>8</v>
      </c>
      <c r="D2796" t="s">
        <v>102</v>
      </c>
      <c r="E2796" t="s">
        <v>21341</v>
      </c>
      <c r="F2796">
        <v>34</v>
      </c>
    </row>
    <row r="2797" spans="1:6" x14ac:dyDescent="0.25">
      <c r="A2797" t="s">
        <v>96</v>
      </c>
      <c r="B2797">
        <v>2012</v>
      </c>
      <c r="C2797" t="s">
        <v>8</v>
      </c>
      <c r="D2797" t="s">
        <v>107</v>
      </c>
      <c r="E2797" t="s">
        <v>21342</v>
      </c>
      <c r="F2797">
        <v>48</v>
      </c>
    </row>
    <row r="2798" spans="1:6" x14ac:dyDescent="0.25">
      <c r="A2798" t="s">
        <v>96</v>
      </c>
      <c r="B2798">
        <v>2012</v>
      </c>
      <c r="C2798" t="s">
        <v>8</v>
      </c>
      <c r="D2798" t="s">
        <v>39</v>
      </c>
      <c r="E2798" t="s">
        <v>21343</v>
      </c>
      <c r="F2798">
        <v>121</v>
      </c>
    </row>
    <row r="2799" spans="1:6" x14ac:dyDescent="0.25">
      <c r="A2799" t="s">
        <v>96</v>
      </c>
      <c r="B2799">
        <v>2012</v>
      </c>
      <c r="C2799" t="s">
        <v>8</v>
      </c>
      <c r="D2799" t="s">
        <v>103</v>
      </c>
      <c r="E2799" t="s">
        <v>21344</v>
      </c>
      <c r="F2799">
        <v>739</v>
      </c>
    </row>
    <row r="2800" spans="1:6" x14ac:dyDescent="0.25">
      <c r="A2800" t="s">
        <v>96</v>
      </c>
      <c r="B2800">
        <v>2012</v>
      </c>
      <c r="C2800" t="s">
        <v>9</v>
      </c>
      <c r="D2800" t="s">
        <v>38</v>
      </c>
      <c r="E2800" t="s">
        <v>21345</v>
      </c>
      <c r="F2800">
        <v>4</v>
      </c>
    </row>
    <row r="2801" spans="1:6" x14ac:dyDescent="0.25">
      <c r="A2801" t="s">
        <v>96</v>
      </c>
      <c r="B2801">
        <v>2012</v>
      </c>
      <c r="C2801" t="s">
        <v>9</v>
      </c>
      <c r="D2801" t="s">
        <v>40</v>
      </c>
      <c r="E2801" t="s">
        <v>21346</v>
      </c>
      <c r="F2801">
        <v>1</v>
      </c>
    </row>
    <row r="2802" spans="1:6" x14ac:dyDescent="0.25">
      <c r="A2802" t="s">
        <v>96</v>
      </c>
      <c r="B2802">
        <v>2012</v>
      </c>
      <c r="C2802" t="s">
        <v>9</v>
      </c>
      <c r="D2802" t="s">
        <v>102</v>
      </c>
      <c r="E2802" t="s">
        <v>21347</v>
      </c>
      <c r="F2802">
        <v>19</v>
      </c>
    </row>
    <row r="2803" spans="1:6" x14ac:dyDescent="0.25">
      <c r="A2803" t="s">
        <v>96</v>
      </c>
      <c r="B2803">
        <v>2012</v>
      </c>
      <c r="C2803" t="s">
        <v>9</v>
      </c>
      <c r="D2803" t="s">
        <v>107</v>
      </c>
      <c r="E2803" t="s">
        <v>21348</v>
      </c>
      <c r="F2803">
        <v>6</v>
      </c>
    </row>
    <row r="2804" spans="1:6" x14ac:dyDescent="0.25">
      <c r="A2804" t="s">
        <v>96</v>
      </c>
      <c r="B2804">
        <v>2012</v>
      </c>
      <c r="C2804" t="s">
        <v>9</v>
      </c>
      <c r="D2804" t="s">
        <v>39</v>
      </c>
      <c r="E2804" t="s">
        <v>21349</v>
      </c>
      <c r="F2804">
        <v>31</v>
      </c>
    </row>
    <row r="2805" spans="1:6" x14ac:dyDescent="0.25">
      <c r="A2805" t="s">
        <v>96</v>
      </c>
      <c r="B2805">
        <v>2012</v>
      </c>
      <c r="C2805" t="s">
        <v>9</v>
      </c>
      <c r="D2805" t="s">
        <v>103</v>
      </c>
      <c r="E2805" t="s">
        <v>21350</v>
      </c>
      <c r="F2805">
        <v>188</v>
      </c>
    </row>
    <row r="2806" spans="1:6" x14ac:dyDescent="0.25">
      <c r="A2806" t="s">
        <v>96</v>
      </c>
      <c r="B2806">
        <v>2012</v>
      </c>
      <c r="C2806" t="s">
        <v>10</v>
      </c>
      <c r="D2806" t="s">
        <v>102</v>
      </c>
      <c r="E2806" t="s">
        <v>21351</v>
      </c>
      <c r="F2806">
        <v>16</v>
      </c>
    </row>
    <row r="2807" spans="1:6" x14ac:dyDescent="0.25">
      <c r="A2807" t="s">
        <v>96</v>
      </c>
      <c r="B2807">
        <v>2012</v>
      </c>
      <c r="C2807" t="s">
        <v>10</v>
      </c>
      <c r="D2807" t="s">
        <v>107</v>
      </c>
      <c r="E2807" t="s">
        <v>21352</v>
      </c>
      <c r="F2807">
        <v>3</v>
      </c>
    </row>
    <row r="2808" spans="1:6" x14ac:dyDescent="0.25">
      <c r="A2808" t="s">
        <v>96</v>
      </c>
      <c r="B2808">
        <v>2012</v>
      </c>
      <c r="C2808" t="s">
        <v>10</v>
      </c>
      <c r="D2808" t="s">
        <v>39</v>
      </c>
      <c r="E2808" t="s">
        <v>21353</v>
      </c>
      <c r="F2808">
        <v>9</v>
      </c>
    </row>
    <row r="2809" spans="1:6" x14ac:dyDescent="0.25">
      <c r="A2809" t="s">
        <v>96</v>
      </c>
      <c r="B2809">
        <v>2012</v>
      </c>
      <c r="C2809" t="s">
        <v>10</v>
      </c>
      <c r="D2809" t="s">
        <v>103</v>
      </c>
      <c r="E2809" t="s">
        <v>21354</v>
      </c>
      <c r="F2809">
        <v>56</v>
      </c>
    </row>
    <row r="2810" spans="1:6" x14ac:dyDescent="0.25">
      <c r="A2810" t="s">
        <v>96</v>
      </c>
      <c r="B2810">
        <v>2012</v>
      </c>
      <c r="C2810" t="s">
        <v>11</v>
      </c>
      <c r="D2810" t="s">
        <v>38</v>
      </c>
      <c r="E2810" t="s">
        <v>21355</v>
      </c>
      <c r="F2810">
        <v>1</v>
      </c>
    </row>
    <row r="2811" spans="1:6" x14ac:dyDescent="0.25">
      <c r="A2811" t="s">
        <v>96</v>
      </c>
      <c r="B2811">
        <v>2012</v>
      </c>
      <c r="C2811" t="s">
        <v>11</v>
      </c>
      <c r="D2811" t="s">
        <v>102</v>
      </c>
      <c r="E2811" t="s">
        <v>21356</v>
      </c>
      <c r="F2811">
        <v>15</v>
      </c>
    </row>
    <row r="2812" spans="1:6" x14ac:dyDescent="0.25">
      <c r="A2812" t="s">
        <v>96</v>
      </c>
      <c r="B2812">
        <v>2012</v>
      </c>
      <c r="C2812" t="s">
        <v>11</v>
      </c>
      <c r="D2812" t="s">
        <v>107</v>
      </c>
      <c r="E2812" t="s">
        <v>21357</v>
      </c>
      <c r="F2812">
        <v>9</v>
      </c>
    </row>
    <row r="2813" spans="1:6" x14ac:dyDescent="0.25">
      <c r="A2813" t="s">
        <v>96</v>
      </c>
      <c r="B2813">
        <v>2012</v>
      </c>
      <c r="C2813" t="s">
        <v>11</v>
      </c>
      <c r="D2813" t="s">
        <v>39</v>
      </c>
      <c r="E2813" t="s">
        <v>21358</v>
      </c>
      <c r="F2813">
        <v>9</v>
      </c>
    </row>
    <row r="2814" spans="1:6" x14ac:dyDescent="0.25">
      <c r="A2814" t="s">
        <v>96</v>
      </c>
      <c r="B2814">
        <v>2012</v>
      </c>
      <c r="C2814" t="s">
        <v>11</v>
      </c>
      <c r="D2814" t="s">
        <v>103</v>
      </c>
      <c r="E2814" t="s">
        <v>21359</v>
      </c>
      <c r="F2814">
        <v>51</v>
      </c>
    </row>
    <row r="2815" spans="1:6" x14ac:dyDescent="0.25">
      <c r="A2815" t="s">
        <v>96</v>
      </c>
      <c r="B2815">
        <v>2013</v>
      </c>
      <c r="C2815" t="s">
        <v>7</v>
      </c>
      <c r="D2815" t="s">
        <v>38</v>
      </c>
      <c r="E2815" t="s">
        <v>21360</v>
      </c>
      <c r="F2815">
        <v>28</v>
      </c>
    </row>
    <row r="2816" spans="1:6" x14ac:dyDescent="0.25">
      <c r="A2816" t="s">
        <v>96</v>
      </c>
      <c r="B2816">
        <v>2013</v>
      </c>
      <c r="C2816" t="s">
        <v>7</v>
      </c>
      <c r="D2816" t="s">
        <v>40</v>
      </c>
      <c r="E2816" t="s">
        <v>21361</v>
      </c>
      <c r="F2816">
        <v>17</v>
      </c>
    </row>
    <row r="2817" spans="1:6" x14ac:dyDescent="0.25">
      <c r="A2817" t="s">
        <v>96</v>
      </c>
      <c r="B2817">
        <v>2013</v>
      </c>
      <c r="C2817" t="s">
        <v>7</v>
      </c>
      <c r="D2817" t="s">
        <v>102</v>
      </c>
      <c r="E2817" t="s">
        <v>21362</v>
      </c>
      <c r="F2817">
        <v>35</v>
      </c>
    </row>
    <row r="2818" spans="1:6" x14ac:dyDescent="0.25">
      <c r="A2818" t="s">
        <v>96</v>
      </c>
      <c r="B2818">
        <v>2013</v>
      </c>
      <c r="C2818" t="s">
        <v>7</v>
      </c>
      <c r="D2818" t="s">
        <v>107</v>
      </c>
      <c r="E2818" t="s">
        <v>21363</v>
      </c>
      <c r="F2818">
        <v>94</v>
      </c>
    </row>
    <row r="2819" spans="1:6" x14ac:dyDescent="0.25">
      <c r="A2819" t="s">
        <v>96</v>
      </c>
      <c r="B2819">
        <v>2013</v>
      </c>
      <c r="C2819" t="s">
        <v>7</v>
      </c>
      <c r="D2819" t="s">
        <v>39</v>
      </c>
      <c r="E2819" t="s">
        <v>21364</v>
      </c>
      <c r="F2819">
        <v>41</v>
      </c>
    </row>
    <row r="2820" spans="1:6" x14ac:dyDescent="0.25">
      <c r="A2820" t="s">
        <v>96</v>
      </c>
      <c r="B2820">
        <v>2013</v>
      </c>
      <c r="C2820" t="s">
        <v>7</v>
      </c>
      <c r="D2820" t="s">
        <v>103</v>
      </c>
      <c r="E2820" t="s">
        <v>21365</v>
      </c>
      <c r="F2820">
        <v>208</v>
      </c>
    </row>
    <row r="2821" spans="1:6" x14ac:dyDescent="0.25">
      <c r="A2821" t="s">
        <v>96</v>
      </c>
      <c r="B2821">
        <v>2013</v>
      </c>
      <c r="C2821" t="s">
        <v>8</v>
      </c>
      <c r="D2821" t="s">
        <v>38</v>
      </c>
      <c r="E2821" t="s">
        <v>21366</v>
      </c>
      <c r="F2821">
        <v>45</v>
      </c>
    </row>
    <row r="2822" spans="1:6" x14ac:dyDescent="0.25">
      <c r="A2822" t="s">
        <v>96</v>
      </c>
      <c r="B2822">
        <v>2013</v>
      </c>
      <c r="C2822" t="s">
        <v>8</v>
      </c>
      <c r="D2822" t="s">
        <v>40</v>
      </c>
      <c r="E2822" t="s">
        <v>21367</v>
      </c>
      <c r="F2822">
        <v>16</v>
      </c>
    </row>
    <row r="2823" spans="1:6" x14ac:dyDescent="0.25">
      <c r="A2823" t="s">
        <v>96</v>
      </c>
      <c r="B2823">
        <v>2013</v>
      </c>
      <c r="C2823" t="s">
        <v>8</v>
      </c>
      <c r="D2823" t="s">
        <v>102</v>
      </c>
      <c r="E2823" t="s">
        <v>21368</v>
      </c>
      <c r="F2823">
        <v>48</v>
      </c>
    </row>
    <row r="2824" spans="1:6" x14ac:dyDescent="0.25">
      <c r="A2824" t="s">
        <v>96</v>
      </c>
      <c r="B2824">
        <v>2013</v>
      </c>
      <c r="C2824" t="s">
        <v>8</v>
      </c>
      <c r="D2824" t="s">
        <v>107</v>
      </c>
      <c r="E2824" t="s">
        <v>21369</v>
      </c>
      <c r="F2824">
        <v>82</v>
      </c>
    </row>
    <row r="2825" spans="1:6" x14ac:dyDescent="0.25">
      <c r="A2825" t="s">
        <v>96</v>
      </c>
      <c r="B2825">
        <v>2013</v>
      </c>
      <c r="C2825" t="s">
        <v>8</v>
      </c>
      <c r="D2825" t="s">
        <v>39</v>
      </c>
      <c r="E2825" t="s">
        <v>21370</v>
      </c>
      <c r="F2825">
        <v>135</v>
      </c>
    </row>
    <row r="2826" spans="1:6" x14ac:dyDescent="0.25">
      <c r="A2826" t="s">
        <v>96</v>
      </c>
      <c r="B2826">
        <v>2013</v>
      </c>
      <c r="C2826" t="s">
        <v>8</v>
      </c>
      <c r="D2826" t="s">
        <v>103</v>
      </c>
      <c r="E2826" t="s">
        <v>21371</v>
      </c>
      <c r="F2826">
        <v>709</v>
      </c>
    </row>
    <row r="2827" spans="1:6" x14ac:dyDescent="0.25">
      <c r="A2827" t="s">
        <v>96</v>
      </c>
      <c r="B2827">
        <v>2013</v>
      </c>
      <c r="C2827" t="s">
        <v>9</v>
      </c>
      <c r="D2827" t="s">
        <v>38</v>
      </c>
      <c r="E2827" t="s">
        <v>21372</v>
      </c>
      <c r="F2827">
        <v>5</v>
      </c>
    </row>
    <row r="2828" spans="1:6" x14ac:dyDescent="0.25">
      <c r="A2828" t="s">
        <v>96</v>
      </c>
      <c r="B2828">
        <v>2013</v>
      </c>
      <c r="C2828" t="s">
        <v>9</v>
      </c>
      <c r="D2828" t="s">
        <v>40</v>
      </c>
      <c r="E2828" t="s">
        <v>21373</v>
      </c>
      <c r="F2828">
        <v>2</v>
      </c>
    </row>
    <row r="2829" spans="1:6" x14ac:dyDescent="0.25">
      <c r="A2829" t="s">
        <v>96</v>
      </c>
      <c r="B2829">
        <v>2013</v>
      </c>
      <c r="C2829" t="s">
        <v>9</v>
      </c>
      <c r="D2829" t="s">
        <v>102</v>
      </c>
      <c r="E2829" t="s">
        <v>21374</v>
      </c>
      <c r="F2829">
        <v>17</v>
      </c>
    </row>
    <row r="2830" spans="1:6" x14ac:dyDescent="0.25">
      <c r="A2830" t="s">
        <v>96</v>
      </c>
      <c r="B2830">
        <v>2013</v>
      </c>
      <c r="C2830" t="s">
        <v>9</v>
      </c>
      <c r="D2830" t="s">
        <v>107</v>
      </c>
      <c r="E2830" t="s">
        <v>21375</v>
      </c>
      <c r="F2830">
        <v>6</v>
      </c>
    </row>
    <row r="2831" spans="1:6" x14ac:dyDescent="0.25">
      <c r="A2831" t="s">
        <v>96</v>
      </c>
      <c r="B2831">
        <v>2013</v>
      </c>
      <c r="C2831" t="s">
        <v>9</v>
      </c>
      <c r="D2831" t="s">
        <v>39</v>
      </c>
      <c r="E2831" t="s">
        <v>21376</v>
      </c>
      <c r="F2831">
        <v>36</v>
      </c>
    </row>
    <row r="2832" spans="1:6" x14ac:dyDescent="0.25">
      <c r="A2832" t="s">
        <v>96</v>
      </c>
      <c r="B2832">
        <v>2013</v>
      </c>
      <c r="C2832" t="s">
        <v>9</v>
      </c>
      <c r="D2832" t="s">
        <v>103</v>
      </c>
      <c r="E2832" t="s">
        <v>21377</v>
      </c>
      <c r="F2832">
        <v>174</v>
      </c>
    </row>
    <row r="2833" spans="1:6" x14ac:dyDescent="0.25">
      <c r="A2833" t="s">
        <v>96</v>
      </c>
      <c r="B2833">
        <v>2013</v>
      </c>
      <c r="C2833" t="s">
        <v>10</v>
      </c>
      <c r="D2833" t="s">
        <v>102</v>
      </c>
      <c r="E2833" t="s">
        <v>21378</v>
      </c>
      <c r="F2833">
        <v>19</v>
      </c>
    </row>
    <row r="2834" spans="1:6" x14ac:dyDescent="0.25">
      <c r="A2834" t="s">
        <v>96</v>
      </c>
      <c r="B2834">
        <v>2013</v>
      </c>
      <c r="C2834" t="s">
        <v>10</v>
      </c>
      <c r="D2834" t="s">
        <v>107</v>
      </c>
      <c r="E2834" t="s">
        <v>21379</v>
      </c>
      <c r="F2834">
        <v>1</v>
      </c>
    </row>
    <row r="2835" spans="1:6" x14ac:dyDescent="0.25">
      <c r="A2835" t="s">
        <v>96</v>
      </c>
      <c r="B2835">
        <v>2013</v>
      </c>
      <c r="C2835" t="s">
        <v>10</v>
      </c>
      <c r="D2835" t="s">
        <v>39</v>
      </c>
      <c r="E2835" t="s">
        <v>21380</v>
      </c>
      <c r="F2835">
        <v>8</v>
      </c>
    </row>
    <row r="2836" spans="1:6" x14ac:dyDescent="0.25">
      <c r="A2836" t="s">
        <v>96</v>
      </c>
      <c r="B2836">
        <v>2013</v>
      </c>
      <c r="C2836" t="s">
        <v>10</v>
      </c>
      <c r="D2836" t="s">
        <v>103</v>
      </c>
      <c r="E2836" t="s">
        <v>21381</v>
      </c>
      <c r="F2836">
        <v>53</v>
      </c>
    </row>
    <row r="2837" spans="1:6" x14ac:dyDescent="0.25">
      <c r="A2837" t="s">
        <v>96</v>
      </c>
      <c r="B2837">
        <v>2013</v>
      </c>
      <c r="C2837" t="s">
        <v>11</v>
      </c>
      <c r="D2837" t="s">
        <v>38</v>
      </c>
      <c r="E2837" t="s">
        <v>21382</v>
      </c>
      <c r="F2837">
        <v>1</v>
      </c>
    </row>
    <row r="2838" spans="1:6" x14ac:dyDescent="0.25">
      <c r="A2838" t="s">
        <v>96</v>
      </c>
      <c r="B2838">
        <v>2013</v>
      </c>
      <c r="C2838" t="s">
        <v>11</v>
      </c>
      <c r="D2838" t="s">
        <v>102</v>
      </c>
      <c r="E2838" t="s">
        <v>21383</v>
      </c>
      <c r="F2838">
        <v>29</v>
      </c>
    </row>
    <row r="2839" spans="1:6" x14ac:dyDescent="0.25">
      <c r="A2839" t="s">
        <v>96</v>
      </c>
      <c r="B2839">
        <v>2013</v>
      </c>
      <c r="C2839" t="s">
        <v>11</v>
      </c>
      <c r="D2839" t="s">
        <v>107</v>
      </c>
      <c r="E2839" t="s">
        <v>21384</v>
      </c>
      <c r="F2839">
        <v>10</v>
      </c>
    </row>
    <row r="2840" spans="1:6" x14ac:dyDescent="0.25">
      <c r="A2840" t="s">
        <v>96</v>
      </c>
      <c r="B2840">
        <v>2013</v>
      </c>
      <c r="C2840" t="s">
        <v>11</v>
      </c>
      <c r="D2840" t="s">
        <v>39</v>
      </c>
      <c r="E2840" t="s">
        <v>21385</v>
      </c>
      <c r="F2840">
        <v>10</v>
      </c>
    </row>
    <row r="2841" spans="1:6" x14ac:dyDescent="0.25">
      <c r="A2841" t="s">
        <v>96</v>
      </c>
      <c r="B2841">
        <v>2013</v>
      </c>
      <c r="C2841" t="s">
        <v>11</v>
      </c>
      <c r="D2841" t="s">
        <v>103</v>
      </c>
      <c r="E2841" t="s">
        <v>21386</v>
      </c>
      <c r="F2841">
        <v>54</v>
      </c>
    </row>
    <row r="2842" spans="1:6" x14ac:dyDescent="0.25">
      <c r="A2842" t="s">
        <v>96</v>
      </c>
      <c r="B2842">
        <v>2014</v>
      </c>
      <c r="C2842" t="s">
        <v>7</v>
      </c>
      <c r="D2842" t="s">
        <v>38</v>
      </c>
      <c r="E2842" t="s">
        <v>21387</v>
      </c>
      <c r="F2842">
        <v>23</v>
      </c>
    </row>
    <row r="2843" spans="1:6" x14ac:dyDescent="0.25">
      <c r="A2843" t="s">
        <v>96</v>
      </c>
      <c r="B2843">
        <v>2014</v>
      </c>
      <c r="C2843" t="s">
        <v>7</v>
      </c>
      <c r="D2843" t="s">
        <v>40</v>
      </c>
      <c r="E2843" t="s">
        <v>21388</v>
      </c>
      <c r="F2843">
        <v>7</v>
      </c>
    </row>
    <row r="2844" spans="1:6" x14ac:dyDescent="0.25">
      <c r="A2844" t="s">
        <v>96</v>
      </c>
      <c r="B2844">
        <v>2014</v>
      </c>
      <c r="C2844" t="s">
        <v>7</v>
      </c>
      <c r="D2844" t="s">
        <v>102</v>
      </c>
      <c r="E2844" t="s">
        <v>21389</v>
      </c>
      <c r="F2844">
        <v>40</v>
      </c>
    </row>
    <row r="2845" spans="1:6" x14ac:dyDescent="0.25">
      <c r="A2845" t="s">
        <v>96</v>
      </c>
      <c r="B2845">
        <v>2014</v>
      </c>
      <c r="C2845" t="s">
        <v>7</v>
      </c>
      <c r="D2845" t="s">
        <v>107</v>
      </c>
      <c r="E2845" t="s">
        <v>21390</v>
      </c>
      <c r="F2845">
        <v>89</v>
      </c>
    </row>
    <row r="2846" spans="1:6" x14ac:dyDescent="0.25">
      <c r="A2846" t="s">
        <v>96</v>
      </c>
      <c r="B2846">
        <v>2014</v>
      </c>
      <c r="C2846" t="s">
        <v>7</v>
      </c>
      <c r="D2846" t="s">
        <v>39</v>
      </c>
      <c r="E2846" t="s">
        <v>21391</v>
      </c>
      <c r="F2846">
        <v>43</v>
      </c>
    </row>
    <row r="2847" spans="1:6" x14ac:dyDescent="0.25">
      <c r="A2847" t="s">
        <v>96</v>
      </c>
      <c r="B2847">
        <v>2014</v>
      </c>
      <c r="C2847" t="s">
        <v>7</v>
      </c>
      <c r="D2847" t="s">
        <v>103</v>
      </c>
      <c r="E2847" t="s">
        <v>21392</v>
      </c>
      <c r="F2847">
        <v>231</v>
      </c>
    </row>
    <row r="2848" spans="1:6" x14ac:dyDescent="0.25">
      <c r="A2848" t="s">
        <v>96</v>
      </c>
      <c r="B2848">
        <v>2014</v>
      </c>
      <c r="C2848" t="s">
        <v>8</v>
      </c>
      <c r="D2848" t="s">
        <v>38</v>
      </c>
      <c r="E2848" t="s">
        <v>21393</v>
      </c>
      <c r="F2848">
        <v>64</v>
      </c>
    </row>
    <row r="2849" spans="1:6" x14ac:dyDescent="0.25">
      <c r="A2849" t="s">
        <v>96</v>
      </c>
      <c r="B2849">
        <v>2014</v>
      </c>
      <c r="C2849" t="s">
        <v>8</v>
      </c>
      <c r="D2849" t="s">
        <v>40</v>
      </c>
      <c r="E2849" t="s">
        <v>21394</v>
      </c>
      <c r="F2849">
        <v>21</v>
      </c>
    </row>
    <row r="2850" spans="1:6" x14ac:dyDescent="0.25">
      <c r="A2850" t="s">
        <v>96</v>
      </c>
      <c r="B2850">
        <v>2014</v>
      </c>
      <c r="C2850" t="s">
        <v>8</v>
      </c>
      <c r="D2850" t="s">
        <v>102</v>
      </c>
      <c r="E2850" t="s">
        <v>21395</v>
      </c>
      <c r="F2850">
        <v>53</v>
      </c>
    </row>
    <row r="2851" spans="1:6" x14ac:dyDescent="0.25">
      <c r="A2851" t="s">
        <v>96</v>
      </c>
      <c r="B2851">
        <v>2014</v>
      </c>
      <c r="C2851" t="s">
        <v>8</v>
      </c>
      <c r="D2851" t="s">
        <v>107</v>
      </c>
      <c r="E2851" t="s">
        <v>21396</v>
      </c>
      <c r="F2851">
        <v>68</v>
      </c>
    </row>
    <row r="2852" spans="1:6" x14ac:dyDescent="0.25">
      <c r="A2852" t="s">
        <v>96</v>
      </c>
      <c r="B2852">
        <v>2014</v>
      </c>
      <c r="C2852" t="s">
        <v>8</v>
      </c>
      <c r="D2852" t="s">
        <v>39</v>
      </c>
      <c r="E2852" t="s">
        <v>21397</v>
      </c>
      <c r="F2852">
        <v>130</v>
      </c>
    </row>
    <row r="2853" spans="1:6" x14ac:dyDescent="0.25">
      <c r="A2853" t="s">
        <v>96</v>
      </c>
      <c r="B2853">
        <v>2014</v>
      </c>
      <c r="C2853" t="s">
        <v>8</v>
      </c>
      <c r="D2853" t="s">
        <v>103</v>
      </c>
      <c r="E2853" t="s">
        <v>21398</v>
      </c>
      <c r="F2853">
        <v>693</v>
      </c>
    </row>
    <row r="2854" spans="1:6" x14ac:dyDescent="0.25">
      <c r="A2854" t="s">
        <v>96</v>
      </c>
      <c r="B2854">
        <v>2014</v>
      </c>
      <c r="C2854" t="s">
        <v>9</v>
      </c>
      <c r="D2854" t="s">
        <v>38</v>
      </c>
      <c r="E2854" t="s">
        <v>21399</v>
      </c>
      <c r="F2854">
        <v>5</v>
      </c>
    </row>
    <row r="2855" spans="1:6" x14ac:dyDescent="0.25">
      <c r="A2855" t="s">
        <v>96</v>
      </c>
      <c r="B2855">
        <v>2014</v>
      </c>
      <c r="C2855" t="s">
        <v>9</v>
      </c>
      <c r="D2855" t="s">
        <v>102</v>
      </c>
      <c r="E2855" t="s">
        <v>21400</v>
      </c>
      <c r="F2855">
        <v>18</v>
      </c>
    </row>
    <row r="2856" spans="1:6" x14ac:dyDescent="0.25">
      <c r="A2856" t="s">
        <v>96</v>
      </c>
      <c r="B2856">
        <v>2014</v>
      </c>
      <c r="C2856" t="s">
        <v>9</v>
      </c>
      <c r="D2856" t="s">
        <v>107</v>
      </c>
      <c r="E2856" t="s">
        <v>21401</v>
      </c>
      <c r="F2856">
        <v>10</v>
      </c>
    </row>
    <row r="2857" spans="1:6" x14ac:dyDescent="0.25">
      <c r="A2857" t="s">
        <v>96</v>
      </c>
      <c r="B2857">
        <v>2014</v>
      </c>
      <c r="C2857" t="s">
        <v>9</v>
      </c>
      <c r="D2857" t="s">
        <v>39</v>
      </c>
      <c r="E2857" t="s">
        <v>21402</v>
      </c>
      <c r="F2857">
        <v>21</v>
      </c>
    </row>
    <row r="2858" spans="1:6" x14ac:dyDescent="0.25">
      <c r="A2858" t="s">
        <v>96</v>
      </c>
      <c r="B2858">
        <v>2014</v>
      </c>
      <c r="C2858" t="s">
        <v>9</v>
      </c>
      <c r="D2858" t="s">
        <v>103</v>
      </c>
      <c r="E2858" t="s">
        <v>21403</v>
      </c>
      <c r="F2858">
        <v>154</v>
      </c>
    </row>
    <row r="2859" spans="1:6" x14ac:dyDescent="0.25">
      <c r="A2859" t="s">
        <v>96</v>
      </c>
      <c r="B2859">
        <v>2014</v>
      </c>
      <c r="C2859" t="s">
        <v>10</v>
      </c>
      <c r="D2859" t="s">
        <v>102</v>
      </c>
      <c r="E2859" t="s">
        <v>21404</v>
      </c>
      <c r="F2859">
        <v>10</v>
      </c>
    </row>
    <row r="2860" spans="1:6" x14ac:dyDescent="0.25">
      <c r="A2860" t="s">
        <v>96</v>
      </c>
      <c r="B2860">
        <v>2014</v>
      </c>
      <c r="C2860" t="s">
        <v>10</v>
      </c>
      <c r="D2860" t="s">
        <v>107</v>
      </c>
      <c r="E2860" t="s">
        <v>21405</v>
      </c>
      <c r="F2860">
        <v>6</v>
      </c>
    </row>
    <row r="2861" spans="1:6" x14ac:dyDescent="0.25">
      <c r="A2861" t="s">
        <v>96</v>
      </c>
      <c r="B2861">
        <v>2014</v>
      </c>
      <c r="C2861" t="s">
        <v>10</v>
      </c>
      <c r="D2861" t="s">
        <v>39</v>
      </c>
      <c r="E2861" t="s">
        <v>21406</v>
      </c>
      <c r="F2861">
        <v>12</v>
      </c>
    </row>
    <row r="2862" spans="1:6" x14ac:dyDescent="0.25">
      <c r="A2862" t="s">
        <v>96</v>
      </c>
      <c r="B2862">
        <v>2014</v>
      </c>
      <c r="C2862" t="s">
        <v>10</v>
      </c>
      <c r="D2862" t="s">
        <v>103</v>
      </c>
      <c r="E2862" t="s">
        <v>21407</v>
      </c>
      <c r="F2862">
        <v>40</v>
      </c>
    </row>
    <row r="2863" spans="1:6" x14ac:dyDescent="0.25">
      <c r="A2863" t="s">
        <v>96</v>
      </c>
      <c r="B2863">
        <v>2014</v>
      </c>
      <c r="C2863" t="s">
        <v>11</v>
      </c>
      <c r="D2863" t="s">
        <v>40</v>
      </c>
      <c r="E2863" t="s">
        <v>21408</v>
      </c>
      <c r="F2863">
        <v>2</v>
      </c>
    </row>
    <row r="2864" spans="1:6" x14ac:dyDescent="0.25">
      <c r="A2864" t="s">
        <v>96</v>
      </c>
      <c r="B2864">
        <v>2014</v>
      </c>
      <c r="C2864" t="s">
        <v>11</v>
      </c>
      <c r="D2864" t="s">
        <v>102</v>
      </c>
      <c r="E2864" t="s">
        <v>21409</v>
      </c>
      <c r="F2864">
        <v>34</v>
      </c>
    </row>
    <row r="2865" spans="1:6" x14ac:dyDescent="0.25">
      <c r="A2865" t="s">
        <v>96</v>
      </c>
      <c r="B2865">
        <v>2014</v>
      </c>
      <c r="C2865" t="s">
        <v>11</v>
      </c>
      <c r="D2865" t="s">
        <v>107</v>
      </c>
      <c r="E2865" t="s">
        <v>21410</v>
      </c>
      <c r="F2865">
        <v>8</v>
      </c>
    </row>
    <row r="2866" spans="1:6" x14ac:dyDescent="0.25">
      <c r="A2866" t="s">
        <v>96</v>
      </c>
      <c r="B2866">
        <v>2014</v>
      </c>
      <c r="C2866" t="s">
        <v>11</v>
      </c>
      <c r="D2866" t="s">
        <v>39</v>
      </c>
      <c r="E2866" t="s">
        <v>21411</v>
      </c>
      <c r="F2866">
        <v>6</v>
      </c>
    </row>
    <row r="2867" spans="1:6" x14ac:dyDescent="0.25">
      <c r="A2867" t="s">
        <v>96</v>
      </c>
      <c r="B2867">
        <v>2014</v>
      </c>
      <c r="C2867" t="s">
        <v>11</v>
      </c>
      <c r="D2867" t="s">
        <v>103</v>
      </c>
      <c r="E2867" t="s">
        <v>21412</v>
      </c>
      <c r="F2867">
        <v>60</v>
      </c>
    </row>
    <row r="2868" spans="1:6" x14ac:dyDescent="0.25">
      <c r="A2868" t="s">
        <v>96</v>
      </c>
      <c r="B2868">
        <v>2015</v>
      </c>
      <c r="C2868" t="s">
        <v>7</v>
      </c>
      <c r="D2868" t="s">
        <v>38</v>
      </c>
      <c r="E2868" t="s">
        <v>21413</v>
      </c>
      <c r="F2868">
        <v>28</v>
      </c>
    </row>
    <row r="2869" spans="1:6" x14ac:dyDescent="0.25">
      <c r="A2869" t="s">
        <v>96</v>
      </c>
      <c r="B2869">
        <v>2015</v>
      </c>
      <c r="C2869" t="s">
        <v>7</v>
      </c>
      <c r="D2869" t="s">
        <v>40</v>
      </c>
      <c r="E2869" t="s">
        <v>21414</v>
      </c>
      <c r="F2869">
        <v>12</v>
      </c>
    </row>
    <row r="2870" spans="1:6" x14ac:dyDescent="0.25">
      <c r="A2870" t="s">
        <v>96</v>
      </c>
      <c r="B2870">
        <v>2015</v>
      </c>
      <c r="C2870" t="s">
        <v>7</v>
      </c>
      <c r="D2870" t="s">
        <v>102</v>
      </c>
      <c r="E2870" t="s">
        <v>21415</v>
      </c>
      <c r="F2870">
        <v>51</v>
      </c>
    </row>
    <row r="2871" spans="1:6" x14ac:dyDescent="0.25">
      <c r="A2871" t="s">
        <v>96</v>
      </c>
      <c r="B2871">
        <v>2015</v>
      </c>
      <c r="C2871" t="s">
        <v>7</v>
      </c>
      <c r="D2871" t="s">
        <v>107</v>
      </c>
      <c r="E2871" t="s">
        <v>21416</v>
      </c>
      <c r="F2871">
        <v>82</v>
      </c>
    </row>
    <row r="2872" spans="1:6" x14ac:dyDescent="0.25">
      <c r="A2872" t="s">
        <v>96</v>
      </c>
      <c r="B2872">
        <v>2015</v>
      </c>
      <c r="C2872" t="s">
        <v>7</v>
      </c>
      <c r="D2872" t="s">
        <v>39</v>
      </c>
      <c r="E2872" t="s">
        <v>21417</v>
      </c>
      <c r="F2872">
        <v>35</v>
      </c>
    </row>
    <row r="2873" spans="1:6" x14ac:dyDescent="0.25">
      <c r="A2873" t="s">
        <v>96</v>
      </c>
      <c r="B2873">
        <v>2015</v>
      </c>
      <c r="C2873" t="s">
        <v>7</v>
      </c>
      <c r="D2873" t="s">
        <v>103</v>
      </c>
      <c r="E2873" t="s">
        <v>21418</v>
      </c>
      <c r="F2873">
        <v>229</v>
      </c>
    </row>
    <row r="2874" spans="1:6" x14ac:dyDescent="0.25">
      <c r="A2874" t="s">
        <v>96</v>
      </c>
      <c r="B2874">
        <v>2015</v>
      </c>
      <c r="C2874" t="s">
        <v>8</v>
      </c>
      <c r="D2874" t="s">
        <v>38</v>
      </c>
      <c r="E2874" t="s">
        <v>21419</v>
      </c>
      <c r="F2874">
        <v>38</v>
      </c>
    </row>
    <row r="2875" spans="1:6" x14ac:dyDescent="0.25">
      <c r="A2875" t="s">
        <v>96</v>
      </c>
      <c r="B2875">
        <v>2015</v>
      </c>
      <c r="C2875" t="s">
        <v>8</v>
      </c>
      <c r="D2875" t="s">
        <v>40</v>
      </c>
      <c r="E2875" t="s">
        <v>21420</v>
      </c>
      <c r="F2875">
        <v>26</v>
      </c>
    </row>
    <row r="2876" spans="1:6" x14ac:dyDescent="0.25">
      <c r="A2876" t="s">
        <v>96</v>
      </c>
      <c r="B2876">
        <v>2015</v>
      </c>
      <c r="C2876" t="s">
        <v>8</v>
      </c>
      <c r="D2876" t="s">
        <v>102</v>
      </c>
      <c r="E2876" t="s">
        <v>21421</v>
      </c>
      <c r="F2876">
        <v>63</v>
      </c>
    </row>
    <row r="2877" spans="1:6" x14ac:dyDescent="0.25">
      <c r="A2877" t="s">
        <v>96</v>
      </c>
      <c r="B2877">
        <v>2015</v>
      </c>
      <c r="C2877" t="s">
        <v>8</v>
      </c>
      <c r="D2877" t="s">
        <v>107</v>
      </c>
      <c r="E2877" t="s">
        <v>21422</v>
      </c>
      <c r="F2877">
        <v>66</v>
      </c>
    </row>
    <row r="2878" spans="1:6" x14ac:dyDescent="0.25">
      <c r="A2878" t="s">
        <v>96</v>
      </c>
      <c r="B2878">
        <v>2015</v>
      </c>
      <c r="C2878" t="s">
        <v>8</v>
      </c>
      <c r="D2878" t="s">
        <v>39</v>
      </c>
      <c r="E2878" t="s">
        <v>21423</v>
      </c>
      <c r="F2878">
        <v>132</v>
      </c>
    </row>
    <row r="2879" spans="1:6" x14ac:dyDescent="0.25">
      <c r="A2879" t="s">
        <v>96</v>
      </c>
      <c r="B2879">
        <v>2015</v>
      </c>
      <c r="C2879" t="s">
        <v>8</v>
      </c>
      <c r="D2879" t="s">
        <v>103</v>
      </c>
      <c r="E2879" t="s">
        <v>21424</v>
      </c>
      <c r="F2879">
        <v>661</v>
      </c>
    </row>
    <row r="2880" spans="1:6" x14ac:dyDescent="0.25">
      <c r="A2880" t="s">
        <v>96</v>
      </c>
      <c r="B2880">
        <v>2015</v>
      </c>
      <c r="C2880" t="s">
        <v>9</v>
      </c>
      <c r="D2880" t="s">
        <v>38</v>
      </c>
      <c r="E2880" t="s">
        <v>21425</v>
      </c>
      <c r="F2880">
        <v>9</v>
      </c>
    </row>
    <row r="2881" spans="1:6" x14ac:dyDescent="0.25">
      <c r="A2881" t="s">
        <v>96</v>
      </c>
      <c r="B2881">
        <v>2015</v>
      </c>
      <c r="C2881" t="s">
        <v>9</v>
      </c>
      <c r="D2881" t="s">
        <v>40</v>
      </c>
      <c r="E2881" t="s">
        <v>21426</v>
      </c>
      <c r="F2881">
        <v>1</v>
      </c>
    </row>
    <row r="2882" spans="1:6" x14ac:dyDescent="0.25">
      <c r="A2882" t="s">
        <v>96</v>
      </c>
      <c r="B2882">
        <v>2015</v>
      </c>
      <c r="C2882" t="s">
        <v>9</v>
      </c>
      <c r="D2882" t="s">
        <v>102</v>
      </c>
      <c r="E2882" t="s">
        <v>21427</v>
      </c>
      <c r="F2882">
        <v>33</v>
      </c>
    </row>
    <row r="2883" spans="1:6" x14ac:dyDescent="0.25">
      <c r="A2883" t="s">
        <v>96</v>
      </c>
      <c r="B2883">
        <v>2015</v>
      </c>
      <c r="C2883" t="s">
        <v>9</v>
      </c>
      <c r="D2883" t="s">
        <v>107</v>
      </c>
      <c r="E2883" t="s">
        <v>21428</v>
      </c>
      <c r="F2883">
        <v>10</v>
      </c>
    </row>
    <row r="2884" spans="1:6" x14ac:dyDescent="0.25">
      <c r="A2884" t="s">
        <v>96</v>
      </c>
      <c r="B2884">
        <v>2015</v>
      </c>
      <c r="C2884" t="s">
        <v>9</v>
      </c>
      <c r="D2884" t="s">
        <v>39</v>
      </c>
      <c r="E2884" t="s">
        <v>21429</v>
      </c>
      <c r="F2884">
        <v>21</v>
      </c>
    </row>
    <row r="2885" spans="1:6" x14ac:dyDescent="0.25">
      <c r="A2885" t="s">
        <v>96</v>
      </c>
      <c r="B2885">
        <v>2015</v>
      </c>
      <c r="C2885" t="s">
        <v>9</v>
      </c>
      <c r="D2885" t="s">
        <v>103</v>
      </c>
      <c r="E2885" t="s">
        <v>21430</v>
      </c>
      <c r="F2885">
        <v>140</v>
      </c>
    </row>
    <row r="2886" spans="1:6" x14ac:dyDescent="0.25">
      <c r="A2886" t="s">
        <v>96</v>
      </c>
      <c r="B2886">
        <v>2015</v>
      </c>
      <c r="C2886" t="s">
        <v>10</v>
      </c>
      <c r="D2886" t="s">
        <v>40</v>
      </c>
      <c r="E2886" t="s">
        <v>21431</v>
      </c>
      <c r="F2886">
        <v>1</v>
      </c>
    </row>
    <row r="2887" spans="1:6" x14ac:dyDescent="0.25">
      <c r="A2887" t="s">
        <v>96</v>
      </c>
      <c r="B2887">
        <v>2015</v>
      </c>
      <c r="C2887" t="s">
        <v>10</v>
      </c>
      <c r="D2887" t="s">
        <v>102</v>
      </c>
      <c r="E2887" t="s">
        <v>21432</v>
      </c>
      <c r="F2887">
        <v>12</v>
      </c>
    </row>
    <row r="2888" spans="1:6" x14ac:dyDescent="0.25">
      <c r="A2888" t="s">
        <v>96</v>
      </c>
      <c r="B2888">
        <v>2015</v>
      </c>
      <c r="C2888" t="s">
        <v>10</v>
      </c>
      <c r="D2888" t="s">
        <v>107</v>
      </c>
      <c r="E2888" t="s">
        <v>21433</v>
      </c>
      <c r="F2888">
        <v>3</v>
      </c>
    </row>
    <row r="2889" spans="1:6" x14ac:dyDescent="0.25">
      <c r="A2889" t="s">
        <v>96</v>
      </c>
      <c r="B2889">
        <v>2015</v>
      </c>
      <c r="C2889" t="s">
        <v>10</v>
      </c>
      <c r="D2889" t="s">
        <v>39</v>
      </c>
      <c r="E2889" t="s">
        <v>21434</v>
      </c>
      <c r="F2889">
        <v>8</v>
      </c>
    </row>
    <row r="2890" spans="1:6" x14ac:dyDescent="0.25">
      <c r="A2890" t="s">
        <v>96</v>
      </c>
      <c r="B2890">
        <v>2015</v>
      </c>
      <c r="C2890" t="s">
        <v>10</v>
      </c>
      <c r="D2890" t="s">
        <v>103</v>
      </c>
      <c r="E2890" t="s">
        <v>21435</v>
      </c>
      <c r="F2890">
        <v>43</v>
      </c>
    </row>
    <row r="2891" spans="1:6" x14ac:dyDescent="0.25">
      <c r="A2891" t="s">
        <v>96</v>
      </c>
      <c r="B2891">
        <v>2015</v>
      </c>
      <c r="C2891" t="s">
        <v>11</v>
      </c>
      <c r="D2891" t="s">
        <v>38</v>
      </c>
      <c r="E2891" t="s">
        <v>21436</v>
      </c>
      <c r="F2891">
        <v>4</v>
      </c>
    </row>
    <row r="2892" spans="1:6" x14ac:dyDescent="0.25">
      <c r="A2892" t="s">
        <v>96</v>
      </c>
      <c r="B2892">
        <v>2015</v>
      </c>
      <c r="C2892" t="s">
        <v>11</v>
      </c>
      <c r="D2892" t="s">
        <v>102</v>
      </c>
      <c r="E2892" t="s">
        <v>21437</v>
      </c>
      <c r="F2892">
        <v>22</v>
      </c>
    </row>
    <row r="2893" spans="1:6" x14ac:dyDescent="0.25">
      <c r="A2893" t="s">
        <v>96</v>
      </c>
      <c r="B2893">
        <v>2015</v>
      </c>
      <c r="C2893" t="s">
        <v>11</v>
      </c>
      <c r="D2893" t="s">
        <v>107</v>
      </c>
      <c r="E2893" t="s">
        <v>21438</v>
      </c>
      <c r="F2893">
        <v>5</v>
      </c>
    </row>
    <row r="2894" spans="1:6" x14ac:dyDescent="0.25">
      <c r="A2894" t="s">
        <v>96</v>
      </c>
      <c r="B2894">
        <v>2015</v>
      </c>
      <c r="C2894" t="s">
        <v>11</v>
      </c>
      <c r="D2894" t="s">
        <v>39</v>
      </c>
      <c r="E2894" t="s">
        <v>21439</v>
      </c>
      <c r="F2894">
        <v>13</v>
      </c>
    </row>
    <row r="2895" spans="1:6" x14ac:dyDescent="0.25">
      <c r="A2895" t="s">
        <v>96</v>
      </c>
      <c r="B2895">
        <v>2015</v>
      </c>
      <c r="C2895" t="s">
        <v>11</v>
      </c>
      <c r="D2895" t="s">
        <v>103</v>
      </c>
      <c r="E2895" t="s">
        <v>21440</v>
      </c>
      <c r="F2895">
        <v>62</v>
      </c>
    </row>
    <row r="2896" spans="1:6" x14ac:dyDescent="0.25">
      <c r="A2896" t="s">
        <v>97</v>
      </c>
      <c r="B2896">
        <v>2010</v>
      </c>
      <c r="C2896" t="s">
        <v>7</v>
      </c>
      <c r="D2896" t="s">
        <v>38</v>
      </c>
      <c r="E2896" t="s">
        <v>21441</v>
      </c>
      <c r="F2896">
        <v>17</v>
      </c>
    </row>
    <row r="2897" spans="1:6" x14ac:dyDescent="0.25">
      <c r="A2897" t="s">
        <v>97</v>
      </c>
      <c r="B2897">
        <v>2010</v>
      </c>
      <c r="C2897" t="s">
        <v>7</v>
      </c>
      <c r="D2897" t="s">
        <v>40</v>
      </c>
      <c r="E2897" t="s">
        <v>21442</v>
      </c>
      <c r="F2897">
        <v>9</v>
      </c>
    </row>
    <row r="2898" spans="1:6" x14ac:dyDescent="0.25">
      <c r="A2898" t="s">
        <v>97</v>
      </c>
      <c r="B2898">
        <v>2010</v>
      </c>
      <c r="C2898" t="s">
        <v>7</v>
      </c>
      <c r="D2898" t="s">
        <v>102</v>
      </c>
      <c r="E2898" t="s">
        <v>21443</v>
      </c>
      <c r="F2898">
        <v>18</v>
      </c>
    </row>
    <row r="2899" spans="1:6" x14ac:dyDescent="0.25">
      <c r="A2899" t="s">
        <v>97</v>
      </c>
      <c r="B2899">
        <v>2010</v>
      </c>
      <c r="C2899" t="s">
        <v>7</v>
      </c>
      <c r="D2899" t="s">
        <v>107</v>
      </c>
      <c r="E2899" t="s">
        <v>21444</v>
      </c>
      <c r="F2899">
        <v>65</v>
      </c>
    </row>
    <row r="2900" spans="1:6" x14ac:dyDescent="0.25">
      <c r="A2900" t="s">
        <v>97</v>
      </c>
      <c r="B2900">
        <v>2010</v>
      </c>
      <c r="C2900" t="s">
        <v>7</v>
      </c>
      <c r="D2900" t="s">
        <v>39</v>
      </c>
      <c r="E2900" t="s">
        <v>21445</v>
      </c>
      <c r="F2900">
        <v>34</v>
      </c>
    </row>
    <row r="2901" spans="1:6" x14ac:dyDescent="0.25">
      <c r="A2901" t="s">
        <v>97</v>
      </c>
      <c r="B2901">
        <v>2010</v>
      </c>
      <c r="C2901" t="s">
        <v>7</v>
      </c>
      <c r="D2901" t="s">
        <v>103</v>
      </c>
      <c r="E2901" t="s">
        <v>21446</v>
      </c>
      <c r="F2901">
        <v>207</v>
      </c>
    </row>
    <row r="2902" spans="1:6" x14ac:dyDescent="0.25">
      <c r="A2902" t="s">
        <v>97</v>
      </c>
      <c r="B2902">
        <v>2010</v>
      </c>
      <c r="C2902" t="s">
        <v>8</v>
      </c>
      <c r="D2902" t="s">
        <v>38</v>
      </c>
      <c r="E2902" t="s">
        <v>21447</v>
      </c>
      <c r="F2902">
        <v>19</v>
      </c>
    </row>
    <row r="2903" spans="1:6" x14ac:dyDescent="0.25">
      <c r="A2903" t="s">
        <v>97</v>
      </c>
      <c r="B2903">
        <v>2010</v>
      </c>
      <c r="C2903" t="s">
        <v>8</v>
      </c>
      <c r="D2903" t="s">
        <v>40</v>
      </c>
      <c r="E2903" t="s">
        <v>21448</v>
      </c>
      <c r="F2903">
        <v>7</v>
      </c>
    </row>
    <row r="2904" spans="1:6" x14ac:dyDescent="0.25">
      <c r="A2904" t="s">
        <v>97</v>
      </c>
      <c r="B2904">
        <v>2010</v>
      </c>
      <c r="C2904" t="s">
        <v>8</v>
      </c>
      <c r="D2904" t="s">
        <v>102</v>
      </c>
      <c r="E2904" t="s">
        <v>21449</v>
      </c>
      <c r="F2904">
        <v>28</v>
      </c>
    </row>
    <row r="2905" spans="1:6" x14ac:dyDescent="0.25">
      <c r="A2905" t="s">
        <v>97</v>
      </c>
      <c r="B2905">
        <v>2010</v>
      </c>
      <c r="C2905" t="s">
        <v>8</v>
      </c>
      <c r="D2905" t="s">
        <v>107</v>
      </c>
      <c r="E2905" t="s">
        <v>21450</v>
      </c>
      <c r="F2905">
        <v>35</v>
      </c>
    </row>
    <row r="2906" spans="1:6" x14ac:dyDescent="0.25">
      <c r="A2906" t="s">
        <v>97</v>
      </c>
      <c r="B2906">
        <v>2010</v>
      </c>
      <c r="C2906" t="s">
        <v>8</v>
      </c>
      <c r="D2906" t="s">
        <v>39</v>
      </c>
      <c r="E2906" t="s">
        <v>21451</v>
      </c>
      <c r="F2906">
        <v>115</v>
      </c>
    </row>
    <row r="2907" spans="1:6" x14ac:dyDescent="0.25">
      <c r="A2907" t="s">
        <v>97</v>
      </c>
      <c r="B2907">
        <v>2010</v>
      </c>
      <c r="C2907" t="s">
        <v>8</v>
      </c>
      <c r="D2907" t="s">
        <v>103</v>
      </c>
      <c r="E2907" t="s">
        <v>21452</v>
      </c>
      <c r="F2907">
        <v>559</v>
      </c>
    </row>
    <row r="2908" spans="1:6" x14ac:dyDescent="0.25">
      <c r="A2908" t="s">
        <v>97</v>
      </c>
      <c r="B2908">
        <v>2010</v>
      </c>
      <c r="C2908" t="s">
        <v>9</v>
      </c>
      <c r="D2908" t="s">
        <v>38</v>
      </c>
      <c r="E2908" t="s">
        <v>21453</v>
      </c>
      <c r="F2908">
        <v>4</v>
      </c>
    </row>
    <row r="2909" spans="1:6" x14ac:dyDescent="0.25">
      <c r="A2909" t="s">
        <v>97</v>
      </c>
      <c r="B2909">
        <v>2010</v>
      </c>
      <c r="C2909" t="s">
        <v>9</v>
      </c>
      <c r="D2909" t="s">
        <v>102</v>
      </c>
      <c r="E2909" t="s">
        <v>21454</v>
      </c>
      <c r="F2909">
        <v>19</v>
      </c>
    </row>
    <row r="2910" spans="1:6" x14ac:dyDescent="0.25">
      <c r="A2910" t="s">
        <v>97</v>
      </c>
      <c r="B2910">
        <v>2010</v>
      </c>
      <c r="C2910" t="s">
        <v>9</v>
      </c>
      <c r="D2910" t="s">
        <v>107</v>
      </c>
      <c r="E2910" t="s">
        <v>21455</v>
      </c>
      <c r="F2910">
        <v>7</v>
      </c>
    </row>
    <row r="2911" spans="1:6" x14ac:dyDescent="0.25">
      <c r="A2911" t="s">
        <v>97</v>
      </c>
      <c r="B2911">
        <v>2010</v>
      </c>
      <c r="C2911" t="s">
        <v>9</v>
      </c>
      <c r="D2911" t="s">
        <v>39</v>
      </c>
      <c r="E2911" t="s">
        <v>21456</v>
      </c>
      <c r="F2911">
        <v>23</v>
      </c>
    </row>
    <row r="2912" spans="1:6" x14ac:dyDescent="0.25">
      <c r="A2912" t="s">
        <v>97</v>
      </c>
      <c r="B2912">
        <v>2010</v>
      </c>
      <c r="C2912" t="s">
        <v>9</v>
      </c>
      <c r="D2912" t="s">
        <v>103</v>
      </c>
      <c r="E2912" t="s">
        <v>21457</v>
      </c>
      <c r="F2912">
        <v>114</v>
      </c>
    </row>
    <row r="2913" spans="1:6" x14ac:dyDescent="0.25">
      <c r="A2913" t="s">
        <v>97</v>
      </c>
      <c r="B2913">
        <v>2010</v>
      </c>
      <c r="C2913" t="s">
        <v>10</v>
      </c>
      <c r="D2913" t="s">
        <v>102</v>
      </c>
      <c r="E2913" t="s">
        <v>21458</v>
      </c>
      <c r="F2913">
        <v>1</v>
      </c>
    </row>
    <row r="2914" spans="1:6" x14ac:dyDescent="0.25">
      <c r="A2914" t="s">
        <v>97</v>
      </c>
      <c r="B2914">
        <v>2010</v>
      </c>
      <c r="C2914" t="s">
        <v>10</v>
      </c>
      <c r="D2914" t="s">
        <v>39</v>
      </c>
      <c r="E2914" t="s">
        <v>21459</v>
      </c>
      <c r="F2914">
        <v>3</v>
      </c>
    </row>
    <row r="2915" spans="1:6" x14ac:dyDescent="0.25">
      <c r="A2915" t="s">
        <v>97</v>
      </c>
      <c r="B2915">
        <v>2010</v>
      </c>
      <c r="C2915" t="s">
        <v>10</v>
      </c>
      <c r="D2915" t="s">
        <v>103</v>
      </c>
      <c r="E2915" t="s">
        <v>21460</v>
      </c>
      <c r="F2915">
        <v>27</v>
      </c>
    </row>
    <row r="2916" spans="1:6" x14ac:dyDescent="0.25">
      <c r="A2916" t="s">
        <v>97</v>
      </c>
      <c r="B2916">
        <v>2010</v>
      </c>
      <c r="C2916" t="s">
        <v>11</v>
      </c>
      <c r="D2916" t="s">
        <v>38</v>
      </c>
      <c r="E2916" t="s">
        <v>21461</v>
      </c>
      <c r="F2916">
        <v>1</v>
      </c>
    </row>
    <row r="2917" spans="1:6" x14ac:dyDescent="0.25">
      <c r="A2917" t="s">
        <v>97</v>
      </c>
      <c r="B2917">
        <v>2010</v>
      </c>
      <c r="C2917" t="s">
        <v>11</v>
      </c>
      <c r="D2917" t="s">
        <v>102</v>
      </c>
      <c r="E2917" t="s">
        <v>21462</v>
      </c>
      <c r="F2917">
        <v>6</v>
      </c>
    </row>
    <row r="2918" spans="1:6" x14ac:dyDescent="0.25">
      <c r="A2918" t="s">
        <v>97</v>
      </c>
      <c r="B2918">
        <v>2010</v>
      </c>
      <c r="C2918" t="s">
        <v>11</v>
      </c>
      <c r="D2918" t="s">
        <v>107</v>
      </c>
      <c r="E2918" t="s">
        <v>21463</v>
      </c>
      <c r="F2918">
        <v>1</v>
      </c>
    </row>
    <row r="2919" spans="1:6" x14ac:dyDescent="0.25">
      <c r="A2919" t="s">
        <v>97</v>
      </c>
      <c r="B2919">
        <v>2010</v>
      </c>
      <c r="C2919" t="s">
        <v>11</v>
      </c>
      <c r="D2919" t="s">
        <v>39</v>
      </c>
      <c r="E2919" t="s">
        <v>21464</v>
      </c>
      <c r="F2919">
        <v>3</v>
      </c>
    </row>
    <row r="2920" spans="1:6" x14ac:dyDescent="0.25">
      <c r="A2920" t="s">
        <v>97</v>
      </c>
      <c r="B2920">
        <v>2010</v>
      </c>
      <c r="C2920" t="s">
        <v>11</v>
      </c>
      <c r="D2920" t="s">
        <v>103</v>
      </c>
      <c r="E2920" t="s">
        <v>21465</v>
      </c>
      <c r="F2920">
        <v>22</v>
      </c>
    </row>
    <row r="2921" spans="1:6" x14ac:dyDescent="0.25">
      <c r="A2921" t="s">
        <v>97</v>
      </c>
      <c r="B2921">
        <v>2011</v>
      </c>
      <c r="C2921" t="s">
        <v>7</v>
      </c>
      <c r="D2921" t="s">
        <v>38</v>
      </c>
      <c r="E2921" t="s">
        <v>21466</v>
      </c>
      <c r="F2921">
        <v>11</v>
      </c>
    </row>
    <row r="2922" spans="1:6" x14ac:dyDescent="0.25">
      <c r="A2922" t="s">
        <v>97</v>
      </c>
      <c r="B2922">
        <v>2011</v>
      </c>
      <c r="C2922" t="s">
        <v>7</v>
      </c>
      <c r="D2922" t="s">
        <v>40</v>
      </c>
      <c r="E2922" t="s">
        <v>21467</v>
      </c>
      <c r="F2922">
        <v>3</v>
      </c>
    </row>
    <row r="2923" spans="1:6" x14ac:dyDescent="0.25">
      <c r="A2923" t="s">
        <v>97</v>
      </c>
      <c r="B2923">
        <v>2011</v>
      </c>
      <c r="C2923" t="s">
        <v>7</v>
      </c>
      <c r="D2923" t="s">
        <v>102</v>
      </c>
      <c r="E2923" t="s">
        <v>21468</v>
      </c>
      <c r="F2923">
        <v>26</v>
      </c>
    </row>
    <row r="2924" spans="1:6" x14ac:dyDescent="0.25">
      <c r="A2924" t="s">
        <v>97</v>
      </c>
      <c r="B2924">
        <v>2011</v>
      </c>
      <c r="C2924" t="s">
        <v>7</v>
      </c>
      <c r="D2924" t="s">
        <v>107</v>
      </c>
      <c r="E2924" t="s">
        <v>21469</v>
      </c>
      <c r="F2924">
        <v>56</v>
      </c>
    </row>
    <row r="2925" spans="1:6" x14ac:dyDescent="0.25">
      <c r="A2925" t="s">
        <v>97</v>
      </c>
      <c r="B2925">
        <v>2011</v>
      </c>
      <c r="C2925" t="s">
        <v>7</v>
      </c>
      <c r="D2925" t="s">
        <v>39</v>
      </c>
      <c r="E2925" t="s">
        <v>21470</v>
      </c>
      <c r="F2925">
        <v>46</v>
      </c>
    </row>
    <row r="2926" spans="1:6" x14ac:dyDescent="0.25">
      <c r="A2926" t="s">
        <v>97</v>
      </c>
      <c r="B2926">
        <v>2011</v>
      </c>
      <c r="C2926" t="s">
        <v>7</v>
      </c>
      <c r="D2926" t="s">
        <v>103</v>
      </c>
      <c r="E2926" t="s">
        <v>21471</v>
      </c>
      <c r="F2926">
        <v>220</v>
      </c>
    </row>
    <row r="2927" spans="1:6" x14ac:dyDescent="0.25">
      <c r="A2927" t="s">
        <v>97</v>
      </c>
      <c r="B2927">
        <v>2011</v>
      </c>
      <c r="C2927" t="s">
        <v>8</v>
      </c>
      <c r="D2927" t="s">
        <v>38</v>
      </c>
      <c r="E2927" t="s">
        <v>21472</v>
      </c>
      <c r="F2927">
        <v>8</v>
      </c>
    </row>
    <row r="2928" spans="1:6" x14ac:dyDescent="0.25">
      <c r="A2928" t="s">
        <v>97</v>
      </c>
      <c r="B2928">
        <v>2011</v>
      </c>
      <c r="C2928" t="s">
        <v>8</v>
      </c>
      <c r="D2928" t="s">
        <v>40</v>
      </c>
      <c r="E2928" t="s">
        <v>21473</v>
      </c>
      <c r="F2928">
        <v>4</v>
      </c>
    </row>
    <row r="2929" spans="1:6" x14ac:dyDescent="0.25">
      <c r="A2929" t="s">
        <v>97</v>
      </c>
      <c r="B2929">
        <v>2011</v>
      </c>
      <c r="C2929" t="s">
        <v>8</v>
      </c>
      <c r="D2929" t="s">
        <v>102</v>
      </c>
      <c r="E2929" t="s">
        <v>21474</v>
      </c>
      <c r="F2929">
        <v>29</v>
      </c>
    </row>
    <row r="2930" spans="1:6" x14ac:dyDescent="0.25">
      <c r="A2930" t="s">
        <v>97</v>
      </c>
      <c r="B2930">
        <v>2011</v>
      </c>
      <c r="C2930" t="s">
        <v>8</v>
      </c>
      <c r="D2930" t="s">
        <v>107</v>
      </c>
      <c r="E2930" t="s">
        <v>21475</v>
      </c>
      <c r="F2930">
        <v>29</v>
      </c>
    </row>
    <row r="2931" spans="1:6" x14ac:dyDescent="0.25">
      <c r="A2931" t="s">
        <v>97</v>
      </c>
      <c r="B2931">
        <v>2011</v>
      </c>
      <c r="C2931" t="s">
        <v>8</v>
      </c>
      <c r="D2931" t="s">
        <v>39</v>
      </c>
      <c r="E2931" t="s">
        <v>21476</v>
      </c>
      <c r="F2931">
        <v>112</v>
      </c>
    </row>
    <row r="2932" spans="1:6" x14ac:dyDescent="0.25">
      <c r="A2932" t="s">
        <v>97</v>
      </c>
      <c r="B2932">
        <v>2011</v>
      </c>
      <c r="C2932" t="s">
        <v>8</v>
      </c>
      <c r="D2932" t="s">
        <v>103</v>
      </c>
      <c r="E2932" t="s">
        <v>21477</v>
      </c>
      <c r="F2932">
        <v>546</v>
      </c>
    </row>
    <row r="2933" spans="1:6" x14ac:dyDescent="0.25">
      <c r="A2933" t="s">
        <v>97</v>
      </c>
      <c r="B2933">
        <v>2011</v>
      </c>
      <c r="C2933" t="s">
        <v>9</v>
      </c>
      <c r="D2933" t="s">
        <v>40</v>
      </c>
      <c r="E2933" t="s">
        <v>21478</v>
      </c>
      <c r="F2933">
        <v>1</v>
      </c>
    </row>
    <row r="2934" spans="1:6" x14ac:dyDescent="0.25">
      <c r="A2934" t="s">
        <v>97</v>
      </c>
      <c r="B2934">
        <v>2011</v>
      </c>
      <c r="C2934" t="s">
        <v>9</v>
      </c>
      <c r="D2934" t="s">
        <v>102</v>
      </c>
      <c r="E2934" t="s">
        <v>21479</v>
      </c>
      <c r="F2934">
        <v>14</v>
      </c>
    </row>
    <row r="2935" spans="1:6" x14ac:dyDescent="0.25">
      <c r="A2935" t="s">
        <v>97</v>
      </c>
      <c r="B2935">
        <v>2011</v>
      </c>
      <c r="C2935" t="s">
        <v>9</v>
      </c>
      <c r="D2935" t="s">
        <v>107</v>
      </c>
      <c r="E2935" t="s">
        <v>21480</v>
      </c>
      <c r="F2935">
        <v>3</v>
      </c>
    </row>
    <row r="2936" spans="1:6" x14ac:dyDescent="0.25">
      <c r="A2936" t="s">
        <v>97</v>
      </c>
      <c r="B2936">
        <v>2011</v>
      </c>
      <c r="C2936" t="s">
        <v>9</v>
      </c>
      <c r="D2936" t="s">
        <v>39</v>
      </c>
      <c r="E2936" t="s">
        <v>21481</v>
      </c>
      <c r="F2936">
        <v>19</v>
      </c>
    </row>
    <row r="2937" spans="1:6" x14ac:dyDescent="0.25">
      <c r="A2937" t="s">
        <v>97</v>
      </c>
      <c r="B2937">
        <v>2011</v>
      </c>
      <c r="C2937" t="s">
        <v>9</v>
      </c>
      <c r="D2937" t="s">
        <v>103</v>
      </c>
      <c r="E2937" t="s">
        <v>21482</v>
      </c>
      <c r="F2937">
        <v>114</v>
      </c>
    </row>
    <row r="2938" spans="1:6" x14ac:dyDescent="0.25">
      <c r="A2938" t="s">
        <v>97</v>
      </c>
      <c r="B2938">
        <v>2011</v>
      </c>
      <c r="C2938" t="s">
        <v>10</v>
      </c>
      <c r="D2938" t="s">
        <v>38</v>
      </c>
      <c r="E2938" t="s">
        <v>21483</v>
      </c>
      <c r="F2938">
        <v>1</v>
      </c>
    </row>
    <row r="2939" spans="1:6" x14ac:dyDescent="0.25">
      <c r="A2939" t="s">
        <v>97</v>
      </c>
      <c r="B2939">
        <v>2011</v>
      </c>
      <c r="C2939" t="s">
        <v>10</v>
      </c>
      <c r="D2939" t="s">
        <v>102</v>
      </c>
      <c r="E2939" t="s">
        <v>21484</v>
      </c>
      <c r="F2939">
        <v>4</v>
      </c>
    </row>
    <row r="2940" spans="1:6" x14ac:dyDescent="0.25">
      <c r="A2940" t="s">
        <v>97</v>
      </c>
      <c r="B2940">
        <v>2011</v>
      </c>
      <c r="C2940" t="s">
        <v>10</v>
      </c>
      <c r="D2940" t="s">
        <v>39</v>
      </c>
      <c r="E2940" t="s">
        <v>21485</v>
      </c>
      <c r="F2940">
        <v>3</v>
      </c>
    </row>
    <row r="2941" spans="1:6" x14ac:dyDescent="0.25">
      <c r="A2941" t="s">
        <v>97</v>
      </c>
      <c r="B2941">
        <v>2011</v>
      </c>
      <c r="C2941" t="s">
        <v>10</v>
      </c>
      <c r="D2941" t="s">
        <v>103</v>
      </c>
      <c r="E2941" t="s">
        <v>21486</v>
      </c>
      <c r="F2941">
        <v>25</v>
      </c>
    </row>
    <row r="2942" spans="1:6" x14ac:dyDescent="0.25">
      <c r="A2942" t="s">
        <v>97</v>
      </c>
      <c r="B2942">
        <v>2011</v>
      </c>
      <c r="C2942" t="s">
        <v>11</v>
      </c>
      <c r="D2942" t="s">
        <v>38</v>
      </c>
      <c r="E2942" t="s">
        <v>21487</v>
      </c>
      <c r="F2942">
        <v>1</v>
      </c>
    </row>
    <row r="2943" spans="1:6" x14ac:dyDescent="0.25">
      <c r="A2943" t="s">
        <v>97</v>
      </c>
      <c r="B2943">
        <v>2011</v>
      </c>
      <c r="C2943" t="s">
        <v>11</v>
      </c>
      <c r="D2943" t="s">
        <v>102</v>
      </c>
      <c r="E2943" t="s">
        <v>21488</v>
      </c>
      <c r="F2943">
        <v>8</v>
      </c>
    </row>
    <row r="2944" spans="1:6" x14ac:dyDescent="0.25">
      <c r="A2944" t="s">
        <v>97</v>
      </c>
      <c r="B2944">
        <v>2011</v>
      </c>
      <c r="C2944" t="s">
        <v>11</v>
      </c>
      <c r="D2944" t="s">
        <v>107</v>
      </c>
      <c r="E2944" t="s">
        <v>21489</v>
      </c>
      <c r="F2944">
        <v>2</v>
      </c>
    </row>
    <row r="2945" spans="1:6" x14ac:dyDescent="0.25">
      <c r="A2945" t="s">
        <v>97</v>
      </c>
      <c r="B2945">
        <v>2011</v>
      </c>
      <c r="C2945" t="s">
        <v>11</v>
      </c>
      <c r="D2945" t="s">
        <v>39</v>
      </c>
      <c r="E2945" t="s">
        <v>21490</v>
      </c>
      <c r="F2945">
        <v>7</v>
      </c>
    </row>
    <row r="2946" spans="1:6" x14ac:dyDescent="0.25">
      <c r="A2946" t="s">
        <v>97</v>
      </c>
      <c r="B2946">
        <v>2011</v>
      </c>
      <c r="C2946" t="s">
        <v>11</v>
      </c>
      <c r="D2946" t="s">
        <v>103</v>
      </c>
      <c r="E2946" t="s">
        <v>21491</v>
      </c>
      <c r="F2946">
        <v>25</v>
      </c>
    </row>
    <row r="2947" spans="1:6" x14ac:dyDescent="0.25">
      <c r="A2947" t="s">
        <v>97</v>
      </c>
      <c r="B2947">
        <v>2012</v>
      </c>
      <c r="C2947" t="s">
        <v>7</v>
      </c>
      <c r="D2947" t="s">
        <v>38</v>
      </c>
      <c r="E2947" t="s">
        <v>21492</v>
      </c>
      <c r="F2947">
        <v>25</v>
      </c>
    </row>
    <row r="2948" spans="1:6" x14ac:dyDescent="0.25">
      <c r="A2948" t="s">
        <v>97</v>
      </c>
      <c r="B2948">
        <v>2012</v>
      </c>
      <c r="C2948" t="s">
        <v>7</v>
      </c>
      <c r="D2948" t="s">
        <v>40</v>
      </c>
      <c r="E2948" t="s">
        <v>21493</v>
      </c>
      <c r="F2948">
        <v>9</v>
      </c>
    </row>
    <row r="2949" spans="1:6" x14ac:dyDescent="0.25">
      <c r="A2949" t="s">
        <v>97</v>
      </c>
      <c r="B2949">
        <v>2012</v>
      </c>
      <c r="C2949" t="s">
        <v>7</v>
      </c>
      <c r="D2949" t="s">
        <v>102</v>
      </c>
      <c r="E2949" t="s">
        <v>21494</v>
      </c>
      <c r="F2949">
        <v>44</v>
      </c>
    </row>
    <row r="2950" spans="1:6" x14ac:dyDescent="0.25">
      <c r="A2950" t="s">
        <v>97</v>
      </c>
      <c r="B2950">
        <v>2012</v>
      </c>
      <c r="C2950" t="s">
        <v>7</v>
      </c>
      <c r="D2950" t="s">
        <v>107</v>
      </c>
      <c r="E2950" t="s">
        <v>21495</v>
      </c>
      <c r="F2950">
        <v>63</v>
      </c>
    </row>
    <row r="2951" spans="1:6" x14ac:dyDescent="0.25">
      <c r="A2951" t="s">
        <v>97</v>
      </c>
      <c r="B2951">
        <v>2012</v>
      </c>
      <c r="C2951" t="s">
        <v>7</v>
      </c>
      <c r="D2951" t="s">
        <v>39</v>
      </c>
      <c r="E2951" t="s">
        <v>21496</v>
      </c>
      <c r="F2951">
        <v>38</v>
      </c>
    </row>
    <row r="2952" spans="1:6" x14ac:dyDescent="0.25">
      <c r="A2952" t="s">
        <v>97</v>
      </c>
      <c r="B2952">
        <v>2012</v>
      </c>
      <c r="C2952" t="s">
        <v>7</v>
      </c>
      <c r="D2952" t="s">
        <v>103</v>
      </c>
      <c r="E2952" t="s">
        <v>21497</v>
      </c>
      <c r="F2952">
        <v>175</v>
      </c>
    </row>
    <row r="2953" spans="1:6" x14ac:dyDescent="0.25">
      <c r="A2953" t="s">
        <v>97</v>
      </c>
      <c r="B2953">
        <v>2012</v>
      </c>
      <c r="C2953" t="s">
        <v>8</v>
      </c>
      <c r="D2953" t="s">
        <v>38</v>
      </c>
      <c r="E2953" t="s">
        <v>21498</v>
      </c>
      <c r="F2953">
        <v>28</v>
      </c>
    </row>
    <row r="2954" spans="1:6" x14ac:dyDescent="0.25">
      <c r="A2954" t="s">
        <v>97</v>
      </c>
      <c r="B2954">
        <v>2012</v>
      </c>
      <c r="C2954" t="s">
        <v>8</v>
      </c>
      <c r="D2954" t="s">
        <v>40</v>
      </c>
      <c r="E2954" t="s">
        <v>21499</v>
      </c>
      <c r="F2954">
        <v>7</v>
      </c>
    </row>
    <row r="2955" spans="1:6" x14ac:dyDescent="0.25">
      <c r="A2955" t="s">
        <v>97</v>
      </c>
      <c r="B2955">
        <v>2012</v>
      </c>
      <c r="C2955" t="s">
        <v>8</v>
      </c>
      <c r="D2955" t="s">
        <v>102</v>
      </c>
      <c r="E2955" t="s">
        <v>21500</v>
      </c>
      <c r="F2955">
        <v>46</v>
      </c>
    </row>
    <row r="2956" spans="1:6" x14ac:dyDescent="0.25">
      <c r="A2956" t="s">
        <v>97</v>
      </c>
      <c r="B2956">
        <v>2012</v>
      </c>
      <c r="C2956" t="s">
        <v>8</v>
      </c>
      <c r="D2956" t="s">
        <v>107</v>
      </c>
      <c r="E2956" t="s">
        <v>21501</v>
      </c>
      <c r="F2956">
        <v>28</v>
      </c>
    </row>
    <row r="2957" spans="1:6" x14ac:dyDescent="0.25">
      <c r="A2957" t="s">
        <v>97</v>
      </c>
      <c r="B2957">
        <v>2012</v>
      </c>
      <c r="C2957" t="s">
        <v>8</v>
      </c>
      <c r="D2957" t="s">
        <v>39</v>
      </c>
      <c r="E2957" t="s">
        <v>21502</v>
      </c>
      <c r="F2957">
        <v>102</v>
      </c>
    </row>
    <row r="2958" spans="1:6" x14ac:dyDescent="0.25">
      <c r="A2958" t="s">
        <v>97</v>
      </c>
      <c r="B2958">
        <v>2012</v>
      </c>
      <c r="C2958" t="s">
        <v>8</v>
      </c>
      <c r="D2958" t="s">
        <v>103</v>
      </c>
      <c r="E2958" t="s">
        <v>21503</v>
      </c>
      <c r="F2958">
        <v>536</v>
      </c>
    </row>
    <row r="2959" spans="1:6" x14ac:dyDescent="0.25">
      <c r="A2959" t="s">
        <v>97</v>
      </c>
      <c r="B2959">
        <v>2012</v>
      </c>
      <c r="C2959" t="s">
        <v>9</v>
      </c>
      <c r="D2959" t="s">
        <v>102</v>
      </c>
      <c r="E2959" t="s">
        <v>21504</v>
      </c>
      <c r="F2959">
        <v>11</v>
      </c>
    </row>
    <row r="2960" spans="1:6" x14ac:dyDescent="0.25">
      <c r="A2960" t="s">
        <v>97</v>
      </c>
      <c r="B2960">
        <v>2012</v>
      </c>
      <c r="C2960" t="s">
        <v>9</v>
      </c>
      <c r="D2960" t="s">
        <v>107</v>
      </c>
      <c r="E2960" t="s">
        <v>21505</v>
      </c>
      <c r="F2960">
        <v>6</v>
      </c>
    </row>
    <row r="2961" spans="1:6" x14ac:dyDescent="0.25">
      <c r="A2961" t="s">
        <v>97</v>
      </c>
      <c r="B2961">
        <v>2012</v>
      </c>
      <c r="C2961" t="s">
        <v>9</v>
      </c>
      <c r="D2961" t="s">
        <v>39</v>
      </c>
      <c r="E2961" t="s">
        <v>21506</v>
      </c>
      <c r="F2961">
        <v>23</v>
      </c>
    </row>
    <row r="2962" spans="1:6" x14ac:dyDescent="0.25">
      <c r="A2962" t="s">
        <v>97</v>
      </c>
      <c r="B2962">
        <v>2012</v>
      </c>
      <c r="C2962" t="s">
        <v>9</v>
      </c>
      <c r="D2962" t="s">
        <v>103</v>
      </c>
      <c r="E2962" t="s">
        <v>21507</v>
      </c>
      <c r="F2962">
        <v>102</v>
      </c>
    </row>
    <row r="2963" spans="1:6" x14ac:dyDescent="0.25">
      <c r="A2963" t="s">
        <v>97</v>
      </c>
      <c r="B2963">
        <v>2012</v>
      </c>
      <c r="C2963" t="s">
        <v>10</v>
      </c>
      <c r="D2963" t="s">
        <v>102</v>
      </c>
      <c r="E2963" t="s">
        <v>21508</v>
      </c>
      <c r="F2963">
        <v>5</v>
      </c>
    </row>
    <row r="2964" spans="1:6" x14ac:dyDescent="0.25">
      <c r="A2964" t="s">
        <v>97</v>
      </c>
      <c r="B2964">
        <v>2012</v>
      </c>
      <c r="C2964" t="s">
        <v>10</v>
      </c>
      <c r="D2964" t="s">
        <v>107</v>
      </c>
      <c r="E2964" t="s">
        <v>21509</v>
      </c>
      <c r="F2964">
        <v>3</v>
      </c>
    </row>
    <row r="2965" spans="1:6" x14ac:dyDescent="0.25">
      <c r="A2965" t="s">
        <v>97</v>
      </c>
      <c r="B2965">
        <v>2012</v>
      </c>
      <c r="C2965" t="s">
        <v>10</v>
      </c>
      <c r="D2965" t="s">
        <v>39</v>
      </c>
      <c r="E2965" t="s">
        <v>21510</v>
      </c>
      <c r="F2965">
        <v>4</v>
      </c>
    </row>
    <row r="2966" spans="1:6" x14ac:dyDescent="0.25">
      <c r="A2966" t="s">
        <v>97</v>
      </c>
      <c r="B2966">
        <v>2012</v>
      </c>
      <c r="C2966" t="s">
        <v>10</v>
      </c>
      <c r="D2966" t="s">
        <v>103</v>
      </c>
      <c r="E2966" t="s">
        <v>21511</v>
      </c>
      <c r="F2966">
        <v>28</v>
      </c>
    </row>
    <row r="2967" spans="1:6" x14ac:dyDescent="0.25">
      <c r="A2967" t="s">
        <v>97</v>
      </c>
      <c r="B2967">
        <v>2012</v>
      </c>
      <c r="C2967" t="s">
        <v>11</v>
      </c>
      <c r="D2967" t="s">
        <v>102</v>
      </c>
      <c r="E2967" t="s">
        <v>21512</v>
      </c>
      <c r="F2967">
        <v>8</v>
      </c>
    </row>
    <row r="2968" spans="1:6" x14ac:dyDescent="0.25">
      <c r="A2968" t="s">
        <v>97</v>
      </c>
      <c r="B2968">
        <v>2012</v>
      </c>
      <c r="C2968" t="s">
        <v>11</v>
      </c>
      <c r="D2968" t="s">
        <v>107</v>
      </c>
      <c r="E2968" t="s">
        <v>21513</v>
      </c>
      <c r="F2968">
        <v>3</v>
      </c>
    </row>
    <row r="2969" spans="1:6" x14ac:dyDescent="0.25">
      <c r="A2969" t="s">
        <v>97</v>
      </c>
      <c r="B2969">
        <v>2012</v>
      </c>
      <c r="C2969" t="s">
        <v>11</v>
      </c>
      <c r="D2969" t="s">
        <v>39</v>
      </c>
      <c r="E2969" t="s">
        <v>21514</v>
      </c>
      <c r="F2969">
        <v>2</v>
      </c>
    </row>
    <row r="2970" spans="1:6" x14ac:dyDescent="0.25">
      <c r="A2970" t="s">
        <v>97</v>
      </c>
      <c r="B2970">
        <v>2012</v>
      </c>
      <c r="C2970" t="s">
        <v>11</v>
      </c>
      <c r="D2970" t="s">
        <v>103</v>
      </c>
      <c r="E2970" t="s">
        <v>21515</v>
      </c>
      <c r="F2970">
        <v>38</v>
      </c>
    </row>
    <row r="2971" spans="1:6" x14ac:dyDescent="0.25">
      <c r="A2971" t="s">
        <v>97</v>
      </c>
      <c r="B2971">
        <v>2013</v>
      </c>
      <c r="C2971" t="s">
        <v>7</v>
      </c>
      <c r="D2971" t="s">
        <v>38</v>
      </c>
      <c r="E2971" t="s">
        <v>21516</v>
      </c>
      <c r="F2971">
        <v>28</v>
      </c>
    </row>
    <row r="2972" spans="1:6" x14ac:dyDescent="0.25">
      <c r="A2972" t="s">
        <v>97</v>
      </c>
      <c r="B2972">
        <v>2013</v>
      </c>
      <c r="C2972" t="s">
        <v>7</v>
      </c>
      <c r="D2972" t="s">
        <v>40</v>
      </c>
      <c r="E2972" t="s">
        <v>21517</v>
      </c>
      <c r="F2972">
        <v>14</v>
      </c>
    </row>
    <row r="2973" spans="1:6" x14ac:dyDescent="0.25">
      <c r="A2973" t="s">
        <v>97</v>
      </c>
      <c r="B2973">
        <v>2013</v>
      </c>
      <c r="C2973" t="s">
        <v>7</v>
      </c>
      <c r="D2973" t="s">
        <v>102</v>
      </c>
      <c r="E2973" t="s">
        <v>21518</v>
      </c>
      <c r="F2973">
        <v>29</v>
      </c>
    </row>
    <row r="2974" spans="1:6" x14ac:dyDescent="0.25">
      <c r="A2974" t="s">
        <v>97</v>
      </c>
      <c r="B2974">
        <v>2013</v>
      </c>
      <c r="C2974" t="s">
        <v>7</v>
      </c>
      <c r="D2974" t="s">
        <v>107</v>
      </c>
      <c r="E2974" t="s">
        <v>21519</v>
      </c>
      <c r="F2974">
        <v>80</v>
      </c>
    </row>
    <row r="2975" spans="1:6" x14ac:dyDescent="0.25">
      <c r="A2975" t="s">
        <v>97</v>
      </c>
      <c r="B2975">
        <v>2013</v>
      </c>
      <c r="C2975" t="s">
        <v>7</v>
      </c>
      <c r="D2975" t="s">
        <v>39</v>
      </c>
      <c r="E2975" t="s">
        <v>21520</v>
      </c>
      <c r="F2975">
        <v>36</v>
      </c>
    </row>
    <row r="2976" spans="1:6" x14ac:dyDescent="0.25">
      <c r="A2976" t="s">
        <v>97</v>
      </c>
      <c r="B2976">
        <v>2013</v>
      </c>
      <c r="C2976" t="s">
        <v>7</v>
      </c>
      <c r="D2976" t="s">
        <v>103</v>
      </c>
      <c r="E2976" t="s">
        <v>21521</v>
      </c>
      <c r="F2976">
        <v>186</v>
      </c>
    </row>
    <row r="2977" spans="1:6" x14ac:dyDescent="0.25">
      <c r="A2977" t="s">
        <v>97</v>
      </c>
      <c r="B2977">
        <v>2013</v>
      </c>
      <c r="C2977" t="s">
        <v>8</v>
      </c>
      <c r="D2977" t="s">
        <v>38</v>
      </c>
      <c r="E2977" t="s">
        <v>21522</v>
      </c>
      <c r="F2977">
        <v>38</v>
      </c>
    </row>
    <row r="2978" spans="1:6" x14ac:dyDescent="0.25">
      <c r="A2978" t="s">
        <v>97</v>
      </c>
      <c r="B2978">
        <v>2013</v>
      </c>
      <c r="C2978" t="s">
        <v>8</v>
      </c>
      <c r="D2978" t="s">
        <v>40</v>
      </c>
      <c r="E2978" t="s">
        <v>21523</v>
      </c>
      <c r="F2978">
        <v>15</v>
      </c>
    </row>
    <row r="2979" spans="1:6" x14ac:dyDescent="0.25">
      <c r="A2979" t="s">
        <v>97</v>
      </c>
      <c r="B2979">
        <v>2013</v>
      </c>
      <c r="C2979" t="s">
        <v>8</v>
      </c>
      <c r="D2979" t="s">
        <v>102</v>
      </c>
      <c r="E2979" t="s">
        <v>21524</v>
      </c>
      <c r="F2979">
        <v>46</v>
      </c>
    </row>
    <row r="2980" spans="1:6" x14ac:dyDescent="0.25">
      <c r="A2980" t="s">
        <v>97</v>
      </c>
      <c r="B2980">
        <v>2013</v>
      </c>
      <c r="C2980" t="s">
        <v>8</v>
      </c>
      <c r="D2980" t="s">
        <v>107</v>
      </c>
      <c r="E2980" t="s">
        <v>21525</v>
      </c>
      <c r="F2980">
        <v>45</v>
      </c>
    </row>
    <row r="2981" spans="1:6" x14ac:dyDescent="0.25">
      <c r="A2981" t="s">
        <v>97</v>
      </c>
      <c r="B2981">
        <v>2013</v>
      </c>
      <c r="C2981" t="s">
        <v>8</v>
      </c>
      <c r="D2981" t="s">
        <v>39</v>
      </c>
      <c r="E2981" t="s">
        <v>21526</v>
      </c>
      <c r="F2981">
        <v>87</v>
      </c>
    </row>
    <row r="2982" spans="1:6" x14ac:dyDescent="0.25">
      <c r="A2982" t="s">
        <v>97</v>
      </c>
      <c r="B2982">
        <v>2013</v>
      </c>
      <c r="C2982" t="s">
        <v>8</v>
      </c>
      <c r="D2982" t="s">
        <v>103</v>
      </c>
      <c r="E2982" t="s">
        <v>21527</v>
      </c>
      <c r="F2982">
        <v>510</v>
      </c>
    </row>
    <row r="2983" spans="1:6" x14ac:dyDescent="0.25">
      <c r="A2983" t="s">
        <v>97</v>
      </c>
      <c r="B2983">
        <v>2013</v>
      </c>
      <c r="C2983" t="s">
        <v>9</v>
      </c>
      <c r="D2983" t="s">
        <v>38</v>
      </c>
      <c r="E2983" t="s">
        <v>21528</v>
      </c>
      <c r="F2983">
        <v>5</v>
      </c>
    </row>
    <row r="2984" spans="1:6" x14ac:dyDescent="0.25">
      <c r="A2984" t="s">
        <v>97</v>
      </c>
      <c r="B2984">
        <v>2013</v>
      </c>
      <c r="C2984" t="s">
        <v>9</v>
      </c>
      <c r="D2984" t="s">
        <v>40</v>
      </c>
      <c r="E2984" t="s">
        <v>21529</v>
      </c>
      <c r="F2984">
        <v>1</v>
      </c>
    </row>
    <row r="2985" spans="1:6" x14ac:dyDescent="0.25">
      <c r="A2985" t="s">
        <v>97</v>
      </c>
      <c r="B2985">
        <v>2013</v>
      </c>
      <c r="C2985" t="s">
        <v>9</v>
      </c>
      <c r="D2985" t="s">
        <v>102</v>
      </c>
      <c r="E2985" t="s">
        <v>21530</v>
      </c>
      <c r="F2985">
        <v>13</v>
      </c>
    </row>
    <row r="2986" spans="1:6" x14ac:dyDescent="0.25">
      <c r="A2986" t="s">
        <v>97</v>
      </c>
      <c r="B2986">
        <v>2013</v>
      </c>
      <c r="C2986" t="s">
        <v>9</v>
      </c>
      <c r="D2986" t="s">
        <v>107</v>
      </c>
      <c r="E2986" t="s">
        <v>21531</v>
      </c>
      <c r="F2986">
        <v>8</v>
      </c>
    </row>
    <row r="2987" spans="1:6" x14ac:dyDescent="0.25">
      <c r="A2987" t="s">
        <v>97</v>
      </c>
      <c r="B2987">
        <v>2013</v>
      </c>
      <c r="C2987" t="s">
        <v>9</v>
      </c>
      <c r="D2987" t="s">
        <v>39</v>
      </c>
      <c r="E2987" t="s">
        <v>21532</v>
      </c>
      <c r="F2987">
        <v>14</v>
      </c>
    </row>
    <row r="2988" spans="1:6" x14ac:dyDescent="0.25">
      <c r="A2988" t="s">
        <v>97</v>
      </c>
      <c r="B2988">
        <v>2013</v>
      </c>
      <c r="C2988" t="s">
        <v>9</v>
      </c>
      <c r="D2988" t="s">
        <v>103</v>
      </c>
      <c r="E2988" t="s">
        <v>21533</v>
      </c>
      <c r="F2988">
        <v>97</v>
      </c>
    </row>
    <row r="2989" spans="1:6" x14ac:dyDescent="0.25">
      <c r="A2989" t="s">
        <v>97</v>
      </c>
      <c r="B2989">
        <v>2013</v>
      </c>
      <c r="C2989" t="s">
        <v>10</v>
      </c>
      <c r="D2989" t="s">
        <v>38</v>
      </c>
      <c r="E2989" t="s">
        <v>21534</v>
      </c>
      <c r="F2989">
        <v>1</v>
      </c>
    </row>
    <row r="2990" spans="1:6" x14ac:dyDescent="0.25">
      <c r="A2990" t="s">
        <v>97</v>
      </c>
      <c r="B2990">
        <v>2013</v>
      </c>
      <c r="C2990" t="s">
        <v>10</v>
      </c>
      <c r="D2990" t="s">
        <v>102</v>
      </c>
      <c r="E2990" t="s">
        <v>21535</v>
      </c>
      <c r="F2990">
        <v>6</v>
      </c>
    </row>
    <row r="2991" spans="1:6" x14ac:dyDescent="0.25">
      <c r="A2991" t="s">
        <v>97</v>
      </c>
      <c r="B2991">
        <v>2013</v>
      </c>
      <c r="C2991" t="s">
        <v>10</v>
      </c>
      <c r="D2991" t="s">
        <v>107</v>
      </c>
      <c r="E2991" t="s">
        <v>21536</v>
      </c>
      <c r="F2991">
        <v>4</v>
      </c>
    </row>
    <row r="2992" spans="1:6" x14ac:dyDescent="0.25">
      <c r="A2992" t="s">
        <v>97</v>
      </c>
      <c r="B2992">
        <v>2013</v>
      </c>
      <c r="C2992" t="s">
        <v>10</v>
      </c>
      <c r="D2992" t="s">
        <v>39</v>
      </c>
      <c r="E2992" t="s">
        <v>21537</v>
      </c>
      <c r="F2992">
        <v>4</v>
      </c>
    </row>
    <row r="2993" spans="1:6" x14ac:dyDescent="0.25">
      <c r="A2993" t="s">
        <v>97</v>
      </c>
      <c r="B2993">
        <v>2013</v>
      </c>
      <c r="C2993" t="s">
        <v>10</v>
      </c>
      <c r="D2993" t="s">
        <v>103</v>
      </c>
      <c r="E2993" t="s">
        <v>21538</v>
      </c>
      <c r="F2993">
        <v>26</v>
      </c>
    </row>
    <row r="2994" spans="1:6" x14ac:dyDescent="0.25">
      <c r="A2994" t="s">
        <v>97</v>
      </c>
      <c r="B2994">
        <v>2013</v>
      </c>
      <c r="C2994" t="s">
        <v>11</v>
      </c>
      <c r="D2994" t="s">
        <v>38</v>
      </c>
      <c r="E2994" t="s">
        <v>21539</v>
      </c>
      <c r="F2994">
        <v>2</v>
      </c>
    </row>
    <row r="2995" spans="1:6" x14ac:dyDescent="0.25">
      <c r="A2995" t="s">
        <v>97</v>
      </c>
      <c r="B2995">
        <v>2013</v>
      </c>
      <c r="C2995" t="s">
        <v>11</v>
      </c>
      <c r="D2995" t="s">
        <v>40</v>
      </c>
      <c r="E2995" t="s">
        <v>21540</v>
      </c>
      <c r="F2995">
        <v>1</v>
      </c>
    </row>
    <row r="2996" spans="1:6" x14ac:dyDescent="0.25">
      <c r="A2996" t="s">
        <v>97</v>
      </c>
      <c r="B2996">
        <v>2013</v>
      </c>
      <c r="C2996" t="s">
        <v>11</v>
      </c>
      <c r="D2996" t="s">
        <v>102</v>
      </c>
      <c r="E2996" t="s">
        <v>21541</v>
      </c>
      <c r="F2996">
        <v>22</v>
      </c>
    </row>
    <row r="2997" spans="1:6" x14ac:dyDescent="0.25">
      <c r="A2997" t="s">
        <v>97</v>
      </c>
      <c r="B2997">
        <v>2013</v>
      </c>
      <c r="C2997" t="s">
        <v>11</v>
      </c>
      <c r="D2997" t="s">
        <v>107</v>
      </c>
      <c r="E2997" t="s">
        <v>21542</v>
      </c>
      <c r="F2997">
        <v>7</v>
      </c>
    </row>
    <row r="2998" spans="1:6" x14ac:dyDescent="0.25">
      <c r="A2998" t="s">
        <v>97</v>
      </c>
      <c r="B2998">
        <v>2013</v>
      </c>
      <c r="C2998" t="s">
        <v>11</v>
      </c>
      <c r="D2998" t="s">
        <v>39</v>
      </c>
      <c r="E2998" t="s">
        <v>21543</v>
      </c>
      <c r="F2998">
        <v>4</v>
      </c>
    </row>
    <row r="2999" spans="1:6" x14ac:dyDescent="0.25">
      <c r="A2999" t="s">
        <v>97</v>
      </c>
      <c r="B2999">
        <v>2013</v>
      </c>
      <c r="C2999" t="s">
        <v>11</v>
      </c>
      <c r="D2999" t="s">
        <v>103</v>
      </c>
      <c r="E2999" t="s">
        <v>21544</v>
      </c>
      <c r="F2999">
        <v>28</v>
      </c>
    </row>
    <row r="3000" spans="1:6" x14ac:dyDescent="0.25">
      <c r="A3000" t="s">
        <v>97</v>
      </c>
      <c r="B3000">
        <v>2014</v>
      </c>
      <c r="C3000" t="s">
        <v>7</v>
      </c>
      <c r="D3000" t="s">
        <v>38</v>
      </c>
      <c r="E3000" t="s">
        <v>21545</v>
      </c>
      <c r="F3000">
        <v>26</v>
      </c>
    </row>
    <row r="3001" spans="1:6" x14ac:dyDescent="0.25">
      <c r="A3001" t="s">
        <v>97</v>
      </c>
      <c r="B3001">
        <v>2014</v>
      </c>
      <c r="C3001" t="s">
        <v>7</v>
      </c>
      <c r="D3001" t="s">
        <v>40</v>
      </c>
      <c r="E3001" t="s">
        <v>21546</v>
      </c>
      <c r="F3001">
        <v>11</v>
      </c>
    </row>
    <row r="3002" spans="1:6" x14ac:dyDescent="0.25">
      <c r="A3002" t="s">
        <v>97</v>
      </c>
      <c r="B3002">
        <v>2014</v>
      </c>
      <c r="C3002" t="s">
        <v>7</v>
      </c>
      <c r="D3002" t="s">
        <v>102</v>
      </c>
      <c r="E3002" t="s">
        <v>21547</v>
      </c>
      <c r="F3002">
        <v>44</v>
      </c>
    </row>
    <row r="3003" spans="1:6" x14ac:dyDescent="0.25">
      <c r="A3003" t="s">
        <v>97</v>
      </c>
      <c r="B3003">
        <v>2014</v>
      </c>
      <c r="C3003" t="s">
        <v>7</v>
      </c>
      <c r="D3003" t="s">
        <v>107</v>
      </c>
      <c r="E3003" t="s">
        <v>21548</v>
      </c>
      <c r="F3003">
        <v>64</v>
      </c>
    </row>
    <row r="3004" spans="1:6" x14ac:dyDescent="0.25">
      <c r="A3004" t="s">
        <v>97</v>
      </c>
      <c r="B3004">
        <v>2014</v>
      </c>
      <c r="C3004" t="s">
        <v>7</v>
      </c>
      <c r="D3004" t="s">
        <v>39</v>
      </c>
      <c r="E3004" t="s">
        <v>21549</v>
      </c>
      <c r="F3004">
        <v>47</v>
      </c>
    </row>
    <row r="3005" spans="1:6" x14ac:dyDescent="0.25">
      <c r="A3005" t="s">
        <v>97</v>
      </c>
      <c r="B3005">
        <v>2014</v>
      </c>
      <c r="C3005" t="s">
        <v>7</v>
      </c>
      <c r="D3005" t="s">
        <v>103</v>
      </c>
      <c r="E3005" t="s">
        <v>21550</v>
      </c>
      <c r="F3005">
        <v>178</v>
      </c>
    </row>
    <row r="3006" spans="1:6" x14ac:dyDescent="0.25">
      <c r="A3006" t="s">
        <v>97</v>
      </c>
      <c r="B3006">
        <v>2014</v>
      </c>
      <c r="C3006" t="s">
        <v>8</v>
      </c>
      <c r="D3006" t="s">
        <v>38</v>
      </c>
      <c r="E3006" t="s">
        <v>21551</v>
      </c>
      <c r="F3006">
        <v>39</v>
      </c>
    </row>
    <row r="3007" spans="1:6" x14ac:dyDescent="0.25">
      <c r="A3007" t="s">
        <v>97</v>
      </c>
      <c r="B3007">
        <v>2014</v>
      </c>
      <c r="C3007" t="s">
        <v>8</v>
      </c>
      <c r="D3007" t="s">
        <v>40</v>
      </c>
      <c r="E3007" t="s">
        <v>21552</v>
      </c>
      <c r="F3007">
        <v>17</v>
      </c>
    </row>
    <row r="3008" spans="1:6" x14ac:dyDescent="0.25">
      <c r="A3008" t="s">
        <v>97</v>
      </c>
      <c r="B3008">
        <v>2014</v>
      </c>
      <c r="C3008" t="s">
        <v>8</v>
      </c>
      <c r="D3008" t="s">
        <v>102</v>
      </c>
      <c r="E3008" t="s">
        <v>21553</v>
      </c>
      <c r="F3008">
        <v>58</v>
      </c>
    </row>
    <row r="3009" spans="1:6" x14ac:dyDescent="0.25">
      <c r="A3009" t="s">
        <v>97</v>
      </c>
      <c r="B3009">
        <v>2014</v>
      </c>
      <c r="C3009" t="s">
        <v>8</v>
      </c>
      <c r="D3009" t="s">
        <v>107</v>
      </c>
      <c r="E3009" t="s">
        <v>21554</v>
      </c>
      <c r="F3009">
        <v>56</v>
      </c>
    </row>
    <row r="3010" spans="1:6" x14ac:dyDescent="0.25">
      <c r="A3010" t="s">
        <v>97</v>
      </c>
      <c r="B3010">
        <v>2014</v>
      </c>
      <c r="C3010" t="s">
        <v>8</v>
      </c>
      <c r="D3010" t="s">
        <v>39</v>
      </c>
      <c r="E3010" t="s">
        <v>21555</v>
      </c>
      <c r="F3010">
        <v>109</v>
      </c>
    </row>
    <row r="3011" spans="1:6" x14ac:dyDescent="0.25">
      <c r="A3011" t="s">
        <v>97</v>
      </c>
      <c r="B3011">
        <v>2014</v>
      </c>
      <c r="C3011" t="s">
        <v>8</v>
      </c>
      <c r="D3011" t="s">
        <v>103</v>
      </c>
      <c r="E3011" t="s">
        <v>21556</v>
      </c>
      <c r="F3011">
        <v>480</v>
      </c>
    </row>
    <row r="3012" spans="1:6" x14ac:dyDescent="0.25">
      <c r="A3012" t="s">
        <v>97</v>
      </c>
      <c r="B3012">
        <v>2014</v>
      </c>
      <c r="C3012" t="s">
        <v>9</v>
      </c>
      <c r="D3012" t="s">
        <v>38</v>
      </c>
      <c r="E3012" t="s">
        <v>21557</v>
      </c>
      <c r="F3012">
        <v>4</v>
      </c>
    </row>
    <row r="3013" spans="1:6" x14ac:dyDescent="0.25">
      <c r="A3013" t="s">
        <v>97</v>
      </c>
      <c r="B3013">
        <v>2014</v>
      </c>
      <c r="C3013" t="s">
        <v>9</v>
      </c>
      <c r="D3013" t="s">
        <v>40</v>
      </c>
      <c r="E3013" t="s">
        <v>21558</v>
      </c>
      <c r="F3013">
        <v>2</v>
      </c>
    </row>
    <row r="3014" spans="1:6" x14ac:dyDescent="0.25">
      <c r="A3014" t="s">
        <v>97</v>
      </c>
      <c r="B3014">
        <v>2014</v>
      </c>
      <c r="C3014" t="s">
        <v>9</v>
      </c>
      <c r="D3014" t="s">
        <v>102</v>
      </c>
      <c r="E3014" t="s">
        <v>21559</v>
      </c>
      <c r="F3014">
        <v>12</v>
      </c>
    </row>
    <row r="3015" spans="1:6" x14ac:dyDescent="0.25">
      <c r="A3015" t="s">
        <v>97</v>
      </c>
      <c r="B3015">
        <v>2014</v>
      </c>
      <c r="C3015" t="s">
        <v>9</v>
      </c>
      <c r="D3015" t="s">
        <v>107</v>
      </c>
      <c r="E3015" t="s">
        <v>21560</v>
      </c>
      <c r="F3015">
        <v>7</v>
      </c>
    </row>
    <row r="3016" spans="1:6" x14ac:dyDescent="0.25">
      <c r="A3016" t="s">
        <v>97</v>
      </c>
      <c r="B3016">
        <v>2014</v>
      </c>
      <c r="C3016" t="s">
        <v>9</v>
      </c>
      <c r="D3016" t="s">
        <v>39</v>
      </c>
      <c r="E3016" t="s">
        <v>21561</v>
      </c>
      <c r="F3016">
        <v>16</v>
      </c>
    </row>
    <row r="3017" spans="1:6" x14ac:dyDescent="0.25">
      <c r="A3017" t="s">
        <v>97</v>
      </c>
      <c r="B3017">
        <v>2014</v>
      </c>
      <c r="C3017" t="s">
        <v>9</v>
      </c>
      <c r="D3017" t="s">
        <v>103</v>
      </c>
      <c r="E3017" t="s">
        <v>21562</v>
      </c>
      <c r="F3017">
        <v>99</v>
      </c>
    </row>
    <row r="3018" spans="1:6" x14ac:dyDescent="0.25">
      <c r="A3018" t="s">
        <v>97</v>
      </c>
      <c r="B3018">
        <v>2014</v>
      </c>
      <c r="C3018" t="s">
        <v>10</v>
      </c>
      <c r="D3018" t="s">
        <v>38</v>
      </c>
      <c r="E3018" t="s">
        <v>21563</v>
      </c>
      <c r="F3018">
        <v>3</v>
      </c>
    </row>
    <row r="3019" spans="1:6" x14ac:dyDescent="0.25">
      <c r="A3019" t="s">
        <v>97</v>
      </c>
      <c r="B3019">
        <v>2014</v>
      </c>
      <c r="C3019" t="s">
        <v>10</v>
      </c>
      <c r="D3019" t="s">
        <v>102</v>
      </c>
      <c r="E3019" t="s">
        <v>21564</v>
      </c>
      <c r="F3019">
        <v>11</v>
      </c>
    </row>
    <row r="3020" spans="1:6" x14ac:dyDescent="0.25">
      <c r="A3020" t="s">
        <v>97</v>
      </c>
      <c r="B3020">
        <v>2014</v>
      </c>
      <c r="C3020" t="s">
        <v>10</v>
      </c>
      <c r="D3020" t="s">
        <v>107</v>
      </c>
      <c r="E3020" t="s">
        <v>21565</v>
      </c>
      <c r="F3020">
        <v>2</v>
      </c>
    </row>
    <row r="3021" spans="1:6" x14ac:dyDescent="0.25">
      <c r="A3021" t="s">
        <v>97</v>
      </c>
      <c r="B3021">
        <v>2014</v>
      </c>
      <c r="C3021" t="s">
        <v>10</v>
      </c>
      <c r="D3021" t="s">
        <v>39</v>
      </c>
      <c r="E3021" t="s">
        <v>21566</v>
      </c>
      <c r="F3021">
        <v>5</v>
      </c>
    </row>
    <row r="3022" spans="1:6" x14ac:dyDescent="0.25">
      <c r="A3022" t="s">
        <v>97</v>
      </c>
      <c r="B3022">
        <v>2014</v>
      </c>
      <c r="C3022" t="s">
        <v>10</v>
      </c>
      <c r="D3022" t="s">
        <v>103</v>
      </c>
      <c r="E3022" t="s">
        <v>21567</v>
      </c>
      <c r="F3022">
        <v>19</v>
      </c>
    </row>
    <row r="3023" spans="1:6" x14ac:dyDescent="0.25">
      <c r="A3023" t="s">
        <v>97</v>
      </c>
      <c r="B3023">
        <v>2014</v>
      </c>
      <c r="C3023" t="s">
        <v>11</v>
      </c>
      <c r="D3023" t="s">
        <v>38</v>
      </c>
      <c r="E3023" t="s">
        <v>21568</v>
      </c>
      <c r="F3023">
        <v>2</v>
      </c>
    </row>
    <row r="3024" spans="1:6" x14ac:dyDescent="0.25">
      <c r="A3024" t="s">
        <v>97</v>
      </c>
      <c r="B3024">
        <v>2014</v>
      </c>
      <c r="C3024" t="s">
        <v>11</v>
      </c>
      <c r="D3024" t="s">
        <v>102</v>
      </c>
      <c r="E3024" t="s">
        <v>21569</v>
      </c>
      <c r="F3024">
        <v>18</v>
      </c>
    </row>
    <row r="3025" spans="1:6" x14ac:dyDescent="0.25">
      <c r="A3025" t="s">
        <v>97</v>
      </c>
      <c r="B3025">
        <v>2014</v>
      </c>
      <c r="C3025" t="s">
        <v>11</v>
      </c>
      <c r="D3025" t="s">
        <v>107</v>
      </c>
      <c r="E3025" t="s">
        <v>21570</v>
      </c>
      <c r="F3025">
        <v>3</v>
      </c>
    </row>
    <row r="3026" spans="1:6" x14ac:dyDescent="0.25">
      <c r="A3026" t="s">
        <v>97</v>
      </c>
      <c r="B3026">
        <v>2014</v>
      </c>
      <c r="C3026" t="s">
        <v>11</v>
      </c>
      <c r="D3026" t="s">
        <v>39</v>
      </c>
      <c r="E3026" t="s">
        <v>21571</v>
      </c>
      <c r="F3026">
        <v>3</v>
      </c>
    </row>
    <row r="3027" spans="1:6" x14ac:dyDescent="0.25">
      <c r="A3027" t="s">
        <v>97</v>
      </c>
      <c r="B3027">
        <v>2014</v>
      </c>
      <c r="C3027" t="s">
        <v>11</v>
      </c>
      <c r="D3027" t="s">
        <v>103</v>
      </c>
      <c r="E3027" t="s">
        <v>21572</v>
      </c>
      <c r="F3027">
        <v>37</v>
      </c>
    </row>
    <row r="3028" spans="1:6" x14ac:dyDescent="0.25">
      <c r="A3028" t="s">
        <v>97</v>
      </c>
      <c r="B3028">
        <v>2015</v>
      </c>
      <c r="C3028" t="s">
        <v>7</v>
      </c>
      <c r="D3028" t="s">
        <v>38</v>
      </c>
      <c r="E3028" t="s">
        <v>21573</v>
      </c>
      <c r="F3028">
        <v>18</v>
      </c>
    </row>
    <row r="3029" spans="1:6" x14ac:dyDescent="0.25">
      <c r="A3029" t="s">
        <v>97</v>
      </c>
      <c r="B3029">
        <v>2015</v>
      </c>
      <c r="C3029" t="s">
        <v>7</v>
      </c>
      <c r="D3029" t="s">
        <v>40</v>
      </c>
      <c r="E3029" t="s">
        <v>21574</v>
      </c>
      <c r="F3029">
        <v>14</v>
      </c>
    </row>
    <row r="3030" spans="1:6" x14ac:dyDescent="0.25">
      <c r="A3030" t="s">
        <v>97</v>
      </c>
      <c r="B3030">
        <v>2015</v>
      </c>
      <c r="C3030" t="s">
        <v>7</v>
      </c>
      <c r="D3030" t="s">
        <v>102</v>
      </c>
      <c r="E3030" t="s">
        <v>21575</v>
      </c>
      <c r="F3030">
        <v>38</v>
      </c>
    </row>
    <row r="3031" spans="1:6" x14ac:dyDescent="0.25">
      <c r="A3031" t="s">
        <v>97</v>
      </c>
      <c r="B3031">
        <v>2015</v>
      </c>
      <c r="C3031" t="s">
        <v>7</v>
      </c>
      <c r="D3031" t="s">
        <v>107</v>
      </c>
      <c r="E3031" t="s">
        <v>21576</v>
      </c>
      <c r="F3031">
        <v>62</v>
      </c>
    </row>
    <row r="3032" spans="1:6" x14ac:dyDescent="0.25">
      <c r="A3032" t="s">
        <v>97</v>
      </c>
      <c r="B3032">
        <v>2015</v>
      </c>
      <c r="C3032" t="s">
        <v>7</v>
      </c>
      <c r="D3032" t="s">
        <v>39</v>
      </c>
      <c r="E3032" t="s">
        <v>21577</v>
      </c>
      <c r="F3032">
        <v>32</v>
      </c>
    </row>
    <row r="3033" spans="1:6" x14ac:dyDescent="0.25">
      <c r="A3033" t="s">
        <v>97</v>
      </c>
      <c r="B3033">
        <v>2015</v>
      </c>
      <c r="C3033" t="s">
        <v>7</v>
      </c>
      <c r="D3033" t="s">
        <v>103</v>
      </c>
      <c r="E3033" t="s">
        <v>21578</v>
      </c>
      <c r="F3033">
        <v>181</v>
      </c>
    </row>
    <row r="3034" spans="1:6" x14ac:dyDescent="0.25">
      <c r="A3034" t="s">
        <v>97</v>
      </c>
      <c r="B3034">
        <v>2015</v>
      </c>
      <c r="C3034" t="s">
        <v>8</v>
      </c>
      <c r="D3034" t="s">
        <v>38</v>
      </c>
      <c r="E3034" t="s">
        <v>21579</v>
      </c>
      <c r="F3034">
        <v>31</v>
      </c>
    </row>
    <row r="3035" spans="1:6" x14ac:dyDescent="0.25">
      <c r="A3035" t="s">
        <v>97</v>
      </c>
      <c r="B3035">
        <v>2015</v>
      </c>
      <c r="C3035" t="s">
        <v>8</v>
      </c>
      <c r="D3035" t="s">
        <v>40</v>
      </c>
      <c r="E3035" t="s">
        <v>21580</v>
      </c>
      <c r="F3035">
        <v>14</v>
      </c>
    </row>
    <row r="3036" spans="1:6" x14ac:dyDescent="0.25">
      <c r="A3036" t="s">
        <v>97</v>
      </c>
      <c r="B3036">
        <v>2015</v>
      </c>
      <c r="C3036" t="s">
        <v>8</v>
      </c>
      <c r="D3036" t="s">
        <v>102</v>
      </c>
      <c r="E3036" t="s">
        <v>21581</v>
      </c>
      <c r="F3036">
        <v>49</v>
      </c>
    </row>
    <row r="3037" spans="1:6" x14ac:dyDescent="0.25">
      <c r="A3037" t="s">
        <v>97</v>
      </c>
      <c r="B3037">
        <v>2015</v>
      </c>
      <c r="C3037" t="s">
        <v>8</v>
      </c>
      <c r="D3037" t="s">
        <v>107</v>
      </c>
      <c r="E3037" t="s">
        <v>21582</v>
      </c>
      <c r="F3037">
        <v>31</v>
      </c>
    </row>
    <row r="3038" spans="1:6" x14ac:dyDescent="0.25">
      <c r="A3038" t="s">
        <v>97</v>
      </c>
      <c r="B3038">
        <v>2015</v>
      </c>
      <c r="C3038" t="s">
        <v>8</v>
      </c>
      <c r="D3038" t="s">
        <v>39</v>
      </c>
      <c r="E3038" t="s">
        <v>21583</v>
      </c>
      <c r="F3038">
        <v>86</v>
      </c>
    </row>
    <row r="3039" spans="1:6" x14ac:dyDescent="0.25">
      <c r="A3039" t="s">
        <v>97</v>
      </c>
      <c r="B3039">
        <v>2015</v>
      </c>
      <c r="C3039" t="s">
        <v>8</v>
      </c>
      <c r="D3039" t="s">
        <v>103</v>
      </c>
      <c r="E3039" t="s">
        <v>21584</v>
      </c>
      <c r="F3039">
        <v>514</v>
      </c>
    </row>
    <row r="3040" spans="1:6" x14ac:dyDescent="0.25">
      <c r="A3040" t="s">
        <v>97</v>
      </c>
      <c r="B3040">
        <v>2015</v>
      </c>
      <c r="C3040" t="s">
        <v>9</v>
      </c>
      <c r="D3040" t="s">
        <v>38</v>
      </c>
      <c r="E3040" t="s">
        <v>21585</v>
      </c>
      <c r="F3040">
        <v>8</v>
      </c>
    </row>
    <row r="3041" spans="1:6" x14ac:dyDescent="0.25">
      <c r="A3041" t="s">
        <v>97</v>
      </c>
      <c r="B3041">
        <v>2015</v>
      </c>
      <c r="C3041" t="s">
        <v>9</v>
      </c>
      <c r="D3041" t="s">
        <v>40</v>
      </c>
      <c r="E3041" t="s">
        <v>21586</v>
      </c>
      <c r="F3041">
        <v>3</v>
      </c>
    </row>
    <row r="3042" spans="1:6" x14ac:dyDescent="0.25">
      <c r="A3042" t="s">
        <v>97</v>
      </c>
      <c r="B3042">
        <v>2015</v>
      </c>
      <c r="C3042" t="s">
        <v>9</v>
      </c>
      <c r="D3042" t="s">
        <v>102</v>
      </c>
      <c r="E3042" t="s">
        <v>21587</v>
      </c>
      <c r="F3042">
        <v>11</v>
      </c>
    </row>
    <row r="3043" spans="1:6" x14ac:dyDescent="0.25">
      <c r="A3043" t="s">
        <v>97</v>
      </c>
      <c r="B3043">
        <v>2015</v>
      </c>
      <c r="C3043" t="s">
        <v>9</v>
      </c>
      <c r="D3043" t="s">
        <v>107</v>
      </c>
      <c r="E3043" t="s">
        <v>21588</v>
      </c>
      <c r="F3043">
        <v>5</v>
      </c>
    </row>
    <row r="3044" spans="1:6" x14ac:dyDescent="0.25">
      <c r="A3044" t="s">
        <v>97</v>
      </c>
      <c r="B3044">
        <v>2015</v>
      </c>
      <c r="C3044" t="s">
        <v>9</v>
      </c>
      <c r="D3044" t="s">
        <v>39</v>
      </c>
      <c r="E3044" t="s">
        <v>21589</v>
      </c>
      <c r="F3044">
        <v>12</v>
      </c>
    </row>
    <row r="3045" spans="1:6" x14ac:dyDescent="0.25">
      <c r="A3045" t="s">
        <v>97</v>
      </c>
      <c r="B3045">
        <v>2015</v>
      </c>
      <c r="C3045" t="s">
        <v>9</v>
      </c>
      <c r="D3045" t="s">
        <v>103</v>
      </c>
      <c r="E3045" t="s">
        <v>21590</v>
      </c>
      <c r="F3045">
        <v>98</v>
      </c>
    </row>
    <row r="3046" spans="1:6" x14ac:dyDescent="0.25">
      <c r="A3046" t="s">
        <v>97</v>
      </c>
      <c r="B3046">
        <v>2015</v>
      </c>
      <c r="C3046" t="s">
        <v>10</v>
      </c>
      <c r="D3046" t="s">
        <v>102</v>
      </c>
      <c r="E3046" t="s">
        <v>21591</v>
      </c>
      <c r="F3046">
        <v>10</v>
      </c>
    </row>
    <row r="3047" spans="1:6" x14ac:dyDescent="0.25">
      <c r="A3047" t="s">
        <v>97</v>
      </c>
      <c r="B3047">
        <v>2015</v>
      </c>
      <c r="C3047" t="s">
        <v>10</v>
      </c>
      <c r="D3047" t="s">
        <v>107</v>
      </c>
      <c r="E3047" t="s">
        <v>21592</v>
      </c>
      <c r="F3047">
        <v>4</v>
      </c>
    </row>
    <row r="3048" spans="1:6" x14ac:dyDescent="0.25">
      <c r="A3048" t="s">
        <v>97</v>
      </c>
      <c r="B3048">
        <v>2015</v>
      </c>
      <c r="C3048" t="s">
        <v>10</v>
      </c>
      <c r="D3048" t="s">
        <v>39</v>
      </c>
      <c r="E3048" t="s">
        <v>21593</v>
      </c>
      <c r="F3048">
        <v>6</v>
      </c>
    </row>
    <row r="3049" spans="1:6" x14ac:dyDescent="0.25">
      <c r="A3049" t="s">
        <v>97</v>
      </c>
      <c r="B3049">
        <v>2015</v>
      </c>
      <c r="C3049" t="s">
        <v>10</v>
      </c>
      <c r="D3049" t="s">
        <v>103</v>
      </c>
      <c r="E3049" t="s">
        <v>21594</v>
      </c>
      <c r="F3049">
        <v>22</v>
      </c>
    </row>
    <row r="3050" spans="1:6" x14ac:dyDescent="0.25">
      <c r="A3050" t="s">
        <v>97</v>
      </c>
      <c r="B3050">
        <v>2015</v>
      </c>
      <c r="C3050" t="s">
        <v>11</v>
      </c>
      <c r="D3050" t="s">
        <v>102</v>
      </c>
      <c r="E3050" t="s">
        <v>21595</v>
      </c>
      <c r="F3050">
        <v>15</v>
      </c>
    </row>
    <row r="3051" spans="1:6" x14ac:dyDescent="0.25">
      <c r="A3051" t="s">
        <v>97</v>
      </c>
      <c r="B3051">
        <v>2015</v>
      </c>
      <c r="C3051" t="s">
        <v>11</v>
      </c>
      <c r="D3051" t="s">
        <v>107</v>
      </c>
      <c r="E3051" t="s">
        <v>21596</v>
      </c>
      <c r="F3051">
        <v>7</v>
      </c>
    </row>
    <row r="3052" spans="1:6" x14ac:dyDescent="0.25">
      <c r="A3052" t="s">
        <v>97</v>
      </c>
      <c r="B3052">
        <v>2015</v>
      </c>
      <c r="C3052" t="s">
        <v>11</v>
      </c>
      <c r="D3052" t="s">
        <v>39</v>
      </c>
      <c r="E3052" t="s">
        <v>21597</v>
      </c>
      <c r="F3052">
        <v>7</v>
      </c>
    </row>
    <row r="3053" spans="1:6" x14ac:dyDescent="0.25">
      <c r="A3053" t="s">
        <v>97</v>
      </c>
      <c r="B3053">
        <v>2015</v>
      </c>
      <c r="C3053" t="s">
        <v>11</v>
      </c>
      <c r="D3053" t="s">
        <v>103</v>
      </c>
      <c r="E3053" t="s">
        <v>21598</v>
      </c>
      <c r="F3053">
        <v>31</v>
      </c>
    </row>
    <row r="3054" spans="1:6" x14ac:dyDescent="0.25">
      <c r="A3054" t="s">
        <v>98</v>
      </c>
      <c r="B3054">
        <v>2010</v>
      </c>
      <c r="C3054" t="s">
        <v>7</v>
      </c>
      <c r="D3054" t="s">
        <v>38</v>
      </c>
      <c r="E3054" t="s">
        <v>21599</v>
      </c>
      <c r="F3054">
        <v>8</v>
      </c>
    </row>
    <row r="3055" spans="1:6" x14ac:dyDescent="0.25">
      <c r="A3055" t="s">
        <v>98</v>
      </c>
      <c r="B3055">
        <v>2010</v>
      </c>
      <c r="C3055" t="s">
        <v>7</v>
      </c>
      <c r="D3055" t="s">
        <v>40</v>
      </c>
      <c r="E3055" t="s">
        <v>21600</v>
      </c>
      <c r="F3055">
        <v>1</v>
      </c>
    </row>
    <row r="3056" spans="1:6" x14ac:dyDescent="0.25">
      <c r="A3056" t="s">
        <v>98</v>
      </c>
      <c r="B3056">
        <v>2010</v>
      </c>
      <c r="C3056" t="s">
        <v>7</v>
      </c>
      <c r="D3056" t="s">
        <v>102</v>
      </c>
      <c r="E3056" t="s">
        <v>21601</v>
      </c>
      <c r="F3056">
        <v>11</v>
      </c>
    </row>
    <row r="3057" spans="1:6" x14ac:dyDescent="0.25">
      <c r="A3057" t="s">
        <v>98</v>
      </c>
      <c r="B3057">
        <v>2010</v>
      </c>
      <c r="C3057" t="s">
        <v>7</v>
      </c>
      <c r="D3057" t="s">
        <v>107</v>
      </c>
      <c r="E3057" t="s">
        <v>21602</v>
      </c>
      <c r="F3057">
        <v>33</v>
      </c>
    </row>
    <row r="3058" spans="1:6" x14ac:dyDescent="0.25">
      <c r="A3058" t="s">
        <v>98</v>
      </c>
      <c r="B3058">
        <v>2010</v>
      </c>
      <c r="C3058" t="s">
        <v>7</v>
      </c>
      <c r="D3058" t="s">
        <v>39</v>
      </c>
      <c r="E3058" t="s">
        <v>21603</v>
      </c>
      <c r="F3058">
        <v>31</v>
      </c>
    </row>
    <row r="3059" spans="1:6" x14ac:dyDescent="0.25">
      <c r="A3059" t="s">
        <v>98</v>
      </c>
      <c r="B3059">
        <v>2010</v>
      </c>
      <c r="C3059" t="s">
        <v>7</v>
      </c>
      <c r="D3059" t="s">
        <v>103</v>
      </c>
      <c r="E3059" t="s">
        <v>21604</v>
      </c>
      <c r="F3059">
        <v>119</v>
      </c>
    </row>
    <row r="3060" spans="1:6" x14ac:dyDescent="0.25">
      <c r="A3060" t="s">
        <v>98</v>
      </c>
      <c r="B3060">
        <v>2010</v>
      </c>
      <c r="C3060" t="s">
        <v>8</v>
      </c>
      <c r="D3060" t="s">
        <v>38</v>
      </c>
      <c r="E3060" t="s">
        <v>21605</v>
      </c>
      <c r="F3060">
        <v>21</v>
      </c>
    </row>
    <row r="3061" spans="1:6" x14ac:dyDescent="0.25">
      <c r="A3061" t="s">
        <v>98</v>
      </c>
      <c r="B3061">
        <v>2010</v>
      </c>
      <c r="C3061" t="s">
        <v>8</v>
      </c>
      <c r="D3061" t="s">
        <v>40</v>
      </c>
      <c r="E3061" t="s">
        <v>21606</v>
      </c>
      <c r="F3061">
        <v>2</v>
      </c>
    </row>
    <row r="3062" spans="1:6" x14ac:dyDescent="0.25">
      <c r="A3062" t="s">
        <v>98</v>
      </c>
      <c r="B3062">
        <v>2010</v>
      </c>
      <c r="C3062" t="s">
        <v>8</v>
      </c>
      <c r="D3062" t="s">
        <v>102</v>
      </c>
      <c r="E3062" t="s">
        <v>21607</v>
      </c>
      <c r="F3062">
        <v>18</v>
      </c>
    </row>
    <row r="3063" spans="1:6" x14ac:dyDescent="0.25">
      <c r="A3063" t="s">
        <v>98</v>
      </c>
      <c r="B3063">
        <v>2010</v>
      </c>
      <c r="C3063" t="s">
        <v>8</v>
      </c>
      <c r="D3063" t="s">
        <v>107</v>
      </c>
      <c r="E3063" t="s">
        <v>21608</v>
      </c>
      <c r="F3063">
        <v>29</v>
      </c>
    </row>
    <row r="3064" spans="1:6" x14ac:dyDescent="0.25">
      <c r="A3064" t="s">
        <v>98</v>
      </c>
      <c r="B3064">
        <v>2010</v>
      </c>
      <c r="C3064" t="s">
        <v>8</v>
      </c>
      <c r="D3064" t="s">
        <v>39</v>
      </c>
      <c r="E3064" t="s">
        <v>21609</v>
      </c>
      <c r="F3064">
        <v>106</v>
      </c>
    </row>
    <row r="3065" spans="1:6" x14ac:dyDescent="0.25">
      <c r="A3065" t="s">
        <v>98</v>
      </c>
      <c r="B3065">
        <v>2010</v>
      </c>
      <c r="C3065" t="s">
        <v>8</v>
      </c>
      <c r="D3065" t="s">
        <v>103</v>
      </c>
      <c r="E3065" t="s">
        <v>21610</v>
      </c>
      <c r="F3065">
        <v>399</v>
      </c>
    </row>
    <row r="3066" spans="1:6" x14ac:dyDescent="0.25">
      <c r="A3066" t="s">
        <v>98</v>
      </c>
      <c r="B3066">
        <v>2010</v>
      </c>
      <c r="C3066" t="s">
        <v>9</v>
      </c>
      <c r="D3066" t="s">
        <v>38</v>
      </c>
      <c r="E3066" t="s">
        <v>21611</v>
      </c>
      <c r="F3066">
        <v>4</v>
      </c>
    </row>
    <row r="3067" spans="1:6" x14ac:dyDescent="0.25">
      <c r="A3067" t="s">
        <v>98</v>
      </c>
      <c r="B3067">
        <v>2010</v>
      </c>
      <c r="C3067" t="s">
        <v>9</v>
      </c>
      <c r="D3067" t="s">
        <v>102</v>
      </c>
      <c r="E3067" t="s">
        <v>21612</v>
      </c>
      <c r="F3067">
        <v>9</v>
      </c>
    </row>
    <row r="3068" spans="1:6" x14ac:dyDescent="0.25">
      <c r="A3068" t="s">
        <v>98</v>
      </c>
      <c r="B3068">
        <v>2010</v>
      </c>
      <c r="C3068" t="s">
        <v>9</v>
      </c>
      <c r="D3068" t="s">
        <v>107</v>
      </c>
      <c r="E3068" t="s">
        <v>21613</v>
      </c>
      <c r="F3068">
        <v>6</v>
      </c>
    </row>
    <row r="3069" spans="1:6" x14ac:dyDescent="0.25">
      <c r="A3069" t="s">
        <v>98</v>
      </c>
      <c r="B3069">
        <v>2010</v>
      </c>
      <c r="C3069" t="s">
        <v>9</v>
      </c>
      <c r="D3069" t="s">
        <v>39</v>
      </c>
      <c r="E3069" t="s">
        <v>21614</v>
      </c>
      <c r="F3069">
        <v>27</v>
      </c>
    </row>
    <row r="3070" spans="1:6" x14ac:dyDescent="0.25">
      <c r="A3070" t="s">
        <v>98</v>
      </c>
      <c r="B3070">
        <v>2010</v>
      </c>
      <c r="C3070" t="s">
        <v>9</v>
      </c>
      <c r="D3070" t="s">
        <v>103</v>
      </c>
      <c r="E3070" t="s">
        <v>21615</v>
      </c>
      <c r="F3070">
        <v>87</v>
      </c>
    </row>
    <row r="3071" spans="1:6" x14ac:dyDescent="0.25">
      <c r="A3071" t="s">
        <v>98</v>
      </c>
      <c r="B3071">
        <v>2010</v>
      </c>
      <c r="C3071" t="s">
        <v>10</v>
      </c>
      <c r="D3071" t="s">
        <v>38</v>
      </c>
      <c r="E3071" t="s">
        <v>21616</v>
      </c>
      <c r="F3071">
        <v>1</v>
      </c>
    </row>
    <row r="3072" spans="1:6" x14ac:dyDescent="0.25">
      <c r="A3072" t="s">
        <v>98</v>
      </c>
      <c r="B3072">
        <v>2010</v>
      </c>
      <c r="C3072" t="s">
        <v>10</v>
      </c>
      <c r="D3072" t="s">
        <v>102</v>
      </c>
      <c r="E3072" t="s">
        <v>21617</v>
      </c>
      <c r="F3072">
        <v>5</v>
      </c>
    </row>
    <row r="3073" spans="1:6" x14ac:dyDescent="0.25">
      <c r="A3073" t="s">
        <v>98</v>
      </c>
      <c r="B3073">
        <v>2010</v>
      </c>
      <c r="C3073" t="s">
        <v>10</v>
      </c>
      <c r="D3073" t="s">
        <v>39</v>
      </c>
      <c r="E3073" t="s">
        <v>21618</v>
      </c>
      <c r="F3073">
        <v>3</v>
      </c>
    </row>
    <row r="3074" spans="1:6" x14ac:dyDescent="0.25">
      <c r="A3074" t="s">
        <v>98</v>
      </c>
      <c r="B3074">
        <v>2010</v>
      </c>
      <c r="C3074" t="s">
        <v>10</v>
      </c>
      <c r="D3074" t="s">
        <v>103</v>
      </c>
      <c r="E3074" t="s">
        <v>21619</v>
      </c>
      <c r="F3074">
        <v>25</v>
      </c>
    </row>
    <row r="3075" spans="1:6" x14ac:dyDescent="0.25">
      <c r="A3075" t="s">
        <v>98</v>
      </c>
      <c r="B3075">
        <v>2010</v>
      </c>
      <c r="C3075" t="s">
        <v>11</v>
      </c>
      <c r="D3075" t="s">
        <v>38</v>
      </c>
      <c r="E3075" t="s">
        <v>21620</v>
      </c>
      <c r="F3075">
        <v>2</v>
      </c>
    </row>
    <row r="3076" spans="1:6" x14ac:dyDescent="0.25">
      <c r="A3076" t="s">
        <v>98</v>
      </c>
      <c r="B3076">
        <v>2010</v>
      </c>
      <c r="C3076" t="s">
        <v>11</v>
      </c>
      <c r="D3076" t="s">
        <v>102</v>
      </c>
      <c r="E3076" t="s">
        <v>21621</v>
      </c>
      <c r="F3076">
        <v>4</v>
      </c>
    </row>
    <row r="3077" spans="1:6" x14ac:dyDescent="0.25">
      <c r="A3077" t="s">
        <v>98</v>
      </c>
      <c r="B3077">
        <v>2010</v>
      </c>
      <c r="C3077" t="s">
        <v>11</v>
      </c>
      <c r="D3077" t="s">
        <v>107</v>
      </c>
      <c r="E3077" t="s">
        <v>21622</v>
      </c>
      <c r="F3077">
        <v>3</v>
      </c>
    </row>
    <row r="3078" spans="1:6" x14ac:dyDescent="0.25">
      <c r="A3078" t="s">
        <v>98</v>
      </c>
      <c r="B3078">
        <v>2010</v>
      </c>
      <c r="C3078" t="s">
        <v>11</v>
      </c>
      <c r="D3078" t="s">
        <v>39</v>
      </c>
      <c r="E3078" t="s">
        <v>21623</v>
      </c>
      <c r="F3078">
        <v>1</v>
      </c>
    </row>
    <row r="3079" spans="1:6" x14ac:dyDescent="0.25">
      <c r="A3079" t="s">
        <v>98</v>
      </c>
      <c r="B3079">
        <v>2010</v>
      </c>
      <c r="C3079" t="s">
        <v>11</v>
      </c>
      <c r="D3079" t="s">
        <v>103</v>
      </c>
      <c r="E3079" t="s">
        <v>21624</v>
      </c>
      <c r="F3079">
        <v>17</v>
      </c>
    </row>
    <row r="3080" spans="1:6" x14ac:dyDescent="0.25">
      <c r="A3080" t="s">
        <v>98</v>
      </c>
      <c r="B3080">
        <v>2011</v>
      </c>
      <c r="C3080" t="s">
        <v>7</v>
      </c>
      <c r="D3080" t="s">
        <v>38</v>
      </c>
      <c r="E3080" t="s">
        <v>21625</v>
      </c>
      <c r="F3080">
        <v>9</v>
      </c>
    </row>
    <row r="3081" spans="1:6" x14ac:dyDescent="0.25">
      <c r="A3081" t="s">
        <v>98</v>
      </c>
      <c r="B3081">
        <v>2011</v>
      </c>
      <c r="C3081" t="s">
        <v>7</v>
      </c>
      <c r="D3081" t="s">
        <v>40</v>
      </c>
      <c r="E3081" t="s">
        <v>21626</v>
      </c>
      <c r="F3081">
        <v>1</v>
      </c>
    </row>
    <row r="3082" spans="1:6" x14ac:dyDescent="0.25">
      <c r="A3082" t="s">
        <v>98</v>
      </c>
      <c r="B3082">
        <v>2011</v>
      </c>
      <c r="C3082" t="s">
        <v>7</v>
      </c>
      <c r="D3082" t="s">
        <v>102</v>
      </c>
      <c r="E3082" t="s">
        <v>21627</v>
      </c>
      <c r="F3082">
        <v>13</v>
      </c>
    </row>
    <row r="3083" spans="1:6" x14ac:dyDescent="0.25">
      <c r="A3083" t="s">
        <v>98</v>
      </c>
      <c r="B3083">
        <v>2011</v>
      </c>
      <c r="C3083" t="s">
        <v>7</v>
      </c>
      <c r="D3083" t="s">
        <v>107</v>
      </c>
      <c r="E3083" t="s">
        <v>21628</v>
      </c>
      <c r="F3083">
        <v>27</v>
      </c>
    </row>
    <row r="3084" spans="1:6" x14ac:dyDescent="0.25">
      <c r="A3084" t="s">
        <v>98</v>
      </c>
      <c r="B3084">
        <v>2011</v>
      </c>
      <c r="C3084" t="s">
        <v>7</v>
      </c>
      <c r="D3084" t="s">
        <v>39</v>
      </c>
      <c r="E3084" t="s">
        <v>21629</v>
      </c>
      <c r="F3084">
        <v>43</v>
      </c>
    </row>
    <row r="3085" spans="1:6" x14ac:dyDescent="0.25">
      <c r="A3085" t="s">
        <v>98</v>
      </c>
      <c r="B3085">
        <v>2011</v>
      </c>
      <c r="C3085" t="s">
        <v>7</v>
      </c>
      <c r="D3085" t="s">
        <v>103</v>
      </c>
      <c r="E3085" t="s">
        <v>21630</v>
      </c>
      <c r="F3085">
        <v>95</v>
      </c>
    </row>
    <row r="3086" spans="1:6" x14ac:dyDescent="0.25">
      <c r="A3086" t="s">
        <v>98</v>
      </c>
      <c r="B3086">
        <v>2011</v>
      </c>
      <c r="C3086" t="s">
        <v>8</v>
      </c>
      <c r="D3086" t="s">
        <v>38</v>
      </c>
      <c r="E3086" t="s">
        <v>21631</v>
      </c>
      <c r="F3086">
        <v>9</v>
      </c>
    </row>
    <row r="3087" spans="1:6" x14ac:dyDescent="0.25">
      <c r="A3087" t="s">
        <v>98</v>
      </c>
      <c r="B3087">
        <v>2011</v>
      </c>
      <c r="C3087" t="s">
        <v>8</v>
      </c>
      <c r="D3087" t="s">
        <v>40</v>
      </c>
      <c r="E3087" t="s">
        <v>21632</v>
      </c>
      <c r="F3087">
        <v>2</v>
      </c>
    </row>
    <row r="3088" spans="1:6" x14ac:dyDescent="0.25">
      <c r="A3088" t="s">
        <v>98</v>
      </c>
      <c r="B3088">
        <v>2011</v>
      </c>
      <c r="C3088" t="s">
        <v>8</v>
      </c>
      <c r="D3088" t="s">
        <v>102</v>
      </c>
      <c r="E3088" t="s">
        <v>21633</v>
      </c>
      <c r="F3088">
        <v>23</v>
      </c>
    </row>
    <row r="3089" spans="1:6" x14ac:dyDescent="0.25">
      <c r="A3089" t="s">
        <v>98</v>
      </c>
      <c r="B3089">
        <v>2011</v>
      </c>
      <c r="C3089" t="s">
        <v>8</v>
      </c>
      <c r="D3089" t="s">
        <v>107</v>
      </c>
      <c r="E3089" t="s">
        <v>21634</v>
      </c>
      <c r="F3089">
        <v>19</v>
      </c>
    </row>
    <row r="3090" spans="1:6" x14ac:dyDescent="0.25">
      <c r="A3090" t="s">
        <v>98</v>
      </c>
      <c r="B3090">
        <v>2011</v>
      </c>
      <c r="C3090" t="s">
        <v>8</v>
      </c>
      <c r="D3090" t="s">
        <v>39</v>
      </c>
      <c r="E3090" t="s">
        <v>21635</v>
      </c>
      <c r="F3090">
        <v>116</v>
      </c>
    </row>
    <row r="3091" spans="1:6" x14ac:dyDescent="0.25">
      <c r="A3091" t="s">
        <v>98</v>
      </c>
      <c r="B3091">
        <v>2011</v>
      </c>
      <c r="C3091" t="s">
        <v>8</v>
      </c>
      <c r="D3091" t="s">
        <v>103</v>
      </c>
      <c r="E3091" t="s">
        <v>21636</v>
      </c>
      <c r="F3091">
        <v>372</v>
      </c>
    </row>
    <row r="3092" spans="1:6" x14ac:dyDescent="0.25">
      <c r="A3092" t="s">
        <v>98</v>
      </c>
      <c r="B3092">
        <v>2011</v>
      </c>
      <c r="C3092" t="s">
        <v>9</v>
      </c>
      <c r="D3092" t="s">
        <v>102</v>
      </c>
      <c r="E3092" t="s">
        <v>21637</v>
      </c>
      <c r="F3092">
        <v>9</v>
      </c>
    </row>
    <row r="3093" spans="1:6" x14ac:dyDescent="0.25">
      <c r="A3093" t="s">
        <v>98</v>
      </c>
      <c r="B3093">
        <v>2011</v>
      </c>
      <c r="C3093" t="s">
        <v>9</v>
      </c>
      <c r="D3093" t="s">
        <v>107</v>
      </c>
      <c r="E3093" t="s">
        <v>21638</v>
      </c>
      <c r="F3093">
        <v>2</v>
      </c>
    </row>
    <row r="3094" spans="1:6" x14ac:dyDescent="0.25">
      <c r="A3094" t="s">
        <v>98</v>
      </c>
      <c r="B3094">
        <v>2011</v>
      </c>
      <c r="C3094" t="s">
        <v>9</v>
      </c>
      <c r="D3094" t="s">
        <v>39</v>
      </c>
      <c r="E3094" t="s">
        <v>21639</v>
      </c>
      <c r="F3094">
        <v>37</v>
      </c>
    </row>
    <row r="3095" spans="1:6" x14ac:dyDescent="0.25">
      <c r="A3095" t="s">
        <v>98</v>
      </c>
      <c r="B3095">
        <v>2011</v>
      </c>
      <c r="C3095" t="s">
        <v>9</v>
      </c>
      <c r="D3095" t="s">
        <v>103</v>
      </c>
      <c r="E3095" t="s">
        <v>21640</v>
      </c>
      <c r="F3095">
        <v>83</v>
      </c>
    </row>
    <row r="3096" spans="1:6" x14ac:dyDescent="0.25">
      <c r="A3096" t="s">
        <v>98</v>
      </c>
      <c r="B3096">
        <v>2011</v>
      </c>
      <c r="C3096" t="s">
        <v>10</v>
      </c>
      <c r="D3096" t="s">
        <v>38</v>
      </c>
      <c r="E3096" t="s">
        <v>21641</v>
      </c>
      <c r="F3096">
        <v>1</v>
      </c>
    </row>
    <row r="3097" spans="1:6" x14ac:dyDescent="0.25">
      <c r="A3097" t="s">
        <v>98</v>
      </c>
      <c r="B3097">
        <v>2011</v>
      </c>
      <c r="C3097" t="s">
        <v>10</v>
      </c>
      <c r="D3097" t="s">
        <v>102</v>
      </c>
      <c r="E3097" t="s">
        <v>21642</v>
      </c>
      <c r="F3097">
        <v>3</v>
      </c>
    </row>
    <row r="3098" spans="1:6" x14ac:dyDescent="0.25">
      <c r="A3098" t="s">
        <v>98</v>
      </c>
      <c r="B3098">
        <v>2011</v>
      </c>
      <c r="C3098" t="s">
        <v>10</v>
      </c>
      <c r="D3098" t="s">
        <v>107</v>
      </c>
      <c r="E3098" t="s">
        <v>21643</v>
      </c>
      <c r="F3098">
        <v>1</v>
      </c>
    </row>
    <row r="3099" spans="1:6" x14ac:dyDescent="0.25">
      <c r="A3099" t="s">
        <v>98</v>
      </c>
      <c r="B3099">
        <v>2011</v>
      </c>
      <c r="C3099" t="s">
        <v>10</v>
      </c>
      <c r="D3099" t="s">
        <v>39</v>
      </c>
      <c r="E3099" t="s">
        <v>21644</v>
      </c>
      <c r="F3099">
        <v>4</v>
      </c>
    </row>
    <row r="3100" spans="1:6" x14ac:dyDescent="0.25">
      <c r="A3100" t="s">
        <v>98</v>
      </c>
      <c r="B3100">
        <v>2011</v>
      </c>
      <c r="C3100" t="s">
        <v>10</v>
      </c>
      <c r="D3100" t="s">
        <v>103</v>
      </c>
      <c r="E3100" t="s">
        <v>21645</v>
      </c>
      <c r="F3100">
        <v>23</v>
      </c>
    </row>
    <row r="3101" spans="1:6" x14ac:dyDescent="0.25">
      <c r="A3101" t="s">
        <v>98</v>
      </c>
      <c r="B3101">
        <v>2011</v>
      </c>
      <c r="C3101" t="s">
        <v>11</v>
      </c>
      <c r="D3101" t="s">
        <v>38</v>
      </c>
      <c r="E3101" t="s">
        <v>21646</v>
      </c>
      <c r="F3101">
        <v>1</v>
      </c>
    </row>
    <row r="3102" spans="1:6" x14ac:dyDescent="0.25">
      <c r="A3102" t="s">
        <v>98</v>
      </c>
      <c r="B3102">
        <v>2011</v>
      </c>
      <c r="C3102" t="s">
        <v>11</v>
      </c>
      <c r="D3102" t="s">
        <v>102</v>
      </c>
      <c r="E3102" t="s">
        <v>21647</v>
      </c>
      <c r="F3102">
        <v>9</v>
      </c>
    </row>
    <row r="3103" spans="1:6" x14ac:dyDescent="0.25">
      <c r="A3103" t="s">
        <v>98</v>
      </c>
      <c r="B3103">
        <v>2011</v>
      </c>
      <c r="C3103" t="s">
        <v>11</v>
      </c>
      <c r="D3103" t="s">
        <v>39</v>
      </c>
      <c r="E3103" t="s">
        <v>21648</v>
      </c>
      <c r="F3103">
        <v>3</v>
      </c>
    </row>
    <row r="3104" spans="1:6" x14ac:dyDescent="0.25">
      <c r="A3104" t="s">
        <v>98</v>
      </c>
      <c r="B3104">
        <v>2011</v>
      </c>
      <c r="C3104" t="s">
        <v>11</v>
      </c>
      <c r="D3104" t="s">
        <v>103</v>
      </c>
      <c r="E3104" t="s">
        <v>21649</v>
      </c>
      <c r="F3104">
        <v>23</v>
      </c>
    </row>
    <row r="3105" spans="1:6" x14ac:dyDescent="0.25">
      <c r="A3105" t="s">
        <v>98</v>
      </c>
      <c r="B3105">
        <v>2012</v>
      </c>
      <c r="C3105" t="s">
        <v>7</v>
      </c>
      <c r="D3105" t="s">
        <v>38</v>
      </c>
      <c r="E3105" t="s">
        <v>21650</v>
      </c>
      <c r="F3105">
        <v>12</v>
      </c>
    </row>
    <row r="3106" spans="1:6" x14ac:dyDescent="0.25">
      <c r="A3106" t="s">
        <v>98</v>
      </c>
      <c r="B3106">
        <v>2012</v>
      </c>
      <c r="C3106" t="s">
        <v>7</v>
      </c>
      <c r="D3106" t="s">
        <v>40</v>
      </c>
      <c r="E3106" t="s">
        <v>21651</v>
      </c>
      <c r="F3106">
        <v>1</v>
      </c>
    </row>
    <row r="3107" spans="1:6" x14ac:dyDescent="0.25">
      <c r="A3107" t="s">
        <v>98</v>
      </c>
      <c r="B3107">
        <v>2012</v>
      </c>
      <c r="C3107" t="s">
        <v>7</v>
      </c>
      <c r="D3107" t="s">
        <v>102</v>
      </c>
      <c r="E3107" t="s">
        <v>21652</v>
      </c>
      <c r="F3107">
        <v>16</v>
      </c>
    </row>
    <row r="3108" spans="1:6" x14ac:dyDescent="0.25">
      <c r="A3108" t="s">
        <v>98</v>
      </c>
      <c r="B3108">
        <v>2012</v>
      </c>
      <c r="C3108" t="s">
        <v>7</v>
      </c>
      <c r="D3108" t="s">
        <v>107</v>
      </c>
      <c r="E3108" t="s">
        <v>21653</v>
      </c>
      <c r="F3108">
        <v>36</v>
      </c>
    </row>
    <row r="3109" spans="1:6" x14ac:dyDescent="0.25">
      <c r="A3109" t="s">
        <v>98</v>
      </c>
      <c r="B3109">
        <v>2012</v>
      </c>
      <c r="C3109" t="s">
        <v>7</v>
      </c>
      <c r="D3109" t="s">
        <v>39</v>
      </c>
      <c r="E3109" t="s">
        <v>21654</v>
      </c>
      <c r="F3109">
        <v>33</v>
      </c>
    </row>
    <row r="3110" spans="1:6" x14ac:dyDescent="0.25">
      <c r="A3110" t="s">
        <v>98</v>
      </c>
      <c r="B3110">
        <v>2012</v>
      </c>
      <c r="C3110" t="s">
        <v>7</v>
      </c>
      <c r="D3110" t="s">
        <v>103</v>
      </c>
      <c r="E3110" t="s">
        <v>21655</v>
      </c>
      <c r="F3110">
        <v>96</v>
      </c>
    </row>
    <row r="3111" spans="1:6" x14ac:dyDescent="0.25">
      <c r="A3111" t="s">
        <v>98</v>
      </c>
      <c r="B3111">
        <v>2012</v>
      </c>
      <c r="C3111" t="s">
        <v>8</v>
      </c>
      <c r="D3111" t="s">
        <v>38</v>
      </c>
      <c r="E3111" t="s">
        <v>21656</v>
      </c>
      <c r="F3111">
        <v>12</v>
      </c>
    </row>
    <row r="3112" spans="1:6" x14ac:dyDescent="0.25">
      <c r="A3112" t="s">
        <v>98</v>
      </c>
      <c r="B3112">
        <v>2012</v>
      </c>
      <c r="C3112" t="s">
        <v>8</v>
      </c>
      <c r="D3112" t="s">
        <v>40</v>
      </c>
      <c r="E3112" t="s">
        <v>21657</v>
      </c>
      <c r="F3112">
        <v>2</v>
      </c>
    </row>
    <row r="3113" spans="1:6" x14ac:dyDescent="0.25">
      <c r="A3113" t="s">
        <v>98</v>
      </c>
      <c r="B3113">
        <v>2012</v>
      </c>
      <c r="C3113" t="s">
        <v>8</v>
      </c>
      <c r="D3113" t="s">
        <v>102</v>
      </c>
      <c r="E3113" t="s">
        <v>21658</v>
      </c>
      <c r="F3113">
        <v>22</v>
      </c>
    </row>
    <row r="3114" spans="1:6" x14ac:dyDescent="0.25">
      <c r="A3114" t="s">
        <v>98</v>
      </c>
      <c r="B3114">
        <v>2012</v>
      </c>
      <c r="C3114" t="s">
        <v>8</v>
      </c>
      <c r="D3114" t="s">
        <v>107</v>
      </c>
      <c r="E3114" t="s">
        <v>21659</v>
      </c>
      <c r="F3114">
        <v>22</v>
      </c>
    </row>
    <row r="3115" spans="1:6" x14ac:dyDescent="0.25">
      <c r="A3115" t="s">
        <v>98</v>
      </c>
      <c r="B3115">
        <v>2012</v>
      </c>
      <c r="C3115" t="s">
        <v>8</v>
      </c>
      <c r="D3115" t="s">
        <v>39</v>
      </c>
      <c r="E3115" t="s">
        <v>21660</v>
      </c>
      <c r="F3115">
        <v>111</v>
      </c>
    </row>
    <row r="3116" spans="1:6" x14ac:dyDescent="0.25">
      <c r="A3116" t="s">
        <v>98</v>
      </c>
      <c r="B3116">
        <v>2012</v>
      </c>
      <c r="C3116" t="s">
        <v>8</v>
      </c>
      <c r="D3116" t="s">
        <v>103</v>
      </c>
      <c r="E3116" t="s">
        <v>21661</v>
      </c>
      <c r="F3116">
        <v>337</v>
      </c>
    </row>
    <row r="3117" spans="1:6" x14ac:dyDescent="0.25">
      <c r="A3117" t="s">
        <v>98</v>
      </c>
      <c r="B3117">
        <v>2012</v>
      </c>
      <c r="C3117" t="s">
        <v>9</v>
      </c>
      <c r="D3117" t="s">
        <v>38</v>
      </c>
      <c r="E3117" t="s">
        <v>21662</v>
      </c>
      <c r="F3117">
        <v>3</v>
      </c>
    </row>
    <row r="3118" spans="1:6" x14ac:dyDescent="0.25">
      <c r="A3118" t="s">
        <v>98</v>
      </c>
      <c r="B3118">
        <v>2012</v>
      </c>
      <c r="C3118" t="s">
        <v>9</v>
      </c>
      <c r="D3118" t="s">
        <v>102</v>
      </c>
      <c r="E3118" t="s">
        <v>21663</v>
      </c>
      <c r="F3118">
        <v>13</v>
      </c>
    </row>
    <row r="3119" spans="1:6" x14ac:dyDescent="0.25">
      <c r="A3119" t="s">
        <v>98</v>
      </c>
      <c r="B3119">
        <v>2012</v>
      </c>
      <c r="C3119" t="s">
        <v>9</v>
      </c>
      <c r="D3119" t="s">
        <v>107</v>
      </c>
      <c r="E3119" t="s">
        <v>21664</v>
      </c>
      <c r="F3119">
        <v>3</v>
      </c>
    </row>
    <row r="3120" spans="1:6" x14ac:dyDescent="0.25">
      <c r="A3120" t="s">
        <v>98</v>
      </c>
      <c r="B3120">
        <v>2012</v>
      </c>
      <c r="C3120" t="s">
        <v>9</v>
      </c>
      <c r="D3120" t="s">
        <v>39</v>
      </c>
      <c r="E3120" t="s">
        <v>21665</v>
      </c>
      <c r="F3120">
        <v>15</v>
      </c>
    </row>
    <row r="3121" spans="1:6" x14ac:dyDescent="0.25">
      <c r="A3121" t="s">
        <v>98</v>
      </c>
      <c r="B3121">
        <v>2012</v>
      </c>
      <c r="C3121" t="s">
        <v>9</v>
      </c>
      <c r="D3121" t="s">
        <v>103</v>
      </c>
      <c r="E3121" t="s">
        <v>21666</v>
      </c>
      <c r="F3121">
        <v>88</v>
      </c>
    </row>
    <row r="3122" spans="1:6" x14ac:dyDescent="0.25">
      <c r="A3122" t="s">
        <v>98</v>
      </c>
      <c r="B3122">
        <v>2012</v>
      </c>
      <c r="C3122" t="s">
        <v>10</v>
      </c>
      <c r="D3122" t="s">
        <v>102</v>
      </c>
      <c r="E3122" t="s">
        <v>21667</v>
      </c>
      <c r="F3122">
        <v>6</v>
      </c>
    </row>
    <row r="3123" spans="1:6" x14ac:dyDescent="0.25">
      <c r="A3123" t="s">
        <v>98</v>
      </c>
      <c r="B3123">
        <v>2012</v>
      </c>
      <c r="C3123" t="s">
        <v>10</v>
      </c>
      <c r="D3123" t="s">
        <v>107</v>
      </c>
      <c r="E3123" t="s">
        <v>21668</v>
      </c>
      <c r="F3123">
        <v>1</v>
      </c>
    </row>
    <row r="3124" spans="1:6" x14ac:dyDescent="0.25">
      <c r="A3124" t="s">
        <v>98</v>
      </c>
      <c r="B3124">
        <v>2012</v>
      </c>
      <c r="C3124" t="s">
        <v>10</v>
      </c>
      <c r="D3124" t="s">
        <v>39</v>
      </c>
      <c r="E3124" t="s">
        <v>21669</v>
      </c>
      <c r="F3124">
        <v>5</v>
      </c>
    </row>
    <row r="3125" spans="1:6" x14ac:dyDescent="0.25">
      <c r="A3125" t="s">
        <v>98</v>
      </c>
      <c r="B3125">
        <v>2012</v>
      </c>
      <c r="C3125" t="s">
        <v>10</v>
      </c>
      <c r="D3125" t="s">
        <v>103</v>
      </c>
      <c r="E3125" t="s">
        <v>21670</v>
      </c>
      <c r="F3125">
        <v>22</v>
      </c>
    </row>
    <row r="3126" spans="1:6" x14ac:dyDescent="0.25">
      <c r="A3126" t="s">
        <v>98</v>
      </c>
      <c r="B3126">
        <v>2012</v>
      </c>
      <c r="C3126" t="s">
        <v>11</v>
      </c>
      <c r="D3126" t="s">
        <v>102</v>
      </c>
      <c r="E3126" t="s">
        <v>21671</v>
      </c>
      <c r="F3126">
        <v>7</v>
      </c>
    </row>
    <row r="3127" spans="1:6" x14ac:dyDescent="0.25">
      <c r="A3127" t="s">
        <v>98</v>
      </c>
      <c r="B3127">
        <v>2012</v>
      </c>
      <c r="C3127" t="s">
        <v>11</v>
      </c>
      <c r="D3127" t="s">
        <v>107</v>
      </c>
      <c r="E3127" t="s">
        <v>21672</v>
      </c>
      <c r="F3127">
        <v>1</v>
      </c>
    </row>
    <row r="3128" spans="1:6" x14ac:dyDescent="0.25">
      <c r="A3128" t="s">
        <v>98</v>
      </c>
      <c r="B3128">
        <v>2012</v>
      </c>
      <c r="C3128" t="s">
        <v>11</v>
      </c>
      <c r="D3128" t="s">
        <v>39</v>
      </c>
      <c r="E3128" t="s">
        <v>21673</v>
      </c>
      <c r="F3128">
        <v>6</v>
      </c>
    </row>
    <row r="3129" spans="1:6" x14ac:dyDescent="0.25">
      <c r="A3129" t="s">
        <v>98</v>
      </c>
      <c r="B3129">
        <v>2012</v>
      </c>
      <c r="C3129" t="s">
        <v>11</v>
      </c>
      <c r="D3129" t="s">
        <v>103</v>
      </c>
      <c r="E3129" t="s">
        <v>21674</v>
      </c>
      <c r="F3129">
        <v>26</v>
      </c>
    </row>
    <row r="3130" spans="1:6" x14ac:dyDescent="0.25">
      <c r="A3130" t="s">
        <v>98</v>
      </c>
      <c r="B3130">
        <v>2013</v>
      </c>
      <c r="C3130" t="s">
        <v>7</v>
      </c>
      <c r="D3130" t="s">
        <v>38</v>
      </c>
      <c r="E3130" t="s">
        <v>21675</v>
      </c>
      <c r="F3130">
        <v>18</v>
      </c>
    </row>
    <row r="3131" spans="1:6" x14ac:dyDescent="0.25">
      <c r="A3131" t="s">
        <v>98</v>
      </c>
      <c r="B3131">
        <v>2013</v>
      </c>
      <c r="C3131" t="s">
        <v>7</v>
      </c>
      <c r="D3131" t="s">
        <v>40</v>
      </c>
      <c r="E3131" t="s">
        <v>21676</v>
      </c>
      <c r="F3131">
        <v>2</v>
      </c>
    </row>
    <row r="3132" spans="1:6" x14ac:dyDescent="0.25">
      <c r="A3132" t="s">
        <v>98</v>
      </c>
      <c r="B3132">
        <v>2013</v>
      </c>
      <c r="C3132" t="s">
        <v>7</v>
      </c>
      <c r="D3132" t="s">
        <v>102</v>
      </c>
      <c r="E3132" t="s">
        <v>21677</v>
      </c>
      <c r="F3132">
        <v>17</v>
      </c>
    </row>
    <row r="3133" spans="1:6" x14ac:dyDescent="0.25">
      <c r="A3133" t="s">
        <v>98</v>
      </c>
      <c r="B3133">
        <v>2013</v>
      </c>
      <c r="C3133" t="s">
        <v>7</v>
      </c>
      <c r="D3133" t="s">
        <v>107</v>
      </c>
      <c r="E3133" t="s">
        <v>21678</v>
      </c>
      <c r="F3133">
        <v>50</v>
      </c>
    </row>
    <row r="3134" spans="1:6" x14ac:dyDescent="0.25">
      <c r="A3134" t="s">
        <v>98</v>
      </c>
      <c r="B3134">
        <v>2013</v>
      </c>
      <c r="C3134" t="s">
        <v>7</v>
      </c>
      <c r="D3134" t="s">
        <v>39</v>
      </c>
      <c r="E3134" t="s">
        <v>21679</v>
      </c>
      <c r="F3134">
        <v>34</v>
      </c>
    </row>
    <row r="3135" spans="1:6" x14ac:dyDescent="0.25">
      <c r="A3135" t="s">
        <v>98</v>
      </c>
      <c r="B3135">
        <v>2013</v>
      </c>
      <c r="C3135" t="s">
        <v>7</v>
      </c>
      <c r="D3135" t="s">
        <v>103</v>
      </c>
      <c r="E3135" t="s">
        <v>21680</v>
      </c>
      <c r="F3135">
        <v>91</v>
      </c>
    </row>
    <row r="3136" spans="1:6" x14ac:dyDescent="0.25">
      <c r="A3136" t="s">
        <v>98</v>
      </c>
      <c r="B3136">
        <v>2013</v>
      </c>
      <c r="C3136" t="s">
        <v>8</v>
      </c>
      <c r="D3136" t="s">
        <v>38</v>
      </c>
      <c r="E3136" t="s">
        <v>21681</v>
      </c>
      <c r="F3136">
        <v>27</v>
      </c>
    </row>
    <row r="3137" spans="1:6" x14ac:dyDescent="0.25">
      <c r="A3137" t="s">
        <v>98</v>
      </c>
      <c r="B3137">
        <v>2013</v>
      </c>
      <c r="C3137" t="s">
        <v>8</v>
      </c>
      <c r="D3137" t="s">
        <v>40</v>
      </c>
      <c r="E3137" t="s">
        <v>21682</v>
      </c>
      <c r="F3137">
        <v>1</v>
      </c>
    </row>
    <row r="3138" spans="1:6" x14ac:dyDescent="0.25">
      <c r="A3138" t="s">
        <v>98</v>
      </c>
      <c r="B3138">
        <v>2013</v>
      </c>
      <c r="C3138" t="s">
        <v>8</v>
      </c>
      <c r="D3138" t="s">
        <v>102</v>
      </c>
      <c r="E3138" t="s">
        <v>21683</v>
      </c>
      <c r="F3138">
        <v>19</v>
      </c>
    </row>
    <row r="3139" spans="1:6" x14ac:dyDescent="0.25">
      <c r="A3139" t="s">
        <v>98</v>
      </c>
      <c r="B3139">
        <v>2013</v>
      </c>
      <c r="C3139" t="s">
        <v>8</v>
      </c>
      <c r="D3139" t="s">
        <v>107</v>
      </c>
      <c r="E3139" t="s">
        <v>21684</v>
      </c>
      <c r="F3139">
        <v>46</v>
      </c>
    </row>
    <row r="3140" spans="1:6" x14ac:dyDescent="0.25">
      <c r="A3140" t="s">
        <v>98</v>
      </c>
      <c r="B3140">
        <v>2013</v>
      </c>
      <c r="C3140" t="s">
        <v>8</v>
      </c>
      <c r="D3140" t="s">
        <v>39</v>
      </c>
      <c r="E3140" t="s">
        <v>21685</v>
      </c>
      <c r="F3140">
        <v>95</v>
      </c>
    </row>
    <row r="3141" spans="1:6" x14ac:dyDescent="0.25">
      <c r="A3141" t="s">
        <v>98</v>
      </c>
      <c r="B3141">
        <v>2013</v>
      </c>
      <c r="C3141" t="s">
        <v>8</v>
      </c>
      <c r="D3141" t="s">
        <v>103</v>
      </c>
      <c r="E3141" t="s">
        <v>21686</v>
      </c>
      <c r="F3141">
        <v>310</v>
      </c>
    </row>
    <row r="3142" spans="1:6" x14ac:dyDescent="0.25">
      <c r="A3142" t="s">
        <v>98</v>
      </c>
      <c r="B3142">
        <v>2013</v>
      </c>
      <c r="C3142" t="s">
        <v>9</v>
      </c>
      <c r="D3142" t="s">
        <v>38</v>
      </c>
      <c r="E3142" t="s">
        <v>21687</v>
      </c>
      <c r="F3142">
        <v>7</v>
      </c>
    </row>
    <row r="3143" spans="1:6" x14ac:dyDescent="0.25">
      <c r="A3143" t="s">
        <v>98</v>
      </c>
      <c r="B3143">
        <v>2013</v>
      </c>
      <c r="C3143" t="s">
        <v>9</v>
      </c>
      <c r="D3143" t="s">
        <v>102</v>
      </c>
      <c r="E3143" t="s">
        <v>21688</v>
      </c>
      <c r="F3143">
        <v>13</v>
      </c>
    </row>
    <row r="3144" spans="1:6" x14ac:dyDescent="0.25">
      <c r="A3144" t="s">
        <v>98</v>
      </c>
      <c r="B3144">
        <v>2013</v>
      </c>
      <c r="C3144" t="s">
        <v>9</v>
      </c>
      <c r="D3144" t="s">
        <v>107</v>
      </c>
      <c r="E3144" t="s">
        <v>21689</v>
      </c>
      <c r="F3144">
        <v>3</v>
      </c>
    </row>
    <row r="3145" spans="1:6" x14ac:dyDescent="0.25">
      <c r="A3145" t="s">
        <v>98</v>
      </c>
      <c r="B3145">
        <v>2013</v>
      </c>
      <c r="C3145" t="s">
        <v>9</v>
      </c>
      <c r="D3145" t="s">
        <v>39</v>
      </c>
      <c r="E3145" t="s">
        <v>21690</v>
      </c>
      <c r="F3145">
        <v>18</v>
      </c>
    </row>
    <row r="3146" spans="1:6" x14ac:dyDescent="0.25">
      <c r="A3146" t="s">
        <v>98</v>
      </c>
      <c r="B3146">
        <v>2013</v>
      </c>
      <c r="C3146" t="s">
        <v>9</v>
      </c>
      <c r="D3146" t="s">
        <v>103</v>
      </c>
      <c r="E3146" t="s">
        <v>21691</v>
      </c>
      <c r="F3146">
        <v>85</v>
      </c>
    </row>
    <row r="3147" spans="1:6" x14ac:dyDescent="0.25">
      <c r="A3147" t="s">
        <v>98</v>
      </c>
      <c r="B3147">
        <v>2013</v>
      </c>
      <c r="C3147" t="s">
        <v>10</v>
      </c>
      <c r="D3147" t="s">
        <v>38</v>
      </c>
      <c r="E3147" t="s">
        <v>21692</v>
      </c>
      <c r="F3147">
        <v>1</v>
      </c>
    </row>
    <row r="3148" spans="1:6" x14ac:dyDescent="0.25">
      <c r="A3148" t="s">
        <v>98</v>
      </c>
      <c r="B3148">
        <v>2013</v>
      </c>
      <c r="C3148" t="s">
        <v>10</v>
      </c>
      <c r="D3148" t="s">
        <v>40</v>
      </c>
      <c r="E3148" t="s">
        <v>21693</v>
      </c>
      <c r="F3148">
        <v>1</v>
      </c>
    </row>
    <row r="3149" spans="1:6" x14ac:dyDescent="0.25">
      <c r="A3149" t="s">
        <v>98</v>
      </c>
      <c r="B3149">
        <v>2013</v>
      </c>
      <c r="C3149" t="s">
        <v>10</v>
      </c>
      <c r="D3149" t="s">
        <v>102</v>
      </c>
      <c r="E3149" t="s">
        <v>21694</v>
      </c>
      <c r="F3149">
        <v>8</v>
      </c>
    </row>
    <row r="3150" spans="1:6" x14ac:dyDescent="0.25">
      <c r="A3150" t="s">
        <v>98</v>
      </c>
      <c r="B3150">
        <v>2013</v>
      </c>
      <c r="C3150" t="s">
        <v>10</v>
      </c>
      <c r="D3150" t="s">
        <v>39</v>
      </c>
      <c r="E3150" t="s">
        <v>21695</v>
      </c>
      <c r="F3150">
        <v>3</v>
      </c>
    </row>
    <row r="3151" spans="1:6" x14ac:dyDescent="0.25">
      <c r="A3151" t="s">
        <v>98</v>
      </c>
      <c r="B3151">
        <v>2013</v>
      </c>
      <c r="C3151" t="s">
        <v>10</v>
      </c>
      <c r="D3151" t="s">
        <v>103</v>
      </c>
      <c r="E3151" t="s">
        <v>21696</v>
      </c>
      <c r="F3151">
        <v>22</v>
      </c>
    </row>
    <row r="3152" spans="1:6" x14ac:dyDescent="0.25">
      <c r="A3152" t="s">
        <v>98</v>
      </c>
      <c r="B3152">
        <v>2013</v>
      </c>
      <c r="C3152" t="s">
        <v>11</v>
      </c>
      <c r="D3152" t="s">
        <v>102</v>
      </c>
      <c r="E3152" t="s">
        <v>21697</v>
      </c>
      <c r="F3152">
        <v>16</v>
      </c>
    </row>
    <row r="3153" spans="1:6" x14ac:dyDescent="0.25">
      <c r="A3153" t="s">
        <v>98</v>
      </c>
      <c r="B3153">
        <v>2013</v>
      </c>
      <c r="C3153" t="s">
        <v>11</v>
      </c>
      <c r="D3153" t="s">
        <v>107</v>
      </c>
      <c r="E3153" t="s">
        <v>21698</v>
      </c>
      <c r="F3153">
        <v>5</v>
      </c>
    </row>
    <row r="3154" spans="1:6" x14ac:dyDescent="0.25">
      <c r="A3154" t="s">
        <v>98</v>
      </c>
      <c r="B3154">
        <v>2013</v>
      </c>
      <c r="C3154" t="s">
        <v>11</v>
      </c>
      <c r="D3154" t="s">
        <v>39</v>
      </c>
      <c r="E3154" t="s">
        <v>21699</v>
      </c>
      <c r="F3154">
        <v>10</v>
      </c>
    </row>
    <row r="3155" spans="1:6" x14ac:dyDescent="0.25">
      <c r="A3155" t="s">
        <v>98</v>
      </c>
      <c r="B3155">
        <v>2013</v>
      </c>
      <c r="C3155" t="s">
        <v>11</v>
      </c>
      <c r="D3155" t="s">
        <v>103</v>
      </c>
      <c r="E3155" t="s">
        <v>21700</v>
      </c>
      <c r="F3155">
        <v>24</v>
      </c>
    </row>
    <row r="3156" spans="1:6" x14ac:dyDescent="0.25">
      <c r="A3156" t="s">
        <v>98</v>
      </c>
      <c r="B3156">
        <v>2014</v>
      </c>
      <c r="C3156" t="s">
        <v>7</v>
      </c>
      <c r="D3156" t="s">
        <v>38</v>
      </c>
      <c r="E3156" t="s">
        <v>21701</v>
      </c>
      <c r="F3156">
        <v>15</v>
      </c>
    </row>
    <row r="3157" spans="1:6" x14ac:dyDescent="0.25">
      <c r="A3157" t="s">
        <v>98</v>
      </c>
      <c r="B3157">
        <v>2014</v>
      </c>
      <c r="C3157" t="s">
        <v>7</v>
      </c>
      <c r="D3157" t="s">
        <v>40</v>
      </c>
      <c r="E3157" t="s">
        <v>21702</v>
      </c>
      <c r="F3157">
        <v>6</v>
      </c>
    </row>
    <row r="3158" spans="1:6" x14ac:dyDescent="0.25">
      <c r="A3158" t="s">
        <v>98</v>
      </c>
      <c r="B3158">
        <v>2014</v>
      </c>
      <c r="C3158" t="s">
        <v>7</v>
      </c>
      <c r="D3158" t="s">
        <v>102</v>
      </c>
      <c r="E3158" t="s">
        <v>21703</v>
      </c>
      <c r="F3158">
        <v>15</v>
      </c>
    </row>
    <row r="3159" spans="1:6" x14ac:dyDescent="0.25">
      <c r="A3159" t="s">
        <v>98</v>
      </c>
      <c r="B3159">
        <v>2014</v>
      </c>
      <c r="C3159" t="s">
        <v>7</v>
      </c>
      <c r="D3159" t="s">
        <v>107</v>
      </c>
      <c r="E3159" t="s">
        <v>21704</v>
      </c>
      <c r="F3159">
        <v>35</v>
      </c>
    </row>
    <row r="3160" spans="1:6" x14ac:dyDescent="0.25">
      <c r="A3160" t="s">
        <v>98</v>
      </c>
      <c r="B3160">
        <v>2014</v>
      </c>
      <c r="C3160" t="s">
        <v>7</v>
      </c>
      <c r="D3160" t="s">
        <v>39</v>
      </c>
      <c r="E3160" t="s">
        <v>21705</v>
      </c>
      <c r="F3160">
        <v>46</v>
      </c>
    </row>
    <row r="3161" spans="1:6" x14ac:dyDescent="0.25">
      <c r="A3161" t="s">
        <v>98</v>
      </c>
      <c r="B3161">
        <v>2014</v>
      </c>
      <c r="C3161" t="s">
        <v>7</v>
      </c>
      <c r="D3161" t="s">
        <v>103</v>
      </c>
      <c r="E3161" t="s">
        <v>21706</v>
      </c>
      <c r="F3161">
        <v>89</v>
      </c>
    </row>
    <row r="3162" spans="1:6" x14ac:dyDescent="0.25">
      <c r="A3162" t="s">
        <v>98</v>
      </c>
      <c r="B3162">
        <v>2014</v>
      </c>
      <c r="C3162" t="s">
        <v>8</v>
      </c>
      <c r="D3162" t="s">
        <v>38</v>
      </c>
      <c r="E3162" t="s">
        <v>21707</v>
      </c>
      <c r="F3162">
        <v>27</v>
      </c>
    </row>
    <row r="3163" spans="1:6" x14ac:dyDescent="0.25">
      <c r="A3163" t="s">
        <v>98</v>
      </c>
      <c r="B3163">
        <v>2014</v>
      </c>
      <c r="C3163" t="s">
        <v>8</v>
      </c>
      <c r="D3163" t="s">
        <v>40</v>
      </c>
      <c r="E3163" t="s">
        <v>21708</v>
      </c>
      <c r="F3163">
        <v>10</v>
      </c>
    </row>
    <row r="3164" spans="1:6" x14ac:dyDescent="0.25">
      <c r="A3164" t="s">
        <v>98</v>
      </c>
      <c r="B3164">
        <v>2014</v>
      </c>
      <c r="C3164" t="s">
        <v>8</v>
      </c>
      <c r="D3164" t="s">
        <v>102</v>
      </c>
      <c r="E3164" t="s">
        <v>21709</v>
      </c>
      <c r="F3164">
        <v>20</v>
      </c>
    </row>
    <row r="3165" spans="1:6" x14ac:dyDescent="0.25">
      <c r="A3165" t="s">
        <v>98</v>
      </c>
      <c r="B3165">
        <v>2014</v>
      </c>
      <c r="C3165" t="s">
        <v>8</v>
      </c>
      <c r="D3165" t="s">
        <v>107</v>
      </c>
      <c r="E3165" t="s">
        <v>21710</v>
      </c>
      <c r="F3165">
        <v>38</v>
      </c>
    </row>
    <row r="3166" spans="1:6" x14ac:dyDescent="0.25">
      <c r="A3166" t="s">
        <v>98</v>
      </c>
      <c r="B3166">
        <v>2014</v>
      </c>
      <c r="C3166" t="s">
        <v>8</v>
      </c>
      <c r="D3166" t="s">
        <v>39</v>
      </c>
      <c r="E3166" t="s">
        <v>21711</v>
      </c>
      <c r="F3166">
        <v>80</v>
      </c>
    </row>
    <row r="3167" spans="1:6" x14ac:dyDescent="0.25">
      <c r="A3167" t="s">
        <v>98</v>
      </c>
      <c r="B3167">
        <v>2014</v>
      </c>
      <c r="C3167" t="s">
        <v>8</v>
      </c>
      <c r="D3167" t="s">
        <v>103</v>
      </c>
      <c r="E3167" t="s">
        <v>21712</v>
      </c>
      <c r="F3167">
        <v>330</v>
      </c>
    </row>
    <row r="3168" spans="1:6" x14ac:dyDescent="0.25">
      <c r="A3168" t="s">
        <v>98</v>
      </c>
      <c r="B3168">
        <v>2014</v>
      </c>
      <c r="C3168" t="s">
        <v>9</v>
      </c>
      <c r="D3168" t="s">
        <v>38</v>
      </c>
      <c r="E3168" t="s">
        <v>21713</v>
      </c>
      <c r="F3168">
        <v>5</v>
      </c>
    </row>
    <row r="3169" spans="1:6" x14ac:dyDescent="0.25">
      <c r="A3169" t="s">
        <v>98</v>
      </c>
      <c r="B3169">
        <v>2014</v>
      </c>
      <c r="C3169" t="s">
        <v>9</v>
      </c>
      <c r="D3169" t="s">
        <v>40</v>
      </c>
      <c r="E3169" t="s">
        <v>21714</v>
      </c>
      <c r="F3169">
        <v>1</v>
      </c>
    </row>
    <row r="3170" spans="1:6" x14ac:dyDescent="0.25">
      <c r="A3170" t="s">
        <v>98</v>
      </c>
      <c r="B3170">
        <v>2014</v>
      </c>
      <c r="C3170" t="s">
        <v>9</v>
      </c>
      <c r="D3170" t="s">
        <v>102</v>
      </c>
      <c r="E3170" t="s">
        <v>21715</v>
      </c>
      <c r="F3170">
        <v>19</v>
      </c>
    </row>
    <row r="3171" spans="1:6" x14ac:dyDescent="0.25">
      <c r="A3171" t="s">
        <v>98</v>
      </c>
      <c r="B3171">
        <v>2014</v>
      </c>
      <c r="C3171" t="s">
        <v>9</v>
      </c>
      <c r="D3171" t="s">
        <v>107</v>
      </c>
      <c r="E3171" t="s">
        <v>21716</v>
      </c>
      <c r="F3171">
        <v>3</v>
      </c>
    </row>
    <row r="3172" spans="1:6" x14ac:dyDescent="0.25">
      <c r="A3172" t="s">
        <v>98</v>
      </c>
      <c r="B3172">
        <v>2014</v>
      </c>
      <c r="C3172" t="s">
        <v>9</v>
      </c>
      <c r="D3172" t="s">
        <v>39</v>
      </c>
      <c r="E3172" t="s">
        <v>21717</v>
      </c>
      <c r="F3172">
        <v>19</v>
      </c>
    </row>
    <row r="3173" spans="1:6" x14ac:dyDescent="0.25">
      <c r="A3173" t="s">
        <v>98</v>
      </c>
      <c r="B3173">
        <v>2014</v>
      </c>
      <c r="C3173" t="s">
        <v>9</v>
      </c>
      <c r="D3173" t="s">
        <v>103</v>
      </c>
      <c r="E3173" t="s">
        <v>21718</v>
      </c>
      <c r="F3173">
        <v>84</v>
      </c>
    </row>
    <row r="3174" spans="1:6" x14ac:dyDescent="0.25">
      <c r="A3174" t="s">
        <v>98</v>
      </c>
      <c r="B3174">
        <v>2014</v>
      </c>
      <c r="C3174" t="s">
        <v>10</v>
      </c>
      <c r="D3174" t="s">
        <v>102</v>
      </c>
      <c r="E3174" t="s">
        <v>21719</v>
      </c>
      <c r="F3174">
        <v>10</v>
      </c>
    </row>
    <row r="3175" spans="1:6" x14ac:dyDescent="0.25">
      <c r="A3175" t="s">
        <v>98</v>
      </c>
      <c r="B3175">
        <v>2014</v>
      </c>
      <c r="C3175" t="s">
        <v>10</v>
      </c>
      <c r="D3175" t="s">
        <v>107</v>
      </c>
      <c r="E3175" t="s">
        <v>21720</v>
      </c>
      <c r="F3175">
        <v>1</v>
      </c>
    </row>
    <row r="3176" spans="1:6" x14ac:dyDescent="0.25">
      <c r="A3176" t="s">
        <v>98</v>
      </c>
      <c r="B3176">
        <v>2014</v>
      </c>
      <c r="C3176" t="s">
        <v>10</v>
      </c>
      <c r="D3176" t="s">
        <v>39</v>
      </c>
      <c r="E3176" t="s">
        <v>21721</v>
      </c>
      <c r="F3176">
        <v>6</v>
      </c>
    </row>
    <row r="3177" spans="1:6" x14ac:dyDescent="0.25">
      <c r="A3177" t="s">
        <v>98</v>
      </c>
      <c r="B3177">
        <v>2014</v>
      </c>
      <c r="C3177" t="s">
        <v>10</v>
      </c>
      <c r="D3177" t="s">
        <v>103</v>
      </c>
      <c r="E3177" t="s">
        <v>21722</v>
      </c>
      <c r="F3177">
        <v>14</v>
      </c>
    </row>
    <row r="3178" spans="1:6" x14ac:dyDescent="0.25">
      <c r="A3178" t="s">
        <v>98</v>
      </c>
      <c r="B3178">
        <v>2014</v>
      </c>
      <c r="C3178" t="s">
        <v>11</v>
      </c>
      <c r="D3178" t="s">
        <v>38</v>
      </c>
      <c r="E3178" t="s">
        <v>21723</v>
      </c>
      <c r="F3178">
        <v>3</v>
      </c>
    </row>
    <row r="3179" spans="1:6" x14ac:dyDescent="0.25">
      <c r="A3179" t="s">
        <v>98</v>
      </c>
      <c r="B3179">
        <v>2014</v>
      </c>
      <c r="C3179" t="s">
        <v>11</v>
      </c>
      <c r="D3179" t="s">
        <v>102</v>
      </c>
      <c r="E3179" t="s">
        <v>21724</v>
      </c>
      <c r="F3179">
        <v>13</v>
      </c>
    </row>
    <row r="3180" spans="1:6" x14ac:dyDescent="0.25">
      <c r="A3180" t="s">
        <v>98</v>
      </c>
      <c r="B3180">
        <v>2014</v>
      </c>
      <c r="C3180" t="s">
        <v>11</v>
      </c>
      <c r="D3180" t="s">
        <v>107</v>
      </c>
      <c r="E3180" t="s">
        <v>21725</v>
      </c>
      <c r="F3180">
        <v>5</v>
      </c>
    </row>
    <row r="3181" spans="1:6" x14ac:dyDescent="0.25">
      <c r="A3181" t="s">
        <v>98</v>
      </c>
      <c r="B3181">
        <v>2014</v>
      </c>
      <c r="C3181" t="s">
        <v>11</v>
      </c>
      <c r="D3181" t="s">
        <v>39</v>
      </c>
      <c r="E3181" t="s">
        <v>21726</v>
      </c>
      <c r="F3181">
        <v>6</v>
      </c>
    </row>
    <row r="3182" spans="1:6" x14ac:dyDescent="0.25">
      <c r="A3182" t="s">
        <v>98</v>
      </c>
      <c r="B3182">
        <v>2014</v>
      </c>
      <c r="C3182" t="s">
        <v>11</v>
      </c>
      <c r="D3182" t="s">
        <v>103</v>
      </c>
      <c r="E3182" t="s">
        <v>21727</v>
      </c>
      <c r="F3182">
        <v>25</v>
      </c>
    </row>
    <row r="3183" spans="1:6" x14ac:dyDescent="0.25">
      <c r="A3183" t="s">
        <v>98</v>
      </c>
      <c r="B3183">
        <v>2015</v>
      </c>
      <c r="C3183" t="s">
        <v>7</v>
      </c>
      <c r="D3183" t="s">
        <v>38</v>
      </c>
      <c r="E3183" t="s">
        <v>21728</v>
      </c>
      <c r="F3183">
        <v>18</v>
      </c>
    </row>
    <row r="3184" spans="1:6" x14ac:dyDescent="0.25">
      <c r="A3184" t="s">
        <v>98</v>
      </c>
      <c r="B3184">
        <v>2015</v>
      </c>
      <c r="C3184" t="s">
        <v>7</v>
      </c>
      <c r="D3184" t="s">
        <v>40</v>
      </c>
      <c r="E3184" t="s">
        <v>21729</v>
      </c>
      <c r="F3184">
        <v>1</v>
      </c>
    </row>
    <row r="3185" spans="1:6" x14ac:dyDescent="0.25">
      <c r="A3185" t="s">
        <v>98</v>
      </c>
      <c r="B3185">
        <v>2015</v>
      </c>
      <c r="C3185" t="s">
        <v>7</v>
      </c>
      <c r="D3185" t="s">
        <v>102</v>
      </c>
      <c r="E3185" t="s">
        <v>21730</v>
      </c>
      <c r="F3185">
        <v>13</v>
      </c>
    </row>
    <row r="3186" spans="1:6" x14ac:dyDescent="0.25">
      <c r="A3186" t="s">
        <v>98</v>
      </c>
      <c r="B3186">
        <v>2015</v>
      </c>
      <c r="C3186" t="s">
        <v>7</v>
      </c>
      <c r="D3186" t="s">
        <v>107</v>
      </c>
      <c r="E3186" t="s">
        <v>21731</v>
      </c>
      <c r="F3186">
        <v>34</v>
      </c>
    </row>
    <row r="3187" spans="1:6" x14ac:dyDescent="0.25">
      <c r="A3187" t="s">
        <v>98</v>
      </c>
      <c r="B3187">
        <v>2015</v>
      </c>
      <c r="C3187" t="s">
        <v>7</v>
      </c>
      <c r="D3187" t="s">
        <v>39</v>
      </c>
      <c r="E3187" t="s">
        <v>21732</v>
      </c>
      <c r="F3187">
        <v>29</v>
      </c>
    </row>
    <row r="3188" spans="1:6" x14ac:dyDescent="0.25">
      <c r="A3188" t="s">
        <v>98</v>
      </c>
      <c r="B3188">
        <v>2015</v>
      </c>
      <c r="C3188" t="s">
        <v>7</v>
      </c>
      <c r="D3188" t="s">
        <v>103</v>
      </c>
      <c r="E3188" t="s">
        <v>21733</v>
      </c>
      <c r="F3188">
        <v>102</v>
      </c>
    </row>
    <row r="3189" spans="1:6" x14ac:dyDescent="0.25">
      <c r="A3189" t="s">
        <v>98</v>
      </c>
      <c r="B3189">
        <v>2015</v>
      </c>
      <c r="C3189" t="s">
        <v>8</v>
      </c>
      <c r="D3189" t="s">
        <v>38</v>
      </c>
      <c r="E3189" t="s">
        <v>21734</v>
      </c>
      <c r="F3189">
        <v>41</v>
      </c>
    </row>
    <row r="3190" spans="1:6" x14ac:dyDescent="0.25">
      <c r="A3190" t="s">
        <v>98</v>
      </c>
      <c r="B3190">
        <v>2015</v>
      </c>
      <c r="C3190" t="s">
        <v>8</v>
      </c>
      <c r="D3190" t="s">
        <v>40</v>
      </c>
      <c r="E3190" t="s">
        <v>21735</v>
      </c>
      <c r="F3190">
        <v>1</v>
      </c>
    </row>
    <row r="3191" spans="1:6" x14ac:dyDescent="0.25">
      <c r="A3191" t="s">
        <v>98</v>
      </c>
      <c r="B3191">
        <v>2015</v>
      </c>
      <c r="C3191" t="s">
        <v>8</v>
      </c>
      <c r="D3191" t="s">
        <v>102</v>
      </c>
      <c r="E3191" t="s">
        <v>21736</v>
      </c>
      <c r="F3191">
        <v>25</v>
      </c>
    </row>
    <row r="3192" spans="1:6" x14ac:dyDescent="0.25">
      <c r="A3192" t="s">
        <v>98</v>
      </c>
      <c r="B3192">
        <v>2015</v>
      </c>
      <c r="C3192" t="s">
        <v>8</v>
      </c>
      <c r="D3192" t="s">
        <v>107</v>
      </c>
      <c r="E3192" t="s">
        <v>21737</v>
      </c>
      <c r="F3192">
        <v>29</v>
      </c>
    </row>
    <row r="3193" spans="1:6" x14ac:dyDescent="0.25">
      <c r="A3193" t="s">
        <v>98</v>
      </c>
      <c r="B3193">
        <v>2015</v>
      </c>
      <c r="C3193" t="s">
        <v>8</v>
      </c>
      <c r="D3193" t="s">
        <v>39</v>
      </c>
      <c r="E3193" t="s">
        <v>21738</v>
      </c>
      <c r="F3193">
        <v>103</v>
      </c>
    </row>
    <row r="3194" spans="1:6" x14ac:dyDescent="0.25">
      <c r="A3194" t="s">
        <v>98</v>
      </c>
      <c r="B3194">
        <v>2015</v>
      </c>
      <c r="C3194" t="s">
        <v>8</v>
      </c>
      <c r="D3194" t="s">
        <v>103</v>
      </c>
      <c r="E3194" t="s">
        <v>21739</v>
      </c>
      <c r="F3194">
        <v>333</v>
      </c>
    </row>
    <row r="3195" spans="1:6" x14ac:dyDescent="0.25">
      <c r="A3195" t="s">
        <v>98</v>
      </c>
      <c r="B3195">
        <v>2015</v>
      </c>
      <c r="C3195" t="s">
        <v>9</v>
      </c>
      <c r="D3195" t="s">
        <v>38</v>
      </c>
      <c r="E3195" t="s">
        <v>21740</v>
      </c>
      <c r="F3195">
        <v>1</v>
      </c>
    </row>
    <row r="3196" spans="1:6" x14ac:dyDescent="0.25">
      <c r="A3196" t="s">
        <v>98</v>
      </c>
      <c r="B3196">
        <v>2015</v>
      </c>
      <c r="C3196" t="s">
        <v>9</v>
      </c>
      <c r="D3196" t="s">
        <v>102</v>
      </c>
      <c r="E3196" t="s">
        <v>21741</v>
      </c>
      <c r="F3196">
        <v>12</v>
      </c>
    </row>
    <row r="3197" spans="1:6" x14ac:dyDescent="0.25">
      <c r="A3197" t="s">
        <v>98</v>
      </c>
      <c r="B3197">
        <v>2015</v>
      </c>
      <c r="C3197" t="s">
        <v>9</v>
      </c>
      <c r="D3197" t="s">
        <v>107</v>
      </c>
      <c r="E3197" t="s">
        <v>21742</v>
      </c>
      <c r="F3197">
        <v>7</v>
      </c>
    </row>
    <row r="3198" spans="1:6" x14ac:dyDescent="0.25">
      <c r="A3198" t="s">
        <v>98</v>
      </c>
      <c r="B3198">
        <v>2015</v>
      </c>
      <c r="C3198" t="s">
        <v>9</v>
      </c>
      <c r="D3198" t="s">
        <v>39</v>
      </c>
      <c r="E3198" t="s">
        <v>21743</v>
      </c>
      <c r="F3198">
        <v>15</v>
      </c>
    </row>
    <row r="3199" spans="1:6" x14ac:dyDescent="0.25">
      <c r="A3199" t="s">
        <v>98</v>
      </c>
      <c r="B3199">
        <v>2015</v>
      </c>
      <c r="C3199" t="s">
        <v>9</v>
      </c>
      <c r="D3199" t="s">
        <v>103</v>
      </c>
      <c r="E3199" t="s">
        <v>21744</v>
      </c>
      <c r="F3199">
        <v>88</v>
      </c>
    </row>
    <row r="3200" spans="1:6" x14ac:dyDescent="0.25">
      <c r="A3200" t="s">
        <v>98</v>
      </c>
      <c r="B3200">
        <v>2015</v>
      </c>
      <c r="C3200" t="s">
        <v>10</v>
      </c>
      <c r="D3200" t="s">
        <v>38</v>
      </c>
      <c r="E3200" t="s">
        <v>21745</v>
      </c>
      <c r="F3200">
        <v>1</v>
      </c>
    </row>
    <row r="3201" spans="1:6" x14ac:dyDescent="0.25">
      <c r="A3201" t="s">
        <v>98</v>
      </c>
      <c r="B3201">
        <v>2015</v>
      </c>
      <c r="C3201" t="s">
        <v>10</v>
      </c>
      <c r="D3201" t="s">
        <v>40</v>
      </c>
      <c r="E3201" t="s">
        <v>21746</v>
      </c>
      <c r="F3201">
        <v>1</v>
      </c>
    </row>
    <row r="3202" spans="1:6" x14ac:dyDescent="0.25">
      <c r="A3202" t="s">
        <v>98</v>
      </c>
      <c r="B3202">
        <v>2015</v>
      </c>
      <c r="C3202" t="s">
        <v>10</v>
      </c>
      <c r="D3202" t="s">
        <v>102</v>
      </c>
      <c r="E3202" t="s">
        <v>21747</v>
      </c>
      <c r="F3202">
        <v>5</v>
      </c>
    </row>
    <row r="3203" spans="1:6" x14ac:dyDescent="0.25">
      <c r="A3203" t="s">
        <v>98</v>
      </c>
      <c r="B3203">
        <v>2015</v>
      </c>
      <c r="C3203" t="s">
        <v>10</v>
      </c>
      <c r="D3203" t="s">
        <v>107</v>
      </c>
      <c r="E3203" t="s">
        <v>21748</v>
      </c>
      <c r="F3203">
        <v>2</v>
      </c>
    </row>
    <row r="3204" spans="1:6" x14ac:dyDescent="0.25">
      <c r="A3204" t="s">
        <v>98</v>
      </c>
      <c r="B3204">
        <v>2015</v>
      </c>
      <c r="C3204" t="s">
        <v>10</v>
      </c>
      <c r="D3204" t="s">
        <v>39</v>
      </c>
      <c r="E3204" t="s">
        <v>21749</v>
      </c>
      <c r="F3204">
        <v>3</v>
      </c>
    </row>
    <row r="3205" spans="1:6" x14ac:dyDescent="0.25">
      <c r="A3205" t="s">
        <v>98</v>
      </c>
      <c r="B3205">
        <v>2015</v>
      </c>
      <c r="C3205" t="s">
        <v>10</v>
      </c>
      <c r="D3205" t="s">
        <v>103</v>
      </c>
      <c r="E3205" t="s">
        <v>21750</v>
      </c>
      <c r="F3205">
        <v>15</v>
      </c>
    </row>
    <row r="3206" spans="1:6" x14ac:dyDescent="0.25">
      <c r="A3206" t="s">
        <v>98</v>
      </c>
      <c r="B3206">
        <v>2015</v>
      </c>
      <c r="C3206" t="s">
        <v>11</v>
      </c>
      <c r="D3206" t="s">
        <v>38</v>
      </c>
      <c r="E3206" t="s">
        <v>21751</v>
      </c>
      <c r="F3206">
        <v>1</v>
      </c>
    </row>
    <row r="3207" spans="1:6" x14ac:dyDescent="0.25">
      <c r="A3207" t="s">
        <v>98</v>
      </c>
      <c r="B3207">
        <v>2015</v>
      </c>
      <c r="C3207" t="s">
        <v>11</v>
      </c>
      <c r="D3207" t="s">
        <v>102</v>
      </c>
      <c r="E3207" t="s">
        <v>21752</v>
      </c>
      <c r="F3207">
        <v>17</v>
      </c>
    </row>
    <row r="3208" spans="1:6" x14ac:dyDescent="0.25">
      <c r="A3208" t="s">
        <v>98</v>
      </c>
      <c r="B3208">
        <v>2015</v>
      </c>
      <c r="C3208" t="s">
        <v>11</v>
      </c>
      <c r="D3208" t="s">
        <v>107</v>
      </c>
      <c r="E3208" t="s">
        <v>21753</v>
      </c>
      <c r="F3208">
        <v>3</v>
      </c>
    </row>
    <row r="3209" spans="1:6" x14ac:dyDescent="0.25">
      <c r="A3209" t="s">
        <v>98</v>
      </c>
      <c r="B3209">
        <v>2015</v>
      </c>
      <c r="C3209" t="s">
        <v>11</v>
      </c>
      <c r="D3209" t="s">
        <v>39</v>
      </c>
      <c r="E3209" t="s">
        <v>21754</v>
      </c>
      <c r="F3209">
        <v>6</v>
      </c>
    </row>
    <row r="3210" spans="1:6" x14ac:dyDescent="0.25">
      <c r="A3210" t="s">
        <v>98</v>
      </c>
      <c r="B3210">
        <v>2015</v>
      </c>
      <c r="C3210" t="s">
        <v>11</v>
      </c>
      <c r="D3210" t="s">
        <v>103</v>
      </c>
      <c r="E3210" t="s">
        <v>21755</v>
      </c>
      <c r="F3210">
        <v>28</v>
      </c>
    </row>
    <row r="3211" spans="1:6" x14ac:dyDescent="0.25">
      <c r="A3211" t="s">
        <v>99</v>
      </c>
      <c r="B3211">
        <v>2010</v>
      </c>
      <c r="C3211" t="s">
        <v>7</v>
      </c>
      <c r="D3211" t="s">
        <v>38</v>
      </c>
      <c r="E3211" t="s">
        <v>21756</v>
      </c>
      <c r="F3211">
        <v>12</v>
      </c>
    </row>
    <row r="3212" spans="1:6" x14ac:dyDescent="0.25">
      <c r="A3212" t="s">
        <v>99</v>
      </c>
      <c r="B3212">
        <v>2010</v>
      </c>
      <c r="C3212" t="s">
        <v>7</v>
      </c>
      <c r="D3212" t="s">
        <v>40</v>
      </c>
      <c r="E3212" t="s">
        <v>21757</v>
      </c>
      <c r="F3212">
        <v>3</v>
      </c>
    </row>
    <row r="3213" spans="1:6" x14ac:dyDescent="0.25">
      <c r="A3213" t="s">
        <v>99</v>
      </c>
      <c r="B3213">
        <v>2010</v>
      </c>
      <c r="C3213" t="s">
        <v>7</v>
      </c>
      <c r="D3213" t="s">
        <v>102</v>
      </c>
      <c r="E3213" t="s">
        <v>21758</v>
      </c>
      <c r="F3213">
        <v>12</v>
      </c>
    </row>
    <row r="3214" spans="1:6" x14ac:dyDescent="0.25">
      <c r="A3214" t="s">
        <v>99</v>
      </c>
      <c r="B3214">
        <v>2010</v>
      </c>
      <c r="C3214" t="s">
        <v>7</v>
      </c>
      <c r="D3214" t="s">
        <v>107</v>
      </c>
      <c r="E3214" t="s">
        <v>21759</v>
      </c>
      <c r="F3214">
        <v>42</v>
      </c>
    </row>
    <row r="3215" spans="1:6" x14ac:dyDescent="0.25">
      <c r="A3215" t="s">
        <v>99</v>
      </c>
      <c r="B3215">
        <v>2010</v>
      </c>
      <c r="C3215" t="s">
        <v>7</v>
      </c>
      <c r="D3215" t="s">
        <v>39</v>
      </c>
      <c r="E3215" t="s">
        <v>21760</v>
      </c>
      <c r="F3215">
        <v>24</v>
      </c>
    </row>
    <row r="3216" spans="1:6" x14ac:dyDescent="0.25">
      <c r="A3216" t="s">
        <v>99</v>
      </c>
      <c r="B3216">
        <v>2010</v>
      </c>
      <c r="C3216" t="s">
        <v>7</v>
      </c>
      <c r="D3216" t="s">
        <v>103</v>
      </c>
      <c r="E3216" t="s">
        <v>21761</v>
      </c>
      <c r="F3216">
        <v>155</v>
      </c>
    </row>
    <row r="3217" spans="1:6" x14ac:dyDescent="0.25">
      <c r="A3217" t="s">
        <v>99</v>
      </c>
      <c r="B3217">
        <v>2010</v>
      </c>
      <c r="C3217" t="s">
        <v>8</v>
      </c>
      <c r="D3217" t="s">
        <v>38</v>
      </c>
      <c r="E3217" t="s">
        <v>21762</v>
      </c>
      <c r="F3217">
        <v>12</v>
      </c>
    </row>
    <row r="3218" spans="1:6" x14ac:dyDescent="0.25">
      <c r="A3218" t="s">
        <v>99</v>
      </c>
      <c r="B3218">
        <v>2010</v>
      </c>
      <c r="C3218" t="s">
        <v>8</v>
      </c>
      <c r="D3218" t="s">
        <v>40</v>
      </c>
      <c r="E3218" t="s">
        <v>21763</v>
      </c>
      <c r="F3218">
        <v>3</v>
      </c>
    </row>
    <row r="3219" spans="1:6" x14ac:dyDescent="0.25">
      <c r="A3219" t="s">
        <v>99</v>
      </c>
      <c r="B3219">
        <v>2010</v>
      </c>
      <c r="C3219" t="s">
        <v>8</v>
      </c>
      <c r="D3219" t="s">
        <v>102</v>
      </c>
      <c r="E3219" t="s">
        <v>21764</v>
      </c>
      <c r="F3219">
        <v>29</v>
      </c>
    </row>
    <row r="3220" spans="1:6" x14ac:dyDescent="0.25">
      <c r="A3220" t="s">
        <v>99</v>
      </c>
      <c r="B3220">
        <v>2010</v>
      </c>
      <c r="C3220" t="s">
        <v>8</v>
      </c>
      <c r="D3220" t="s">
        <v>107</v>
      </c>
      <c r="E3220" t="s">
        <v>21765</v>
      </c>
      <c r="F3220">
        <v>27</v>
      </c>
    </row>
    <row r="3221" spans="1:6" x14ac:dyDescent="0.25">
      <c r="A3221" t="s">
        <v>99</v>
      </c>
      <c r="B3221">
        <v>2010</v>
      </c>
      <c r="C3221" t="s">
        <v>8</v>
      </c>
      <c r="D3221" t="s">
        <v>39</v>
      </c>
      <c r="E3221" t="s">
        <v>21766</v>
      </c>
      <c r="F3221">
        <v>78</v>
      </c>
    </row>
    <row r="3222" spans="1:6" x14ac:dyDescent="0.25">
      <c r="A3222" t="s">
        <v>99</v>
      </c>
      <c r="B3222">
        <v>2010</v>
      </c>
      <c r="C3222" t="s">
        <v>8</v>
      </c>
      <c r="D3222" t="s">
        <v>103</v>
      </c>
      <c r="E3222" t="s">
        <v>21767</v>
      </c>
      <c r="F3222">
        <v>495</v>
      </c>
    </row>
    <row r="3223" spans="1:6" x14ac:dyDescent="0.25">
      <c r="A3223" t="s">
        <v>99</v>
      </c>
      <c r="B3223">
        <v>2010</v>
      </c>
      <c r="C3223" t="s">
        <v>9</v>
      </c>
      <c r="D3223" t="s">
        <v>38</v>
      </c>
      <c r="E3223" t="s">
        <v>21768</v>
      </c>
      <c r="F3223">
        <v>1</v>
      </c>
    </row>
    <row r="3224" spans="1:6" x14ac:dyDescent="0.25">
      <c r="A3224" t="s">
        <v>99</v>
      </c>
      <c r="B3224">
        <v>2010</v>
      </c>
      <c r="C3224" t="s">
        <v>9</v>
      </c>
      <c r="D3224" t="s">
        <v>102</v>
      </c>
      <c r="E3224" t="s">
        <v>21769</v>
      </c>
      <c r="F3224">
        <v>7</v>
      </c>
    </row>
    <row r="3225" spans="1:6" x14ac:dyDescent="0.25">
      <c r="A3225" t="s">
        <v>99</v>
      </c>
      <c r="B3225">
        <v>2010</v>
      </c>
      <c r="C3225" t="s">
        <v>9</v>
      </c>
      <c r="D3225" t="s">
        <v>107</v>
      </c>
      <c r="E3225" t="s">
        <v>21770</v>
      </c>
      <c r="F3225">
        <v>1</v>
      </c>
    </row>
    <row r="3226" spans="1:6" x14ac:dyDescent="0.25">
      <c r="A3226" t="s">
        <v>99</v>
      </c>
      <c r="B3226">
        <v>2010</v>
      </c>
      <c r="C3226" t="s">
        <v>9</v>
      </c>
      <c r="D3226" t="s">
        <v>39</v>
      </c>
      <c r="E3226" t="s">
        <v>21771</v>
      </c>
      <c r="F3226">
        <v>13</v>
      </c>
    </row>
    <row r="3227" spans="1:6" x14ac:dyDescent="0.25">
      <c r="A3227" t="s">
        <v>99</v>
      </c>
      <c r="B3227">
        <v>2010</v>
      </c>
      <c r="C3227" t="s">
        <v>9</v>
      </c>
      <c r="D3227" t="s">
        <v>103</v>
      </c>
      <c r="E3227" t="s">
        <v>21772</v>
      </c>
      <c r="F3227">
        <v>112</v>
      </c>
    </row>
    <row r="3228" spans="1:6" x14ac:dyDescent="0.25">
      <c r="A3228" t="s">
        <v>99</v>
      </c>
      <c r="B3228">
        <v>2010</v>
      </c>
      <c r="C3228" t="s">
        <v>10</v>
      </c>
      <c r="D3228" t="s">
        <v>40</v>
      </c>
      <c r="E3228" t="s">
        <v>21773</v>
      </c>
      <c r="F3228">
        <v>1</v>
      </c>
    </row>
    <row r="3229" spans="1:6" x14ac:dyDescent="0.25">
      <c r="A3229" t="s">
        <v>99</v>
      </c>
      <c r="B3229">
        <v>2010</v>
      </c>
      <c r="C3229" t="s">
        <v>10</v>
      </c>
      <c r="D3229" t="s">
        <v>102</v>
      </c>
      <c r="E3229" t="s">
        <v>21774</v>
      </c>
      <c r="F3229">
        <v>2</v>
      </c>
    </row>
    <row r="3230" spans="1:6" x14ac:dyDescent="0.25">
      <c r="A3230" t="s">
        <v>99</v>
      </c>
      <c r="B3230">
        <v>2010</v>
      </c>
      <c r="C3230" t="s">
        <v>10</v>
      </c>
      <c r="D3230" t="s">
        <v>39</v>
      </c>
      <c r="E3230" t="s">
        <v>21775</v>
      </c>
      <c r="F3230">
        <v>2</v>
      </c>
    </row>
    <row r="3231" spans="1:6" x14ac:dyDescent="0.25">
      <c r="A3231" t="s">
        <v>99</v>
      </c>
      <c r="B3231">
        <v>2010</v>
      </c>
      <c r="C3231" t="s">
        <v>10</v>
      </c>
      <c r="D3231" t="s">
        <v>103</v>
      </c>
      <c r="E3231" t="s">
        <v>21776</v>
      </c>
      <c r="F3231">
        <v>14</v>
      </c>
    </row>
    <row r="3232" spans="1:6" x14ac:dyDescent="0.25">
      <c r="A3232" t="s">
        <v>99</v>
      </c>
      <c r="B3232">
        <v>2010</v>
      </c>
      <c r="C3232" t="s">
        <v>11</v>
      </c>
      <c r="D3232" t="s">
        <v>102</v>
      </c>
      <c r="E3232" t="s">
        <v>21777</v>
      </c>
      <c r="F3232">
        <v>4</v>
      </c>
    </row>
    <row r="3233" spans="1:6" x14ac:dyDescent="0.25">
      <c r="A3233" t="s">
        <v>99</v>
      </c>
      <c r="B3233">
        <v>2010</v>
      </c>
      <c r="C3233" t="s">
        <v>11</v>
      </c>
      <c r="D3233" t="s">
        <v>107</v>
      </c>
      <c r="E3233" t="s">
        <v>21778</v>
      </c>
      <c r="F3233">
        <v>2</v>
      </c>
    </row>
    <row r="3234" spans="1:6" x14ac:dyDescent="0.25">
      <c r="A3234" t="s">
        <v>99</v>
      </c>
      <c r="B3234">
        <v>2010</v>
      </c>
      <c r="C3234" t="s">
        <v>11</v>
      </c>
      <c r="D3234" t="s">
        <v>39</v>
      </c>
      <c r="E3234" t="s">
        <v>21779</v>
      </c>
      <c r="F3234">
        <v>3</v>
      </c>
    </row>
    <row r="3235" spans="1:6" x14ac:dyDescent="0.25">
      <c r="A3235" t="s">
        <v>99</v>
      </c>
      <c r="B3235">
        <v>2010</v>
      </c>
      <c r="C3235" t="s">
        <v>11</v>
      </c>
      <c r="D3235" t="s">
        <v>103</v>
      </c>
      <c r="E3235" t="s">
        <v>21780</v>
      </c>
      <c r="F3235">
        <v>14</v>
      </c>
    </row>
    <row r="3236" spans="1:6" x14ac:dyDescent="0.25">
      <c r="A3236" t="s">
        <v>99</v>
      </c>
      <c r="B3236">
        <v>2011</v>
      </c>
      <c r="C3236" t="s">
        <v>7</v>
      </c>
      <c r="D3236" t="s">
        <v>38</v>
      </c>
      <c r="E3236" t="s">
        <v>21781</v>
      </c>
      <c r="F3236">
        <v>3</v>
      </c>
    </row>
    <row r="3237" spans="1:6" x14ac:dyDescent="0.25">
      <c r="A3237" t="s">
        <v>99</v>
      </c>
      <c r="B3237">
        <v>2011</v>
      </c>
      <c r="C3237" t="s">
        <v>7</v>
      </c>
      <c r="D3237" t="s">
        <v>40</v>
      </c>
      <c r="E3237" t="s">
        <v>21782</v>
      </c>
      <c r="F3237">
        <v>3</v>
      </c>
    </row>
    <row r="3238" spans="1:6" x14ac:dyDescent="0.25">
      <c r="A3238" t="s">
        <v>99</v>
      </c>
      <c r="B3238">
        <v>2011</v>
      </c>
      <c r="C3238" t="s">
        <v>7</v>
      </c>
      <c r="D3238" t="s">
        <v>102</v>
      </c>
      <c r="E3238" t="s">
        <v>21783</v>
      </c>
      <c r="F3238">
        <v>13</v>
      </c>
    </row>
    <row r="3239" spans="1:6" x14ac:dyDescent="0.25">
      <c r="A3239" t="s">
        <v>99</v>
      </c>
      <c r="B3239">
        <v>2011</v>
      </c>
      <c r="C3239" t="s">
        <v>7</v>
      </c>
      <c r="D3239" t="s">
        <v>107</v>
      </c>
      <c r="E3239" t="s">
        <v>21784</v>
      </c>
      <c r="F3239">
        <v>20</v>
      </c>
    </row>
    <row r="3240" spans="1:6" x14ac:dyDescent="0.25">
      <c r="A3240" t="s">
        <v>99</v>
      </c>
      <c r="B3240">
        <v>2011</v>
      </c>
      <c r="C3240" t="s">
        <v>7</v>
      </c>
      <c r="D3240" t="s">
        <v>39</v>
      </c>
      <c r="E3240" t="s">
        <v>21785</v>
      </c>
      <c r="F3240">
        <v>25</v>
      </c>
    </row>
    <row r="3241" spans="1:6" x14ac:dyDescent="0.25">
      <c r="A3241" t="s">
        <v>99</v>
      </c>
      <c r="B3241">
        <v>2011</v>
      </c>
      <c r="C3241" t="s">
        <v>7</v>
      </c>
      <c r="D3241" t="s">
        <v>103</v>
      </c>
      <c r="E3241" t="s">
        <v>21786</v>
      </c>
      <c r="F3241">
        <v>162</v>
      </c>
    </row>
    <row r="3242" spans="1:6" x14ac:dyDescent="0.25">
      <c r="A3242" t="s">
        <v>99</v>
      </c>
      <c r="B3242">
        <v>2011</v>
      </c>
      <c r="C3242" t="s">
        <v>8</v>
      </c>
      <c r="D3242" t="s">
        <v>38</v>
      </c>
      <c r="E3242" t="s">
        <v>21787</v>
      </c>
      <c r="F3242">
        <v>8</v>
      </c>
    </row>
    <row r="3243" spans="1:6" x14ac:dyDescent="0.25">
      <c r="A3243" t="s">
        <v>99</v>
      </c>
      <c r="B3243">
        <v>2011</v>
      </c>
      <c r="C3243" t="s">
        <v>8</v>
      </c>
      <c r="D3243" t="s">
        <v>40</v>
      </c>
      <c r="E3243" t="s">
        <v>21788</v>
      </c>
      <c r="F3243">
        <v>1</v>
      </c>
    </row>
    <row r="3244" spans="1:6" x14ac:dyDescent="0.25">
      <c r="A3244" t="s">
        <v>99</v>
      </c>
      <c r="B3244">
        <v>2011</v>
      </c>
      <c r="C3244" t="s">
        <v>8</v>
      </c>
      <c r="D3244" t="s">
        <v>102</v>
      </c>
      <c r="E3244" t="s">
        <v>21789</v>
      </c>
      <c r="F3244">
        <v>21</v>
      </c>
    </row>
    <row r="3245" spans="1:6" x14ac:dyDescent="0.25">
      <c r="A3245" t="s">
        <v>99</v>
      </c>
      <c r="B3245">
        <v>2011</v>
      </c>
      <c r="C3245" t="s">
        <v>8</v>
      </c>
      <c r="D3245" t="s">
        <v>107</v>
      </c>
      <c r="E3245" t="s">
        <v>21790</v>
      </c>
      <c r="F3245">
        <v>22</v>
      </c>
    </row>
    <row r="3246" spans="1:6" x14ac:dyDescent="0.25">
      <c r="A3246" t="s">
        <v>99</v>
      </c>
      <c r="B3246">
        <v>2011</v>
      </c>
      <c r="C3246" t="s">
        <v>8</v>
      </c>
      <c r="D3246" t="s">
        <v>39</v>
      </c>
      <c r="E3246" t="s">
        <v>21791</v>
      </c>
      <c r="F3246">
        <v>75</v>
      </c>
    </row>
    <row r="3247" spans="1:6" x14ac:dyDescent="0.25">
      <c r="A3247" t="s">
        <v>99</v>
      </c>
      <c r="B3247">
        <v>2011</v>
      </c>
      <c r="C3247" t="s">
        <v>8</v>
      </c>
      <c r="D3247" t="s">
        <v>103</v>
      </c>
      <c r="E3247" t="s">
        <v>21792</v>
      </c>
      <c r="F3247">
        <v>497</v>
      </c>
    </row>
    <row r="3248" spans="1:6" x14ac:dyDescent="0.25">
      <c r="A3248" t="s">
        <v>99</v>
      </c>
      <c r="B3248">
        <v>2011</v>
      </c>
      <c r="C3248" t="s">
        <v>9</v>
      </c>
      <c r="D3248" t="s">
        <v>102</v>
      </c>
      <c r="E3248" t="s">
        <v>21793</v>
      </c>
      <c r="F3248">
        <v>2</v>
      </c>
    </row>
    <row r="3249" spans="1:6" x14ac:dyDescent="0.25">
      <c r="A3249" t="s">
        <v>99</v>
      </c>
      <c r="B3249">
        <v>2011</v>
      </c>
      <c r="C3249" t="s">
        <v>9</v>
      </c>
      <c r="D3249" t="s">
        <v>107</v>
      </c>
      <c r="E3249" t="s">
        <v>21794</v>
      </c>
      <c r="F3249">
        <v>5</v>
      </c>
    </row>
    <row r="3250" spans="1:6" x14ac:dyDescent="0.25">
      <c r="A3250" t="s">
        <v>99</v>
      </c>
      <c r="B3250">
        <v>2011</v>
      </c>
      <c r="C3250" t="s">
        <v>9</v>
      </c>
      <c r="D3250" t="s">
        <v>39</v>
      </c>
      <c r="E3250" t="s">
        <v>21795</v>
      </c>
      <c r="F3250">
        <v>17</v>
      </c>
    </row>
    <row r="3251" spans="1:6" x14ac:dyDescent="0.25">
      <c r="A3251" t="s">
        <v>99</v>
      </c>
      <c r="B3251">
        <v>2011</v>
      </c>
      <c r="C3251" t="s">
        <v>9</v>
      </c>
      <c r="D3251" t="s">
        <v>103</v>
      </c>
      <c r="E3251" t="s">
        <v>21796</v>
      </c>
      <c r="F3251">
        <v>125</v>
      </c>
    </row>
    <row r="3252" spans="1:6" x14ac:dyDescent="0.25">
      <c r="A3252" t="s">
        <v>99</v>
      </c>
      <c r="B3252">
        <v>2011</v>
      </c>
      <c r="C3252" t="s">
        <v>10</v>
      </c>
      <c r="D3252" t="s">
        <v>102</v>
      </c>
      <c r="E3252" t="s">
        <v>21797</v>
      </c>
      <c r="F3252">
        <v>3</v>
      </c>
    </row>
    <row r="3253" spans="1:6" x14ac:dyDescent="0.25">
      <c r="A3253" t="s">
        <v>99</v>
      </c>
      <c r="B3253">
        <v>2011</v>
      </c>
      <c r="C3253" t="s">
        <v>10</v>
      </c>
      <c r="D3253" t="s">
        <v>107</v>
      </c>
      <c r="E3253" t="s">
        <v>21798</v>
      </c>
      <c r="F3253">
        <v>2</v>
      </c>
    </row>
    <row r="3254" spans="1:6" x14ac:dyDescent="0.25">
      <c r="A3254" t="s">
        <v>99</v>
      </c>
      <c r="B3254">
        <v>2011</v>
      </c>
      <c r="C3254" t="s">
        <v>10</v>
      </c>
      <c r="D3254" t="s">
        <v>39</v>
      </c>
      <c r="E3254" t="s">
        <v>21799</v>
      </c>
      <c r="F3254">
        <v>2</v>
      </c>
    </row>
    <row r="3255" spans="1:6" x14ac:dyDescent="0.25">
      <c r="A3255" t="s">
        <v>99</v>
      </c>
      <c r="B3255">
        <v>2011</v>
      </c>
      <c r="C3255" t="s">
        <v>10</v>
      </c>
      <c r="D3255" t="s">
        <v>103</v>
      </c>
      <c r="E3255" t="s">
        <v>21800</v>
      </c>
      <c r="F3255">
        <v>15</v>
      </c>
    </row>
    <row r="3256" spans="1:6" x14ac:dyDescent="0.25">
      <c r="A3256" t="s">
        <v>99</v>
      </c>
      <c r="B3256">
        <v>2011</v>
      </c>
      <c r="C3256" t="s">
        <v>11</v>
      </c>
      <c r="D3256" t="s">
        <v>102</v>
      </c>
      <c r="E3256" t="s">
        <v>21801</v>
      </c>
      <c r="F3256">
        <v>6</v>
      </c>
    </row>
    <row r="3257" spans="1:6" x14ac:dyDescent="0.25">
      <c r="A3257" t="s">
        <v>99</v>
      </c>
      <c r="B3257">
        <v>2011</v>
      </c>
      <c r="C3257" t="s">
        <v>11</v>
      </c>
      <c r="D3257" t="s">
        <v>107</v>
      </c>
      <c r="E3257" t="s">
        <v>21802</v>
      </c>
      <c r="F3257">
        <v>2</v>
      </c>
    </row>
    <row r="3258" spans="1:6" x14ac:dyDescent="0.25">
      <c r="A3258" t="s">
        <v>99</v>
      </c>
      <c r="B3258">
        <v>2011</v>
      </c>
      <c r="C3258" t="s">
        <v>11</v>
      </c>
      <c r="D3258" t="s">
        <v>39</v>
      </c>
      <c r="E3258" t="s">
        <v>21803</v>
      </c>
      <c r="F3258">
        <v>2</v>
      </c>
    </row>
    <row r="3259" spans="1:6" x14ac:dyDescent="0.25">
      <c r="A3259" t="s">
        <v>99</v>
      </c>
      <c r="B3259">
        <v>2011</v>
      </c>
      <c r="C3259" t="s">
        <v>11</v>
      </c>
      <c r="D3259" t="s">
        <v>103</v>
      </c>
      <c r="E3259" t="s">
        <v>21804</v>
      </c>
      <c r="F3259">
        <v>20</v>
      </c>
    </row>
    <row r="3260" spans="1:6" x14ac:dyDescent="0.25">
      <c r="A3260" t="s">
        <v>99</v>
      </c>
      <c r="B3260">
        <v>2012</v>
      </c>
      <c r="C3260" t="s">
        <v>7</v>
      </c>
      <c r="D3260" t="s">
        <v>38</v>
      </c>
      <c r="E3260" t="s">
        <v>21805</v>
      </c>
      <c r="F3260">
        <v>12</v>
      </c>
    </row>
    <row r="3261" spans="1:6" x14ac:dyDescent="0.25">
      <c r="A3261" t="s">
        <v>99</v>
      </c>
      <c r="B3261">
        <v>2012</v>
      </c>
      <c r="C3261" t="s">
        <v>7</v>
      </c>
      <c r="D3261" t="s">
        <v>40</v>
      </c>
      <c r="E3261" t="s">
        <v>21806</v>
      </c>
      <c r="F3261">
        <v>7</v>
      </c>
    </row>
    <row r="3262" spans="1:6" x14ac:dyDescent="0.25">
      <c r="A3262" t="s">
        <v>99</v>
      </c>
      <c r="B3262">
        <v>2012</v>
      </c>
      <c r="C3262" t="s">
        <v>7</v>
      </c>
      <c r="D3262" t="s">
        <v>102</v>
      </c>
      <c r="E3262" t="s">
        <v>21807</v>
      </c>
      <c r="F3262">
        <v>17</v>
      </c>
    </row>
    <row r="3263" spans="1:6" x14ac:dyDescent="0.25">
      <c r="A3263" t="s">
        <v>99</v>
      </c>
      <c r="B3263">
        <v>2012</v>
      </c>
      <c r="C3263" t="s">
        <v>7</v>
      </c>
      <c r="D3263" t="s">
        <v>107</v>
      </c>
      <c r="E3263" t="s">
        <v>21808</v>
      </c>
      <c r="F3263">
        <v>46</v>
      </c>
    </row>
    <row r="3264" spans="1:6" x14ac:dyDescent="0.25">
      <c r="A3264" t="s">
        <v>99</v>
      </c>
      <c r="B3264">
        <v>2012</v>
      </c>
      <c r="C3264" t="s">
        <v>7</v>
      </c>
      <c r="D3264" t="s">
        <v>39</v>
      </c>
      <c r="E3264" t="s">
        <v>21809</v>
      </c>
      <c r="F3264">
        <v>22</v>
      </c>
    </row>
    <row r="3265" spans="1:6" x14ac:dyDescent="0.25">
      <c r="A3265" t="s">
        <v>99</v>
      </c>
      <c r="B3265">
        <v>2012</v>
      </c>
      <c r="C3265" t="s">
        <v>7</v>
      </c>
      <c r="D3265" t="s">
        <v>103</v>
      </c>
      <c r="E3265" t="s">
        <v>21810</v>
      </c>
      <c r="F3265">
        <v>121</v>
      </c>
    </row>
    <row r="3266" spans="1:6" x14ac:dyDescent="0.25">
      <c r="A3266" t="s">
        <v>99</v>
      </c>
      <c r="B3266">
        <v>2012</v>
      </c>
      <c r="C3266" t="s">
        <v>8</v>
      </c>
      <c r="D3266" t="s">
        <v>38</v>
      </c>
      <c r="E3266" t="s">
        <v>21811</v>
      </c>
      <c r="F3266">
        <v>16</v>
      </c>
    </row>
    <row r="3267" spans="1:6" x14ac:dyDescent="0.25">
      <c r="A3267" t="s">
        <v>99</v>
      </c>
      <c r="B3267">
        <v>2012</v>
      </c>
      <c r="C3267" t="s">
        <v>8</v>
      </c>
      <c r="D3267" t="s">
        <v>40</v>
      </c>
      <c r="E3267" t="s">
        <v>21812</v>
      </c>
      <c r="F3267">
        <v>4</v>
      </c>
    </row>
    <row r="3268" spans="1:6" x14ac:dyDescent="0.25">
      <c r="A3268" t="s">
        <v>99</v>
      </c>
      <c r="B3268">
        <v>2012</v>
      </c>
      <c r="C3268" t="s">
        <v>8</v>
      </c>
      <c r="D3268" t="s">
        <v>102</v>
      </c>
      <c r="E3268" t="s">
        <v>21813</v>
      </c>
      <c r="F3268">
        <v>36</v>
      </c>
    </row>
    <row r="3269" spans="1:6" x14ac:dyDescent="0.25">
      <c r="A3269" t="s">
        <v>99</v>
      </c>
      <c r="B3269">
        <v>2012</v>
      </c>
      <c r="C3269" t="s">
        <v>8</v>
      </c>
      <c r="D3269" t="s">
        <v>107</v>
      </c>
      <c r="E3269" t="s">
        <v>21814</v>
      </c>
      <c r="F3269">
        <v>28</v>
      </c>
    </row>
    <row r="3270" spans="1:6" x14ac:dyDescent="0.25">
      <c r="A3270" t="s">
        <v>99</v>
      </c>
      <c r="B3270">
        <v>2012</v>
      </c>
      <c r="C3270" t="s">
        <v>8</v>
      </c>
      <c r="D3270" t="s">
        <v>39</v>
      </c>
      <c r="E3270" t="s">
        <v>21815</v>
      </c>
      <c r="F3270">
        <v>81</v>
      </c>
    </row>
    <row r="3271" spans="1:6" x14ac:dyDescent="0.25">
      <c r="A3271" t="s">
        <v>99</v>
      </c>
      <c r="B3271">
        <v>2012</v>
      </c>
      <c r="C3271" t="s">
        <v>8</v>
      </c>
      <c r="D3271" t="s">
        <v>103</v>
      </c>
      <c r="E3271" t="s">
        <v>21816</v>
      </c>
      <c r="F3271">
        <v>476</v>
      </c>
    </row>
    <row r="3272" spans="1:6" x14ac:dyDescent="0.25">
      <c r="A3272" t="s">
        <v>99</v>
      </c>
      <c r="B3272">
        <v>2012</v>
      </c>
      <c r="C3272" t="s">
        <v>9</v>
      </c>
      <c r="D3272" t="s">
        <v>38</v>
      </c>
      <c r="E3272" t="s">
        <v>21817</v>
      </c>
      <c r="F3272">
        <v>3</v>
      </c>
    </row>
    <row r="3273" spans="1:6" x14ac:dyDescent="0.25">
      <c r="A3273" t="s">
        <v>99</v>
      </c>
      <c r="B3273">
        <v>2012</v>
      </c>
      <c r="C3273" t="s">
        <v>9</v>
      </c>
      <c r="D3273" t="s">
        <v>40</v>
      </c>
      <c r="E3273" t="s">
        <v>21818</v>
      </c>
      <c r="F3273">
        <v>1</v>
      </c>
    </row>
    <row r="3274" spans="1:6" x14ac:dyDescent="0.25">
      <c r="A3274" t="s">
        <v>99</v>
      </c>
      <c r="B3274">
        <v>2012</v>
      </c>
      <c r="C3274" t="s">
        <v>9</v>
      </c>
      <c r="D3274" t="s">
        <v>102</v>
      </c>
      <c r="E3274" t="s">
        <v>21819</v>
      </c>
      <c r="F3274">
        <v>18</v>
      </c>
    </row>
    <row r="3275" spans="1:6" x14ac:dyDescent="0.25">
      <c r="A3275" t="s">
        <v>99</v>
      </c>
      <c r="B3275">
        <v>2012</v>
      </c>
      <c r="C3275" t="s">
        <v>9</v>
      </c>
      <c r="D3275" t="s">
        <v>107</v>
      </c>
      <c r="E3275" t="s">
        <v>21820</v>
      </c>
      <c r="F3275">
        <v>5</v>
      </c>
    </row>
    <row r="3276" spans="1:6" x14ac:dyDescent="0.25">
      <c r="A3276" t="s">
        <v>99</v>
      </c>
      <c r="B3276">
        <v>2012</v>
      </c>
      <c r="C3276" t="s">
        <v>9</v>
      </c>
      <c r="D3276" t="s">
        <v>39</v>
      </c>
      <c r="E3276" t="s">
        <v>21821</v>
      </c>
      <c r="F3276">
        <v>12</v>
      </c>
    </row>
    <row r="3277" spans="1:6" x14ac:dyDescent="0.25">
      <c r="A3277" t="s">
        <v>99</v>
      </c>
      <c r="B3277">
        <v>2012</v>
      </c>
      <c r="C3277" t="s">
        <v>9</v>
      </c>
      <c r="D3277" t="s">
        <v>103</v>
      </c>
      <c r="E3277" t="s">
        <v>21822</v>
      </c>
      <c r="F3277">
        <v>119</v>
      </c>
    </row>
    <row r="3278" spans="1:6" x14ac:dyDescent="0.25">
      <c r="A3278" t="s">
        <v>99</v>
      </c>
      <c r="B3278">
        <v>2012</v>
      </c>
      <c r="C3278" t="s">
        <v>10</v>
      </c>
      <c r="D3278" t="s">
        <v>38</v>
      </c>
      <c r="E3278" t="s">
        <v>21823</v>
      </c>
      <c r="F3278">
        <v>1</v>
      </c>
    </row>
    <row r="3279" spans="1:6" x14ac:dyDescent="0.25">
      <c r="A3279" t="s">
        <v>99</v>
      </c>
      <c r="B3279">
        <v>2012</v>
      </c>
      <c r="C3279" t="s">
        <v>10</v>
      </c>
      <c r="D3279" t="s">
        <v>102</v>
      </c>
      <c r="E3279" t="s">
        <v>21824</v>
      </c>
      <c r="F3279">
        <v>5</v>
      </c>
    </row>
    <row r="3280" spans="1:6" x14ac:dyDescent="0.25">
      <c r="A3280" t="s">
        <v>99</v>
      </c>
      <c r="B3280">
        <v>2012</v>
      </c>
      <c r="C3280" t="s">
        <v>10</v>
      </c>
      <c r="D3280" t="s">
        <v>107</v>
      </c>
      <c r="E3280" t="s">
        <v>21825</v>
      </c>
      <c r="F3280">
        <v>1</v>
      </c>
    </row>
    <row r="3281" spans="1:6" x14ac:dyDescent="0.25">
      <c r="A3281" t="s">
        <v>99</v>
      </c>
      <c r="B3281">
        <v>2012</v>
      </c>
      <c r="C3281" t="s">
        <v>10</v>
      </c>
      <c r="D3281" t="s">
        <v>39</v>
      </c>
      <c r="E3281" t="s">
        <v>21826</v>
      </c>
      <c r="F3281">
        <v>3</v>
      </c>
    </row>
    <row r="3282" spans="1:6" x14ac:dyDescent="0.25">
      <c r="A3282" t="s">
        <v>99</v>
      </c>
      <c r="B3282">
        <v>2012</v>
      </c>
      <c r="C3282" t="s">
        <v>10</v>
      </c>
      <c r="D3282" t="s">
        <v>103</v>
      </c>
      <c r="E3282" t="s">
        <v>21827</v>
      </c>
      <c r="F3282">
        <v>19</v>
      </c>
    </row>
    <row r="3283" spans="1:6" x14ac:dyDescent="0.25">
      <c r="A3283" t="s">
        <v>99</v>
      </c>
      <c r="B3283">
        <v>2012</v>
      </c>
      <c r="C3283" t="s">
        <v>11</v>
      </c>
      <c r="D3283" t="s">
        <v>102</v>
      </c>
      <c r="E3283" t="s">
        <v>21828</v>
      </c>
      <c r="F3283">
        <v>8</v>
      </c>
    </row>
    <row r="3284" spans="1:6" x14ac:dyDescent="0.25">
      <c r="A3284" t="s">
        <v>99</v>
      </c>
      <c r="B3284">
        <v>2012</v>
      </c>
      <c r="C3284" t="s">
        <v>11</v>
      </c>
      <c r="D3284" t="s">
        <v>107</v>
      </c>
      <c r="E3284" t="s">
        <v>21829</v>
      </c>
      <c r="F3284">
        <v>4</v>
      </c>
    </row>
    <row r="3285" spans="1:6" x14ac:dyDescent="0.25">
      <c r="A3285" t="s">
        <v>99</v>
      </c>
      <c r="B3285">
        <v>2012</v>
      </c>
      <c r="C3285" t="s">
        <v>11</v>
      </c>
      <c r="D3285" t="s">
        <v>39</v>
      </c>
      <c r="E3285" t="s">
        <v>21830</v>
      </c>
      <c r="F3285">
        <v>5</v>
      </c>
    </row>
    <row r="3286" spans="1:6" x14ac:dyDescent="0.25">
      <c r="A3286" t="s">
        <v>99</v>
      </c>
      <c r="B3286">
        <v>2012</v>
      </c>
      <c r="C3286" t="s">
        <v>11</v>
      </c>
      <c r="D3286" t="s">
        <v>103</v>
      </c>
      <c r="E3286" t="s">
        <v>21831</v>
      </c>
      <c r="F3286">
        <v>24</v>
      </c>
    </row>
    <row r="3287" spans="1:6" x14ac:dyDescent="0.25">
      <c r="A3287" t="s">
        <v>99</v>
      </c>
      <c r="B3287">
        <v>2013</v>
      </c>
      <c r="C3287" t="s">
        <v>7</v>
      </c>
      <c r="D3287" t="s">
        <v>38</v>
      </c>
      <c r="E3287" t="s">
        <v>21832</v>
      </c>
      <c r="F3287">
        <v>16</v>
      </c>
    </row>
    <row r="3288" spans="1:6" x14ac:dyDescent="0.25">
      <c r="A3288" t="s">
        <v>99</v>
      </c>
      <c r="B3288">
        <v>2013</v>
      </c>
      <c r="C3288" t="s">
        <v>7</v>
      </c>
      <c r="D3288" t="s">
        <v>40</v>
      </c>
      <c r="E3288" t="s">
        <v>21833</v>
      </c>
      <c r="F3288">
        <v>7</v>
      </c>
    </row>
    <row r="3289" spans="1:6" x14ac:dyDescent="0.25">
      <c r="A3289" t="s">
        <v>99</v>
      </c>
      <c r="B3289">
        <v>2013</v>
      </c>
      <c r="C3289" t="s">
        <v>7</v>
      </c>
      <c r="D3289" t="s">
        <v>102</v>
      </c>
      <c r="E3289" t="s">
        <v>21834</v>
      </c>
      <c r="F3289">
        <v>17</v>
      </c>
    </row>
    <row r="3290" spans="1:6" x14ac:dyDescent="0.25">
      <c r="A3290" t="s">
        <v>99</v>
      </c>
      <c r="B3290">
        <v>2013</v>
      </c>
      <c r="C3290" t="s">
        <v>7</v>
      </c>
      <c r="D3290" t="s">
        <v>107</v>
      </c>
      <c r="E3290" t="s">
        <v>21835</v>
      </c>
      <c r="F3290">
        <v>46</v>
      </c>
    </row>
    <row r="3291" spans="1:6" x14ac:dyDescent="0.25">
      <c r="A3291" t="s">
        <v>99</v>
      </c>
      <c r="B3291">
        <v>2013</v>
      </c>
      <c r="C3291" t="s">
        <v>7</v>
      </c>
      <c r="D3291" t="s">
        <v>39</v>
      </c>
      <c r="E3291" t="s">
        <v>21836</v>
      </c>
      <c r="F3291">
        <v>21</v>
      </c>
    </row>
    <row r="3292" spans="1:6" x14ac:dyDescent="0.25">
      <c r="A3292" t="s">
        <v>99</v>
      </c>
      <c r="B3292">
        <v>2013</v>
      </c>
      <c r="C3292" t="s">
        <v>7</v>
      </c>
      <c r="D3292" t="s">
        <v>103</v>
      </c>
      <c r="E3292" t="s">
        <v>21837</v>
      </c>
      <c r="F3292">
        <v>123</v>
      </c>
    </row>
    <row r="3293" spans="1:6" x14ac:dyDescent="0.25">
      <c r="A3293" t="s">
        <v>99</v>
      </c>
      <c r="B3293">
        <v>2013</v>
      </c>
      <c r="C3293" t="s">
        <v>8</v>
      </c>
      <c r="D3293" t="s">
        <v>38</v>
      </c>
      <c r="E3293" t="s">
        <v>21838</v>
      </c>
      <c r="F3293">
        <v>26</v>
      </c>
    </row>
    <row r="3294" spans="1:6" x14ac:dyDescent="0.25">
      <c r="A3294" t="s">
        <v>99</v>
      </c>
      <c r="B3294">
        <v>2013</v>
      </c>
      <c r="C3294" t="s">
        <v>8</v>
      </c>
      <c r="D3294" t="s">
        <v>40</v>
      </c>
      <c r="E3294" t="s">
        <v>21839</v>
      </c>
      <c r="F3294">
        <v>9</v>
      </c>
    </row>
    <row r="3295" spans="1:6" x14ac:dyDescent="0.25">
      <c r="A3295" t="s">
        <v>99</v>
      </c>
      <c r="B3295">
        <v>2013</v>
      </c>
      <c r="C3295" t="s">
        <v>8</v>
      </c>
      <c r="D3295" t="s">
        <v>102</v>
      </c>
      <c r="E3295" t="s">
        <v>21840</v>
      </c>
      <c r="F3295">
        <v>28</v>
      </c>
    </row>
    <row r="3296" spans="1:6" x14ac:dyDescent="0.25">
      <c r="A3296" t="s">
        <v>99</v>
      </c>
      <c r="B3296">
        <v>2013</v>
      </c>
      <c r="C3296" t="s">
        <v>8</v>
      </c>
      <c r="D3296" t="s">
        <v>107</v>
      </c>
      <c r="E3296" t="s">
        <v>21841</v>
      </c>
      <c r="F3296">
        <v>42</v>
      </c>
    </row>
    <row r="3297" spans="1:6" x14ac:dyDescent="0.25">
      <c r="A3297" t="s">
        <v>99</v>
      </c>
      <c r="B3297">
        <v>2013</v>
      </c>
      <c r="C3297" t="s">
        <v>8</v>
      </c>
      <c r="D3297" t="s">
        <v>39</v>
      </c>
      <c r="E3297" t="s">
        <v>21842</v>
      </c>
      <c r="F3297">
        <v>69</v>
      </c>
    </row>
    <row r="3298" spans="1:6" x14ac:dyDescent="0.25">
      <c r="A3298" t="s">
        <v>99</v>
      </c>
      <c r="B3298">
        <v>2013</v>
      </c>
      <c r="C3298" t="s">
        <v>8</v>
      </c>
      <c r="D3298" t="s">
        <v>103</v>
      </c>
      <c r="E3298" t="s">
        <v>21843</v>
      </c>
      <c r="F3298">
        <v>457</v>
      </c>
    </row>
    <row r="3299" spans="1:6" x14ac:dyDescent="0.25">
      <c r="A3299" t="s">
        <v>99</v>
      </c>
      <c r="B3299">
        <v>2013</v>
      </c>
      <c r="C3299" t="s">
        <v>9</v>
      </c>
      <c r="D3299" t="s">
        <v>38</v>
      </c>
      <c r="E3299" t="s">
        <v>21844</v>
      </c>
      <c r="F3299">
        <v>1</v>
      </c>
    </row>
    <row r="3300" spans="1:6" x14ac:dyDescent="0.25">
      <c r="A3300" t="s">
        <v>99</v>
      </c>
      <c r="B3300">
        <v>2013</v>
      </c>
      <c r="C3300" t="s">
        <v>9</v>
      </c>
      <c r="D3300" t="s">
        <v>40</v>
      </c>
      <c r="E3300" t="s">
        <v>21845</v>
      </c>
      <c r="F3300">
        <v>3</v>
      </c>
    </row>
    <row r="3301" spans="1:6" x14ac:dyDescent="0.25">
      <c r="A3301" t="s">
        <v>99</v>
      </c>
      <c r="B3301">
        <v>2013</v>
      </c>
      <c r="C3301" t="s">
        <v>9</v>
      </c>
      <c r="D3301" t="s">
        <v>102</v>
      </c>
      <c r="E3301" t="s">
        <v>21846</v>
      </c>
      <c r="F3301">
        <v>18</v>
      </c>
    </row>
    <row r="3302" spans="1:6" x14ac:dyDescent="0.25">
      <c r="A3302" t="s">
        <v>99</v>
      </c>
      <c r="B3302">
        <v>2013</v>
      </c>
      <c r="C3302" t="s">
        <v>9</v>
      </c>
      <c r="D3302" t="s">
        <v>107</v>
      </c>
      <c r="E3302" t="s">
        <v>21847</v>
      </c>
      <c r="F3302">
        <v>4</v>
      </c>
    </row>
    <row r="3303" spans="1:6" x14ac:dyDescent="0.25">
      <c r="A3303" t="s">
        <v>99</v>
      </c>
      <c r="B3303">
        <v>2013</v>
      </c>
      <c r="C3303" t="s">
        <v>9</v>
      </c>
      <c r="D3303" t="s">
        <v>39</v>
      </c>
      <c r="E3303" t="s">
        <v>21848</v>
      </c>
      <c r="F3303">
        <v>25</v>
      </c>
    </row>
    <row r="3304" spans="1:6" x14ac:dyDescent="0.25">
      <c r="A3304" t="s">
        <v>99</v>
      </c>
      <c r="B3304">
        <v>2013</v>
      </c>
      <c r="C3304" t="s">
        <v>9</v>
      </c>
      <c r="D3304" t="s">
        <v>103</v>
      </c>
      <c r="E3304" t="s">
        <v>21849</v>
      </c>
      <c r="F3304">
        <v>99</v>
      </c>
    </row>
    <row r="3305" spans="1:6" x14ac:dyDescent="0.25">
      <c r="A3305" t="s">
        <v>99</v>
      </c>
      <c r="B3305">
        <v>2013</v>
      </c>
      <c r="C3305" t="s">
        <v>10</v>
      </c>
      <c r="D3305" t="s">
        <v>102</v>
      </c>
      <c r="E3305" t="s">
        <v>21850</v>
      </c>
      <c r="F3305">
        <v>10</v>
      </c>
    </row>
    <row r="3306" spans="1:6" x14ac:dyDescent="0.25">
      <c r="A3306" t="s">
        <v>99</v>
      </c>
      <c r="B3306">
        <v>2013</v>
      </c>
      <c r="C3306" t="s">
        <v>10</v>
      </c>
      <c r="D3306" t="s">
        <v>107</v>
      </c>
      <c r="E3306" t="s">
        <v>21851</v>
      </c>
      <c r="F3306">
        <v>3</v>
      </c>
    </row>
    <row r="3307" spans="1:6" x14ac:dyDescent="0.25">
      <c r="A3307" t="s">
        <v>99</v>
      </c>
      <c r="B3307">
        <v>2013</v>
      </c>
      <c r="C3307" t="s">
        <v>10</v>
      </c>
      <c r="D3307" t="s">
        <v>39</v>
      </c>
      <c r="E3307" t="s">
        <v>21852</v>
      </c>
      <c r="F3307">
        <v>2</v>
      </c>
    </row>
    <row r="3308" spans="1:6" x14ac:dyDescent="0.25">
      <c r="A3308" t="s">
        <v>99</v>
      </c>
      <c r="B3308">
        <v>2013</v>
      </c>
      <c r="C3308" t="s">
        <v>10</v>
      </c>
      <c r="D3308" t="s">
        <v>103</v>
      </c>
      <c r="E3308" t="s">
        <v>21853</v>
      </c>
      <c r="F3308">
        <v>21</v>
      </c>
    </row>
    <row r="3309" spans="1:6" x14ac:dyDescent="0.25">
      <c r="A3309" t="s">
        <v>99</v>
      </c>
      <c r="B3309">
        <v>2013</v>
      </c>
      <c r="C3309" t="s">
        <v>11</v>
      </c>
      <c r="D3309" t="s">
        <v>102</v>
      </c>
      <c r="E3309" t="s">
        <v>21854</v>
      </c>
      <c r="F3309">
        <v>13</v>
      </c>
    </row>
    <row r="3310" spans="1:6" x14ac:dyDescent="0.25">
      <c r="A3310" t="s">
        <v>99</v>
      </c>
      <c r="B3310">
        <v>2013</v>
      </c>
      <c r="C3310" t="s">
        <v>11</v>
      </c>
      <c r="D3310" t="s">
        <v>107</v>
      </c>
      <c r="E3310" t="s">
        <v>21855</v>
      </c>
      <c r="F3310">
        <v>2</v>
      </c>
    </row>
    <row r="3311" spans="1:6" x14ac:dyDescent="0.25">
      <c r="A3311" t="s">
        <v>99</v>
      </c>
      <c r="B3311">
        <v>2013</v>
      </c>
      <c r="C3311" t="s">
        <v>11</v>
      </c>
      <c r="D3311" t="s">
        <v>39</v>
      </c>
      <c r="E3311" t="s">
        <v>21856</v>
      </c>
      <c r="F3311">
        <v>1</v>
      </c>
    </row>
    <row r="3312" spans="1:6" x14ac:dyDescent="0.25">
      <c r="A3312" t="s">
        <v>99</v>
      </c>
      <c r="B3312">
        <v>2013</v>
      </c>
      <c r="C3312" t="s">
        <v>11</v>
      </c>
      <c r="D3312" t="s">
        <v>103</v>
      </c>
      <c r="E3312" t="s">
        <v>21857</v>
      </c>
      <c r="F3312">
        <v>23</v>
      </c>
    </row>
    <row r="3313" spans="1:6" x14ac:dyDescent="0.25">
      <c r="A3313" t="s">
        <v>99</v>
      </c>
      <c r="B3313">
        <v>2014</v>
      </c>
      <c r="C3313" t="s">
        <v>7</v>
      </c>
      <c r="D3313" t="s">
        <v>38</v>
      </c>
      <c r="E3313" t="s">
        <v>21858</v>
      </c>
      <c r="F3313">
        <v>11</v>
      </c>
    </row>
    <row r="3314" spans="1:6" x14ac:dyDescent="0.25">
      <c r="A3314" t="s">
        <v>99</v>
      </c>
      <c r="B3314">
        <v>2014</v>
      </c>
      <c r="C3314" t="s">
        <v>7</v>
      </c>
      <c r="D3314" t="s">
        <v>40</v>
      </c>
      <c r="E3314" t="s">
        <v>21859</v>
      </c>
      <c r="F3314">
        <v>7</v>
      </c>
    </row>
    <row r="3315" spans="1:6" x14ac:dyDescent="0.25">
      <c r="A3315" t="s">
        <v>99</v>
      </c>
      <c r="B3315">
        <v>2014</v>
      </c>
      <c r="C3315" t="s">
        <v>7</v>
      </c>
      <c r="D3315" t="s">
        <v>102</v>
      </c>
      <c r="E3315" t="s">
        <v>21860</v>
      </c>
      <c r="F3315">
        <v>36</v>
      </c>
    </row>
    <row r="3316" spans="1:6" x14ac:dyDescent="0.25">
      <c r="A3316" t="s">
        <v>99</v>
      </c>
      <c r="B3316">
        <v>2014</v>
      </c>
      <c r="C3316" t="s">
        <v>7</v>
      </c>
      <c r="D3316" t="s">
        <v>107</v>
      </c>
      <c r="E3316" t="s">
        <v>21861</v>
      </c>
      <c r="F3316">
        <v>47</v>
      </c>
    </row>
    <row r="3317" spans="1:6" x14ac:dyDescent="0.25">
      <c r="A3317" t="s">
        <v>99</v>
      </c>
      <c r="B3317">
        <v>2014</v>
      </c>
      <c r="C3317" t="s">
        <v>7</v>
      </c>
      <c r="D3317" t="s">
        <v>39</v>
      </c>
      <c r="E3317" t="s">
        <v>21862</v>
      </c>
      <c r="F3317">
        <v>13</v>
      </c>
    </row>
    <row r="3318" spans="1:6" x14ac:dyDescent="0.25">
      <c r="A3318" t="s">
        <v>99</v>
      </c>
      <c r="B3318">
        <v>2014</v>
      </c>
      <c r="C3318" t="s">
        <v>7</v>
      </c>
      <c r="D3318" t="s">
        <v>103</v>
      </c>
      <c r="E3318" t="s">
        <v>21863</v>
      </c>
      <c r="F3318">
        <v>123</v>
      </c>
    </row>
    <row r="3319" spans="1:6" x14ac:dyDescent="0.25">
      <c r="A3319" t="s">
        <v>99</v>
      </c>
      <c r="B3319">
        <v>2014</v>
      </c>
      <c r="C3319" t="s">
        <v>8</v>
      </c>
      <c r="D3319" t="s">
        <v>38</v>
      </c>
      <c r="E3319" t="s">
        <v>21864</v>
      </c>
      <c r="F3319">
        <v>39</v>
      </c>
    </row>
    <row r="3320" spans="1:6" x14ac:dyDescent="0.25">
      <c r="A3320" t="s">
        <v>99</v>
      </c>
      <c r="B3320">
        <v>2014</v>
      </c>
      <c r="C3320" t="s">
        <v>8</v>
      </c>
      <c r="D3320" t="s">
        <v>40</v>
      </c>
      <c r="E3320" t="s">
        <v>21865</v>
      </c>
      <c r="F3320">
        <v>14</v>
      </c>
    </row>
    <row r="3321" spans="1:6" x14ac:dyDescent="0.25">
      <c r="A3321" t="s">
        <v>99</v>
      </c>
      <c r="B3321">
        <v>2014</v>
      </c>
      <c r="C3321" t="s">
        <v>8</v>
      </c>
      <c r="D3321" t="s">
        <v>102</v>
      </c>
      <c r="E3321" t="s">
        <v>21866</v>
      </c>
      <c r="F3321">
        <v>30</v>
      </c>
    </row>
    <row r="3322" spans="1:6" x14ac:dyDescent="0.25">
      <c r="A3322" t="s">
        <v>99</v>
      </c>
      <c r="B3322">
        <v>2014</v>
      </c>
      <c r="C3322" t="s">
        <v>8</v>
      </c>
      <c r="D3322" t="s">
        <v>107</v>
      </c>
      <c r="E3322" t="s">
        <v>21867</v>
      </c>
      <c r="F3322">
        <v>50</v>
      </c>
    </row>
    <row r="3323" spans="1:6" x14ac:dyDescent="0.25">
      <c r="A3323" t="s">
        <v>99</v>
      </c>
      <c r="B3323">
        <v>2014</v>
      </c>
      <c r="C3323" t="s">
        <v>8</v>
      </c>
      <c r="D3323" t="s">
        <v>39</v>
      </c>
      <c r="E3323" t="s">
        <v>21868</v>
      </c>
      <c r="F3323">
        <v>80</v>
      </c>
    </row>
    <row r="3324" spans="1:6" x14ac:dyDescent="0.25">
      <c r="A3324" t="s">
        <v>99</v>
      </c>
      <c r="B3324">
        <v>2014</v>
      </c>
      <c r="C3324" t="s">
        <v>8</v>
      </c>
      <c r="D3324" t="s">
        <v>103</v>
      </c>
      <c r="E3324" t="s">
        <v>21869</v>
      </c>
      <c r="F3324">
        <v>434</v>
      </c>
    </row>
    <row r="3325" spans="1:6" x14ac:dyDescent="0.25">
      <c r="A3325" t="s">
        <v>99</v>
      </c>
      <c r="B3325">
        <v>2014</v>
      </c>
      <c r="C3325" t="s">
        <v>9</v>
      </c>
      <c r="D3325" t="s">
        <v>38</v>
      </c>
      <c r="E3325" t="s">
        <v>21870</v>
      </c>
      <c r="F3325">
        <v>7</v>
      </c>
    </row>
    <row r="3326" spans="1:6" x14ac:dyDescent="0.25">
      <c r="A3326" t="s">
        <v>99</v>
      </c>
      <c r="B3326">
        <v>2014</v>
      </c>
      <c r="C3326" t="s">
        <v>9</v>
      </c>
      <c r="D3326" t="s">
        <v>102</v>
      </c>
      <c r="E3326" t="s">
        <v>21871</v>
      </c>
      <c r="F3326">
        <v>9</v>
      </c>
    </row>
    <row r="3327" spans="1:6" x14ac:dyDescent="0.25">
      <c r="A3327" t="s">
        <v>99</v>
      </c>
      <c r="B3327">
        <v>2014</v>
      </c>
      <c r="C3327" t="s">
        <v>9</v>
      </c>
      <c r="D3327" t="s">
        <v>107</v>
      </c>
      <c r="E3327" t="s">
        <v>21872</v>
      </c>
      <c r="F3327">
        <v>6</v>
      </c>
    </row>
    <row r="3328" spans="1:6" x14ac:dyDescent="0.25">
      <c r="A3328" t="s">
        <v>99</v>
      </c>
      <c r="B3328">
        <v>2014</v>
      </c>
      <c r="C3328" t="s">
        <v>9</v>
      </c>
      <c r="D3328" t="s">
        <v>39</v>
      </c>
      <c r="E3328" t="s">
        <v>21873</v>
      </c>
      <c r="F3328">
        <v>14</v>
      </c>
    </row>
    <row r="3329" spans="1:6" x14ac:dyDescent="0.25">
      <c r="A3329" t="s">
        <v>99</v>
      </c>
      <c r="B3329">
        <v>2014</v>
      </c>
      <c r="C3329" t="s">
        <v>9</v>
      </c>
      <c r="D3329" t="s">
        <v>103</v>
      </c>
      <c r="E3329" t="s">
        <v>21874</v>
      </c>
      <c r="F3329">
        <v>102</v>
      </c>
    </row>
    <row r="3330" spans="1:6" x14ac:dyDescent="0.25">
      <c r="A3330" t="s">
        <v>99</v>
      </c>
      <c r="B3330">
        <v>2014</v>
      </c>
      <c r="C3330" t="s">
        <v>10</v>
      </c>
      <c r="D3330" t="s">
        <v>102</v>
      </c>
      <c r="E3330" t="s">
        <v>21875</v>
      </c>
      <c r="F3330">
        <v>11</v>
      </c>
    </row>
    <row r="3331" spans="1:6" x14ac:dyDescent="0.25">
      <c r="A3331" t="s">
        <v>99</v>
      </c>
      <c r="B3331">
        <v>2014</v>
      </c>
      <c r="C3331" t="s">
        <v>10</v>
      </c>
      <c r="D3331" t="s">
        <v>39</v>
      </c>
      <c r="E3331" t="s">
        <v>21876</v>
      </c>
      <c r="F3331">
        <v>2</v>
      </c>
    </row>
    <row r="3332" spans="1:6" x14ac:dyDescent="0.25">
      <c r="A3332" t="s">
        <v>99</v>
      </c>
      <c r="B3332">
        <v>2014</v>
      </c>
      <c r="C3332" t="s">
        <v>10</v>
      </c>
      <c r="D3332" t="s">
        <v>103</v>
      </c>
      <c r="E3332" t="s">
        <v>21877</v>
      </c>
      <c r="F3332">
        <v>18</v>
      </c>
    </row>
    <row r="3333" spans="1:6" x14ac:dyDescent="0.25">
      <c r="A3333" t="s">
        <v>99</v>
      </c>
      <c r="B3333">
        <v>2014</v>
      </c>
      <c r="C3333" t="s">
        <v>11</v>
      </c>
      <c r="D3333" t="s">
        <v>102</v>
      </c>
      <c r="E3333" t="s">
        <v>21878</v>
      </c>
      <c r="F3333">
        <v>12</v>
      </c>
    </row>
    <row r="3334" spans="1:6" x14ac:dyDescent="0.25">
      <c r="A3334" t="s">
        <v>99</v>
      </c>
      <c r="B3334">
        <v>2014</v>
      </c>
      <c r="C3334" t="s">
        <v>11</v>
      </c>
      <c r="D3334" t="s">
        <v>107</v>
      </c>
      <c r="E3334" t="s">
        <v>21879</v>
      </c>
      <c r="F3334">
        <v>4</v>
      </c>
    </row>
    <row r="3335" spans="1:6" x14ac:dyDescent="0.25">
      <c r="A3335" t="s">
        <v>99</v>
      </c>
      <c r="B3335">
        <v>2014</v>
      </c>
      <c r="C3335" t="s">
        <v>11</v>
      </c>
      <c r="D3335" t="s">
        <v>39</v>
      </c>
      <c r="E3335" t="s">
        <v>21880</v>
      </c>
      <c r="F3335">
        <v>4</v>
      </c>
    </row>
    <row r="3336" spans="1:6" x14ac:dyDescent="0.25">
      <c r="A3336" t="s">
        <v>99</v>
      </c>
      <c r="B3336">
        <v>2014</v>
      </c>
      <c r="C3336" t="s">
        <v>11</v>
      </c>
      <c r="D3336" t="s">
        <v>103</v>
      </c>
      <c r="E3336" t="s">
        <v>21881</v>
      </c>
      <c r="F3336">
        <v>21</v>
      </c>
    </row>
    <row r="3337" spans="1:6" x14ac:dyDescent="0.25">
      <c r="A3337" t="s">
        <v>99</v>
      </c>
      <c r="B3337">
        <v>2015</v>
      </c>
      <c r="C3337" t="s">
        <v>7</v>
      </c>
      <c r="D3337" t="s">
        <v>38</v>
      </c>
      <c r="E3337" t="s">
        <v>21882</v>
      </c>
      <c r="F3337">
        <v>12</v>
      </c>
    </row>
    <row r="3338" spans="1:6" x14ac:dyDescent="0.25">
      <c r="A3338" t="s">
        <v>99</v>
      </c>
      <c r="B3338">
        <v>2015</v>
      </c>
      <c r="C3338" t="s">
        <v>7</v>
      </c>
      <c r="D3338" t="s">
        <v>40</v>
      </c>
      <c r="E3338" t="s">
        <v>21883</v>
      </c>
      <c r="F3338">
        <v>8</v>
      </c>
    </row>
    <row r="3339" spans="1:6" x14ac:dyDescent="0.25">
      <c r="A3339" t="s">
        <v>99</v>
      </c>
      <c r="B3339">
        <v>2015</v>
      </c>
      <c r="C3339" t="s">
        <v>7</v>
      </c>
      <c r="D3339" t="s">
        <v>102</v>
      </c>
      <c r="E3339" t="s">
        <v>21884</v>
      </c>
      <c r="F3339">
        <v>22</v>
      </c>
    </row>
    <row r="3340" spans="1:6" x14ac:dyDescent="0.25">
      <c r="A3340" t="s">
        <v>99</v>
      </c>
      <c r="B3340">
        <v>2015</v>
      </c>
      <c r="C3340" t="s">
        <v>7</v>
      </c>
      <c r="D3340" t="s">
        <v>107</v>
      </c>
      <c r="E3340" t="s">
        <v>21885</v>
      </c>
      <c r="F3340">
        <v>35</v>
      </c>
    </row>
    <row r="3341" spans="1:6" x14ac:dyDescent="0.25">
      <c r="A3341" t="s">
        <v>99</v>
      </c>
      <c r="B3341">
        <v>2015</v>
      </c>
      <c r="C3341" t="s">
        <v>7</v>
      </c>
      <c r="D3341" t="s">
        <v>39</v>
      </c>
      <c r="E3341" t="s">
        <v>21886</v>
      </c>
      <c r="F3341">
        <v>17</v>
      </c>
    </row>
    <row r="3342" spans="1:6" x14ac:dyDescent="0.25">
      <c r="A3342" t="s">
        <v>99</v>
      </c>
      <c r="B3342">
        <v>2015</v>
      </c>
      <c r="C3342" t="s">
        <v>7</v>
      </c>
      <c r="D3342" t="s">
        <v>103</v>
      </c>
      <c r="E3342" t="s">
        <v>21887</v>
      </c>
      <c r="F3342">
        <v>125</v>
      </c>
    </row>
    <row r="3343" spans="1:6" x14ac:dyDescent="0.25">
      <c r="A3343" t="s">
        <v>99</v>
      </c>
      <c r="B3343">
        <v>2015</v>
      </c>
      <c r="C3343" t="s">
        <v>8</v>
      </c>
      <c r="D3343" t="s">
        <v>38</v>
      </c>
      <c r="E3343" t="s">
        <v>21888</v>
      </c>
      <c r="F3343">
        <v>30</v>
      </c>
    </row>
    <row r="3344" spans="1:6" x14ac:dyDescent="0.25">
      <c r="A3344" t="s">
        <v>99</v>
      </c>
      <c r="B3344">
        <v>2015</v>
      </c>
      <c r="C3344" t="s">
        <v>8</v>
      </c>
      <c r="D3344" t="s">
        <v>40</v>
      </c>
      <c r="E3344" t="s">
        <v>21889</v>
      </c>
      <c r="F3344">
        <v>19</v>
      </c>
    </row>
    <row r="3345" spans="1:6" x14ac:dyDescent="0.25">
      <c r="A3345" t="s">
        <v>99</v>
      </c>
      <c r="B3345">
        <v>2015</v>
      </c>
      <c r="C3345" t="s">
        <v>8</v>
      </c>
      <c r="D3345" t="s">
        <v>102</v>
      </c>
      <c r="E3345" t="s">
        <v>21890</v>
      </c>
      <c r="F3345">
        <v>41</v>
      </c>
    </row>
    <row r="3346" spans="1:6" x14ac:dyDescent="0.25">
      <c r="A3346" t="s">
        <v>99</v>
      </c>
      <c r="B3346">
        <v>2015</v>
      </c>
      <c r="C3346" t="s">
        <v>8</v>
      </c>
      <c r="D3346" t="s">
        <v>107</v>
      </c>
      <c r="E3346" t="s">
        <v>21891</v>
      </c>
      <c r="F3346">
        <v>42</v>
      </c>
    </row>
    <row r="3347" spans="1:6" x14ac:dyDescent="0.25">
      <c r="A3347" t="s">
        <v>99</v>
      </c>
      <c r="B3347">
        <v>2015</v>
      </c>
      <c r="C3347" t="s">
        <v>8</v>
      </c>
      <c r="D3347" t="s">
        <v>39</v>
      </c>
      <c r="E3347" t="s">
        <v>21892</v>
      </c>
      <c r="F3347">
        <v>73</v>
      </c>
    </row>
    <row r="3348" spans="1:6" x14ac:dyDescent="0.25">
      <c r="A3348" t="s">
        <v>99</v>
      </c>
      <c r="B3348">
        <v>2015</v>
      </c>
      <c r="C3348" t="s">
        <v>8</v>
      </c>
      <c r="D3348" t="s">
        <v>103</v>
      </c>
      <c r="E3348" t="s">
        <v>21893</v>
      </c>
      <c r="F3348">
        <v>424</v>
      </c>
    </row>
    <row r="3349" spans="1:6" x14ac:dyDescent="0.25">
      <c r="A3349" t="s">
        <v>99</v>
      </c>
      <c r="B3349">
        <v>2015</v>
      </c>
      <c r="C3349" t="s">
        <v>9</v>
      </c>
      <c r="D3349" t="s">
        <v>40</v>
      </c>
      <c r="E3349" t="s">
        <v>21894</v>
      </c>
      <c r="F3349">
        <v>1</v>
      </c>
    </row>
    <row r="3350" spans="1:6" x14ac:dyDescent="0.25">
      <c r="A3350" t="s">
        <v>99</v>
      </c>
      <c r="B3350">
        <v>2015</v>
      </c>
      <c r="C3350" t="s">
        <v>9</v>
      </c>
      <c r="D3350" t="s">
        <v>102</v>
      </c>
      <c r="E3350" t="s">
        <v>21895</v>
      </c>
      <c r="F3350">
        <v>14</v>
      </c>
    </row>
    <row r="3351" spans="1:6" x14ac:dyDescent="0.25">
      <c r="A3351" t="s">
        <v>99</v>
      </c>
      <c r="B3351">
        <v>2015</v>
      </c>
      <c r="C3351" t="s">
        <v>9</v>
      </c>
      <c r="D3351" t="s">
        <v>107</v>
      </c>
      <c r="E3351" t="s">
        <v>21896</v>
      </c>
      <c r="F3351">
        <v>8</v>
      </c>
    </row>
    <row r="3352" spans="1:6" x14ac:dyDescent="0.25">
      <c r="A3352" t="s">
        <v>99</v>
      </c>
      <c r="B3352">
        <v>2015</v>
      </c>
      <c r="C3352" t="s">
        <v>9</v>
      </c>
      <c r="D3352" t="s">
        <v>39</v>
      </c>
      <c r="E3352" t="s">
        <v>21897</v>
      </c>
      <c r="F3352">
        <v>6</v>
      </c>
    </row>
    <row r="3353" spans="1:6" x14ac:dyDescent="0.25">
      <c r="A3353" t="s">
        <v>99</v>
      </c>
      <c r="B3353">
        <v>2015</v>
      </c>
      <c r="C3353" t="s">
        <v>9</v>
      </c>
      <c r="D3353" t="s">
        <v>103</v>
      </c>
      <c r="E3353" t="s">
        <v>21898</v>
      </c>
      <c r="F3353">
        <v>110</v>
      </c>
    </row>
    <row r="3354" spans="1:6" x14ac:dyDescent="0.25">
      <c r="A3354" t="s">
        <v>99</v>
      </c>
      <c r="B3354">
        <v>2015</v>
      </c>
      <c r="C3354" t="s">
        <v>10</v>
      </c>
      <c r="D3354" t="s">
        <v>38</v>
      </c>
      <c r="E3354" t="s">
        <v>21899</v>
      </c>
      <c r="F3354">
        <v>2</v>
      </c>
    </row>
    <row r="3355" spans="1:6" x14ac:dyDescent="0.25">
      <c r="A3355" t="s">
        <v>99</v>
      </c>
      <c r="B3355">
        <v>2015</v>
      </c>
      <c r="C3355" t="s">
        <v>10</v>
      </c>
      <c r="D3355" t="s">
        <v>40</v>
      </c>
      <c r="E3355" t="s">
        <v>21900</v>
      </c>
      <c r="F3355">
        <v>1</v>
      </c>
    </row>
    <row r="3356" spans="1:6" x14ac:dyDescent="0.25">
      <c r="A3356" t="s">
        <v>99</v>
      </c>
      <c r="B3356">
        <v>2015</v>
      </c>
      <c r="C3356" t="s">
        <v>10</v>
      </c>
      <c r="D3356" t="s">
        <v>102</v>
      </c>
      <c r="E3356" t="s">
        <v>21901</v>
      </c>
      <c r="F3356">
        <v>8</v>
      </c>
    </row>
    <row r="3357" spans="1:6" x14ac:dyDescent="0.25">
      <c r="A3357" t="s">
        <v>99</v>
      </c>
      <c r="B3357">
        <v>2015</v>
      </c>
      <c r="C3357" t="s">
        <v>10</v>
      </c>
      <c r="D3357" t="s">
        <v>107</v>
      </c>
      <c r="E3357" t="s">
        <v>21902</v>
      </c>
      <c r="F3357">
        <v>3</v>
      </c>
    </row>
    <row r="3358" spans="1:6" x14ac:dyDescent="0.25">
      <c r="A3358" t="s">
        <v>99</v>
      </c>
      <c r="B3358">
        <v>2015</v>
      </c>
      <c r="C3358" t="s">
        <v>10</v>
      </c>
      <c r="D3358" t="s">
        <v>39</v>
      </c>
      <c r="E3358" t="s">
        <v>21903</v>
      </c>
      <c r="F3358">
        <v>2</v>
      </c>
    </row>
    <row r="3359" spans="1:6" x14ac:dyDescent="0.25">
      <c r="A3359" t="s">
        <v>99</v>
      </c>
      <c r="B3359">
        <v>2015</v>
      </c>
      <c r="C3359" t="s">
        <v>10</v>
      </c>
      <c r="D3359" t="s">
        <v>103</v>
      </c>
      <c r="E3359" t="s">
        <v>21904</v>
      </c>
      <c r="F3359">
        <v>17</v>
      </c>
    </row>
    <row r="3360" spans="1:6" x14ac:dyDescent="0.25">
      <c r="A3360" t="s">
        <v>99</v>
      </c>
      <c r="B3360">
        <v>2015</v>
      </c>
      <c r="C3360" t="s">
        <v>11</v>
      </c>
      <c r="D3360" t="s">
        <v>40</v>
      </c>
      <c r="E3360" t="s">
        <v>21905</v>
      </c>
      <c r="F3360">
        <v>1</v>
      </c>
    </row>
    <row r="3361" spans="1:6" x14ac:dyDescent="0.25">
      <c r="A3361" t="s">
        <v>99</v>
      </c>
      <c r="B3361">
        <v>2015</v>
      </c>
      <c r="C3361" t="s">
        <v>11</v>
      </c>
      <c r="D3361" t="s">
        <v>102</v>
      </c>
      <c r="E3361" t="s">
        <v>21906</v>
      </c>
      <c r="F3361">
        <v>14</v>
      </c>
    </row>
    <row r="3362" spans="1:6" x14ac:dyDescent="0.25">
      <c r="A3362" t="s">
        <v>99</v>
      </c>
      <c r="B3362">
        <v>2015</v>
      </c>
      <c r="C3362" t="s">
        <v>11</v>
      </c>
      <c r="D3362" t="s">
        <v>107</v>
      </c>
      <c r="E3362" t="s">
        <v>21907</v>
      </c>
      <c r="F3362">
        <v>2</v>
      </c>
    </row>
    <row r="3363" spans="1:6" x14ac:dyDescent="0.25">
      <c r="A3363" t="s">
        <v>99</v>
      </c>
      <c r="B3363">
        <v>2015</v>
      </c>
      <c r="C3363" t="s">
        <v>11</v>
      </c>
      <c r="D3363" t="s">
        <v>39</v>
      </c>
      <c r="E3363" t="s">
        <v>21908</v>
      </c>
      <c r="F3363">
        <v>2</v>
      </c>
    </row>
    <row r="3364" spans="1:6" x14ac:dyDescent="0.25">
      <c r="A3364" t="s">
        <v>99</v>
      </c>
      <c r="B3364">
        <v>2015</v>
      </c>
      <c r="C3364" t="s">
        <v>11</v>
      </c>
      <c r="D3364" t="s">
        <v>103</v>
      </c>
      <c r="E3364" t="s">
        <v>21909</v>
      </c>
      <c r="F3364">
        <v>20</v>
      </c>
    </row>
    <row r="3365" spans="1:6" x14ac:dyDescent="0.25">
      <c r="A3365" t="s">
        <v>100</v>
      </c>
      <c r="B3365">
        <v>2010</v>
      </c>
      <c r="C3365" t="s">
        <v>7</v>
      </c>
      <c r="D3365" t="s">
        <v>38</v>
      </c>
      <c r="E3365" t="s">
        <v>21910</v>
      </c>
      <c r="F3365">
        <v>13</v>
      </c>
    </row>
    <row r="3366" spans="1:6" x14ac:dyDescent="0.25">
      <c r="A3366" t="s">
        <v>100</v>
      </c>
      <c r="B3366">
        <v>2010</v>
      </c>
      <c r="C3366" t="s">
        <v>7</v>
      </c>
      <c r="D3366" t="s">
        <v>40</v>
      </c>
      <c r="E3366" t="s">
        <v>21911</v>
      </c>
      <c r="F3366">
        <v>2</v>
      </c>
    </row>
    <row r="3367" spans="1:6" x14ac:dyDescent="0.25">
      <c r="A3367" t="s">
        <v>100</v>
      </c>
      <c r="B3367">
        <v>2010</v>
      </c>
      <c r="C3367" t="s">
        <v>7</v>
      </c>
      <c r="D3367" t="s">
        <v>102</v>
      </c>
      <c r="E3367" t="s">
        <v>21912</v>
      </c>
      <c r="F3367">
        <v>22</v>
      </c>
    </row>
    <row r="3368" spans="1:6" x14ac:dyDescent="0.25">
      <c r="A3368" t="s">
        <v>100</v>
      </c>
      <c r="B3368">
        <v>2010</v>
      </c>
      <c r="C3368" t="s">
        <v>7</v>
      </c>
      <c r="D3368" t="s">
        <v>107</v>
      </c>
      <c r="E3368" t="s">
        <v>21913</v>
      </c>
      <c r="F3368">
        <v>42</v>
      </c>
    </row>
    <row r="3369" spans="1:6" x14ac:dyDescent="0.25">
      <c r="A3369" t="s">
        <v>100</v>
      </c>
      <c r="B3369">
        <v>2010</v>
      </c>
      <c r="C3369" t="s">
        <v>7</v>
      </c>
      <c r="D3369" t="s">
        <v>39</v>
      </c>
      <c r="E3369" t="s">
        <v>21914</v>
      </c>
      <c r="F3369">
        <v>23</v>
      </c>
    </row>
    <row r="3370" spans="1:6" x14ac:dyDescent="0.25">
      <c r="A3370" t="s">
        <v>100</v>
      </c>
      <c r="B3370">
        <v>2010</v>
      </c>
      <c r="C3370" t="s">
        <v>7</v>
      </c>
      <c r="D3370" t="s">
        <v>103</v>
      </c>
      <c r="E3370" t="s">
        <v>21915</v>
      </c>
      <c r="F3370">
        <v>171</v>
      </c>
    </row>
    <row r="3371" spans="1:6" x14ac:dyDescent="0.25">
      <c r="A3371" t="s">
        <v>100</v>
      </c>
      <c r="B3371">
        <v>2010</v>
      </c>
      <c r="C3371" t="s">
        <v>8</v>
      </c>
      <c r="D3371" t="s">
        <v>38</v>
      </c>
      <c r="E3371" t="s">
        <v>21916</v>
      </c>
      <c r="F3371">
        <v>22</v>
      </c>
    </row>
    <row r="3372" spans="1:6" x14ac:dyDescent="0.25">
      <c r="A3372" t="s">
        <v>100</v>
      </c>
      <c r="B3372">
        <v>2010</v>
      </c>
      <c r="C3372" t="s">
        <v>8</v>
      </c>
      <c r="D3372" t="s">
        <v>40</v>
      </c>
      <c r="E3372" t="s">
        <v>21917</v>
      </c>
      <c r="F3372">
        <v>4</v>
      </c>
    </row>
    <row r="3373" spans="1:6" x14ac:dyDescent="0.25">
      <c r="A3373" t="s">
        <v>100</v>
      </c>
      <c r="B3373">
        <v>2010</v>
      </c>
      <c r="C3373" t="s">
        <v>8</v>
      </c>
      <c r="D3373" t="s">
        <v>102</v>
      </c>
      <c r="E3373" t="s">
        <v>21918</v>
      </c>
      <c r="F3373">
        <v>24</v>
      </c>
    </row>
    <row r="3374" spans="1:6" x14ac:dyDescent="0.25">
      <c r="A3374" t="s">
        <v>100</v>
      </c>
      <c r="B3374">
        <v>2010</v>
      </c>
      <c r="C3374" t="s">
        <v>8</v>
      </c>
      <c r="D3374" t="s">
        <v>107</v>
      </c>
      <c r="E3374" t="s">
        <v>21919</v>
      </c>
      <c r="F3374">
        <v>34</v>
      </c>
    </row>
    <row r="3375" spans="1:6" x14ac:dyDescent="0.25">
      <c r="A3375" t="s">
        <v>100</v>
      </c>
      <c r="B3375">
        <v>2010</v>
      </c>
      <c r="C3375" t="s">
        <v>8</v>
      </c>
      <c r="D3375" t="s">
        <v>39</v>
      </c>
      <c r="E3375" t="s">
        <v>21920</v>
      </c>
      <c r="F3375">
        <v>75</v>
      </c>
    </row>
    <row r="3376" spans="1:6" x14ac:dyDescent="0.25">
      <c r="A3376" t="s">
        <v>100</v>
      </c>
      <c r="B3376">
        <v>2010</v>
      </c>
      <c r="C3376" t="s">
        <v>8</v>
      </c>
      <c r="D3376" t="s">
        <v>103</v>
      </c>
      <c r="E3376" t="s">
        <v>21921</v>
      </c>
      <c r="F3376">
        <v>449</v>
      </c>
    </row>
    <row r="3377" spans="1:6" x14ac:dyDescent="0.25">
      <c r="A3377" t="s">
        <v>100</v>
      </c>
      <c r="B3377">
        <v>2010</v>
      </c>
      <c r="C3377" t="s">
        <v>9</v>
      </c>
      <c r="D3377" t="s">
        <v>38</v>
      </c>
      <c r="E3377" t="s">
        <v>21922</v>
      </c>
      <c r="F3377">
        <v>2</v>
      </c>
    </row>
    <row r="3378" spans="1:6" x14ac:dyDescent="0.25">
      <c r="A3378" t="s">
        <v>100</v>
      </c>
      <c r="B3378">
        <v>2010</v>
      </c>
      <c r="C3378" t="s">
        <v>9</v>
      </c>
      <c r="D3378" t="s">
        <v>102</v>
      </c>
      <c r="E3378" t="s">
        <v>21923</v>
      </c>
      <c r="F3378">
        <v>21</v>
      </c>
    </row>
    <row r="3379" spans="1:6" x14ac:dyDescent="0.25">
      <c r="A3379" t="s">
        <v>100</v>
      </c>
      <c r="B3379">
        <v>2010</v>
      </c>
      <c r="C3379" t="s">
        <v>9</v>
      </c>
      <c r="D3379" t="s">
        <v>107</v>
      </c>
      <c r="E3379" t="s">
        <v>21924</v>
      </c>
      <c r="F3379">
        <v>5</v>
      </c>
    </row>
    <row r="3380" spans="1:6" x14ac:dyDescent="0.25">
      <c r="A3380" t="s">
        <v>100</v>
      </c>
      <c r="B3380">
        <v>2010</v>
      </c>
      <c r="C3380" t="s">
        <v>9</v>
      </c>
      <c r="D3380" t="s">
        <v>39</v>
      </c>
      <c r="E3380" t="s">
        <v>21925</v>
      </c>
      <c r="F3380">
        <v>29</v>
      </c>
    </row>
    <row r="3381" spans="1:6" x14ac:dyDescent="0.25">
      <c r="A3381" t="s">
        <v>100</v>
      </c>
      <c r="B3381">
        <v>2010</v>
      </c>
      <c r="C3381" t="s">
        <v>9</v>
      </c>
      <c r="D3381" t="s">
        <v>103</v>
      </c>
      <c r="E3381" t="s">
        <v>21926</v>
      </c>
      <c r="F3381">
        <v>128</v>
      </c>
    </row>
    <row r="3382" spans="1:6" x14ac:dyDescent="0.25">
      <c r="A3382" t="s">
        <v>100</v>
      </c>
      <c r="B3382">
        <v>2010</v>
      </c>
      <c r="C3382" t="s">
        <v>10</v>
      </c>
      <c r="D3382" t="s">
        <v>38</v>
      </c>
      <c r="E3382" t="s">
        <v>21927</v>
      </c>
      <c r="F3382">
        <v>1</v>
      </c>
    </row>
    <row r="3383" spans="1:6" x14ac:dyDescent="0.25">
      <c r="A3383" t="s">
        <v>100</v>
      </c>
      <c r="B3383">
        <v>2010</v>
      </c>
      <c r="C3383" t="s">
        <v>10</v>
      </c>
      <c r="D3383" t="s">
        <v>102</v>
      </c>
      <c r="E3383" t="s">
        <v>21928</v>
      </c>
      <c r="F3383">
        <v>8</v>
      </c>
    </row>
    <row r="3384" spans="1:6" x14ac:dyDescent="0.25">
      <c r="A3384" t="s">
        <v>100</v>
      </c>
      <c r="B3384">
        <v>2010</v>
      </c>
      <c r="C3384" t="s">
        <v>10</v>
      </c>
      <c r="D3384" t="s">
        <v>107</v>
      </c>
      <c r="E3384" t="s">
        <v>21929</v>
      </c>
      <c r="F3384">
        <v>1</v>
      </c>
    </row>
    <row r="3385" spans="1:6" x14ac:dyDescent="0.25">
      <c r="A3385" t="s">
        <v>100</v>
      </c>
      <c r="B3385">
        <v>2010</v>
      </c>
      <c r="C3385" t="s">
        <v>10</v>
      </c>
      <c r="D3385" t="s">
        <v>39</v>
      </c>
      <c r="E3385" t="s">
        <v>21930</v>
      </c>
      <c r="F3385">
        <v>9</v>
      </c>
    </row>
    <row r="3386" spans="1:6" x14ac:dyDescent="0.25">
      <c r="A3386" t="s">
        <v>100</v>
      </c>
      <c r="B3386">
        <v>2010</v>
      </c>
      <c r="C3386" t="s">
        <v>10</v>
      </c>
      <c r="D3386" t="s">
        <v>103</v>
      </c>
      <c r="E3386" t="s">
        <v>21931</v>
      </c>
      <c r="F3386">
        <v>27</v>
      </c>
    </row>
    <row r="3387" spans="1:6" x14ac:dyDescent="0.25">
      <c r="A3387" t="s">
        <v>100</v>
      </c>
      <c r="B3387">
        <v>2010</v>
      </c>
      <c r="C3387" t="s">
        <v>11</v>
      </c>
      <c r="D3387" t="s">
        <v>38</v>
      </c>
      <c r="E3387" t="s">
        <v>21932</v>
      </c>
      <c r="F3387">
        <v>1</v>
      </c>
    </row>
    <row r="3388" spans="1:6" x14ac:dyDescent="0.25">
      <c r="A3388" t="s">
        <v>100</v>
      </c>
      <c r="B3388">
        <v>2010</v>
      </c>
      <c r="C3388" t="s">
        <v>11</v>
      </c>
      <c r="D3388" t="s">
        <v>102</v>
      </c>
      <c r="E3388" t="s">
        <v>21933</v>
      </c>
      <c r="F3388">
        <v>9</v>
      </c>
    </row>
    <row r="3389" spans="1:6" x14ac:dyDescent="0.25">
      <c r="A3389" t="s">
        <v>100</v>
      </c>
      <c r="B3389">
        <v>2010</v>
      </c>
      <c r="C3389" t="s">
        <v>11</v>
      </c>
      <c r="D3389" t="s">
        <v>107</v>
      </c>
      <c r="E3389" t="s">
        <v>21934</v>
      </c>
      <c r="F3389">
        <v>2</v>
      </c>
    </row>
    <row r="3390" spans="1:6" x14ac:dyDescent="0.25">
      <c r="A3390" t="s">
        <v>100</v>
      </c>
      <c r="B3390">
        <v>2010</v>
      </c>
      <c r="C3390" t="s">
        <v>11</v>
      </c>
      <c r="D3390" t="s">
        <v>39</v>
      </c>
      <c r="E3390" t="s">
        <v>21935</v>
      </c>
      <c r="F3390">
        <v>4</v>
      </c>
    </row>
    <row r="3391" spans="1:6" x14ac:dyDescent="0.25">
      <c r="A3391" t="s">
        <v>100</v>
      </c>
      <c r="B3391">
        <v>2010</v>
      </c>
      <c r="C3391" t="s">
        <v>11</v>
      </c>
      <c r="D3391" t="s">
        <v>103</v>
      </c>
      <c r="E3391" t="s">
        <v>21936</v>
      </c>
      <c r="F3391">
        <v>35</v>
      </c>
    </row>
    <row r="3392" spans="1:6" x14ac:dyDescent="0.25">
      <c r="A3392" t="s">
        <v>100</v>
      </c>
      <c r="B3392">
        <v>2011</v>
      </c>
      <c r="C3392" t="s">
        <v>7</v>
      </c>
      <c r="D3392" t="s">
        <v>38</v>
      </c>
      <c r="E3392" t="s">
        <v>21937</v>
      </c>
      <c r="F3392">
        <v>9</v>
      </c>
    </row>
    <row r="3393" spans="1:6" x14ac:dyDescent="0.25">
      <c r="A3393" t="s">
        <v>100</v>
      </c>
      <c r="B3393">
        <v>2011</v>
      </c>
      <c r="C3393" t="s">
        <v>7</v>
      </c>
      <c r="D3393" t="s">
        <v>40</v>
      </c>
      <c r="E3393" t="s">
        <v>21938</v>
      </c>
      <c r="F3393">
        <v>2</v>
      </c>
    </row>
    <row r="3394" spans="1:6" x14ac:dyDescent="0.25">
      <c r="A3394" t="s">
        <v>100</v>
      </c>
      <c r="B3394">
        <v>2011</v>
      </c>
      <c r="C3394" t="s">
        <v>7</v>
      </c>
      <c r="D3394" t="s">
        <v>102</v>
      </c>
      <c r="E3394" t="s">
        <v>21939</v>
      </c>
      <c r="F3394">
        <v>27</v>
      </c>
    </row>
    <row r="3395" spans="1:6" x14ac:dyDescent="0.25">
      <c r="A3395" t="s">
        <v>100</v>
      </c>
      <c r="B3395">
        <v>2011</v>
      </c>
      <c r="C3395" t="s">
        <v>7</v>
      </c>
      <c r="D3395" t="s">
        <v>107</v>
      </c>
      <c r="E3395" t="s">
        <v>21940</v>
      </c>
      <c r="F3395">
        <v>29</v>
      </c>
    </row>
    <row r="3396" spans="1:6" x14ac:dyDescent="0.25">
      <c r="A3396" t="s">
        <v>100</v>
      </c>
      <c r="B3396">
        <v>2011</v>
      </c>
      <c r="C3396" t="s">
        <v>7</v>
      </c>
      <c r="D3396" t="s">
        <v>39</v>
      </c>
      <c r="E3396" t="s">
        <v>21941</v>
      </c>
      <c r="F3396">
        <v>29</v>
      </c>
    </row>
    <row r="3397" spans="1:6" x14ac:dyDescent="0.25">
      <c r="A3397" t="s">
        <v>100</v>
      </c>
      <c r="B3397">
        <v>2011</v>
      </c>
      <c r="C3397" t="s">
        <v>7</v>
      </c>
      <c r="D3397" t="s">
        <v>103</v>
      </c>
      <c r="E3397" t="s">
        <v>21942</v>
      </c>
      <c r="F3397">
        <v>162</v>
      </c>
    </row>
    <row r="3398" spans="1:6" x14ac:dyDescent="0.25">
      <c r="A3398" t="s">
        <v>100</v>
      </c>
      <c r="B3398">
        <v>2011</v>
      </c>
      <c r="C3398" t="s">
        <v>8</v>
      </c>
      <c r="D3398" t="s">
        <v>38</v>
      </c>
      <c r="E3398" t="s">
        <v>21943</v>
      </c>
      <c r="F3398">
        <v>8</v>
      </c>
    </row>
    <row r="3399" spans="1:6" x14ac:dyDescent="0.25">
      <c r="A3399" t="s">
        <v>100</v>
      </c>
      <c r="B3399">
        <v>2011</v>
      </c>
      <c r="C3399" t="s">
        <v>8</v>
      </c>
      <c r="D3399" t="s">
        <v>40</v>
      </c>
      <c r="E3399" t="s">
        <v>21944</v>
      </c>
      <c r="F3399">
        <v>2</v>
      </c>
    </row>
    <row r="3400" spans="1:6" x14ac:dyDescent="0.25">
      <c r="A3400" t="s">
        <v>100</v>
      </c>
      <c r="B3400">
        <v>2011</v>
      </c>
      <c r="C3400" t="s">
        <v>8</v>
      </c>
      <c r="D3400" t="s">
        <v>102</v>
      </c>
      <c r="E3400" t="s">
        <v>21945</v>
      </c>
      <c r="F3400">
        <v>24</v>
      </c>
    </row>
    <row r="3401" spans="1:6" x14ac:dyDescent="0.25">
      <c r="A3401" t="s">
        <v>100</v>
      </c>
      <c r="B3401">
        <v>2011</v>
      </c>
      <c r="C3401" t="s">
        <v>8</v>
      </c>
      <c r="D3401" t="s">
        <v>107</v>
      </c>
      <c r="E3401" t="s">
        <v>21946</v>
      </c>
      <c r="F3401">
        <v>18</v>
      </c>
    </row>
    <row r="3402" spans="1:6" x14ac:dyDescent="0.25">
      <c r="A3402" t="s">
        <v>100</v>
      </c>
      <c r="B3402">
        <v>2011</v>
      </c>
      <c r="C3402" t="s">
        <v>8</v>
      </c>
      <c r="D3402" t="s">
        <v>39</v>
      </c>
      <c r="E3402" t="s">
        <v>21947</v>
      </c>
      <c r="F3402">
        <v>85</v>
      </c>
    </row>
    <row r="3403" spans="1:6" x14ac:dyDescent="0.25">
      <c r="A3403" t="s">
        <v>100</v>
      </c>
      <c r="B3403">
        <v>2011</v>
      </c>
      <c r="C3403" t="s">
        <v>8</v>
      </c>
      <c r="D3403" t="s">
        <v>103</v>
      </c>
      <c r="E3403" t="s">
        <v>21948</v>
      </c>
      <c r="F3403">
        <v>453</v>
      </c>
    </row>
    <row r="3404" spans="1:6" x14ac:dyDescent="0.25">
      <c r="A3404" t="s">
        <v>100</v>
      </c>
      <c r="B3404">
        <v>2011</v>
      </c>
      <c r="C3404" t="s">
        <v>9</v>
      </c>
      <c r="D3404" t="s">
        <v>102</v>
      </c>
      <c r="E3404" t="s">
        <v>21949</v>
      </c>
      <c r="F3404">
        <v>19</v>
      </c>
    </row>
    <row r="3405" spans="1:6" x14ac:dyDescent="0.25">
      <c r="A3405" t="s">
        <v>100</v>
      </c>
      <c r="B3405">
        <v>2011</v>
      </c>
      <c r="C3405" t="s">
        <v>9</v>
      </c>
      <c r="D3405" t="s">
        <v>39</v>
      </c>
      <c r="E3405" t="s">
        <v>21950</v>
      </c>
      <c r="F3405">
        <v>16</v>
      </c>
    </row>
    <row r="3406" spans="1:6" x14ac:dyDescent="0.25">
      <c r="A3406" t="s">
        <v>100</v>
      </c>
      <c r="B3406">
        <v>2011</v>
      </c>
      <c r="C3406" t="s">
        <v>9</v>
      </c>
      <c r="D3406" t="s">
        <v>103</v>
      </c>
      <c r="E3406" t="s">
        <v>21951</v>
      </c>
      <c r="F3406">
        <v>123</v>
      </c>
    </row>
    <row r="3407" spans="1:6" x14ac:dyDescent="0.25">
      <c r="A3407" t="s">
        <v>100</v>
      </c>
      <c r="B3407">
        <v>2011</v>
      </c>
      <c r="C3407" t="s">
        <v>10</v>
      </c>
      <c r="D3407" t="s">
        <v>102</v>
      </c>
      <c r="E3407" t="s">
        <v>21952</v>
      </c>
      <c r="F3407">
        <v>8</v>
      </c>
    </row>
    <row r="3408" spans="1:6" x14ac:dyDescent="0.25">
      <c r="A3408" t="s">
        <v>100</v>
      </c>
      <c r="B3408">
        <v>2011</v>
      </c>
      <c r="C3408" t="s">
        <v>10</v>
      </c>
      <c r="D3408" t="s">
        <v>107</v>
      </c>
      <c r="E3408" t="s">
        <v>21953</v>
      </c>
      <c r="F3408">
        <v>1</v>
      </c>
    </row>
    <row r="3409" spans="1:6" x14ac:dyDescent="0.25">
      <c r="A3409" t="s">
        <v>100</v>
      </c>
      <c r="B3409">
        <v>2011</v>
      </c>
      <c r="C3409" t="s">
        <v>10</v>
      </c>
      <c r="D3409" t="s">
        <v>39</v>
      </c>
      <c r="E3409" t="s">
        <v>21954</v>
      </c>
      <c r="F3409">
        <v>5</v>
      </c>
    </row>
    <row r="3410" spans="1:6" x14ac:dyDescent="0.25">
      <c r="A3410" t="s">
        <v>100</v>
      </c>
      <c r="B3410">
        <v>2011</v>
      </c>
      <c r="C3410" t="s">
        <v>10</v>
      </c>
      <c r="D3410" t="s">
        <v>103</v>
      </c>
      <c r="E3410" t="s">
        <v>21955</v>
      </c>
      <c r="F3410">
        <v>24</v>
      </c>
    </row>
    <row r="3411" spans="1:6" x14ac:dyDescent="0.25">
      <c r="A3411" t="s">
        <v>100</v>
      </c>
      <c r="B3411">
        <v>2011</v>
      </c>
      <c r="C3411" t="s">
        <v>11</v>
      </c>
      <c r="D3411" t="s">
        <v>102</v>
      </c>
      <c r="E3411" t="s">
        <v>21956</v>
      </c>
      <c r="F3411">
        <v>10</v>
      </c>
    </row>
    <row r="3412" spans="1:6" x14ac:dyDescent="0.25">
      <c r="A3412" t="s">
        <v>100</v>
      </c>
      <c r="B3412">
        <v>2011</v>
      </c>
      <c r="C3412" t="s">
        <v>11</v>
      </c>
      <c r="D3412" t="s">
        <v>107</v>
      </c>
      <c r="E3412" t="s">
        <v>21957</v>
      </c>
      <c r="F3412">
        <v>1</v>
      </c>
    </row>
    <row r="3413" spans="1:6" x14ac:dyDescent="0.25">
      <c r="A3413" t="s">
        <v>100</v>
      </c>
      <c r="B3413">
        <v>2011</v>
      </c>
      <c r="C3413" t="s">
        <v>11</v>
      </c>
      <c r="D3413" t="s">
        <v>39</v>
      </c>
      <c r="E3413" t="s">
        <v>21958</v>
      </c>
      <c r="F3413">
        <v>6</v>
      </c>
    </row>
    <row r="3414" spans="1:6" x14ac:dyDescent="0.25">
      <c r="A3414" t="s">
        <v>100</v>
      </c>
      <c r="B3414">
        <v>2011</v>
      </c>
      <c r="C3414" t="s">
        <v>11</v>
      </c>
      <c r="D3414" t="s">
        <v>103</v>
      </c>
      <c r="E3414" t="s">
        <v>21959</v>
      </c>
      <c r="F3414">
        <v>36</v>
      </c>
    </row>
    <row r="3415" spans="1:6" x14ac:dyDescent="0.25">
      <c r="A3415" t="s">
        <v>100</v>
      </c>
      <c r="B3415">
        <v>2012</v>
      </c>
      <c r="C3415" t="s">
        <v>7</v>
      </c>
      <c r="D3415" t="s">
        <v>38</v>
      </c>
      <c r="E3415" t="s">
        <v>21960</v>
      </c>
      <c r="F3415">
        <v>16</v>
      </c>
    </row>
    <row r="3416" spans="1:6" x14ac:dyDescent="0.25">
      <c r="A3416" t="s">
        <v>100</v>
      </c>
      <c r="B3416">
        <v>2012</v>
      </c>
      <c r="C3416" t="s">
        <v>7</v>
      </c>
      <c r="D3416" t="s">
        <v>40</v>
      </c>
      <c r="E3416" t="s">
        <v>21961</v>
      </c>
      <c r="F3416">
        <v>1</v>
      </c>
    </row>
    <row r="3417" spans="1:6" x14ac:dyDescent="0.25">
      <c r="A3417" t="s">
        <v>100</v>
      </c>
      <c r="B3417">
        <v>2012</v>
      </c>
      <c r="C3417" t="s">
        <v>7</v>
      </c>
      <c r="D3417" t="s">
        <v>102</v>
      </c>
      <c r="E3417" t="s">
        <v>21962</v>
      </c>
      <c r="F3417">
        <v>18</v>
      </c>
    </row>
    <row r="3418" spans="1:6" x14ac:dyDescent="0.25">
      <c r="A3418" t="s">
        <v>100</v>
      </c>
      <c r="B3418">
        <v>2012</v>
      </c>
      <c r="C3418" t="s">
        <v>7</v>
      </c>
      <c r="D3418" t="s">
        <v>107</v>
      </c>
      <c r="E3418" t="s">
        <v>21963</v>
      </c>
      <c r="F3418">
        <v>50</v>
      </c>
    </row>
    <row r="3419" spans="1:6" x14ac:dyDescent="0.25">
      <c r="A3419" t="s">
        <v>100</v>
      </c>
      <c r="B3419">
        <v>2012</v>
      </c>
      <c r="C3419" t="s">
        <v>7</v>
      </c>
      <c r="D3419" t="s">
        <v>39</v>
      </c>
      <c r="E3419" t="s">
        <v>21964</v>
      </c>
      <c r="F3419">
        <v>29</v>
      </c>
    </row>
    <row r="3420" spans="1:6" x14ac:dyDescent="0.25">
      <c r="A3420" t="s">
        <v>100</v>
      </c>
      <c r="B3420">
        <v>2012</v>
      </c>
      <c r="C3420" t="s">
        <v>7</v>
      </c>
      <c r="D3420" t="s">
        <v>103</v>
      </c>
      <c r="E3420" t="s">
        <v>21965</v>
      </c>
      <c r="F3420">
        <v>155</v>
      </c>
    </row>
    <row r="3421" spans="1:6" x14ac:dyDescent="0.25">
      <c r="A3421" t="s">
        <v>100</v>
      </c>
      <c r="B3421">
        <v>2012</v>
      </c>
      <c r="C3421" t="s">
        <v>8</v>
      </c>
      <c r="D3421" t="s">
        <v>38</v>
      </c>
      <c r="E3421" t="s">
        <v>21966</v>
      </c>
      <c r="F3421">
        <v>19</v>
      </c>
    </row>
    <row r="3422" spans="1:6" x14ac:dyDescent="0.25">
      <c r="A3422" t="s">
        <v>100</v>
      </c>
      <c r="B3422">
        <v>2012</v>
      </c>
      <c r="C3422" t="s">
        <v>8</v>
      </c>
      <c r="D3422" t="s">
        <v>40</v>
      </c>
      <c r="E3422" t="s">
        <v>21967</v>
      </c>
      <c r="F3422">
        <v>8</v>
      </c>
    </row>
    <row r="3423" spans="1:6" x14ac:dyDescent="0.25">
      <c r="A3423" t="s">
        <v>100</v>
      </c>
      <c r="B3423">
        <v>2012</v>
      </c>
      <c r="C3423" t="s">
        <v>8</v>
      </c>
      <c r="D3423" t="s">
        <v>102</v>
      </c>
      <c r="E3423" t="s">
        <v>21968</v>
      </c>
      <c r="F3423">
        <v>22</v>
      </c>
    </row>
    <row r="3424" spans="1:6" x14ac:dyDescent="0.25">
      <c r="A3424" t="s">
        <v>100</v>
      </c>
      <c r="B3424">
        <v>2012</v>
      </c>
      <c r="C3424" t="s">
        <v>8</v>
      </c>
      <c r="D3424" t="s">
        <v>107</v>
      </c>
      <c r="E3424" t="s">
        <v>21969</v>
      </c>
      <c r="F3424">
        <v>25</v>
      </c>
    </row>
    <row r="3425" spans="1:6" x14ac:dyDescent="0.25">
      <c r="A3425" t="s">
        <v>100</v>
      </c>
      <c r="B3425">
        <v>2012</v>
      </c>
      <c r="C3425" t="s">
        <v>8</v>
      </c>
      <c r="D3425" t="s">
        <v>39</v>
      </c>
      <c r="E3425" t="s">
        <v>21970</v>
      </c>
      <c r="F3425">
        <v>67</v>
      </c>
    </row>
    <row r="3426" spans="1:6" x14ac:dyDescent="0.25">
      <c r="A3426" t="s">
        <v>100</v>
      </c>
      <c r="B3426">
        <v>2012</v>
      </c>
      <c r="C3426" t="s">
        <v>8</v>
      </c>
      <c r="D3426" t="s">
        <v>103</v>
      </c>
      <c r="E3426" t="s">
        <v>21971</v>
      </c>
      <c r="F3426">
        <v>425</v>
      </c>
    </row>
    <row r="3427" spans="1:6" x14ac:dyDescent="0.25">
      <c r="A3427" t="s">
        <v>100</v>
      </c>
      <c r="B3427">
        <v>2012</v>
      </c>
      <c r="C3427" t="s">
        <v>9</v>
      </c>
      <c r="D3427" t="s">
        <v>38</v>
      </c>
      <c r="E3427" t="s">
        <v>21972</v>
      </c>
      <c r="F3427">
        <v>3</v>
      </c>
    </row>
    <row r="3428" spans="1:6" x14ac:dyDescent="0.25">
      <c r="A3428" t="s">
        <v>100</v>
      </c>
      <c r="B3428">
        <v>2012</v>
      </c>
      <c r="C3428" t="s">
        <v>9</v>
      </c>
      <c r="D3428" t="s">
        <v>40</v>
      </c>
      <c r="E3428" t="s">
        <v>21973</v>
      </c>
      <c r="F3428">
        <v>1</v>
      </c>
    </row>
    <row r="3429" spans="1:6" x14ac:dyDescent="0.25">
      <c r="A3429" t="s">
        <v>100</v>
      </c>
      <c r="B3429">
        <v>2012</v>
      </c>
      <c r="C3429" t="s">
        <v>9</v>
      </c>
      <c r="D3429" t="s">
        <v>102</v>
      </c>
      <c r="E3429" t="s">
        <v>21974</v>
      </c>
      <c r="F3429">
        <v>16</v>
      </c>
    </row>
    <row r="3430" spans="1:6" x14ac:dyDescent="0.25">
      <c r="A3430" t="s">
        <v>100</v>
      </c>
      <c r="B3430">
        <v>2012</v>
      </c>
      <c r="C3430" t="s">
        <v>9</v>
      </c>
      <c r="D3430" t="s">
        <v>107</v>
      </c>
      <c r="E3430" t="s">
        <v>21975</v>
      </c>
      <c r="F3430">
        <v>4</v>
      </c>
    </row>
    <row r="3431" spans="1:6" x14ac:dyDescent="0.25">
      <c r="A3431" t="s">
        <v>100</v>
      </c>
      <c r="B3431">
        <v>2012</v>
      </c>
      <c r="C3431" t="s">
        <v>9</v>
      </c>
      <c r="D3431" t="s">
        <v>39</v>
      </c>
      <c r="E3431" t="s">
        <v>21976</v>
      </c>
      <c r="F3431">
        <v>17</v>
      </c>
    </row>
    <row r="3432" spans="1:6" x14ac:dyDescent="0.25">
      <c r="A3432" t="s">
        <v>100</v>
      </c>
      <c r="B3432">
        <v>2012</v>
      </c>
      <c r="C3432" t="s">
        <v>9</v>
      </c>
      <c r="D3432" t="s">
        <v>103</v>
      </c>
      <c r="E3432" t="s">
        <v>21977</v>
      </c>
      <c r="F3432">
        <v>130</v>
      </c>
    </row>
    <row r="3433" spans="1:6" x14ac:dyDescent="0.25">
      <c r="A3433" t="s">
        <v>100</v>
      </c>
      <c r="B3433">
        <v>2012</v>
      </c>
      <c r="C3433" t="s">
        <v>10</v>
      </c>
      <c r="D3433" t="s">
        <v>102</v>
      </c>
      <c r="E3433" t="s">
        <v>21978</v>
      </c>
      <c r="F3433">
        <v>8</v>
      </c>
    </row>
    <row r="3434" spans="1:6" x14ac:dyDescent="0.25">
      <c r="A3434" t="s">
        <v>100</v>
      </c>
      <c r="B3434">
        <v>2012</v>
      </c>
      <c r="C3434" t="s">
        <v>10</v>
      </c>
      <c r="D3434" t="s">
        <v>107</v>
      </c>
      <c r="E3434" t="s">
        <v>21979</v>
      </c>
      <c r="F3434">
        <v>3</v>
      </c>
    </row>
    <row r="3435" spans="1:6" x14ac:dyDescent="0.25">
      <c r="A3435" t="s">
        <v>100</v>
      </c>
      <c r="B3435">
        <v>2012</v>
      </c>
      <c r="C3435" t="s">
        <v>10</v>
      </c>
      <c r="D3435" t="s">
        <v>39</v>
      </c>
      <c r="E3435" t="s">
        <v>21980</v>
      </c>
      <c r="F3435">
        <v>4</v>
      </c>
    </row>
    <row r="3436" spans="1:6" x14ac:dyDescent="0.25">
      <c r="A3436" t="s">
        <v>100</v>
      </c>
      <c r="B3436">
        <v>2012</v>
      </c>
      <c r="C3436" t="s">
        <v>10</v>
      </c>
      <c r="D3436" t="s">
        <v>103</v>
      </c>
      <c r="E3436" t="s">
        <v>21981</v>
      </c>
      <c r="F3436">
        <v>24</v>
      </c>
    </row>
    <row r="3437" spans="1:6" x14ac:dyDescent="0.25">
      <c r="A3437" t="s">
        <v>100</v>
      </c>
      <c r="B3437">
        <v>2012</v>
      </c>
      <c r="C3437" t="s">
        <v>11</v>
      </c>
      <c r="D3437" t="s">
        <v>38</v>
      </c>
      <c r="E3437" t="s">
        <v>21982</v>
      </c>
      <c r="F3437">
        <v>1</v>
      </c>
    </row>
    <row r="3438" spans="1:6" x14ac:dyDescent="0.25">
      <c r="A3438" t="s">
        <v>100</v>
      </c>
      <c r="B3438">
        <v>2012</v>
      </c>
      <c r="C3438" t="s">
        <v>11</v>
      </c>
      <c r="D3438" t="s">
        <v>102</v>
      </c>
      <c r="E3438" t="s">
        <v>21983</v>
      </c>
      <c r="F3438">
        <v>10</v>
      </c>
    </row>
    <row r="3439" spans="1:6" x14ac:dyDescent="0.25">
      <c r="A3439" t="s">
        <v>100</v>
      </c>
      <c r="B3439">
        <v>2012</v>
      </c>
      <c r="C3439" t="s">
        <v>11</v>
      </c>
      <c r="D3439" t="s">
        <v>107</v>
      </c>
      <c r="E3439" t="s">
        <v>21984</v>
      </c>
      <c r="F3439">
        <v>2</v>
      </c>
    </row>
    <row r="3440" spans="1:6" x14ac:dyDescent="0.25">
      <c r="A3440" t="s">
        <v>100</v>
      </c>
      <c r="B3440">
        <v>2012</v>
      </c>
      <c r="C3440" t="s">
        <v>11</v>
      </c>
      <c r="D3440" t="s">
        <v>39</v>
      </c>
      <c r="E3440" t="s">
        <v>21985</v>
      </c>
      <c r="F3440">
        <v>2</v>
      </c>
    </row>
    <row r="3441" spans="1:6" x14ac:dyDescent="0.25">
      <c r="A3441" t="s">
        <v>100</v>
      </c>
      <c r="B3441">
        <v>2012</v>
      </c>
      <c r="C3441" t="s">
        <v>11</v>
      </c>
      <c r="D3441" t="s">
        <v>103</v>
      </c>
      <c r="E3441" t="s">
        <v>21986</v>
      </c>
      <c r="F3441">
        <v>37</v>
      </c>
    </row>
    <row r="3442" spans="1:6" x14ac:dyDescent="0.25">
      <c r="A3442" t="s">
        <v>100</v>
      </c>
      <c r="B3442">
        <v>2013</v>
      </c>
      <c r="C3442" t="s">
        <v>7</v>
      </c>
      <c r="D3442" t="s">
        <v>38</v>
      </c>
      <c r="E3442" t="s">
        <v>21987</v>
      </c>
      <c r="F3442">
        <v>20</v>
      </c>
    </row>
    <row r="3443" spans="1:6" x14ac:dyDescent="0.25">
      <c r="A3443" t="s">
        <v>100</v>
      </c>
      <c r="B3443">
        <v>2013</v>
      </c>
      <c r="C3443" t="s">
        <v>7</v>
      </c>
      <c r="D3443" t="s">
        <v>40</v>
      </c>
      <c r="E3443" t="s">
        <v>21988</v>
      </c>
      <c r="F3443">
        <v>4</v>
      </c>
    </row>
    <row r="3444" spans="1:6" x14ac:dyDescent="0.25">
      <c r="A3444" t="s">
        <v>100</v>
      </c>
      <c r="B3444">
        <v>2013</v>
      </c>
      <c r="C3444" t="s">
        <v>7</v>
      </c>
      <c r="D3444" t="s">
        <v>102</v>
      </c>
      <c r="E3444" t="s">
        <v>21989</v>
      </c>
      <c r="F3444">
        <v>14</v>
      </c>
    </row>
    <row r="3445" spans="1:6" x14ac:dyDescent="0.25">
      <c r="A3445" t="s">
        <v>100</v>
      </c>
      <c r="B3445">
        <v>2013</v>
      </c>
      <c r="C3445" t="s">
        <v>7</v>
      </c>
      <c r="D3445" t="s">
        <v>107</v>
      </c>
      <c r="E3445" t="s">
        <v>21990</v>
      </c>
      <c r="F3445">
        <v>57</v>
      </c>
    </row>
    <row r="3446" spans="1:6" x14ac:dyDescent="0.25">
      <c r="A3446" t="s">
        <v>100</v>
      </c>
      <c r="B3446">
        <v>2013</v>
      </c>
      <c r="C3446" t="s">
        <v>7</v>
      </c>
      <c r="D3446" t="s">
        <v>39</v>
      </c>
      <c r="E3446" t="s">
        <v>21991</v>
      </c>
      <c r="F3446">
        <v>32</v>
      </c>
    </row>
    <row r="3447" spans="1:6" x14ac:dyDescent="0.25">
      <c r="A3447" t="s">
        <v>100</v>
      </c>
      <c r="B3447">
        <v>2013</v>
      </c>
      <c r="C3447" t="s">
        <v>7</v>
      </c>
      <c r="D3447" t="s">
        <v>103</v>
      </c>
      <c r="E3447" t="s">
        <v>21992</v>
      </c>
      <c r="F3447">
        <v>141</v>
      </c>
    </row>
    <row r="3448" spans="1:6" x14ac:dyDescent="0.25">
      <c r="A3448" t="s">
        <v>100</v>
      </c>
      <c r="B3448">
        <v>2013</v>
      </c>
      <c r="C3448" t="s">
        <v>8</v>
      </c>
      <c r="D3448" t="s">
        <v>38</v>
      </c>
      <c r="E3448" t="s">
        <v>21993</v>
      </c>
      <c r="F3448">
        <v>31</v>
      </c>
    </row>
    <row r="3449" spans="1:6" x14ac:dyDescent="0.25">
      <c r="A3449" t="s">
        <v>100</v>
      </c>
      <c r="B3449">
        <v>2013</v>
      </c>
      <c r="C3449" t="s">
        <v>8</v>
      </c>
      <c r="D3449" t="s">
        <v>40</v>
      </c>
      <c r="E3449" t="s">
        <v>21994</v>
      </c>
      <c r="F3449">
        <v>13</v>
      </c>
    </row>
    <row r="3450" spans="1:6" x14ac:dyDescent="0.25">
      <c r="A3450" t="s">
        <v>100</v>
      </c>
      <c r="B3450">
        <v>2013</v>
      </c>
      <c r="C3450" t="s">
        <v>8</v>
      </c>
      <c r="D3450" t="s">
        <v>102</v>
      </c>
      <c r="E3450" t="s">
        <v>21995</v>
      </c>
      <c r="F3450">
        <v>34</v>
      </c>
    </row>
    <row r="3451" spans="1:6" x14ac:dyDescent="0.25">
      <c r="A3451" t="s">
        <v>100</v>
      </c>
      <c r="B3451">
        <v>2013</v>
      </c>
      <c r="C3451" t="s">
        <v>8</v>
      </c>
      <c r="D3451" t="s">
        <v>107</v>
      </c>
      <c r="E3451" t="s">
        <v>21996</v>
      </c>
      <c r="F3451">
        <v>50</v>
      </c>
    </row>
    <row r="3452" spans="1:6" x14ac:dyDescent="0.25">
      <c r="A3452" t="s">
        <v>100</v>
      </c>
      <c r="B3452">
        <v>2013</v>
      </c>
      <c r="C3452" t="s">
        <v>8</v>
      </c>
      <c r="D3452" t="s">
        <v>39</v>
      </c>
      <c r="E3452" t="s">
        <v>21997</v>
      </c>
      <c r="F3452">
        <v>86</v>
      </c>
    </row>
    <row r="3453" spans="1:6" x14ac:dyDescent="0.25">
      <c r="A3453" t="s">
        <v>100</v>
      </c>
      <c r="B3453">
        <v>2013</v>
      </c>
      <c r="C3453" t="s">
        <v>8</v>
      </c>
      <c r="D3453" t="s">
        <v>103</v>
      </c>
      <c r="E3453" t="s">
        <v>21998</v>
      </c>
      <c r="F3453">
        <v>379</v>
      </c>
    </row>
    <row r="3454" spans="1:6" x14ac:dyDescent="0.25">
      <c r="A3454" t="s">
        <v>100</v>
      </c>
      <c r="B3454">
        <v>2013</v>
      </c>
      <c r="C3454" t="s">
        <v>9</v>
      </c>
      <c r="D3454" t="s">
        <v>38</v>
      </c>
      <c r="E3454" t="s">
        <v>21999</v>
      </c>
      <c r="F3454">
        <v>1</v>
      </c>
    </row>
    <row r="3455" spans="1:6" x14ac:dyDescent="0.25">
      <c r="A3455" t="s">
        <v>100</v>
      </c>
      <c r="B3455">
        <v>2013</v>
      </c>
      <c r="C3455" t="s">
        <v>9</v>
      </c>
      <c r="D3455" t="s">
        <v>40</v>
      </c>
      <c r="E3455" t="s">
        <v>22000</v>
      </c>
      <c r="F3455">
        <v>1</v>
      </c>
    </row>
    <row r="3456" spans="1:6" x14ac:dyDescent="0.25">
      <c r="A3456" t="s">
        <v>100</v>
      </c>
      <c r="B3456">
        <v>2013</v>
      </c>
      <c r="C3456" t="s">
        <v>9</v>
      </c>
      <c r="D3456" t="s">
        <v>102</v>
      </c>
      <c r="E3456" t="s">
        <v>22001</v>
      </c>
      <c r="F3456">
        <v>13</v>
      </c>
    </row>
    <row r="3457" spans="1:6" x14ac:dyDescent="0.25">
      <c r="A3457" t="s">
        <v>100</v>
      </c>
      <c r="B3457">
        <v>2013</v>
      </c>
      <c r="C3457" t="s">
        <v>9</v>
      </c>
      <c r="D3457" t="s">
        <v>107</v>
      </c>
      <c r="E3457" t="s">
        <v>22002</v>
      </c>
      <c r="F3457">
        <v>5</v>
      </c>
    </row>
    <row r="3458" spans="1:6" x14ac:dyDescent="0.25">
      <c r="A3458" t="s">
        <v>100</v>
      </c>
      <c r="B3458">
        <v>2013</v>
      </c>
      <c r="C3458" t="s">
        <v>9</v>
      </c>
      <c r="D3458" t="s">
        <v>39</v>
      </c>
      <c r="E3458" t="s">
        <v>22003</v>
      </c>
      <c r="F3458">
        <v>19</v>
      </c>
    </row>
    <row r="3459" spans="1:6" x14ac:dyDescent="0.25">
      <c r="A3459" t="s">
        <v>100</v>
      </c>
      <c r="B3459">
        <v>2013</v>
      </c>
      <c r="C3459" t="s">
        <v>9</v>
      </c>
      <c r="D3459" t="s">
        <v>103</v>
      </c>
      <c r="E3459" t="s">
        <v>22004</v>
      </c>
      <c r="F3459">
        <v>111</v>
      </c>
    </row>
    <row r="3460" spans="1:6" x14ac:dyDescent="0.25">
      <c r="A3460" t="s">
        <v>100</v>
      </c>
      <c r="B3460">
        <v>2013</v>
      </c>
      <c r="C3460" t="s">
        <v>10</v>
      </c>
      <c r="D3460" t="s">
        <v>102</v>
      </c>
      <c r="E3460" t="s">
        <v>22005</v>
      </c>
      <c r="F3460">
        <v>12</v>
      </c>
    </row>
    <row r="3461" spans="1:6" x14ac:dyDescent="0.25">
      <c r="A3461" t="s">
        <v>100</v>
      </c>
      <c r="B3461">
        <v>2013</v>
      </c>
      <c r="C3461" t="s">
        <v>10</v>
      </c>
      <c r="D3461" t="s">
        <v>107</v>
      </c>
      <c r="E3461" t="s">
        <v>22006</v>
      </c>
      <c r="F3461">
        <v>3</v>
      </c>
    </row>
    <row r="3462" spans="1:6" x14ac:dyDescent="0.25">
      <c r="A3462" t="s">
        <v>100</v>
      </c>
      <c r="B3462">
        <v>2013</v>
      </c>
      <c r="C3462" t="s">
        <v>10</v>
      </c>
      <c r="D3462" t="s">
        <v>39</v>
      </c>
      <c r="E3462" t="s">
        <v>22007</v>
      </c>
      <c r="F3462">
        <v>6</v>
      </c>
    </row>
    <row r="3463" spans="1:6" x14ac:dyDescent="0.25">
      <c r="A3463" t="s">
        <v>100</v>
      </c>
      <c r="B3463">
        <v>2013</v>
      </c>
      <c r="C3463" t="s">
        <v>10</v>
      </c>
      <c r="D3463" t="s">
        <v>103</v>
      </c>
      <c r="E3463" t="s">
        <v>22008</v>
      </c>
      <c r="F3463">
        <v>25</v>
      </c>
    </row>
    <row r="3464" spans="1:6" x14ac:dyDescent="0.25">
      <c r="A3464" t="s">
        <v>100</v>
      </c>
      <c r="B3464">
        <v>2013</v>
      </c>
      <c r="C3464" t="s">
        <v>11</v>
      </c>
      <c r="D3464" t="s">
        <v>38</v>
      </c>
      <c r="E3464" t="s">
        <v>22009</v>
      </c>
      <c r="F3464">
        <v>1</v>
      </c>
    </row>
    <row r="3465" spans="1:6" x14ac:dyDescent="0.25">
      <c r="A3465" t="s">
        <v>100</v>
      </c>
      <c r="B3465">
        <v>2013</v>
      </c>
      <c r="C3465" t="s">
        <v>11</v>
      </c>
      <c r="D3465" t="s">
        <v>102</v>
      </c>
      <c r="E3465" t="s">
        <v>22010</v>
      </c>
      <c r="F3465">
        <v>16</v>
      </c>
    </row>
    <row r="3466" spans="1:6" x14ac:dyDescent="0.25">
      <c r="A3466" t="s">
        <v>100</v>
      </c>
      <c r="B3466">
        <v>2013</v>
      </c>
      <c r="C3466" t="s">
        <v>11</v>
      </c>
      <c r="D3466" t="s">
        <v>107</v>
      </c>
      <c r="E3466" t="s">
        <v>22011</v>
      </c>
      <c r="F3466">
        <v>2</v>
      </c>
    </row>
    <row r="3467" spans="1:6" x14ac:dyDescent="0.25">
      <c r="A3467" t="s">
        <v>100</v>
      </c>
      <c r="B3467">
        <v>2013</v>
      </c>
      <c r="C3467" t="s">
        <v>11</v>
      </c>
      <c r="D3467" t="s">
        <v>39</v>
      </c>
      <c r="E3467" t="s">
        <v>22012</v>
      </c>
      <c r="F3467">
        <v>5</v>
      </c>
    </row>
    <row r="3468" spans="1:6" x14ac:dyDescent="0.25">
      <c r="A3468" t="s">
        <v>100</v>
      </c>
      <c r="B3468">
        <v>2013</v>
      </c>
      <c r="C3468" t="s">
        <v>11</v>
      </c>
      <c r="D3468" t="s">
        <v>103</v>
      </c>
      <c r="E3468" t="s">
        <v>22013</v>
      </c>
      <c r="F3468">
        <v>36</v>
      </c>
    </row>
    <row r="3469" spans="1:6" x14ac:dyDescent="0.25">
      <c r="A3469" t="s">
        <v>100</v>
      </c>
      <c r="B3469">
        <v>2014</v>
      </c>
      <c r="C3469" t="s">
        <v>7</v>
      </c>
      <c r="D3469" t="s">
        <v>38</v>
      </c>
      <c r="E3469" t="s">
        <v>22014</v>
      </c>
      <c r="F3469">
        <v>24</v>
      </c>
    </row>
    <row r="3470" spans="1:6" x14ac:dyDescent="0.25">
      <c r="A3470" t="s">
        <v>100</v>
      </c>
      <c r="B3470">
        <v>2014</v>
      </c>
      <c r="C3470" t="s">
        <v>7</v>
      </c>
      <c r="D3470" t="s">
        <v>40</v>
      </c>
      <c r="E3470" t="s">
        <v>22015</v>
      </c>
      <c r="F3470">
        <v>5</v>
      </c>
    </row>
    <row r="3471" spans="1:6" x14ac:dyDescent="0.25">
      <c r="A3471" t="s">
        <v>100</v>
      </c>
      <c r="B3471">
        <v>2014</v>
      </c>
      <c r="C3471" t="s">
        <v>7</v>
      </c>
      <c r="D3471" t="s">
        <v>102</v>
      </c>
      <c r="E3471" t="s">
        <v>22016</v>
      </c>
      <c r="F3471">
        <v>13</v>
      </c>
    </row>
    <row r="3472" spans="1:6" x14ac:dyDescent="0.25">
      <c r="A3472" t="s">
        <v>100</v>
      </c>
      <c r="B3472">
        <v>2014</v>
      </c>
      <c r="C3472" t="s">
        <v>7</v>
      </c>
      <c r="D3472" t="s">
        <v>107</v>
      </c>
      <c r="E3472" t="s">
        <v>22017</v>
      </c>
      <c r="F3472">
        <v>64</v>
      </c>
    </row>
    <row r="3473" spans="1:6" x14ac:dyDescent="0.25">
      <c r="A3473" t="s">
        <v>100</v>
      </c>
      <c r="B3473">
        <v>2014</v>
      </c>
      <c r="C3473" t="s">
        <v>7</v>
      </c>
      <c r="D3473" t="s">
        <v>39</v>
      </c>
      <c r="E3473" t="s">
        <v>22018</v>
      </c>
      <c r="F3473">
        <v>30</v>
      </c>
    </row>
    <row r="3474" spans="1:6" x14ac:dyDescent="0.25">
      <c r="A3474" t="s">
        <v>100</v>
      </c>
      <c r="B3474">
        <v>2014</v>
      </c>
      <c r="C3474" t="s">
        <v>7</v>
      </c>
      <c r="D3474" t="s">
        <v>103</v>
      </c>
      <c r="E3474" t="s">
        <v>22019</v>
      </c>
      <c r="F3474">
        <v>149</v>
      </c>
    </row>
    <row r="3475" spans="1:6" x14ac:dyDescent="0.25">
      <c r="A3475" t="s">
        <v>100</v>
      </c>
      <c r="B3475">
        <v>2014</v>
      </c>
      <c r="C3475" t="s">
        <v>8</v>
      </c>
      <c r="D3475" t="s">
        <v>38</v>
      </c>
      <c r="E3475" t="s">
        <v>22020</v>
      </c>
      <c r="F3475">
        <v>27</v>
      </c>
    </row>
    <row r="3476" spans="1:6" x14ac:dyDescent="0.25">
      <c r="A3476" t="s">
        <v>100</v>
      </c>
      <c r="B3476">
        <v>2014</v>
      </c>
      <c r="C3476" t="s">
        <v>8</v>
      </c>
      <c r="D3476" t="s">
        <v>40</v>
      </c>
      <c r="E3476" t="s">
        <v>22021</v>
      </c>
      <c r="F3476">
        <v>12</v>
      </c>
    </row>
    <row r="3477" spans="1:6" x14ac:dyDescent="0.25">
      <c r="A3477" t="s">
        <v>100</v>
      </c>
      <c r="B3477">
        <v>2014</v>
      </c>
      <c r="C3477" t="s">
        <v>8</v>
      </c>
      <c r="D3477" t="s">
        <v>102</v>
      </c>
      <c r="E3477" t="s">
        <v>22022</v>
      </c>
      <c r="F3477">
        <v>35</v>
      </c>
    </row>
    <row r="3478" spans="1:6" x14ac:dyDescent="0.25">
      <c r="A3478" t="s">
        <v>100</v>
      </c>
      <c r="B3478">
        <v>2014</v>
      </c>
      <c r="C3478" t="s">
        <v>8</v>
      </c>
      <c r="D3478" t="s">
        <v>107</v>
      </c>
      <c r="E3478" t="s">
        <v>22023</v>
      </c>
      <c r="F3478">
        <v>38</v>
      </c>
    </row>
    <row r="3479" spans="1:6" x14ac:dyDescent="0.25">
      <c r="A3479" t="s">
        <v>100</v>
      </c>
      <c r="B3479">
        <v>2014</v>
      </c>
      <c r="C3479" t="s">
        <v>8</v>
      </c>
      <c r="D3479" t="s">
        <v>39</v>
      </c>
      <c r="E3479" t="s">
        <v>22024</v>
      </c>
      <c r="F3479">
        <v>83</v>
      </c>
    </row>
    <row r="3480" spans="1:6" x14ac:dyDescent="0.25">
      <c r="A3480" t="s">
        <v>100</v>
      </c>
      <c r="B3480">
        <v>2014</v>
      </c>
      <c r="C3480" t="s">
        <v>8</v>
      </c>
      <c r="D3480" t="s">
        <v>103</v>
      </c>
      <c r="E3480" t="s">
        <v>22025</v>
      </c>
      <c r="F3480">
        <v>395</v>
      </c>
    </row>
    <row r="3481" spans="1:6" x14ac:dyDescent="0.25">
      <c r="A3481" t="s">
        <v>100</v>
      </c>
      <c r="B3481">
        <v>2014</v>
      </c>
      <c r="C3481" t="s">
        <v>9</v>
      </c>
      <c r="D3481" t="s">
        <v>38</v>
      </c>
      <c r="E3481" t="s">
        <v>22026</v>
      </c>
      <c r="F3481">
        <v>6</v>
      </c>
    </row>
    <row r="3482" spans="1:6" x14ac:dyDescent="0.25">
      <c r="A3482" t="s">
        <v>100</v>
      </c>
      <c r="B3482">
        <v>2014</v>
      </c>
      <c r="C3482" t="s">
        <v>9</v>
      </c>
      <c r="D3482" t="s">
        <v>102</v>
      </c>
      <c r="E3482" t="s">
        <v>22027</v>
      </c>
      <c r="F3482">
        <v>14</v>
      </c>
    </row>
    <row r="3483" spans="1:6" x14ac:dyDescent="0.25">
      <c r="A3483" t="s">
        <v>100</v>
      </c>
      <c r="B3483">
        <v>2014</v>
      </c>
      <c r="C3483" t="s">
        <v>9</v>
      </c>
      <c r="D3483" t="s">
        <v>107</v>
      </c>
      <c r="E3483" t="s">
        <v>22028</v>
      </c>
      <c r="F3483">
        <v>5</v>
      </c>
    </row>
    <row r="3484" spans="1:6" x14ac:dyDescent="0.25">
      <c r="A3484" t="s">
        <v>100</v>
      </c>
      <c r="B3484">
        <v>2014</v>
      </c>
      <c r="C3484" t="s">
        <v>9</v>
      </c>
      <c r="D3484" t="s">
        <v>39</v>
      </c>
      <c r="E3484" t="s">
        <v>22029</v>
      </c>
      <c r="F3484">
        <v>21</v>
      </c>
    </row>
    <row r="3485" spans="1:6" x14ac:dyDescent="0.25">
      <c r="A3485" t="s">
        <v>100</v>
      </c>
      <c r="B3485">
        <v>2014</v>
      </c>
      <c r="C3485" t="s">
        <v>9</v>
      </c>
      <c r="D3485" t="s">
        <v>103</v>
      </c>
      <c r="E3485" t="s">
        <v>22030</v>
      </c>
      <c r="F3485">
        <v>102</v>
      </c>
    </row>
    <row r="3486" spans="1:6" x14ac:dyDescent="0.25">
      <c r="A3486" t="s">
        <v>100</v>
      </c>
      <c r="B3486">
        <v>2014</v>
      </c>
      <c r="C3486" t="s">
        <v>10</v>
      </c>
      <c r="D3486" t="s">
        <v>102</v>
      </c>
      <c r="E3486" t="s">
        <v>22031</v>
      </c>
      <c r="F3486">
        <v>10</v>
      </c>
    </row>
    <row r="3487" spans="1:6" x14ac:dyDescent="0.25">
      <c r="A3487" t="s">
        <v>100</v>
      </c>
      <c r="B3487">
        <v>2014</v>
      </c>
      <c r="C3487" t="s">
        <v>10</v>
      </c>
      <c r="D3487" t="s">
        <v>107</v>
      </c>
      <c r="E3487" t="s">
        <v>22032</v>
      </c>
      <c r="F3487">
        <v>3</v>
      </c>
    </row>
    <row r="3488" spans="1:6" x14ac:dyDescent="0.25">
      <c r="A3488" t="s">
        <v>100</v>
      </c>
      <c r="B3488">
        <v>2014</v>
      </c>
      <c r="C3488" t="s">
        <v>10</v>
      </c>
      <c r="D3488" t="s">
        <v>39</v>
      </c>
      <c r="E3488" t="s">
        <v>22033</v>
      </c>
      <c r="F3488">
        <v>4</v>
      </c>
    </row>
    <row r="3489" spans="1:6" x14ac:dyDescent="0.25">
      <c r="A3489" t="s">
        <v>100</v>
      </c>
      <c r="B3489">
        <v>2014</v>
      </c>
      <c r="C3489" t="s">
        <v>10</v>
      </c>
      <c r="D3489" t="s">
        <v>103</v>
      </c>
      <c r="E3489" t="s">
        <v>22034</v>
      </c>
      <c r="F3489">
        <v>33</v>
      </c>
    </row>
    <row r="3490" spans="1:6" x14ac:dyDescent="0.25">
      <c r="A3490" t="s">
        <v>100</v>
      </c>
      <c r="B3490">
        <v>2014</v>
      </c>
      <c r="C3490" t="s">
        <v>11</v>
      </c>
      <c r="D3490" t="s">
        <v>102</v>
      </c>
      <c r="E3490" t="s">
        <v>22035</v>
      </c>
      <c r="F3490">
        <v>11</v>
      </c>
    </row>
    <row r="3491" spans="1:6" x14ac:dyDescent="0.25">
      <c r="A3491" t="s">
        <v>100</v>
      </c>
      <c r="B3491">
        <v>2014</v>
      </c>
      <c r="C3491" t="s">
        <v>11</v>
      </c>
      <c r="D3491" t="s">
        <v>107</v>
      </c>
      <c r="E3491" t="s">
        <v>22036</v>
      </c>
      <c r="F3491">
        <v>3</v>
      </c>
    </row>
    <row r="3492" spans="1:6" x14ac:dyDescent="0.25">
      <c r="A3492" t="s">
        <v>100</v>
      </c>
      <c r="B3492">
        <v>2014</v>
      </c>
      <c r="C3492" t="s">
        <v>11</v>
      </c>
      <c r="D3492" t="s">
        <v>39</v>
      </c>
      <c r="E3492" t="s">
        <v>22037</v>
      </c>
      <c r="F3492">
        <v>4</v>
      </c>
    </row>
    <row r="3493" spans="1:6" x14ac:dyDescent="0.25">
      <c r="A3493" t="s">
        <v>100</v>
      </c>
      <c r="B3493">
        <v>2014</v>
      </c>
      <c r="C3493" t="s">
        <v>11</v>
      </c>
      <c r="D3493" t="s">
        <v>103</v>
      </c>
      <c r="E3493" t="s">
        <v>22038</v>
      </c>
      <c r="F3493">
        <v>37</v>
      </c>
    </row>
    <row r="3494" spans="1:6" x14ac:dyDescent="0.25">
      <c r="A3494" t="s">
        <v>100</v>
      </c>
      <c r="B3494">
        <v>2015</v>
      </c>
      <c r="C3494" t="s">
        <v>7</v>
      </c>
      <c r="D3494" t="s">
        <v>38</v>
      </c>
      <c r="E3494" t="s">
        <v>22039</v>
      </c>
      <c r="F3494">
        <v>19</v>
      </c>
    </row>
    <row r="3495" spans="1:6" x14ac:dyDescent="0.25">
      <c r="A3495" t="s">
        <v>100</v>
      </c>
      <c r="B3495">
        <v>2015</v>
      </c>
      <c r="C3495" t="s">
        <v>7</v>
      </c>
      <c r="D3495" t="s">
        <v>40</v>
      </c>
      <c r="E3495" t="s">
        <v>22040</v>
      </c>
      <c r="F3495">
        <v>10</v>
      </c>
    </row>
    <row r="3496" spans="1:6" x14ac:dyDescent="0.25">
      <c r="A3496" t="s">
        <v>100</v>
      </c>
      <c r="B3496">
        <v>2015</v>
      </c>
      <c r="C3496" t="s">
        <v>7</v>
      </c>
      <c r="D3496" t="s">
        <v>102</v>
      </c>
      <c r="E3496" t="s">
        <v>22041</v>
      </c>
      <c r="F3496">
        <v>26</v>
      </c>
    </row>
    <row r="3497" spans="1:6" x14ac:dyDescent="0.25">
      <c r="A3497" t="s">
        <v>100</v>
      </c>
      <c r="B3497">
        <v>2015</v>
      </c>
      <c r="C3497" t="s">
        <v>7</v>
      </c>
      <c r="D3497" t="s">
        <v>107</v>
      </c>
      <c r="E3497" t="s">
        <v>22042</v>
      </c>
      <c r="F3497">
        <v>56</v>
      </c>
    </row>
    <row r="3498" spans="1:6" x14ac:dyDescent="0.25">
      <c r="A3498" t="s">
        <v>100</v>
      </c>
      <c r="B3498">
        <v>2015</v>
      </c>
      <c r="C3498" t="s">
        <v>7</v>
      </c>
      <c r="D3498" t="s">
        <v>39</v>
      </c>
      <c r="E3498" t="s">
        <v>22043</v>
      </c>
      <c r="F3498">
        <v>29</v>
      </c>
    </row>
    <row r="3499" spans="1:6" x14ac:dyDescent="0.25">
      <c r="A3499" t="s">
        <v>100</v>
      </c>
      <c r="B3499">
        <v>2015</v>
      </c>
      <c r="C3499" t="s">
        <v>7</v>
      </c>
      <c r="D3499" t="s">
        <v>103</v>
      </c>
      <c r="E3499" t="s">
        <v>22044</v>
      </c>
      <c r="F3499">
        <v>157</v>
      </c>
    </row>
    <row r="3500" spans="1:6" x14ac:dyDescent="0.25">
      <c r="A3500" t="s">
        <v>100</v>
      </c>
      <c r="B3500">
        <v>2015</v>
      </c>
      <c r="C3500" t="s">
        <v>8</v>
      </c>
      <c r="D3500" t="s">
        <v>38</v>
      </c>
      <c r="E3500" t="s">
        <v>22045</v>
      </c>
      <c r="F3500">
        <v>36</v>
      </c>
    </row>
    <row r="3501" spans="1:6" x14ac:dyDescent="0.25">
      <c r="A3501" t="s">
        <v>100</v>
      </c>
      <c r="B3501">
        <v>2015</v>
      </c>
      <c r="C3501" t="s">
        <v>8</v>
      </c>
      <c r="D3501" t="s">
        <v>40</v>
      </c>
      <c r="E3501" t="s">
        <v>22046</v>
      </c>
      <c r="F3501">
        <v>11</v>
      </c>
    </row>
    <row r="3502" spans="1:6" x14ac:dyDescent="0.25">
      <c r="A3502" t="s">
        <v>100</v>
      </c>
      <c r="B3502">
        <v>2015</v>
      </c>
      <c r="C3502" t="s">
        <v>8</v>
      </c>
      <c r="D3502" t="s">
        <v>102</v>
      </c>
      <c r="E3502" t="s">
        <v>22047</v>
      </c>
      <c r="F3502">
        <v>33</v>
      </c>
    </row>
    <row r="3503" spans="1:6" x14ac:dyDescent="0.25">
      <c r="A3503" t="s">
        <v>100</v>
      </c>
      <c r="B3503">
        <v>2015</v>
      </c>
      <c r="C3503" t="s">
        <v>8</v>
      </c>
      <c r="D3503" t="s">
        <v>107</v>
      </c>
      <c r="E3503" t="s">
        <v>22048</v>
      </c>
      <c r="F3503">
        <v>27</v>
      </c>
    </row>
    <row r="3504" spans="1:6" x14ac:dyDescent="0.25">
      <c r="A3504" t="s">
        <v>100</v>
      </c>
      <c r="B3504">
        <v>2015</v>
      </c>
      <c r="C3504" t="s">
        <v>8</v>
      </c>
      <c r="D3504" t="s">
        <v>39</v>
      </c>
      <c r="E3504" t="s">
        <v>22049</v>
      </c>
      <c r="F3504">
        <v>62</v>
      </c>
    </row>
    <row r="3505" spans="1:6" x14ac:dyDescent="0.25">
      <c r="A3505" t="s">
        <v>100</v>
      </c>
      <c r="B3505">
        <v>2015</v>
      </c>
      <c r="C3505" t="s">
        <v>8</v>
      </c>
      <c r="D3505" t="s">
        <v>103</v>
      </c>
      <c r="E3505" t="s">
        <v>22050</v>
      </c>
      <c r="F3505">
        <v>394</v>
      </c>
    </row>
    <row r="3506" spans="1:6" x14ac:dyDescent="0.25">
      <c r="A3506" t="s">
        <v>100</v>
      </c>
      <c r="B3506">
        <v>2015</v>
      </c>
      <c r="C3506" t="s">
        <v>9</v>
      </c>
      <c r="D3506" t="s">
        <v>38</v>
      </c>
      <c r="E3506" t="s">
        <v>22051</v>
      </c>
      <c r="F3506">
        <v>3</v>
      </c>
    </row>
    <row r="3507" spans="1:6" x14ac:dyDescent="0.25">
      <c r="A3507" t="s">
        <v>100</v>
      </c>
      <c r="B3507">
        <v>2015</v>
      </c>
      <c r="C3507" t="s">
        <v>9</v>
      </c>
      <c r="D3507" t="s">
        <v>102</v>
      </c>
      <c r="E3507" t="s">
        <v>22052</v>
      </c>
      <c r="F3507">
        <v>16</v>
      </c>
    </row>
    <row r="3508" spans="1:6" x14ac:dyDescent="0.25">
      <c r="A3508" t="s">
        <v>100</v>
      </c>
      <c r="B3508">
        <v>2015</v>
      </c>
      <c r="C3508" t="s">
        <v>9</v>
      </c>
      <c r="D3508" t="s">
        <v>107</v>
      </c>
      <c r="E3508" t="s">
        <v>22053</v>
      </c>
      <c r="F3508">
        <v>8</v>
      </c>
    </row>
    <row r="3509" spans="1:6" x14ac:dyDescent="0.25">
      <c r="A3509" t="s">
        <v>100</v>
      </c>
      <c r="B3509">
        <v>2015</v>
      </c>
      <c r="C3509" t="s">
        <v>9</v>
      </c>
      <c r="D3509" t="s">
        <v>39</v>
      </c>
      <c r="E3509" t="s">
        <v>22054</v>
      </c>
      <c r="F3509">
        <v>18</v>
      </c>
    </row>
    <row r="3510" spans="1:6" x14ac:dyDescent="0.25">
      <c r="A3510" t="s">
        <v>100</v>
      </c>
      <c r="B3510">
        <v>2015</v>
      </c>
      <c r="C3510" t="s">
        <v>9</v>
      </c>
      <c r="D3510" t="s">
        <v>103</v>
      </c>
      <c r="E3510" t="s">
        <v>22055</v>
      </c>
      <c r="F3510">
        <v>97</v>
      </c>
    </row>
    <row r="3511" spans="1:6" x14ac:dyDescent="0.25">
      <c r="A3511" t="s">
        <v>100</v>
      </c>
      <c r="B3511">
        <v>2015</v>
      </c>
      <c r="C3511" t="s">
        <v>10</v>
      </c>
      <c r="D3511" t="s">
        <v>102</v>
      </c>
      <c r="E3511" t="s">
        <v>22056</v>
      </c>
      <c r="F3511">
        <v>12</v>
      </c>
    </row>
    <row r="3512" spans="1:6" x14ac:dyDescent="0.25">
      <c r="A3512" t="s">
        <v>100</v>
      </c>
      <c r="B3512">
        <v>2015</v>
      </c>
      <c r="C3512" t="s">
        <v>10</v>
      </c>
      <c r="D3512" t="s">
        <v>39</v>
      </c>
      <c r="E3512" t="s">
        <v>22057</v>
      </c>
      <c r="F3512">
        <v>5</v>
      </c>
    </row>
    <row r="3513" spans="1:6" x14ac:dyDescent="0.25">
      <c r="A3513" t="s">
        <v>100</v>
      </c>
      <c r="B3513">
        <v>2015</v>
      </c>
      <c r="C3513" t="s">
        <v>10</v>
      </c>
      <c r="D3513" t="s">
        <v>103</v>
      </c>
      <c r="E3513" t="s">
        <v>22058</v>
      </c>
      <c r="F3513">
        <v>24</v>
      </c>
    </row>
    <row r="3514" spans="1:6" x14ac:dyDescent="0.25">
      <c r="A3514" t="s">
        <v>100</v>
      </c>
      <c r="B3514">
        <v>2015</v>
      </c>
      <c r="C3514" t="s">
        <v>11</v>
      </c>
      <c r="D3514" t="s">
        <v>102</v>
      </c>
      <c r="E3514" t="s">
        <v>22059</v>
      </c>
      <c r="F3514">
        <v>17</v>
      </c>
    </row>
    <row r="3515" spans="1:6" x14ac:dyDescent="0.25">
      <c r="A3515" t="s">
        <v>100</v>
      </c>
      <c r="B3515">
        <v>2015</v>
      </c>
      <c r="C3515" t="s">
        <v>11</v>
      </c>
      <c r="D3515" t="s">
        <v>107</v>
      </c>
      <c r="E3515" t="s">
        <v>22060</v>
      </c>
      <c r="F3515">
        <v>3</v>
      </c>
    </row>
    <row r="3516" spans="1:6" x14ac:dyDescent="0.25">
      <c r="A3516" t="s">
        <v>100</v>
      </c>
      <c r="B3516">
        <v>2015</v>
      </c>
      <c r="C3516" t="s">
        <v>11</v>
      </c>
      <c r="D3516" t="s">
        <v>39</v>
      </c>
      <c r="E3516" t="s">
        <v>22061</v>
      </c>
      <c r="F3516">
        <v>8</v>
      </c>
    </row>
    <row r="3517" spans="1:6" x14ac:dyDescent="0.25">
      <c r="A3517" t="s">
        <v>100</v>
      </c>
      <c r="B3517">
        <v>2015</v>
      </c>
      <c r="C3517" t="s">
        <v>11</v>
      </c>
      <c r="D3517" t="s">
        <v>103</v>
      </c>
      <c r="E3517" t="s">
        <v>22062</v>
      </c>
      <c r="F3517">
        <v>40</v>
      </c>
    </row>
    <row r="3518" spans="1:6" x14ac:dyDescent="0.25">
      <c r="A3518" t="s">
        <v>101</v>
      </c>
      <c r="B3518">
        <v>2010</v>
      </c>
      <c r="C3518" t="s">
        <v>7</v>
      </c>
      <c r="D3518" t="s">
        <v>38</v>
      </c>
      <c r="E3518" t="s">
        <v>22063</v>
      </c>
      <c r="F3518">
        <v>1</v>
      </c>
    </row>
    <row r="3519" spans="1:6" x14ac:dyDescent="0.25">
      <c r="A3519" t="s">
        <v>101</v>
      </c>
      <c r="B3519">
        <v>2010</v>
      </c>
      <c r="C3519" t="s">
        <v>7</v>
      </c>
      <c r="D3519" t="s">
        <v>102</v>
      </c>
      <c r="E3519" t="s">
        <v>22064</v>
      </c>
      <c r="F3519">
        <v>5</v>
      </c>
    </row>
    <row r="3520" spans="1:6" x14ac:dyDescent="0.25">
      <c r="A3520" t="s">
        <v>101</v>
      </c>
      <c r="B3520">
        <v>2010</v>
      </c>
      <c r="C3520" t="s">
        <v>7</v>
      </c>
      <c r="D3520" t="s">
        <v>107</v>
      </c>
      <c r="E3520" t="s">
        <v>22065</v>
      </c>
      <c r="F3520">
        <v>4</v>
      </c>
    </row>
    <row r="3521" spans="1:6" x14ac:dyDescent="0.25">
      <c r="A3521" t="s">
        <v>101</v>
      </c>
      <c r="B3521">
        <v>2010</v>
      </c>
      <c r="C3521" t="s">
        <v>7</v>
      </c>
      <c r="D3521" t="s">
        <v>39</v>
      </c>
      <c r="E3521" t="s">
        <v>22066</v>
      </c>
      <c r="F3521">
        <v>2</v>
      </c>
    </row>
    <row r="3522" spans="1:6" x14ac:dyDescent="0.25">
      <c r="A3522" t="s">
        <v>101</v>
      </c>
      <c r="B3522">
        <v>2010</v>
      </c>
      <c r="C3522" t="s">
        <v>7</v>
      </c>
      <c r="D3522" t="s">
        <v>103</v>
      </c>
      <c r="E3522" t="s">
        <v>22067</v>
      </c>
      <c r="F3522">
        <v>6</v>
      </c>
    </row>
    <row r="3523" spans="1:6" x14ac:dyDescent="0.25">
      <c r="A3523" t="s">
        <v>101</v>
      </c>
      <c r="B3523">
        <v>2010</v>
      </c>
      <c r="C3523" t="s">
        <v>8</v>
      </c>
      <c r="D3523" t="s">
        <v>38</v>
      </c>
      <c r="E3523" t="s">
        <v>22068</v>
      </c>
      <c r="F3523">
        <v>1</v>
      </c>
    </row>
    <row r="3524" spans="1:6" x14ac:dyDescent="0.25">
      <c r="A3524" t="s">
        <v>101</v>
      </c>
      <c r="B3524">
        <v>2010</v>
      </c>
      <c r="C3524" t="s">
        <v>8</v>
      </c>
      <c r="D3524" t="s">
        <v>40</v>
      </c>
      <c r="E3524" t="s">
        <v>22069</v>
      </c>
      <c r="F3524">
        <v>1</v>
      </c>
    </row>
    <row r="3525" spans="1:6" x14ac:dyDescent="0.25">
      <c r="A3525" t="s">
        <v>101</v>
      </c>
      <c r="B3525">
        <v>2010</v>
      </c>
      <c r="C3525" t="s">
        <v>8</v>
      </c>
      <c r="D3525" t="s">
        <v>102</v>
      </c>
      <c r="E3525" t="s">
        <v>22070</v>
      </c>
      <c r="F3525">
        <v>4</v>
      </c>
    </row>
    <row r="3526" spans="1:6" x14ac:dyDescent="0.25">
      <c r="A3526" t="s">
        <v>101</v>
      </c>
      <c r="B3526">
        <v>2010</v>
      </c>
      <c r="C3526" t="s">
        <v>8</v>
      </c>
      <c r="D3526" t="s">
        <v>107</v>
      </c>
      <c r="E3526" t="s">
        <v>22071</v>
      </c>
      <c r="F3526">
        <v>6</v>
      </c>
    </row>
    <row r="3527" spans="1:6" x14ac:dyDescent="0.25">
      <c r="A3527" t="s">
        <v>101</v>
      </c>
      <c r="B3527">
        <v>2010</v>
      </c>
      <c r="C3527" t="s">
        <v>8</v>
      </c>
      <c r="D3527" t="s">
        <v>39</v>
      </c>
      <c r="E3527" t="s">
        <v>22072</v>
      </c>
      <c r="F3527">
        <v>10</v>
      </c>
    </row>
    <row r="3528" spans="1:6" x14ac:dyDescent="0.25">
      <c r="A3528" t="s">
        <v>101</v>
      </c>
      <c r="B3528">
        <v>2010</v>
      </c>
      <c r="C3528" t="s">
        <v>8</v>
      </c>
      <c r="D3528" t="s">
        <v>103</v>
      </c>
      <c r="E3528" t="s">
        <v>22073</v>
      </c>
      <c r="F3528">
        <v>55</v>
      </c>
    </row>
    <row r="3529" spans="1:6" x14ac:dyDescent="0.25">
      <c r="A3529" t="s">
        <v>101</v>
      </c>
      <c r="B3529">
        <v>2010</v>
      </c>
      <c r="C3529" t="s">
        <v>9</v>
      </c>
      <c r="D3529" t="s">
        <v>38</v>
      </c>
      <c r="E3529" t="s">
        <v>22074</v>
      </c>
      <c r="F3529">
        <v>1</v>
      </c>
    </row>
    <row r="3530" spans="1:6" x14ac:dyDescent="0.25">
      <c r="A3530" t="s">
        <v>101</v>
      </c>
      <c r="B3530">
        <v>2010</v>
      </c>
      <c r="C3530" t="s">
        <v>9</v>
      </c>
      <c r="D3530" t="s">
        <v>102</v>
      </c>
      <c r="E3530" t="s">
        <v>22075</v>
      </c>
      <c r="F3530">
        <v>4</v>
      </c>
    </row>
    <row r="3531" spans="1:6" x14ac:dyDescent="0.25">
      <c r="A3531" t="s">
        <v>101</v>
      </c>
      <c r="B3531">
        <v>2010</v>
      </c>
      <c r="C3531" t="s">
        <v>9</v>
      </c>
      <c r="D3531" t="s">
        <v>107</v>
      </c>
      <c r="E3531" t="s">
        <v>22076</v>
      </c>
      <c r="F3531">
        <v>1</v>
      </c>
    </row>
    <row r="3532" spans="1:6" x14ac:dyDescent="0.25">
      <c r="A3532" t="s">
        <v>101</v>
      </c>
      <c r="B3532">
        <v>2010</v>
      </c>
      <c r="C3532" t="s">
        <v>9</v>
      </c>
      <c r="D3532" t="s">
        <v>39</v>
      </c>
      <c r="E3532" t="s">
        <v>22077</v>
      </c>
      <c r="F3532">
        <v>1</v>
      </c>
    </row>
    <row r="3533" spans="1:6" x14ac:dyDescent="0.25">
      <c r="A3533" t="s">
        <v>101</v>
      </c>
      <c r="B3533">
        <v>2010</v>
      </c>
      <c r="C3533" t="s">
        <v>9</v>
      </c>
      <c r="D3533" t="s">
        <v>103</v>
      </c>
      <c r="E3533" t="s">
        <v>22078</v>
      </c>
      <c r="F3533">
        <v>14</v>
      </c>
    </row>
    <row r="3534" spans="1:6" x14ac:dyDescent="0.25">
      <c r="A3534" t="s">
        <v>101</v>
      </c>
      <c r="B3534">
        <v>2010</v>
      </c>
      <c r="C3534" t="s">
        <v>10</v>
      </c>
      <c r="D3534" t="s">
        <v>39</v>
      </c>
      <c r="E3534" t="s">
        <v>22079</v>
      </c>
      <c r="F3534">
        <v>1</v>
      </c>
    </row>
    <row r="3535" spans="1:6" x14ac:dyDescent="0.25">
      <c r="A3535" t="s">
        <v>101</v>
      </c>
      <c r="B3535">
        <v>2010</v>
      </c>
      <c r="C3535" t="s">
        <v>11</v>
      </c>
      <c r="D3535" t="s">
        <v>102</v>
      </c>
      <c r="E3535" t="s">
        <v>22080</v>
      </c>
      <c r="F3535">
        <v>1</v>
      </c>
    </row>
    <row r="3536" spans="1:6" x14ac:dyDescent="0.25">
      <c r="A3536" t="s">
        <v>101</v>
      </c>
      <c r="B3536">
        <v>2010</v>
      </c>
      <c r="C3536" t="s">
        <v>11</v>
      </c>
      <c r="D3536" t="s">
        <v>103</v>
      </c>
      <c r="E3536" t="s">
        <v>22081</v>
      </c>
      <c r="F3536">
        <v>2</v>
      </c>
    </row>
    <row r="3537" spans="1:6" x14ac:dyDescent="0.25">
      <c r="A3537" t="s">
        <v>101</v>
      </c>
      <c r="B3537">
        <v>2011</v>
      </c>
      <c r="C3537" t="s">
        <v>7</v>
      </c>
      <c r="D3537" t="s">
        <v>38</v>
      </c>
      <c r="E3537" t="s">
        <v>22082</v>
      </c>
      <c r="F3537">
        <v>1</v>
      </c>
    </row>
    <row r="3538" spans="1:6" x14ac:dyDescent="0.25">
      <c r="A3538" t="s">
        <v>101</v>
      </c>
      <c r="B3538">
        <v>2011</v>
      </c>
      <c r="C3538" t="s">
        <v>7</v>
      </c>
      <c r="D3538" t="s">
        <v>107</v>
      </c>
      <c r="E3538" t="s">
        <v>22083</v>
      </c>
      <c r="F3538">
        <v>3</v>
      </c>
    </row>
    <row r="3539" spans="1:6" x14ac:dyDescent="0.25">
      <c r="A3539" t="s">
        <v>101</v>
      </c>
      <c r="B3539">
        <v>2011</v>
      </c>
      <c r="C3539" t="s">
        <v>7</v>
      </c>
      <c r="D3539" t="s">
        <v>39</v>
      </c>
      <c r="E3539" t="s">
        <v>22084</v>
      </c>
      <c r="F3539">
        <v>4</v>
      </c>
    </row>
    <row r="3540" spans="1:6" x14ac:dyDescent="0.25">
      <c r="A3540" t="s">
        <v>101</v>
      </c>
      <c r="B3540">
        <v>2011</v>
      </c>
      <c r="C3540" t="s">
        <v>7</v>
      </c>
      <c r="D3540" t="s">
        <v>103</v>
      </c>
      <c r="E3540" t="s">
        <v>22085</v>
      </c>
      <c r="F3540">
        <v>8</v>
      </c>
    </row>
    <row r="3541" spans="1:6" x14ac:dyDescent="0.25">
      <c r="A3541" t="s">
        <v>101</v>
      </c>
      <c r="B3541">
        <v>2011</v>
      </c>
      <c r="C3541" t="s">
        <v>8</v>
      </c>
      <c r="D3541" t="s">
        <v>102</v>
      </c>
      <c r="E3541" t="s">
        <v>22086</v>
      </c>
      <c r="F3541">
        <v>5</v>
      </c>
    </row>
    <row r="3542" spans="1:6" x14ac:dyDescent="0.25">
      <c r="A3542" t="s">
        <v>101</v>
      </c>
      <c r="B3542">
        <v>2011</v>
      </c>
      <c r="C3542" t="s">
        <v>8</v>
      </c>
      <c r="D3542" t="s">
        <v>107</v>
      </c>
      <c r="E3542" t="s">
        <v>22087</v>
      </c>
      <c r="F3542">
        <v>3</v>
      </c>
    </row>
    <row r="3543" spans="1:6" x14ac:dyDescent="0.25">
      <c r="A3543" t="s">
        <v>101</v>
      </c>
      <c r="B3543">
        <v>2011</v>
      </c>
      <c r="C3543" t="s">
        <v>8</v>
      </c>
      <c r="D3543" t="s">
        <v>39</v>
      </c>
      <c r="E3543" t="s">
        <v>22088</v>
      </c>
      <c r="F3543">
        <v>10</v>
      </c>
    </row>
    <row r="3544" spans="1:6" x14ac:dyDescent="0.25">
      <c r="A3544" t="s">
        <v>101</v>
      </c>
      <c r="B3544">
        <v>2011</v>
      </c>
      <c r="C3544" t="s">
        <v>8</v>
      </c>
      <c r="D3544" t="s">
        <v>103</v>
      </c>
      <c r="E3544" t="s">
        <v>22089</v>
      </c>
      <c r="F3544">
        <v>65</v>
      </c>
    </row>
    <row r="3545" spans="1:6" x14ac:dyDescent="0.25">
      <c r="A3545" t="s">
        <v>101</v>
      </c>
      <c r="B3545">
        <v>2011</v>
      </c>
      <c r="C3545" t="s">
        <v>9</v>
      </c>
      <c r="D3545" t="s">
        <v>102</v>
      </c>
      <c r="E3545" t="s">
        <v>22090</v>
      </c>
      <c r="F3545">
        <v>4</v>
      </c>
    </row>
    <row r="3546" spans="1:6" x14ac:dyDescent="0.25">
      <c r="A3546" t="s">
        <v>101</v>
      </c>
      <c r="B3546">
        <v>2011</v>
      </c>
      <c r="C3546" t="s">
        <v>9</v>
      </c>
      <c r="D3546" t="s">
        <v>39</v>
      </c>
      <c r="E3546" t="s">
        <v>22091</v>
      </c>
      <c r="F3546">
        <v>1</v>
      </c>
    </row>
    <row r="3547" spans="1:6" x14ac:dyDescent="0.25">
      <c r="A3547" t="s">
        <v>101</v>
      </c>
      <c r="B3547">
        <v>2011</v>
      </c>
      <c r="C3547" t="s">
        <v>9</v>
      </c>
      <c r="D3547" t="s">
        <v>103</v>
      </c>
      <c r="E3547" t="s">
        <v>22092</v>
      </c>
      <c r="F3547">
        <v>16</v>
      </c>
    </row>
    <row r="3548" spans="1:6" x14ac:dyDescent="0.25">
      <c r="A3548" t="s">
        <v>101</v>
      </c>
      <c r="B3548">
        <v>2011</v>
      </c>
      <c r="C3548" t="s">
        <v>10</v>
      </c>
      <c r="D3548" t="s">
        <v>103</v>
      </c>
      <c r="E3548" t="s">
        <v>22093</v>
      </c>
      <c r="F3548">
        <v>7</v>
      </c>
    </row>
    <row r="3549" spans="1:6" x14ac:dyDescent="0.25">
      <c r="A3549" t="s">
        <v>101</v>
      </c>
      <c r="B3549">
        <v>2011</v>
      </c>
      <c r="C3549" t="s">
        <v>11</v>
      </c>
      <c r="D3549" t="s">
        <v>102</v>
      </c>
      <c r="E3549" t="s">
        <v>22094</v>
      </c>
      <c r="F3549">
        <v>2</v>
      </c>
    </row>
    <row r="3550" spans="1:6" x14ac:dyDescent="0.25">
      <c r="A3550" t="s">
        <v>101</v>
      </c>
      <c r="B3550">
        <v>2011</v>
      </c>
      <c r="C3550" t="s">
        <v>11</v>
      </c>
      <c r="D3550" t="s">
        <v>107</v>
      </c>
      <c r="E3550" t="s">
        <v>22095</v>
      </c>
      <c r="F3550">
        <v>1</v>
      </c>
    </row>
    <row r="3551" spans="1:6" x14ac:dyDescent="0.25">
      <c r="A3551" t="s">
        <v>101</v>
      </c>
      <c r="B3551">
        <v>2011</v>
      </c>
      <c r="C3551" t="s">
        <v>11</v>
      </c>
      <c r="D3551" t="s">
        <v>103</v>
      </c>
      <c r="E3551" t="s">
        <v>22096</v>
      </c>
      <c r="F3551">
        <v>1</v>
      </c>
    </row>
    <row r="3552" spans="1:6" x14ac:dyDescent="0.25">
      <c r="A3552" t="s">
        <v>101</v>
      </c>
      <c r="B3552">
        <v>2012</v>
      </c>
      <c r="C3552" t="s">
        <v>7</v>
      </c>
      <c r="D3552" t="s">
        <v>102</v>
      </c>
      <c r="E3552" t="s">
        <v>22097</v>
      </c>
      <c r="F3552">
        <v>2</v>
      </c>
    </row>
    <row r="3553" spans="1:6" x14ac:dyDescent="0.25">
      <c r="A3553" t="s">
        <v>101</v>
      </c>
      <c r="B3553">
        <v>2012</v>
      </c>
      <c r="C3553" t="s">
        <v>7</v>
      </c>
      <c r="D3553" t="s">
        <v>107</v>
      </c>
      <c r="E3553" t="s">
        <v>22098</v>
      </c>
      <c r="F3553">
        <v>2</v>
      </c>
    </row>
    <row r="3554" spans="1:6" x14ac:dyDescent="0.25">
      <c r="A3554" t="s">
        <v>101</v>
      </c>
      <c r="B3554">
        <v>2012</v>
      </c>
      <c r="C3554" t="s">
        <v>7</v>
      </c>
      <c r="D3554" t="s">
        <v>103</v>
      </c>
      <c r="E3554" t="s">
        <v>22099</v>
      </c>
      <c r="F3554">
        <v>8</v>
      </c>
    </row>
    <row r="3555" spans="1:6" x14ac:dyDescent="0.25">
      <c r="A3555" t="s">
        <v>101</v>
      </c>
      <c r="B3555">
        <v>2012</v>
      </c>
      <c r="C3555" t="s">
        <v>8</v>
      </c>
      <c r="D3555" t="s">
        <v>38</v>
      </c>
      <c r="E3555" t="s">
        <v>22100</v>
      </c>
      <c r="F3555">
        <v>2</v>
      </c>
    </row>
    <row r="3556" spans="1:6" x14ac:dyDescent="0.25">
      <c r="A3556" t="s">
        <v>101</v>
      </c>
      <c r="B3556">
        <v>2012</v>
      </c>
      <c r="C3556" t="s">
        <v>8</v>
      </c>
      <c r="D3556" t="s">
        <v>102</v>
      </c>
      <c r="E3556" t="s">
        <v>22101</v>
      </c>
      <c r="F3556">
        <v>5</v>
      </c>
    </row>
    <row r="3557" spans="1:6" x14ac:dyDescent="0.25">
      <c r="A3557" t="s">
        <v>101</v>
      </c>
      <c r="B3557">
        <v>2012</v>
      </c>
      <c r="C3557" t="s">
        <v>8</v>
      </c>
      <c r="D3557" t="s">
        <v>107</v>
      </c>
      <c r="E3557" t="s">
        <v>22102</v>
      </c>
      <c r="F3557">
        <v>5</v>
      </c>
    </row>
    <row r="3558" spans="1:6" x14ac:dyDescent="0.25">
      <c r="A3558" t="s">
        <v>101</v>
      </c>
      <c r="B3558">
        <v>2012</v>
      </c>
      <c r="C3558" t="s">
        <v>8</v>
      </c>
      <c r="D3558" t="s">
        <v>39</v>
      </c>
      <c r="E3558" t="s">
        <v>22103</v>
      </c>
      <c r="F3558">
        <v>12</v>
      </c>
    </row>
    <row r="3559" spans="1:6" x14ac:dyDescent="0.25">
      <c r="A3559" t="s">
        <v>101</v>
      </c>
      <c r="B3559">
        <v>2012</v>
      </c>
      <c r="C3559" t="s">
        <v>8</v>
      </c>
      <c r="D3559" t="s">
        <v>103</v>
      </c>
      <c r="E3559" t="s">
        <v>22104</v>
      </c>
      <c r="F3559">
        <v>62</v>
      </c>
    </row>
    <row r="3560" spans="1:6" x14ac:dyDescent="0.25">
      <c r="A3560" t="s">
        <v>101</v>
      </c>
      <c r="B3560">
        <v>2012</v>
      </c>
      <c r="C3560" t="s">
        <v>9</v>
      </c>
      <c r="D3560" t="s">
        <v>102</v>
      </c>
      <c r="E3560" t="s">
        <v>22105</v>
      </c>
      <c r="F3560">
        <v>1</v>
      </c>
    </row>
    <row r="3561" spans="1:6" x14ac:dyDescent="0.25">
      <c r="A3561" t="s">
        <v>101</v>
      </c>
      <c r="B3561">
        <v>2012</v>
      </c>
      <c r="C3561" t="s">
        <v>9</v>
      </c>
      <c r="D3561" t="s">
        <v>107</v>
      </c>
      <c r="E3561" t="s">
        <v>22106</v>
      </c>
      <c r="F3561">
        <v>2</v>
      </c>
    </row>
    <row r="3562" spans="1:6" x14ac:dyDescent="0.25">
      <c r="A3562" t="s">
        <v>101</v>
      </c>
      <c r="B3562">
        <v>2012</v>
      </c>
      <c r="C3562" t="s">
        <v>9</v>
      </c>
      <c r="D3562" t="s">
        <v>39</v>
      </c>
      <c r="E3562" t="s">
        <v>22107</v>
      </c>
      <c r="F3562">
        <v>7</v>
      </c>
    </row>
    <row r="3563" spans="1:6" x14ac:dyDescent="0.25">
      <c r="A3563" t="s">
        <v>101</v>
      </c>
      <c r="B3563">
        <v>2012</v>
      </c>
      <c r="C3563" t="s">
        <v>9</v>
      </c>
      <c r="D3563" t="s">
        <v>103</v>
      </c>
      <c r="E3563" t="s">
        <v>22108</v>
      </c>
      <c r="F3563">
        <v>19</v>
      </c>
    </row>
    <row r="3564" spans="1:6" x14ac:dyDescent="0.25">
      <c r="A3564" t="s">
        <v>101</v>
      </c>
      <c r="B3564">
        <v>2012</v>
      </c>
      <c r="C3564" t="s">
        <v>10</v>
      </c>
      <c r="D3564" t="s">
        <v>102</v>
      </c>
      <c r="E3564" t="s">
        <v>22109</v>
      </c>
      <c r="F3564">
        <v>1</v>
      </c>
    </row>
    <row r="3565" spans="1:6" x14ac:dyDescent="0.25">
      <c r="A3565" t="s">
        <v>101</v>
      </c>
      <c r="B3565">
        <v>2012</v>
      </c>
      <c r="C3565" t="s">
        <v>10</v>
      </c>
      <c r="D3565" t="s">
        <v>39</v>
      </c>
      <c r="E3565" t="s">
        <v>22110</v>
      </c>
      <c r="F3565">
        <v>1</v>
      </c>
    </row>
    <row r="3566" spans="1:6" x14ac:dyDescent="0.25">
      <c r="A3566" t="s">
        <v>101</v>
      </c>
      <c r="B3566">
        <v>2012</v>
      </c>
      <c r="C3566" t="s">
        <v>10</v>
      </c>
      <c r="D3566" t="s">
        <v>103</v>
      </c>
      <c r="E3566" t="s">
        <v>22111</v>
      </c>
      <c r="F3566">
        <v>6</v>
      </c>
    </row>
    <row r="3567" spans="1:6" x14ac:dyDescent="0.25">
      <c r="A3567" t="s">
        <v>101</v>
      </c>
      <c r="B3567">
        <v>2012</v>
      </c>
      <c r="C3567" t="s">
        <v>11</v>
      </c>
      <c r="D3567" t="s">
        <v>102</v>
      </c>
      <c r="E3567" t="s">
        <v>22112</v>
      </c>
      <c r="F3567">
        <v>2</v>
      </c>
    </row>
    <row r="3568" spans="1:6" x14ac:dyDescent="0.25">
      <c r="A3568" t="s">
        <v>101</v>
      </c>
      <c r="B3568">
        <v>2012</v>
      </c>
      <c r="C3568" t="s">
        <v>11</v>
      </c>
      <c r="D3568" t="s">
        <v>39</v>
      </c>
      <c r="E3568" t="s">
        <v>22113</v>
      </c>
      <c r="F3568">
        <v>1</v>
      </c>
    </row>
    <row r="3569" spans="1:6" x14ac:dyDescent="0.25">
      <c r="A3569" t="s">
        <v>101</v>
      </c>
      <c r="B3569">
        <v>2012</v>
      </c>
      <c r="C3569" t="s">
        <v>11</v>
      </c>
      <c r="D3569" t="s">
        <v>103</v>
      </c>
      <c r="E3569" t="s">
        <v>22114</v>
      </c>
      <c r="F3569">
        <v>1</v>
      </c>
    </row>
    <row r="3570" spans="1:6" x14ac:dyDescent="0.25">
      <c r="A3570" t="s">
        <v>101</v>
      </c>
      <c r="B3570">
        <v>2013</v>
      </c>
      <c r="C3570" t="s">
        <v>7</v>
      </c>
      <c r="D3570" t="s">
        <v>38</v>
      </c>
      <c r="E3570" t="s">
        <v>22115</v>
      </c>
      <c r="F3570">
        <v>1</v>
      </c>
    </row>
    <row r="3571" spans="1:6" x14ac:dyDescent="0.25">
      <c r="A3571" t="s">
        <v>101</v>
      </c>
      <c r="B3571">
        <v>2013</v>
      </c>
      <c r="C3571" t="s">
        <v>7</v>
      </c>
      <c r="D3571" t="s">
        <v>102</v>
      </c>
      <c r="E3571" t="s">
        <v>22116</v>
      </c>
      <c r="F3571">
        <v>2</v>
      </c>
    </row>
    <row r="3572" spans="1:6" x14ac:dyDescent="0.25">
      <c r="A3572" t="s">
        <v>101</v>
      </c>
      <c r="B3572">
        <v>2013</v>
      </c>
      <c r="C3572" t="s">
        <v>7</v>
      </c>
      <c r="D3572" t="s">
        <v>107</v>
      </c>
      <c r="E3572" t="s">
        <v>22117</v>
      </c>
      <c r="F3572">
        <v>1</v>
      </c>
    </row>
    <row r="3573" spans="1:6" x14ac:dyDescent="0.25">
      <c r="A3573" t="s">
        <v>101</v>
      </c>
      <c r="B3573">
        <v>2013</v>
      </c>
      <c r="C3573" t="s">
        <v>7</v>
      </c>
      <c r="D3573" t="s">
        <v>39</v>
      </c>
      <c r="E3573" t="s">
        <v>22118</v>
      </c>
      <c r="F3573">
        <v>3</v>
      </c>
    </row>
    <row r="3574" spans="1:6" x14ac:dyDescent="0.25">
      <c r="A3574" t="s">
        <v>101</v>
      </c>
      <c r="B3574">
        <v>2013</v>
      </c>
      <c r="C3574" t="s">
        <v>7</v>
      </c>
      <c r="D3574" t="s">
        <v>103</v>
      </c>
      <c r="E3574" t="s">
        <v>22119</v>
      </c>
      <c r="F3574">
        <v>6</v>
      </c>
    </row>
    <row r="3575" spans="1:6" x14ac:dyDescent="0.25">
      <c r="A3575" t="s">
        <v>101</v>
      </c>
      <c r="B3575">
        <v>2013</v>
      </c>
      <c r="C3575" t="s">
        <v>8</v>
      </c>
      <c r="D3575" t="s">
        <v>38</v>
      </c>
      <c r="E3575" t="s">
        <v>22120</v>
      </c>
      <c r="F3575">
        <v>1</v>
      </c>
    </row>
    <row r="3576" spans="1:6" x14ac:dyDescent="0.25">
      <c r="A3576" t="s">
        <v>101</v>
      </c>
      <c r="B3576">
        <v>2013</v>
      </c>
      <c r="C3576" t="s">
        <v>8</v>
      </c>
      <c r="D3576" t="s">
        <v>102</v>
      </c>
      <c r="E3576" t="s">
        <v>22121</v>
      </c>
      <c r="F3576">
        <v>2</v>
      </c>
    </row>
    <row r="3577" spans="1:6" x14ac:dyDescent="0.25">
      <c r="A3577" t="s">
        <v>101</v>
      </c>
      <c r="B3577">
        <v>2013</v>
      </c>
      <c r="C3577" t="s">
        <v>8</v>
      </c>
      <c r="D3577" t="s">
        <v>107</v>
      </c>
      <c r="E3577" t="s">
        <v>22122</v>
      </c>
      <c r="F3577">
        <v>3</v>
      </c>
    </row>
    <row r="3578" spans="1:6" x14ac:dyDescent="0.25">
      <c r="A3578" t="s">
        <v>101</v>
      </c>
      <c r="B3578">
        <v>2013</v>
      </c>
      <c r="C3578" t="s">
        <v>8</v>
      </c>
      <c r="D3578" t="s">
        <v>39</v>
      </c>
      <c r="E3578" t="s">
        <v>22123</v>
      </c>
      <c r="F3578">
        <v>7</v>
      </c>
    </row>
    <row r="3579" spans="1:6" x14ac:dyDescent="0.25">
      <c r="A3579" t="s">
        <v>101</v>
      </c>
      <c r="B3579">
        <v>2013</v>
      </c>
      <c r="C3579" t="s">
        <v>8</v>
      </c>
      <c r="D3579" t="s">
        <v>103</v>
      </c>
      <c r="E3579" t="s">
        <v>22124</v>
      </c>
      <c r="F3579">
        <v>61</v>
      </c>
    </row>
    <row r="3580" spans="1:6" x14ac:dyDescent="0.25">
      <c r="A3580" t="s">
        <v>101</v>
      </c>
      <c r="B3580">
        <v>2013</v>
      </c>
      <c r="C3580" t="s">
        <v>9</v>
      </c>
      <c r="D3580" t="s">
        <v>102</v>
      </c>
      <c r="E3580" t="s">
        <v>22125</v>
      </c>
      <c r="F3580">
        <v>2</v>
      </c>
    </row>
    <row r="3581" spans="1:6" x14ac:dyDescent="0.25">
      <c r="A3581" t="s">
        <v>101</v>
      </c>
      <c r="B3581">
        <v>2013</v>
      </c>
      <c r="C3581" t="s">
        <v>9</v>
      </c>
      <c r="D3581" t="s">
        <v>39</v>
      </c>
      <c r="E3581" t="s">
        <v>22126</v>
      </c>
      <c r="F3581">
        <v>2</v>
      </c>
    </row>
    <row r="3582" spans="1:6" x14ac:dyDescent="0.25">
      <c r="A3582" t="s">
        <v>101</v>
      </c>
      <c r="B3582">
        <v>2013</v>
      </c>
      <c r="C3582" t="s">
        <v>9</v>
      </c>
      <c r="D3582" t="s">
        <v>103</v>
      </c>
      <c r="E3582" t="s">
        <v>22127</v>
      </c>
      <c r="F3582">
        <v>21</v>
      </c>
    </row>
    <row r="3583" spans="1:6" x14ac:dyDescent="0.25">
      <c r="A3583" t="s">
        <v>101</v>
      </c>
      <c r="B3583">
        <v>2013</v>
      </c>
      <c r="C3583" t="s">
        <v>10</v>
      </c>
      <c r="D3583" t="s">
        <v>103</v>
      </c>
      <c r="E3583" t="s">
        <v>22128</v>
      </c>
      <c r="F3583">
        <v>5</v>
      </c>
    </row>
    <row r="3584" spans="1:6" x14ac:dyDescent="0.25">
      <c r="A3584" t="s">
        <v>101</v>
      </c>
      <c r="B3584">
        <v>2013</v>
      </c>
      <c r="C3584" t="s">
        <v>11</v>
      </c>
      <c r="D3584" t="s">
        <v>102</v>
      </c>
      <c r="E3584" t="s">
        <v>22129</v>
      </c>
      <c r="F3584">
        <v>3</v>
      </c>
    </row>
    <row r="3585" spans="1:6" x14ac:dyDescent="0.25">
      <c r="A3585" t="s">
        <v>101</v>
      </c>
      <c r="B3585">
        <v>2013</v>
      </c>
      <c r="C3585" t="s">
        <v>11</v>
      </c>
      <c r="D3585" t="s">
        <v>103</v>
      </c>
      <c r="E3585" t="s">
        <v>22130</v>
      </c>
      <c r="F3585">
        <v>2</v>
      </c>
    </row>
    <row r="3586" spans="1:6" x14ac:dyDescent="0.25">
      <c r="A3586" t="s">
        <v>101</v>
      </c>
      <c r="B3586">
        <v>2014</v>
      </c>
      <c r="C3586" t="s">
        <v>7</v>
      </c>
      <c r="D3586" t="s">
        <v>38</v>
      </c>
      <c r="E3586" t="s">
        <v>22131</v>
      </c>
      <c r="F3586">
        <v>1</v>
      </c>
    </row>
    <row r="3587" spans="1:6" x14ac:dyDescent="0.25">
      <c r="A3587" t="s">
        <v>101</v>
      </c>
      <c r="B3587">
        <v>2014</v>
      </c>
      <c r="C3587" t="s">
        <v>7</v>
      </c>
      <c r="D3587" t="s">
        <v>102</v>
      </c>
      <c r="E3587" t="s">
        <v>22132</v>
      </c>
      <c r="F3587">
        <v>1</v>
      </c>
    </row>
    <row r="3588" spans="1:6" x14ac:dyDescent="0.25">
      <c r="A3588" t="s">
        <v>101</v>
      </c>
      <c r="B3588">
        <v>2014</v>
      </c>
      <c r="C3588" t="s">
        <v>7</v>
      </c>
      <c r="D3588" t="s">
        <v>107</v>
      </c>
      <c r="E3588" t="s">
        <v>22133</v>
      </c>
      <c r="F3588">
        <v>2</v>
      </c>
    </row>
    <row r="3589" spans="1:6" x14ac:dyDescent="0.25">
      <c r="A3589" t="s">
        <v>101</v>
      </c>
      <c r="B3589">
        <v>2014</v>
      </c>
      <c r="C3589" t="s">
        <v>7</v>
      </c>
      <c r="D3589" t="s">
        <v>39</v>
      </c>
      <c r="E3589" t="s">
        <v>22134</v>
      </c>
      <c r="F3589">
        <v>3</v>
      </c>
    </row>
    <row r="3590" spans="1:6" x14ac:dyDescent="0.25">
      <c r="A3590" t="s">
        <v>101</v>
      </c>
      <c r="B3590">
        <v>2014</v>
      </c>
      <c r="C3590" t="s">
        <v>7</v>
      </c>
      <c r="D3590" t="s">
        <v>103</v>
      </c>
      <c r="E3590" t="s">
        <v>22135</v>
      </c>
      <c r="F3590">
        <v>5</v>
      </c>
    </row>
    <row r="3591" spans="1:6" x14ac:dyDescent="0.25">
      <c r="A3591" t="s">
        <v>101</v>
      </c>
      <c r="B3591">
        <v>2014</v>
      </c>
      <c r="C3591" t="s">
        <v>8</v>
      </c>
      <c r="D3591" t="s">
        <v>38</v>
      </c>
      <c r="E3591" t="s">
        <v>22136</v>
      </c>
      <c r="F3591">
        <v>5</v>
      </c>
    </row>
    <row r="3592" spans="1:6" x14ac:dyDescent="0.25">
      <c r="A3592" t="s">
        <v>101</v>
      </c>
      <c r="B3592">
        <v>2014</v>
      </c>
      <c r="C3592" t="s">
        <v>8</v>
      </c>
      <c r="D3592" t="s">
        <v>102</v>
      </c>
      <c r="E3592" t="s">
        <v>22137</v>
      </c>
      <c r="F3592">
        <v>7</v>
      </c>
    </row>
    <row r="3593" spans="1:6" x14ac:dyDescent="0.25">
      <c r="A3593" t="s">
        <v>101</v>
      </c>
      <c r="B3593">
        <v>2014</v>
      </c>
      <c r="C3593" t="s">
        <v>8</v>
      </c>
      <c r="D3593" t="s">
        <v>107</v>
      </c>
      <c r="E3593" t="s">
        <v>22138</v>
      </c>
      <c r="F3593">
        <v>4</v>
      </c>
    </row>
    <row r="3594" spans="1:6" x14ac:dyDescent="0.25">
      <c r="A3594" t="s">
        <v>101</v>
      </c>
      <c r="B3594">
        <v>2014</v>
      </c>
      <c r="C3594" t="s">
        <v>8</v>
      </c>
      <c r="D3594" t="s">
        <v>39</v>
      </c>
      <c r="E3594" t="s">
        <v>22139</v>
      </c>
      <c r="F3594">
        <v>12</v>
      </c>
    </row>
    <row r="3595" spans="1:6" x14ac:dyDescent="0.25">
      <c r="A3595" t="s">
        <v>101</v>
      </c>
      <c r="B3595">
        <v>2014</v>
      </c>
      <c r="C3595" t="s">
        <v>8</v>
      </c>
      <c r="D3595" t="s">
        <v>103</v>
      </c>
      <c r="E3595" t="s">
        <v>22140</v>
      </c>
      <c r="F3595">
        <v>55</v>
      </c>
    </row>
    <row r="3596" spans="1:6" x14ac:dyDescent="0.25">
      <c r="A3596" t="s">
        <v>101</v>
      </c>
      <c r="B3596">
        <v>2014</v>
      </c>
      <c r="C3596" t="s">
        <v>9</v>
      </c>
      <c r="D3596" t="s">
        <v>102</v>
      </c>
      <c r="E3596" t="s">
        <v>22141</v>
      </c>
      <c r="F3596">
        <v>7</v>
      </c>
    </row>
    <row r="3597" spans="1:6" x14ac:dyDescent="0.25">
      <c r="A3597" t="s">
        <v>101</v>
      </c>
      <c r="B3597">
        <v>2014</v>
      </c>
      <c r="C3597" t="s">
        <v>9</v>
      </c>
      <c r="D3597" t="s">
        <v>107</v>
      </c>
      <c r="E3597" t="s">
        <v>22142</v>
      </c>
      <c r="F3597">
        <v>2</v>
      </c>
    </row>
    <row r="3598" spans="1:6" x14ac:dyDescent="0.25">
      <c r="A3598" t="s">
        <v>101</v>
      </c>
      <c r="B3598">
        <v>2014</v>
      </c>
      <c r="C3598" t="s">
        <v>9</v>
      </c>
      <c r="D3598" t="s">
        <v>39</v>
      </c>
      <c r="E3598" t="s">
        <v>22143</v>
      </c>
      <c r="F3598">
        <v>3</v>
      </c>
    </row>
    <row r="3599" spans="1:6" x14ac:dyDescent="0.25">
      <c r="A3599" t="s">
        <v>101</v>
      </c>
      <c r="B3599">
        <v>2014</v>
      </c>
      <c r="C3599" t="s">
        <v>9</v>
      </c>
      <c r="D3599" t="s">
        <v>103</v>
      </c>
      <c r="E3599" t="s">
        <v>22144</v>
      </c>
      <c r="F3599">
        <v>17</v>
      </c>
    </row>
    <row r="3600" spans="1:6" x14ac:dyDescent="0.25">
      <c r="A3600" t="s">
        <v>101</v>
      </c>
      <c r="B3600">
        <v>2014</v>
      </c>
      <c r="C3600" t="s">
        <v>10</v>
      </c>
      <c r="D3600" t="s">
        <v>102</v>
      </c>
      <c r="E3600" t="s">
        <v>22145</v>
      </c>
      <c r="F3600">
        <v>1</v>
      </c>
    </row>
    <row r="3601" spans="1:6" x14ac:dyDescent="0.25">
      <c r="A3601" t="s">
        <v>101</v>
      </c>
      <c r="B3601">
        <v>2014</v>
      </c>
      <c r="C3601" t="s">
        <v>10</v>
      </c>
      <c r="D3601" t="s">
        <v>103</v>
      </c>
      <c r="E3601" t="s">
        <v>22146</v>
      </c>
      <c r="F3601">
        <v>4</v>
      </c>
    </row>
    <row r="3602" spans="1:6" x14ac:dyDescent="0.25">
      <c r="A3602" t="s">
        <v>101</v>
      </c>
      <c r="B3602">
        <v>2014</v>
      </c>
      <c r="C3602" t="s">
        <v>11</v>
      </c>
      <c r="D3602" t="s">
        <v>102</v>
      </c>
      <c r="E3602" t="s">
        <v>22147</v>
      </c>
      <c r="F3602">
        <v>1</v>
      </c>
    </row>
    <row r="3603" spans="1:6" x14ac:dyDescent="0.25">
      <c r="A3603" t="s">
        <v>101</v>
      </c>
      <c r="B3603">
        <v>2014</v>
      </c>
      <c r="C3603" t="s">
        <v>11</v>
      </c>
      <c r="D3603" t="s">
        <v>103</v>
      </c>
      <c r="E3603" t="s">
        <v>22148</v>
      </c>
      <c r="F3603">
        <v>3</v>
      </c>
    </row>
    <row r="3604" spans="1:6" x14ac:dyDescent="0.25">
      <c r="A3604" t="s">
        <v>101</v>
      </c>
      <c r="B3604">
        <v>2015</v>
      </c>
      <c r="C3604" t="s">
        <v>7</v>
      </c>
      <c r="D3604" t="s">
        <v>38</v>
      </c>
      <c r="E3604" t="s">
        <v>22149</v>
      </c>
      <c r="F3604">
        <v>2</v>
      </c>
    </row>
    <row r="3605" spans="1:6" x14ac:dyDescent="0.25">
      <c r="A3605" t="s">
        <v>101</v>
      </c>
      <c r="B3605">
        <v>2015</v>
      </c>
      <c r="C3605" t="s">
        <v>7</v>
      </c>
      <c r="D3605" t="s">
        <v>107</v>
      </c>
      <c r="E3605" t="s">
        <v>22150</v>
      </c>
      <c r="F3605">
        <v>1</v>
      </c>
    </row>
    <row r="3606" spans="1:6" x14ac:dyDescent="0.25">
      <c r="A3606" t="s">
        <v>101</v>
      </c>
      <c r="B3606">
        <v>2015</v>
      </c>
      <c r="C3606" t="s">
        <v>7</v>
      </c>
      <c r="D3606" t="s">
        <v>103</v>
      </c>
      <c r="E3606" t="s">
        <v>22151</v>
      </c>
      <c r="F3606">
        <v>6</v>
      </c>
    </row>
    <row r="3607" spans="1:6" x14ac:dyDescent="0.25">
      <c r="A3607" t="s">
        <v>101</v>
      </c>
      <c r="B3607">
        <v>2015</v>
      </c>
      <c r="C3607" t="s">
        <v>8</v>
      </c>
      <c r="D3607" t="s">
        <v>38</v>
      </c>
      <c r="E3607" t="s">
        <v>22152</v>
      </c>
      <c r="F3607">
        <v>3</v>
      </c>
    </row>
    <row r="3608" spans="1:6" x14ac:dyDescent="0.25">
      <c r="A3608" t="s">
        <v>101</v>
      </c>
      <c r="B3608">
        <v>2015</v>
      </c>
      <c r="C3608" t="s">
        <v>8</v>
      </c>
      <c r="D3608" t="s">
        <v>102</v>
      </c>
      <c r="E3608" t="s">
        <v>22153</v>
      </c>
      <c r="F3608">
        <v>6</v>
      </c>
    </row>
    <row r="3609" spans="1:6" x14ac:dyDescent="0.25">
      <c r="A3609" t="s">
        <v>101</v>
      </c>
      <c r="B3609">
        <v>2015</v>
      </c>
      <c r="C3609" t="s">
        <v>8</v>
      </c>
      <c r="D3609" t="s">
        <v>107</v>
      </c>
      <c r="E3609" t="s">
        <v>22154</v>
      </c>
      <c r="F3609">
        <v>2</v>
      </c>
    </row>
    <row r="3610" spans="1:6" x14ac:dyDescent="0.25">
      <c r="A3610" t="s">
        <v>101</v>
      </c>
      <c r="B3610">
        <v>2015</v>
      </c>
      <c r="C3610" t="s">
        <v>8</v>
      </c>
      <c r="D3610" t="s">
        <v>39</v>
      </c>
      <c r="E3610" t="s">
        <v>22155</v>
      </c>
      <c r="F3610">
        <v>9</v>
      </c>
    </row>
    <row r="3611" spans="1:6" x14ac:dyDescent="0.25">
      <c r="A3611" t="s">
        <v>101</v>
      </c>
      <c r="B3611">
        <v>2015</v>
      </c>
      <c r="C3611" t="s">
        <v>8</v>
      </c>
      <c r="D3611" t="s">
        <v>103</v>
      </c>
      <c r="E3611" t="s">
        <v>22156</v>
      </c>
      <c r="F3611">
        <v>59</v>
      </c>
    </row>
    <row r="3612" spans="1:6" x14ac:dyDescent="0.25">
      <c r="A3612" t="s">
        <v>101</v>
      </c>
      <c r="B3612">
        <v>2015</v>
      </c>
      <c r="C3612" t="s">
        <v>9</v>
      </c>
      <c r="D3612" t="s">
        <v>102</v>
      </c>
      <c r="E3612" t="s">
        <v>22157</v>
      </c>
      <c r="F3612">
        <v>1</v>
      </c>
    </row>
    <row r="3613" spans="1:6" x14ac:dyDescent="0.25">
      <c r="A3613" t="s">
        <v>101</v>
      </c>
      <c r="B3613">
        <v>2015</v>
      </c>
      <c r="C3613" t="s">
        <v>9</v>
      </c>
      <c r="D3613" t="s">
        <v>39</v>
      </c>
      <c r="E3613" t="s">
        <v>22158</v>
      </c>
      <c r="F3613">
        <v>3</v>
      </c>
    </row>
    <row r="3614" spans="1:6" x14ac:dyDescent="0.25">
      <c r="A3614" t="s">
        <v>101</v>
      </c>
      <c r="B3614">
        <v>2015</v>
      </c>
      <c r="C3614" t="s">
        <v>9</v>
      </c>
      <c r="D3614" t="s">
        <v>103</v>
      </c>
      <c r="E3614" t="s">
        <v>22159</v>
      </c>
      <c r="F3614">
        <v>19</v>
      </c>
    </row>
    <row r="3615" spans="1:6" x14ac:dyDescent="0.25">
      <c r="A3615" t="s">
        <v>101</v>
      </c>
      <c r="B3615">
        <v>2015</v>
      </c>
      <c r="C3615" t="s">
        <v>10</v>
      </c>
      <c r="D3615" t="s">
        <v>102</v>
      </c>
      <c r="E3615" t="s">
        <v>22160</v>
      </c>
      <c r="F3615">
        <v>2</v>
      </c>
    </row>
    <row r="3616" spans="1:6" x14ac:dyDescent="0.25">
      <c r="A3616" t="s">
        <v>101</v>
      </c>
      <c r="B3616">
        <v>2015</v>
      </c>
      <c r="C3616" t="s">
        <v>10</v>
      </c>
      <c r="D3616" t="s">
        <v>103</v>
      </c>
      <c r="E3616" t="s">
        <v>22161</v>
      </c>
      <c r="F3616">
        <v>1</v>
      </c>
    </row>
    <row r="3617" spans="1:6" x14ac:dyDescent="0.25">
      <c r="A3617" t="s">
        <v>101</v>
      </c>
      <c r="B3617">
        <v>2015</v>
      </c>
      <c r="C3617" t="s">
        <v>11</v>
      </c>
      <c r="D3617" t="s">
        <v>102</v>
      </c>
      <c r="E3617" t="s">
        <v>22162</v>
      </c>
      <c r="F3617">
        <v>1</v>
      </c>
    </row>
    <row r="3618" spans="1:6" x14ac:dyDescent="0.25">
      <c r="A3618" t="s">
        <v>101</v>
      </c>
      <c r="B3618">
        <v>2015</v>
      </c>
      <c r="C3618" t="s">
        <v>11</v>
      </c>
      <c r="D3618" t="s">
        <v>103</v>
      </c>
      <c r="E3618" t="s">
        <v>22163</v>
      </c>
      <c r="F3618">
        <v>6</v>
      </c>
    </row>
    <row r="3619" spans="1:6" x14ac:dyDescent="0.25">
      <c r="A3619" t="s">
        <v>58</v>
      </c>
      <c r="B3619">
        <v>2010</v>
      </c>
      <c r="C3619" t="s">
        <v>7</v>
      </c>
      <c r="D3619" t="s">
        <v>38</v>
      </c>
      <c r="E3619" t="s">
        <v>22164</v>
      </c>
      <c r="F3619">
        <v>9</v>
      </c>
    </row>
    <row r="3620" spans="1:6" x14ac:dyDescent="0.25">
      <c r="A3620" t="s">
        <v>58</v>
      </c>
      <c r="B3620">
        <v>2010</v>
      </c>
      <c r="C3620" t="s">
        <v>7</v>
      </c>
      <c r="D3620" t="s">
        <v>40</v>
      </c>
      <c r="E3620" t="s">
        <v>22165</v>
      </c>
      <c r="F3620">
        <v>1</v>
      </c>
    </row>
    <row r="3621" spans="1:6" x14ac:dyDescent="0.25">
      <c r="A3621" t="s">
        <v>58</v>
      </c>
      <c r="B3621">
        <v>2010</v>
      </c>
      <c r="C3621" t="s">
        <v>7</v>
      </c>
      <c r="D3621" t="s">
        <v>102</v>
      </c>
      <c r="E3621" t="s">
        <v>22166</v>
      </c>
      <c r="F3621">
        <v>22</v>
      </c>
    </row>
    <row r="3622" spans="1:6" x14ac:dyDescent="0.25">
      <c r="A3622" t="s">
        <v>58</v>
      </c>
      <c r="B3622">
        <v>2010</v>
      </c>
      <c r="C3622" t="s">
        <v>7</v>
      </c>
      <c r="D3622" t="s">
        <v>107</v>
      </c>
      <c r="E3622" t="s">
        <v>22167</v>
      </c>
      <c r="F3622">
        <v>56</v>
      </c>
    </row>
    <row r="3623" spans="1:6" x14ac:dyDescent="0.25">
      <c r="A3623" t="s">
        <v>58</v>
      </c>
      <c r="B3623">
        <v>2010</v>
      </c>
      <c r="C3623" t="s">
        <v>7</v>
      </c>
      <c r="D3623" t="s">
        <v>39</v>
      </c>
      <c r="E3623" t="s">
        <v>22168</v>
      </c>
      <c r="F3623">
        <v>31</v>
      </c>
    </row>
    <row r="3624" spans="1:6" x14ac:dyDescent="0.25">
      <c r="A3624" t="s">
        <v>58</v>
      </c>
      <c r="B3624">
        <v>2010</v>
      </c>
      <c r="C3624" t="s">
        <v>7</v>
      </c>
      <c r="D3624" t="s">
        <v>103</v>
      </c>
      <c r="E3624" t="s">
        <v>22169</v>
      </c>
      <c r="F3624">
        <v>89</v>
      </c>
    </row>
    <row r="3625" spans="1:6" x14ac:dyDescent="0.25">
      <c r="A3625" t="s">
        <v>58</v>
      </c>
      <c r="B3625">
        <v>2010</v>
      </c>
      <c r="C3625" t="s">
        <v>8</v>
      </c>
      <c r="D3625" t="s">
        <v>38</v>
      </c>
      <c r="E3625" t="s">
        <v>22170</v>
      </c>
      <c r="F3625">
        <v>29</v>
      </c>
    </row>
    <row r="3626" spans="1:6" x14ac:dyDescent="0.25">
      <c r="A3626" t="s">
        <v>58</v>
      </c>
      <c r="B3626">
        <v>2010</v>
      </c>
      <c r="C3626" t="s">
        <v>8</v>
      </c>
      <c r="D3626" t="s">
        <v>40</v>
      </c>
      <c r="E3626" t="s">
        <v>22171</v>
      </c>
      <c r="F3626">
        <v>7</v>
      </c>
    </row>
    <row r="3627" spans="1:6" x14ac:dyDescent="0.25">
      <c r="A3627" t="s">
        <v>58</v>
      </c>
      <c r="B3627">
        <v>2010</v>
      </c>
      <c r="C3627" t="s">
        <v>8</v>
      </c>
      <c r="D3627" t="s">
        <v>102</v>
      </c>
      <c r="E3627" t="s">
        <v>22172</v>
      </c>
      <c r="F3627">
        <v>36</v>
      </c>
    </row>
    <row r="3628" spans="1:6" x14ac:dyDescent="0.25">
      <c r="A3628" t="s">
        <v>58</v>
      </c>
      <c r="B3628">
        <v>2010</v>
      </c>
      <c r="C3628" t="s">
        <v>8</v>
      </c>
      <c r="D3628" t="s">
        <v>107</v>
      </c>
      <c r="E3628" t="s">
        <v>22173</v>
      </c>
      <c r="F3628">
        <v>64</v>
      </c>
    </row>
    <row r="3629" spans="1:6" x14ac:dyDescent="0.25">
      <c r="A3629" t="s">
        <v>58</v>
      </c>
      <c r="B3629">
        <v>2010</v>
      </c>
      <c r="C3629" t="s">
        <v>8</v>
      </c>
      <c r="D3629" t="s">
        <v>39</v>
      </c>
      <c r="E3629" t="s">
        <v>22174</v>
      </c>
      <c r="F3629">
        <v>170</v>
      </c>
    </row>
    <row r="3630" spans="1:6" x14ac:dyDescent="0.25">
      <c r="A3630" t="s">
        <v>58</v>
      </c>
      <c r="B3630">
        <v>2010</v>
      </c>
      <c r="C3630" t="s">
        <v>8</v>
      </c>
      <c r="D3630" t="s">
        <v>103</v>
      </c>
      <c r="E3630" t="s">
        <v>22175</v>
      </c>
      <c r="F3630">
        <v>483</v>
      </c>
    </row>
    <row r="3631" spans="1:6" x14ac:dyDescent="0.25">
      <c r="A3631" t="s">
        <v>58</v>
      </c>
      <c r="B3631">
        <v>2010</v>
      </c>
      <c r="C3631" t="s">
        <v>9</v>
      </c>
      <c r="D3631" t="s">
        <v>38</v>
      </c>
      <c r="E3631" t="s">
        <v>22176</v>
      </c>
      <c r="F3631">
        <v>4</v>
      </c>
    </row>
    <row r="3632" spans="1:6" x14ac:dyDescent="0.25">
      <c r="A3632" t="s">
        <v>58</v>
      </c>
      <c r="B3632">
        <v>2010</v>
      </c>
      <c r="C3632" t="s">
        <v>9</v>
      </c>
      <c r="D3632" t="s">
        <v>40</v>
      </c>
      <c r="E3632" t="s">
        <v>22177</v>
      </c>
      <c r="F3632">
        <v>1</v>
      </c>
    </row>
    <row r="3633" spans="1:6" x14ac:dyDescent="0.25">
      <c r="A3633" t="s">
        <v>58</v>
      </c>
      <c r="B3633">
        <v>2010</v>
      </c>
      <c r="C3633" t="s">
        <v>9</v>
      </c>
      <c r="D3633" t="s">
        <v>102</v>
      </c>
      <c r="E3633" t="s">
        <v>22178</v>
      </c>
      <c r="F3633">
        <v>11</v>
      </c>
    </row>
    <row r="3634" spans="1:6" x14ac:dyDescent="0.25">
      <c r="A3634" t="s">
        <v>58</v>
      </c>
      <c r="B3634">
        <v>2010</v>
      </c>
      <c r="C3634" t="s">
        <v>9</v>
      </c>
      <c r="D3634" t="s">
        <v>107</v>
      </c>
      <c r="E3634" t="s">
        <v>22179</v>
      </c>
      <c r="F3634">
        <v>16</v>
      </c>
    </row>
    <row r="3635" spans="1:6" x14ac:dyDescent="0.25">
      <c r="A3635" t="s">
        <v>58</v>
      </c>
      <c r="B3635">
        <v>2010</v>
      </c>
      <c r="C3635" t="s">
        <v>9</v>
      </c>
      <c r="D3635" t="s">
        <v>39</v>
      </c>
      <c r="E3635" t="s">
        <v>22180</v>
      </c>
      <c r="F3635">
        <v>47</v>
      </c>
    </row>
    <row r="3636" spans="1:6" x14ac:dyDescent="0.25">
      <c r="A3636" t="s">
        <v>58</v>
      </c>
      <c r="B3636">
        <v>2010</v>
      </c>
      <c r="C3636" t="s">
        <v>9</v>
      </c>
      <c r="D3636" t="s">
        <v>103</v>
      </c>
      <c r="E3636" t="s">
        <v>22181</v>
      </c>
      <c r="F3636">
        <v>193</v>
      </c>
    </row>
    <row r="3637" spans="1:6" x14ac:dyDescent="0.25">
      <c r="A3637" t="s">
        <v>58</v>
      </c>
      <c r="B3637">
        <v>2010</v>
      </c>
      <c r="C3637" t="s">
        <v>10</v>
      </c>
      <c r="D3637" t="s">
        <v>102</v>
      </c>
      <c r="E3637" t="s">
        <v>22182</v>
      </c>
      <c r="F3637">
        <v>16</v>
      </c>
    </row>
    <row r="3638" spans="1:6" x14ac:dyDescent="0.25">
      <c r="A3638" t="s">
        <v>58</v>
      </c>
      <c r="B3638">
        <v>2010</v>
      </c>
      <c r="C3638" t="s">
        <v>10</v>
      </c>
      <c r="D3638" t="s">
        <v>107</v>
      </c>
      <c r="E3638" t="s">
        <v>22183</v>
      </c>
      <c r="F3638">
        <v>6</v>
      </c>
    </row>
    <row r="3639" spans="1:6" x14ac:dyDescent="0.25">
      <c r="A3639" t="s">
        <v>58</v>
      </c>
      <c r="B3639">
        <v>2010</v>
      </c>
      <c r="C3639" t="s">
        <v>10</v>
      </c>
      <c r="D3639" t="s">
        <v>39</v>
      </c>
      <c r="E3639" t="s">
        <v>22184</v>
      </c>
      <c r="F3639">
        <v>9</v>
      </c>
    </row>
    <row r="3640" spans="1:6" x14ac:dyDescent="0.25">
      <c r="A3640" t="s">
        <v>58</v>
      </c>
      <c r="B3640">
        <v>2010</v>
      </c>
      <c r="C3640" t="s">
        <v>10</v>
      </c>
      <c r="D3640" t="s">
        <v>103</v>
      </c>
      <c r="E3640" t="s">
        <v>22185</v>
      </c>
      <c r="F3640">
        <v>52</v>
      </c>
    </row>
    <row r="3641" spans="1:6" x14ac:dyDescent="0.25">
      <c r="A3641" t="s">
        <v>58</v>
      </c>
      <c r="B3641">
        <v>2010</v>
      </c>
      <c r="C3641" t="s">
        <v>11</v>
      </c>
      <c r="D3641" t="s">
        <v>38</v>
      </c>
      <c r="E3641" t="s">
        <v>22186</v>
      </c>
      <c r="F3641">
        <v>4</v>
      </c>
    </row>
    <row r="3642" spans="1:6" x14ac:dyDescent="0.25">
      <c r="A3642" t="s">
        <v>58</v>
      </c>
      <c r="B3642">
        <v>2010</v>
      </c>
      <c r="C3642" t="s">
        <v>11</v>
      </c>
      <c r="D3642" t="s">
        <v>102</v>
      </c>
      <c r="E3642" t="s">
        <v>22187</v>
      </c>
      <c r="F3642">
        <v>21</v>
      </c>
    </row>
    <row r="3643" spans="1:6" x14ac:dyDescent="0.25">
      <c r="A3643" t="s">
        <v>58</v>
      </c>
      <c r="B3643">
        <v>2010</v>
      </c>
      <c r="C3643" t="s">
        <v>11</v>
      </c>
      <c r="D3643" t="s">
        <v>107</v>
      </c>
      <c r="E3643" t="s">
        <v>22188</v>
      </c>
      <c r="F3643">
        <v>16</v>
      </c>
    </row>
    <row r="3644" spans="1:6" x14ac:dyDescent="0.25">
      <c r="A3644" t="s">
        <v>58</v>
      </c>
      <c r="B3644">
        <v>2010</v>
      </c>
      <c r="C3644" t="s">
        <v>11</v>
      </c>
      <c r="D3644" t="s">
        <v>39</v>
      </c>
      <c r="E3644" t="s">
        <v>22189</v>
      </c>
      <c r="F3644">
        <v>10</v>
      </c>
    </row>
    <row r="3645" spans="1:6" x14ac:dyDescent="0.25">
      <c r="A3645" t="s">
        <v>58</v>
      </c>
      <c r="B3645">
        <v>2010</v>
      </c>
      <c r="C3645" t="s">
        <v>11</v>
      </c>
      <c r="D3645" t="s">
        <v>103</v>
      </c>
      <c r="E3645" t="s">
        <v>22190</v>
      </c>
      <c r="F3645">
        <v>60</v>
      </c>
    </row>
    <row r="3646" spans="1:6" x14ac:dyDescent="0.25">
      <c r="A3646" t="s">
        <v>58</v>
      </c>
      <c r="B3646">
        <v>2011</v>
      </c>
      <c r="C3646" t="s">
        <v>7</v>
      </c>
      <c r="D3646" t="s">
        <v>38</v>
      </c>
      <c r="E3646" t="s">
        <v>22191</v>
      </c>
      <c r="F3646">
        <v>16</v>
      </c>
    </row>
    <row r="3647" spans="1:6" x14ac:dyDescent="0.25">
      <c r="A3647" t="s">
        <v>58</v>
      </c>
      <c r="B3647">
        <v>2011</v>
      </c>
      <c r="C3647" t="s">
        <v>7</v>
      </c>
      <c r="D3647" t="s">
        <v>40</v>
      </c>
      <c r="E3647" t="s">
        <v>22192</v>
      </c>
      <c r="F3647">
        <v>3</v>
      </c>
    </row>
    <row r="3648" spans="1:6" x14ac:dyDescent="0.25">
      <c r="A3648" t="s">
        <v>58</v>
      </c>
      <c r="B3648">
        <v>2011</v>
      </c>
      <c r="C3648" t="s">
        <v>7</v>
      </c>
      <c r="D3648" t="s">
        <v>102</v>
      </c>
      <c r="E3648" t="s">
        <v>22193</v>
      </c>
      <c r="F3648">
        <v>14</v>
      </c>
    </row>
    <row r="3649" spans="1:6" x14ac:dyDescent="0.25">
      <c r="A3649" t="s">
        <v>58</v>
      </c>
      <c r="B3649">
        <v>2011</v>
      </c>
      <c r="C3649" t="s">
        <v>7</v>
      </c>
      <c r="D3649" t="s">
        <v>107</v>
      </c>
      <c r="E3649" t="s">
        <v>22194</v>
      </c>
      <c r="F3649">
        <v>36</v>
      </c>
    </row>
    <row r="3650" spans="1:6" x14ac:dyDescent="0.25">
      <c r="A3650" t="s">
        <v>58</v>
      </c>
      <c r="B3650">
        <v>2011</v>
      </c>
      <c r="C3650" t="s">
        <v>7</v>
      </c>
      <c r="D3650" t="s">
        <v>39</v>
      </c>
      <c r="E3650" t="s">
        <v>22195</v>
      </c>
      <c r="F3650">
        <v>60</v>
      </c>
    </row>
    <row r="3651" spans="1:6" x14ac:dyDescent="0.25">
      <c r="A3651" t="s">
        <v>58</v>
      </c>
      <c r="B3651">
        <v>2011</v>
      </c>
      <c r="C3651" t="s">
        <v>7</v>
      </c>
      <c r="D3651" t="s">
        <v>103</v>
      </c>
      <c r="E3651" t="s">
        <v>22196</v>
      </c>
      <c r="F3651">
        <v>86</v>
      </c>
    </row>
    <row r="3652" spans="1:6" x14ac:dyDescent="0.25">
      <c r="A3652" t="s">
        <v>58</v>
      </c>
      <c r="B3652">
        <v>2011</v>
      </c>
      <c r="C3652" t="s">
        <v>8</v>
      </c>
      <c r="D3652" t="s">
        <v>38</v>
      </c>
      <c r="E3652" t="s">
        <v>22197</v>
      </c>
      <c r="F3652">
        <v>16</v>
      </c>
    </row>
    <row r="3653" spans="1:6" x14ac:dyDescent="0.25">
      <c r="A3653" t="s">
        <v>58</v>
      </c>
      <c r="B3653">
        <v>2011</v>
      </c>
      <c r="C3653" t="s">
        <v>8</v>
      </c>
      <c r="D3653" t="s">
        <v>40</v>
      </c>
      <c r="E3653" t="s">
        <v>22198</v>
      </c>
      <c r="F3653">
        <v>2</v>
      </c>
    </row>
    <row r="3654" spans="1:6" x14ac:dyDescent="0.25">
      <c r="A3654" t="s">
        <v>58</v>
      </c>
      <c r="B3654">
        <v>2011</v>
      </c>
      <c r="C3654" t="s">
        <v>8</v>
      </c>
      <c r="D3654" t="s">
        <v>102</v>
      </c>
      <c r="E3654" t="s">
        <v>22199</v>
      </c>
      <c r="F3654">
        <v>49</v>
      </c>
    </row>
    <row r="3655" spans="1:6" x14ac:dyDescent="0.25">
      <c r="A3655" t="s">
        <v>58</v>
      </c>
      <c r="B3655">
        <v>2011</v>
      </c>
      <c r="C3655" t="s">
        <v>8</v>
      </c>
      <c r="D3655" t="s">
        <v>107</v>
      </c>
      <c r="E3655" t="s">
        <v>22200</v>
      </c>
      <c r="F3655">
        <v>46</v>
      </c>
    </row>
    <row r="3656" spans="1:6" x14ac:dyDescent="0.25">
      <c r="A3656" t="s">
        <v>58</v>
      </c>
      <c r="B3656">
        <v>2011</v>
      </c>
      <c r="C3656" t="s">
        <v>8</v>
      </c>
      <c r="D3656" t="s">
        <v>39</v>
      </c>
      <c r="E3656" t="s">
        <v>22201</v>
      </c>
      <c r="F3656">
        <v>214</v>
      </c>
    </row>
    <row r="3657" spans="1:6" x14ac:dyDescent="0.25">
      <c r="A3657" t="s">
        <v>58</v>
      </c>
      <c r="B3657">
        <v>2011</v>
      </c>
      <c r="C3657" t="s">
        <v>8</v>
      </c>
      <c r="D3657" t="s">
        <v>103</v>
      </c>
      <c r="E3657" t="s">
        <v>22202</v>
      </c>
      <c r="F3657">
        <v>496</v>
      </c>
    </row>
    <row r="3658" spans="1:6" x14ac:dyDescent="0.25">
      <c r="A3658" t="s">
        <v>58</v>
      </c>
      <c r="B3658">
        <v>2011</v>
      </c>
      <c r="C3658" t="s">
        <v>9</v>
      </c>
      <c r="D3658" t="s">
        <v>38</v>
      </c>
      <c r="E3658" t="s">
        <v>22203</v>
      </c>
      <c r="F3658">
        <v>3</v>
      </c>
    </row>
    <row r="3659" spans="1:6" x14ac:dyDescent="0.25">
      <c r="A3659" t="s">
        <v>58</v>
      </c>
      <c r="B3659">
        <v>2011</v>
      </c>
      <c r="C3659" t="s">
        <v>9</v>
      </c>
      <c r="D3659" t="s">
        <v>40</v>
      </c>
      <c r="E3659" t="s">
        <v>22204</v>
      </c>
      <c r="F3659">
        <v>1</v>
      </c>
    </row>
    <row r="3660" spans="1:6" x14ac:dyDescent="0.25">
      <c r="A3660" t="s">
        <v>58</v>
      </c>
      <c r="B3660">
        <v>2011</v>
      </c>
      <c r="C3660" t="s">
        <v>9</v>
      </c>
      <c r="D3660" t="s">
        <v>102</v>
      </c>
      <c r="E3660" t="s">
        <v>22205</v>
      </c>
      <c r="F3660">
        <v>26</v>
      </c>
    </row>
    <row r="3661" spans="1:6" x14ac:dyDescent="0.25">
      <c r="A3661" t="s">
        <v>58</v>
      </c>
      <c r="B3661">
        <v>2011</v>
      </c>
      <c r="C3661" t="s">
        <v>9</v>
      </c>
      <c r="D3661" t="s">
        <v>107</v>
      </c>
      <c r="E3661" t="s">
        <v>22206</v>
      </c>
      <c r="F3661">
        <v>9</v>
      </c>
    </row>
    <row r="3662" spans="1:6" x14ac:dyDescent="0.25">
      <c r="A3662" t="s">
        <v>58</v>
      </c>
      <c r="B3662">
        <v>2011</v>
      </c>
      <c r="C3662" t="s">
        <v>9</v>
      </c>
      <c r="D3662" t="s">
        <v>39</v>
      </c>
      <c r="E3662" t="s">
        <v>22207</v>
      </c>
      <c r="F3662">
        <v>63</v>
      </c>
    </row>
    <row r="3663" spans="1:6" x14ac:dyDescent="0.25">
      <c r="A3663" t="s">
        <v>58</v>
      </c>
      <c r="B3663">
        <v>2011</v>
      </c>
      <c r="C3663" t="s">
        <v>9</v>
      </c>
      <c r="D3663" t="s">
        <v>103</v>
      </c>
      <c r="E3663" t="s">
        <v>22208</v>
      </c>
      <c r="F3663">
        <v>189</v>
      </c>
    </row>
    <row r="3664" spans="1:6" x14ac:dyDescent="0.25">
      <c r="A3664" t="s">
        <v>58</v>
      </c>
      <c r="B3664">
        <v>2011</v>
      </c>
      <c r="C3664" t="s">
        <v>10</v>
      </c>
      <c r="D3664" t="s">
        <v>38</v>
      </c>
      <c r="E3664" t="s">
        <v>22209</v>
      </c>
      <c r="F3664">
        <v>1</v>
      </c>
    </row>
    <row r="3665" spans="1:6" x14ac:dyDescent="0.25">
      <c r="A3665" t="s">
        <v>58</v>
      </c>
      <c r="B3665">
        <v>2011</v>
      </c>
      <c r="C3665" t="s">
        <v>10</v>
      </c>
      <c r="D3665" t="s">
        <v>102</v>
      </c>
      <c r="E3665" t="s">
        <v>22210</v>
      </c>
      <c r="F3665">
        <v>16</v>
      </c>
    </row>
    <row r="3666" spans="1:6" x14ac:dyDescent="0.25">
      <c r="A3666" t="s">
        <v>58</v>
      </c>
      <c r="B3666">
        <v>2011</v>
      </c>
      <c r="C3666" t="s">
        <v>10</v>
      </c>
      <c r="D3666" t="s">
        <v>107</v>
      </c>
      <c r="E3666" t="s">
        <v>22211</v>
      </c>
      <c r="F3666">
        <v>3</v>
      </c>
    </row>
    <row r="3667" spans="1:6" x14ac:dyDescent="0.25">
      <c r="A3667" t="s">
        <v>58</v>
      </c>
      <c r="B3667">
        <v>2011</v>
      </c>
      <c r="C3667" t="s">
        <v>10</v>
      </c>
      <c r="D3667" t="s">
        <v>39</v>
      </c>
      <c r="E3667" t="s">
        <v>22212</v>
      </c>
      <c r="F3667">
        <v>7</v>
      </c>
    </row>
    <row r="3668" spans="1:6" x14ac:dyDescent="0.25">
      <c r="A3668" t="s">
        <v>58</v>
      </c>
      <c r="B3668">
        <v>2011</v>
      </c>
      <c r="C3668" t="s">
        <v>10</v>
      </c>
      <c r="D3668" t="s">
        <v>103</v>
      </c>
      <c r="E3668" t="s">
        <v>22213</v>
      </c>
      <c r="F3668">
        <v>58</v>
      </c>
    </row>
    <row r="3669" spans="1:6" x14ac:dyDescent="0.25">
      <c r="A3669" t="s">
        <v>58</v>
      </c>
      <c r="B3669">
        <v>2011</v>
      </c>
      <c r="C3669" t="s">
        <v>11</v>
      </c>
      <c r="D3669" t="s">
        <v>102</v>
      </c>
      <c r="E3669" t="s">
        <v>22214</v>
      </c>
      <c r="F3669">
        <v>40</v>
      </c>
    </row>
    <row r="3670" spans="1:6" x14ac:dyDescent="0.25">
      <c r="A3670" t="s">
        <v>58</v>
      </c>
      <c r="B3670">
        <v>2011</v>
      </c>
      <c r="C3670" t="s">
        <v>11</v>
      </c>
      <c r="D3670" t="s">
        <v>107</v>
      </c>
      <c r="E3670" t="s">
        <v>22215</v>
      </c>
      <c r="F3670">
        <v>10</v>
      </c>
    </row>
    <row r="3671" spans="1:6" x14ac:dyDescent="0.25">
      <c r="A3671" t="s">
        <v>58</v>
      </c>
      <c r="B3671">
        <v>2011</v>
      </c>
      <c r="C3671" t="s">
        <v>11</v>
      </c>
      <c r="D3671" t="s">
        <v>39</v>
      </c>
      <c r="E3671" t="s">
        <v>22216</v>
      </c>
      <c r="F3671">
        <v>17</v>
      </c>
    </row>
    <row r="3672" spans="1:6" x14ac:dyDescent="0.25">
      <c r="A3672" t="s">
        <v>58</v>
      </c>
      <c r="B3672">
        <v>2011</v>
      </c>
      <c r="C3672" t="s">
        <v>11</v>
      </c>
      <c r="D3672" t="s">
        <v>103</v>
      </c>
      <c r="E3672" t="s">
        <v>22217</v>
      </c>
      <c r="F3672">
        <v>82</v>
      </c>
    </row>
    <row r="3673" spans="1:6" x14ac:dyDescent="0.25">
      <c r="A3673" t="s">
        <v>58</v>
      </c>
      <c r="B3673">
        <v>2012</v>
      </c>
      <c r="C3673" t="s">
        <v>7</v>
      </c>
      <c r="D3673" t="s">
        <v>38</v>
      </c>
      <c r="E3673" t="s">
        <v>22218</v>
      </c>
      <c r="F3673">
        <v>9</v>
      </c>
    </row>
    <row r="3674" spans="1:6" x14ac:dyDescent="0.25">
      <c r="A3674" t="s">
        <v>58</v>
      </c>
      <c r="B3674">
        <v>2012</v>
      </c>
      <c r="C3674" t="s">
        <v>7</v>
      </c>
      <c r="D3674" t="s">
        <v>40</v>
      </c>
      <c r="E3674" t="s">
        <v>22219</v>
      </c>
      <c r="F3674">
        <v>4</v>
      </c>
    </row>
    <row r="3675" spans="1:6" x14ac:dyDescent="0.25">
      <c r="A3675" t="s">
        <v>58</v>
      </c>
      <c r="B3675">
        <v>2012</v>
      </c>
      <c r="C3675" t="s">
        <v>7</v>
      </c>
      <c r="D3675" t="s">
        <v>102</v>
      </c>
      <c r="E3675" t="s">
        <v>22220</v>
      </c>
      <c r="F3675">
        <v>16</v>
      </c>
    </row>
    <row r="3676" spans="1:6" x14ac:dyDescent="0.25">
      <c r="A3676" t="s">
        <v>58</v>
      </c>
      <c r="B3676">
        <v>2012</v>
      </c>
      <c r="C3676" t="s">
        <v>7</v>
      </c>
      <c r="D3676" t="s">
        <v>107</v>
      </c>
      <c r="E3676" t="s">
        <v>22221</v>
      </c>
      <c r="F3676">
        <v>51</v>
      </c>
    </row>
    <row r="3677" spans="1:6" x14ac:dyDescent="0.25">
      <c r="A3677" t="s">
        <v>58</v>
      </c>
      <c r="B3677">
        <v>2012</v>
      </c>
      <c r="C3677" t="s">
        <v>7</v>
      </c>
      <c r="D3677" t="s">
        <v>39</v>
      </c>
      <c r="E3677" t="s">
        <v>22222</v>
      </c>
      <c r="F3677">
        <v>42</v>
      </c>
    </row>
    <row r="3678" spans="1:6" x14ac:dyDescent="0.25">
      <c r="A3678" t="s">
        <v>58</v>
      </c>
      <c r="B3678">
        <v>2012</v>
      </c>
      <c r="C3678" t="s">
        <v>7</v>
      </c>
      <c r="D3678" t="s">
        <v>103</v>
      </c>
      <c r="E3678" t="s">
        <v>22223</v>
      </c>
      <c r="F3678">
        <v>78</v>
      </c>
    </row>
    <row r="3679" spans="1:6" x14ac:dyDescent="0.25">
      <c r="A3679" t="s">
        <v>58</v>
      </c>
      <c r="B3679">
        <v>2012</v>
      </c>
      <c r="C3679" t="s">
        <v>8</v>
      </c>
      <c r="D3679" t="s">
        <v>38</v>
      </c>
      <c r="E3679" t="s">
        <v>22224</v>
      </c>
      <c r="F3679">
        <v>45</v>
      </c>
    </row>
    <row r="3680" spans="1:6" x14ac:dyDescent="0.25">
      <c r="A3680" t="s">
        <v>58</v>
      </c>
      <c r="B3680">
        <v>2012</v>
      </c>
      <c r="C3680" t="s">
        <v>8</v>
      </c>
      <c r="D3680" t="s">
        <v>40</v>
      </c>
      <c r="E3680" t="s">
        <v>22225</v>
      </c>
      <c r="F3680">
        <v>2</v>
      </c>
    </row>
    <row r="3681" spans="1:6" x14ac:dyDescent="0.25">
      <c r="A3681" t="s">
        <v>58</v>
      </c>
      <c r="B3681">
        <v>2012</v>
      </c>
      <c r="C3681" t="s">
        <v>8</v>
      </c>
      <c r="D3681" t="s">
        <v>102</v>
      </c>
      <c r="E3681" t="s">
        <v>22226</v>
      </c>
      <c r="F3681">
        <v>49</v>
      </c>
    </row>
    <row r="3682" spans="1:6" x14ac:dyDescent="0.25">
      <c r="A3682" t="s">
        <v>58</v>
      </c>
      <c r="B3682">
        <v>2012</v>
      </c>
      <c r="C3682" t="s">
        <v>8</v>
      </c>
      <c r="D3682" t="s">
        <v>107</v>
      </c>
      <c r="E3682" t="s">
        <v>22227</v>
      </c>
      <c r="F3682">
        <v>67</v>
      </c>
    </row>
    <row r="3683" spans="1:6" x14ac:dyDescent="0.25">
      <c r="A3683" t="s">
        <v>58</v>
      </c>
      <c r="B3683">
        <v>2012</v>
      </c>
      <c r="C3683" t="s">
        <v>8</v>
      </c>
      <c r="D3683" t="s">
        <v>39</v>
      </c>
      <c r="E3683" t="s">
        <v>22228</v>
      </c>
      <c r="F3683">
        <v>158</v>
      </c>
    </row>
    <row r="3684" spans="1:6" x14ac:dyDescent="0.25">
      <c r="A3684" t="s">
        <v>58</v>
      </c>
      <c r="B3684">
        <v>2012</v>
      </c>
      <c r="C3684" t="s">
        <v>8</v>
      </c>
      <c r="D3684" t="s">
        <v>103</v>
      </c>
      <c r="E3684" t="s">
        <v>22229</v>
      </c>
      <c r="F3684">
        <v>476</v>
      </c>
    </row>
    <row r="3685" spans="1:6" x14ac:dyDescent="0.25">
      <c r="A3685" t="s">
        <v>58</v>
      </c>
      <c r="B3685">
        <v>2012</v>
      </c>
      <c r="C3685" t="s">
        <v>9</v>
      </c>
      <c r="D3685" t="s">
        <v>38</v>
      </c>
      <c r="E3685" t="s">
        <v>22230</v>
      </c>
      <c r="F3685">
        <v>6</v>
      </c>
    </row>
    <row r="3686" spans="1:6" x14ac:dyDescent="0.25">
      <c r="A3686" t="s">
        <v>58</v>
      </c>
      <c r="B3686">
        <v>2012</v>
      </c>
      <c r="C3686" t="s">
        <v>9</v>
      </c>
      <c r="D3686" t="s">
        <v>40</v>
      </c>
      <c r="E3686" t="s">
        <v>22231</v>
      </c>
      <c r="F3686">
        <v>2</v>
      </c>
    </row>
    <row r="3687" spans="1:6" x14ac:dyDescent="0.25">
      <c r="A3687" t="s">
        <v>58</v>
      </c>
      <c r="B3687">
        <v>2012</v>
      </c>
      <c r="C3687" t="s">
        <v>9</v>
      </c>
      <c r="D3687" t="s">
        <v>102</v>
      </c>
      <c r="E3687" t="s">
        <v>22232</v>
      </c>
      <c r="F3687">
        <v>26</v>
      </c>
    </row>
    <row r="3688" spans="1:6" x14ac:dyDescent="0.25">
      <c r="A3688" t="s">
        <v>58</v>
      </c>
      <c r="B3688">
        <v>2012</v>
      </c>
      <c r="C3688" t="s">
        <v>9</v>
      </c>
      <c r="D3688" t="s">
        <v>107</v>
      </c>
      <c r="E3688" t="s">
        <v>22233</v>
      </c>
      <c r="F3688">
        <v>16</v>
      </c>
    </row>
    <row r="3689" spans="1:6" x14ac:dyDescent="0.25">
      <c r="A3689" t="s">
        <v>58</v>
      </c>
      <c r="B3689">
        <v>2012</v>
      </c>
      <c r="C3689" t="s">
        <v>9</v>
      </c>
      <c r="D3689" t="s">
        <v>39</v>
      </c>
      <c r="E3689" t="s">
        <v>22234</v>
      </c>
      <c r="F3689">
        <v>53</v>
      </c>
    </row>
    <row r="3690" spans="1:6" x14ac:dyDescent="0.25">
      <c r="A3690" t="s">
        <v>58</v>
      </c>
      <c r="B3690">
        <v>2012</v>
      </c>
      <c r="C3690" t="s">
        <v>9</v>
      </c>
      <c r="D3690" t="s">
        <v>103</v>
      </c>
      <c r="E3690" t="s">
        <v>22235</v>
      </c>
      <c r="F3690">
        <v>157</v>
      </c>
    </row>
    <row r="3691" spans="1:6" x14ac:dyDescent="0.25">
      <c r="A3691" t="s">
        <v>58</v>
      </c>
      <c r="B3691">
        <v>2012</v>
      </c>
      <c r="C3691" t="s">
        <v>10</v>
      </c>
      <c r="D3691" t="s">
        <v>38</v>
      </c>
      <c r="E3691" t="s">
        <v>22236</v>
      </c>
      <c r="F3691">
        <v>1</v>
      </c>
    </row>
    <row r="3692" spans="1:6" x14ac:dyDescent="0.25">
      <c r="A3692" t="s">
        <v>58</v>
      </c>
      <c r="B3692">
        <v>2012</v>
      </c>
      <c r="C3692" t="s">
        <v>10</v>
      </c>
      <c r="D3692" t="s">
        <v>40</v>
      </c>
      <c r="E3692" t="s">
        <v>22237</v>
      </c>
      <c r="F3692">
        <v>1</v>
      </c>
    </row>
    <row r="3693" spans="1:6" x14ac:dyDescent="0.25">
      <c r="A3693" t="s">
        <v>58</v>
      </c>
      <c r="B3693">
        <v>2012</v>
      </c>
      <c r="C3693" t="s">
        <v>10</v>
      </c>
      <c r="D3693" t="s">
        <v>102</v>
      </c>
      <c r="E3693" t="s">
        <v>22238</v>
      </c>
      <c r="F3693">
        <v>16</v>
      </c>
    </row>
    <row r="3694" spans="1:6" x14ac:dyDescent="0.25">
      <c r="A3694" t="s">
        <v>58</v>
      </c>
      <c r="B3694">
        <v>2012</v>
      </c>
      <c r="C3694" t="s">
        <v>10</v>
      </c>
      <c r="D3694" t="s">
        <v>107</v>
      </c>
      <c r="E3694" t="s">
        <v>22239</v>
      </c>
      <c r="F3694">
        <v>7</v>
      </c>
    </row>
    <row r="3695" spans="1:6" x14ac:dyDescent="0.25">
      <c r="A3695" t="s">
        <v>58</v>
      </c>
      <c r="B3695">
        <v>2012</v>
      </c>
      <c r="C3695" t="s">
        <v>10</v>
      </c>
      <c r="D3695" t="s">
        <v>39</v>
      </c>
      <c r="E3695" t="s">
        <v>22240</v>
      </c>
      <c r="F3695">
        <v>11</v>
      </c>
    </row>
    <row r="3696" spans="1:6" x14ac:dyDescent="0.25">
      <c r="A3696" t="s">
        <v>58</v>
      </c>
      <c r="B3696">
        <v>2012</v>
      </c>
      <c r="C3696" t="s">
        <v>10</v>
      </c>
      <c r="D3696" t="s">
        <v>103</v>
      </c>
      <c r="E3696" t="s">
        <v>22241</v>
      </c>
      <c r="F3696">
        <v>51</v>
      </c>
    </row>
    <row r="3697" spans="1:6" x14ac:dyDescent="0.25">
      <c r="A3697" t="s">
        <v>58</v>
      </c>
      <c r="B3697">
        <v>2012</v>
      </c>
      <c r="C3697" t="s">
        <v>11</v>
      </c>
      <c r="D3697" t="s">
        <v>38</v>
      </c>
      <c r="E3697" t="s">
        <v>22242</v>
      </c>
      <c r="F3697">
        <v>2</v>
      </c>
    </row>
    <row r="3698" spans="1:6" x14ac:dyDescent="0.25">
      <c r="A3698" t="s">
        <v>58</v>
      </c>
      <c r="B3698">
        <v>2012</v>
      </c>
      <c r="C3698" t="s">
        <v>11</v>
      </c>
      <c r="D3698" t="s">
        <v>102</v>
      </c>
      <c r="E3698" t="s">
        <v>22243</v>
      </c>
      <c r="F3698">
        <v>38</v>
      </c>
    </row>
    <row r="3699" spans="1:6" x14ac:dyDescent="0.25">
      <c r="A3699" t="s">
        <v>58</v>
      </c>
      <c r="B3699">
        <v>2012</v>
      </c>
      <c r="C3699" t="s">
        <v>11</v>
      </c>
      <c r="D3699" t="s">
        <v>107</v>
      </c>
      <c r="E3699" t="s">
        <v>22244</v>
      </c>
      <c r="F3699">
        <v>7</v>
      </c>
    </row>
    <row r="3700" spans="1:6" x14ac:dyDescent="0.25">
      <c r="A3700" t="s">
        <v>58</v>
      </c>
      <c r="B3700">
        <v>2012</v>
      </c>
      <c r="C3700" t="s">
        <v>11</v>
      </c>
      <c r="D3700" t="s">
        <v>39</v>
      </c>
      <c r="E3700" t="s">
        <v>22245</v>
      </c>
      <c r="F3700">
        <v>22</v>
      </c>
    </row>
    <row r="3701" spans="1:6" x14ac:dyDescent="0.25">
      <c r="A3701" t="s">
        <v>58</v>
      </c>
      <c r="B3701">
        <v>2012</v>
      </c>
      <c r="C3701" t="s">
        <v>11</v>
      </c>
      <c r="D3701" t="s">
        <v>103</v>
      </c>
      <c r="E3701" t="s">
        <v>22246</v>
      </c>
      <c r="F3701">
        <v>90</v>
      </c>
    </row>
    <row r="3702" spans="1:6" x14ac:dyDescent="0.25">
      <c r="A3702" t="s">
        <v>58</v>
      </c>
      <c r="B3702">
        <v>2013</v>
      </c>
      <c r="C3702" t="s">
        <v>7</v>
      </c>
      <c r="D3702" t="s">
        <v>38</v>
      </c>
      <c r="E3702" t="s">
        <v>22247</v>
      </c>
      <c r="F3702">
        <v>22</v>
      </c>
    </row>
    <row r="3703" spans="1:6" x14ac:dyDescent="0.25">
      <c r="A3703" t="s">
        <v>58</v>
      </c>
      <c r="B3703">
        <v>2013</v>
      </c>
      <c r="C3703" t="s">
        <v>7</v>
      </c>
      <c r="D3703" t="s">
        <v>40</v>
      </c>
      <c r="E3703" t="s">
        <v>22248</v>
      </c>
      <c r="F3703">
        <v>4</v>
      </c>
    </row>
    <row r="3704" spans="1:6" x14ac:dyDescent="0.25">
      <c r="A3704" t="s">
        <v>58</v>
      </c>
      <c r="B3704">
        <v>2013</v>
      </c>
      <c r="C3704" t="s">
        <v>7</v>
      </c>
      <c r="D3704" t="s">
        <v>102</v>
      </c>
      <c r="E3704" t="s">
        <v>22249</v>
      </c>
      <c r="F3704">
        <v>18</v>
      </c>
    </row>
    <row r="3705" spans="1:6" x14ac:dyDescent="0.25">
      <c r="A3705" t="s">
        <v>58</v>
      </c>
      <c r="B3705">
        <v>2013</v>
      </c>
      <c r="C3705" t="s">
        <v>7</v>
      </c>
      <c r="D3705" t="s">
        <v>107</v>
      </c>
      <c r="E3705" t="s">
        <v>22250</v>
      </c>
      <c r="F3705">
        <v>50</v>
      </c>
    </row>
    <row r="3706" spans="1:6" x14ac:dyDescent="0.25">
      <c r="A3706" t="s">
        <v>58</v>
      </c>
      <c r="B3706">
        <v>2013</v>
      </c>
      <c r="C3706" t="s">
        <v>7</v>
      </c>
      <c r="D3706" t="s">
        <v>39</v>
      </c>
      <c r="E3706" t="s">
        <v>22251</v>
      </c>
      <c r="F3706">
        <v>28</v>
      </c>
    </row>
    <row r="3707" spans="1:6" x14ac:dyDescent="0.25">
      <c r="A3707" t="s">
        <v>58</v>
      </c>
      <c r="B3707">
        <v>2013</v>
      </c>
      <c r="C3707" t="s">
        <v>7</v>
      </c>
      <c r="D3707" t="s">
        <v>103</v>
      </c>
      <c r="E3707" t="s">
        <v>22252</v>
      </c>
      <c r="F3707">
        <v>99</v>
      </c>
    </row>
    <row r="3708" spans="1:6" x14ac:dyDescent="0.25">
      <c r="A3708" t="s">
        <v>58</v>
      </c>
      <c r="B3708">
        <v>2013</v>
      </c>
      <c r="C3708" t="s">
        <v>8</v>
      </c>
      <c r="D3708" t="s">
        <v>38</v>
      </c>
      <c r="E3708" t="s">
        <v>22253</v>
      </c>
      <c r="F3708">
        <v>48</v>
      </c>
    </row>
    <row r="3709" spans="1:6" x14ac:dyDescent="0.25">
      <c r="A3709" t="s">
        <v>58</v>
      </c>
      <c r="B3709">
        <v>2013</v>
      </c>
      <c r="C3709" t="s">
        <v>8</v>
      </c>
      <c r="D3709" t="s">
        <v>40</v>
      </c>
      <c r="E3709" t="s">
        <v>22254</v>
      </c>
      <c r="F3709">
        <v>4</v>
      </c>
    </row>
    <row r="3710" spans="1:6" x14ac:dyDescent="0.25">
      <c r="A3710" t="s">
        <v>58</v>
      </c>
      <c r="B3710">
        <v>2013</v>
      </c>
      <c r="C3710" t="s">
        <v>8</v>
      </c>
      <c r="D3710" t="s">
        <v>102</v>
      </c>
      <c r="E3710" t="s">
        <v>22255</v>
      </c>
      <c r="F3710">
        <v>51</v>
      </c>
    </row>
    <row r="3711" spans="1:6" x14ac:dyDescent="0.25">
      <c r="A3711" t="s">
        <v>58</v>
      </c>
      <c r="B3711">
        <v>2013</v>
      </c>
      <c r="C3711" t="s">
        <v>8</v>
      </c>
      <c r="D3711" t="s">
        <v>107</v>
      </c>
      <c r="E3711" t="s">
        <v>22256</v>
      </c>
      <c r="F3711">
        <v>47</v>
      </c>
    </row>
    <row r="3712" spans="1:6" x14ac:dyDescent="0.25">
      <c r="A3712" t="s">
        <v>58</v>
      </c>
      <c r="B3712">
        <v>2013</v>
      </c>
      <c r="C3712" t="s">
        <v>8</v>
      </c>
      <c r="D3712" t="s">
        <v>39</v>
      </c>
      <c r="E3712" t="s">
        <v>22257</v>
      </c>
      <c r="F3712">
        <v>138</v>
      </c>
    </row>
    <row r="3713" spans="1:6" x14ac:dyDescent="0.25">
      <c r="A3713" t="s">
        <v>58</v>
      </c>
      <c r="B3713">
        <v>2013</v>
      </c>
      <c r="C3713" t="s">
        <v>8</v>
      </c>
      <c r="D3713" t="s">
        <v>103</v>
      </c>
      <c r="E3713" t="s">
        <v>22258</v>
      </c>
      <c r="F3713">
        <v>484</v>
      </c>
    </row>
    <row r="3714" spans="1:6" x14ac:dyDescent="0.25">
      <c r="A3714" t="s">
        <v>58</v>
      </c>
      <c r="B3714">
        <v>2013</v>
      </c>
      <c r="C3714" t="s">
        <v>9</v>
      </c>
      <c r="D3714" t="s">
        <v>38</v>
      </c>
      <c r="E3714" t="s">
        <v>22259</v>
      </c>
      <c r="F3714">
        <v>8</v>
      </c>
    </row>
    <row r="3715" spans="1:6" x14ac:dyDescent="0.25">
      <c r="A3715" t="s">
        <v>58</v>
      </c>
      <c r="B3715">
        <v>2013</v>
      </c>
      <c r="C3715" t="s">
        <v>9</v>
      </c>
      <c r="D3715" t="s">
        <v>102</v>
      </c>
      <c r="E3715" t="s">
        <v>22260</v>
      </c>
      <c r="F3715">
        <v>29</v>
      </c>
    </row>
    <row r="3716" spans="1:6" x14ac:dyDescent="0.25">
      <c r="A3716" t="s">
        <v>58</v>
      </c>
      <c r="B3716">
        <v>2013</v>
      </c>
      <c r="C3716" t="s">
        <v>9</v>
      </c>
      <c r="D3716" t="s">
        <v>107</v>
      </c>
      <c r="E3716" t="s">
        <v>22261</v>
      </c>
      <c r="F3716">
        <v>19</v>
      </c>
    </row>
    <row r="3717" spans="1:6" x14ac:dyDescent="0.25">
      <c r="A3717" t="s">
        <v>58</v>
      </c>
      <c r="B3717">
        <v>2013</v>
      </c>
      <c r="C3717" t="s">
        <v>9</v>
      </c>
      <c r="D3717" t="s">
        <v>39</v>
      </c>
      <c r="E3717" t="s">
        <v>22262</v>
      </c>
      <c r="F3717">
        <v>41</v>
      </c>
    </row>
    <row r="3718" spans="1:6" x14ac:dyDescent="0.25">
      <c r="A3718" t="s">
        <v>58</v>
      </c>
      <c r="B3718">
        <v>2013</v>
      </c>
      <c r="C3718" t="s">
        <v>9</v>
      </c>
      <c r="D3718" t="s">
        <v>103</v>
      </c>
      <c r="E3718" t="s">
        <v>22263</v>
      </c>
      <c r="F3718">
        <v>164</v>
      </c>
    </row>
    <row r="3719" spans="1:6" x14ac:dyDescent="0.25">
      <c r="A3719" t="s">
        <v>58</v>
      </c>
      <c r="B3719">
        <v>2013</v>
      </c>
      <c r="C3719" t="s">
        <v>10</v>
      </c>
      <c r="D3719" t="s">
        <v>38</v>
      </c>
      <c r="E3719" t="s">
        <v>22264</v>
      </c>
      <c r="F3719">
        <v>2</v>
      </c>
    </row>
    <row r="3720" spans="1:6" x14ac:dyDescent="0.25">
      <c r="A3720" t="s">
        <v>58</v>
      </c>
      <c r="B3720">
        <v>2013</v>
      </c>
      <c r="C3720" t="s">
        <v>10</v>
      </c>
      <c r="D3720" t="s">
        <v>40</v>
      </c>
      <c r="E3720" t="s">
        <v>22265</v>
      </c>
      <c r="F3720">
        <v>2</v>
      </c>
    </row>
    <row r="3721" spans="1:6" x14ac:dyDescent="0.25">
      <c r="A3721" t="s">
        <v>58</v>
      </c>
      <c r="B3721">
        <v>2013</v>
      </c>
      <c r="C3721" t="s">
        <v>10</v>
      </c>
      <c r="D3721" t="s">
        <v>102</v>
      </c>
      <c r="E3721" t="s">
        <v>22266</v>
      </c>
      <c r="F3721">
        <v>18</v>
      </c>
    </row>
    <row r="3722" spans="1:6" x14ac:dyDescent="0.25">
      <c r="A3722" t="s">
        <v>58</v>
      </c>
      <c r="B3722">
        <v>2013</v>
      </c>
      <c r="C3722" t="s">
        <v>10</v>
      </c>
      <c r="D3722" t="s">
        <v>107</v>
      </c>
      <c r="E3722" t="s">
        <v>22267</v>
      </c>
      <c r="F3722">
        <v>7</v>
      </c>
    </row>
    <row r="3723" spans="1:6" x14ac:dyDescent="0.25">
      <c r="A3723" t="s">
        <v>58</v>
      </c>
      <c r="B3723">
        <v>2013</v>
      </c>
      <c r="C3723" t="s">
        <v>10</v>
      </c>
      <c r="D3723" t="s">
        <v>39</v>
      </c>
      <c r="E3723" t="s">
        <v>22268</v>
      </c>
      <c r="F3723">
        <v>9</v>
      </c>
    </row>
    <row r="3724" spans="1:6" x14ac:dyDescent="0.25">
      <c r="A3724" t="s">
        <v>58</v>
      </c>
      <c r="B3724">
        <v>2013</v>
      </c>
      <c r="C3724" t="s">
        <v>10</v>
      </c>
      <c r="D3724" t="s">
        <v>103</v>
      </c>
      <c r="E3724" t="s">
        <v>22269</v>
      </c>
      <c r="F3724">
        <v>58</v>
      </c>
    </row>
    <row r="3725" spans="1:6" x14ac:dyDescent="0.25">
      <c r="A3725" t="s">
        <v>58</v>
      </c>
      <c r="B3725">
        <v>2013</v>
      </c>
      <c r="C3725" t="s">
        <v>11</v>
      </c>
      <c r="D3725" t="s">
        <v>38</v>
      </c>
      <c r="E3725" t="s">
        <v>22270</v>
      </c>
      <c r="F3725">
        <v>3</v>
      </c>
    </row>
    <row r="3726" spans="1:6" x14ac:dyDescent="0.25">
      <c r="A3726" t="s">
        <v>58</v>
      </c>
      <c r="B3726">
        <v>2013</v>
      </c>
      <c r="C3726" t="s">
        <v>11</v>
      </c>
      <c r="D3726" t="s">
        <v>40</v>
      </c>
      <c r="E3726" t="s">
        <v>22271</v>
      </c>
      <c r="F3726">
        <v>1</v>
      </c>
    </row>
    <row r="3727" spans="1:6" x14ac:dyDescent="0.25">
      <c r="A3727" t="s">
        <v>58</v>
      </c>
      <c r="B3727">
        <v>2013</v>
      </c>
      <c r="C3727" t="s">
        <v>11</v>
      </c>
      <c r="D3727" t="s">
        <v>102</v>
      </c>
      <c r="E3727" t="s">
        <v>22272</v>
      </c>
      <c r="F3727">
        <v>47</v>
      </c>
    </row>
    <row r="3728" spans="1:6" x14ac:dyDescent="0.25">
      <c r="A3728" t="s">
        <v>58</v>
      </c>
      <c r="B3728">
        <v>2013</v>
      </c>
      <c r="C3728" t="s">
        <v>11</v>
      </c>
      <c r="D3728" t="s">
        <v>107</v>
      </c>
      <c r="E3728" t="s">
        <v>22273</v>
      </c>
      <c r="F3728">
        <v>20</v>
      </c>
    </row>
    <row r="3729" spans="1:6" x14ac:dyDescent="0.25">
      <c r="A3729" t="s">
        <v>58</v>
      </c>
      <c r="B3729">
        <v>2013</v>
      </c>
      <c r="C3729" t="s">
        <v>11</v>
      </c>
      <c r="D3729" t="s">
        <v>39</v>
      </c>
      <c r="E3729" t="s">
        <v>22274</v>
      </c>
      <c r="F3729">
        <v>18</v>
      </c>
    </row>
    <row r="3730" spans="1:6" x14ac:dyDescent="0.25">
      <c r="A3730" t="s">
        <v>58</v>
      </c>
      <c r="B3730">
        <v>2013</v>
      </c>
      <c r="C3730" t="s">
        <v>11</v>
      </c>
      <c r="D3730" t="s">
        <v>103</v>
      </c>
      <c r="E3730" t="s">
        <v>22275</v>
      </c>
      <c r="F3730">
        <v>90</v>
      </c>
    </row>
    <row r="3731" spans="1:6" x14ac:dyDescent="0.25">
      <c r="A3731" t="s">
        <v>58</v>
      </c>
      <c r="B3731">
        <v>2014</v>
      </c>
      <c r="C3731" t="s">
        <v>7</v>
      </c>
      <c r="D3731" t="s">
        <v>38</v>
      </c>
      <c r="E3731" t="s">
        <v>22276</v>
      </c>
      <c r="F3731">
        <v>24</v>
      </c>
    </row>
    <row r="3732" spans="1:6" x14ac:dyDescent="0.25">
      <c r="A3732" t="s">
        <v>58</v>
      </c>
      <c r="B3732">
        <v>2014</v>
      </c>
      <c r="C3732" t="s">
        <v>7</v>
      </c>
      <c r="D3732" t="s">
        <v>40</v>
      </c>
      <c r="E3732" t="s">
        <v>22277</v>
      </c>
      <c r="F3732">
        <v>4</v>
      </c>
    </row>
    <row r="3733" spans="1:6" x14ac:dyDescent="0.25">
      <c r="A3733" t="s">
        <v>58</v>
      </c>
      <c r="B3733">
        <v>2014</v>
      </c>
      <c r="C3733" t="s">
        <v>7</v>
      </c>
      <c r="D3733" t="s">
        <v>102</v>
      </c>
      <c r="E3733" t="s">
        <v>22278</v>
      </c>
      <c r="F3733">
        <v>26</v>
      </c>
    </row>
    <row r="3734" spans="1:6" x14ac:dyDescent="0.25">
      <c r="A3734" t="s">
        <v>58</v>
      </c>
      <c r="B3734">
        <v>2014</v>
      </c>
      <c r="C3734" t="s">
        <v>7</v>
      </c>
      <c r="D3734" t="s">
        <v>107</v>
      </c>
      <c r="E3734" t="s">
        <v>22279</v>
      </c>
      <c r="F3734">
        <v>27</v>
      </c>
    </row>
    <row r="3735" spans="1:6" x14ac:dyDescent="0.25">
      <c r="A3735" t="s">
        <v>58</v>
      </c>
      <c r="B3735">
        <v>2014</v>
      </c>
      <c r="C3735" t="s">
        <v>7</v>
      </c>
      <c r="D3735" t="s">
        <v>39</v>
      </c>
      <c r="E3735" t="s">
        <v>22280</v>
      </c>
      <c r="F3735">
        <v>57</v>
      </c>
    </row>
    <row r="3736" spans="1:6" x14ac:dyDescent="0.25">
      <c r="A3736" t="s">
        <v>58</v>
      </c>
      <c r="B3736">
        <v>2014</v>
      </c>
      <c r="C3736" t="s">
        <v>7</v>
      </c>
      <c r="D3736" t="s">
        <v>103</v>
      </c>
      <c r="E3736" t="s">
        <v>22281</v>
      </c>
      <c r="F3736">
        <v>83</v>
      </c>
    </row>
    <row r="3737" spans="1:6" x14ac:dyDescent="0.25">
      <c r="A3737" t="s">
        <v>58</v>
      </c>
      <c r="B3737">
        <v>2014</v>
      </c>
      <c r="C3737" t="s">
        <v>8</v>
      </c>
      <c r="D3737" t="s">
        <v>38</v>
      </c>
      <c r="E3737" t="s">
        <v>22282</v>
      </c>
      <c r="F3737">
        <v>62</v>
      </c>
    </row>
    <row r="3738" spans="1:6" x14ac:dyDescent="0.25">
      <c r="A3738" t="s">
        <v>58</v>
      </c>
      <c r="B3738">
        <v>2014</v>
      </c>
      <c r="C3738" t="s">
        <v>8</v>
      </c>
      <c r="D3738" t="s">
        <v>40</v>
      </c>
      <c r="E3738" t="s">
        <v>22283</v>
      </c>
      <c r="F3738">
        <v>4</v>
      </c>
    </row>
    <row r="3739" spans="1:6" x14ac:dyDescent="0.25">
      <c r="A3739" t="s">
        <v>58</v>
      </c>
      <c r="B3739">
        <v>2014</v>
      </c>
      <c r="C3739" t="s">
        <v>8</v>
      </c>
      <c r="D3739" t="s">
        <v>102</v>
      </c>
      <c r="E3739" t="s">
        <v>22284</v>
      </c>
      <c r="F3739">
        <v>51</v>
      </c>
    </row>
    <row r="3740" spans="1:6" x14ac:dyDescent="0.25">
      <c r="A3740" t="s">
        <v>58</v>
      </c>
      <c r="B3740">
        <v>2014</v>
      </c>
      <c r="C3740" t="s">
        <v>8</v>
      </c>
      <c r="D3740" t="s">
        <v>107</v>
      </c>
      <c r="E3740" t="s">
        <v>22285</v>
      </c>
      <c r="F3740">
        <v>39</v>
      </c>
    </row>
    <row r="3741" spans="1:6" x14ac:dyDescent="0.25">
      <c r="A3741" t="s">
        <v>58</v>
      </c>
      <c r="B3741">
        <v>2014</v>
      </c>
      <c r="C3741" t="s">
        <v>8</v>
      </c>
      <c r="D3741" t="s">
        <v>39</v>
      </c>
      <c r="E3741" t="s">
        <v>22286</v>
      </c>
      <c r="F3741">
        <v>176</v>
      </c>
    </row>
    <row r="3742" spans="1:6" x14ac:dyDescent="0.25">
      <c r="A3742" t="s">
        <v>58</v>
      </c>
      <c r="B3742">
        <v>2014</v>
      </c>
      <c r="C3742" t="s">
        <v>8</v>
      </c>
      <c r="D3742" t="s">
        <v>103</v>
      </c>
      <c r="E3742" t="s">
        <v>22287</v>
      </c>
      <c r="F3742">
        <v>438</v>
      </c>
    </row>
    <row r="3743" spans="1:6" x14ac:dyDescent="0.25">
      <c r="A3743" t="s">
        <v>58</v>
      </c>
      <c r="B3743">
        <v>2014</v>
      </c>
      <c r="C3743" t="s">
        <v>9</v>
      </c>
      <c r="D3743" t="s">
        <v>38</v>
      </c>
      <c r="E3743" t="s">
        <v>22288</v>
      </c>
      <c r="F3743">
        <v>7</v>
      </c>
    </row>
    <row r="3744" spans="1:6" x14ac:dyDescent="0.25">
      <c r="A3744" t="s">
        <v>58</v>
      </c>
      <c r="B3744">
        <v>2014</v>
      </c>
      <c r="C3744" t="s">
        <v>9</v>
      </c>
      <c r="D3744" t="s">
        <v>102</v>
      </c>
      <c r="E3744" t="s">
        <v>22289</v>
      </c>
      <c r="F3744">
        <v>36</v>
      </c>
    </row>
    <row r="3745" spans="1:6" x14ac:dyDescent="0.25">
      <c r="A3745" t="s">
        <v>58</v>
      </c>
      <c r="B3745">
        <v>2014</v>
      </c>
      <c r="C3745" t="s">
        <v>9</v>
      </c>
      <c r="D3745" t="s">
        <v>107</v>
      </c>
      <c r="E3745" t="s">
        <v>22290</v>
      </c>
      <c r="F3745">
        <v>19</v>
      </c>
    </row>
    <row r="3746" spans="1:6" x14ac:dyDescent="0.25">
      <c r="A3746" t="s">
        <v>58</v>
      </c>
      <c r="B3746">
        <v>2014</v>
      </c>
      <c r="C3746" t="s">
        <v>9</v>
      </c>
      <c r="D3746" t="s">
        <v>39</v>
      </c>
      <c r="E3746" t="s">
        <v>22291</v>
      </c>
      <c r="F3746">
        <v>58</v>
      </c>
    </row>
    <row r="3747" spans="1:6" x14ac:dyDescent="0.25">
      <c r="A3747" t="s">
        <v>58</v>
      </c>
      <c r="B3747">
        <v>2014</v>
      </c>
      <c r="C3747" t="s">
        <v>9</v>
      </c>
      <c r="D3747" t="s">
        <v>103</v>
      </c>
      <c r="E3747" t="s">
        <v>22292</v>
      </c>
      <c r="F3747">
        <v>147</v>
      </c>
    </row>
    <row r="3748" spans="1:6" x14ac:dyDescent="0.25">
      <c r="A3748" t="s">
        <v>58</v>
      </c>
      <c r="B3748">
        <v>2014</v>
      </c>
      <c r="C3748" t="s">
        <v>10</v>
      </c>
      <c r="D3748" t="s">
        <v>38</v>
      </c>
      <c r="E3748" t="s">
        <v>22293</v>
      </c>
      <c r="F3748">
        <v>3</v>
      </c>
    </row>
    <row r="3749" spans="1:6" x14ac:dyDescent="0.25">
      <c r="A3749" t="s">
        <v>58</v>
      </c>
      <c r="B3749">
        <v>2014</v>
      </c>
      <c r="C3749" t="s">
        <v>10</v>
      </c>
      <c r="D3749" t="s">
        <v>102</v>
      </c>
      <c r="E3749" t="s">
        <v>22294</v>
      </c>
      <c r="F3749">
        <v>14</v>
      </c>
    </row>
    <row r="3750" spans="1:6" x14ac:dyDescent="0.25">
      <c r="A3750" t="s">
        <v>58</v>
      </c>
      <c r="B3750">
        <v>2014</v>
      </c>
      <c r="C3750" t="s">
        <v>10</v>
      </c>
      <c r="D3750" t="s">
        <v>107</v>
      </c>
      <c r="E3750" t="s">
        <v>22295</v>
      </c>
      <c r="F3750">
        <v>2</v>
      </c>
    </row>
    <row r="3751" spans="1:6" x14ac:dyDescent="0.25">
      <c r="A3751" t="s">
        <v>58</v>
      </c>
      <c r="B3751">
        <v>2014</v>
      </c>
      <c r="C3751" t="s">
        <v>10</v>
      </c>
      <c r="D3751" t="s">
        <v>39</v>
      </c>
      <c r="E3751" t="s">
        <v>22296</v>
      </c>
      <c r="F3751">
        <v>12</v>
      </c>
    </row>
    <row r="3752" spans="1:6" x14ac:dyDescent="0.25">
      <c r="A3752" t="s">
        <v>58</v>
      </c>
      <c r="B3752">
        <v>2014</v>
      </c>
      <c r="C3752" t="s">
        <v>10</v>
      </c>
      <c r="D3752" t="s">
        <v>103</v>
      </c>
      <c r="E3752" t="s">
        <v>22297</v>
      </c>
      <c r="F3752">
        <v>42</v>
      </c>
    </row>
    <row r="3753" spans="1:6" x14ac:dyDescent="0.25">
      <c r="A3753" t="s">
        <v>58</v>
      </c>
      <c r="B3753">
        <v>2014</v>
      </c>
      <c r="C3753" t="s">
        <v>11</v>
      </c>
      <c r="D3753" t="s">
        <v>38</v>
      </c>
      <c r="E3753" t="s">
        <v>22298</v>
      </c>
      <c r="F3753">
        <v>4</v>
      </c>
    </row>
    <row r="3754" spans="1:6" x14ac:dyDescent="0.25">
      <c r="A3754" t="s">
        <v>58</v>
      </c>
      <c r="B3754">
        <v>2014</v>
      </c>
      <c r="C3754" t="s">
        <v>11</v>
      </c>
      <c r="D3754" t="s">
        <v>102</v>
      </c>
      <c r="E3754" t="s">
        <v>22299</v>
      </c>
      <c r="F3754">
        <v>50</v>
      </c>
    </row>
    <row r="3755" spans="1:6" x14ac:dyDescent="0.25">
      <c r="A3755" t="s">
        <v>58</v>
      </c>
      <c r="B3755">
        <v>2014</v>
      </c>
      <c r="C3755" t="s">
        <v>11</v>
      </c>
      <c r="D3755" t="s">
        <v>107</v>
      </c>
      <c r="E3755" t="s">
        <v>22300</v>
      </c>
      <c r="F3755">
        <v>11</v>
      </c>
    </row>
    <row r="3756" spans="1:6" x14ac:dyDescent="0.25">
      <c r="A3756" t="s">
        <v>58</v>
      </c>
      <c r="B3756">
        <v>2014</v>
      </c>
      <c r="C3756" t="s">
        <v>11</v>
      </c>
      <c r="D3756" t="s">
        <v>39</v>
      </c>
      <c r="E3756" t="s">
        <v>22301</v>
      </c>
      <c r="F3756">
        <v>29</v>
      </c>
    </row>
    <row r="3757" spans="1:6" x14ac:dyDescent="0.25">
      <c r="A3757" t="s">
        <v>58</v>
      </c>
      <c r="B3757">
        <v>2014</v>
      </c>
      <c r="C3757" t="s">
        <v>11</v>
      </c>
      <c r="D3757" t="s">
        <v>103</v>
      </c>
      <c r="E3757" t="s">
        <v>22302</v>
      </c>
      <c r="F3757">
        <v>92</v>
      </c>
    </row>
    <row r="3758" spans="1:6" x14ac:dyDescent="0.25">
      <c r="A3758" t="s">
        <v>58</v>
      </c>
      <c r="B3758">
        <v>2015</v>
      </c>
      <c r="C3758" t="s">
        <v>7</v>
      </c>
      <c r="D3758" t="s">
        <v>38</v>
      </c>
      <c r="E3758" t="s">
        <v>22303</v>
      </c>
      <c r="F3758">
        <v>14</v>
      </c>
    </row>
    <row r="3759" spans="1:6" x14ac:dyDescent="0.25">
      <c r="A3759" t="s">
        <v>58</v>
      </c>
      <c r="B3759">
        <v>2015</v>
      </c>
      <c r="C3759" t="s">
        <v>7</v>
      </c>
      <c r="D3759" t="s">
        <v>102</v>
      </c>
      <c r="E3759" t="s">
        <v>22304</v>
      </c>
      <c r="F3759">
        <v>9</v>
      </c>
    </row>
    <row r="3760" spans="1:6" x14ac:dyDescent="0.25">
      <c r="A3760" t="s">
        <v>58</v>
      </c>
      <c r="B3760">
        <v>2015</v>
      </c>
      <c r="C3760" t="s">
        <v>7</v>
      </c>
      <c r="D3760" t="s">
        <v>107</v>
      </c>
      <c r="E3760" t="s">
        <v>22305</v>
      </c>
      <c r="F3760">
        <v>29</v>
      </c>
    </row>
    <row r="3761" spans="1:6" x14ac:dyDescent="0.25">
      <c r="A3761" t="s">
        <v>58</v>
      </c>
      <c r="B3761">
        <v>2015</v>
      </c>
      <c r="C3761" t="s">
        <v>7</v>
      </c>
      <c r="D3761" t="s">
        <v>39</v>
      </c>
      <c r="E3761" t="s">
        <v>22306</v>
      </c>
      <c r="F3761">
        <v>32</v>
      </c>
    </row>
    <row r="3762" spans="1:6" x14ac:dyDescent="0.25">
      <c r="A3762" t="s">
        <v>58</v>
      </c>
      <c r="B3762">
        <v>2015</v>
      </c>
      <c r="C3762" t="s">
        <v>7</v>
      </c>
      <c r="D3762" t="s">
        <v>103</v>
      </c>
      <c r="E3762" t="s">
        <v>22307</v>
      </c>
      <c r="F3762">
        <v>89</v>
      </c>
    </row>
    <row r="3763" spans="1:6" x14ac:dyDescent="0.25">
      <c r="A3763" t="s">
        <v>58</v>
      </c>
      <c r="B3763">
        <v>2015</v>
      </c>
      <c r="C3763" t="s">
        <v>8</v>
      </c>
      <c r="D3763" t="s">
        <v>38</v>
      </c>
      <c r="E3763" t="s">
        <v>22308</v>
      </c>
      <c r="F3763">
        <v>39</v>
      </c>
    </row>
    <row r="3764" spans="1:6" x14ac:dyDescent="0.25">
      <c r="A3764" t="s">
        <v>58</v>
      </c>
      <c r="B3764">
        <v>2015</v>
      </c>
      <c r="C3764" t="s">
        <v>8</v>
      </c>
      <c r="D3764" t="s">
        <v>40</v>
      </c>
      <c r="E3764" t="s">
        <v>22309</v>
      </c>
      <c r="F3764">
        <v>6</v>
      </c>
    </row>
    <row r="3765" spans="1:6" x14ac:dyDescent="0.25">
      <c r="A3765" t="s">
        <v>58</v>
      </c>
      <c r="B3765">
        <v>2015</v>
      </c>
      <c r="C3765" t="s">
        <v>8</v>
      </c>
      <c r="D3765" t="s">
        <v>102</v>
      </c>
      <c r="E3765" t="s">
        <v>22310</v>
      </c>
      <c r="F3765">
        <v>33</v>
      </c>
    </row>
    <row r="3766" spans="1:6" x14ac:dyDescent="0.25">
      <c r="A3766" t="s">
        <v>58</v>
      </c>
      <c r="B3766">
        <v>2015</v>
      </c>
      <c r="C3766" t="s">
        <v>8</v>
      </c>
      <c r="D3766" t="s">
        <v>107</v>
      </c>
      <c r="E3766" t="s">
        <v>22311</v>
      </c>
      <c r="F3766">
        <v>39</v>
      </c>
    </row>
    <row r="3767" spans="1:6" x14ac:dyDescent="0.25">
      <c r="A3767" t="s">
        <v>58</v>
      </c>
      <c r="B3767">
        <v>2015</v>
      </c>
      <c r="C3767" t="s">
        <v>8</v>
      </c>
      <c r="D3767" t="s">
        <v>39</v>
      </c>
      <c r="E3767" t="s">
        <v>22312</v>
      </c>
      <c r="F3767">
        <v>107</v>
      </c>
    </row>
    <row r="3768" spans="1:6" x14ac:dyDescent="0.25">
      <c r="A3768" t="s">
        <v>58</v>
      </c>
      <c r="B3768">
        <v>2015</v>
      </c>
      <c r="C3768" t="s">
        <v>8</v>
      </c>
      <c r="D3768" t="s">
        <v>103</v>
      </c>
      <c r="E3768" t="s">
        <v>22313</v>
      </c>
      <c r="F3768">
        <v>418</v>
      </c>
    </row>
    <row r="3769" spans="1:6" x14ac:dyDescent="0.25">
      <c r="A3769" t="s">
        <v>58</v>
      </c>
      <c r="B3769">
        <v>2015</v>
      </c>
      <c r="C3769" t="s">
        <v>9</v>
      </c>
      <c r="D3769" t="s">
        <v>38</v>
      </c>
      <c r="E3769" t="s">
        <v>22314</v>
      </c>
      <c r="F3769">
        <v>9</v>
      </c>
    </row>
    <row r="3770" spans="1:6" x14ac:dyDescent="0.25">
      <c r="A3770" t="s">
        <v>58</v>
      </c>
      <c r="B3770">
        <v>2015</v>
      </c>
      <c r="C3770" t="s">
        <v>9</v>
      </c>
      <c r="D3770" t="s">
        <v>40</v>
      </c>
      <c r="E3770" t="s">
        <v>22315</v>
      </c>
      <c r="F3770">
        <v>1</v>
      </c>
    </row>
    <row r="3771" spans="1:6" x14ac:dyDescent="0.25">
      <c r="A3771" t="s">
        <v>58</v>
      </c>
      <c r="B3771">
        <v>2015</v>
      </c>
      <c r="C3771" t="s">
        <v>9</v>
      </c>
      <c r="D3771" t="s">
        <v>102</v>
      </c>
      <c r="E3771" t="s">
        <v>22316</v>
      </c>
      <c r="F3771">
        <v>24</v>
      </c>
    </row>
    <row r="3772" spans="1:6" x14ac:dyDescent="0.25">
      <c r="A3772" t="s">
        <v>58</v>
      </c>
      <c r="B3772">
        <v>2015</v>
      </c>
      <c r="C3772" t="s">
        <v>9</v>
      </c>
      <c r="D3772" t="s">
        <v>107</v>
      </c>
      <c r="E3772" t="s">
        <v>22317</v>
      </c>
      <c r="F3772">
        <v>8</v>
      </c>
    </row>
    <row r="3773" spans="1:6" x14ac:dyDescent="0.25">
      <c r="A3773" t="s">
        <v>58</v>
      </c>
      <c r="B3773">
        <v>2015</v>
      </c>
      <c r="C3773" t="s">
        <v>9</v>
      </c>
      <c r="D3773" t="s">
        <v>39</v>
      </c>
      <c r="E3773" t="s">
        <v>22318</v>
      </c>
      <c r="F3773">
        <v>26</v>
      </c>
    </row>
    <row r="3774" spans="1:6" x14ac:dyDescent="0.25">
      <c r="A3774" t="s">
        <v>58</v>
      </c>
      <c r="B3774">
        <v>2015</v>
      </c>
      <c r="C3774" t="s">
        <v>9</v>
      </c>
      <c r="D3774" t="s">
        <v>103</v>
      </c>
      <c r="E3774" t="s">
        <v>22319</v>
      </c>
      <c r="F3774">
        <v>146</v>
      </c>
    </row>
    <row r="3775" spans="1:6" x14ac:dyDescent="0.25">
      <c r="A3775" t="s">
        <v>58</v>
      </c>
      <c r="B3775">
        <v>2015</v>
      </c>
      <c r="C3775" t="s">
        <v>10</v>
      </c>
      <c r="D3775" t="s">
        <v>38</v>
      </c>
      <c r="E3775" t="s">
        <v>22320</v>
      </c>
      <c r="F3775">
        <v>3</v>
      </c>
    </row>
    <row r="3776" spans="1:6" x14ac:dyDescent="0.25">
      <c r="A3776" t="s">
        <v>58</v>
      </c>
      <c r="B3776">
        <v>2015</v>
      </c>
      <c r="C3776" t="s">
        <v>10</v>
      </c>
      <c r="D3776" t="s">
        <v>40</v>
      </c>
      <c r="E3776" t="s">
        <v>22321</v>
      </c>
      <c r="F3776">
        <v>1</v>
      </c>
    </row>
    <row r="3777" spans="1:6" x14ac:dyDescent="0.25">
      <c r="A3777" t="s">
        <v>58</v>
      </c>
      <c r="B3777">
        <v>2015</v>
      </c>
      <c r="C3777" t="s">
        <v>10</v>
      </c>
      <c r="D3777" t="s">
        <v>102</v>
      </c>
      <c r="E3777" t="s">
        <v>22322</v>
      </c>
      <c r="F3777">
        <v>4</v>
      </c>
    </row>
    <row r="3778" spans="1:6" x14ac:dyDescent="0.25">
      <c r="A3778" t="s">
        <v>58</v>
      </c>
      <c r="B3778">
        <v>2015</v>
      </c>
      <c r="C3778" t="s">
        <v>10</v>
      </c>
      <c r="D3778" t="s">
        <v>107</v>
      </c>
      <c r="E3778" t="s">
        <v>22323</v>
      </c>
      <c r="F3778">
        <v>7</v>
      </c>
    </row>
    <row r="3779" spans="1:6" x14ac:dyDescent="0.25">
      <c r="A3779" t="s">
        <v>58</v>
      </c>
      <c r="B3779">
        <v>2015</v>
      </c>
      <c r="C3779" t="s">
        <v>10</v>
      </c>
      <c r="D3779" t="s">
        <v>39</v>
      </c>
      <c r="E3779" t="s">
        <v>22324</v>
      </c>
      <c r="F3779">
        <v>3</v>
      </c>
    </row>
    <row r="3780" spans="1:6" x14ac:dyDescent="0.25">
      <c r="A3780" t="s">
        <v>58</v>
      </c>
      <c r="B3780">
        <v>2015</v>
      </c>
      <c r="C3780" t="s">
        <v>10</v>
      </c>
      <c r="D3780" t="s">
        <v>103</v>
      </c>
      <c r="E3780" t="s">
        <v>22325</v>
      </c>
      <c r="F3780">
        <v>40</v>
      </c>
    </row>
    <row r="3781" spans="1:6" x14ac:dyDescent="0.25">
      <c r="A3781" t="s">
        <v>58</v>
      </c>
      <c r="B3781">
        <v>2015</v>
      </c>
      <c r="C3781" t="s">
        <v>11</v>
      </c>
      <c r="D3781" t="s">
        <v>38</v>
      </c>
      <c r="E3781" t="s">
        <v>22326</v>
      </c>
      <c r="F3781">
        <v>2</v>
      </c>
    </row>
    <row r="3782" spans="1:6" x14ac:dyDescent="0.25">
      <c r="A3782" t="s">
        <v>58</v>
      </c>
      <c r="B3782">
        <v>2015</v>
      </c>
      <c r="C3782" t="s">
        <v>11</v>
      </c>
      <c r="D3782" t="s">
        <v>102</v>
      </c>
      <c r="E3782" t="s">
        <v>22327</v>
      </c>
      <c r="F3782">
        <v>45</v>
      </c>
    </row>
    <row r="3783" spans="1:6" x14ac:dyDescent="0.25">
      <c r="A3783" t="s">
        <v>58</v>
      </c>
      <c r="B3783">
        <v>2015</v>
      </c>
      <c r="C3783" t="s">
        <v>11</v>
      </c>
      <c r="D3783" t="s">
        <v>107</v>
      </c>
      <c r="E3783" t="s">
        <v>22328</v>
      </c>
      <c r="F3783">
        <v>10</v>
      </c>
    </row>
    <row r="3784" spans="1:6" x14ac:dyDescent="0.25">
      <c r="A3784" t="s">
        <v>58</v>
      </c>
      <c r="B3784">
        <v>2015</v>
      </c>
      <c r="C3784" t="s">
        <v>11</v>
      </c>
      <c r="D3784" t="s">
        <v>39</v>
      </c>
      <c r="E3784" t="s">
        <v>22329</v>
      </c>
      <c r="F3784">
        <v>17</v>
      </c>
    </row>
    <row r="3785" spans="1:6" x14ac:dyDescent="0.25">
      <c r="A3785" t="s">
        <v>58</v>
      </c>
      <c r="B3785">
        <v>2015</v>
      </c>
      <c r="C3785" t="s">
        <v>11</v>
      </c>
      <c r="D3785" t="s">
        <v>103</v>
      </c>
      <c r="E3785" t="s">
        <v>22330</v>
      </c>
      <c r="F3785">
        <v>91</v>
      </c>
    </row>
    <row r="3786" spans="1:6" x14ac:dyDescent="0.25">
      <c r="A3786" t="s">
        <v>48</v>
      </c>
      <c r="B3786">
        <v>2010</v>
      </c>
      <c r="C3786" t="s">
        <v>7</v>
      </c>
      <c r="D3786" t="s">
        <v>38</v>
      </c>
      <c r="E3786" t="s">
        <v>22331</v>
      </c>
      <c r="F3786">
        <v>3</v>
      </c>
    </row>
    <row r="3787" spans="1:6" x14ac:dyDescent="0.25">
      <c r="A3787" t="s">
        <v>48</v>
      </c>
      <c r="B3787">
        <v>2010</v>
      </c>
      <c r="C3787" t="s">
        <v>7</v>
      </c>
      <c r="D3787" t="s">
        <v>40</v>
      </c>
      <c r="E3787" t="s">
        <v>22332</v>
      </c>
      <c r="F3787">
        <v>7</v>
      </c>
    </row>
    <row r="3788" spans="1:6" x14ac:dyDescent="0.25">
      <c r="A3788" t="s">
        <v>48</v>
      </c>
      <c r="B3788">
        <v>2010</v>
      </c>
      <c r="C3788" t="s">
        <v>7</v>
      </c>
      <c r="D3788" t="s">
        <v>102</v>
      </c>
      <c r="E3788" t="s">
        <v>22333</v>
      </c>
      <c r="F3788">
        <v>22</v>
      </c>
    </row>
    <row r="3789" spans="1:6" x14ac:dyDescent="0.25">
      <c r="A3789" t="s">
        <v>48</v>
      </c>
      <c r="B3789">
        <v>2010</v>
      </c>
      <c r="C3789" t="s">
        <v>7</v>
      </c>
      <c r="D3789" t="s">
        <v>107</v>
      </c>
      <c r="E3789" t="s">
        <v>22334</v>
      </c>
      <c r="F3789">
        <v>49</v>
      </c>
    </row>
    <row r="3790" spans="1:6" x14ac:dyDescent="0.25">
      <c r="A3790" t="s">
        <v>48</v>
      </c>
      <c r="B3790">
        <v>2010</v>
      </c>
      <c r="C3790" t="s">
        <v>7</v>
      </c>
      <c r="D3790" t="s">
        <v>39</v>
      </c>
      <c r="E3790" t="s">
        <v>22335</v>
      </c>
      <c r="F3790">
        <v>6</v>
      </c>
    </row>
    <row r="3791" spans="1:6" x14ac:dyDescent="0.25">
      <c r="A3791" t="s">
        <v>48</v>
      </c>
      <c r="B3791">
        <v>2010</v>
      </c>
      <c r="C3791" t="s">
        <v>7</v>
      </c>
      <c r="D3791" t="s">
        <v>103</v>
      </c>
      <c r="E3791" t="s">
        <v>22336</v>
      </c>
      <c r="F3791">
        <v>126</v>
      </c>
    </row>
    <row r="3792" spans="1:6" x14ac:dyDescent="0.25">
      <c r="A3792" t="s">
        <v>48</v>
      </c>
      <c r="B3792">
        <v>2010</v>
      </c>
      <c r="C3792" t="s">
        <v>8</v>
      </c>
      <c r="D3792" t="s">
        <v>38</v>
      </c>
      <c r="E3792" t="s">
        <v>22337</v>
      </c>
      <c r="F3792">
        <v>9</v>
      </c>
    </row>
    <row r="3793" spans="1:6" x14ac:dyDescent="0.25">
      <c r="A3793" t="s">
        <v>48</v>
      </c>
      <c r="B3793">
        <v>2010</v>
      </c>
      <c r="C3793" t="s">
        <v>8</v>
      </c>
      <c r="D3793" t="s">
        <v>40</v>
      </c>
      <c r="E3793" t="s">
        <v>22338</v>
      </c>
      <c r="F3793">
        <v>11</v>
      </c>
    </row>
    <row r="3794" spans="1:6" x14ac:dyDescent="0.25">
      <c r="A3794" t="s">
        <v>48</v>
      </c>
      <c r="B3794">
        <v>2010</v>
      </c>
      <c r="C3794" t="s">
        <v>8</v>
      </c>
      <c r="D3794" t="s">
        <v>102</v>
      </c>
      <c r="E3794" t="s">
        <v>22339</v>
      </c>
      <c r="F3794">
        <v>28</v>
      </c>
    </row>
    <row r="3795" spans="1:6" x14ac:dyDescent="0.25">
      <c r="A3795" t="s">
        <v>48</v>
      </c>
      <c r="B3795">
        <v>2010</v>
      </c>
      <c r="C3795" t="s">
        <v>8</v>
      </c>
      <c r="D3795" t="s">
        <v>107</v>
      </c>
      <c r="E3795" t="s">
        <v>22340</v>
      </c>
      <c r="F3795">
        <v>48</v>
      </c>
    </row>
    <row r="3796" spans="1:6" x14ac:dyDescent="0.25">
      <c r="A3796" t="s">
        <v>48</v>
      </c>
      <c r="B3796">
        <v>2010</v>
      </c>
      <c r="C3796" t="s">
        <v>8</v>
      </c>
      <c r="D3796" t="s">
        <v>39</v>
      </c>
      <c r="E3796" t="s">
        <v>22341</v>
      </c>
      <c r="F3796">
        <v>29</v>
      </c>
    </row>
    <row r="3797" spans="1:6" x14ac:dyDescent="0.25">
      <c r="A3797" t="s">
        <v>48</v>
      </c>
      <c r="B3797">
        <v>2010</v>
      </c>
      <c r="C3797" t="s">
        <v>8</v>
      </c>
      <c r="D3797" t="s">
        <v>103</v>
      </c>
      <c r="E3797" t="s">
        <v>22342</v>
      </c>
      <c r="F3797">
        <v>427</v>
      </c>
    </row>
    <row r="3798" spans="1:6" x14ac:dyDescent="0.25">
      <c r="A3798" t="s">
        <v>48</v>
      </c>
      <c r="B3798">
        <v>2010</v>
      </c>
      <c r="C3798" t="s">
        <v>9</v>
      </c>
      <c r="D3798" t="s">
        <v>38</v>
      </c>
      <c r="E3798" t="s">
        <v>22343</v>
      </c>
      <c r="F3798">
        <v>2</v>
      </c>
    </row>
    <row r="3799" spans="1:6" x14ac:dyDescent="0.25">
      <c r="A3799" t="s">
        <v>48</v>
      </c>
      <c r="B3799">
        <v>2010</v>
      </c>
      <c r="C3799" t="s">
        <v>9</v>
      </c>
      <c r="D3799" t="s">
        <v>40</v>
      </c>
      <c r="E3799" t="s">
        <v>22344</v>
      </c>
      <c r="F3799">
        <v>4</v>
      </c>
    </row>
    <row r="3800" spans="1:6" x14ac:dyDescent="0.25">
      <c r="A3800" t="s">
        <v>48</v>
      </c>
      <c r="B3800">
        <v>2010</v>
      </c>
      <c r="C3800" t="s">
        <v>9</v>
      </c>
      <c r="D3800" t="s">
        <v>102</v>
      </c>
      <c r="E3800" t="s">
        <v>22345</v>
      </c>
      <c r="F3800">
        <v>9</v>
      </c>
    </row>
    <row r="3801" spans="1:6" x14ac:dyDescent="0.25">
      <c r="A3801" t="s">
        <v>48</v>
      </c>
      <c r="B3801">
        <v>2010</v>
      </c>
      <c r="C3801" t="s">
        <v>9</v>
      </c>
      <c r="D3801" t="s">
        <v>107</v>
      </c>
      <c r="E3801" t="s">
        <v>22346</v>
      </c>
      <c r="F3801">
        <v>10</v>
      </c>
    </row>
    <row r="3802" spans="1:6" x14ac:dyDescent="0.25">
      <c r="A3802" t="s">
        <v>48</v>
      </c>
      <c r="B3802">
        <v>2010</v>
      </c>
      <c r="C3802" t="s">
        <v>9</v>
      </c>
      <c r="D3802" t="s">
        <v>39</v>
      </c>
      <c r="E3802" t="s">
        <v>22347</v>
      </c>
      <c r="F3802">
        <v>4</v>
      </c>
    </row>
    <row r="3803" spans="1:6" x14ac:dyDescent="0.25">
      <c r="A3803" t="s">
        <v>48</v>
      </c>
      <c r="B3803">
        <v>2010</v>
      </c>
      <c r="C3803" t="s">
        <v>9</v>
      </c>
      <c r="D3803" t="s">
        <v>103</v>
      </c>
      <c r="E3803" t="s">
        <v>22348</v>
      </c>
      <c r="F3803">
        <v>159</v>
      </c>
    </row>
    <row r="3804" spans="1:6" x14ac:dyDescent="0.25">
      <c r="A3804" t="s">
        <v>48</v>
      </c>
      <c r="B3804">
        <v>2010</v>
      </c>
      <c r="C3804" t="s">
        <v>10</v>
      </c>
      <c r="D3804" t="s">
        <v>40</v>
      </c>
      <c r="E3804" t="s">
        <v>22349</v>
      </c>
      <c r="F3804">
        <v>2</v>
      </c>
    </row>
    <row r="3805" spans="1:6" x14ac:dyDescent="0.25">
      <c r="A3805" t="s">
        <v>48</v>
      </c>
      <c r="B3805">
        <v>2010</v>
      </c>
      <c r="C3805" t="s">
        <v>10</v>
      </c>
      <c r="D3805" t="s">
        <v>102</v>
      </c>
      <c r="E3805" t="s">
        <v>22350</v>
      </c>
      <c r="F3805">
        <v>4</v>
      </c>
    </row>
    <row r="3806" spans="1:6" x14ac:dyDescent="0.25">
      <c r="A3806" t="s">
        <v>48</v>
      </c>
      <c r="B3806">
        <v>2010</v>
      </c>
      <c r="C3806" t="s">
        <v>10</v>
      </c>
      <c r="D3806" t="s">
        <v>107</v>
      </c>
      <c r="E3806" t="s">
        <v>22351</v>
      </c>
      <c r="F3806">
        <v>1</v>
      </c>
    </row>
    <row r="3807" spans="1:6" x14ac:dyDescent="0.25">
      <c r="A3807" t="s">
        <v>48</v>
      </c>
      <c r="B3807">
        <v>2010</v>
      </c>
      <c r="C3807" t="s">
        <v>10</v>
      </c>
      <c r="D3807" t="s">
        <v>39</v>
      </c>
      <c r="E3807" t="s">
        <v>22352</v>
      </c>
      <c r="F3807">
        <v>1</v>
      </c>
    </row>
    <row r="3808" spans="1:6" x14ac:dyDescent="0.25">
      <c r="A3808" t="s">
        <v>48</v>
      </c>
      <c r="B3808">
        <v>2010</v>
      </c>
      <c r="C3808" t="s">
        <v>10</v>
      </c>
      <c r="D3808" t="s">
        <v>103</v>
      </c>
      <c r="E3808" t="s">
        <v>22353</v>
      </c>
      <c r="F3808">
        <v>32</v>
      </c>
    </row>
    <row r="3809" spans="1:6" x14ac:dyDescent="0.25">
      <c r="A3809" t="s">
        <v>48</v>
      </c>
      <c r="B3809">
        <v>2010</v>
      </c>
      <c r="C3809" t="s">
        <v>11</v>
      </c>
      <c r="D3809" t="s">
        <v>102</v>
      </c>
      <c r="E3809" t="s">
        <v>22354</v>
      </c>
      <c r="F3809">
        <v>6</v>
      </c>
    </row>
    <row r="3810" spans="1:6" x14ac:dyDescent="0.25">
      <c r="A3810" t="s">
        <v>48</v>
      </c>
      <c r="B3810">
        <v>2010</v>
      </c>
      <c r="C3810" t="s">
        <v>11</v>
      </c>
      <c r="D3810" t="s">
        <v>107</v>
      </c>
      <c r="E3810" t="s">
        <v>22355</v>
      </c>
      <c r="F3810">
        <v>2</v>
      </c>
    </row>
    <row r="3811" spans="1:6" x14ac:dyDescent="0.25">
      <c r="A3811" t="s">
        <v>48</v>
      </c>
      <c r="B3811">
        <v>2010</v>
      </c>
      <c r="C3811" t="s">
        <v>11</v>
      </c>
      <c r="D3811" t="s">
        <v>39</v>
      </c>
      <c r="E3811" t="s">
        <v>22356</v>
      </c>
      <c r="F3811">
        <v>2</v>
      </c>
    </row>
    <row r="3812" spans="1:6" x14ac:dyDescent="0.25">
      <c r="A3812" t="s">
        <v>48</v>
      </c>
      <c r="B3812">
        <v>2010</v>
      </c>
      <c r="C3812" t="s">
        <v>11</v>
      </c>
      <c r="D3812" t="s">
        <v>103</v>
      </c>
      <c r="E3812" t="s">
        <v>22357</v>
      </c>
      <c r="F3812">
        <v>31</v>
      </c>
    </row>
    <row r="3813" spans="1:6" x14ac:dyDescent="0.25">
      <c r="A3813" t="s">
        <v>48</v>
      </c>
      <c r="B3813">
        <v>2011</v>
      </c>
      <c r="C3813" t="s">
        <v>7</v>
      </c>
      <c r="D3813" t="s">
        <v>40</v>
      </c>
      <c r="E3813" t="s">
        <v>22358</v>
      </c>
      <c r="F3813">
        <v>8</v>
      </c>
    </row>
    <row r="3814" spans="1:6" x14ac:dyDescent="0.25">
      <c r="A3814" t="s">
        <v>48</v>
      </c>
      <c r="B3814">
        <v>2011</v>
      </c>
      <c r="C3814" t="s">
        <v>7</v>
      </c>
      <c r="D3814" t="s">
        <v>102</v>
      </c>
      <c r="E3814" t="s">
        <v>22359</v>
      </c>
      <c r="F3814">
        <v>22</v>
      </c>
    </row>
    <row r="3815" spans="1:6" x14ac:dyDescent="0.25">
      <c r="A3815" t="s">
        <v>48</v>
      </c>
      <c r="B3815">
        <v>2011</v>
      </c>
      <c r="C3815" t="s">
        <v>7</v>
      </c>
      <c r="D3815" t="s">
        <v>107</v>
      </c>
      <c r="E3815" t="s">
        <v>22360</v>
      </c>
      <c r="F3815">
        <v>47</v>
      </c>
    </row>
    <row r="3816" spans="1:6" x14ac:dyDescent="0.25">
      <c r="A3816" t="s">
        <v>48</v>
      </c>
      <c r="B3816">
        <v>2011</v>
      </c>
      <c r="C3816" t="s">
        <v>7</v>
      </c>
      <c r="D3816" t="s">
        <v>39</v>
      </c>
      <c r="E3816" t="s">
        <v>22361</v>
      </c>
      <c r="F3816">
        <v>8</v>
      </c>
    </row>
    <row r="3817" spans="1:6" x14ac:dyDescent="0.25">
      <c r="A3817" t="s">
        <v>48</v>
      </c>
      <c r="B3817">
        <v>2011</v>
      </c>
      <c r="C3817" t="s">
        <v>7</v>
      </c>
      <c r="D3817" t="s">
        <v>103</v>
      </c>
      <c r="E3817" t="s">
        <v>22362</v>
      </c>
      <c r="F3817">
        <v>142</v>
      </c>
    </row>
    <row r="3818" spans="1:6" x14ac:dyDescent="0.25">
      <c r="A3818" t="s">
        <v>48</v>
      </c>
      <c r="B3818">
        <v>2011</v>
      </c>
      <c r="C3818" t="s">
        <v>8</v>
      </c>
      <c r="D3818" t="s">
        <v>38</v>
      </c>
      <c r="E3818" t="s">
        <v>22363</v>
      </c>
      <c r="F3818">
        <v>5</v>
      </c>
    </row>
    <row r="3819" spans="1:6" x14ac:dyDescent="0.25">
      <c r="A3819" t="s">
        <v>48</v>
      </c>
      <c r="B3819">
        <v>2011</v>
      </c>
      <c r="C3819" t="s">
        <v>8</v>
      </c>
      <c r="D3819" t="s">
        <v>40</v>
      </c>
      <c r="E3819" t="s">
        <v>22364</v>
      </c>
      <c r="F3819">
        <v>8</v>
      </c>
    </row>
    <row r="3820" spans="1:6" x14ac:dyDescent="0.25">
      <c r="A3820" t="s">
        <v>48</v>
      </c>
      <c r="B3820">
        <v>2011</v>
      </c>
      <c r="C3820" t="s">
        <v>8</v>
      </c>
      <c r="D3820" t="s">
        <v>102</v>
      </c>
      <c r="E3820" t="s">
        <v>22365</v>
      </c>
      <c r="F3820">
        <v>52</v>
      </c>
    </row>
    <row r="3821" spans="1:6" x14ac:dyDescent="0.25">
      <c r="A3821" t="s">
        <v>48</v>
      </c>
      <c r="B3821">
        <v>2011</v>
      </c>
      <c r="C3821" t="s">
        <v>8</v>
      </c>
      <c r="D3821" t="s">
        <v>107</v>
      </c>
      <c r="E3821" t="s">
        <v>22366</v>
      </c>
      <c r="F3821">
        <v>33</v>
      </c>
    </row>
    <row r="3822" spans="1:6" x14ac:dyDescent="0.25">
      <c r="A3822" t="s">
        <v>48</v>
      </c>
      <c r="B3822">
        <v>2011</v>
      </c>
      <c r="C3822" t="s">
        <v>8</v>
      </c>
      <c r="D3822" t="s">
        <v>39</v>
      </c>
      <c r="E3822" t="s">
        <v>22367</v>
      </c>
      <c r="F3822">
        <v>38</v>
      </c>
    </row>
    <row r="3823" spans="1:6" x14ac:dyDescent="0.25">
      <c r="A3823" t="s">
        <v>48</v>
      </c>
      <c r="B3823">
        <v>2011</v>
      </c>
      <c r="C3823" t="s">
        <v>8</v>
      </c>
      <c r="D3823" t="s">
        <v>103</v>
      </c>
      <c r="E3823" t="s">
        <v>22368</v>
      </c>
      <c r="F3823">
        <v>432</v>
      </c>
    </row>
    <row r="3824" spans="1:6" x14ac:dyDescent="0.25">
      <c r="A3824" t="s">
        <v>48</v>
      </c>
      <c r="B3824">
        <v>2011</v>
      </c>
      <c r="C3824" t="s">
        <v>9</v>
      </c>
      <c r="D3824" t="s">
        <v>40</v>
      </c>
      <c r="E3824" t="s">
        <v>22369</v>
      </c>
      <c r="F3824">
        <v>2</v>
      </c>
    </row>
    <row r="3825" spans="1:6" x14ac:dyDescent="0.25">
      <c r="A3825" t="s">
        <v>48</v>
      </c>
      <c r="B3825">
        <v>2011</v>
      </c>
      <c r="C3825" t="s">
        <v>9</v>
      </c>
      <c r="D3825" t="s">
        <v>102</v>
      </c>
      <c r="E3825" t="s">
        <v>22370</v>
      </c>
      <c r="F3825">
        <v>27</v>
      </c>
    </row>
    <row r="3826" spans="1:6" x14ac:dyDescent="0.25">
      <c r="A3826" t="s">
        <v>48</v>
      </c>
      <c r="B3826">
        <v>2011</v>
      </c>
      <c r="C3826" t="s">
        <v>9</v>
      </c>
      <c r="D3826" t="s">
        <v>107</v>
      </c>
      <c r="E3826" t="s">
        <v>22371</v>
      </c>
      <c r="F3826">
        <v>3</v>
      </c>
    </row>
    <row r="3827" spans="1:6" x14ac:dyDescent="0.25">
      <c r="A3827" t="s">
        <v>48</v>
      </c>
      <c r="B3827">
        <v>2011</v>
      </c>
      <c r="C3827" t="s">
        <v>9</v>
      </c>
      <c r="D3827" t="s">
        <v>39</v>
      </c>
      <c r="E3827" t="s">
        <v>22372</v>
      </c>
      <c r="F3827">
        <v>11</v>
      </c>
    </row>
    <row r="3828" spans="1:6" x14ac:dyDescent="0.25">
      <c r="A3828" t="s">
        <v>48</v>
      </c>
      <c r="B3828">
        <v>2011</v>
      </c>
      <c r="C3828" t="s">
        <v>9</v>
      </c>
      <c r="D3828" t="s">
        <v>103</v>
      </c>
      <c r="E3828" t="s">
        <v>22373</v>
      </c>
      <c r="F3828">
        <v>155</v>
      </c>
    </row>
    <row r="3829" spans="1:6" x14ac:dyDescent="0.25">
      <c r="A3829" t="s">
        <v>48</v>
      </c>
      <c r="B3829">
        <v>2011</v>
      </c>
      <c r="C3829" t="s">
        <v>10</v>
      </c>
      <c r="D3829" t="s">
        <v>40</v>
      </c>
      <c r="E3829" t="s">
        <v>22374</v>
      </c>
      <c r="F3829">
        <v>1</v>
      </c>
    </row>
    <row r="3830" spans="1:6" x14ac:dyDescent="0.25">
      <c r="A3830" t="s">
        <v>48</v>
      </c>
      <c r="B3830">
        <v>2011</v>
      </c>
      <c r="C3830" t="s">
        <v>10</v>
      </c>
      <c r="D3830" t="s">
        <v>102</v>
      </c>
      <c r="E3830" t="s">
        <v>22375</v>
      </c>
      <c r="F3830">
        <v>8</v>
      </c>
    </row>
    <row r="3831" spans="1:6" x14ac:dyDescent="0.25">
      <c r="A3831" t="s">
        <v>48</v>
      </c>
      <c r="B3831">
        <v>2011</v>
      </c>
      <c r="C3831" t="s">
        <v>10</v>
      </c>
      <c r="D3831" t="s">
        <v>107</v>
      </c>
      <c r="E3831" t="s">
        <v>22376</v>
      </c>
      <c r="F3831">
        <v>3</v>
      </c>
    </row>
    <row r="3832" spans="1:6" x14ac:dyDescent="0.25">
      <c r="A3832" t="s">
        <v>48</v>
      </c>
      <c r="B3832">
        <v>2011</v>
      </c>
      <c r="C3832" t="s">
        <v>10</v>
      </c>
      <c r="D3832" t="s">
        <v>39</v>
      </c>
      <c r="E3832" t="s">
        <v>22377</v>
      </c>
      <c r="F3832">
        <v>3</v>
      </c>
    </row>
    <row r="3833" spans="1:6" x14ac:dyDescent="0.25">
      <c r="A3833" t="s">
        <v>48</v>
      </c>
      <c r="B3833">
        <v>2011</v>
      </c>
      <c r="C3833" t="s">
        <v>10</v>
      </c>
      <c r="D3833" t="s">
        <v>103</v>
      </c>
      <c r="E3833" t="s">
        <v>22378</v>
      </c>
      <c r="F3833">
        <v>33</v>
      </c>
    </row>
    <row r="3834" spans="1:6" x14ac:dyDescent="0.25">
      <c r="A3834" t="s">
        <v>48</v>
      </c>
      <c r="B3834">
        <v>2011</v>
      </c>
      <c r="C3834" t="s">
        <v>11</v>
      </c>
      <c r="D3834" t="s">
        <v>38</v>
      </c>
      <c r="E3834" t="s">
        <v>22379</v>
      </c>
      <c r="F3834">
        <v>1</v>
      </c>
    </row>
    <row r="3835" spans="1:6" x14ac:dyDescent="0.25">
      <c r="A3835" t="s">
        <v>48</v>
      </c>
      <c r="B3835">
        <v>2011</v>
      </c>
      <c r="C3835" t="s">
        <v>11</v>
      </c>
      <c r="D3835" t="s">
        <v>102</v>
      </c>
      <c r="E3835" t="s">
        <v>22380</v>
      </c>
      <c r="F3835">
        <v>8</v>
      </c>
    </row>
    <row r="3836" spans="1:6" x14ac:dyDescent="0.25">
      <c r="A3836" t="s">
        <v>48</v>
      </c>
      <c r="B3836">
        <v>2011</v>
      </c>
      <c r="C3836" t="s">
        <v>11</v>
      </c>
      <c r="D3836" t="s">
        <v>107</v>
      </c>
      <c r="E3836" t="s">
        <v>22381</v>
      </c>
      <c r="F3836">
        <v>1</v>
      </c>
    </row>
    <row r="3837" spans="1:6" x14ac:dyDescent="0.25">
      <c r="A3837" t="s">
        <v>48</v>
      </c>
      <c r="B3837">
        <v>2011</v>
      </c>
      <c r="C3837" t="s">
        <v>11</v>
      </c>
      <c r="D3837" t="s">
        <v>39</v>
      </c>
      <c r="E3837" t="s">
        <v>22382</v>
      </c>
      <c r="F3837">
        <v>3</v>
      </c>
    </row>
    <row r="3838" spans="1:6" x14ac:dyDescent="0.25">
      <c r="A3838" t="s">
        <v>48</v>
      </c>
      <c r="B3838">
        <v>2011</v>
      </c>
      <c r="C3838" t="s">
        <v>11</v>
      </c>
      <c r="D3838" t="s">
        <v>103</v>
      </c>
      <c r="E3838" t="s">
        <v>22383</v>
      </c>
      <c r="F3838">
        <v>48</v>
      </c>
    </row>
    <row r="3839" spans="1:6" x14ac:dyDescent="0.25">
      <c r="A3839" t="s">
        <v>48</v>
      </c>
      <c r="B3839">
        <v>2012</v>
      </c>
      <c r="C3839" t="s">
        <v>7</v>
      </c>
      <c r="D3839" t="s">
        <v>38</v>
      </c>
      <c r="E3839" t="s">
        <v>22384</v>
      </c>
      <c r="F3839">
        <v>2</v>
      </c>
    </row>
    <row r="3840" spans="1:6" x14ac:dyDescent="0.25">
      <c r="A3840" t="s">
        <v>48</v>
      </c>
      <c r="B3840">
        <v>2012</v>
      </c>
      <c r="C3840" t="s">
        <v>7</v>
      </c>
      <c r="D3840" t="s">
        <v>40</v>
      </c>
      <c r="E3840" t="s">
        <v>22385</v>
      </c>
      <c r="F3840">
        <v>5</v>
      </c>
    </row>
    <row r="3841" spans="1:6" x14ac:dyDescent="0.25">
      <c r="A3841" t="s">
        <v>48</v>
      </c>
      <c r="B3841">
        <v>2012</v>
      </c>
      <c r="C3841" t="s">
        <v>7</v>
      </c>
      <c r="D3841" t="s">
        <v>102</v>
      </c>
      <c r="E3841" t="s">
        <v>22386</v>
      </c>
      <c r="F3841">
        <v>36</v>
      </c>
    </row>
    <row r="3842" spans="1:6" x14ac:dyDescent="0.25">
      <c r="A3842" t="s">
        <v>48</v>
      </c>
      <c r="B3842">
        <v>2012</v>
      </c>
      <c r="C3842" t="s">
        <v>7</v>
      </c>
      <c r="D3842" t="s">
        <v>107</v>
      </c>
      <c r="E3842" t="s">
        <v>22387</v>
      </c>
      <c r="F3842">
        <v>48</v>
      </c>
    </row>
    <row r="3843" spans="1:6" x14ac:dyDescent="0.25">
      <c r="A3843" t="s">
        <v>48</v>
      </c>
      <c r="B3843">
        <v>2012</v>
      </c>
      <c r="C3843" t="s">
        <v>7</v>
      </c>
      <c r="D3843" t="s">
        <v>39</v>
      </c>
      <c r="E3843" t="s">
        <v>22388</v>
      </c>
      <c r="F3843">
        <v>7</v>
      </c>
    </row>
    <row r="3844" spans="1:6" x14ac:dyDescent="0.25">
      <c r="A3844" t="s">
        <v>48</v>
      </c>
      <c r="B3844">
        <v>2012</v>
      </c>
      <c r="C3844" t="s">
        <v>7</v>
      </c>
      <c r="D3844" t="s">
        <v>103</v>
      </c>
      <c r="E3844" t="s">
        <v>22389</v>
      </c>
      <c r="F3844">
        <v>145</v>
      </c>
    </row>
    <row r="3845" spans="1:6" x14ac:dyDescent="0.25">
      <c r="A3845" t="s">
        <v>48</v>
      </c>
      <c r="B3845">
        <v>2012</v>
      </c>
      <c r="C3845" t="s">
        <v>8</v>
      </c>
      <c r="D3845" t="s">
        <v>38</v>
      </c>
      <c r="E3845" t="s">
        <v>22390</v>
      </c>
      <c r="F3845">
        <v>6</v>
      </c>
    </row>
    <row r="3846" spans="1:6" x14ac:dyDescent="0.25">
      <c r="A3846" t="s">
        <v>48</v>
      </c>
      <c r="B3846">
        <v>2012</v>
      </c>
      <c r="C3846" t="s">
        <v>8</v>
      </c>
      <c r="D3846" t="s">
        <v>40</v>
      </c>
      <c r="E3846" t="s">
        <v>22391</v>
      </c>
      <c r="F3846">
        <v>11</v>
      </c>
    </row>
    <row r="3847" spans="1:6" x14ac:dyDescent="0.25">
      <c r="A3847" t="s">
        <v>48</v>
      </c>
      <c r="B3847">
        <v>2012</v>
      </c>
      <c r="C3847" t="s">
        <v>8</v>
      </c>
      <c r="D3847" t="s">
        <v>102</v>
      </c>
      <c r="E3847" t="s">
        <v>22392</v>
      </c>
      <c r="F3847">
        <v>54</v>
      </c>
    </row>
    <row r="3848" spans="1:6" x14ac:dyDescent="0.25">
      <c r="A3848" t="s">
        <v>48</v>
      </c>
      <c r="B3848">
        <v>2012</v>
      </c>
      <c r="C3848" t="s">
        <v>8</v>
      </c>
      <c r="D3848" t="s">
        <v>107</v>
      </c>
      <c r="E3848" t="s">
        <v>22393</v>
      </c>
      <c r="F3848">
        <v>52</v>
      </c>
    </row>
    <row r="3849" spans="1:6" x14ac:dyDescent="0.25">
      <c r="A3849" t="s">
        <v>48</v>
      </c>
      <c r="B3849">
        <v>2012</v>
      </c>
      <c r="C3849" t="s">
        <v>8</v>
      </c>
      <c r="D3849" t="s">
        <v>39</v>
      </c>
      <c r="E3849" t="s">
        <v>22394</v>
      </c>
      <c r="F3849">
        <v>38</v>
      </c>
    </row>
    <row r="3850" spans="1:6" x14ac:dyDescent="0.25">
      <c r="A3850" t="s">
        <v>48</v>
      </c>
      <c r="B3850">
        <v>2012</v>
      </c>
      <c r="C3850" t="s">
        <v>8</v>
      </c>
      <c r="D3850" t="s">
        <v>103</v>
      </c>
      <c r="E3850" t="s">
        <v>22395</v>
      </c>
      <c r="F3850">
        <v>413</v>
      </c>
    </row>
    <row r="3851" spans="1:6" x14ac:dyDescent="0.25">
      <c r="A3851" t="s">
        <v>48</v>
      </c>
      <c r="B3851">
        <v>2012</v>
      </c>
      <c r="C3851" t="s">
        <v>9</v>
      </c>
      <c r="D3851" t="s">
        <v>38</v>
      </c>
      <c r="E3851" t="s">
        <v>22396</v>
      </c>
      <c r="F3851">
        <v>1</v>
      </c>
    </row>
    <row r="3852" spans="1:6" x14ac:dyDescent="0.25">
      <c r="A3852" t="s">
        <v>48</v>
      </c>
      <c r="B3852">
        <v>2012</v>
      </c>
      <c r="C3852" t="s">
        <v>9</v>
      </c>
      <c r="D3852" t="s">
        <v>40</v>
      </c>
      <c r="E3852" t="s">
        <v>22397</v>
      </c>
      <c r="F3852">
        <v>2</v>
      </c>
    </row>
    <row r="3853" spans="1:6" x14ac:dyDescent="0.25">
      <c r="A3853" t="s">
        <v>48</v>
      </c>
      <c r="B3853">
        <v>2012</v>
      </c>
      <c r="C3853" t="s">
        <v>9</v>
      </c>
      <c r="D3853" t="s">
        <v>102</v>
      </c>
      <c r="E3853" t="s">
        <v>22398</v>
      </c>
      <c r="F3853">
        <v>22</v>
      </c>
    </row>
    <row r="3854" spans="1:6" x14ac:dyDescent="0.25">
      <c r="A3854" t="s">
        <v>48</v>
      </c>
      <c r="B3854">
        <v>2012</v>
      </c>
      <c r="C3854" t="s">
        <v>9</v>
      </c>
      <c r="D3854" t="s">
        <v>107</v>
      </c>
      <c r="E3854" t="s">
        <v>22399</v>
      </c>
      <c r="F3854">
        <v>6</v>
      </c>
    </row>
    <row r="3855" spans="1:6" x14ac:dyDescent="0.25">
      <c r="A3855" t="s">
        <v>48</v>
      </c>
      <c r="B3855">
        <v>2012</v>
      </c>
      <c r="C3855" t="s">
        <v>9</v>
      </c>
      <c r="D3855" t="s">
        <v>39</v>
      </c>
      <c r="E3855" t="s">
        <v>22400</v>
      </c>
      <c r="F3855">
        <v>9</v>
      </c>
    </row>
    <row r="3856" spans="1:6" x14ac:dyDescent="0.25">
      <c r="A3856" t="s">
        <v>48</v>
      </c>
      <c r="B3856">
        <v>2012</v>
      </c>
      <c r="C3856" t="s">
        <v>9</v>
      </c>
      <c r="D3856" t="s">
        <v>103</v>
      </c>
      <c r="E3856" t="s">
        <v>22401</v>
      </c>
      <c r="F3856">
        <v>159</v>
      </c>
    </row>
    <row r="3857" spans="1:6" x14ac:dyDescent="0.25">
      <c r="A3857" t="s">
        <v>48</v>
      </c>
      <c r="B3857">
        <v>2012</v>
      </c>
      <c r="C3857" t="s">
        <v>10</v>
      </c>
      <c r="D3857" t="s">
        <v>102</v>
      </c>
      <c r="E3857" t="s">
        <v>22402</v>
      </c>
      <c r="F3857">
        <v>7</v>
      </c>
    </row>
    <row r="3858" spans="1:6" x14ac:dyDescent="0.25">
      <c r="A3858" t="s">
        <v>48</v>
      </c>
      <c r="B3858">
        <v>2012</v>
      </c>
      <c r="C3858" t="s">
        <v>10</v>
      </c>
      <c r="D3858" t="s">
        <v>107</v>
      </c>
      <c r="E3858" t="s">
        <v>22403</v>
      </c>
      <c r="F3858">
        <v>4</v>
      </c>
    </row>
    <row r="3859" spans="1:6" x14ac:dyDescent="0.25">
      <c r="A3859" t="s">
        <v>48</v>
      </c>
      <c r="B3859">
        <v>2012</v>
      </c>
      <c r="C3859" t="s">
        <v>10</v>
      </c>
      <c r="D3859" t="s">
        <v>39</v>
      </c>
      <c r="E3859" t="s">
        <v>22404</v>
      </c>
      <c r="F3859">
        <v>2</v>
      </c>
    </row>
    <row r="3860" spans="1:6" x14ac:dyDescent="0.25">
      <c r="A3860" t="s">
        <v>48</v>
      </c>
      <c r="B3860">
        <v>2012</v>
      </c>
      <c r="C3860" t="s">
        <v>10</v>
      </c>
      <c r="D3860" t="s">
        <v>103</v>
      </c>
      <c r="E3860" t="s">
        <v>22405</v>
      </c>
      <c r="F3860">
        <v>37</v>
      </c>
    </row>
    <row r="3861" spans="1:6" x14ac:dyDescent="0.25">
      <c r="A3861" t="s">
        <v>48</v>
      </c>
      <c r="B3861">
        <v>2012</v>
      </c>
      <c r="C3861" t="s">
        <v>11</v>
      </c>
      <c r="D3861" t="s">
        <v>40</v>
      </c>
      <c r="E3861" t="s">
        <v>22406</v>
      </c>
      <c r="F3861">
        <v>1</v>
      </c>
    </row>
    <row r="3862" spans="1:6" x14ac:dyDescent="0.25">
      <c r="A3862" t="s">
        <v>48</v>
      </c>
      <c r="B3862">
        <v>2012</v>
      </c>
      <c r="C3862" t="s">
        <v>11</v>
      </c>
      <c r="D3862" t="s">
        <v>102</v>
      </c>
      <c r="E3862" t="s">
        <v>22407</v>
      </c>
      <c r="F3862">
        <v>13</v>
      </c>
    </row>
    <row r="3863" spans="1:6" x14ac:dyDescent="0.25">
      <c r="A3863" t="s">
        <v>48</v>
      </c>
      <c r="B3863">
        <v>2012</v>
      </c>
      <c r="C3863" t="s">
        <v>11</v>
      </c>
      <c r="D3863" t="s">
        <v>107</v>
      </c>
      <c r="E3863" t="s">
        <v>22408</v>
      </c>
      <c r="F3863">
        <v>2</v>
      </c>
    </row>
    <row r="3864" spans="1:6" x14ac:dyDescent="0.25">
      <c r="A3864" t="s">
        <v>48</v>
      </c>
      <c r="B3864">
        <v>2012</v>
      </c>
      <c r="C3864" t="s">
        <v>11</v>
      </c>
      <c r="D3864" t="s">
        <v>39</v>
      </c>
      <c r="E3864" t="s">
        <v>22409</v>
      </c>
      <c r="F3864">
        <v>4</v>
      </c>
    </row>
    <row r="3865" spans="1:6" x14ac:dyDescent="0.25">
      <c r="A3865" t="s">
        <v>48</v>
      </c>
      <c r="B3865">
        <v>2012</v>
      </c>
      <c r="C3865" t="s">
        <v>11</v>
      </c>
      <c r="D3865" t="s">
        <v>103</v>
      </c>
      <c r="E3865" t="s">
        <v>22410</v>
      </c>
      <c r="F3865">
        <v>53</v>
      </c>
    </row>
    <row r="3866" spans="1:6" x14ac:dyDescent="0.25">
      <c r="A3866" t="s">
        <v>48</v>
      </c>
      <c r="B3866">
        <v>2013</v>
      </c>
      <c r="C3866" t="s">
        <v>7</v>
      </c>
      <c r="D3866" t="s">
        <v>38</v>
      </c>
      <c r="E3866" t="s">
        <v>22411</v>
      </c>
      <c r="F3866">
        <v>1</v>
      </c>
    </row>
    <row r="3867" spans="1:6" x14ac:dyDescent="0.25">
      <c r="A3867" t="s">
        <v>48</v>
      </c>
      <c r="B3867">
        <v>2013</v>
      </c>
      <c r="C3867" t="s">
        <v>7</v>
      </c>
      <c r="D3867" t="s">
        <v>40</v>
      </c>
      <c r="E3867" t="s">
        <v>22412</v>
      </c>
      <c r="F3867">
        <v>8</v>
      </c>
    </row>
    <row r="3868" spans="1:6" x14ac:dyDescent="0.25">
      <c r="A3868" t="s">
        <v>48</v>
      </c>
      <c r="B3868">
        <v>2013</v>
      </c>
      <c r="C3868" t="s">
        <v>7</v>
      </c>
      <c r="D3868" t="s">
        <v>102</v>
      </c>
      <c r="E3868" t="s">
        <v>22413</v>
      </c>
      <c r="F3868">
        <v>36</v>
      </c>
    </row>
    <row r="3869" spans="1:6" x14ac:dyDescent="0.25">
      <c r="A3869" t="s">
        <v>48</v>
      </c>
      <c r="B3869">
        <v>2013</v>
      </c>
      <c r="C3869" t="s">
        <v>7</v>
      </c>
      <c r="D3869" t="s">
        <v>107</v>
      </c>
      <c r="E3869" t="s">
        <v>22414</v>
      </c>
      <c r="F3869">
        <v>54</v>
      </c>
    </row>
    <row r="3870" spans="1:6" x14ac:dyDescent="0.25">
      <c r="A3870" t="s">
        <v>48</v>
      </c>
      <c r="B3870">
        <v>2013</v>
      </c>
      <c r="C3870" t="s">
        <v>7</v>
      </c>
      <c r="D3870" t="s">
        <v>39</v>
      </c>
      <c r="E3870" t="s">
        <v>22415</v>
      </c>
      <c r="F3870">
        <v>13</v>
      </c>
    </row>
    <row r="3871" spans="1:6" x14ac:dyDescent="0.25">
      <c r="A3871" t="s">
        <v>48</v>
      </c>
      <c r="B3871">
        <v>2013</v>
      </c>
      <c r="C3871" t="s">
        <v>7</v>
      </c>
      <c r="D3871" t="s">
        <v>103</v>
      </c>
      <c r="E3871" t="s">
        <v>22416</v>
      </c>
      <c r="F3871">
        <v>130</v>
      </c>
    </row>
    <row r="3872" spans="1:6" x14ac:dyDescent="0.25">
      <c r="A3872" t="s">
        <v>48</v>
      </c>
      <c r="B3872">
        <v>2013</v>
      </c>
      <c r="C3872" t="s">
        <v>8</v>
      </c>
      <c r="D3872" t="s">
        <v>38</v>
      </c>
      <c r="E3872" t="s">
        <v>22417</v>
      </c>
      <c r="F3872">
        <v>7</v>
      </c>
    </row>
    <row r="3873" spans="1:6" x14ac:dyDescent="0.25">
      <c r="A3873" t="s">
        <v>48</v>
      </c>
      <c r="B3873">
        <v>2013</v>
      </c>
      <c r="C3873" t="s">
        <v>8</v>
      </c>
      <c r="D3873" t="s">
        <v>40</v>
      </c>
      <c r="E3873" t="s">
        <v>22418</v>
      </c>
      <c r="F3873">
        <v>10</v>
      </c>
    </row>
    <row r="3874" spans="1:6" x14ac:dyDescent="0.25">
      <c r="A3874" t="s">
        <v>48</v>
      </c>
      <c r="B3874">
        <v>2013</v>
      </c>
      <c r="C3874" t="s">
        <v>8</v>
      </c>
      <c r="D3874" t="s">
        <v>102</v>
      </c>
      <c r="E3874" t="s">
        <v>22419</v>
      </c>
      <c r="F3874">
        <v>42</v>
      </c>
    </row>
    <row r="3875" spans="1:6" x14ac:dyDescent="0.25">
      <c r="A3875" t="s">
        <v>48</v>
      </c>
      <c r="B3875">
        <v>2013</v>
      </c>
      <c r="C3875" t="s">
        <v>8</v>
      </c>
      <c r="D3875" t="s">
        <v>107</v>
      </c>
      <c r="E3875" t="s">
        <v>22420</v>
      </c>
      <c r="F3875">
        <v>42</v>
      </c>
    </row>
    <row r="3876" spans="1:6" x14ac:dyDescent="0.25">
      <c r="A3876" t="s">
        <v>48</v>
      </c>
      <c r="B3876">
        <v>2013</v>
      </c>
      <c r="C3876" t="s">
        <v>8</v>
      </c>
      <c r="D3876" t="s">
        <v>39</v>
      </c>
      <c r="E3876" t="s">
        <v>22421</v>
      </c>
      <c r="F3876">
        <v>33</v>
      </c>
    </row>
    <row r="3877" spans="1:6" x14ac:dyDescent="0.25">
      <c r="A3877" t="s">
        <v>48</v>
      </c>
      <c r="B3877">
        <v>2013</v>
      </c>
      <c r="C3877" t="s">
        <v>8</v>
      </c>
      <c r="D3877" t="s">
        <v>103</v>
      </c>
      <c r="E3877" t="s">
        <v>22422</v>
      </c>
      <c r="F3877">
        <v>436</v>
      </c>
    </row>
    <row r="3878" spans="1:6" x14ac:dyDescent="0.25">
      <c r="A3878" t="s">
        <v>48</v>
      </c>
      <c r="B3878">
        <v>2013</v>
      </c>
      <c r="C3878" t="s">
        <v>9</v>
      </c>
      <c r="D3878" t="s">
        <v>38</v>
      </c>
      <c r="E3878" t="s">
        <v>22423</v>
      </c>
      <c r="F3878">
        <v>4</v>
      </c>
    </row>
    <row r="3879" spans="1:6" x14ac:dyDescent="0.25">
      <c r="A3879" t="s">
        <v>48</v>
      </c>
      <c r="B3879">
        <v>2013</v>
      </c>
      <c r="C3879" t="s">
        <v>9</v>
      </c>
      <c r="D3879" t="s">
        <v>40</v>
      </c>
      <c r="E3879" t="s">
        <v>22424</v>
      </c>
      <c r="F3879">
        <v>4</v>
      </c>
    </row>
    <row r="3880" spans="1:6" x14ac:dyDescent="0.25">
      <c r="A3880" t="s">
        <v>48</v>
      </c>
      <c r="B3880">
        <v>2013</v>
      </c>
      <c r="C3880" t="s">
        <v>9</v>
      </c>
      <c r="D3880" t="s">
        <v>102</v>
      </c>
      <c r="E3880" t="s">
        <v>22425</v>
      </c>
      <c r="F3880">
        <v>17</v>
      </c>
    </row>
    <row r="3881" spans="1:6" x14ac:dyDescent="0.25">
      <c r="A3881" t="s">
        <v>48</v>
      </c>
      <c r="B3881">
        <v>2013</v>
      </c>
      <c r="C3881" t="s">
        <v>9</v>
      </c>
      <c r="D3881" t="s">
        <v>107</v>
      </c>
      <c r="E3881" t="s">
        <v>22426</v>
      </c>
      <c r="F3881">
        <v>10</v>
      </c>
    </row>
    <row r="3882" spans="1:6" x14ac:dyDescent="0.25">
      <c r="A3882" t="s">
        <v>48</v>
      </c>
      <c r="B3882">
        <v>2013</v>
      </c>
      <c r="C3882" t="s">
        <v>9</v>
      </c>
      <c r="D3882" t="s">
        <v>39</v>
      </c>
      <c r="E3882" t="s">
        <v>22427</v>
      </c>
      <c r="F3882">
        <v>3</v>
      </c>
    </row>
    <row r="3883" spans="1:6" x14ac:dyDescent="0.25">
      <c r="A3883" t="s">
        <v>48</v>
      </c>
      <c r="B3883">
        <v>2013</v>
      </c>
      <c r="C3883" t="s">
        <v>9</v>
      </c>
      <c r="D3883" t="s">
        <v>103</v>
      </c>
      <c r="E3883" t="s">
        <v>22428</v>
      </c>
      <c r="F3883">
        <v>146</v>
      </c>
    </row>
    <row r="3884" spans="1:6" x14ac:dyDescent="0.25">
      <c r="A3884" t="s">
        <v>48</v>
      </c>
      <c r="B3884">
        <v>2013</v>
      </c>
      <c r="C3884" t="s">
        <v>10</v>
      </c>
      <c r="D3884" t="s">
        <v>102</v>
      </c>
      <c r="E3884" t="s">
        <v>22429</v>
      </c>
      <c r="F3884">
        <v>11</v>
      </c>
    </row>
    <row r="3885" spans="1:6" x14ac:dyDescent="0.25">
      <c r="A3885" t="s">
        <v>48</v>
      </c>
      <c r="B3885">
        <v>2013</v>
      </c>
      <c r="C3885" t="s">
        <v>10</v>
      </c>
      <c r="D3885" t="s">
        <v>107</v>
      </c>
      <c r="E3885" t="s">
        <v>22430</v>
      </c>
      <c r="F3885">
        <v>1</v>
      </c>
    </row>
    <row r="3886" spans="1:6" x14ac:dyDescent="0.25">
      <c r="A3886" t="s">
        <v>48</v>
      </c>
      <c r="B3886">
        <v>2013</v>
      </c>
      <c r="C3886" t="s">
        <v>10</v>
      </c>
      <c r="D3886" t="s">
        <v>39</v>
      </c>
      <c r="E3886" t="s">
        <v>22431</v>
      </c>
      <c r="F3886">
        <v>4</v>
      </c>
    </row>
    <row r="3887" spans="1:6" x14ac:dyDescent="0.25">
      <c r="A3887" t="s">
        <v>48</v>
      </c>
      <c r="B3887">
        <v>2013</v>
      </c>
      <c r="C3887" t="s">
        <v>10</v>
      </c>
      <c r="D3887" t="s">
        <v>103</v>
      </c>
      <c r="E3887" t="s">
        <v>22432</v>
      </c>
      <c r="F3887">
        <v>34</v>
      </c>
    </row>
    <row r="3888" spans="1:6" x14ac:dyDescent="0.25">
      <c r="A3888" t="s">
        <v>48</v>
      </c>
      <c r="B3888">
        <v>2013</v>
      </c>
      <c r="C3888" t="s">
        <v>11</v>
      </c>
      <c r="D3888" t="s">
        <v>40</v>
      </c>
      <c r="E3888" t="s">
        <v>22433</v>
      </c>
      <c r="F3888">
        <v>3</v>
      </c>
    </row>
    <row r="3889" spans="1:6" x14ac:dyDescent="0.25">
      <c r="A3889" t="s">
        <v>48</v>
      </c>
      <c r="B3889">
        <v>2013</v>
      </c>
      <c r="C3889" t="s">
        <v>11</v>
      </c>
      <c r="D3889" t="s">
        <v>102</v>
      </c>
      <c r="E3889" t="s">
        <v>22434</v>
      </c>
      <c r="F3889">
        <v>20</v>
      </c>
    </row>
    <row r="3890" spans="1:6" x14ac:dyDescent="0.25">
      <c r="A3890" t="s">
        <v>48</v>
      </c>
      <c r="B3890">
        <v>2013</v>
      </c>
      <c r="C3890" t="s">
        <v>11</v>
      </c>
      <c r="D3890" t="s">
        <v>107</v>
      </c>
      <c r="E3890" t="s">
        <v>22435</v>
      </c>
      <c r="F3890">
        <v>6</v>
      </c>
    </row>
    <row r="3891" spans="1:6" x14ac:dyDescent="0.25">
      <c r="A3891" t="s">
        <v>48</v>
      </c>
      <c r="B3891">
        <v>2013</v>
      </c>
      <c r="C3891" t="s">
        <v>11</v>
      </c>
      <c r="D3891" t="s">
        <v>39</v>
      </c>
      <c r="E3891" t="s">
        <v>22436</v>
      </c>
      <c r="F3891">
        <v>2</v>
      </c>
    </row>
    <row r="3892" spans="1:6" x14ac:dyDescent="0.25">
      <c r="A3892" t="s">
        <v>48</v>
      </c>
      <c r="B3892">
        <v>2013</v>
      </c>
      <c r="C3892" t="s">
        <v>11</v>
      </c>
      <c r="D3892" t="s">
        <v>103</v>
      </c>
      <c r="E3892" t="s">
        <v>22437</v>
      </c>
      <c r="F3892">
        <v>58</v>
      </c>
    </row>
    <row r="3893" spans="1:6" x14ac:dyDescent="0.25">
      <c r="A3893" t="s">
        <v>48</v>
      </c>
      <c r="B3893">
        <v>2014</v>
      </c>
      <c r="C3893" t="s">
        <v>7</v>
      </c>
      <c r="D3893" t="s">
        <v>38</v>
      </c>
      <c r="E3893" t="s">
        <v>22438</v>
      </c>
      <c r="F3893">
        <v>4</v>
      </c>
    </row>
    <row r="3894" spans="1:6" x14ac:dyDescent="0.25">
      <c r="A3894" t="s">
        <v>48</v>
      </c>
      <c r="B3894">
        <v>2014</v>
      </c>
      <c r="C3894" t="s">
        <v>7</v>
      </c>
      <c r="D3894" t="s">
        <v>40</v>
      </c>
      <c r="E3894" t="s">
        <v>22439</v>
      </c>
      <c r="F3894">
        <v>8</v>
      </c>
    </row>
    <row r="3895" spans="1:6" x14ac:dyDescent="0.25">
      <c r="A3895" t="s">
        <v>48</v>
      </c>
      <c r="B3895">
        <v>2014</v>
      </c>
      <c r="C3895" t="s">
        <v>7</v>
      </c>
      <c r="D3895" t="s">
        <v>102</v>
      </c>
      <c r="E3895" t="s">
        <v>22440</v>
      </c>
      <c r="F3895">
        <v>42</v>
      </c>
    </row>
    <row r="3896" spans="1:6" x14ac:dyDescent="0.25">
      <c r="A3896" t="s">
        <v>48</v>
      </c>
      <c r="B3896">
        <v>2014</v>
      </c>
      <c r="C3896" t="s">
        <v>7</v>
      </c>
      <c r="D3896" t="s">
        <v>107</v>
      </c>
      <c r="E3896" t="s">
        <v>22441</v>
      </c>
      <c r="F3896">
        <v>62</v>
      </c>
    </row>
    <row r="3897" spans="1:6" x14ac:dyDescent="0.25">
      <c r="A3897" t="s">
        <v>48</v>
      </c>
      <c r="B3897">
        <v>2014</v>
      </c>
      <c r="C3897" t="s">
        <v>7</v>
      </c>
      <c r="D3897" t="s">
        <v>39</v>
      </c>
      <c r="E3897" t="s">
        <v>22442</v>
      </c>
      <c r="F3897">
        <v>12</v>
      </c>
    </row>
    <row r="3898" spans="1:6" x14ac:dyDescent="0.25">
      <c r="A3898" t="s">
        <v>48</v>
      </c>
      <c r="B3898">
        <v>2014</v>
      </c>
      <c r="C3898" t="s">
        <v>7</v>
      </c>
      <c r="D3898" t="s">
        <v>103</v>
      </c>
      <c r="E3898" t="s">
        <v>22443</v>
      </c>
      <c r="F3898">
        <v>127</v>
      </c>
    </row>
    <row r="3899" spans="1:6" x14ac:dyDescent="0.25">
      <c r="A3899" t="s">
        <v>48</v>
      </c>
      <c r="B3899">
        <v>2014</v>
      </c>
      <c r="C3899" t="s">
        <v>8</v>
      </c>
      <c r="D3899" t="s">
        <v>38</v>
      </c>
      <c r="E3899" t="s">
        <v>22444</v>
      </c>
      <c r="F3899">
        <v>11</v>
      </c>
    </row>
    <row r="3900" spans="1:6" x14ac:dyDescent="0.25">
      <c r="A3900" t="s">
        <v>48</v>
      </c>
      <c r="B3900">
        <v>2014</v>
      </c>
      <c r="C3900" t="s">
        <v>8</v>
      </c>
      <c r="D3900" t="s">
        <v>40</v>
      </c>
      <c r="E3900" t="s">
        <v>22445</v>
      </c>
      <c r="F3900">
        <v>13</v>
      </c>
    </row>
    <row r="3901" spans="1:6" x14ac:dyDescent="0.25">
      <c r="A3901" t="s">
        <v>48</v>
      </c>
      <c r="B3901">
        <v>2014</v>
      </c>
      <c r="C3901" t="s">
        <v>8</v>
      </c>
      <c r="D3901" t="s">
        <v>102</v>
      </c>
      <c r="E3901" t="s">
        <v>22446</v>
      </c>
      <c r="F3901">
        <v>38</v>
      </c>
    </row>
    <row r="3902" spans="1:6" x14ac:dyDescent="0.25">
      <c r="A3902" t="s">
        <v>48</v>
      </c>
      <c r="B3902">
        <v>2014</v>
      </c>
      <c r="C3902" t="s">
        <v>8</v>
      </c>
      <c r="D3902" t="s">
        <v>107</v>
      </c>
      <c r="E3902" t="s">
        <v>22447</v>
      </c>
      <c r="F3902">
        <v>65</v>
      </c>
    </row>
    <row r="3903" spans="1:6" x14ac:dyDescent="0.25">
      <c r="A3903" t="s">
        <v>48</v>
      </c>
      <c r="B3903">
        <v>2014</v>
      </c>
      <c r="C3903" t="s">
        <v>8</v>
      </c>
      <c r="D3903" t="s">
        <v>39</v>
      </c>
      <c r="E3903" t="s">
        <v>22448</v>
      </c>
      <c r="F3903">
        <v>35</v>
      </c>
    </row>
    <row r="3904" spans="1:6" x14ac:dyDescent="0.25">
      <c r="A3904" t="s">
        <v>48</v>
      </c>
      <c r="B3904">
        <v>2014</v>
      </c>
      <c r="C3904" t="s">
        <v>8</v>
      </c>
      <c r="D3904" t="s">
        <v>103</v>
      </c>
      <c r="E3904" t="s">
        <v>22449</v>
      </c>
      <c r="F3904">
        <v>438</v>
      </c>
    </row>
    <row r="3905" spans="1:6" x14ac:dyDescent="0.25">
      <c r="A3905" t="s">
        <v>48</v>
      </c>
      <c r="B3905">
        <v>2014</v>
      </c>
      <c r="C3905" t="s">
        <v>9</v>
      </c>
      <c r="D3905" t="s">
        <v>38</v>
      </c>
      <c r="E3905" t="s">
        <v>22450</v>
      </c>
      <c r="F3905">
        <v>3</v>
      </c>
    </row>
    <row r="3906" spans="1:6" x14ac:dyDescent="0.25">
      <c r="A3906" t="s">
        <v>48</v>
      </c>
      <c r="B3906">
        <v>2014</v>
      </c>
      <c r="C3906" t="s">
        <v>9</v>
      </c>
      <c r="D3906" t="s">
        <v>40</v>
      </c>
      <c r="E3906" t="s">
        <v>22451</v>
      </c>
      <c r="F3906">
        <v>1</v>
      </c>
    </row>
    <row r="3907" spans="1:6" x14ac:dyDescent="0.25">
      <c r="A3907" t="s">
        <v>48</v>
      </c>
      <c r="B3907">
        <v>2014</v>
      </c>
      <c r="C3907" t="s">
        <v>9</v>
      </c>
      <c r="D3907" t="s">
        <v>102</v>
      </c>
      <c r="E3907" t="s">
        <v>22452</v>
      </c>
      <c r="F3907">
        <v>14</v>
      </c>
    </row>
    <row r="3908" spans="1:6" x14ac:dyDescent="0.25">
      <c r="A3908" t="s">
        <v>48</v>
      </c>
      <c r="B3908">
        <v>2014</v>
      </c>
      <c r="C3908" t="s">
        <v>9</v>
      </c>
      <c r="D3908" t="s">
        <v>107</v>
      </c>
      <c r="E3908" t="s">
        <v>22453</v>
      </c>
      <c r="F3908">
        <v>4</v>
      </c>
    </row>
    <row r="3909" spans="1:6" x14ac:dyDescent="0.25">
      <c r="A3909" t="s">
        <v>48</v>
      </c>
      <c r="B3909">
        <v>2014</v>
      </c>
      <c r="C3909" t="s">
        <v>9</v>
      </c>
      <c r="D3909" t="s">
        <v>39</v>
      </c>
      <c r="E3909" t="s">
        <v>22454</v>
      </c>
      <c r="F3909">
        <v>9</v>
      </c>
    </row>
    <row r="3910" spans="1:6" x14ac:dyDescent="0.25">
      <c r="A3910" t="s">
        <v>48</v>
      </c>
      <c r="B3910">
        <v>2014</v>
      </c>
      <c r="C3910" t="s">
        <v>9</v>
      </c>
      <c r="D3910" t="s">
        <v>103</v>
      </c>
      <c r="E3910" t="s">
        <v>22455</v>
      </c>
      <c r="F3910">
        <v>148</v>
      </c>
    </row>
    <row r="3911" spans="1:6" x14ac:dyDescent="0.25">
      <c r="A3911" t="s">
        <v>48</v>
      </c>
      <c r="B3911">
        <v>2014</v>
      </c>
      <c r="C3911" t="s">
        <v>10</v>
      </c>
      <c r="D3911" t="s">
        <v>102</v>
      </c>
      <c r="E3911" t="s">
        <v>22456</v>
      </c>
      <c r="F3911">
        <v>11</v>
      </c>
    </row>
    <row r="3912" spans="1:6" x14ac:dyDescent="0.25">
      <c r="A3912" t="s">
        <v>48</v>
      </c>
      <c r="B3912">
        <v>2014</v>
      </c>
      <c r="C3912" t="s">
        <v>10</v>
      </c>
      <c r="D3912" t="s">
        <v>107</v>
      </c>
      <c r="E3912" t="s">
        <v>22457</v>
      </c>
      <c r="F3912">
        <v>2</v>
      </c>
    </row>
    <row r="3913" spans="1:6" x14ac:dyDescent="0.25">
      <c r="A3913" t="s">
        <v>48</v>
      </c>
      <c r="B3913">
        <v>2014</v>
      </c>
      <c r="C3913" t="s">
        <v>10</v>
      </c>
      <c r="D3913" t="s">
        <v>39</v>
      </c>
      <c r="E3913" t="s">
        <v>22458</v>
      </c>
      <c r="F3913">
        <v>1</v>
      </c>
    </row>
    <row r="3914" spans="1:6" x14ac:dyDescent="0.25">
      <c r="A3914" t="s">
        <v>48</v>
      </c>
      <c r="B3914">
        <v>2014</v>
      </c>
      <c r="C3914" t="s">
        <v>10</v>
      </c>
      <c r="D3914" t="s">
        <v>103</v>
      </c>
      <c r="E3914" t="s">
        <v>22459</v>
      </c>
      <c r="F3914">
        <v>30</v>
      </c>
    </row>
    <row r="3915" spans="1:6" x14ac:dyDescent="0.25">
      <c r="A3915" t="s">
        <v>48</v>
      </c>
      <c r="B3915">
        <v>2014</v>
      </c>
      <c r="C3915" t="s">
        <v>11</v>
      </c>
      <c r="D3915" t="s">
        <v>38</v>
      </c>
      <c r="E3915" t="s">
        <v>22460</v>
      </c>
      <c r="F3915">
        <v>1</v>
      </c>
    </row>
    <row r="3916" spans="1:6" x14ac:dyDescent="0.25">
      <c r="A3916" t="s">
        <v>48</v>
      </c>
      <c r="B3916">
        <v>2014</v>
      </c>
      <c r="C3916" t="s">
        <v>11</v>
      </c>
      <c r="D3916" t="s">
        <v>102</v>
      </c>
      <c r="E3916" t="s">
        <v>22461</v>
      </c>
      <c r="F3916">
        <v>23</v>
      </c>
    </row>
    <row r="3917" spans="1:6" x14ac:dyDescent="0.25">
      <c r="A3917" t="s">
        <v>48</v>
      </c>
      <c r="B3917">
        <v>2014</v>
      </c>
      <c r="C3917" t="s">
        <v>11</v>
      </c>
      <c r="D3917" t="s">
        <v>107</v>
      </c>
      <c r="E3917" t="s">
        <v>22462</v>
      </c>
      <c r="F3917">
        <v>3</v>
      </c>
    </row>
    <row r="3918" spans="1:6" x14ac:dyDescent="0.25">
      <c r="A3918" t="s">
        <v>48</v>
      </c>
      <c r="B3918">
        <v>2014</v>
      </c>
      <c r="C3918" t="s">
        <v>11</v>
      </c>
      <c r="D3918" t="s">
        <v>39</v>
      </c>
      <c r="E3918" t="s">
        <v>22463</v>
      </c>
      <c r="F3918">
        <v>3</v>
      </c>
    </row>
    <row r="3919" spans="1:6" x14ac:dyDescent="0.25">
      <c r="A3919" t="s">
        <v>48</v>
      </c>
      <c r="B3919">
        <v>2014</v>
      </c>
      <c r="C3919" t="s">
        <v>11</v>
      </c>
      <c r="D3919" t="s">
        <v>103</v>
      </c>
      <c r="E3919" t="s">
        <v>22464</v>
      </c>
      <c r="F3919">
        <v>58</v>
      </c>
    </row>
    <row r="3920" spans="1:6" x14ac:dyDescent="0.25">
      <c r="A3920" t="s">
        <v>48</v>
      </c>
      <c r="B3920">
        <v>2015</v>
      </c>
      <c r="C3920" t="s">
        <v>7</v>
      </c>
      <c r="D3920" t="s">
        <v>38</v>
      </c>
      <c r="E3920" t="s">
        <v>22465</v>
      </c>
      <c r="F3920">
        <v>4</v>
      </c>
    </row>
    <row r="3921" spans="1:6" x14ac:dyDescent="0.25">
      <c r="A3921" t="s">
        <v>48</v>
      </c>
      <c r="B3921">
        <v>2015</v>
      </c>
      <c r="C3921" t="s">
        <v>7</v>
      </c>
      <c r="D3921" t="s">
        <v>40</v>
      </c>
      <c r="E3921" t="s">
        <v>22466</v>
      </c>
      <c r="F3921">
        <v>7</v>
      </c>
    </row>
    <row r="3922" spans="1:6" x14ac:dyDescent="0.25">
      <c r="A3922" t="s">
        <v>48</v>
      </c>
      <c r="B3922">
        <v>2015</v>
      </c>
      <c r="C3922" t="s">
        <v>7</v>
      </c>
      <c r="D3922" t="s">
        <v>102</v>
      </c>
      <c r="E3922" t="s">
        <v>22467</v>
      </c>
      <c r="F3922">
        <v>31</v>
      </c>
    </row>
    <row r="3923" spans="1:6" x14ac:dyDescent="0.25">
      <c r="A3923" t="s">
        <v>48</v>
      </c>
      <c r="B3923">
        <v>2015</v>
      </c>
      <c r="C3923" t="s">
        <v>7</v>
      </c>
      <c r="D3923" t="s">
        <v>107</v>
      </c>
      <c r="E3923" t="s">
        <v>22468</v>
      </c>
      <c r="F3923">
        <v>54</v>
      </c>
    </row>
    <row r="3924" spans="1:6" x14ac:dyDescent="0.25">
      <c r="A3924" t="s">
        <v>48</v>
      </c>
      <c r="B3924">
        <v>2015</v>
      </c>
      <c r="C3924" t="s">
        <v>7</v>
      </c>
      <c r="D3924" t="s">
        <v>39</v>
      </c>
      <c r="E3924" t="s">
        <v>22469</v>
      </c>
      <c r="F3924">
        <v>16</v>
      </c>
    </row>
    <row r="3925" spans="1:6" x14ac:dyDescent="0.25">
      <c r="A3925" t="s">
        <v>48</v>
      </c>
      <c r="B3925">
        <v>2015</v>
      </c>
      <c r="C3925" t="s">
        <v>7</v>
      </c>
      <c r="D3925" t="s">
        <v>103</v>
      </c>
      <c r="E3925" t="s">
        <v>22470</v>
      </c>
      <c r="F3925">
        <v>143</v>
      </c>
    </row>
    <row r="3926" spans="1:6" x14ac:dyDescent="0.25">
      <c r="A3926" t="s">
        <v>48</v>
      </c>
      <c r="B3926">
        <v>2015</v>
      </c>
      <c r="C3926" t="s">
        <v>8</v>
      </c>
      <c r="D3926" t="s">
        <v>38</v>
      </c>
      <c r="E3926" t="s">
        <v>22471</v>
      </c>
      <c r="F3926">
        <v>10</v>
      </c>
    </row>
    <row r="3927" spans="1:6" x14ac:dyDescent="0.25">
      <c r="A3927" t="s">
        <v>48</v>
      </c>
      <c r="B3927">
        <v>2015</v>
      </c>
      <c r="C3927" t="s">
        <v>8</v>
      </c>
      <c r="D3927" t="s">
        <v>40</v>
      </c>
      <c r="E3927" t="s">
        <v>22472</v>
      </c>
      <c r="F3927">
        <v>11</v>
      </c>
    </row>
    <row r="3928" spans="1:6" x14ac:dyDescent="0.25">
      <c r="A3928" t="s">
        <v>48</v>
      </c>
      <c r="B3928">
        <v>2015</v>
      </c>
      <c r="C3928" t="s">
        <v>8</v>
      </c>
      <c r="D3928" t="s">
        <v>102</v>
      </c>
      <c r="E3928" t="s">
        <v>22473</v>
      </c>
      <c r="F3928">
        <v>47</v>
      </c>
    </row>
    <row r="3929" spans="1:6" x14ac:dyDescent="0.25">
      <c r="A3929" t="s">
        <v>48</v>
      </c>
      <c r="B3929">
        <v>2015</v>
      </c>
      <c r="C3929" t="s">
        <v>8</v>
      </c>
      <c r="D3929" t="s">
        <v>107</v>
      </c>
      <c r="E3929" t="s">
        <v>22474</v>
      </c>
      <c r="F3929">
        <v>37</v>
      </c>
    </row>
    <row r="3930" spans="1:6" x14ac:dyDescent="0.25">
      <c r="A3930" t="s">
        <v>48</v>
      </c>
      <c r="B3930">
        <v>2015</v>
      </c>
      <c r="C3930" t="s">
        <v>8</v>
      </c>
      <c r="D3930" t="s">
        <v>39</v>
      </c>
      <c r="E3930" t="s">
        <v>22475</v>
      </c>
      <c r="F3930">
        <v>34</v>
      </c>
    </row>
    <row r="3931" spans="1:6" x14ac:dyDescent="0.25">
      <c r="A3931" t="s">
        <v>48</v>
      </c>
      <c r="B3931">
        <v>2015</v>
      </c>
      <c r="C3931" t="s">
        <v>8</v>
      </c>
      <c r="D3931" t="s">
        <v>103</v>
      </c>
      <c r="E3931" t="s">
        <v>22476</v>
      </c>
      <c r="F3931">
        <v>465</v>
      </c>
    </row>
    <row r="3932" spans="1:6" x14ac:dyDescent="0.25">
      <c r="A3932" t="s">
        <v>48</v>
      </c>
      <c r="B3932">
        <v>2015</v>
      </c>
      <c r="C3932" t="s">
        <v>9</v>
      </c>
      <c r="D3932" t="s">
        <v>38</v>
      </c>
      <c r="E3932" t="s">
        <v>22477</v>
      </c>
      <c r="F3932">
        <v>1</v>
      </c>
    </row>
    <row r="3933" spans="1:6" x14ac:dyDescent="0.25">
      <c r="A3933" t="s">
        <v>48</v>
      </c>
      <c r="B3933">
        <v>2015</v>
      </c>
      <c r="C3933" t="s">
        <v>9</v>
      </c>
      <c r="D3933" t="s">
        <v>40</v>
      </c>
      <c r="E3933" t="s">
        <v>22478</v>
      </c>
      <c r="F3933">
        <v>2</v>
      </c>
    </row>
    <row r="3934" spans="1:6" x14ac:dyDescent="0.25">
      <c r="A3934" t="s">
        <v>48</v>
      </c>
      <c r="B3934">
        <v>2015</v>
      </c>
      <c r="C3934" t="s">
        <v>9</v>
      </c>
      <c r="D3934" t="s">
        <v>102</v>
      </c>
      <c r="E3934" t="s">
        <v>22479</v>
      </c>
      <c r="F3934">
        <v>12</v>
      </c>
    </row>
    <row r="3935" spans="1:6" x14ac:dyDescent="0.25">
      <c r="A3935" t="s">
        <v>48</v>
      </c>
      <c r="B3935">
        <v>2015</v>
      </c>
      <c r="C3935" t="s">
        <v>9</v>
      </c>
      <c r="D3935" t="s">
        <v>107</v>
      </c>
      <c r="E3935" t="s">
        <v>22480</v>
      </c>
      <c r="F3935">
        <v>6</v>
      </c>
    </row>
    <row r="3936" spans="1:6" x14ac:dyDescent="0.25">
      <c r="A3936" t="s">
        <v>48</v>
      </c>
      <c r="B3936">
        <v>2015</v>
      </c>
      <c r="C3936" t="s">
        <v>9</v>
      </c>
      <c r="D3936" t="s">
        <v>39</v>
      </c>
      <c r="E3936" t="s">
        <v>22481</v>
      </c>
      <c r="F3936">
        <v>8</v>
      </c>
    </row>
    <row r="3937" spans="1:6" x14ac:dyDescent="0.25">
      <c r="A3937" t="s">
        <v>48</v>
      </c>
      <c r="B3937">
        <v>2015</v>
      </c>
      <c r="C3937" t="s">
        <v>9</v>
      </c>
      <c r="D3937" t="s">
        <v>103</v>
      </c>
      <c r="E3937" t="s">
        <v>22482</v>
      </c>
      <c r="F3937">
        <v>136</v>
      </c>
    </row>
    <row r="3938" spans="1:6" x14ac:dyDescent="0.25">
      <c r="A3938" t="s">
        <v>48</v>
      </c>
      <c r="B3938">
        <v>2015</v>
      </c>
      <c r="C3938" t="s">
        <v>10</v>
      </c>
      <c r="D3938" t="s">
        <v>102</v>
      </c>
      <c r="E3938" t="s">
        <v>22483</v>
      </c>
      <c r="F3938">
        <v>6</v>
      </c>
    </row>
    <row r="3939" spans="1:6" x14ac:dyDescent="0.25">
      <c r="A3939" t="s">
        <v>48</v>
      </c>
      <c r="B3939">
        <v>2015</v>
      </c>
      <c r="C3939" t="s">
        <v>10</v>
      </c>
      <c r="D3939" t="s">
        <v>107</v>
      </c>
      <c r="E3939" t="s">
        <v>22484</v>
      </c>
      <c r="F3939">
        <v>1</v>
      </c>
    </row>
    <row r="3940" spans="1:6" x14ac:dyDescent="0.25">
      <c r="A3940" t="s">
        <v>48</v>
      </c>
      <c r="B3940">
        <v>2015</v>
      </c>
      <c r="C3940" t="s">
        <v>10</v>
      </c>
      <c r="D3940" t="s">
        <v>39</v>
      </c>
      <c r="E3940" t="s">
        <v>22485</v>
      </c>
      <c r="F3940">
        <v>3</v>
      </c>
    </row>
    <row r="3941" spans="1:6" x14ac:dyDescent="0.25">
      <c r="A3941" t="s">
        <v>48</v>
      </c>
      <c r="B3941">
        <v>2015</v>
      </c>
      <c r="C3941" t="s">
        <v>10</v>
      </c>
      <c r="D3941" t="s">
        <v>103</v>
      </c>
      <c r="E3941" t="s">
        <v>22486</v>
      </c>
      <c r="F3941">
        <v>42</v>
      </c>
    </row>
    <row r="3942" spans="1:6" x14ac:dyDescent="0.25">
      <c r="A3942" t="s">
        <v>48</v>
      </c>
      <c r="B3942">
        <v>2015</v>
      </c>
      <c r="C3942" t="s">
        <v>11</v>
      </c>
      <c r="D3942" t="s">
        <v>38</v>
      </c>
      <c r="E3942" t="s">
        <v>22487</v>
      </c>
      <c r="F3942">
        <v>1</v>
      </c>
    </row>
    <row r="3943" spans="1:6" x14ac:dyDescent="0.25">
      <c r="A3943" t="s">
        <v>48</v>
      </c>
      <c r="B3943">
        <v>2015</v>
      </c>
      <c r="C3943" t="s">
        <v>11</v>
      </c>
      <c r="D3943" t="s">
        <v>102</v>
      </c>
      <c r="E3943" t="s">
        <v>22488</v>
      </c>
      <c r="F3943">
        <v>21</v>
      </c>
    </row>
    <row r="3944" spans="1:6" x14ac:dyDescent="0.25">
      <c r="A3944" t="s">
        <v>48</v>
      </c>
      <c r="B3944">
        <v>2015</v>
      </c>
      <c r="C3944" t="s">
        <v>11</v>
      </c>
      <c r="D3944" t="s">
        <v>107</v>
      </c>
      <c r="E3944" t="s">
        <v>22489</v>
      </c>
      <c r="F3944">
        <v>2</v>
      </c>
    </row>
    <row r="3945" spans="1:6" x14ac:dyDescent="0.25">
      <c r="A3945" t="s">
        <v>48</v>
      </c>
      <c r="B3945">
        <v>2015</v>
      </c>
      <c r="C3945" t="s">
        <v>11</v>
      </c>
      <c r="D3945" t="s">
        <v>39</v>
      </c>
      <c r="E3945" t="s">
        <v>22490</v>
      </c>
      <c r="F3945">
        <v>3</v>
      </c>
    </row>
    <row r="3946" spans="1:6" x14ac:dyDescent="0.25">
      <c r="A3946" t="s">
        <v>48</v>
      </c>
      <c r="B3946">
        <v>2015</v>
      </c>
      <c r="C3946" t="s">
        <v>11</v>
      </c>
      <c r="D3946" t="s">
        <v>103</v>
      </c>
      <c r="E3946" t="s">
        <v>22491</v>
      </c>
      <c r="F3946">
        <v>62</v>
      </c>
    </row>
    <row r="3947" spans="1:6" x14ac:dyDescent="0.25">
      <c r="A3947" t="s">
        <v>34</v>
      </c>
      <c r="B3947">
        <v>2010</v>
      </c>
      <c r="C3947" t="s">
        <v>7</v>
      </c>
      <c r="D3947" t="s">
        <v>38</v>
      </c>
      <c r="E3947" t="s">
        <v>22492</v>
      </c>
      <c r="F3947">
        <v>323</v>
      </c>
    </row>
    <row r="3948" spans="1:6" x14ac:dyDescent="0.25">
      <c r="A3948" t="s">
        <v>34</v>
      </c>
      <c r="B3948">
        <v>2010</v>
      </c>
      <c r="C3948" t="s">
        <v>7</v>
      </c>
      <c r="D3948" t="s">
        <v>40</v>
      </c>
      <c r="E3948" t="s">
        <v>22493</v>
      </c>
      <c r="F3948">
        <v>368</v>
      </c>
    </row>
    <row r="3949" spans="1:6" x14ac:dyDescent="0.25">
      <c r="A3949" t="s">
        <v>34</v>
      </c>
      <c r="B3949">
        <v>2010</v>
      </c>
      <c r="C3949" t="s">
        <v>7</v>
      </c>
      <c r="D3949" t="s">
        <v>102</v>
      </c>
      <c r="E3949" t="s">
        <v>22494</v>
      </c>
      <c r="F3949">
        <v>814</v>
      </c>
    </row>
    <row r="3950" spans="1:6" x14ac:dyDescent="0.25">
      <c r="A3950" t="s">
        <v>34</v>
      </c>
      <c r="B3950">
        <v>2010</v>
      </c>
      <c r="C3950" t="s">
        <v>7</v>
      </c>
      <c r="D3950" t="s">
        <v>107</v>
      </c>
      <c r="E3950" t="s">
        <v>22495</v>
      </c>
      <c r="F3950">
        <v>2031</v>
      </c>
    </row>
    <row r="3951" spans="1:6" x14ac:dyDescent="0.25">
      <c r="A3951" t="s">
        <v>34</v>
      </c>
      <c r="B3951">
        <v>2010</v>
      </c>
      <c r="C3951" t="s">
        <v>7</v>
      </c>
      <c r="D3951" t="s">
        <v>39</v>
      </c>
      <c r="E3951" t="s">
        <v>22496</v>
      </c>
      <c r="F3951">
        <v>708</v>
      </c>
    </row>
    <row r="3952" spans="1:6" x14ac:dyDescent="0.25">
      <c r="A3952" t="s">
        <v>34</v>
      </c>
      <c r="B3952">
        <v>2010</v>
      </c>
      <c r="C3952" t="s">
        <v>7</v>
      </c>
      <c r="D3952" t="s">
        <v>103</v>
      </c>
      <c r="E3952" t="s">
        <v>22497</v>
      </c>
      <c r="F3952">
        <v>7271</v>
      </c>
    </row>
    <row r="3953" spans="1:6" x14ac:dyDescent="0.25">
      <c r="A3953" t="s">
        <v>34</v>
      </c>
      <c r="B3953">
        <v>2010</v>
      </c>
      <c r="C3953" t="s">
        <v>8</v>
      </c>
      <c r="D3953" t="s">
        <v>38</v>
      </c>
      <c r="E3953" t="s">
        <v>22498</v>
      </c>
      <c r="F3953">
        <v>579</v>
      </c>
    </row>
    <row r="3954" spans="1:6" x14ac:dyDescent="0.25">
      <c r="A3954" t="s">
        <v>34</v>
      </c>
      <c r="B3954">
        <v>2010</v>
      </c>
      <c r="C3954" t="s">
        <v>8</v>
      </c>
      <c r="D3954" t="s">
        <v>40</v>
      </c>
      <c r="E3954" t="s">
        <v>22499</v>
      </c>
      <c r="F3954">
        <v>575</v>
      </c>
    </row>
    <row r="3955" spans="1:6" x14ac:dyDescent="0.25">
      <c r="A3955" t="s">
        <v>34</v>
      </c>
      <c r="B3955">
        <v>2010</v>
      </c>
      <c r="C3955" t="s">
        <v>8</v>
      </c>
      <c r="D3955" t="s">
        <v>102</v>
      </c>
      <c r="E3955" t="s">
        <v>22500</v>
      </c>
      <c r="F3955">
        <v>1250</v>
      </c>
    </row>
    <row r="3956" spans="1:6" x14ac:dyDescent="0.25">
      <c r="A3956" t="s">
        <v>34</v>
      </c>
      <c r="B3956">
        <v>2010</v>
      </c>
      <c r="C3956" t="s">
        <v>8</v>
      </c>
      <c r="D3956" t="s">
        <v>107</v>
      </c>
      <c r="E3956" t="s">
        <v>22501</v>
      </c>
      <c r="F3956">
        <v>1755</v>
      </c>
    </row>
    <row r="3957" spans="1:6" x14ac:dyDescent="0.25">
      <c r="A3957" t="s">
        <v>34</v>
      </c>
      <c r="B3957">
        <v>2010</v>
      </c>
      <c r="C3957" t="s">
        <v>8</v>
      </c>
      <c r="D3957" t="s">
        <v>39</v>
      </c>
      <c r="E3957" t="s">
        <v>22502</v>
      </c>
      <c r="F3957">
        <v>2544</v>
      </c>
    </row>
    <row r="3958" spans="1:6" x14ac:dyDescent="0.25">
      <c r="A3958" t="s">
        <v>34</v>
      </c>
      <c r="B3958">
        <v>2010</v>
      </c>
      <c r="C3958" t="s">
        <v>8</v>
      </c>
      <c r="D3958" t="s">
        <v>103</v>
      </c>
      <c r="E3958" t="s">
        <v>22503</v>
      </c>
      <c r="F3958">
        <v>24972</v>
      </c>
    </row>
    <row r="3959" spans="1:6" x14ac:dyDescent="0.25">
      <c r="A3959" t="s">
        <v>34</v>
      </c>
      <c r="B3959">
        <v>2010</v>
      </c>
      <c r="C3959" t="s">
        <v>9</v>
      </c>
      <c r="D3959" t="s">
        <v>38</v>
      </c>
      <c r="E3959" t="s">
        <v>22504</v>
      </c>
      <c r="F3959">
        <v>77</v>
      </c>
    </row>
    <row r="3960" spans="1:6" x14ac:dyDescent="0.25">
      <c r="A3960" t="s">
        <v>34</v>
      </c>
      <c r="B3960">
        <v>2010</v>
      </c>
      <c r="C3960" t="s">
        <v>9</v>
      </c>
      <c r="D3960" t="s">
        <v>40</v>
      </c>
      <c r="E3960" t="s">
        <v>22505</v>
      </c>
      <c r="F3960">
        <v>62</v>
      </c>
    </row>
    <row r="3961" spans="1:6" x14ac:dyDescent="0.25">
      <c r="A3961" t="s">
        <v>34</v>
      </c>
      <c r="B3961">
        <v>2010</v>
      </c>
      <c r="C3961" t="s">
        <v>9</v>
      </c>
      <c r="D3961" t="s">
        <v>102</v>
      </c>
      <c r="E3961" t="s">
        <v>22506</v>
      </c>
      <c r="F3961">
        <v>688</v>
      </c>
    </row>
    <row r="3962" spans="1:6" x14ac:dyDescent="0.25">
      <c r="A3962" t="s">
        <v>34</v>
      </c>
      <c r="B3962">
        <v>2010</v>
      </c>
      <c r="C3962" t="s">
        <v>9</v>
      </c>
      <c r="D3962" t="s">
        <v>107</v>
      </c>
      <c r="E3962" t="s">
        <v>22507</v>
      </c>
      <c r="F3962">
        <v>269</v>
      </c>
    </row>
    <row r="3963" spans="1:6" x14ac:dyDescent="0.25">
      <c r="A3963" t="s">
        <v>34</v>
      </c>
      <c r="B3963">
        <v>2010</v>
      </c>
      <c r="C3963" t="s">
        <v>9</v>
      </c>
      <c r="D3963" t="s">
        <v>39</v>
      </c>
      <c r="E3963" t="s">
        <v>22508</v>
      </c>
      <c r="F3963">
        <v>660</v>
      </c>
    </row>
    <row r="3964" spans="1:6" x14ac:dyDescent="0.25">
      <c r="A3964" t="s">
        <v>34</v>
      </c>
      <c r="B3964">
        <v>2010</v>
      </c>
      <c r="C3964" t="s">
        <v>9</v>
      </c>
      <c r="D3964" t="s">
        <v>103</v>
      </c>
      <c r="E3964" t="s">
        <v>22509</v>
      </c>
      <c r="F3964">
        <v>7013</v>
      </c>
    </row>
    <row r="3965" spans="1:6" x14ac:dyDescent="0.25">
      <c r="A3965" t="s">
        <v>34</v>
      </c>
      <c r="B3965">
        <v>2010</v>
      </c>
      <c r="C3965" t="s">
        <v>10</v>
      </c>
      <c r="D3965" t="s">
        <v>38</v>
      </c>
      <c r="E3965" t="s">
        <v>22510</v>
      </c>
      <c r="F3965">
        <v>14</v>
      </c>
    </row>
    <row r="3966" spans="1:6" x14ac:dyDescent="0.25">
      <c r="A3966" t="s">
        <v>34</v>
      </c>
      <c r="B3966">
        <v>2010</v>
      </c>
      <c r="C3966" t="s">
        <v>10</v>
      </c>
      <c r="D3966" t="s">
        <v>40</v>
      </c>
      <c r="E3966" t="s">
        <v>22511</v>
      </c>
      <c r="F3966">
        <v>16</v>
      </c>
    </row>
    <row r="3967" spans="1:6" x14ac:dyDescent="0.25">
      <c r="A3967" t="s">
        <v>34</v>
      </c>
      <c r="B3967">
        <v>2010</v>
      </c>
      <c r="C3967" t="s">
        <v>10</v>
      </c>
      <c r="D3967" t="s">
        <v>102</v>
      </c>
      <c r="E3967" t="s">
        <v>22512</v>
      </c>
      <c r="F3967">
        <v>310</v>
      </c>
    </row>
    <row r="3968" spans="1:6" x14ac:dyDescent="0.25">
      <c r="A3968" t="s">
        <v>34</v>
      </c>
      <c r="B3968">
        <v>2010</v>
      </c>
      <c r="C3968" t="s">
        <v>10</v>
      </c>
      <c r="D3968" t="s">
        <v>107</v>
      </c>
      <c r="E3968" t="s">
        <v>22513</v>
      </c>
      <c r="F3968">
        <v>72</v>
      </c>
    </row>
    <row r="3969" spans="1:6" x14ac:dyDescent="0.25">
      <c r="A3969" t="s">
        <v>34</v>
      </c>
      <c r="B3969">
        <v>2010</v>
      </c>
      <c r="C3969" t="s">
        <v>10</v>
      </c>
      <c r="D3969" t="s">
        <v>39</v>
      </c>
      <c r="E3969" t="s">
        <v>22514</v>
      </c>
      <c r="F3969">
        <v>167</v>
      </c>
    </row>
    <row r="3970" spans="1:6" x14ac:dyDescent="0.25">
      <c r="A3970" t="s">
        <v>34</v>
      </c>
      <c r="B3970">
        <v>2010</v>
      </c>
      <c r="C3970" t="s">
        <v>10</v>
      </c>
      <c r="D3970" t="s">
        <v>103</v>
      </c>
      <c r="E3970" t="s">
        <v>22515</v>
      </c>
      <c r="F3970">
        <v>1590</v>
      </c>
    </row>
    <row r="3971" spans="1:6" x14ac:dyDescent="0.25">
      <c r="A3971" t="s">
        <v>34</v>
      </c>
      <c r="B3971">
        <v>2010</v>
      </c>
      <c r="C3971" t="s">
        <v>11</v>
      </c>
      <c r="D3971" t="s">
        <v>38</v>
      </c>
      <c r="E3971" t="s">
        <v>22516</v>
      </c>
      <c r="F3971">
        <v>24</v>
      </c>
    </row>
    <row r="3972" spans="1:6" x14ac:dyDescent="0.25">
      <c r="A3972" t="s">
        <v>34</v>
      </c>
      <c r="B3972">
        <v>2010</v>
      </c>
      <c r="C3972" t="s">
        <v>11</v>
      </c>
      <c r="D3972" t="s">
        <v>40</v>
      </c>
      <c r="E3972" t="s">
        <v>22517</v>
      </c>
      <c r="F3972">
        <v>8</v>
      </c>
    </row>
    <row r="3973" spans="1:6" x14ac:dyDescent="0.25">
      <c r="A3973" t="s">
        <v>34</v>
      </c>
      <c r="B3973">
        <v>2010</v>
      </c>
      <c r="C3973" t="s">
        <v>11</v>
      </c>
      <c r="D3973" t="s">
        <v>102</v>
      </c>
      <c r="E3973" t="s">
        <v>22518</v>
      </c>
      <c r="F3973">
        <v>487</v>
      </c>
    </row>
    <row r="3974" spans="1:6" x14ac:dyDescent="0.25">
      <c r="A3974" t="s">
        <v>34</v>
      </c>
      <c r="B3974">
        <v>2010</v>
      </c>
      <c r="C3974" t="s">
        <v>11</v>
      </c>
      <c r="D3974" t="s">
        <v>107</v>
      </c>
      <c r="E3974" t="s">
        <v>22519</v>
      </c>
      <c r="F3974">
        <v>138</v>
      </c>
    </row>
    <row r="3975" spans="1:6" x14ac:dyDescent="0.25">
      <c r="A3975" t="s">
        <v>34</v>
      </c>
      <c r="B3975">
        <v>2010</v>
      </c>
      <c r="C3975" t="s">
        <v>11</v>
      </c>
      <c r="D3975" t="s">
        <v>39</v>
      </c>
      <c r="E3975" t="s">
        <v>22520</v>
      </c>
      <c r="F3975">
        <v>176</v>
      </c>
    </row>
    <row r="3976" spans="1:6" x14ac:dyDescent="0.25">
      <c r="A3976" t="s">
        <v>34</v>
      </c>
      <c r="B3976">
        <v>2010</v>
      </c>
      <c r="C3976" t="s">
        <v>11</v>
      </c>
      <c r="D3976" t="s">
        <v>103</v>
      </c>
      <c r="E3976" t="s">
        <v>22521</v>
      </c>
      <c r="F3976">
        <v>1629</v>
      </c>
    </row>
    <row r="3977" spans="1:6" x14ac:dyDescent="0.25">
      <c r="A3977" t="s">
        <v>34</v>
      </c>
      <c r="B3977">
        <v>2011</v>
      </c>
      <c r="C3977" t="s">
        <v>7</v>
      </c>
      <c r="D3977" t="s">
        <v>38</v>
      </c>
      <c r="E3977" t="s">
        <v>22522</v>
      </c>
      <c r="F3977">
        <v>203</v>
      </c>
    </row>
    <row r="3978" spans="1:6" x14ac:dyDescent="0.25">
      <c r="A3978" t="s">
        <v>34</v>
      </c>
      <c r="B3978">
        <v>2011</v>
      </c>
      <c r="C3978" t="s">
        <v>7</v>
      </c>
      <c r="D3978" t="s">
        <v>40</v>
      </c>
      <c r="E3978" t="s">
        <v>22523</v>
      </c>
      <c r="F3978">
        <v>263</v>
      </c>
    </row>
    <row r="3979" spans="1:6" x14ac:dyDescent="0.25">
      <c r="A3979" t="s">
        <v>34</v>
      </c>
      <c r="B3979">
        <v>2011</v>
      </c>
      <c r="C3979" t="s">
        <v>7</v>
      </c>
      <c r="D3979" t="s">
        <v>102</v>
      </c>
      <c r="E3979" t="s">
        <v>22524</v>
      </c>
      <c r="F3979">
        <v>1011</v>
      </c>
    </row>
    <row r="3980" spans="1:6" x14ac:dyDescent="0.25">
      <c r="A3980" t="s">
        <v>34</v>
      </c>
      <c r="B3980">
        <v>2011</v>
      </c>
      <c r="C3980" t="s">
        <v>7</v>
      </c>
      <c r="D3980" t="s">
        <v>107</v>
      </c>
      <c r="E3980" t="s">
        <v>22525</v>
      </c>
      <c r="F3980">
        <v>1455</v>
      </c>
    </row>
    <row r="3981" spans="1:6" x14ac:dyDescent="0.25">
      <c r="A3981" t="s">
        <v>34</v>
      </c>
      <c r="B3981">
        <v>2011</v>
      </c>
      <c r="C3981" t="s">
        <v>7</v>
      </c>
      <c r="D3981" t="s">
        <v>39</v>
      </c>
      <c r="E3981" t="s">
        <v>22526</v>
      </c>
      <c r="F3981">
        <v>747</v>
      </c>
    </row>
    <row r="3982" spans="1:6" x14ac:dyDescent="0.25">
      <c r="A3982" t="s">
        <v>34</v>
      </c>
      <c r="B3982">
        <v>2011</v>
      </c>
      <c r="C3982" t="s">
        <v>7</v>
      </c>
      <c r="D3982" t="s">
        <v>103</v>
      </c>
      <c r="E3982" t="s">
        <v>22527</v>
      </c>
      <c r="F3982">
        <v>7434</v>
      </c>
    </row>
    <row r="3983" spans="1:6" x14ac:dyDescent="0.25">
      <c r="A3983" t="s">
        <v>34</v>
      </c>
      <c r="B3983">
        <v>2011</v>
      </c>
      <c r="C3983" t="s">
        <v>8</v>
      </c>
      <c r="D3983" t="s">
        <v>38</v>
      </c>
      <c r="E3983" t="s">
        <v>22528</v>
      </c>
      <c r="F3983">
        <v>362</v>
      </c>
    </row>
    <row r="3984" spans="1:6" x14ac:dyDescent="0.25">
      <c r="A3984" t="s">
        <v>34</v>
      </c>
      <c r="B3984">
        <v>2011</v>
      </c>
      <c r="C3984" t="s">
        <v>8</v>
      </c>
      <c r="D3984" t="s">
        <v>40</v>
      </c>
      <c r="E3984" t="s">
        <v>22529</v>
      </c>
      <c r="F3984">
        <v>375</v>
      </c>
    </row>
    <row r="3985" spans="1:6" x14ac:dyDescent="0.25">
      <c r="A3985" t="s">
        <v>34</v>
      </c>
      <c r="B3985">
        <v>2011</v>
      </c>
      <c r="C3985" t="s">
        <v>8</v>
      </c>
      <c r="D3985" t="s">
        <v>102</v>
      </c>
      <c r="E3985" t="s">
        <v>22530</v>
      </c>
      <c r="F3985">
        <v>1569</v>
      </c>
    </row>
    <row r="3986" spans="1:6" x14ac:dyDescent="0.25">
      <c r="A3986" t="s">
        <v>34</v>
      </c>
      <c r="B3986">
        <v>2011</v>
      </c>
      <c r="C3986" t="s">
        <v>8</v>
      </c>
      <c r="D3986" t="s">
        <v>107</v>
      </c>
      <c r="E3986" t="s">
        <v>22531</v>
      </c>
      <c r="F3986">
        <v>1140</v>
      </c>
    </row>
    <row r="3987" spans="1:6" x14ac:dyDescent="0.25">
      <c r="A3987" t="s">
        <v>34</v>
      </c>
      <c r="B3987">
        <v>2011</v>
      </c>
      <c r="C3987" t="s">
        <v>8</v>
      </c>
      <c r="D3987" t="s">
        <v>39</v>
      </c>
      <c r="E3987" t="s">
        <v>22532</v>
      </c>
      <c r="F3987">
        <v>2426</v>
      </c>
    </row>
    <row r="3988" spans="1:6" x14ac:dyDescent="0.25">
      <c r="A3988" t="s">
        <v>34</v>
      </c>
      <c r="B3988">
        <v>2011</v>
      </c>
      <c r="C3988" t="s">
        <v>8</v>
      </c>
      <c r="D3988" t="s">
        <v>103</v>
      </c>
      <c r="E3988" t="s">
        <v>22533</v>
      </c>
      <c r="F3988">
        <v>25390</v>
      </c>
    </row>
    <row r="3989" spans="1:6" x14ac:dyDescent="0.25">
      <c r="A3989" t="s">
        <v>34</v>
      </c>
      <c r="B3989">
        <v>2011</v>
      </c>
      <c r="C3989" t="s">
        <v>9</v>
      </c>
      <c r="D3989" t="s">
        <v>38</v>
      </c>
      <c r="E3989" t="s">
        <v>22534</v>
      </c>
      <c r="F3989">
        <v>46</v>
      </c>
    </row>
    <row r="3990" spans="1:6" x14ac:dyDescent="0.25">
      <c r="A3990" t="s">
        <v>34</v>
      </c>
      <c r="B3990">
        <v>2011</v>
      </c>
      <c r="C3990" t="s">
        <v>9</v>
      </c>
      <c r="D3990" t="s">
        <v>40</v>
      </c>
      <c r="E3990" t="s">
        <v>22535</v>
      </c>
      <c r="F3990">
        <v>53</v>
      </c>
    </row>
    <row r="3991" spans="1:6" x14ac:dyDescent="0.25">
      <c r="A3991" t="s">
        <v>34</v>
      </c>
      <c r="B3991">
        <v>2011</v>
      </c>
      <c r="C3991" t="s">
        <v>9</v>
      </c>
      <c r="D3991" t="s">
        <v>102</v>
      </c>
      <c r="E3991" t="s">
        <v>22536</v>
      </c>
      <c r="F3991">
        <v>780</v>
      </c>
    </row>
    <row r="3992" spans="1:6" x14ac:dyDescent="0.25">
      <c r="A3992" t="s">
        <v>34</v>
      </c>
      <c r="B3992">
        <v>2011</v>
      </c>
      <c r="C3992" t="s">
        <v>9</v>
      </c>
      <c r="D3992" t="s">
        <v>107</v>
      </c>
      <c r="E3992" t="s">
        <v>22537</v>
      </c>
      <c r="F3992">
        <v>150</v>
      </c>
    </row>
    <row r="3993" spans="1:6" x14ac:dyDescent="0.25">
      <c r="A3993" t="s">
        <v>34</v>
      </c>
      <c r="B3993">
        <v>2011</v>
      </c>
      <c r="C3993" t="s">
        <v>9</v>
      </c>
      <c r="D3993" t="s">
        <v>39</v>
      </c>
      <c r="E3993" t="s">
        <v>22538</v>
      </c>
      <c r="F3993">
        <v>613</v>
      </c>
    </row>
    <row r="3994" spans="1:6" x14ac:dyDescent="0.25">
      <c r="A3994" t="s">
        <v>34</v>
      </c>
      <c r="B3994">
        <v>2011</v>
      </c>
      <c r="C3994" t="s">
        <v>9</v>
      </c>
      <c r="D3994" t="s">
        <v>103</v>
      </c>
      <c r="E3994" t="s">
        <v>22539</v>
      </c>
      <c r="F3994">
        <v>6852</v>
      </c>
    </row>
    <row r="3995" spans="1:6" x14ac:dyDescent="0.25">
      <c r="A3995" t="s">
        <v>34</v>
      </c>
      <c r="B3995">
        <v>2011</v>
      </c>
      <c r="C3995" t="s">
        <v>10</v>
      </c>
      <c r="D3995" t="s">
        <v>38</v>
      </c>
      <c r="E3995" t="s">
        <v>22540</v>
      </c>
      <c r="F3995">
        <v>14</v>
      </c>
    </row>
    <row r="3996" spans="1:6" x14ac:dyDescent="0.25">
      <c r="A3996" t="s">
        <v>34</v>
      </c>
      <c r="B3996">
        <v>2011</v>
      </c>
      <c r="C3996" t="s">
        <v>10</v>
      </c>
      <c r="D3996" t="s">
        <v>40</v>
      </c>
      <c r="E3996" t="s">
        <v>22541</v>
      </c>
      <c r="F3996">
        <v>10</v>
      </c>
    </row>
    <row r="3997" spans="1:6" x14ac:dyDescent="0.25">
      <c r="A3997" t="s">
        <v>34</v>
      </c>
      <c r="B3997">
        <v>2011</v>
      </c>
      <c r="C3997" t="s">
        <v>10</v>
      </c>
      <c r="D3997" t="s">
        <v>102</v>
      </c>
      <c r="E3997" t="s">
        <v>22542</v>
      </c>
      <c r="F3997">
        <v>452</v>
      </c>
    </row>
    <row r="3998" spans="1:6" x14ac:dyDescent="0.25">
      <c r="A3998" t="s">
        <v>34</v>
      </c>
      <c r="B3998">
        <v>2011</v>
      </c>
      <c r="C3998" t="s">
        <v>10</v>
      </c>
      <c r="D3998" t="s">
        <v>107</v>
      </c>
      <c r="E3998" t="s">
        <v>22543</v>
      </c>
      <c r="F3998">
        <v>59</v>
      </c>
    </row>
    <row r="3999" spans="1:6" x14ac:dyDescent="0.25">
      <c r="A3999" t="s">
        <v>34</v>
      </c>
      <c r="B3999">
        <v>2011</v>
      </c>
      <c r="C3999" t="s">
        <v>10</v>
      </c>
      <c r="D3999" t="s">
        <v>39</v>
      </c>
      <c r="E3999" t="s">
        <v>22544</v>
      </c>
      <c r="F3999">
        <v>132</v>
      </c>
    </row>
    <row r="4000" spans="1:6" x14ac:dyDescent="0.25">
      <c r="A4000" t="s">
        <v>34</v>
      </c>
      <c r="B4000">
        <v>2011</v>
      </c>
      <c r="C4000" t="s">
        <v>10</v>
      </c>
      <c r="D4000" t="s">
        <v>103</v>
      </c>
      <c r="E4000" t="s">
        <v>22545</v>
      </c>
      <c r="F4000">
        <v>1527</v>
      </c>
    </row>
    <row r="4001" spans="1:6" x14ac:dyDescent="0.25">
      <c r="A4001" t="s">
        <v>34</v>
      </c>
      <c r="B4001">
        <v>2011</v>
      </c>
      <c r="C4001" t="s">
        <v>11</v>
      </c>
      <c r="D4001" t="s">
        <v>38</v>
      </c>
      <c r="E4001" t="s">
        <v>22546</v>
      </c>
      <c r="F4001">
        <v>13</v>
      </c>
    </row>
    <row r="4002" spans="1:6" x14ac:dyDescent="0.25">
      <c r="A4002" t="s">
        <v>34</v>
      </c>
      <c r="B4002">
        <v>2011</v>
      </c>
      <c r="C4002" t="s">
        <v>11</v>
      </c>
      <c r="D4002" t="s">
        <v>40</v>
      </c>
      <c r="E4002" t="s">
        <v>22547</v>
      </c>
      <c r="F4002">
        <v>10</v>
      </c>
    </row>
    <row r="4003" spans="1:6" x14ac:dyDescent="0.25">
      <c r="A4003" t="s">
        <v>34</v>
      </c>
      <c r="B4003">
        <v>2011</v>
      </c>
      <c r="C4003" t="s">
        <v>11</v>
      </c>
      <c r="D4003" t="s">
        <v>102</v>
      </c>
      <c r="E4003" t="s">
        <v>22548</v>
      </c>
      <c r="F4003">
        <v>704</v>
      </c>
    </row>
    <row r="4004" spans="1:6" x14ac:dyDescent="0.25">
      <c r="A4004" t="s">
        <v>34</v>
      </c>
      <c r="B4004">
        <v>2011</v>
      </c>
      <c r="C4004" t="s">
        <v>11</v>
      </c>
      <c r="D4004" t="s">
        <v>107</v>
      </c>
      <c r="E4004" t="s">
        <v>22549</v>
      </c>
      <c r="F4004">
        <v>108</v>
      </c>
    </row>
    <row r="4005" spans="1:6" x14ac:dyDescent="0.25">
      <c r="A4005" t="s">
        <v>34</v>
      </c>
      <c r="B4005">
        <v>2011</v>
      </c>
      <c r="C4005" t="s">
        <v>11</v>
      </c>
      <c r="D4005" t="s">
        <v>39</v>
      </c>
      <c r="E4005" t="s">
        <v>22550</v>
      </c>
      <c r="F4005">
        <v>179</v>
      </c>
    </row>
    <row r="4006" spans="1:6" x14ac:dyDescent="0.25">
      <c r="A4006" t="s">
        <v>34</v>
      </c>
      <c r="B4006">
        <v>2011</v>
      </c>
      <c r="C4006" t="s">
        <v>11</v>
      </c>
      <c r="D4006" t="s">
        <v>103</v>
      </c>
      <c r="E4006" t="s">
        <v>22551</v>
      </c>
      <c r="F4006">
        <v>1876</v>
      </c>
    </row>
    <row r="4007" spans="1:6" x14ac:dyDescent="0.25">
      <c r="A4007" t="s">
        <v>34</v>
      </c>
      <c r="B4007">
        <v>2012</v>
      </c>
      <c r="C4007" t="s">
        <v>7</v>
      </c>
      <c r="D4007" t="s">
        <v>38</v>
      </c>
      <c r="E4007" t="s">
        <v>22552</v>
      </c>
      <c r="F4007">
        <v>359</v>
      </c>
    </row>
    <row r="4008" spans="1:6" x14ac:dyDescent="0.25">
      <c r="A4008" t="s">
        <v>34</v>
      </c>
      <c r="B4008">
        <v>2012</v>
      </c>
      <c r="C4008" t="s">
        <v>7</v>
      </c>
      <c r="D4008" t="s">
        <v>40</v>
      </c>
      <c r="E4008" t="s">
        <v>22553</v>
      </c>
      <c r="F4008">
        <v>447</v>
      </c>
    </row>
    <row r="4009" spans="1:6" x14ac:dyDescent="0.25">
      <c r="A4009" t="s">
        <v>34</v>
      </c>
      <c r="B4009">
        <v>2012</v>
      </c>
      <c r="C4009" t="s">
        <v>7</v>
      </c>
      <c r="D4009" t="s">
        <v>102</v>
      </c>
      <c r="E4009" t="s">
        <v>22554</v>
      </c>
      <c r="F4009">
        <v>829</v>
      </c>
    </row>
    <row r="4010" spans="1:6" x14ac:dyDescent="0.25">
      <c r="A4010" t="s">
        <v>34</v>
      </c>
      <c r="B4010">
        <v>2012</v>
      </c>
      <c r="C4010" t="s">
        <v>7</v>
      </c>
      <c r="D4010" t="s">
        <v>107</v>
      </c>
      <c r="E4010" t="s">
        <v>22555</v>
      </c>
      <c r="F4010">
        <v>2215</v>
      </c>
    </row>
    <row r="4011" spans="1:6" x14ac:dyDescent="0.25">
      <c r="A4011" t="s">
        <v>34</v>
      </c>
      <c r="B4011">
        <v>2012</v>
      </c>
      <c r="C4011" t="s">
        <v>7</v>
      </c>
      <c r="D4011" t="s">
        <v>39</v>
      </c>
      <c r="E4011" t="s">
        <v>22556</v>
      </c>
      <c r="F4011">
        <v>668</v>
      </c>
    </row>
    <row r="4012" spans="1:6" x14ac:dyDescent="0.25">
      <c r="A4012" t="s">
        <v>34</v>
      </c>
      <c r="B4012">
        <v>2012</v>
      </c>
      <c r="C4012" t="s">
        <v>7</v>
      </c>
      <c r="D4012" t="s">
        <v>103</v>
      </c>
      <c r="E4012" t="s">
        <v>22557</v>
      </c>
      <c r="F4012">
        <v>6840</v>
      </c>
    </row>
    <row r="4013" spans="1:6" x14ac:dyDescent="0.25">
      <c r="A4013" t="s">
        <v>34</v>
      </c>
      <c r="B4013">
        <v>2012</v>
      </c>
      <c r="C4013" t="s">
        <v>8</v>
      </c>
      <c r="D4013" t="s">
        <v>38</v>
      </c>
      <c r="E4013" t="s">
        <v>22558</v>
      </c>
      <c r="F4013">
        <v>636</v>
      </c>
    </row>
    <row r="4014" spans="1:6" x14ac:dyDescent="0.25">
      <c r="A4014" t="s">
        <v>34</v>
      </c>
      <c r="B4014">
        <v>2012</v>
      </c>
      <c r="C4014" t="s">
        <v>8</v>
      </c>
      <c r="D4014" t="s">
        <v>40</v>
      </c>
      <c r="E4014" t="s">
        <v>22559</v>
      </c>
      <c r="F4014">
        <v>659</v>
      </c>
    </row>
    <row r="4015" spans="1:6" x14ac:dyDescent="0.25">
      <c r="A4015" t="s">
        <v>34</v>
      </c>
      <c r="B4015">
        <v>2012</v>
      </c>
      <c r="C4015" t="s">
        <v>8</v>
      </c>
      <c r="D4015" t="s">
        <v>102</v>
      </c>
      <c r="E4015" t="s">
        <v>22560</v>
      </c>
      <c r="F4015">
        <v>1454</v>
      </c>
    </row>
    <row r="4016" spans="1:6" x14ac:dyDescent="0.25">
      <c r="A4016" t="s">
        <v>34</v>
      </c>
      <c r="B4016">
        <v>2012</v>
      </c>
      <c r="C4016" t="s">
        <v>8</v>
      </c>
      <c r="D4016" t="s">
        <v>107</v>
      </c>
      <c r="E4016" t="s">
        <v>22561</v>
      </c>
      <c r="F4016">
        <v>1705</v>
      </c>
    </row>
    <row r="4017" spans="1:6" x14ac:dyDescent="0.25">
      <c r="A4017" t="s">
        <v>34</v>
      </c>
      <c r="B4017">
        <v>2012</v>
      </c>
      <c r="C4017" t="s">
        <v>8</v>
      </c>
      <c r="D4017" t="s">
        <v>39</v>
      </c>
      <c r="E4017" t="s">
        <v>22562</v>
      </c>
      <c r="F4017">
        <v>2218</v>
      </c>
    </row>
    <row r="4018" spans="1:6" x14ac:dyDescent="0.25">
      <c r="A4018" t="s">
        <v>34</v>
      </c>
      <c r="B4018">
        <v>2012</v>
      </c>
      <c r="C4018" t="s">
        <v>8</v>
      </c>
      <c r="D4018" t="s">
        <v>103</v>
      </c>
      <c r="E4018" t="s">
        <v>22563</v>
      </c>
      <c r="F4018">
        <v>24250</v>
      </c>
    </row>
    <row r="4019" spans="1:6" x14ac:dyDescent="0.25">
      <c r="A4019" t="s">
        <v>34</v>
      </c>
      <c r="B4019">
        <v>2012</v>
      </c>
      <c r="C4019" t="s">
        <v>9</v>
      </c>
      <c r="D4019" t="s">
        <v>38</v>
      </c>
      <c r="E4019" t="s">
        <v>22564</v>
      </c>
      <c r="F4019">
        <v>90</v>
      </c>
    </row>
    <row r="4020" spans="1:6" x14ac:dyDescent="0.25">
      <c r="A4020" t="s">
        <v>34</v>
      </c>
      <c r="B4020">
        <v>2012</v>
      </c>
      <c r="C4020" t="s">
        <v>9</v>
      </c>
      <c r="D4020" t="s">
        <v>40</v>
      </c>
      <c r="E4020" t="s">
        <v>22565</v>
      </c>
      <c r="F4020">
        <v>70</v>
      </c>
    </row>
    <row r="4021" spans="1:6" x14ac:dyDescent="0.25">
      <c r="A4021" t="s">
        <v>34</v>
      </c>
      <c r="B4021">
        <v>2012</v>
      </c>
      <c r="C4021" t="s">
        <v>9</v>
      </c>
      <c r="D4021" t="s">
        <v>102</v>
      </c>
      <c r="E4021" t="s">
        <v>22566</v>
      </c>
      <c r="F4021">
        <v>755</v>
      </c>
    </row>
    <row r="4022" spans="1:6" x14ac:dyDescent="0.25">
      <c r="A4022" t="s">
        <v>34</v>
      </c>
      <c r="B4022">
        <v>2012</v>
      </c>
      <c r="C4022" t="s">
        <v>9</v>
      </c>
      <c r="D4022" t="s">
        <v>107</v>
      </c>
      <c r="E4022" t="s">
        <v>22567</v>
      </c>
      <c r="F4022">
        <v>277</v>
      </c>
    </row>
    <row r="4023" spans="1:6" x14ac:dyDescent="0.25">
      <c r="A4023" t="s">
        <v>34</v>
      </c>
      <c r="B4023">
        <v>2012</v>
      </c>
      <c r="C4023" t="s">
        <v>9</v>
      </c>
      <c r="D4023" t="s">
        <v>39</v>
      </c>
      <c r="E4023" t="s">
        <v>22568</v>
      </c>
      <c r="F4023">
        <v>541</v>
      </c>
    </row>
    <row r="4024" spans="1:6" x14ac:dyDescent="0.25">
      <c r="A4024" t="s">
        <v>34</v>
      </c>
      <c r="B4024">
        <v>2012</v>
      </c>
      <c r="C4024" t="s">
        <v>9</v>
      </c>
      <c r="D4024" t="s">
        <v>103</v>
      </c>
      <c r="E4024" t="s">
        <v>22569</v>
      </c>
      <c r="F4024">
        <v>6615</v>
      </c>
    </row>
    <row r="4025" spans="1:6" x14ac:dyDescent="0.25">
      <c r="A4025" t="s">
        <v>34</v>
      </c>
      <c r="B4025">
        <v>2012</v>
      </c>
      <c r="C4025" t="s">
        <v>10</v>
      </c>
      <c r="D4025" t="s">
        <v>38</v>
      </c>
      <c r="E4025" t="s">
        <v>22570</v>
      </c>
      <c r="F4025">
        <v>17</v>
      </c>
    </row>
    <row r="4026" spans="1:6" x14ac:dyDescent="0.25">
      <c r="A4026" t="s">
        <v>34</v>
      </c>
      <c r="B4026">
        <v>2012</v>
      </c>
      <c r="C4026" t="s">
        <v>10</v>
      </c>
      <c r="D4026" t="s">
        <v>40</v>
      </c>
      <c r="E4026" t="s">
        <v>22571</v>
      </c>
      <c r="F4026">
        <v>15</v>
      </c>
    </row>
    <row r="4027" spans="1:6" x14ac:dyDescent="0.25">
      <c r="A4027" t="s">
        <v>34</v>
      </c>
      <c r="B4027">
        <v>2012</v>
      </c>
      <c r="C4027" t="s">
        <v>10</v>
      </c>
      <c r="D4027" t="s">
        <v>102</v>
      </c>
      <c r="E4027" t="s">
        <v>22572</v>
      </c>
      <c r="F4027">
        <v>378</v>
      </c>
    </row>
    <row r="4028" spans="1:6" x14ac:dyDescent="0.25">
      <c r="A4028" t="s">
        <v>34</v>
      </c>
      <c r="B4028">
        <v>2012</v>
      </c>
      <c r="C4028" t="s">
        <v>10</v>
      </c>
      <c r="D4028" t="s">
        <v>107</v>
      </c>
      <c r="E4028" t="s">
        <v>22573</v>
      </c>
      <c r="F4028">
        <v>73</v>
      </c>
    </row>
    <row r="4029" spans="1:6" x14ac:dyDescent="0.25">
      <c r="A4029" t="s">
        <v>34</v>
      </c>
      <c r="B4029">
        <v>2012</v>
      </c>
      <c r="C4029" t="s">
        <v>10</v>
      </c>
      <c r="D4029" t="s">
        <v>39</v>
      </c>
      <c r="E4029" t="s">
        <v>22574</v>
      </c>
      <c r="F4029">
        <v>132</v>
      </c>
    </row>
    <row r="4030" spans="1:6" x14ac:dyDescent="0.25">
      <c r="A4030" t="s">
        <v>34</v>
      </c>
      <c r="B4030">
        <v>2012</v>
      </c>
      <c r="C4030" t="s">
        <v>10</v>
      </c>
      <c r="D4030" t="s">
        <v>103</v>
      </c>
      <c r="E4030" t="s">
        <v>22575</v>
      </c>
      <c r="F4030">
        <v>1544</v>
      </c>
    </row>
    <row r="4031" spans="1:6" x14ac:dyDescent="0.25">
      <c r="A4031" t="s">
        <v>34</v>
      </c>
      <c r="B4031">
        <v>2012</v>
      </c>
      <c r="C4031" t="s">
        <v>11</v>
      </c>
      <c r="D4031" t="s">
        <v>38</v>
      </c>
      <c r="E4031" t="s">
        <v>22576</v>
      </c>
      <c r="F4031">
        <v>18</v>
      </c>
    </row>
    <row r="4032" spans="1:6" x14ac:dyDescent="0.25">
      <c r="A4032" t="s">
        <v>34</v>
      </c>
      <c r="B4032">
        <v>2012</v>
      </c>
      <c r="C4032" t="s">
        <v>11</v>
      </c>
      <c r="D4032" t="s">
        <v>40</v>
      </c>
      <c r="E4032" t="s">
        <v>22577</v>
      </c>
      <c r="F4032">
        <v>13</v>
      </c>
    </row>
    <row r="4033" spans="1:6" x14ac:dyDescent="0.25">
      <c r="A4033" t="s">
        <v>34</v>
      </c>
      <c r="B4033">
        <v>2012</v>
      </c>
      <c r="C4033" t="s">
        <v>11</v>
      </c>
      <c r="D4033" t="s">
        <v>102</v>
      </c>
      <c r="E4033" t="s">
        <v>22578</v>
      </c>
      <c r="F4033">
        <v>697</v>
      </c>
    </row>
    <row r="4034" spans="1:6" x14ac:dyDescent="0.25">
      <c r="A4034" t="s">
        <v>34</v>
      </c>
      <c r="B4034">
        <v>2012</v>
      </c>
      <c r="C4034" t="s">
        <v>11</v>
      </c>
      <c r="D4034" t="s">
        <v>107</v>
      </c>
      <c r="E4034" t="s">
        <v>22579</v>
      </c>
      <c r="F4034">
        <v>164</v>
      </c>
    </row>
    <row r="4035" spans="1:6" x14ac:dyDescent="0.25">
      <c r="A4035" t="s">
        <v>34</v>
      </c>
      <c r="B4035">
        <v>2012</v>
      </c>
      <c r="C4035" t="s">
        <v>11</v>
      </c>
      <c r="D4035" t="s">
        <v>39</v>
      </c>
      <c r="E4035" t="s">
        <v>22580</v>
      </c>
      <c r="F4035">
        <v>185</v>
      </c>
    </row>
    <row r="4036" spans="1:6" x14ac:dyDescent="0.25">
      <c r="A4036" t="s">
        <v>34</v>
      </c>
      <c r="B4036">
        <v>2012</v>
      </c>
      <c r="C4036" t="s">
        <v>11</v>
      </c>
      <c r="D4036" t="s">
        <v>103</v>
      </c>
      <c r="E4036" t="s">
        <v>22581</v>
      </c>
      <c r="F4036">
        <v>2007</v>
      </c>
    </row>
    <row r="4037" spans="1:6" x14ac:dyDescent="0.25">
      <c r="A4037" t="s">
        <v>34</v>
      </c>
      <c r="B4037">
        <v>2013</v>
      </c>
      <c r="C4037" t="s">
        <v>7</v>
      </c>
      <c r="D4037" t="s">
        <v>38</v>
      </c>
      <c r="E4037" t="s">
        <v>22582</v>
      </c>
      <c r="F4037">
        <v>499</v>
      </c>
    </row>
    <row r="4038" spans="1:6" x14ac:dyDescent="0.25">
      <c r="A4038" t="s">
        <v>34</v>
      </c>
      <c r="B4038">
        <v>2013</v>
      </c>
      <c r="C4038" t="s">
        <v>7</v>
      </c>
      <c r="D4038" t="s">
        <v>40</v>
      </c>
      <c r="E4038" t="s">
        <v>22583</v>
      </c>
      <c r="F4038">
        <v>628</v>
      </c>
    </row>
    <row r="4039" spans="1:6" x14ac:dyDescent="0.25">
      <c r="A4039" t="s">
        <v>34</v>
      </c>
      <c r="B4039">
        <v>2013</v>
      </c>
      <c r="C4039" t="s">
        <v>7</v>
      </c>
      <c r="D4039" t="s">
        <v>102</v>
      </c>
      <c r="E4039" t="s">
        <v>22584</v>
      </c>
      <c r="F4039">
        <v>1014</v>
      </c>
    </row>
    <row r="4040" spans="1:6" x14ac:dyDescent="0.25">
      <c r="A4040" t="s">
        <v>34</v>
      </c>
      <c r="B4040">
        <v>2013</v>
      </c>
      <c r="C4040" t="s">
        <v>7</v>
      </c>
      <c r="D4040" t="s">
        <v>107</v>
      </c>
      <c r="E4040" t="s">
        <v>22585</v>
      </c>
      <c r="F4040">
        <v>2556</v>
      </c>
    </row>
    <row r="4041" spans="1:6" x14ac:dyDescent="0.25">
      <c r="A4041" t="s">
        <v>34</v>
      </c>
      <c r="B4041">
        <v>2013</v>
      </c>
      <c r="C4041" t="s">
        <v>7</v>
      </c>
      <c r="D4041" t="s">
        <v>39</v>
      </c>
      <c r="E4041" t="s">
        <v>22586</v>
      </c>
      <c r="F4041">
        <v>709</v>
      </c>
    </row>
    <row r="4042" spans="1:6" x14ac:dyDescent="0.25">
      <c r="A4042" t="s">
        <v>34</v>
      </c>
      <c r="B4042">
        <v>2013</v>
      </c>
      <c r="C4042" t="s">
        <v>7</v>
      </c>
      <c r="D4042" t="s">
        <v>103</v>
      </c>
      <c r="E4042" t="s">
        <v>22587</v>
      </c>
      <c r="F4042">
        <v>6708</v>
      </c>
    </row>
    <row r="4043" spans="1:6" x14ac:dyDescent="0.25">
      <c r="A4043" t="s">
        <v>34</v>
      </c>
      <c r="B4043">
        <v>2013</v>
      </c>
      <c r="C4043" t="s">
        <v>8</v>
      </c>
      <c r="D4043" t="s">
        <v>38</v>
      </c>
      <c r="E4043" t="s">
        <v>22588</v>
      </c>
      <c r="F4043">
        <v>947</v>
      </c>
    </row>
    <row r="4044" spans="1:6" x14ac:dyDescent="0.25">
      <c r="A4044" t="s">
        <v>34</v>
      </c>
      <c r="B4044">
        <v>2013</v>
      </c>
      <c r="C4044" t="s">
        <v>8</v>
      </c>
      <c r="D4044" t="s">
        <v>40</v>
      </c>
      <c r="E4044" t="s">
        <v>22589</v>
      </c>
      <c r="F4044">
        <v>954</v>
      </c>
    </row>
    <row r="4045" spans="1:6" x14ac:dyDescent="0.25">
      <c r="A4045" t="s">
        <v>34</v>
      </c>
      <c r="B4045">
        <v>2013</v>
      </c>
      <c r="C4045" t="s">
        <v>8</v>
      </c>
      <c r="D4045" t="s">
        <v>102</v>
      </c>
      <c r="E4045" t="s">
        <v>22590</v>
      </c>
      <c r="F4045">
        <v>1605</v>
      </c>
    </row>
    <row r="4046" spans="1:6" x14ac:dyDescent="0.25">
      <c r="A4046" t="s">
        <v>34</v>
      </c>
      <c r="B4046">
        <v>2013</v>
      </c>
      <c r="C4046" t="s">
        <v>8</v>
      </c>
      <c r="D4046" t="s">
        <v>107</v>
      </c>
      <c r="E4046" t="s">
        <v>22591</v>
      </c>
      <c r="F4046">
        <v>2122</v>
      </c>
    </row>
    <row r="4047" spans="1:6" x14ac:dyDescent="0.25">
      <c r="A4047" t="s">
        <v>34</v>
      </c>
      <c r="B4047">
        <v>2013</v>
      </c>
      <c r="C4047" t="s">
        <v>8</v>
      </c>
      <c r="D4047" t="s">
        <v>39</v>
      </c>
      <c r="E4047" t="s">
        <v>22592</v>
      </c>
      <c r="F4047">
        <v>2176</v>
      </c>
    </row>
    <row r="4048" spans="1:6" x14ac:dyDescent="0.25">
      <c r="A4048" t="s">
        <v>34</v>
      </c>
      <c r="B4048">
        <v>2013</v>
      </c>
      <c r="C4048" t="s">
        <v>8</v>
      </c>
      <c r="D4048" t="s">
        <v>103</v>
      </c>
      <c r="E4048" t="s">
        <v>22593</v>
      </c>
      <c r="F4048">
        <v>23444</v>
      </c>
    </row>
    <row r="4049" spans="1:6" x14ac:dyDescent="0.25">
      <c r="A4049" t="s">
        <v>34</v>
      </c>
      <c r="B4049">
        <v>2013</v>
      </c>
      <c r="C4049" t="s">
        <v>9</v>
      </c>
      <c r="D4049" t="s">
        <v>38</v>
      </c>
      <c r="E4049" t="s">
        <v>22594</v>
      </c>
      <c r="F4049">
        <v>119</v>
      </c>
    </row>
    <row r="4050" spans="1:6" x14ac:dyDescent="0.25">
      <c r="A4050" t="s">
        <v>34</v>
      </c>
      <c r="B4050">
        <v>2013</v>
      </c>
      <c r="C4050" t="s">
        <v>9</v>
      </c>
      <c r="D4050" t="s">
        <v>40</v>
      </c>
      <c r="E4050" t="s">
        <v>22595</v>
      </c>
      <c r="F4050">
        <v>118</v>
      </c>
    </row>
    <row r="4051" spans="1:6" x14ac:dyDescent="0.25">
      <c r="A4051" t="s">
        <v>34</v>
      </c>
      <c r="B4051">
        <v>2013</v>
      </c>
      <c r="C4051" t="s">
        <v>9</v>
      </c>
      <c r="D4051" t="s">
        <v>102</v>
      </c>
      <c r="E4051" t="s">
        <v>22596</v>
      </c>
      <c r="F4051">
        <v>765</v>
      </c>
    </row>
    <row r="4052" spans="1:6" x14ac:dyDescent="0.25">
      <c r="A4052" t="s">
        <v>34</v>
      </c>
      <c r="B4052">
        <v>2013</v>
      </c>
      <c r="C4052" t="s">
        <v>9</v>
      </c>
      <c r="D4052" t="s">
        <v>107</v>
      </c>
      <c r="E4052" t="s">
        <v>22597</v>
      </c>
      <c r="F4052">
        <v>341</v>
      </c>
    </row>
    <row r="4053" spans="1:6" x14ac:dyDescent="0.25">
      <c r="A4053" t="s">
        <v>34</v>
      </c>
      <c r="B4053">
        <v>2013</v>
      </c>
      <c r="C4053" t="s">
        <v>9</v>
      </c>
      <c r="D4053" t="s">
        <v>39</v>
      </c>
      <c r="E4053" t="s">
        <v>22598</v>
      </c>
      <c r="F4053">
        <v>545</v>
      </c>
    </row>
    <row r="4054" spans="1:6" x14ac:dyDescent="0.25">
      <c r="A4054" t="s">
        <v>34</v>
      </c>
      <c r="B4054">
        <v>2013</v>
      </c>
      <c r="C4054" t="s">
        <v>9</v>
      </c>
      <c r="D4054" t="s">
        <v>103</v>
      </c>
      <c r="E4054" t="s">
        <v>22599</v>
      </c>
      <c r="F4054">
        <v>6257</v>
      </c>
    </row>
    <row r="4055" spans="1:6" x14ac:dyDescent="0.25">
      <c r="A4055" t="s">
        <v>34</v>
      </c>
      <c r="B4055">
        <v>2013</v>
      </c>
      <c r="C4055" t="s">
        <v>10</v>
      </c>
      <c r="D4055" t="s">
        <v>38</v>
      </c>
      <c r="E4055" t="s">
        <v>22600</v>
      </c>
      <c r="F4055">
        <v>18</v>
      </c>
    </row>
    <row r="4056" spans="1:6" x14ac:dyDescent="0.25">
      <c r="A4056" t="s">
        <v>34</v>
      </c>
      <c r="B4056">
        <v>2013</v>
      </c>
      <c r="C4056" t="s">
        <v>10</v>
      </c>
      <c r="D4056" t="s">
        <v>40</v>
      </c>
      <c r="E4056" t="s">
        <v>22601</v>
      </c>
      <c r="F4056">
        <v>26</v>
      </c>
    </row>
    <row r="4057" spans="1:6" x14ac:dyDescent="0.25">
      <c r="A4057" t="s">
        <v>34</v>
      </c>
      <c r="B4057">
        <v>2013</v>
      </c>
      <c r="C4057" t="s">
        <v>10</v>
      </c>
      <c r="D4057" t="s">
        <v>102</v>
      </c>
      <c r="E4057" t="s">
        <v>22602</v>
      </c>
      <c r="F4057">
        <v>401</v>
      </c>
    </row>
    <row r="4058" spans="1:6" x14ac:dyDescent="0.25">
      <c r="A4058" t="s">
        <v>34</v>
      </c>
      <c r="B4058">
        <v>2013</v>
      </c>
      <c r="C4058" t="s">
        <v>10</v>
      </c>
      <c r="D4058" t="s">
        <v>107</v>
      </c>
      <c r="E4058" t="s">
        <v>22603</v>
      </c>
      <c r="F4058">
        <v>97</v>
      </c>
    </row>
    <row r="4059" spans="1:6" x14ac:dyDescent="0.25">
      <c r="A4059" t="s">
        <v>34</v>
      </c>
      <c r="B4059">
        <v>2013</v>
      </c>
      <c r="C4059" t="s">
        <v>10</v>
      </c>
      <c r="D4059" t="s">
        <v>39</v>
      </c>
      <c r="E4059" t="s">
        <v>22604</v>
      </c>
      <c r="F4059">
        <v>132</v>
      </c>
    </row>
    <row r="4060" spans="1:6" x14ac:dyDescent="0.25">
      <c r="A4060" t="s">
        <v>34</v>
      </c>
      <c r="B4060">
        <v>2013</v>
      </c>
      <c r="C4060" t="s">
        <v>10</v>
      </c>
      <c r="D4060" t="s">
        <v>103</v>
      </c>
      <c r="E4060" t="s">
        <v>22605</v>
      </c>
      <c r="F4060">
        <v>1571</v>
      </c>
    </row>
    <row r="4061" spans="1:6" x14ac:dyDescent="0.25">
      <c r="A4061" t="s">
        <v>34</v>
      </c>
      <c r="B4061">
        <v>2013</v>
      </c>
      <c r="C4061" t="s">
        <v>11</v>
      </c>
      <c r="D4061" t="s">
        <v>38</v>
      </c>
      <c r="E4061" t="s">
        <v>22606</v>
      </c>
      <c r="F4061">
        <v>29</v>
      </c>
    </row>
    <row r="4062" spans="1:6" x14ac:dyDescent="0.25">
      <c r="A4062" t="s">
        <v>34</v>
      </c>
      <c r="B4062">
        <v>2013</v>
      </c>
      <c r="C4062" t="s">
        <v>11</v>
      </c>
      <c r="D4062" t="s">
        <v>40</v>
      </c>
      <c r="E4062" t="s">
        <v>22607</v>
      </c>
      <c r="F4062">
        <v>24</v>
      </c>
    </row>
    <row r="4063" spans="1:6" x14ac:dyDescent="0.25">
      <c r="A4063" t="s">
        <v>34</v>
      </c>
      <c r="B4063">
        <v>2013</v>
      </c>
      <c r="C4063" t="s">
        <v>11</v>
      </c>
      <c r="D4063" t="s">
        <v>102</v>
      </c>
      <c r="E4063" t="s">
        <v>22608</v>
      </c>
      <c r="F4063">
        <v>836</v>
      </c>
    </row>
    <row r="4064" spans="1:6" x14ac:dyDescent="0.25">
      <c r="A4064" t="s">
        <v>34</v>
      </c>
      <c r="B4064">
        <v>2013</v>
      </c>
      <c r="C4064" t="s">
        <v>11</v>
      </c>
      <c r="D4064" t="s">
        <v>107</v>
      </c>
      <c r="E4064" t="s">
        <v>22609</v>
      </c>
      <c r="F4064">
        <v>240</v>
      </c>
    </row>
    <row r="4065" spans="1:6" x14ac:dyDescent="0.25">
      <c r="A4065" t="s">
        <v>34</v>
      </c>
      <c r="B4065">
        <v>2013</v>
      </c>
      <c r="C4065" t="s">
        <v>11</v>
      </c>
      <c r="D4065" t="s">
        <v>39</v>
      </c>
      <c r="E4065" t="s">
        <v>22610</v>
      </c>
      <c r="F4065">
        <v>177</v>
      </c>
    </row>
    <row r="4066" spans="1:6" x14ac:dyDescent="0.25">
      <c r="A4066" t="s">
        <v>34</v>
      </c>
      <c r="B4066">
        <v>2013</v>
      </c>
      <c r="C4066" t="s">
        <v>11</v>
      </c>
      <c r="D4066" t="s">
        <v>103</v>
      </c>
      <c r="E4066" t="s">
        <v>22611</v>
      </c>
      <c r="F4066">
        <v>2056</v>
      </c>
    </row>
    <row r="4067" spans="1:6" x14ac:dyDescent="0.25">
      <c r="A4067" t="s">
        <v>34</v>
      </c>
      <c r="B4067">
        <v>2014</v>
      </c>
      <c r="C4067" t="s">
        <v>7</v>
      </c>
      <c r="D4067" t="s">
        <v>38</v>
      </c>
      <c r="E4067" t="s">
        <v>22612</v>
      </c>
      <c r="F4067">
        <v>470</v>
      </c>
    </row>
    <row r="4068" spans="1:6" x14ac:dyDescent="0.25">
      <c r="A4068" t="s">
        <v>34</v>
      </c>
      <c r="B4068">
        <v>2014</v>
      </c>
      <c r="C4068" t="s">
        <v>7</v>
      </c>
      <c r="D4068" t="s">
        <v>40</v>
      </c>
      <c r="E4068" t="s">
        <v>22613</v>
      </c>
      <c r="F4068">
        <v>644</v>
      </c>
    </row>
    <row r="4069" spans="1:6" x14ac:dyDescent="0.25">
      <c r="A4069" t="s">
        <v>34</v>
      </c>
      <c r="B4069">
        <v>2014</v>
      </c>
      <c r="C4069" t="s">
        <v>7</v>
      </c>
      <c r="D4069" t="s">
        <v>102</v>
      </c>
      <c r="E4069" t="s">
        <v>22614</v>
      </c>
      <c r="F4069">
        <v>1176</v>
      </c>
    </row>
    <row r="4070" spans="1:6" x14ac:dyDescent="0.25">
      <c r="A4070" t="s">
        <v>34</v>
      </c>
      <c r="B4070">
        <v>2014</v>
      </c>
      <c r="C4070" t="s">
        <v>7</v>
      </c>
      <c r="D4070" t="s">
        <v>107</v>
      </c>
      <c r="E4070" t="s">
        <v>22615</v>
      </c>
      <c r="F4070">
        <v>2424</v>
      </c>
    </row>
    <row r="4071" spans="1:6" x14ac:dyDescent="0.25">
      <c r="A4071" t="s">
        <v>34</v>
      </c>
      <c r="B4071">
        <v>2014</v>
      </c>
      <c r="C4071" t="s">
        <v>7</v>
      </c>
      <c r="D4071" t="s">
        <v>39</v>
      </c>
      <c r="E4071" t="s">
        <v>22616</v>
      </c>
      <c r="F4071">
        <v>731</v>
      </c>
    </row>
    <row r="4072" spans="1:6" x14ac:dyDescent="0.25">
      <c r="A4072" t="s">
        <v>34</v>
      </c>
      <c r="B4072">
        <v>2014</v>
      </c>
      <c r="C4072" t="s">
        <v>7</v>
      </c>
      <c r="D4072" t="s">
        <v>103</v>
      </c>
      <c r="E4072" t="s">
        <v>22617</v>
      </c>
      <c r="F4072">
        <v>6993</v>
      </c>
    </row>
    <row r="4073" spans="1:6" x14ac:dyDescent="0.25">
      <c r="A4073" t="s">
        <v>34</v>
      </c>
      <c r="B4073">
        <v>2014</v>
      </c>
      <c r="C4073" t="s">
        <v>8</v>
      </c>
      <c r="D4073" t="s">
        <v>38</v>
      </c>
      <c r="E4073" t="s">
        <v>22618</v>
      </c>
      <c r="F4073">
        <v>937</v>
      </c>
    </row>
    <row r="4074" spans="1:6" x14ac:dyDescent="0.25">
      <c r="A4074" t="s">
        <v>34</v>
      </c>
      <c r="B4074">
        <v>2014</v>
      </c>
      <c r="C4074" t="s">
        <v>8</v>
      </c>
      <c r="D4074" t="s">
        <v>40</v>
      </c>
      <c r="E4074" t="s">
        <v>22619</v>
      </c>
      <c r="F4074">
        <v>1088</v>
      </c>
    </row>
    <row r="4075" spans="1:6" x14ac:dyDescent="0.25">
      <c r="A4075" t="s">
        <v>34</v>
      </c>
      <c r="B4075">
        <v>2014</v>
      </c>
      <c r="C4075" t="s">
        <v>8</v>
      </c>
      <c r="D4075" t="s">
        <v>102</v>
      </c>
      <c r="E4075" t="s">
        <v>22620</v>
      </c>
      <c r="F4075">
        <v>1788</v>
      </c>
    </row>
    <row r="4076" spans="1:6" x14ac:dyDescent="0.25">
      <c r="A4076" t="s">
        <v>34</v>
      </c>
      <c r="B4076">
        <v>2014</v>
      </c>
      <c r="C4076" t="s">
        <v>8</v>
      </c>
      <c r="D4076" t="s">
        <v>107</v>
      </c>
      <c r="E4076" t="s">
        <v>22621</v>
      </c>
      <c r="F4076">
        <v>2059</v>
      </c>
    </row>
    <row r="4077" spans="1:6" x14ac:dyDescent="0.25">
      <c r="A4077" t="s">
        <v>34</v>
      </c>
      <c r="B4077">
        <v>2014</v>
      </c>
      <c r="C4077" t="s">
        <v>8</v>
      </c>
      <c r="D4077" t="s">
        <v>39</v>
      </c>
      <c r="E4077" t="s">
        <v>22622</v>
      </c>
      <c r="F4077">
        <v>2227</v>
      </c>
    </row>
    <row r="4078" spans="1:6" x14ac:dyDescent="0.25">
      <c r="A4078" t="s">
        <v>34</v>
      </c>
      <c r="B4078">
        <v>2014</v>
      </c>
      <c r="C4078" t="s">
        <v>8</v>
      </c>
      <c r="D4078" t="s">
        <v>103</v>
      </c>
      <c r="E4078" t="s">
        <v>22623</v>
      </c>
      <c r="F4078">
        <v>23408</v>
      </c>
    </row>
    <row r="4079" spans="1:6" x14ac:dyDescent="0.25">
      <c r="A4079" t="s">
        <v>34</v>
      </c>
      <c r="B4079">
        <v>2014</v>
      </c>
      <c r="C4079" t="s">
        <v>9</v>
      </c>
      <c r="D4079" t="s">
        <v>38</v>
      </c>
      <c r="E4079" t="s">
        <v>22624</v>
      </c>
      <c r="F4079">
        <v>134</v>
      </c>
    </row>
    <row r="4080" spans="1:6" x14ac:dyDescent="0.25">
      <c r="A4080" t="s">
        <v>34</v>
      </c>
      <c r="B4080">
        <v>2014</v>
      </c>
      <c r="C4080" t="s">
        <v>9</v>
      </c>
      <c r="D4080" t="s">
        <v>40</v>
      </c>
      <c r="E4080" t="s">
        <v>22625</v>
      </c>
      <c r="F4080">
        <v>131</v>
      </c>
    </row>
    <row r="4081" spans="1:6" x14ac:dyDescent="0.25">
      <c r="A4081" t="s">
        <v>34</v>
      </c>
      <c r="B4081">
        <v>2014</v>
      </c>
      <c r="C4081" t="s">
        <v>9</v>
      </c>
      <c r="D4081" t="s">
        <v>102</v>
      </c>
      <c r="E4081" t="s">
        <v>22626</v>
      </c>
      <c r="F4081">
        <v>821</v>
      </c>
    </row>
    <row r="4082" spans="1:6" x14ac:dyDescent="0.25">
      <c r="A4082" t="s">
        <v>34</v>
      </c>
      <c r="B4082">
        <v>2014</v>
      </c>
      <c r="C4082" t="s">
        <v>9</v>
      </c>
      <c r="D4082" t="s">
        <v>107</v>
      </c>
      <c r="E4082" t="s">
        <v>22627</v>
      </c>
      <c r="F4082">
        <v>313</v>
      </c>
    </row>
    <row r="4083" spans="1:6" x14ac:dyDescent="0.25">
      <c r="A4083" t="s">
        <v>34</v>
      </c>
      <c r="B4083">
        <v>2014</v>
      </c>
      <c r="C4083" t="s">
        <v>9</v>
      </c>
      <c r="D4083" t="s">
        <v>39</v>
      </c>
      <c r="E4083" t="s">
        <v>22628</v>
      </c>
      <c r="F4083">
        <v>502</v>
      </c>
    </row>
    <row r="4084" spans="1:6" x14ac:dyDescent="0.25">
      <c r="A4084" t="s">
        <v>34</v>
      </c>
      <c r="B4084">
        <v>2014</v>
      </c>
      <c r="C4084" t="s">
        <v>9</v>
      </c>
      <c r="D4084" t="s">
        <v>103</v>
      </c>
      <c r="E4084" t="s">
        <v>22629</v>
      </c>
      <c r="F4084">
        <v>6010</v>
      </c>
    </row>
    <row r="4085" spans="1:6" x14ac:dyDescent="0.25">
      <c r="A4085" t="s">
        <v>34</v>
      </c>
      <c r="B4085">
        <v>2014</v>
      </c>
      <c r="C4085" t="s">
        <v>10</v>
      </c>
      <c r="D4085" t="s">
        <v>38</v>
      </c>
      <c r="E4085" t="s">
        <v>22630</v>
      </c>
      <c r="F4085">
        <v>30</v>
      </c>
    </row>
    <row r="4086" spans="1:6" x14ac:dyDescent="0.25">
      <c r="A4086" t="s">
        <v>34</v>
      </c>
      <c r="B4086">
        <v>2014</v>
      </c>
      <c r="C4086" t="s">
        <v>10</v>
      </c>
      <c r="D4086" t="s">
        <v>40</v>
      </c>
      <c r="E4086" t="s">
        <v>22631</v>
      </c>
      <c r="F4086">
        <v>16</v>
      </c>
    </row>
    <row r="4087" spans="1:6" x14ac:dyDescent="0.25">
      <c r="A4087" t="s">
        <v>34</v>
      </c>
      <c r="B4087">
        <v>2014</v>
      </c>
      <c r="C4087" t="s">
        <v>10</v>
      </c>
      <c r="D4087" t="s">
        <v>102</v>
      </c>
      <c r="E4087" t="s">
        <v>22632</v>
      </c>
      <c r="F4087">
        <v>429</v>
      </c>
    </row>
    <row r="4088" spans="1:6" x14ac:dyDescent="0.25">
      <c r="A4088" t="s">
        <v>34</v>
      </c>
      <c r="B4088">
        <v>2014</v>
      </c>
      <c r="C4088" t="s">
        <v>10</v>
      </c>
      <c r="D4088" t="s">
        <v>107</v>
      </c>
      <c r="E4088" t="s">
        <v>22633</v>
      </c>
      <c r="F4088">
        <v>84</v>
      </c>
    </row>
    <row r="4089" spans="1:6" x14ac:dyDescent="0.25">
      <c r="A4089" t="s">
        <v>34</v>
      </c>
      <c r="B4089">
        <v>2014</v>
      </c>
      <c r="C4089" t="s">
        <v>10</v>
      </c>
      <c r="D4089" t="s">
        <v>39</v>
      </c>
      <c r="E4089" t="s">
        <v>22634</v>
      </c>
      <c r="F4089">
        <v>117</v>
      </c>
    </row>
    <row r="4090" spans="1:6" x14ac:dyDescent="0.25">
      <c r="A4090" t="s">
        <v>34</v>
      </c>
      <c r="B4090">
        <v>2014</v>
      </c>
      <c r="C4090" t="s">
        <v>10</v>
      </c>
      <c r="D4090" t="s">
        <v>103</v>
      </c>
      <c r="E4090" t="s">
        <v>22635</v>
      </c>
      <c r="F4090">
        <v>1555</v>
      </c>
    </row>
    <row r="4091" spans="1:6" x14ac:dyDescent="0.25">
      <c r="A4091" t="s">
        <v>34</v>
      </c>
      <c r="B4091">
        <v>2014</v>
      </c>
      <c r="C4091" t="s">
        <v>11</v>
      </c>
      <c r="D4091" t="s">
        <v>38</v>
      </c>
      <c r="E4091" t="s">
        <v>22636</v>
      </c>
      <c r="F4091">
        <v>41</v>
      </c>
    </row>
    <row r="4092" spans="1:6" x14ac:dyDescent="0.25">
      <c r="A4092" t="s">
        <v>34</v>
      </c>
      <c r="B4092">
        <v>2014</v>
      </c>
      <c r="C4092" t="s">
        <v>11</v>
      </c>
      <c r="D4092" t="s">
        <v>40</v>
      </c>
      <c r="E4092" t="s">
        <v>22637</v>
      </c>
      <c r="F4092">
        <v>32</v>
      </c>
    </row>
    <row r="4093" spans="1:6" x14ac:dyDescent="0.25">
      <c r="A4093" t="s">
        <v>34</v>
      </c>
      <c r="B4093">
        <v>2014</v>
      </c>
      <c r="C4093" t="s">
        <v>11</v>
      </c>
      <c r="D4093" t="s">
        <v>102</v>
      </c>
      <c r="E4093" t="s">
        <v>22638</v>
      </c>
      <c r="F4093">
        <v>911</v>
      </c>
    </row>
    <row r="4094" spans="1:6" x14ac:dyDescent="0.25">
      <c r="A4094" t="s">
        <v>34</v>
      </c>
      <c r="B4094">
        <v>2014</v>
      </c>
      <c r="C4094" t="s">
        <v>11</v>
      </c>
      <c r="D4094" t="s">
        <v>107</v>
      </c>
      <c r="E4094" t="s">
        <v>22639</v>
      </c>
      <c r="F4094">
        <v>261</v>
      </c>
    </row>
    <row r="4095" spans="1:6" x14ac:dyDescent="0.25">
      <c r="A4095" t="s">
        <v>34</v>
      </c>
      <c r="B4095">
        <v>2014</v>
      </c>
      <c r="C4095" t="s">
        <v>11</v>
      </c>
      <c r="D4095" t="s">
        <v>39</v>
      </c>
      <c r="E4095" t="s">
        <v>22640</v>
      </c>
      <c r="F4095">
        <v>191</v>
      </c>
    </row>
    <row r="4096" spans="1:6" x14ac:dyDescent="0.25">
      <c r="A4096" t="s">
        <v>34</v>
      </c>
      <c r="B4096">
        <v>2014</v>
      </c>
      <c r="C4096" t="s">
        <v>11</v>
      </c>
      <c r="D4096" t="s">
        <v>103</v>
      </c>
      <c r="E4096" t="s">
        <v>22641</v>
      </c>
      <c r="F4096">
        <v>2111</v>
      </c>
    </row>
    <row r="4097" spans="1:6" x14ac:dyDescent="0.25">
      <c r="A4097" t="s">
        <v>34</v>
      </c>
      <c r="B4097">
        <v>2015</v>
      </c>
      <c r="C4097" t="s">
        <v>7</v>
      </c>
      <c r="D4097" t="s">
        <v>38</v>
      </c>
      <c r="E4097" t="s">
        <v>22642</v>
      </c>
      <c r="F4097">
        <v>403</v>
      </c>
    </row>
    <row r="4098" spans="1:6" x14ac:dyDescent="0.25">
      <c r="A4098" t="s">
        <v>34</v>
      </c>
      <c r="B4098">
        <v>2015</v>
      </c>
      <c r="C4098" t="s">
        <v>7</v>
      </c>
      <c r="D4098" t="s">
        <v>40</v>
      </c>
      <c r="E4098" t="s">
        <v>22643</v>
      </c>
      <c r="F4098">
        <v>600</v>
      </c>
    </row>
    <row r="4099" spans="1:6" x14ac:dyDescent="0.25">
      <c r="A4099" t="s">
        <v>34</v>
      </c>
      <c r="B4099">
        <v>2015</v>
      </c>
      <c r="C4099" t="s">
        <v>7</v>
      </c>
      <c r="D4099" t="s">
        <v>102</v>
      </c>
      <c r="E4099" t="s">
        <v>22644</v>
      </c>
      <c r="F4099">
        <v>1157</v>
      </c>
    </row>
    <row r="4100" spans="1:6" x14ac:dyDescent="0.25">
      <c r="A4100" t="s">
        <v>34</v>
      </c>
      <c r="B4100">
        <v>2015</v>
      </c>
      <c r="C4100" t="s">
        <v>7</v>
      </c>
      <c r="D4100" t="s">
        <v>107</v>
      </c>
      <c r="E4100" t="s">
        <v>22645</v>
      </c>
      <c r="F4100">
        <v>2043</v>
      </c>
    </row>
    <row r="4101" spans="1:6" x14ac:dyDescent="0.25">
      <c r="A4101" t="s">
        <v>34</v>
      </c>
      <c r="B4101">
        <v>2015</v>
      </c>
      <c r="C4101" t="s">
        <v>7</v>
      </c>
      <c r="D4101" t="s">
        <v>39</v>
      </c>
      <c r="E4101" t="s">
        <v>22646</v>
      </c>
      <c r="F4101">
        <v>634</v>
      </c>
    </row>
    <row r="4102" spans="1:6" x14ac:dyDescent="0.25">
      <c r="A4102" t="s">
        <v>34</v>
      </c>
      <c r="B4102">
        <v>2015</v>
      </c>
      <c r="C4102" t="s">
        <v>7</v>
      </c>
      <c r="D4102" t="s">
        <v>103</v>
      </c>
      <c r="E4102" t="s">
        <v>22647</v>
      </c>
      <c r="F4102">
        <v>7361</v>
      </c>
    </row>
    <row r="4103" spans="1:6" x14ac:dyDescent="0.25">
      <c r="A4103" t="s">
        <v>34</v>
      </c>
      <c r="B4103">
        <v>2015</v>
      </c>
      <c r="C4103" t="s">
        <v>8</v>
      </c>
      <c r="D4103" t="s">
        <v>38</v>
      </c>
      <c r="E4103" t="s">
        <v>22648</v>
      </c>
      <c r="F4103">
        <v>937</v>
      </c>
    </row>
    <row r="4104" spans="1:6" x14ac:dyDescent="0.25">
      <c r="A4104" t="s">
        <v>34</v>
      </c>
      <c r="B4104">
        <v>2015</v>
      </c>
      <c r="C4104" t="s">
        <v>8</v>
      </c>
      <c r="D4104" t="s">
        <v>40</v>
      </c>
      <c r="E4104" t="s">
        <v>22649</v>
      </c>
      <c r="F4104">
        <v>980</v>
      </c>
    </row>
    <row r="4105" spans="1:6" x14ac:dyDescent="0.25">
      <c r="A4105" t="s">
        <v>34</v>
      </c>
      <c r="B4105">
        <v>2015</v>
      </c>
      <c r="C4105" t="s">
        <v>8</v>
      </c>
      <c r="D4105" t="s">
        <v>102</v>
      </c>
      <c r="E4105" t="s">
        <v>22650</v>
      </c>
      <c r="F4105">
        <v>1800</v>
      </c>
    </row>
    <row r="4106" spans="1:6" x14ac:dyDescent="0.25">
      <c r="A4106" t="s">
        <v>34</v>
      </c>
      <c r="B4106">
        <v>2015</v>
      </c>
      <c r="C4106" t="s">
        <v>8</v>
      </c>
      <c r="D4106" t="s">
        <v>107</v>
      </c>
      <c r="E4106" t="s">
        <v>22651</v>
      </c>
      <c r="F4106">
        <v>1682</v>
      </c>
    </row>
    <row r="4107" spans="1:6" x14ac:dyDescent="0.25">
      <c r="A4107" t="s">
        <v>34</v>
      </c>
      <c r="B4107">
        <v>2015</v>
      </c>
      <c r="C4107" t="s">
        <v>8</v>
      </c>
      <c r="D4107" t="s">
        <v>39</v>
      </c>
      <c r="E4107" t="s">
        <v>22652</v>
      </c>
      <c r="F4107">
        <v>1951</v>
      </c>
    </row>
    <row r="4108" spans="1:6" x14ac:dyDescent="0.25">
      <c r="A4108" t="s">
        <v>34</v>
      </c>
      <c r="B4108">
        <v>2015</v>
      </c>
      <c r="C4108" t="s">
        <v>8</v>
      </c>
      <c r="D4108" t="s">
        <v>103</v>
      </c>
      <c r="E4108" t="s">
        <v>22653</v>
      </c>
      <c r="F4108">
        <v>23943</v>
      </c>
    </row>
    <row r="4109" spans="1:6" x14ac:dyDescent="0.25">
      <c r="A4109" t="s">
        <v>34</v>
      </c>
      <c r="B4109">
        <v>2015</v>
      </c>
      <c r="C4109" t="s">
        <v>9</v>
      </c>
      <c r="D4109" t="s">
        <v>38</v>
      </c>
      <c r="E4109" t="s">
        <v>22654</v>
      </c>
      <c r="F4109">
        <v>127</v>
      </c>
    </row>
    <row r="4110" spans="1:6" x14ac:dyDescent="0.25">
      <c r="A4110" t="s">
        <v>34</v>
      </c>
      <c r="B4110">
        <v>2015</v>
      </c>
      <c r="C4110" t="s">
        <v>9</v>
      </c>
      <c r="D4110" t="s">
        <v>40</v>
      </c>
      <c r="E4110" t="s">
        <v>22655</v>
      </c>
      <c r="F4110">
        <v>110</v>
      </c>
    </row>
    <row r="4111" spans="1:6" x14ac:dyDescent="0.25">
      <c r="A4111" t="s">
        <v>34</v>
      </c>
      <c r="B4111">
        <v>2015</v>
      </c>
      <c r="C4111" t="s">
        <v>9</v>
      </c>
      <c r="D4111" t="s">
        <v>102</v>
      </c>
      <c r="E4111" t="s">
        <v>22656</v>
      </c>
      <c r="F4111">
        <v>736</v>
      </c>
    </row>
    <row r="4112" spans="1:6" x14ac:dyDescent="0.25">
      <c r="A4112" t="s">
        <v>34</v>
      </c>
      <c r="B4112">
        <v>2015</v>
      </c>
      <c r="C4112" t="s">
        <v>9</v>
      </c>
      <c r="D4112" t="s">
        <v>107</v>
      </c>
      <c r="E4112" t="s">
        <v>22657</v>
      </c>
      <c r="F4112">
        <v>271</v>
      </c>
    </row>
    <row r="4113" spans="1:6" x14ac:dyDescent="0.25">
      <c r="A4113" t="s">
        <v>34</v>
      </c>
      <c r="B4113">
        <v>2015</v>
      </c>
      <c r="C4113" t="s">
        <v>9</v>
      </c>
      <c r="D4113" t="s">
        <v>39</v>
      </c>
      <c r="E4113" t="s">
        <v>22658</v>
      </c>
      <c r="F4113">
        <v>446</v>
      </c>
    </row>
    <row r="4114" spans="1:6" x14ac:dyDescent="0.25">
      <c r="A4114" t="s">
        <v>34</v>
      </c>
      <c r="B4114">
        <v>2015</v>
      </c>
      <c r="C4114" t="s">
        <v>9</v>
      </c>
      <c r="D4114" t="s">
        <v>103</v>
      </c>
      <c r="E4114" t="s">
        <v>22659</v>
      </c>
      <c r="F4114">
        <v>5829</v>
      </c>
    </row>
    <row r="4115" spans="1:6" x14ac:dyDescent="0.25">
      <c r="A4115" t="s">
        <v>34</v>
      </c>
      <c r="B4115">
        <v>2015</v>
      </c>
      <c r="C4115" t="s">
        <v>10</v>
      </c>
      <c r="D4115" t="s">
        <v>38</v>
      </c>
      <c r="E4115" t="s">
        <v>22660</v>
      </c>
      <c r="F4115">
        <v>22</v>
      </c>
    </row>
    <row r="4116" spans="1:6" x14ac:dyDescent="0.25">
      <c r="A4116" t="s">
        <v>34</v>
      </c>
      <c r="B4116">
        <v>2015</v>
      </c>
      <c r="C4116" t="s">
        <v>10</v>
      </c>
      <c r="D4116" t="s">
        <v>40</v>
      </c>
      <c r="E4116" t="s">
        <v>22661</v>
      </c>
      <c r="F4116">
        <v>28</v>
      </c>
    </row>
    <row r="4117" spans="1:6" x14ac:dyDescent="0.25">
      <c r="A4117" t="s">
        <v>34</v>
      </c>
      <c r="B4117">
        <v>2015</v>
      </c>
      <c r="C4117" t="s">
        <v>10</v>
      </c>
      <c r="D4117" t="s">
        <v>102</v>
      </c>
      <c r="E4117" t="s">
        <v>22662</v>
      </c>
      <c r="F4117">
        <v>403</v>
      </c>
    </row>
    <row r="4118" spans="1:6" x14ac:dyDescent="0.25">
      <c r="A4118" t="s">
        <v>34</v>
      </c>
      <c r="B4118">
        <v>2015</v>
      </c>
      <c r="C4118" t="s">
        <v>10</v>
      </c>
      <c r="D4118" t="s">
        <v>107</v>
      </c>
      <c r="E4118" t="s">
        <v>22663</v>
      </c>
      <c r="F4118">
        <v>83</v>
      </c>
    </row>
    <row r="4119" spans="1:6" x14ac:dyDescent="0.25">
      <c r="A4119" t="s">
        <v>34</v>
      </c>
      <c r="B4119">
        <v>2015</v>
      </c>
      <c r="C4119" t="s">
        <v>10</v>
      </c>
      <c r="D4119" t="s">
        <v>39</v>
      </c>
      <c r="E4119" t="s">
        <v>22664</v>
      </c>
      <c r="F4119">
        <v>95</v>
      </c>
    </row>
    <row r="4120" spans="1:6" x14ac:dyDescent="0.25">
      <c r="A4120" t="s">
        <v>34</v>
      </c>
      <c r="B4120">
        <v>2015</v>
      </c>
      <c r="C4120" t="s">
        <v>10</v>
      </c>
      <c r="D4120" t="s">
        <v>103</v>
      </c>
      <c r="E4120" t="s">
        <v>22665</v>
      </c>
      <c r="F4120">
        <v>1543</v>
      </c>
    </row>
    <row r="4121" spans="1:6" x14ac:dyDescent="0.25">
      <c r="A4121" t="s">
        <v>34</v>
      </c>
      <c r="B4121">
        <v>2015</v>
      </c>
      <c r="C4121" t="s">
        <v>11</v>
      </c>
      <c r="D4121" t="s">
        <v>38</v>
      </c>
      <c r="E4121" t="s">
        <v>22666</v>
      </c>
      <c r="F4121">
        <v>41</v>
      </c>
    </row>
    <row r="4122" spans="1:6" x14ac:dyDescent="0.25">
      <c r="A4122" t="s">
        <v>34</v>
      </c>
      <c r="B4122">
        <v>2015</v>
      </c>
      <c r="C4122" t="s">
        <v>11</v>
      </c>
      <c r="D4122" t="s">
        <v>40</v>
      </c>
      <c r="E4122" t="s">
        <v>22667</v>
      </c>
      <c r="F4122">
        <v>33</v>
      </c>
    </row>
    <row r="4123" spans="1:6" x14ac:dyDescent="0.25">
      <c r="A4123" t="s">
        <v>34</v>
      </c>
      <c r="B4123">
        <v>2015</v>
      </c>
      <c r="C4123" t="s">
        <v>11</v>
      </c>
      <c r="D4123" t="s">
        <v>102</v>
      </c>
      <c r="E4123" t="s">
        <v>22668</v>
      </c>
      <c r="F4123">
        <v>827</v>
      </c>
    </row>
    <row r="4124" spans="1:6" x14ac:dyDescent="0.25">
      <c r="A4124" t="s">
        <v>34</v>
      </c>
      <c r="B4124">
        <v>2015</v>
      </c>
      <c r="C4124" t="s">
        <v>11</v>
      </c>
      <c r="D4124" t="s">
        <v>107</v>
      </c>
      <c r="E4124" t="s">
        <v>22669</v>
      </c>
      <c r="F4124">
        <v>183</v>
      </c>
    </row>
    <row r="4125" spans="1:6" x14ac:dyDescent="0.25">
      <c r="A4125" t="s">
        <v>34</v>
      </c>
      <c r="B4125">
        <v>2015</v>
      </c>
      <c r="C4125" t="s">
        <v>11</v>
      </c>
      <c r="D4125" t="s">
        <v>39</v>
      </c>
      <c r="E4125" t="s">
        <v>22670</v>
      </c>
      <c r="F4125">
        <v>191</v>
      </c>
    </row>
    <row r="4126" spans="1:6" x14ac:dyDescent="0.25">
      <c r="A4126" t="s">
        <v>34</v>
      </c>
      <c r="B4126">
        <v>2015</v>
      </c>
      <c r="C4126" t="s">
        <v>11</v>
      </c>
      <c r="D4126" t="s">
        <v>103</v>
      </c>
      <c r="E4126" t="s">
        <v>22671</v>
      </c>
      <c r="F4126">
        <v>2312</v>
      </c>
    </row>
    <row r="4127" spans="1:6" x14ac:dyDescent="0.25">
      <c r="A4127" t="s">
        <v>157</v>
      </c>
      <c r="B4127">
        <v>2010</v>
      </c>
      <c r="C4127" t="s">
        <v>7</v>
      </c>
      <c r="D4127" t="s">
        <v>38</v>
      </c>
      <c r="E4127" t="s">
        <v>22672</v>
      </c>
      <c r="F4127">
        <v>289</v>
      </c>
    </row>
    <row r="4128" spans="1:6" x14ac:dyDescent="0.25">
      <c r="A4128" t="s">
        <v>157</v>
      </c>
      <c r="B4128">
        <v>2010</v>
      </c>
      <c r="C4128" t="s">
        <v>7</v>
      </c>
      <c r="D4128" t="s">
        <v>40</v>
      </c>
      <c r="E4128" t="s">
        <v>22673</v>
      </c>
      <c r="F4128">
        <v>352</v>
      </c>
    </row>
    <row r="4129" spans="1:6" x14ac:dyDescent="0.25">
      <c r="A4129" t="s">
        <v>157</v>
      </c>
      <c r="B4129">
        <v>2010</v>
      </c>
      <c r="C4129" t="s">
        <v>7</v>
      </c>
      <c r="D4129" t="s">
        <v>102</v>
      </c>
      <c r="E4129" t="s">
        <v>22674</v>
      </c>
      <c r="F4129">
        <v>713</v>
      </c>
    </row>
    <row r="4130" spans="1:6" x14ac:dyDescent="0.25">
      <c r="A4130" t="s">
        <v>157</v>
      </c>
      <c r="B4130">
        <v>2010</v>
      </c>
      <c r="C4130" t="s">
        <v>7</v>
      </c>
      <c r="D4130" t="s">
        <v>107</v>
      </c>
      <c r="E4130" t="s">
        <v>22675</v>
      </c>
      <c r="F4130">
        <v>1855</v>
      </c>
    </row>
    <row r="4131" spans="1:6" x14ac:dyDescent="0.25">
      <c r="A4131" t="s">
        <v>157</v>
      </c>
      <c r="B4131">
        <v>2010</v>
      </c>
      <c r="C4131" t="s">
        <v>7</v>
      </c>
      <c r="D4131" t="s">
        <v>39</v>
      </c>
      <c r="E4131" t="s">
        <v>22676</v>
      </c>
      <c r="F4131">
        <v>582</v>
      </c>
    </row>
    <row r="4132" spans="1:6" x14ac:dyDescent="0.25">
      <c r="A4132" t="s">
        <v>157</v>
      </c>
      <c r="B4132">
        <v>2010</v>
      </c>
      <c r="C4132" t="s">
        <v>7</v>
      </c>
      <c r="D4132" t="s">
        <v>103</v>
      </c>
      <c r="E4132" t="s">
        <v>22677</v>
      </c>
      <c r="F4132">
        <v>6771</v>
      </c>
    </row>
    <row r="4133" spans="1:6" x14ac:dyDescent="0.25">
      <c r="A4133" t="s">
        <v>157</v>
      </c>
      <c r="B4133">
        <v>2010</v>
      </c>
      <c r="C4133" t="s">
        <v>8</v>
      </c>
      <c r="D4133" t="s">
        <v>38</v>
      </c>
      <c r="E4133" t="s">
        <v>22678</v>
      </c>
      <c r="F4133">
        <v>461</v>
      </c>
    </row>
    <row r="4134" spans="1:6" x14ac:dyDescent="0.25">
      <c r="A4134" t="s">
        <v>157</v>
      </c>
      <c r="B4134">
        <v>2010</v>
      </c>
      <c r="C4134" t="s">
        <v>8</v>
      </c>
      <c r="D4134" t="s">
        <v>40</v>
      </c>
      <c r="E4134" t="s">
        <v>22679</v>
      </c>
      <c r="F4134">
        <v>431</v>
      </c>
    </row>
    <row r="4135" spans="1:6" x14ac:dyDescent="0.25">
      <c r="A4135" t="s">
        <v>157</v>
      </c>
      <c r="B4135">
        <v>2010</v>
      </c>
      <c r="C4135" t="s">
        <v>8</v>
      </c>
      <c r="D4135" t="s">
        <v>102</v>
      </c>
      <c r="E4135" t="s">
        <v>22680</v>
      </c>
      <c r="F4135">
        <v>1009</v>
      </c>
    </row>
    <row r="4136" spans="1:6" x14ac:dyDescent="0.25">
      <c r="A4136" t="s">
        <v>157</v>
      </c>
      <c r="B4136">
        <v>2010</v>
      </c>
      <c r="C4136" t="s">
        <v>8</v>
      </c>
      <c r="D4136" t="s">
        <v>107</v>
      </c>
      <c r="E4136" t="s">
        <v>22681</v>
      </c>
      <c r="F4136">
        <v>1481</v>
      </c>
    </row>
    <row r="4137" spans="1:6" x14ac:dyDescent="0.25">
      <c r="A4137" t="s">
        <v>157</v>
      </c>
      <c r="B4137">
        <v>2010</v>
      </c>
      <c r="C4137" t="s">
        <v>8</v>
      </c>
      <c r="D4137" t="s">
        <v>39</v>
      </c>
      <c r="E4137" t="s">
        <v>22682</v>
      </c>
      <c r="F4137">
        <v>1764</v>
      </c>
    </row>
    <row r="4138" spans="1:6" x14ac:dyDescent="0.25">
      <c r="A4138" t="s">
        <v>157</v>
      </c>
      <c r="B4138">
        <v>2010</v>
      </c>
      <c r="C4138" t="s">
        <v>8</v>
      </c>
      <c r="D4138" t="s">
        <v>103</v>
      </c>
      <c r="E4138" t="s">
        <v>22683</v>
      </c>
      <c r="F4138">
        <v>20525</v>
      </c>
    </row>
    <row r="4139" spans="1:6" x14ac:dyDescent="0.25">
      <c r="A4139" t="s">
        <v>157</v>
      </c>
      <c r="B4139">
        <v>2010</v>
      </c>
      <c r="C4139" t="s">
        <v>9</v>
      </c>
      <c r="D4139" t="s">
        <v>38</v>
      </c>
      <c r="E4139" t="s">
        <v>22684</v>
      </c>
      <c r="F4139">
        <v>54</v>
      </c>
    </row>
    <row r="4140" spans="1:6" x14ac:dyDescent="0.25">
      <c r="A4140" t="s">
        <v>157</v>
      </c>
      <c r="B4140">
        <v>2010</v>
      </c>
      <c r="C4140" t="s">
        <v>9</v>
      </c>
      <c r="D4140" t="s">
        <v>40</v>
      </c>
      <c r="E4140" t="s">
        <v>22685</v>
      </c>
      <c r="F4140">
        <v>40</v>
      </c>
    </row>
    <row r="4141" spans="1:6" x14ac:dyDescent="0.25">
      <c r="A4141" t="s">
        <v>157</v>
      </c>
      <c r="B4141">
        <v>2010</v>
      </c>
      <c r="C4141" t="s">
        <v>9</v>
      </c>
      <c r="D4141" t="s">
        <v>102</v>
      </c>
      <c r="E4141" t="s">
        <v>22686</v>
      </c>
      <c r="F4141">
        <v>528</v>
      </c>
    </row>
    <row r="4142" spans="1:6" x14ac:dyDescent="0.25">
      <c r="A4142" t="s">
        <v>157</v>
      </c>
      <c r="B4142">
        <v>2010</v>
      </c>
      <c r="C4142" t="s">
        <v>9</v>
      </c>
      <c r="D4142" t="s">
        <v>107</v>
      </c>
      <c r="E4142" t="s">
        <v>22687</v>
      </c>
      <c r="F4142">
        <v>203</v>
      </c>
    </row>
    <row r="4143" spans="1:6" x14ac:dyDescent="0.25">
      <c r="A4143" t="s">
        <v>157</v>
      </c>
      <c r="B4143">
        <v>2010</v>
      </c>
      <c r="C4143" t="s">
        <v>9</v>
      </c>
      <c r="D4143" t="s">
        <v>39</v>
      </c>
      <c r="E4143" t="s">
        <v>22688</v>
      </c>
      <c r="F4143">
        <v>389</v>
      </c>
    </row>
    <row r="4144" spans="1:6" x14ac:dyDescent="0.25">
      <c r="A4144" t="s">
        <v>157</v>
      </c>
      <c r="B4144">
        <v>2010</v>
      </c>
      <c r="C4144" t="s">
        <v>9</v>
      </c>
      <c r="D4144" t="s">
        <v>103</v>
      </c>
      <c r="E4144" t="s">
        <v>22689</v>
      </c>
      <c r="F4144">
        <v>5251</v>
      </c>
    </row>
    <row r="4145" spans="1:6" x14ac:dyDescent="0.25">
      <c r="A4145" t="s">
        <v>157</v>
      </c>
      <c r="B4145">
        <v>2010</v>
      </c>
      <c r="C4145" t="s">
        <v>10</v>
      </c>
      <c r="D4145" t="s">
        <v>38</v>
      </c>
      <c r="E4145" t="s">
        <v>22690</v>
      </c>
      <c r="F4145">
        <v>11</v>
      </c>
    </row>
    <row r="4146" spans="1:6" x14ac:dyDescent="0.25">
      <c r="A4146" t="s">
        <v>157</v>
      </c>
      <c r="B4146">
        <v>2010</v>
      </c>
      <c r="C4146" t="s">
        <v>10</v>
      </c>
      <c r="D4146" t="s">
        <v>40</v>
      </c>
      <c r="E4146" t="s">
        <v>22691</v>
      </c>
      <c r="F4146">
        <v>11</v>
      </c>
    </row>
    <row r="4147" spans="1:6" x14ac:dyDescent="0.25">
      <c r="A4147" t="s">
        <v>157</v>
      </c>
      <c r="B4147">
        <v>2010</v>
      </c>
      <c r="C4147" t="s">
        <v>10</v>
      </c>
      <c r="D4147" t="s">
        <v>102</v>
      </c>
      <c r="E4147" t="s">
        <v>22692</v>
      </c>
      <c r="F4147">
        <v>220</v>
      </c>
    </row>
    <row r="4148" spans="1:6" x14ac:dyDescent="0.25">
      <c r="A4148" t="s">
        <v>157</v>
      </c>
      <c r="B4148">
        <v>2010</v>
      </c>
      <c r="C4148" t="s">
        <v>10</v>
      </c>
      <c r="D4148" t="s">
        <v>107</v>
      </c>
      <c r="E4148" t="s">
        <v>22693</v>
      </c>
      <c r="F4148">
        <v>43</v>
      </c>
    </row>
    <row r="4149" spans="1:6" x14ac:dyDescent="0.25">
      <c r="A4149" t="s">
        <v>157</v>
      </c>
      <c r="B4149">
        <v>2010</v>
      </c>
      <c r="C4149" t="s">
        <v>10</v>
      </c>
      <c r="D4149" t="s">
        <v>39</v>
      </c>
      <c r="E4149" t="s">
        <v>22694</v>
      </c>
      <c r="F4149">
        <v>100</v>
      </c>
    </row>
    <row r="4150" spans="1:6" x14ac:dyDescent="0.25">
      <c r="A4150" t="s">
        <v>157</v>
      </c>
      <c r="B4150">
        <v>2010</v>
      </c>
      <c r="C4150" t="s">
        <v>10</v>
      </c>
      <c r="D4150" t="s">
        <v>103</v>
      </c>
      <c r="E4150" t="s">
        <v>22695</v>
      </c>
      <c r="F4150">
        <v>1147</v>
      </c>
    </row>
    <row r="4151" spans="1:6" x14ac:dyDescent="0.25">
      <c r="A4151" t="s">
        <v>157</v>
      </c>
      <c r="B4151">
        <v>2010</v>
      </c>
      <c r="C4151" t="s">
        <v>11</v>
      </c>
      <c r="D4151" t="s">
        <v>38</v>
      </c>
      <c r="E4151" t="s">
        <v>22696</v>
      </c>
      <c r="F4151">
        <v>16</v>
      </c>
    </row>
    <row r="4152" spans="1:6" x14ac:dyDescent="0.25">
      <c r="A4152" t="s">
        <v>157</v>
      </c>
      <c r="B4152">
        <v>2010</v>
      </c>
      <c r="C4152" t="s">
        <v>11</v>
      </c>
      <c r="D4152" t="s">
        <v>40</v>
      </c>
      <c r="E4152" t="s">
        <v>22697</v>
      </c>
      <c r="F4152">
        <v>6</v>
      </c>
    </row>
    <row r="4153" spans="1:6" x14ac:dyDescent="0.25">
      <c r="A4153" t="s">
        <v>157</v>
      </c>
      <c r="B4153">
        <v>2010</v>
      </c>
      <c r="C4153" t="s">
        <v>11</v>
      </c>
      <c r="D4153" t="s">
        <v>102</v>
      </c>
      <c r="E4153" t="s">
        <v>22698</v>
      </c>
      <c r="F4153">
        <v>316</v>
      </c>
    </row>
    <row r="4154" spans="1:6" x14ac:dyDescent="0.25">
      <c r="A4154" t="s">
        <v>157</v>
      </c>
      <c r="B4154">
        <v>2010</v>
      </c>
      <c r="C4154" t="s">
        <v>11</v>
      </c>
      <c r="D4154" t="s">
        <v>107</v>
      </c>
      <c r="E4154" t="s">
        <v>22699</v>
      </c>
      <c r="F4154">
        <v>87</v>
      </c>
    </row>
    <row r="4155" spans="1:6" x14ac:dyDescent="0.25">
      <c r="A4155" t="s">
        <v>157</v>
      </c>
      <c r="B4155">
        <v>2010</v>
      </c>
      <c r="C4155" t="s">
        <v>11</v>
      </c>
      <c r="D4155" t="s">
        <v>39</v>
      </c>
      <c r="E4155" t="s">
        <v>22700</v>
      </c>
      <c r="F4155">
        <v>86</v>
      </c>
    </row>
    <row r="4156" spans="1:6" x14ac:dyDescent="0.25">
      <c r="A4156" t="s">
        <v>157</v>
      </c>
      <c r="B4156">
        <v>2010</v>
      </c>
      <c r="C4156" t="s">
        <v>11</v>
      </c>
      <c r="D4156" t="s">
        <v>103</v>
      </c>
      <c r="E4156" t="s">
        <v>22701</v>
      </c>
      <c r="F4156">
        <v>1166</v>
      </c>
    </row>
    <row r="4157" spans="1:6" x14ac:dyDescent="0.25">
      <c r="A4157" t="s">
        <v>157</v>
      </c>
      <c r="B4157">
        <v>2011</v>
      </c>
      <c r="C4157" t="s">
        <v>7</v>
      </c>
      <c r="D4157" t="s">
        <v>38</v>
      </c>
      <c r="E4157" t="s">
        <v>22702</v>
      </c>
      <c r="F4157">
        <v>178</v>
      </c>
    </row>
    <row r="4158" spans="1:6" x14ac:dyDescent="0.25">
      <c r="A4158" t="s">
        <v>157</v>
      </c>
      <c r="B4158">
        <v>2011</v>
      </c>
      <c r="C4158" t="s">
        <v>7</v>
      </c>
      <c r="D4158" t="s">
        <v>40</v>
      </c>
      <c r="E4158" t="s">
        <v>22703</v>
      </c>
      <c r="F4158">
        <v>243</v>
      </c>
    </row>
    <row r="4159" spans="1:6" x14ac:dyDescent="0.25">
      <c r="A4159" t="s">
        <v>157</v>
      </c>
      <c r="B4159">
        <v>2011</v>
      </c>
      <c r="C4159" t="s">
        <v>7</v>
      </c>
      <c r="D4159" t="s">
        <v>102</v>
      </c>
      <c r="E4159" t="s">
        <v>22704</v>
      </c>
      <c r="F4159">
        <v>932</v>
      </c>
    </row>
    <row r="4160" spans="1:6" x14ac:dyDescent="0.25">
      <c r="A4160" t="s">
        <v>157</v>
      </c>
      <c r="B4160">
        <v>2011</v>
      </c>
      <c r="C4160" t="s">
        <v>7</v>
      </c>
      <c r="D4160" t="s">
        <v>107</v>
      </c>
      <c r="E4160" t="s">
        <v>22705</v>
      </c>
      <c r="F4160">
        <v>1319</v>
      </c>
    </row>
    <row r="4161" spans="1:6" x14ac:dyDescent="0.25">
      <c r="A4161" t="s">
        <v>157</v>
      </c>
      <c r="B4161">
        <v>2011</v>
      </c>
      <c r="C4161" t="s">
        <v>7</v>
      </c>
      <c r="D4161" t="s">
        <v>39</v>
      </c>
      <c r="E4161" t="s">
        <v>22706</v>
      </c>
      <c r="F4161">
        <v>644</v>
      </c>
    </row>
    <row r="4162" spans="1:6" x14ac:dyDescent="0.25">
      <c r="A4162" t="s">
        <v>157</v>
      </c>
      <c r="B4162">
        <v>2011</v>
      </c>
      <c r="C4162" t="s">
        <v>7</v>
      </c>
      <c r="D4162" t="s">
        <v>103</v>
      </c>
      <c r="E4162" t="s">
        <v>22707</v>
      </c>
      <c r="F4162">
        <v>6918</v>
      </c>
    </row>
    <row r="4163" spans="1:6" x14ac:dyDescent="0.25">
      <c r="A4163" t="s">
        <v>157</v>
      </c>
      <c r="B4163">
        <v>2011</v>
      </c>
      <c r="C4163" t="s">
        <v>8</v>
      </c>
      <c r="D4163" t="s">
        <v>38</v>
      </c>
      <c r="E4163" t="s">
        <v>22708</v>
      </c>
      <c r="F4163">
        <v>279</v>
      </c>
    </row>
    <row r="4164" spans="1:6" x14ac:dyDescent="0.25">
      <c r="A4164" t="s">
        <v>157</v>
      </c>
      <c r="B4164">
        <v>2011</v>
      </c>
      <c r="C4164" t="s">
        <v>8</v>
      </c>
      <c r="D4164" t="s">
        <v>40</v>
      </c>
      <c r="E4164" t="s">
        <v>22709</v>
      </c>
      <c r="F4164">
        <v>286</v>
      </c>
    </row>
    <row r="4165" spans="1:6" x14ac:dyDescent="0.25">
      <c r="A4165" t="s">
        <v>157</v>
      </c>
      <c r="B4165">
        <v>2011</v>
      </c>
      <c r="C4165" t="s">
        <v>8</v>
      </c>
      <c r="D4165" t="s">
        <v>102</v>
      </c>
      <c r="E4165" t="s">
        <v>22710</v>
      </c>
      <c r="F4165">
        <v>1254</v>
      </c>
    </row>
    <row r="4166" spans="1:6" x14ac:dyDescent="0.25">
      <c r="A4166" t="s">
        <v>157</v>
      </c>
      <c r="B4166">
        <v>2011</v>
      </c>
      <c r="C4166" t="s">
        <v>8</v>
      </c>
      <c r="D4166" t="s">
        <v>107</v>
      </c>
      <c r="E4166" t="s">
        <v>22711</v>
      </c>
      <c r="F4166">
        <v>954</v>
      </c>
    </row>
    <row r="4167" spans="1:6" x14ac:dyDescent="0.25">
      <c r="A4167" t="s">
        <v>157</v>
      </c>
      <c r="B4167">
        <v>2011</v>
      </c>
      <c r="C4167" t="s">
        <v>8</v>
      </c>
      <c r="D4167" t="s">
        <v>39</v>
      </c>
      <c r="E4167" t="s">
        <v>22712</v>
      </c>
      <c r="F4167">
        <v>1875</v>
      </c>
    </row>
    <row r="4168" spans="1:6" x14ac:dyDescent="0.25">
      <c r="A4168" t="s">
        <v>157</v>
      </c>
      <c r="B4168">
        <v>2011</v>
      </c>
      <c r="C4168" t="s">
        <v>8</v>
      </c>
      <c r="D4168" t="s">
        <v>103</v>
      </c>
      <c r="E4168" t="s">
        <v>22713</v>
      </c>
      <c r="F4168">
        <v>20837</v>
      </c>
    </row>
    <row r="4169" spans="1:6" x14ac:dyDescent="0.25">
      <c r="A4169" t="s">
        <v>157</v>
      </c>
      <c r="B4169">
        <v>2011</v>
      </c>
      <c r="C4169" t="s">
        <v>9</v>
      </c>
      <c r="D4169" t="s">
        <v>38</v>
      </c>
      <c r="E4169" t="s">
        <v>22714</v>
      </c>
      <c r="F4169">
        <v>32</v>
      </c>
    </row>
    <row r="4170" spans="1:6" x14ac:dyDescent="0.25">
      <c r="A4170" t="s">
        <v>157</v>
      </c>
      <c r="B4170">
        <v>2011</v>
      </c>
      <c r="C4170" t="s">
        <v>9</v>
      </c>
      <c r="D4170" t="s">
        <v>40</v>
      </c>
      <c r="E4170" t="s">
        <v>22715</v>
      </c>
      <c r="F4170">
        <v>31</v>
      </c>
    </row>
    <row r="4171" spans="1:6" x14ac:dyDescent="0.25">
      <c r="A4171" t="s">
        <v>157</v>
      </c>
      <c r="B4171">
        <v>2011</v>
      </c>
      <c r="C4171" t="s">
        <v>9</v>
      </c>
      <c r="D4171" t="s">
        <v>102</v>
      </c>
      <c r="E4171" t="s">
        <v>22716</v>
      </c>
      <c r="F4171">
        <v>586</v>
      </c>
    </row>
    <row r="4172" spans="1:6" x14ac:dyDescent="0.25">
      <c r="A4172" t="s">
        <v>157</v>
      </c>
      <c r="B4172">
        <v>2011</v>
      </c>
      <c r="C4172" t="s">
        <v>9</v>
      </c>
      <c r="D4172" t="s">
        <v>107</v>
      </c>
      <c r="E4172" t="s">
        <v>22717</v>
      </c>
      <c r="F4172">
        <v>106</v>
      </c>
    </row>
    <row r="4173" spans="1:6" x14ac:dyDescent="0.25">
      <c r="A4173" t="s">
        <v>157</v>
      </c>
      <c r="B4173">
        <v>2011</v>
      </c>
      <c r="C4173" t="s">
        <v>9</v>
      </c>
      <c r="D4173" t="s">
        <v>39</v>
      </c>
      <c r="E4173" t="s">
        <v>22718</v>
      </c>
      <c r="F4173">
        <v>448</v>
      </c>
    </row>
    <row r="4174" spans="1:6" x14ac:dyDescent="0.25">
      <c r="A4174" t="s">
        <v>157</v>
      </c>
      <c r="B4174">
        <v>2011</v>
      </c>
      <c r="C4174" t="s">
        <v>9</v>
      </c>
      <c r="D4174" t="s">
        <v>103</v>
      </c>
      <c r="E4174" t="s">
        <v>22719</v>
      </c>
      <c r="F4174">
        <v>5142</v>
      </c>
    </row>
    <row r="4175" spans="1:6" x14ac:dyDescent="0.25">
      <c r="A4175" t="s">
        <v>157</v>
      </c>
      <c r="B4175">
        <v>2011</v>
      </c>
      <c r="C4175" t="s">
        <v>10</v>
      </c>
      <c r="D4175" t="s">
        <v>38</v>
      </c>
      <c r="E4175" t="s">
        <v>22720</v>
      </c>
      <c r="F4175">
        <v>10</v>
      </c>
    </row>
    <row r="4176" spans="1:6" x14ac:dyDescent="0.25">
      <c r="A4176" t="s">
        <v>157</v>
      </c>
      <c r="B4176">
        <v>2011</v>
      </c>
      <c r="C4176" t="s">
        <v>10</v>
      </c>
      <c r="D4176" t="s">
        <v>40</v>
      </c>
      <c r="E4176" t="s">
        <v>22721</v>
      </c>
      <c r="F4176">
        <v>6</v>
      </c>
    </row>
    <row r="4177" spans="1:6" x14ac:dyDescent="0.25">
      <c r="A4177" t="s">
        <v>157</v>
      </c>
      <c r="B4177">
        <v>2011</v>
      </c>
      <c r="C4177" t="s">
        <v>10</v>
      </c>
      <c r="D4177" t="s">
        <v>102</v>
      </c>
      <c r="E4177" t="s">
        <v>22722</v>
      </c>
      <c r="F4177">
        <v>327</v>
      </c>
    </row>
    <row r="4178" spans="1:6" x14ac:dyDescent="0.25">
      <c r="A4178" t="s">
        <v>157</v>
      </c>
      <c r="B4178">
        <v>2011</v>
      </c>
      <c r="C4178" t="s">
        <v>10</v>
      </c>
      <c r="D4178" t="s">
        <v>107</v>
      </c>
      <c r="E4178" t="s">
        <v>22723</v>
      </c>
      <c r="F4178">
        <v>37</v>
      </c>
    </row>
    <row r="4179" spans="1:6" x14ac:dyDescent="0.25">
      <c r="A4179" t="s">
        <v>157</v>
      </c>
      <c r="B4179">
        <v>2011</v>
      </c>
      <c r="C4179" t="s">
        <v>10</v>
      </c>
      <c r="D4179" t="s">
        <v>39</v>
      </c>
      <c r="E4179" t="s">
        <v>22724</v>
      </c>
      <c r="F4179">
        <v>95</v>
      </c>
    </row>
    <row r="4180" spans="1:6" x14ac:dyDescent="0.25">
      <c r="A4180" t="s">
        <v>157</v>
      </c>
      <c r="B4180">
        <v>2011</v>
      </c>
      <c r="C4180" t="s">
        <v>10</v>
      </c>
      <c r="D4180" t="s">
        <v>103</v>
      </c>
      <c r="E4180" t="s">
        <v>22725</v>
      </c>
      <c r="F4180">
        <v>1089</v>
      </c>
    </row>
    <row r="4181" spans="1:6" x14ac:dyDescent="0.25">
      <c r="A4181" t="s">
        <v>157</v>
      </c>
      <c r="B4181">
        <v>2011</v>
      </c>
      <c r="C4181" t="s">
        <v>11</v>
      </c>
      <c r="D4181" t="s">
        <v>38</v>
      </c>
      <c r="E4181" t="s">
        <v>22726</v>
      </c>
      <c r="F4181">
        <v>7</v>
      </c>
    </row>
    <row r="4182" spans="1:6" x14ac:dyDescent="0.25">
      <c r="A4182" t="s">
        <v>157</v>
      </c>
      <c r="B4182">
        <v>2011</v>
      </c>
      <c r="C4182" t="s">
        <v>11</v>
      </c>
      <c r="D4182" t="s">
        <v>40</v>
      </c>
      <c r="E4182" t="s">
        <v>22727</v>
      </c>
      <c r="F4182">
        <v>7</v>
      </c>
    </row>
    <row r="4183" spans="1:6" x14ac:dyDescent="0.25">
      <c r="A4183" t="s">
        <v>157</v>
      </c>
      <c r="B4183">
        <v>2011</v>
      </c>
      <c r="C4183" t="s">
        <v>11</v>
      </c>
      <c r="D4183" t="s">
        <v>102</v>
      </c>
      <c r="E4183" t="s">
        <v>22728</v>
      </c>
      <c r="F4183">
        <v>507</v>
      </c>
    </row>
    <row r="4184" spans="1:6" x14ac:dyDescent="0.25">
      <c r="A4184" t="s">
        <v>157</v>
      </c>
      <c r="B4184">
        <v>2011</v>
      </c>
      <c r="C4184" t="s">
        <v>11</v>
      </c>
      <c r="D4184" t="s">
        <v>107</v>
      </c>
      <c r="E4184" t="s">
        <v>22729</v>
      </c>
      <c r="F4184">
        <v>62</v>
      </c>
    </row>
    <row r="4185" spans="1:6" x14ac:dyDescent="0.25">
      <c r="A4185" t="s">
        <v>157</v>
      </c>
      <c r="B4185">
        <v>2011</v>
      </c>
      <c r="C4185" t="s">
        <v>11</v>
      </c>
      <c r="D4185" t="s">
        <v>39</v>
      </c>
      <c r="E4185" t="s">
        <v>22730</v>
      </c>
      <c r="F4185">
        <v>118</v>
      </c>
    </row>
    <row r="4186" spans="1:6" x14ac:dyDescent="0.25">
      <c r="A4186" t="s">
        <v>157</v>
      </c>
      <c r="B4186">
        <v>2011</v>
      </c>
      <c r="C4186" t="s">
        <v>11</v>
      </c>
      <c r="D4186" t="s">
        <v>103</v>
      </c>
      <c r="E4186" t="s">
        <v>22731</v>
      </c>
      <c r="F4186">
        <v>1296</v>
      </c>
    </row>
    <row r="4187" spans="1:6" x14ac:dyDescent="0.25">
      <c r="A4187" t="s">
        <v>157</v>
      </c>
      <c r="B4187">
        <v>2012</v>
      </c>
      <c r="C4187" t="s">
        <v>7</v>
      </c>
      <c r="D4187" t="s">
        <v>38</v>
      </c>
      <c r="E4187" t="s">
        <v>22732</v>
      </c>
      <c r="F4187">
        <v>337</v>
      </c>
    </row>
    <row r="4188" spans="1:6" x14ac:dyDescent="0.25">
      <c r="A4188" t="s">
        <v>157</v>
      </c>
      <c r="B4188">
        <v>2012</v>
      </c>
      <c r="C4188" t="s">
        <v>7</v>
      </c>
      <c r="D4188" t="s">
        <v>40</v>
      </c>
      <c r="E4188" t="s">
        <v>22733</v>
      </c>
      <c r="F4188">
        <v>422</v>
      </c>
    </row>
    <row r="4189" spans="1:6" x14ac:dyDescent="0.25">
      <c r="A4189" t="s">
        <v>157</v>
      </c>
      <c r="B4189">
        <v>2012</v>
      </c>
      <c r="C4189" t="s">
        <v>7</v>
      </c>
      <c r="D4189" t="s">
        <v>102</v>
      </c>
      <c r="E4189" t="s">
        <v>22734</v>
      </c>
      <c r="F4189">
        <v>749</v>
      </c>
    </row>
    <row r="4190" spans="1:6" x14ac:dyDescent="0.25">
      <c r="A4190" t="s">
        <v>157</v>
      </c>
      <c r="B4190">
        <v>2012</v>
      </c>
      <c r="C4190" t="s">
        <v>7</v>
      </c>
      <c r="D4190" t="s">
        <v>107</v>
      </c>
      <c r="E4190" t="s">
        <v>22735</v>
      </c>
      <c r="F4190">
        <v>2051</v>
      </c>
    </row>
    <row r="4191" spans="1:6" x14ac:dyDescent="0.25">
      <c r="A4191" t="s">
        <v>157</v>
      </c>
      <c r="B4191">
        <v>2012</v>
      </c>
      <c r="C4191" t="s">
        <v>7</v>
      </c>
      <c r="D4191" t="s">
        <v>39</v>
      </c>
      <c r="E4191" t="s">
        <v>22736</v>
      </c>
      <c r="F4191">
        <v>587</v>
      </c>
    </row>
    <row r="4192" spans="1:6" x14ac:dyDescent="0.25">
      <c r="A4192" t="s">
        <v>157</v>
      </c>
      <c r="B4192">
        <v>2012</v>
      </c>
      <c r="C4192" t="s">
        <v>7</v>
      </c>
      <c r="D4192" t="s">
        <v>103</v>
      </c>
      <c r="E4192" t="s">
        <v>22737</v>
      </c>
      <c r="F4192">
        <v>6358</v>
      </c>
    </row>
    <row r="4193" spans="1:6" x14ac:dyDescent="0.25">
      <c r="A4193" t="s">
        <v>157</v>
      </c>
      <c r="B4193">
        <v>2012</v>
      </c>
      <c r="C4193" t="s">
        <v>8</v>
      </c>
      <c r="D4193" t="s">
        <v>38</v>
      </c>
      <c r="E4193" t="s">
        <v>22738</v>
      </c>
      <c r="F4193">
        <v>513</v>
      </c>
    </row>
    <row r="4194" spans="1:6" x14ac:dyDescent="0.25">
      <c r="A4194" t="s">
        <v>157</v>
      </c>
      <c r="B4194">
        <v>2012</v>
      </c>
      <c r="C4194" t="s">
        <v>8</v>
      </c>
      <c r="D4194" t="s">
        <v>40</v>
      </c>
      <c r="E4194" t="s">
        <v>22739</v>
      </c>
      <c r="F4194">
        <v>506</v>
      </c>
    </row>
    <row r="4195" spans="1:6" x14ac:dyDescent="0.25">
      <c r="A4195" t="s">
        <v>157</v>
      </c>
      <c r="B4195">
        <v>2012</v>
      </c>
      <c r="C4195" t="s">
        <v>8</v>
      </c>
      <c r="D4195" t="s">
        <v>102</v>
      </c>
      <c r="E4195" t="s">
        <v>22740</v>
      </c>
      <c r="F4195">
        <v>1192</v>
      </c>
    </row>
    <row r="4196" spans="1:6" x14ac:dyDescent="0.25">
      <c r="A4196" t="s">
        <v>157</v>
      </c>
      <c r="B4196">
        <v>2012</v>
      </c>
      <c r="C4196" t="s">
        <v>8</v>
      </c>
      <c r="D4196" t="s">
        <v>107</v>
      </c>
      <c r="E4196" t="s">
        <v>22741</v>
      </c>
      <c r="F4196">
        <v>1414</v>
      </c>
    </row>
    <row r="4197" spans="1:6" x14ac:dyDescent="0.25">
      <c r="A4197" t="s">
        <v>157</v>
      </c>
      <c r="B4197">
        <v>2012</v>
      </c>
      <c r="C4197" t="s">
        <v>8</v>
      </c>
      <c r="D4197" t="s">
        <v>39</v>
      </c>
      <c r="E4197" t="s">
        <v>22742</v>
      </c>
      <c r="F4197">
        <v>1791</v>
      </c>
    </row>
    <row r="4198" spans="1:6" x14ac:dyDescent="0.25">
      <c r="A4198" t="s">
        <v>157</v>
      </c>
      <c r="B4198">
        <v>2012</v>
      </c>
      <c r="C4198" t="s">
        <v>8</v>
      </c>
      <c r="D4198" t="s">
        <v>103</v>
      </c>
      <c r="E4198" t="s">
        <v>22743</v>
      </c>
      <c r="F4198">
        <v>19926</v>
      </c>
    </row>
    <row r="4199" spans="1:6" x14ac:dyDescent="0.25">
      <c r="A4199" t="s">
        <v>157</v>
      </c>
      <c r="B4199">
        <v>2012</v>
      </c>
      <c r="C4199" t="s">
        <v>9</v>
      </c>
      <c r="D4199" t="s">
        <v>38</v>
      </c>
      <c r="E4199" t="s">
        <v>22744</v>
      </c>
      <c r="F4199">
        <v>68</v>
      </c>
    </row>
    <row r="4200" spans="1:6" x14ac:dyDescent="0.25">
      <c r="A4200" t="s">
        <v>157</v>
      </c>
      <c r="B4200">
        <v>2012</v>
      </c>
      <c r="C4200" t="s">
        <v>9</v>
      </c>
      <c r="D4200" t="s">
        <v>40</v>
      </c>
      <c r="E4200" t="s">
        <v>22745</v>
      </c>
      <c r="F4200">
        <v>41</v>
      </c>
    </row>
    <row r="4201" spans="1:6" x14ac:dyDescent="0.25">
      <c r="A4201" t="s">
        <v>157</v>
      </c>
      <c r="B4201">
        <v>2012</v>
      </c>
      <c r="C4201" t="s">
        <v>9</v>
      </c>
      <c r="D4201" t="s">
        <v>102</v>
      </c>
      <c r="E4201" t="s">
        <v>22746</v>
      </c>
      <c r="F4201">
        <v>547</v>
      </c>
    </row>
    <row r="4202" spans="1:6" x14ac:dyDescent="0.25">
      <c r="A4202" t="s">
        <v>157</v>
      </c>
      <c r="B4202">
        <v>2012</v>
      </c>
      <c r="C4202" t="s">
        <v>9</v>
      </c>
      <c r="D4202" t="s">
        <v>107</v>
      </c>
      <c r="E4202" t="s">
        <v>22747</v>
      </c>
      <c r="F4202">
        <v>204</v>
      </c>
    </row>
    <row r="4203" spans="1:6" x14ac:dyDescent="0.25">
      <c r="A4203" t="s">
        <v>157</v>
      </c>
      <c r="B4203">
        <v>2012</v>
      </c>
      <c r="C4203" t="s">
        <v>9</v>
      </c>
      <c r="D4203" t="s">
        <v>39</v>
      </c>
      <c r="E4203" t="s">
        <v>22748</v>
      </c>
      <c r="F4203">
        <v>409</v>
      </c>
    </row>
    <row r="4204" spans="1:6" x14ac:dyDescent="0.25">
      <c r="A4204" t="s">
        <v>157</v>
      </c>
      <c r="B4204">
        <v>2012</v>
      </c>
      <c r="C4204" t="s">
        <v>9</v>
      </c>
      <c r="D4204" t="s">
        <v>103</v>
      </c>
      <c r="E4204" t="s">
        <v>22749</v>
      </c>
      <c r="F4204">
        <v>5026</v>
      </c>
    </row>
    <row r="4205" spans="1:6" x14ac:dyDescent="0.25">
      <c r="A4205" t="s">
        <v>157</v>
      </c>
      <c r="B4205">
        <v>2012</v>
      </c>
      <c r="C4205" t="s">
        <v>10</v>
      </c>
      <c r="D4205" t="s">
        <v>38</v>
      </c>
      <c r="E4205" t="s">
        <v>22750</v>
      </c>
      <c r="F4205">
        <v>12</v>
      </c>
    </row>
    <row r="4206" spans="1:6" x14ac:dyDescent="0.25">
      <c r="A4206" t="s">
        <v>157</v>
      </c>
      <c r="B4206">
        <v>2012</v>
      </c>
      <c r="C4206" t="s">
        <v>10</v>
      </c>
      <c r="D4206" t="s">
        <v>40</v>
      </c>
      <c r="E4206" t="s">
        <v>22751</v>
      </c>
      <c r="F4206">
        <v>12</v>
      </c>
    </row>
    <row r="4207" spans="1:6" x14ac:dyDescent="0.25">
      <c r="A4207" t="s">
        <v>157</v>
      </c>
      <c r="B4207">
        <v>2012</v>
      </c>
      <c r="C4207" t="s">
        <v>10</v>
      </c>
      <c r="D4207" t="s">
        <v>102</v>
      </c>
      <c r="E4207" t="s">
        <v>22752</v>
      </c>
      <c r="F4207">
        <v>275</v>
      </c>
    </row>
    <row r="4208" spans="1:6" x14ac:dyDescent="0.25">
      <c r="A4208" t="s">
        <v>157</v>
      </c>
      <c r="B4208">
        <v>2012</v>
      </c>
      <c r="C4208" t="s">
        <v>10</v>
      </c>
      <c r="D4208" t="s">
        <v>107</v>
      </c>
      <c r="E4208" t="s">
        <v>22753</v>
      </c>
      <c r="F4208">
        <v>52</v>
      </c>
    </row>
    <row r="4209" spans="1:6" x14ac:dyDescent="0.25">
      <c r="A4209" t="s">
        <v>157</v>
      </c>
      <c r="B4209">
        <v>2012</v>
      </c>
      <c r="C4209" t="s">
        <v>10</v>
      </c>
      <c r="D4209" t="s">
        <v>39</v>
      </c>
      <c r="E4209" t="s">
        <v>22754</v>
      </c>
      <c r="F4209">
        <v>98</v>
      </c>
    </row>
    <row r="4210" spans="1:6" x14ac:dyDescent="0.25">
      <c r="A4210" t="s">
        <v>157</v>
      </c>
      <c r="B4210">
        <v>2012</v>
      </c>
      <c r="C4210" t="s">
        <v>10</v>
      </c>
      <c r="D4210" t="s">
        <v>103</v>
      </c>
      <c r="E4210" t="s">
        <v>22755</v>
      </c>
      <c r="F4210">
        <v>1127</v>
      </c>
    </row>
    <row r="4211" spans="1:6" x14ac:dyDescent="0.25">
      <c r="A4211" t="s">
        <v>157</v>
      </c>
      <c r="B4211">
        <v>2012</v>
      </c>
      <c r="C4211" t="s">
        <v>11</v>
      </c>
      <c r="D4211" t="s">
        <v>38</v>
      </c>
      <c r="E4211" t="s">
        <v>22756</v>
      </c>
      <c r="F4211">
        <v>13</v>
      </c>
    </row>
    <row r="4212" spans="1:6" x14ac:dyDescent="0.25">
      <c r="A4212" t="s">
        <v>157</v>
      </c>
      <c r="B4212">
        <v>2012</v>
      </c>
      <c r="C4212" t="s">
        <v>11</v>
      </c>
      <c r="D4212" t="s">
        <v>40</v>
      </c>
      <c r="E4212" t="s">
        <v>22757</v>
      </c>
      <c r="F4212">
        <v>5</v>
      </c>
    </row>
    <row r="4213" spans="1:6" x14ac:dyDescent="0.25">
      <c r="A4213" t="s">
        <v>157</v>
      </c>
      <c r="B4213">
        <v>2012</v>
      </c>
      <c r="C4213" t="s">
        <v>11</v>
      </c>
      <c r="D4213" t="s">
        <v>102</v>
      </c>
      <c r="E4213" t="s">
        <v>22758</v>
      </c>
      <c r="F4213">
        <v>460</v>
      </c>
    </row>
    <row r="4214" spans="1:6" x14ac:dyDescent="0.25">
      <c r="A4214" t="s">
        <v>157</v>
      </c>
      <c r="B4214">
        <v>2012</v>
      </c>
      <c r="C4214" t="s">
        <v>11</v>
      </c>
      <c r="D4214" t="s">
        <v>107</v>
      </c>
      <c r="E4214" t="s">
        <v>22759</v>
      </c>
      <c r="F4214">
        <v>115</v>
      </c>
    </row>
    <row r="4215" spans="1:6" x14ac:dyDescent="0.25">
      <c r="A4215" t="s">
        <v>157</v>
      </c>
      <c r="B4215">
        <v>2012</v>
      </c>
      <c r="C4215" t="s">
        <v>11</v>
      </c>
      <c r="D4215" t="s">
        <v>39</v>
      </c>
      <c r="E4215" t="s">
        <v>22760</v>
      </c>
      <c r="F4215">
        <v>133</v>
      </c>
    </row>
    <row r="4216" spans="1:6" x14ac:dyDescent="0.25">
      <c r="A4216" t="s">
        <v>157</v>
      </c>
      <c r="B4216">
        <v>2012</v>
      </c>
      <c r="C4216" t="s">
        <v>11</v>
      </c>
      <c r="D4216" t="s">
        <v>103</v>
      </c>
      <c r="E4216" t="s">
        <v>22761</v>
      </c>
      <c r="F4216">
        <v>1395</v>
      </c>
    </row>
    <row r="4217" spans="1:6" x14ac:dyDescent="0.25">
      <c r="A4217" t="s">
        <v>157</v>
      </c>
      <c r="B4217">
        <v>2013</v>
      </c>
      <c r="C4217" t="s">
        <v>7</v>
      </c>
      <c r="D4217" t="s">
        <v>38</v>
      </c>
      <c r="E4217" t="s">
        <v>22762</v>
      </c>
      <c r="F4217">
        <v>462</v>
      </c>
    </row>
    <row r="4218" spans="1:6" x14ac:dyDescent="0.25">
      <c r="A4218" t="s">
        <v>157</v>
      </c>
      <c r="B4218">
        <v>2013</v>
      </c>
      <c r="C4218" t="s">
        <v>7</v>
      </c>
      <c r="D4218" t="s">
        <v>40</v>
      </c>
      <c r="E4218" t="s">
        <v>22763</v>
      </c>
      <c r="F4218">
        <v>591</v>
      </c>
    </row>
    <row r="4219" spans="1:6" x14ac:dyDescent="0.25">
      <c r="A4219" t="s">
        <v>157</v>
      </c>
      <c r="B4219">
        <v>2013</v>
      </c>
      <c r="C4219" t="s">
        <v>7</v>
      </c>
      <c r="D4219" t="s">
        <v>102</v>
      </c>
      <c r="E4219" t="s">
        <v>22764</v>
      </c>
      <c r="F4219">
        <v>915</v>
      </c>
    </row>
    <row r="4220" spans="1:6" x14ac:dyDescent="0.25">
      <c r="A4220" t="s">
        <v>157</v>
      </c>
      <c r="B4220">
        <v>2013</v>
      </c>
      <c r="C4220" t="s">
        <v>7</v>
      </c>
      <c r="D4220" t="s">
        <v>107</v>
      </c>
      <c r="E4220" t="s">
        <v>22765</v>
      </c>
      <c r="F4220">
        <v>2359</v>
      </c>
    </row>
    <row r="4221" spans="1:6" x14ac:dyDescent="0.25">
      <c r="A4221" t="s">
        <v>157</v>
      </c>
      <c r="B4221">
        <v>2013</v>
      </c>
      <c r="C4221" t="s">
        <v>7</v>
      </c>
      <c r="D4221" t="s">
        <v>39</v>
      </c>
      <c r="E4221" t="s">
        <v>22766</v>
      </c>
      <c r="F4221">
        <v>646</v>
      </c>
    </row>
    <row r="4222" spans="1:6" x14ac:dyDescent="0.25">
      <c r="A4222" t="s">
        <v>157</v>
      </c>
      <c r="B4222">
        <v>2013</v>
      </c>
      <c r="C4222" t="s">
        <v>7</v>
      </c>
      <c r="D4222" t="s">
        <v>103</v>
      </c>
      <c r="E4222" t="s">
        <v>22767</v>
      </c>
      <c r="F4222">
        <v>6220</v>
      </c>
    </row>
    <row r="4223" spans="1:6" x14ac:dyDescent="0.25">
      <c r="A4223" t="s">
        <v>157</v>
      </c>
      <c r="B4223">
        <v>2013</v>
      </c>
      <c r="C4223" t="s">
        <v>8</v>
      </c>
      <c r="D4223" t="s">
        <v>38</v>
      </c>
      <c r="E4223" t="s">
        <v>22768</v>
      </c>
      <c r="F4223">
        <v>791</v>
      </c>
    </row>
    <row r="4224" spans="1:6" x14ac:dyDescent="0.25">
      <c r="A4224" t="s">
        <v>157</v>
      </c>
      <c r="B4224">
        <v>2013</v>
      </c>
      <c r="C4224" t="s">
        <v>8</v>
      </c>
      <c r="D4224" t="s">
        <v>40</v>
      </c>
      <c r="E4224" t="s">
        <v>22769</v>
      </c>
      <c r="F4224">
        <v>767</v>
      </c>
    </row>
    <row r="4225" spans="1:6" x14ac:dyDescent="0.25">
      <c r="A4225" t="s">
        <v>157</v>
      </c>
      <c r="B4225">
        <v>2013</v>
      </c>
      <c r="C4225" t="s">
        <v>8</v>
      </c>
      <c r="D4225" t="s">
        <v>102</v>
      </c>
      <c r="E4225" t="s">
        <v>22770</v>
      </c>
      <c r="F4225">
        <v>1281</v>
      </c>
    </row>
    <row r="4226" spans="1:6" x14ac:dyDescent="0.25">
      <c r="A4226" t="s">
        <v>157</v>
      </c>
      <c r="B4226">
        <v>2013</v>
      </c>
      <c r="C4226" t="s">
        <v>8</v>
      </c>
      <c r="D4226" t="s">
        <v>107</v>
      </c>
      <c r="E4226" t="s">
        <v>22771</v>
      </c>
      <c r="F4226">
        <v>1827</v>
      </c>
    </row>
    <row r="4227" spans="1:6" x14ac:dyDescent="0.25">
      <c r="A4227" t="s">
        <v>157</v>
      </c>
      <c r="B4227">
        <v>2013</v>
      </c>
      <c r="C4227" t="s">
        <v>8</v>
      </c>
      <c r="D4227" t="s">
        <v>39</v>
      </c>
      <c r="E4227" t="s">
        <v>22772</v>
      </c>
      <c r="F4227">
        <v>1795</v>
      </c>
    </row>
    <row r="4228" spans="1:6" x14ac:dyDescent="0.25">
      <c r="A4228" t="s">
        <v>157</v>
      </c>
      <c r="B4228">
        <v>2013</v>
      </c>
      <c r="C4228" t="s">
        <v>8</v>
      </c>
      <c r="D4228" t="s">
        <v>103</v>
      </c>
      <c r="E4228" t="s">
        <v>22773</v>
      </c>
      <c r="F4228">
        <v>19138</v>
      </c>
    </row>
    <row r="4229" spans="1:6" x14ac:dyDescent="0.25">
      <c r="A4229" t="s">
        <v>157</v>
      </c>
      <c r="B4229">
        <v>2013</v>
      </c>
      <c r="C4229" t="s">
        <v>9</v>
      </c>
      <c r="D4229" t="s">
        <v>38</v>
      </c>
      <c r="E4229" t="s">
        <v>22774</v>
      </c>
      <c r="F4229">
        <v>93</v>
      </c>
    </row>
    <row r="4230" spans="1:6" x14ac:dyDescent="0.25">
      <c r="A4230" t="s">
        <v>157</v>
      </c>
      <c r="B4230">
        <v>2013</v>
      </c>
      <c r="C4230" t="s">
        <v>9</v>
      </c>
      <c r="D4230" t="s">
        <v>40</v>
      </c>
      <c r="E4230" t="s">
        <v>22775</v>
      </c>
      <c r="F4230">
        <v>89</v>
      </c>
    </row>
    <row r="4231" spans="1:6" x14ac:dyDescent="0.25">
      <c r="A4231" t="s">
        <v>157</v>
      </c>
      <c r="B4231">
        <v>2013</v>
      </c>
      <c r="C4231" t="s">
        <v>9</v>
      </c>
      <c r="D4231" t="s">
        <v>102</v>
      </c>
      <c r="E4231" t="s">
        <v>22776</v>
      </c>
      <c r="F4231">
        <v>585</v>
      </c>
    </row>
    <row r="4232" spans="1:6" x14ac:dyDescent="0.25">
      <c r="A4232" t="s">
        <v>157</v>
      </c>
      <c r="B4232">
        <v>2013</v>
      </c>
      <c r="C4232" t="s">
        <v>9</v>
      </c>
      <c r="D4232" t="s">
        <v>107</v>
      </c>
      <c r="E4232" t="s">
        <v>22777</v>
      </c>
      <c r="F4232">
        <v>271</v>
      </c>
    </row>
    <row r="4233" spans="1:6" x14ac:dyDescent="0.25">
      <c r="A4233" t="s">
        <v>157</v>
      </c>
      <c r="B4233">
        <v>2013</v>
      </c>
      <c r="C4233" t="s">
        <v>9</v>
      </c>
      <c r="D4233" t="s">
        <v>39</v>
      </c>
      <c r="E4233" t="s">
        <v>22778</v>
      </c>
      <c r="F4233">
        <v>414</v>
      </c>
    </row>
    <row r="4234" spans="1:6" x14ac:dyDescent="0.25">
      <c r="A4234" t="s">
        <v>157</v>
      </c>
      <c r="B4234">
        <v>2013</v>
      </c>
      <c r="C4234" t="s">
        <v>9</v>
      </c>
      <c r="D4234" t="s">
        <v>103</v>
      </c>
      <c r="E4234" t="s">
        <v>22779</v>
      </c>
      <c r="F4234">
        <v>4702</v>
      </c>
    </row>
    <row r="4235" spans="1:6" x14ac:dyDescent="0.25">
      <c r="A4235" t="s">
        <v>157</v>
      </c>
      <c r="B4235">
        <v>2013</v>
      </c>
      <c r="C4235" t="s">
        <v>10</v>
      </c>
      <c r="D4235" t="s">
        <v>38</v>
      </c>
      <c r="E4235" t="s">
        <v>22780</v>
      </c>
      <c r="F4235">
        <v>13</v>
      </c>
    </row>
    <row r="4236" spans="1:6" x14ac:dyDescent="0.25">
      <c r="A4236" t="s">
        <v>157</v>
      </c>
      <c r="B4236">
        <v>2013</v>
      </c>
      <c r="C4236" t="s">
        <v>10</v>
      </c>
      <c r="D4236" t="s">
        <v>40</v>
      </c>
      <c r="E4236" t="s">
        <v>22781</v>
      </c>
      <c r="F4236">
        <v>18</v>
      </c>
    </row>
    <row r="4237" spans="1:6" x14ac:dyDescent="0.25">
      <c r="A4237" t="s">
        <v>157</v>
      </c>
      <c r="B4237">
        <v>2013</v>
      </c>
      <c r="C4237" t="s">
        <v>10</v>
      </c>
      <c r="D4237" t="s">
        <v>102</v>
      </c>
      <c r="E4237" t="s">
        <v>22782</v>
      </c>
      <c r="F4237">
        <v>301</v>
      </c>
    </row>
    <row r="4238" spans="1:6" x14ac:dyDescent="0.25">
      <c r="A4238" t="s">
        <v>157</v>
      </c>
      <c r="B4238">
        <v>2013</v>
      </c>
      <c r="C4238" t="s">
        <v>10</v>
      </c>
      <c r="D4238" t="s">
        <v>107</v>
      </c>
      <c r="E4238" t="s">
        <v>22783</v>
      </c>
      <c r="F4238">
        <v>77</v>
      </c>
    </row>
    <row r="4239" spans="1:6" x14ac:dyDescent="0.25">
      <c r="A4239" t="s">
        <v>157</v>
      </c>
      <c r="B4239">
        <v>2013</v>
      </c>
      <c r="C4239" t="s">
        <v>10</v>
      </c>
      <c r="D4239" t="s">
        <v>39</v>
      </c>
      <c r="E4239" t="s">
        <v>22784</v>
      </c>
      <c r="F4239">
        <v>103</v>
      </c>
    </row>
    <row r="4240" spans="1:6" x14ac:dyDescent="0.25">
      <c r="A4240" t="s">
        <v>157</v>
      </c>
      <c r="B4240">
        <v>2013</v>
      </c>
      <c r="C4240" t="s">
        <v>10</v>
      </c>
      <c r="D4240" t="s">
        <v>103</v>
      </c>
      <c r="E4240" t="s">
        <v>22785</v>
      </c>
      <c r="F4240">
        <v>1183</v>
      </c>
    </row>
    <row r="4241" spans="1:6" x14ac:dyDescent="0.25">
      <c r="A4241" t="s">
        <v>157</v>
      </c>
      <c r="B4241">
        <v>2013</v>
      </c>
      <c r="C4241" t="s">
        <v>11</v>
      </c>
      <c r="D4241" t="s">
        <v>38</v>
      </c>
      <c r="E4241" t="s">
        <v>22786</v>
      </c>
      <c r="F4241">
        <v>20</v>
      </c>
    </row>
    <row r="4242" spans="1:6" x14ac:dyDescent="0.25">
      <c r="A4242" t="s">
        <v>157</v>
      </c>
      <c r="B4242">
        <v>2013</v>
      </c>
      <c r="C4242" t="s">
        <v>11</v>
      </c>
      <c r="D4242" t="s">
        <v>40</v>
      </c>
      <c r="E4242" t="s">
        <v>22787</v>
      </c>
      <c r="F4242">
        <v>15</v>
      </c>
    </row>
    <row r="4243" spans="1:6" x14ac:dyDescent="0.25">
      <c r="A4243" t="s">
        <v>157</v>
      </c>
      <c r="B4243">
        <v>2013</v>
      </c>
      <c r="C4243" t="s">
        <v>11</v>
      </c>
      <c r="D4243" t="s">
        <v>102</v>
      </c>
      <c r="E4243" t="s">
        <v>22788</v>
      </c>
      <c r="F4243">
        <v>595</v>
      </c>
    </row>
    <row r="4244" spans="1:6" x14ac:dyDescent="0.25">
      <c r="A4244" t="s">
        <v>157</v>
      </c>
      <c r="B4244">
        <v>2013</v>
      </c>
      <c r="C4244" t="s">
        <v>11</v>
      </c>
      <c r="D4244" t="s">
        <v>107</v>
      </c>
      <c r="E4244" t="s">
        <v>22789</v>
      </c>
      <c r="F4244">
        <v>160</v>
      </c>
    </row>
    <row r="4245" spans="1:6" x14ac:dyDescent="0.25">
      <c r="A4245" t="s">
        <v>157</v>
      </c>
      <c r="B4245">
        <v>2013</v>
      </c>
      <c r="C4245" t="s">
        <v>11</v>
      </c>
      <c r="D4245" t="s">
        <v>39</v>
      </c>
      <c r="E4245" t="s">
        <v>22790</v>
      </c>
      <c r="F4245">
        <v>129</v>
      </c>
    </row>
    <row r="4246" spans="1:6" x14ac:dyDescent="0.25">
      <c r="A4246" t="s">
        <v>157</v>
      </c>
      <c r="B4246">
        <v>2013</v>
      </c>
      <c r="C4246" t="s">
        <v>11</v>
      </c>
      <c r="D4246" t="s">
        <v>103</v>
      </c>
      <c r="E4246" t="s">
        <v>22791</v>
      </c>
      <c r="F4246">
        <v>1421</v>
      </c>
    </row>
    <row r="4247" spans="1:6" x14ac:dyDescent="0.25">
      <c r="A4247" t="s">
        <v>157</v>
      </c>
      <c r="B4247">
        <v>2014</v>
      </c>
      <c r="C4247" t="s">
        <v>7</v>
      </c>
      <c r="D4247" t="s">
        <v>38</v>
      </c>
      <c r="E4247" t="s">
        <v>22792</v>
      </c>
      <c r="F4247">
        <v>419</v>
      </c>
    </row>
    <row r="4248" spans="1:6" x14ac:dyDescent="0.25">
      <c r="A4248" t="s">
        <v>157</v>
      </c>
      <c r="B4248">
        <v>2014</v>
      </c>
      <c r="C4248" t="s">
        <v>7</v>
      </c>
      <c r="D4248" t="s">
        <v>40</v>
      </c>
      <c r="E4248" t="s">
        <v>22793</v>
      </c>
      <c r="F4248">
        <v>604</v>
      </c>
    </row>
    <row r="4249" spans="1:6" x14ac:dyDescent="0.25">
      <c r="A4249" t="s">
        <v>157</v>
      </c>
      <c r="B4249">
        <v>2014</v>
      </c>
      <c r="C4249" t="s">
        <v>7</v>
      </c>
      <c r="D4249" t="s">
        <v>102</v>
      </c>
      <c r="E4249" t="s">
        <v>22794</v>
      </c>
      <c r="F4249">
        <v>1068</v>
      </c>
    </row>
    <row r="4250" spans="1:6" x14ac:dyDescent="0.25">
      <c r="A4250" t="s">
        <v>157</v>
      </c>
      <c r="B4250">
        <v>2014</v>
      </c>
      <c r="C4250" t="s">
        <v>7</v>
      </c>
      <c r="D4250" t="s">
        <v>107</v>
      </c>
      <c r="E4250" t="s">
        <v>22795</v>
      </c>
      <c r="F4250">
        <v>2275</v>
      </c>
    </row>
    <row r="4251" spans="1:6" x14ac:dyDescent="0.25">
      <c r="A4251" t="s">
        <v>157</v>
      </c>
      <c r="B4251">
        <v>2014</v>
      </c>
      <c r="C4251" t="s">
        <v>7</v>
      </c>
      <c r="D4251" t="s">
        <v>39</v>
      </c>
      <c r="E4251" t="s">
        <v>22796</v>
      </c>
      <c r="F4251">
        <v>625</v>
      </c>
    </row>
    <row r="4252" spans="1:6" x14ac:dyDescent="0.25">
      <c r="A4252" t="s">
        <v>157</v>
      </c>
      <c r="B4252">
        <v>2014</v>
      </c>
      <c r="C4252" t="s">
        <v>7</v>
      </c>
      <c r="D4252" t="s">
        <v>103</v>
      </c>
      <c r="E4252" t="s">
        <v>22797</v>
      </c>
      <c r="F4252">
        <v>6480</v>
      </c>
    </row>
    <row r="4253" spans="1:6" x14ac:dyDescent="0.25">
      <c r="A4253" t="s">
        <v>157</v>
      </c>
      <c r="B4253">
        <v>2014</v>
      </c>
      <c r="C4253" t="s">
        <v>8</v>
      </c>
      <c r="D4253" t="s">
        <v>38</v>
      </c>
      <c r="E4253" t="s">
        <v>22798</v>
      </c>
      <c r="F4253">
        <v>733</v>
      </c>
    </row>
    <row r="4254" spans="1:6" x14ac:dyDescent="0.25">
      <c r="A4254" t="s">
        <v>157</v>
      </c>
      <c r="B4254">
        <v>2014</v>
      </c>
      <c r="C4254" t="s">
        <v>8</v>
      </c>
      <c r="D4254" t="s">
        <v>40</v>
      </c>
      <c r="E4254" t="s">
        <v>22799</v>
      </c>
      <c r="F4254">
        <v>908</v>
      </c>
    </row>
    <row r="4255" spans="1:6" x14ac:dyDescent="0.25">
      <c r="A4255" t="s">
        <v>157</v>
      </c>
      <c r="B4255">
        <v>2014</v>
      </c>
      <c r="C4255" t="s">
        <v>8</v>
      </c>
      <c r="D4255" t="s">
        <v>102</v>
      </c>
      <c r="E4255" t="s">
        <v>22800</v>
      </c>
      <c r="F4255">
        <v>1465</v>
      </c>
    </row>
    <row r="4256" spans="1:6" x14ac:dyDescent="0.25">
      <c r="A4256" t="s">
        <v>157</v>
      </c>
      <c r="B4256">
        <v>2014</v>
      </c>
      <c r="C4256" t="s">
        <v>8</v>
      </c>
      <c r="D4256" t="s">
        <v>107</v>
      </c>
      <c r="E4256" t="s">
        <v>22801</v>
      </c>
      <c r="F4256">
        <v>1782</v>
      </c>
    </row>
    <row r="4257" spans="1:6" x14ac:dyDescent="0.25">
      <c r="A4257" t="s">
        <v>157</v>
      </c>
      <c r="B4257">
        <v>2014</v>
      </c>
      <c r="C4257" t="s">
        <v>8</v>
      </c>
      <c r="D4257" t="s">
        <v>39</v>
      </c>
      <c r="E4257" t="s">
        <v>22802</v>
      </c>
      <c r="F4257">
        <v>1799</v>
      </c>
    </row>
    <row r="4258" spans="1:6" x14ac:dyDescent="0.25">
      <c r="A4258" t="s">
        <v>157</v>
      </c>
      <c r="B4258">
        <v>2014</v>
      </c>
      <c r="C4258" t="s">
        <v>8</v>
      </c>
      <c r="D4258" t="s">
        <v>103</v>
      </c>
      <c r="E4258" t="s">
        <v>22803</v>
      </c>
      <c r="F4258">
        <v>18965</v>
      </c>
    </row>
    <row r="4259" spans="1:6" x14ac:dyDescent="0.25">
      <c r="A4259" t="s">
        <v>157</v>
      </c>
      <c r="B4259">
        <v>2014</v>
      </c>
      <c r="C4259" t="s">
        <v>9</v>
      </c>
      <c r="D4259" t="s">
        <v>38</v>
      </c>
      <c r="E4259" t="s">
        <v>22804</v>
      </c>
      <c r="F4259">
        <v>98</v>
      </c>
    </row>
    <row r="4260" spans="1:6" x14ac:dyDescent="0.25">
      <c r="A4260" t="s">
        <v>157</v>
      </c>
      <c r="B4260">
        <v>2014</v>
      </c>
      <c r="C4260" t="s">
        <v>9</v>
      </c>
      <c r="D4260" t="s">
        <v>40</v>
      </c>
      <c r="E4260" t="s">
        <v>22805</v>
      </c>
      <c r="F4260">
        <v>99</v>
      </c>
    </row>
    <row r="4261" spans="1:6" x14ac:dyDescent="0.25">
      <c r="A4261" t="s">
        <v>157</v>
      </c>
      <c r="B4261">
        <v>2014</v>
      </c>
      <c r="C4261" t="s">
        <v>9</v>
      </c>
      <c r="D4261" t="s">
        <v>102</v>
      </c>
      <c r="E4261" t="s">
        <v>22806</v>
      </c>
      <c r="F4261">
        <v>619</v>
      </c>
    </row>
    <row r="4262" spans="1:6" x14ac:dyDescent="0.25">
      <c r="A4262" t="s">
        <v>157</v>
      </c>
      <c r="B4262">
        <v>2014</v>
      </c>
      <c r="C4262" t="s">
        <v>9</v>
      </c>
      <c r="D4262" t="s">
        <v>107</v>
      </c>
      <c r="E4262" t="s">
        <v>22807</v>
      </c>
      <c r="F4262">
        <v>256</v>
      </c>
    </row>
    <row r="4263" spans="1:6" x14ac:dyDescent="0.25">
      <c r="A4263" t="s">
        <v>157</v>
      </c>
      <c r="B4263">
        <v>2014</v>
      </c>
      <c r="C4263" t="s">
        <v>9</v>
      </c>
      <c r="D4263" t="s">
        <v>39</v>
      </c>
      <c r="E4263" t="s">
        <v>22808</v>
      </c>
      <c r="F4263">
        <v>373</v>
      </c>
    </row>
    <row r="4264" spans="1:6" x14ac:dyDescent="0.25">
      <c r="A4264" t="s">
        <v>157</v>
      </c>
      <c r="B4264">
        <v>2014</v>
      </c>
      <c r="C4264" t="s">
        <v>9</v>
      </c>
      <c r="D4264" t="s">
        <v>103</v>
      </c>
      <c r="E4264" t="s">
        <v>22809</v>
      </c>
      <c r="F4264">
        <v>4574</v>
      </c>
    </row>
    <row r="4265" spans="1:6" x14ac:dyDescent="0.25">
      <c r="A4265" t="s">
        <v>157</v>
      </c>
      <c r="B4265">
        <v>2014</v>
      </c>
      <c r="C4265" t="s">
        <v>10</v>
      </c>
      <c r="D4265" t="s">
        <v>38</v>
      </c>
      <c r="E4265" t="s">
        <v>22810</v>
      </c>
      <c r="F4265">
        <v>22</v>
      </c>
    </row>
    <row r="4266" spans="1:6" x14ac:dyDescent="0.25">
      <c r="A4266" t="s">
        <v>157</v>
      </c>
      <c r="B4266">
        <v>2014</v>
      </c>
      <c r="C4266" t="s">
        <v>10</v>
      </c>
      <c r="D4266" t="s">
        <v>40</v>
      </c>
      <c r="E4266" t="s">
        <v>22811</v>
      </c>
      <c r="F4266">
        <v>13</v>
      </c>
    </row>
    <row r="4267" spans="1:6" x14ac:dyDescent="0.25">
      <c r="A4267" t="s">
        <v>157</v>
      </c>
      <c r="B4267">
        <v>2014</v>
      </c>
      <c r="C4267" t="s">
        <v>10</v>
      </c>
      <c r="D4267" t="s">
        <v>102</v>
      </c>
      <c r="E4267" t="s">
        <v>22812</v>
      </c>
      <c r="F4267">
        <v>327</v>
      </c>
    </row>
    <row r="4268" spans="1:6" x14ac:dyDescent="0.25">
      <c r="A4268" t="s">
        <v>157</v>
      </c>
      <c r="B4268">
        <v>2014</v>
      </c>
      <c r="C4268" t="s">
        <v>10</v>
      </c>
      <c r="D4268" t="s">
        <v>107</v>
      </c>
      <c r="E4268" t="s">
        <v>22813</v>
      </c>
      <c r="F4268">
        <v>66</v>
      </c>
    </row>
    <row r="4269" spans="1:6" x14ac:dyDescent="0.25">
      <c r="A4269" t="s">
        <v>157</v>
      </c>
      <c r="B4269">
        <v>2014</v>
      </c>
      <c r="C4269" t="s">
        <v>10</v>
      </c>
      <c r="D4269" t="s">
        <v>39</v>
      </c>
      <c r="E4269" t="s">
        <v>22814</v>
      </c>
      <c r="F4269">
        <v>92</v>
      </c>
    </row>
    <row r="4270" spans="1:6" x14ac:dyDescent="0.25">
      <c r="A4270" t="s">
        <v>157</v>
      </c>
      <c r="B4270">
        <v>2014</v>
      </c>
      <c r="C4270" t="s">
        <v>10</v>
      </c>
      <c r="D4270" t="s">
        <v>103</v>
      </c>
      <c r="E4270" t="s">
        <v>22815</v>
      </c>
      <c r="F4270">
        <v>1159</v>
      </c>
    </row>
    <row r="4271" spans="1:6" x14ac:dyDescent="0.25">
      <c r="A4271" t="s">
        <v>157</v>
      </c>
      <c r="B4271">
        <v>2014</v>
      </c>
      <c r="C4271" t="s">
        <v>11</v>
      </c>
      <c r="D4271" t="s">
        <v>38</v>
      </c>
      <c r="E4271" t="s">
        <v>22816</v>
      </c>
      <c r="F4271">
        <v>34</v>
      </c>
    </row>
    <row r="4272" spans="1:6" x14ac:dyDescent="0.25">
      <c r="A4272" t="s">
        <v>157</v>
      </c>
      <c r="B4272">
        <v>2014</v>
      </c>
      <c r="C4272" t="s">
        <v>11</v>
      </c>
      <c r="D4272" t="s">
        <v>40</v>
      </c>
      <c r="E4272" t="s">
        <v>22817</v>
      </c>
      <c r="F4272">
        <v>27</v>
      </c>
    </row>
    <row r="4273" spans="1:6" x14ac:dyDescent="0.25">
      <c r="A4273" t="s">
        <v>157</v>
      </c>
      <c r="B4273">
        <v>2014</v>
      </c>
      <c r="C4273" t="s">
        <v>11</v>
      </c>
      <c r="D4273" t="s">
        <v>102</v>
      </c>
      <c r="E4273" t="s">
        <v>22818</v>
      </c>
      <c r="F4273">
        <v>626</v>
      </c>
    </row>
    <row r="4274" spans="1:6" x14ac:dyDescent="0.25">
      <c r="A4274" t="s">
        <v>157</v>
      </c>
      <c r="B4274">
        <v>2014</v>
      </c>
      <c r="C4274" t="s">
        <v>11</v>
      </c>
      <c r="D4274" t="s">
        <v>107</v>
      </c>
      <c r="E4274" t="s">
        <v>22819</v>
      </c>
      <c r="F4274">
        <v>211</v>
      </c>
    </row>
    <row r="4275" spans="1:6" x14ac:dyDescent="0.25">
      <c r="A4275" t="s">
        <v>157</v>
      </c>
      <c r="B4275">
        <v>2014</v>
      </c>
      <c r="C4275" t="s">
        <v>11</v>
      </c>
      <c r="D4275" t="s">
        <v>39</v>
      </c>
      <c r="E4275" t="s">
        <v>22820</v>
      </c>
      <c r="F4275">
        <v>133</v>
      </c>
    </row>
    <row r="4276" spans="1:6" x14ac:dyDescent="0.25">
      <c r="A4276" t="s">
        <v>157</v>
      </c>
      <c r="B4276">
        <v>2014</v>
      </c>
      <c r="C4276" t="s">
        <v>11</v>
      </c>
      <c r="D4276" t="s">
        <v>103</v>
      </c>
      <c r="E4276" t="s">
        <v>22821</v>
      </c>
      <c r="F4276">
        <v>1477</v>
      </c>
    </row>
    <row r="4277" spans="1:6" x14ac:dyDescent="0.25">
      <c r="A4277" t="s">
        <v>157</v>
      </c>
      <c r="B4277">
        <v>2015</v>
      </c>
      <c r="C4277" t="s">
        <v>7</v>
      </c>
      <c r="D4277" t="s">
        <v>38</v>
      </c>
      <c r="E4277" t="s">
        <v>22822</v>
      </c>
      <c r="F4277">
        <v>373</v>
      </c>
    </row>
    <row r="4278" spans="1:6" x14ac:dyDescent="0.25">
      <c r="A4278" t="s">
        <v>157</v>
      </c>
      <c r="B4278">
        <v>2015</v>
      </c>
      <c r="C4278" t="s">
        <v>7</v>
      </c>
      <c r="D4278" t="s">
        <v>40</v>
      </c>
      <c r="E4278" t="s">
        <v>22823</v>
      </c>
      <c r="F4278">
        <v>574</v>
      </c>
    </row>
    <row r="4279" spans="1:6" x14ac:dyDescent="0.25">
      <c r="A4279" t="s">
        <v>157</v>
      </c>
      <c r="B4279">
        <v>2015</v>
      </c>
      <c r="C4279" t="s">
        <v>7</v>
      </c>
      <c r="D4279" t="s">
        <v>102</v>
      </c>
      <c r="E4279" t="s">
        <v>22824</v>
      </c>
      <c r="F4279">
        <v>1070</v>
      </c>
    </row>
    <row r="4280" spans="1:6" x14ac:dyDescent="0.25">
      <c r="A4280" t="s">
        <v>157</v>
      </c>
      <c r="B4280">
        <v>2015</v>
      </c>
      <c r="C4280" t="s">
        <v>7</v>
      </c>
      <c r="D4280" t="s">
        <v>107</v>
      </c>
      <c r="E4280" t="s">
        <v>22825</v>
      </c>
      <c r="F4280">
        <v>1897</v>
      </c>
    </row>
    <row r="4281" spans="1:6" x14ac:dyDescent="0.25">
      <c r="A4281" t="s">
        <v>157</v>
      </c>
      <c r="B4281">
        <v>2015</v>
      </c>
      <c r="C4281" t="s">
        <v>7</v>
      </c>
      <c r="D4281" t="s">
        <v>39</v>
      </c>
      <c r="E4281" t="s">
        <v>22826</v>
      </c>
      <c r="F4281">
        <v>563</v>
      </c>
    </row>
    <row r="4282" spans="1:6" x14ac:dyDescent="0.25">
      <c r="A4282" t="s">
        <v>157</v>
      </c>
      <c r="B4282">
        <v>2015</v>
      </c>
      <c r="C4282" t="s">
        <v>7</v>
      </c>
      <c r="D4282" t="s">
        <v>103</v>
      </c>
      <c r="E4282" t="s">
        <v>22827</v>
      </c>
      <c r="F4282">
        <v>6803</v>
      </c>
    </row>
    <row r="4283" spans="1:6" x14ac:dyDescent="0.25">
      <c r="A4283" t="s">
        <v>157</v>
      </c>
      <c r="B4283">
        <v>2015</v>
      </c>
      <c r="C4283" t="s">
        <v>8</v>
      </c>
      <c r="D4283" t="s">
        <v>38</v>
      </c>
      <c r="E4283" t="s">
        <v>22828</v>
      </c>
      <c r="F4283">
        <v>761</v>
      </c>
    </row>
    <row r="4284" spans="1:6" x14ac:dyDescent="0.25">
      <c r="A4284" t="s">
        <v>157</v>
      </c>
      <c r="B4284">
        <v>2015</v>
      </c>
      <c r="C4284" t="s">
        <v>8</v>
      </c>
      <c r="D4284" t="s">
        <v>40</v>
      </c>
      <c r="E4284" t="s">
        <v>22829</v>
      </c>
      <c r="F4284">
        <v>809</v>
      </c>
    </row>
    <row r="4285" spans="1:6" x14ac:dyDescent="0.25">
      <c r="A4285" t="s">
        <v>157</v>
      </c>
      <c r="B4285">
        <v>2015</v>
      </c>
      <c r="C4285" t="s">
        <v>8</v>
      </c>
      <c r="D4285" t="s">
        <v>102</v>
      </c>
      <c r="E4285" t="s">
        <v>22830</v>
      </c>
      <c r="F4285">
        <v>1488</v>
      </c>
    </row>
    <row r="4286" spans="1:6" x14ac:dyDescent="0.25">
      <c r="A4286" t="s">
        <v>157</v>
      </c>
      <c r="B4286">
        <v>2015</v>
      </c>
      <c r="C4286" t="s">
        <v>8</v>
      </c>
      <c r="D4286" t="s">
        <v>107</v>
      </c>
      <c r="E4286" t="s">
        <v>22831</v>
      </c>
      <c r="F4286">
        <v>1460</v>
      </c>
    </row>
    <row r="4287" spans="1:6" x14ac:dyDescent="0.25">
      <c r="A4287" t="s">
        <v>157</v>
      </c>
      <c r="B4287">
        <v>2015</v>
      </c>
      <c r="C4287" t="s">
        <v>8</v>
      </c>
      <c r="D4287" t="s">
        <v>39</v>
      </c>
      <c r="E4287" t="s">
        <v>22832</v>
      </c>
      <c r="F4287">
        <v>1596</v>
      </c>
    </row>
    <row r="4288" spans="1:6" x14ac:dyDescent="0.25">
      <c r="A4288" t="s">
        <v>157</v>
      </c>
      <c r="B4288">
        <v>2015</v>
      </c>
      <c r="C4288" t="s">
        <v>8</v>
      </c>
      <c r="D4288" t="s">
        <v>103</v>
      </c>
      <c r="E4288" t="s">
        <v>22833</v>
      </c>
      <c r="F4288">
        <v>19321</v>
      </c>
    </row>
    <row r="4289" spans="1:6" x14ac:dyDescent="0.25">
      <c r="A4289" t="s">
        <v>157</v>
      </c>
      <c r="B4289">
        <v>2015</v>
      </c>
      <c r="C4289" t="s">
        <v>9</v>
      </c>
      <c r="D4289" t="s">
        <v>38</v>
      </c>
      <c r="E4289" t="s">
        <v>22834</v>
      </c>
      <c r="F4289">
        <v>98</v>
      </c>
    </row>
    <row r="4290" spans="1:6" x14ac:dyDescent="0.25">
      <c r="A4290" t="s">
        <v>157</v>
      </c>
      <c r="B4290">
        <v>2015</v>
      </c>
      <c r="C4290" t="s">
        <v>9</v>
      </c>
      <c r="D4290" t="s">
        <v>40</v>
      </c>
      <c r="E4290" t="s">
        <v>22835</v>
      </c>
      <c r="F4290">
        <v>91</v>
      </c>
    </row>
    <row r="4291" spans="1:6" x14ac:dyDescent="0.25">
      <c r="A4291" t="s">
        <v>157</v>
      </c>
      <c r="B4291">
        <v>2015</v>
      </c>
      <c r="C4291" t="s">
        <v>9</v>
      </c>
      <c r="D4291" t="s">
        <v>102</v>
      </c>
      <c r="E4291" t="s">
        <v>22836</v>
      </c>
      <c r="F4291">
        <v>560</v>
      </c>
    </row>
    <row r="4292" spans="1:6" x14ac:dyDescent="0.25">
      <c r="A4292" t="s">
        <v>157</v>
      </c>
      <c r="B4292">
        <v>2015</v>
      </c>
      <c r="C4292" t="s">
        <v>9</v>
      </c>
      <c r="D4292" t="s">
        <v>107</v>
      </c>
      <c r="E4292" t="s">
        <v>22837</v>
      </c>
      <c r="F4292">
        <v>222</v>
      </c>
    </row>
    <row r="4293" spans="1:6" x14ac:dyDescent="0.25">
      <c r="A4293" t="s">
        <v>157</v>
      </c>
      <c r="B4293">
        <v>2015</v>
      </c>
      <c r="C4293" t="s">
        <v>9</v>
      </c>
      <c r="D4293" t="s">
        <v>39</v>
      </c>
      <c r="E4293" t="s">
        <v>22838</v>
      </c>
      <c r="F4293">
        <v>339</v>
      </c>
    </row>
    <row r="4294" spans="1:6" x14ac:dyDescent="0.25">
      <c r="A4294" t="s">
        <v>157</v>
      </c>
      <c r="B4294">
        <v>2015</v>
      </c>
      <c r="C4294" t="s">
        <v>9</v>
      </c>
      <c r="D4294" t="s">
        <v>103</v>
      </c>
      <c r="E4294" t="s">
        <v>22839</v>
      </c>
      <c r="F4294">
        <v>4471</v>
      </c>
    </row>
    <row r="4295" spans="1:6" x14ac:dyDescent="0.25">
      <c r="A4295" t="s">
        <v>157</v>
      </c>
      <c r="B4295">
        <v>2015</v>
      </c>
      <c r="C4295" t="s">
        <v>10</v>
      </c>
      <c r="D4295" t="s">
        <v>38</v>
      </c>
      <c r="E4295" t="s">
        <v>22840</v>
      </c>
      <c r="F4295">
        <v>18</v>
      </c>
    </row>
    <row r="4296" spans="1:6" x14ac:dyDescent="0.25">
      <c r="A4296" t="s">
        <v>157</v>
      </c>
      <c r="B4296">
        <v>2015</v>
      </c>
      <c r="C4296" t="s">
        <v>10</v>
      </c>
      <c r="D4296" t="s">
        <v>40</v>
      </c>
      <c r="E4296" t="s">
        <v>22841</v>
      </c>
      <c r="F4296">
        <v>19</v>
      </c>
    </row>
    <row r="4297" spans="1:6" x14ac:dyDescent="0.25">
      <c r="A4297" t="s">
        <v>157</v>
      </c>
      <c r="B4297">
        <v>2015</v>
      </c>
      <c r="C4297" t="s">
        <v>10</v>
      </c>
      <c r="D4297" t="s">
        <v>102</v>
      </c>
      <c r="E4297" t="s">
        <v>22842</v>
      </c>
      <c r="F4297">
        <v>301</v>
      </c>
    </row>
    <row r="4298" spans="1:6" x14ac:dyDescent="0.25">
      <c r="A4298" t="s">
        <v>157</v>
      </c>
      <c r="B4298">
        <v>2015</v>
      </c>
      <c r="C4298" t="s">
        <v>10</v>
      </c>
      <c r="D4298" t="s">
        <v>107</v>
      </c>
      <c r="E4298" t="s">
        <v>22843</v>
      </c>
      <c r="F4298">
        <v>68</v>
      </c>
    </row>
    <row r="4299" spans="1:6" x14ac:dyDescent="0.25">
      <c r="A4299" t="s">
        <v>157</v>
      </c>
      <c r="B4299">
        <v>2015</v>
      </c>
      <c r="C4299" t="s">
        <v>10</v>
      </c>
      <c r="D4299" t="s">
        <v>39</v>
      </c>
      <c r="E4299" t="s">
        <v>22844</v>
      </c>
      <c r="F4299">
        <v>77</v>
      </c>
    </row>
    <row r="4300" spans="1:6" x14ac:dyDescent="0.25">
      <c r="A4300" t="s">
        <v>157</v>
      </c>
      <c r="B4300">
        <v>2015</v>
      </c>
      <c r="C4300" t="s">
        <v>10</v>
      </c>
      <c r="D4300" t="s">
        <v>103</v>
      </c>
      <c r="E4300" t="s">
        <v>22845</v>
      </c>
      <c r="F4300">
        <v>1134</v>
      </c>
    </row>
    <row r="4301" spans="1:6" x14ac:dyDescent="0.25">
      <c r="A4301" t="s">
        <v>157</v>
      </c>
      <c r="B4301">
        <v>2015</v>
      </c>
      <c r="C4301" t="s">
        <v>11</v>
      </c>
      <c r="D4301" t="s">
        <v>38</v>
      </c>
      <c r="E4301" t="s">
        <v>22846</v>
      </c>
      <c r="F4301">
        <v>34</v>
      </c>
    </row>
    <row r="4302" spans="1:6" x14ac:dyDescent="0.25">
      <c r="A4302" t="s">
        <v>157</v>
      </c>
      <c r="B4302">
        <v>2015</v>
      </c>
      <c r="C4302" t="s">
        <v>11</v>
      </c>
      <c r="D4302" t="s">
        <v>40</v>
      </c>
      <c r="E4302" t="s">
        <v>22847</v>
      </c>
      <c r="F4302">
        <v>30</v>
      </c>
    </row>
    <row r="4303" spans="1:6" x14ac:dyDescent="0.25">
      <c r="A4303" t="s">
        <v>157</v>
      </c>
      <c r="B4303">
        <v>2015</v>
      </c>
      <c r="C4303" t="s">
        <v>11</v>
      </c>
      <c r="D4303" t="s">
        <v>102</v>
      </c>
      <c r="E4303" t="s">
        <v>22848</v>
      </c>
      <c r="F4303">
        <v>589</v>
      </c>
    </row>
    <row r="4304" spans="1:6" x14ac:dyDescent="0.25">
      <c r="A4304" t="s">
        <v>157</v>
      </c>
      <c r="B4304">
        <v>2015</v>
      </c>
      <c r="C4304" t="s">
        <v>11</v>
      </c>
      <c r="D4304" t="s">
        <v>107</v>
      </c>
      <c r="E4304" t="s">
        <v>22849</v>
      </c>
      <c r="F4304">
        <v>145</v>
      </c>
    </row>
    <row r="4305" spans="1:6" x14ac:dyDescent="0.25">
      <c r="A4305" t="s">
        <v>157</v>
      </c>
      <c r="B4305">
        <v>2015</v>
      </c>
      <c r="C4305" t="s">
        <v>11</v>
      </c>
      <c r="D4305" t="s">
        <v>39</v>
      </c>
      <c r="E4305" t="s">
        <v>22850</v>
      </c>
      <c r="F4305">
        <v>142</v>
      </c>
    </row>
    <row r="4306" spans="1:6" x14ac:dyDescent="0.25">
      <c r="A4306" t="s">
        <v>157</v>
      </c>
      <c r="B4306">
        <v>2015</v>
      </c>
      <c r="C4306" t="s">
        <v>11</v>
      </c>
      <c r="D4306" t="s">
        <v>103</v>
      </c>
      <c r="E4306" t="s">
        <v>22851</v>
      </c>
      <c r="F4306">
        <v>1667</v>
      </c>
    </row>
  </sheetData>
  <autoFilter ref="A2:F2"/>
  <sortState ref="B3:E107">
    <sortCondition ref="B3:B107"/>
    <sortCondition ref="C3:C107"/>
  </sortState>
  <mergeCells count="1">
    <mergeCell ref="B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66"/>
  <sheetViews>
    <sheetView topLeftCell="A6845" workbookViewId="0">
      <selection activeCell="A6864" sqref="A6864"/>
    </sheetView>
  </sheetViews>
  <sheetFormatPr defaultRowHeight="15" x14ac:dyDescent="0.25"/>
  <cols>
    <col min="1" max="1" width="17.28515625" bestFit="1" customWidth="1"/>
    <col min="2" max="2" width="5" bestFit="1" customWidth="1"/>
    <col min="3" max="3" width="30.28515625" bestFit="1" customWidth="1"/>
    <col min="4" max="4" width="35.42578125" bestFit="1" customWidth="1"/>
    <col min="5" max="5" width="68.140625" bestFit="1" customWidth="1"/>
  </cols>
  <sheetData>
    <row r="1" spans="1:6" x14ac:dyDescent="0.25">
      <c r="B1" s="309" t="s">
        <v>63</v>
      </c>
      <c r="C1" s="309"/>
      <c r="D1" s="309"/>
      <c r="E1" s="309"/>
      <c r="F1" s="309"/>
    </row>
    <row r="2" spans="1:6" x14ac:dyDescent="0.25">
      <c r="A2" s="3" t="s">
        <v>26</v>
      </c>
      <c r="B2" s="5" t="s">
        <v>27</v>
      </c>
      <c r="C2" s="5" t="s">
        <v>25</v>
      </c>
      <c r="D2" s="5" t="s">
        <v>37</v>
      </c>
      <c r="E2" s="5" t="s">
        <v>71</v>
      </c>
      <c r="F2" s="6" t="s">
        <v>35</v>
      </c>
    </row>
    <row r="3" spans="1:6" x14ac:dyDescent="0.25">
      <c r="A3" t="s">
        <v>45</v>
      </c>
      <c r="B3">
        <v>2010</v>
      </c>
      <c r="C3" t="s">
        <v>14</v>
      </c>
      <c r="D3" t="s">
        <v>38</v>
      </c>
      <c r="E3" t="s">
        <v>22853</v>
      </c>
      <c r="F3">
        <v>1</v>
      </c>
    </row>
    <row r="4" spans="1:6" x14ac:dyDescent="0.25">
      <c r="A4" t="s">
        <v>45</v>
      </c>
      <c r="B4">
        <v>2010</v>
      </c>
      <c r="C4" t="s">
        <v>14</v>
      </c>
      <c r="D4" t="s">
        <v>40</v>
      </c>
      <c r="E4" t="s">
        <v>22854</v>
      </c>
      <c r="F4">
        <v>10</v>
      </c>
    </row>
    <row r="5" spans="1:6" x14ac:dyDescent="0.25">
      <c r="A5" t="s">
        <v>45</v>
      </c>
      <c r="B5">
        <v>2010</v>
      </c>
      <c r="C5" t="s">
        <v>14</v>
      </c>
      <c r="D5" t="s">
        <v>102</v>
      </c>
      <c r="E5" t="s">
        <v>22855</v>
      </c>
      <c r="F5">
        <v>20</v>
      </c>
    </row>
    <row r="6" spans="1:6" x14ac:dyDescent="0.25">
      <c r="A6" t="s">
        <v>45</v>
      </c>
      <c r="B6">
        <v>2010</v>
      </c>
      <c r="C6" t="s">
        <v>14</v>
      </c>
      <c r="D6" t="s">
        <v>107</v>
      </c>
      <c r="E6" t="s">
        <v>22856</v>
      </c>
      <c r="F6">
        <v>11</v>
      </c>
    </row>
    <row r="7" spans="1:6" x14ac:dyDescent="0.25">
      <c r="A7" t="s">
        <v>45</v>
      </c>
      <c r="B7">
        <v>2010</v>
      </c>
      <c r="C7" t="s">
        <v>14</v>
      </c>
      <c r="D7" t="s">
        <v>39</v>
      </c>
      <c r="E7" t="s">
        <v>22857</v>
      </c>
      <c r="F7">
        <v>22</v>
      </c>
    </row>
    <row r="8" spans="1:6" x14ac:dyDescent="0.25">
      <c r="A8" t="s">
        <v>45</v>
      </c>
      <c r="B8">
        <v>2010</v>
      </c>
      <c r="C8" t="s">
        <v>14</v>
      </c>
      <c r="D8" t="s">
        <v>103</v>
      </c>
      <c r="E8" t="s">
        <v>22858</v>
      </c>
      <c r="F8">
        <v>372</v>
      </c>
    </row>
    <row r="9" spans="1:6" x14ac:dyDescent="0.25">
      <c r="A9" t="s">
        <v>45</v>
      </c>
      <c r="B9">
        <v>2010</v>
      </c>
      <c r="C9" t="s">
        <v>12</v>
      </c>
      <c r="D9" t="s">
        <v>102</v>
      </c>
      <c r="E9" t="s">
        <v>22859</v>
      </c>
      <c r="F9">
        <v>2</v>
      </c>
    </row>
    <row r="10" spans="1:6" x14ac:dyDescent="0.25">
      <c r="A10" t="s">
        <v>45</v>
      </c>
      <c r="B10">
        <v>2010</v>
      </c>
      <c r="C10" t="s">
        <v>12</v>
      </c>
      <c r="D10" t="s">
        <v>39</v>
      </c>
      <c r="E10" t="s">
        <v>22860</v>
      </c>
      <c r="F10">
        <v>1</v>
      </c>
    </row>
    <row r="11" spans="1:6" x14ac:dyDescent="0.25">
      <c r="A11" t="s">
        <v>45</v>
      </c>
      <c r="B11">
        <v>2010</v>
      </c>
      <c r="C11" t="s">
        <v>12</v>
      </c>
      <c r="D11" t="s">
        <v>103</v>
      </c>
      <c r="E11" t="s">
        <v>22861</v>
      </c>
      <c r="F11">
        <v>59</v>
      </c>
    </row>
    <row r="12" spans="1:6" x14ac:dyDescent="0.25">
      <c r="A12" t="s">
        <v>45</v>
      </c>
      <c r="B12">
        <v>2010</v>
      </c>
      <c r="C12" t="s">
        <v>22</v>
      </c>
      <c r="D12" t="s">
        <v>38</v>
      </c>
      <c r="E12" t="s">
        <v>22862</v>
      </c>
      <c r="F12">
        <v>15</v>
      </c>
    </row>
    <row r="13" spans="1:6" x14ac:dyDescent="0.25">
      <c r="A13" t="s">
        <v>45</v>
      </c>
      <c r="B13">
        <v>2010</v>
      </c>
      <c r="C13" t="s">
        <v>22</v>
      </c>
      <c r="D13" t="s">
        <v>40</v>
      </c>
      <c r="E13" t="s">
        <v>22863</v>
      </c>
      <c r="F13">
        <v>19</v>
      </c>
    </row>
    <row r="14" spans="1:6" x14ac:dyDescent="0.25">
      <c r="A14" t="s">
        <v>45</v>
      </c>
      <c r="B14">
        <v>2010</v>
      </c>
      <c r="C14" t="s">
        <v>22</v>
      </c>
      <c r="D14" t="s">
        <v>102</v>
      </c>
      <c r="E14" t="s">
        <v>22864</v>
      </c>
      <c r="F14">
        <v>19</v>
      </c>
    </row>
    <row r="15" spans="1:6" x14ac:dyDescent="0.25">
      <c r="A15" t="s">
        <v>45</v>
      </c>
      <c r="B15">
        <v>2010</v>
      </c>
      <c r="C15" t="s">
        <v>22</v>
      </c>
      <c r="D15" t="s">
        <v>107</v>
      </c>
      <c r="E15" t="s">
        <v>22865</v>
      </c>
      <c r="F15">
        <v>9</v>
      </c>
    </row>
    <row r="16" spans="1:6" x14ac:dyDescent="0.25">
      <c r="A16" t="s">
        <v>45</v>
      </c>
      <c r="B16">
        <v>2010</v>
      </c>
      <c r="C16" t="s">
        <v>22</v>
      </c>
      <c r="D16" t="s">
        <v>39</v>
      </c>
      <c r="E16" t="s">
        <v>22866</v>
      </c>
      <c r="F16">
        <v>71</v>
      </c>
    </row>
    <row r="17" spans="1:6" x14ac:dyDescent="0.25">
      <c r="A17" t="s">
        <v>45</v>
      </c>
      <c r="B17">
        <v>2010</v>
      </c>
      <c r="C17" t="s">
        <v>22</v>
      </c>
      <c r="D17" t="s">
        <v>103</v>
      </c>
      <c r="E17" t="s">
        <v>22867</v>
      </c>
      <c r="F17">
        <v>323</v>
      </c>
    </row>
    <row r="18" spans="1:6" x14ac:dyDescent="0.25">
      <c r="A18" t="s">
        <v>45</v>
      </c>
      <c r="B18">
        <v>2010</v>
      </c>
      <c r="C18" t="s">
        <v>23</v>
      </c>
      <c r="D18" t="s">
        <v>38</v>
      </c>
      <c r="E18" t="s">
        <v>22868</v>
      </c>
      <c r="F18">
        <v>7</v>
      </c>
    </row>
    <row r="19" spans="1:6" x14ac:dyDescent="0.25">
      <c r="A19" t="s">
        <v>45</v>
      </c>
      <c r="B19">
        <v>2010</v>
      </c>
      <c r="C19" t="s">
        <v>23</v>
      </c>
      <c r="D19" t="s">
        <v>40</v>
      </c>
      <c r="E19" t="s">
        <v>22869</v>
      </c>
      <c r="F19">
        <v>5</v>
      </c>
    </row>
    <row r="20" spans="1:6" x14ac:dyDescent="0.25">
      <c r="A20" t="s">
        <v>45</v>
      </c>
      <c r="B20">
        <v>2010</v>
      </c>
      <c r="C20" t="s">
        <v>23</v>
      </c>
      <c r="D20" t="s">
        <v>102</v>
      </c>
      <c r="E20" t="s">
        <v>22870</v>
      </c>
      <c r="F20">
        <v>16</v>
      </c>
    </row>
    <row r="21" spans="1:6" x14ac:dyDescent="0.25">
      <c r="A21" t="s">
        <v>45</v>
      </c>
      <c r="B21">
        <v>2010</v>
      </c>
      <c r="C21" t="s">
        <v>23</v>
      </c>
      <c r="D21" t="s">
        <v>107</v>
      </c>
      <c r="E21" t="s">
        <v>22871</v>
      </c>
      <c r="F21">
        <v>4</v>
      </c>
    </row>
    <row r="22" spans="1:6" x14ac:dyDescent="0.25">
      <c r="A22" t="s">
        <v>45</v>
      </c>
      <c r="B22">
        <v>2010</v>
      </c>
      <c r="C22" t="s">
        <v>23</v>
      </c>
      <c r="D22" t="s">
        <v>39</v>
      </c>
      <c r="E22" t="s">
        <v>22872</v>
      </c>
      <c r="F22">
        <v>40</v>
      </c>
    </row>
    <row r="23" spans="1:6" x14ac:dyDescent="0.25">
      <c r="A23" t="s">
        <v>45</v>
      </c>
      <c r="B23">
        <v>2010</v>
      </c>
      <c r="C23" t="s">
        <v>23</v>
      </c>
      <c r="D23" t="s">
        <v>103</v>
      </c>
      <c r="E23" t="s">
        <v>22873</v>
      </c>
      <c r="F23">
        <v>270</v>
      </c>
    </row>
    <row r="24" spans="1:6" x14ac:dyDescent="0.25">
      <c r="A24" t="s">
        <v>45</v>
      </c>
      <c r="B24">
        <v>2010</v>
      </c>
      <c r="C24" t="s">
        <v>21</v>
      </c>
      <c r="D24" t="s">
        <v>38</v>
      </c>
      <c r="E24" t="s">
        <v>22874</v>
      </c>
      <c r="F24">
        <v>8</v>
      </c>
    </row>
    <row r="25" spans="1:6" x14ac:dyDescent="0.25">
      <c r="A25" t="s">
        <v>45</v>
      </c>
      <c r="B25">
        <v>2010</v>
      </c>
      <c r="C25" t="s">
        <v>21</v>
      </c>
      <c r="D25" t="s">
        <v>40</v>
      </c>
      <c r="E25" t="s">
        <v>22875</v>
      </c>
      <c r="F25">
        <v>12</v>
      </c>
    </row>
    <row r="26" spans="1:6" x14ac:dyDescent="0.25">
      <c r="A26" t="s">
        <v>45</v>
      </c>
      <c r="B26">
        <v>2010</v>
      </c>
      <c r="C26" t="s">
        <v>21</v>
      </c>
      <c r="D26" t="s">
        <v>102</v>
      </c>
      <c r="E26" t="s">
        <v>22876</v>
      </c>
      <c r="F26">
        <v>20</v>
      </c>
    </row>
    <row r="27" spans="1:6" x14ac:dyDescent="0.25">
      <c r="A27" t="s">
        <v>45</v>
      </c>
      <c r="B27">
        <v>2010</v>
      </c>
      <c r="C27" t="s">
        <v>21</v>
      </c>
      <c r="D27" t="s">
        <v>107</v>
      </c>
      <c r="E27" t="s">
        <v>22877</v>
      </c>
      <c r="F27">
        <v>4</v>
      </c>
    </row>
    <row r="28" spans="1:6" x14ac:dyDescent="0.25">
      <c r="A28" t="s">
        <v>45</v>
      </c>
      <c r="B28">
        <v>2010</v>
      </c>
      <c r="C28" t="s">
        <v>21</v>
      </c>
      <c r="D28" t="s">
        <v>39</v>
      </c>
      <c r="E28" t="s">
        <v>22878</v>
      </c>
      <c r="F28">
        <v>41</v>
      </c>
    </row>
    <row r="29" spans="1:6" x14ac:dyDescent="0.25">
      <c r="A29" t="s">
        <v>45</v>
      </c>
      <c r="B29">
        <v>2010</v>
      </c>
      <c r="C29" t="s">
        <v>21</v>
      </c>
      <c r="D29" t="s">
        <v>103</v>
      </c>
      <c r="E29" t="s">
        <v>22879</v>
      </c>
      <c r="F29">
        <v>189</v>
      </c>
    </row>
    <row r="30" spans="1:6" x14ac:dyDescent="0.25">
      <c r="A30" t="s">
        <v>45</v>
      </c>
      <c r="B30">
        <v>2010</v>
      </c>
      <c r="C30" t="s">
        <v>17</v>
      </c>
      <c r="D30" t="s">
        <v>38</v>
      </c>
      <c r="E30" t="s">
        <v>22880</v>
      </c>
      <c r="F30">
        <v>4</v>
      </c>
    </row>
    <row r="31" spans="1:6" x14ac:dyDescent="0.25">
      <c r="A31" t="s">
        <v>45</v>
      </c>
      <c r="B31">
        <v>2010</v>
      </c>
      <c r="C31" t="s">
        <v>17</v>
      </c>
      <c r="D31" t="s">
        <v>40</v>
      </c>
      <c r="E31" t="s">
        <v>22881</v>
      </c>
      <c r="F31">
        <v>7</v>
      </c>
    </row>
    <row r="32" spans="1:6" x14ac:dyDescent="0.25">
      <c r="A32" t="s">
        <v>45</v>
      </c>
      <c r="B32">
        <v>2010</v>
      </c>
      <c r="C32" t="s">
        <v>17</v>
      </c>
      <c r="D32" t="s">
        <v>102</v>
      </c>
      <c r="E32" t="s">
        <v>22882</v>
      </c>
      <c r="F32">
        <v>14</v>
      </c>
    </row>
    <row r="33" spans="1:6" x14ac:dyDescent="0.25">
      <c r="A33" t="s">
        <v>45</v>
      </c>
      <c r="B33">
        <v>2010</v>
      </c>
      <c r="C33" t="s">
        <v>17</v>
      </c>
      <c r="D33" t="s">
        <v>107</v>
      </c>
      <c r="E33" t="s">
        <v>22883</v>
      </c>
      <c r="F33">
        <v>4</v>
      </c>
    </row>
    <row r="34" spans="1:6" x14ac:dyDescent="0.25">
      <c r="A34" t="s">
        <v>45</v>
      </c>
      <c r="B34">
        <v>2010</v>
      </c>
      <c r="C34" t="s">
        <v>17</v>
      </c>
      <c r="D34" t="s">
        <v>39</v>
      </c>
      <c r="E34" t="s">
        <v>22884</v>
      </c>
      <c r="F34">
        <v>8</v>
      </c>
    </row>
    <row r="35" spans="1:6" x14ac:dyDescent="0.25">
      <c r="A35" t="s">
        <v>45</v>
      </c>
      <c r="B35">
        <v>2010</v>
      </c>
      <c r="C35" t="s">
        <v>17</v>
      </c>
      <c r="D35" t="s">
        <v>103</v>
      </c>
      <c r="E35" t="s">
        <v>22885</v>
      </c>
      <c r="F35">
        <v>325</v>
      </c>
    </row>
    <row r="36" spans="1:6" x14ac:dyDescent="0.25">
      <c r="A36" t="s">
        <v>45</v>
      </c>
      <c r="B36">
        <v>2010</v>
      </c>
      <c r="C36" t="s">
        <v>22852</v>
      </c>
      <c r="D36" t="s">
        <v>39</v>
      </c>
      <c r="E36" t="s">
        <v>22886</v>
      </c>
      <c r="F36">
        <v>1</v>
      </c>
    </row>
    <row r="37" spans="1:6" x14ac:dyDescent="0.25">
      <c r="A37" t="s">
        <v>45</v>
      </c>
      <c r="B37">
        <v>2010</v>
      </c>
      <c r="C37" t="s">
        <v>22852</v>
      </c>
      <c r="D37" t="s">
        <v>103</v>
      </c>
      <c r="E37" t="s">
        <v>22887</v>
      </c>
      <c r="F37">
        <v>2</v>
      </c>
    </row>
    <row r="38" spans="1:6" x14ac:dyDescent="0.25">
      <c r="A38" t="s">
        <v>45</v>
      </c>
      <c r="B38">
        <v>2010</v>
      </c>
      <c r="C38" t="s">
        <v>15</v>
      </c>
      <c r="D38" t="s">
        <v>102</v>
      </c>
      <c r="E38" t="s">
        <v>22888</v>
      </c>
      <c r="F38">
        <v>2</v>
      </c>
    </row>
    <row r="39" spans="1:6" x14ac:dyDescent="0.25">
      <c r="A39" t="s">
        <v>45</v>
      </c>
      <c r="B39">
        <v>2010</v>
      </c>
      <c r="C39" t="s">
        <v>15</v>
      </c>
      <c r="D39" t="s">
        <v>103</v>
      </c>
      <c r="E39" t="s">
        <v>22889</v>
      </c>
      <c r="F39">
        <v>46</v>
      </c>
    </row>
    <row r="40" spans="1:6" x14ac:dyDescent="0.25">
      <c r="A40" t="s">
        <v>45</v>
      </c>
      <c r="B40">
        <v>2010</v>
      </c>
      <c r="C40" t="s">
        <v>19</v>
      </c>
      <c r="D40" t="s">
        <v>38</v>
      </c>
      <c r="E40" t="s">
        <v>22890</v>
      </c>
      <c r="F40">
        <v>2</v>
      </c>
    </row>
    <row r="41" spans="1:6" x14ac:dyDescent="0.25">
      <c r="A41" t="s">
        <v>45</v>
      </c>
      <c r="B41">
        <v>2010</v>
      </c>
      <c r="C41" t="s">
        <v>19</v>
      </c>
      <c r="D41" t="s">
        <v>40</v>
      </c>
      <c r="E41" t="s">
        <v>22891</v>
      </c>
      <c r="F41">
        <v>8</v>
      </c>
    </row>
    <row r="42" spans="1:6" x14ac:dyDescent="0.25">
      <c r="A42" t="s">
        <v>45</v>
      </c>
      <c r="B42">
        <v>2010</v>
      </c>
      <c r="C42" t="s">
        <v>19</v>
      </c>
      <c r="D42" t="s">
        <v>102</v>
      </c>
      <c r="E42" t="s">
        <v>22892</v>
      </c>
      <c r="F42">
        <v>14</v>
      </c>
    </row>
    <row r="43" spans="1:6" x14ac:dyDescent="0.25">
      <c r="A43" t="s">
        <v>45</v>
      </c>
      <c r="B43">
        <v>2010</v>
      </c>
      <c r="C43" t="s">
        <v>19</v>
      </c>
      <c r="D43" t="s">
        <v>107</v>
      </c>
      <c r="E43" t="s">
        <v>22893</v>
      </c>
      <c r="F43">
        <v>5</v>
      </c>
    </row>
    <row r="44" spans="1:6" x14ac:dyDescent="0.25">
      <c r="A44" t="s">
        <v>45</v>
      </c>
      <c r="B44">
        <v>2010</v>
      </c>
      <c r="C44" t="s">
        <v>19</v>
      </c>
      <c r="D44" t="s">
        <v>39</v>
      </c>
      <c r="E44" t="s">
        <v>22894</v>
      </c>
      <c r="F44">
        <v>12</v>
      </c>
    </row>
    <row r="45" spans="1:6" x14ac:dyDescent="0.25">
      <c r="A45" t="s">
        <v>45</v>
      </c>
      <c r="B45">
        <v>2010</v>
      </c>
      <c r="C45" t="s">
        <v>19</v>
      </c>
      <c r="D45" t="s">
        <v>103</v>
      </c>
      <c r="E45" t="s">
        <v>22895</v>
      </c>
      <c r="F45">
        <v>243</v>
      </c>
    </row>
    <row r="46" spans="1:6" x14ac:dyDescent="0.25">
      <c r="A46" t="s">
        <v>45</v>
      </c>
      <c r="B46">
        <v>2010</v>
      </c>
      <c r="C46" t="s">
        <v>20</v>
      </c>
      <c r="D46" t="s">
        <v>38</v>
      </c>
      <c r="E46" t="s">
        <v>22896</v>
      </c>
      <c r="F46">
        <v>3</v>
      </c>
    </row>
    <row r="47" spans="1:6" x14ac:dyDescent="0.25">
      <c r="A47" t="s">
        <v>45</v>
      </c>
      <c r="B47">
        <v>2010</v>
      </c>
      <c r="C47" t="s">
        <v>20</v>
      </c>
      <c r="D47" t="s">
        <v>102</v>
      </c>
      <c r="E47" t="s">
        <v>22897</v>
      </c>
      <c r="F47">
        <v>5</v>
      </c>
    </row>
    <row r="48" spans="1:6" x14ac:dyDescent="0.25">
      <c r="A48" t="s">
        <v>45</v>
      </c>
      <c r="B48">
        <v>2010</v>
      </c>
      <c r="C48" t="s">
        <v>20</v>
      </c>
      <c r="D48" t="s">
        <v>39</v>
      </c>
      <c r="E48" t="s">
        <v>22898</v>
      </c>
      <c r="F48">
        <v>3</v>
      </c>
    </row>
    <row r="49" spans="1:6" x14ac:dyDescent="0.25">
      <c r="A49" t="s">
        <v>45</v>
      </c>
      <c r="B49">
        <v>2010</v>
      </c>
      <c r="C49" t="s">
        <v>20</v>
      </c>
      <c r="D49" t="s">
        <v>103</v>
      </c>
      <c r="E49" t="s">
        <v>22899</v>
      </c>
      <c r="F49">
        <v>79</v>
      </c>
    </row>
    <row r="50" spans="1:6" x14ac:dyDescent="0.25">
      <c r="A50" t="s">
        <v>45</v>
      </c>
      <c r="B50">
        <v>2010</v>
      </c>
      <c r="C50" t="s">
        <v>18</v>
      </c>
      <c r="D50" t="s">
        <v>38</v>
      </c>
      <c r="E50" t="s">
        <v>22900</v>
      </c>
      <c r="F50">
        <v>3</v>
      </c>
    </row>
    <row r="51" spans="1:6" x14ac:dyDescent="0.25">
      <c r="A51" t="s">
        <v>45</v>
      </c>
      <c r="B51">
        <v>2010</v>
      </c>
      <c r="C51" t="s">
        <v>18</v>
      </c>
      <c r="D51" t="s">
        <v>40</v>
      </c>
      <c r="E51" t="s">
        <v>22901</v>
      </c>
      <c r="F51">
        <v>4</v>
      </c>
    </row>
    <row r="52" spans="1:6" x14ac:dyDescent="0.25">
      <c r="A52" t="s">
        <v>45</v>
      </c>
      <c r="B52">
        <v>2010</v>
      </c>
      <c r="C52" t="s">
        <v>18</v>
      </c>
      <c r="D52" t="s">
        <v>102</v>
      </c>
      <c r="E52" t="s">
        <v>22902</v>
      </c>
      <c r="F52">
        <v>19</v>
      </c>
    </row>
    <row r="53" spans="1:6" x14ac:dyDescent="0.25">
      <c r="A53" t="s">
        <v>45</v>
      </c>
      <c r="B53">
        <v>2010</v>
      </c>
      <c r="C53" t="s">
        <v>18</v>
      </c>
      <c r="D53" t="s">
        <v>107</v>
      </c>
      <c r="E53" t="s">
        <v>22903</v>
      </c>
      <c r="F53">
        <v>6</v>
      </c>
    </row>
    <row r="54" spans="1:6" x14ac:dyDescent="0.25">
      <c r="A54" t="s">
        <v>45</v>
      </c>
      <c r="B54">
        <v>2010</v>
      </c>
      <c r="C54" t="s">
        <v>18</v>
      </c>
      <c r="D54" t="s">
        <v>39</v>
      </c>
      <c r="E54" t="s">
        <v>22904</v>
      </c>
      <c r="F54">
        <v>15</v>
      </c>
    </row>
    <row r="55" spans="1:6" x14ac:dyDescent="0.25">
      <c r="A55" t="s">
        <v>45</v>
      </c>
      <c r="B55">
        <v>2010</v>
      </c>
      <c r="C55" t="s">
        <v>18</v>
      </c>
      <c r="D55" t="s">
        <v>103</v>
      </c>
      <c r="E55" t="s">
        <v>22905</v>
      </c>
      <c r="F55">
        <v>185</v>
      </c>
    </row>
    <row r="56" spans="1:6" x14ac:dyDescent="0.25">
      <c r="A56" t="s">
        <v>45</v>
      </c>
      <c r="B56">
        <v>2011</v>
      </c>
      <c r="C56" t="s">
        <v>14</v>
      </c>
      <c r="D56" t="s">
        <v>38</v>
      </c>
      <c r="E56" t="s">
        <v>22906</v>
      </c>
      <c r="F56">
        <v>3</v>
      </c>
    </row>
    <row r="57" spans="1:6" x14ac:dyDescent="0.25">
      <c r="A57" t="s">
        <v>45</v>
      </c>
      <c r="B57">
        <v>2011</v>
      </c>
      <c r="C57" t="s">
        <v>14</v>
      </c>
      <c r="D57" t="s">
        <v>40</v>
      </c>
      <c r="E57" t="s">
        <v>22907</v>
      </c>
      <c r="F57">
        <v>4</v>
      </c>
    </row>
    <row r="58" spans="1:6" x14ac:dyDescent="0.25">
      <c r="A58" t="s">
        <v>45</v>
      </c>
      <c r="B58">
        <v>2011</v>
      </c>
      <c r="C58" t="s">
        <v>14</v>
      </c>
      <c r="D58" t="s">
        <v>102</v>
      </c>
      <c r="E58" t="s">
        <v>22908</v>
      </c>
      <c r="F58">
        <v>40</v>
      </c>
    </row>
    <row r="59" spans="1:6" x14ac:dyDescent="0.25">
      <c r="A59" t="s">
        <v>45</v>
      </c>
      <c r="B59">
        <v>2011</v>
      </c>
      <c r="C59" t="s">
        <v>14</v>
      </c>
      <c r="D59" t="s">
        <v>107</v>
      </c>
      <c r="E59" t="s">
        <v>22909</v>
      </c>
      <c r="F59">
        <v>7</v>
      </c>
    </row>
    <row r="60" spans="1:6" x14ac:dyDescent="0.25">
      <c r="A60" t="s">
        <v>45</v>
      </c>
      <c r="B60">
        <v>2011</v>
      </c>
      <c r="C60" t="s">
        <v>14</v>
      </c>
      <c r="D60" t="s">
        <v>39</v>
      </c>
      <c r="E60" t="s">
        <v>22910</v>
      </c>
      <c r="F60">
        <v>16</v>
      </c>
    </row>
    <row r="61" spans="1:6" x14ac:dyDescent="0.25">
      <c r="A61" t="s">
        <v>45</v>
      </c>
      <c r="B61">
        <v>2011</v>
      </c>
      <c r="C61" t="s">
        <v>14</v>
      </c>
      <c r="D61" t="s">
        <v>103</v>
      </c>
      <c r="E61" t="s">
        <v>22911</v>
      </c>
      <c r="F61">
        <v>378</v>
      </c>
    </row>
    <row r="62" spans="1:6" x14ac:dyDescent="0.25">
      <c r="A62" t="s">
        <v>45</v>
      </c>
      <c r="B62">
        <v>2011</v>
      </c>
      <c r="C62" t="s">
        <v>12</v>
      </c>
      <c r="D62" t="s">
        <v>102</v>
      </c>
      <c r="E62" t="s">
        <v>22912</v>
      </c>
      <c r="F62">
        <v>1</v>
      </c>
    </row>
    <row r="63" spans="1:6" x14ac:dyDescent="0.25">
      <c r="A63" t="s">
        <v>45</v>
      </c>
      <c r="B63">
        <v>2011</v>
      </c>
      <c r="C63" t="s">
        <v>12</v>
      </c>
      <c r="D63" t="s">
        <v>39</v>
      </c>
      <c r="E63" t="s">
        <v>22913</v>
      </c>
      <c r="F63">
        <v>2</v>
      </c>
    </row>
    <row r="64" spans="1:6" x14ac:dyDescent="0.25">
      <c r="A64" t="s">
        <v>45</v>
      </c>
      <c r="B64">
        <v>2011</v>
      </c>
      <c r="C64" t="s">
        <v>12</v>
      </c>
      <c r="D64" t="s">
        <v>103</v>
      </c>
      <c r="E64" t="s">
        <v>22914</v>
      </c>
      <c r="F64">
        <v>57</v>
      </c>
    </row>
    <row r="65" spans="1:6" x14ac:dyDescent="0.25">
      <c r="A65" t="s">
        <v>45</v>
      </c>
      <c r="B65">
        <v>2011</v>
      </c>
      <c r="C65" t="s">
        <v>22</v>
      </c>
      <c r="D65" t="s">
        <v>38</v>
      </c>
      <c r="E65" t="s">
        <v>22915</v>
      </c>
      <c r="F65">
        <v>12</v>
      </c>
    </row>
    <row r="66" spans="1:6" x14ac:dyDescent="0.25">
      <c r="A66" t="s">
        <v>45</v>
      </c>
      <c r="B66">
        <v>2011</v>
      </c>
      <c r="C66" t="s">
        <v>22</v>
      </c>
      <c r="D66" t="s">
        <v>40</v>
      </c>
      <c r="E66" t="s">
        <v>22916</v>
      </c>
      <c r="F66">
        <v>10</v>
      </c>
    </row>
    <row r="67" spans="1:6" x14ac:dyDescent="0.25">
      <c r="A67" t="s">
        <v>45</v>
      </c>
      <c r="B67">
        <v>2011</v>
      </c>
      <c r="C67" t="s">
        <v>22</v>
      </c>
      <c r="D67" t="s">
        <v>102</v>
      </c>
      <c r="E67" t="s">
        <v>22917</v>
      </c>
      <c r="F67">
        <v>39</v>
      </c>
    </row>
    <row r="68" spans="1:6" x14ac:dyDescent="0.25">
      <c r="A68" t="s">
        <v>45</v>
      </c>
      <c r="B68">
        <v>2011</v>
      </c>
      <c r="C68" t="s">
        <v>22</v>
      </c>
      <c r="D68" t="s">
        <v>107</v>
      </c>
      <c r="E68" t="s">
        <v>22918</v>
      </c>
      <c r="F68">
        <v>2</v>
      </c>
    </row>
    <row r="69" spans="1:6" x14ac:dyDescent="0.25">
      <c r="A69" t="s">
        <v>45</v>
      </c>
      <c r="B69">
        <v>2011</v>
      </c>
      <c r="C69" t="s">
        <v>22</v>
      </c>
      <c r="D69" t="s">
        <v>39</v>
      </c>
      <c r="E69" t="s">
        <v>22919</v>
      </c>
      <c r="F69">
        <v>20</v>
      </c>
    </row>
    <row r="70" spans="1:6" x14ac:dyDescent="0.25">
      <c r="A70" t="s">
        <v>45</v>
      </c>
      <c r="B70">
        <v>2011</v>
      </c>
      <c r="C70" t="s">
        <v>22</v>
      </c>
      <c r="D70" t="s">
        <v>103</v>
      </c>
      <c r="E70" t="s">
        <v>22920</v>
      </c>
      <c r="F70">
        <v>326</v>
      </c>
    </row>
    <row r="71" spans="1:6" x14ac:dyDescent="0.25">
      <c r="A71" t="s">
        <v>45</v>
      </c>
      <c r="B71">
        <v>2011</v>
      </c>
      <c r="C71" t="s">
        <v>23</v>
      </c>
      <c r="D71" t="s">
        <v>38</v>
      </c>
      <c r="E71" t="s">
        <v>22921</v>
      </c>
      <c r="F71">
        <v>5</v>
      </c>
    </row>
    <row r="72" spans="1:6" x14ac:dyDescent="0.25">
      <c r="A72" t="s">
        <v>45</v>
      </c>
      <c r="B72">
        <v>2011</v>
      </c>
      <c r="C72" t="s">
        <v>23</v>
      </c>
      <c r="D72" t="s">
        <v>40</v>
      </c>
      <c r="E72" t="s">
        <v>22922</v>
      </c>
      <c r="F72">
        <v>3</v>
      </c>
    </row>
    <row r="73" spans="1:6" x14ac:dyDescent="0.25">
      <c r="A73" t="s">
        <v>45</v>
      </c>
      <c r="B73">
        <v>2011</v>
      </c>
      <c r="C73" t="s">
        <v>23</v>
      </c>
      <c r="D73" t="s">
        <v>102</v>
      </c>
      <c r="E73" t="s">
        <v>22923</v>
      </c>
      <c r="F73">
        <v>14</v>
      </c>
    </row>
    <row r="74" spans="1:6" x14ac:dyDescent="0.25">
      <c r="A74" t="s">
        <v>45</v>
      </c>
      <c r="B74">
        <v>2011</v>
      </c>
      <c r="C74" t="s">
        <v>23</v>
      </c>
      <c r="D74" t="s">
        <v>107</v>
      </c>
      <c r="E74" t="s">
        <v>22924</v>
      </c>
      <c r="F74">
        <v>2</v>
      </c>
    </row>
    <row r="75" spans="1:6" x14ac:dyDescent="0.25">
      <c r="A75" t="s">
        <v>45</v>
      </c>
      <c r="B75">
        <v>2011</v>
      </c>
      <c r="C75" t="s">
        <v>23</v>
      </c>
      <c r="D75" t="s">
        <v>39</v>
      </c>
      <c r="E75" t="s">
        <v>22925</v>
      </c>
      <c r="F75">
        <v>16</v>
      </c>
    </row>
    <row r="76" spans="1:6" x14ac:dyDescent="0.25">
      <c r="A76" t="s">
        <v>45</v>
      </c>
      <c r="B76">
        <v>2011</v>
      </c>
      <c r="C76" t="s">
        <v>23</v>
      </c>
      <c r="D76" t="s">
        <v>103</v>
      </c>
      <c r="E76" t="s">
        <v>22926</v>
      </c>
      <c r="F76">
        <v>273</v>
      </c>
    </row>
    <row r="77" spans="1:6" x14ac:dyDescent="0.25">
      <c r="A77" t="s">
        <v>45</v>
      </c>
      <c r="B77">
        <v>2011</v>
      </c>
      <c r="C77" t="s">
        <v>21</v>
      </c>
      <c r="D77" t="s">
        <v>38</v>
      </c>
      <c r="E77" t="s">
        <v>22927</v>
      </c>
      <c r="F77">
        <v>8</v>
      </c>
    </row>
    <row r="78" spans="1:6" x14ac:dyDescent="0.25">
      <c r="A78" t="s">
        <v>45</v>
      </c>
      <c r="B78">
        <v>2011</v>
      </c>
      <c r="C78" t="s">
        <v>21</v>
      </c>
      <c r="D78" t="s">
        <v>40</v>
      </c>
      <c r="E78" t="s">
        <v>22928</v>
      </c>
      <c r="F78">
        <v>6</v>
      </c>
    </row>
    <row r="79" spans="1:6" x14ac:dyDescent="0.25">
      <c r="A79" t="s">
        <v>45</v>
      </c>
      <c r="B79">
        <v>2011</v>
      </c>
      <c r="C79" t="s">
        <v>21</v>
      </c>
      <c r="D79" t="s">
        <v>102</v>
      </c>
      <c r="E79" t="s">
        <v>22929</v>
      </c>
      <c r="F79">
        <v>12</v>
      </c>
    </row>
    <row r="80" spans="1:6" x14ac:dyDescent="0.25">
      <c r="A80" t="s">
        <v>45</v>
      </c>
      <c r="B80">
        <v>2011</v>
      </c>
      <c r="C80" t="s">
        <v>21</v>
      </c>
      <c r="D80" t="s">
        <v>107</v>
      </c>
      <c r="E80" t="s">
        <v>22930</v>
      </c>
      <c r="F80">
        <v>2</v>
      </c>
    </row>
    <row r="81" spans="1:6" x14ac:dyDescent="0.25">
      <c r="A81" t="s">
        <v>45</v>
      </c>
      <c r="B81">
        <v>2011</v>
      </c>
      <c r="C81" t="s">
        <v>21</v>
      </c>
      <c r="D81" t="s">
        <v>39</v>
      </c>
      <c r="E81" t="s">
        <v>22931</v>
      </c>
      <c r="F81">
        <v>17</v>
      </c>
    </row>
    <row r="82" spans="1:6" x14ac:dyDescent="0.25">
      <c r="A82" t="s">
        <v>45</v>
      </c>
      <c r="B82">
        <v>2011</v>
      </c>
      <c r="C82" t="s">
        <v>21</v>
      </c>
      <c r="D82" t="s">
        <v>103</v>
      </c>
      <c r="E82" t="s">
        <v>22932</v>
      </c>
      <c r="F82">
        <v>186</v>
      </c>
    </row>
    <row r="83" spans="1:6" x14ac:dyDescent="0.25">
      <c r="A83" t="s">
        <v>45</v>
      </c>
      <c r="B83">
        <v>2011</v>
      </c>
      <c r="C83" t="s">
        <v>17</v>
      </c>
      <c r="D83" t="s">
        <v>38</v>
      </c>
      <c r="E83" t="s">
        <v>22933</v>
      </c>
      <c r="F83">
        <v>2</v>
      </c>
    </row>
    <row r="84" spans="1:6" x14ac:dyDescent="0.25">
      <c r="A84" t="s">
        <v>45</v>
      </c>
      <c r="B84">
        <v>2011</v>
      </c>
      <c r="C84" t="s">
        <v>17</v>
      </c>
      <c r="D84" t="s">
        <v>40</v>
      </c>
      <c r="E84" t="s">
        <v>22934</v>
      </c>
      <c r="F84">
        <v>5</v>
      </c>
    </row>
    <row r="85" spans="1:6" x14ac:dyDescent="0.25">
      <c r="A85" t="s">
        <v>45</v>
      </c>
      <c r="B85">
        <v>2011</v>
      </c>
      <c r="C85" t="s">
        <v>17</v>
      </c>
      <c r="D85" t="s">
        <v>102</v>
      </c>
      <c r="E85" t="s">
        <v>22935</v>
      </c>
      <c r="F85">
        <v>17</v>
      </c>
    </row>
    <row r="86" spans="1:6" x14ac:dyDescent="0.25">
      <c r="A86" t="s">
        <v>45</v>
      </c>
      <c r="B86">
        <v>2011</v>
      </c>
      <c r="C86" t="s">
        <v>17</v>
      </c>
      <c r="D86" t="s">
        <v>107</v>
      </c>
      <c r="E86" t="s">
        <v>22936</v>
      </c>
      <c r="F86">
        <v>2</v>
      </c>
    </row>
    <row r="87" spans="1:6" x14ac:dyDescent="0.25">
      <c r="A87" t="s">
        <v>45</v>
      </c>
      <c r="B87">
        <v>2011</v>
      </c>
      <c r="C87" t="s">
        <v>17</v>
      </c>
      <c r="D87" t="s">
        <v>39</v>
      </c>
      <c r="E87" t="s">
        <v>22937</v>
      </c>
      <c r="F87">
        <v>14</v>
      </c>
    </row>
    <row r="88" spans="1:6" x14ac:dyDescent="0.25">
      <c r="A88" t="s">
        <v>45</v>
      </c>
      <c r="B88">
        <v>2011</v>
      </c>
      <c r="C88" t="s">
        <v>17</v>
      </c>
      <c r="D88" t="s">
        <v>103</v>
      </c>
      <c r="E88" t="s">
        <v>22938</v>
      </c>
      <c r="F88">
        <v>342</v>
      </c>
    </row>
    <row r="89" spans="1:6" x14ac:dyDescent="0.25">
      <c r="A89" t="s">
        <v>45</v>
      </c>
      <c r="B89">
        <v>2011</v>
      </c>
      <c r="C89" t="s">
        <v>22852</v>
      </c>
      <c r="D89" t="s">
        <v>103</v>
      </c>
      <c r="E89" t="s">
        <v>22939</v>
      </c>
      <c r="F89">
        <v>2</v>
      </c>
    </row>
    <row r="90" spans="1:6" x14ac:dyDescent="0.25">
      <c r="A90" t="s">
        <v>45</v>
      </c>
      <c r="B90">
        <v>2011</v>
      </c>
      <c r="C90" t="s">
        <v>15</v>
      </c>
      <c r="D90" t="s">
        <v>102</v>
      </c>
      <c r="E90" t="s">
        <v>22940</v>
      </c>
      <c r="F90">
        <v>4</v>
      </c>
    </row>
    <row r="91" spans="1:6" x14ac:dyDescent="0.25">
      <c r="A91" t="s">
        <v>45</v>
      </c>
      <c r="B91">
        <v>2011</v>
      </c>
      <c r="C91" t="s">
        <v>15</v>
      </c>
      <c r="D91" t="s">
        <v>107</v>
      </c>
      <c r="E91" t="s">
        <v>22941</v>
      </c>
      <c r="F91">
        <v>7</v>
      </c>
    </row>
    <row r="92" spans="1:6" x14ac:dyDescent="0.25">
      <c r="A92" t="s">
        <v>45</v>
      </c>
      <c r="B92">
        <v>2011</v>
      </c>
      <c r="C92" t="s">
        <v>15</v>
      </c>
      <c r="D92" t="s">
        <v>39</v>
      </c>
      <c r="E92" t="s">
        <v>22942</v>
      </c>
      <c r="F92">
        <v>1</v>
      </c>
    </row>
    <row r="93" spans="1:6" x14ac:dyDescent="0.25">
      <c r="A93" t="s">
        <v>45</v>
      </c>
      <c r="B93">
        <v>2011</v>
      </c>
      <c r="C93" t="s">
        <v>15</v>
      </c>
      <c r="D93" t="s">
        <v>103</v>
      </c>
      <c r="E93" t="s">
        <v>22943</v>
      </c>
      <c r="F93">
        <v>41</v>
      </c>
    </row>
    <row r="94" spans="1:6" x14ac:dyDescent="0.25">
      <c r="A94" t="s">
        <v>45</v>
      </c>
      <c r="B94">
        <v>2011</v>
      </c>
      <c r="C94" t="s">
        <v>19</v>
      </c>
      <c r="D94" t="s">
        <v>38</v>
      </c>
      <c r="E94" t="s">
        <v>22944</v>
      </c>
      <c r="F94">
        <v>3</v>
      </c>
    </row>
    <row r="95" spans="1:6" x14ac:dyDescent="0.25">
      <c r="A95" t="s">
        <v>45</v>
      </c>
      <c r="B95">
        <v>2011</v>
      </c>
      <c r="C95" t="s">
        <v>19</v>
      </c>
      <c r="D95" t="s">
        <v>40</v>
      </c>
      <c r="E95" t="s">
        <v>22945</v>
      </c>
      <c r="F95">
        <v>2</v>
      </c>
    </row>
    <row r="96" spans="1:6" x14ac:dyDescent="0.25">
      <c r="A96" t="s">
        <v>45</v>
      </c>
      <c r="B96">
        <v>2011</v>
      </c>
      <c r="C96" t="s">
        <v>19</v>
      </c>
      <c r="D96" t="s">
        <v>102</v>
      </c>
      <c r="E96" t="s">
        <v>22946</v>
      </c>
      <c r="F96">
        <v>27</v>
      </c>
    </row>
    <row r="97" spans="1:6" x14ac:dyDescent="0.25">
      <c r="A97" t="s">
        <v>45</v>
      </c>
      <c r="B97">
        <v>2011</v>
      </c>
      <c r="C97" t="s">
        <v>19</v>
      </c>
      <c r="D97" t="s">
        <v>107</v>
      </c>
      <c r="E97" t="s">
        <v>22947</v>
      </c>
      <c r="F97">
        <v>3</v>
      </c>
    </row>
    <row r="98" spans="1:6" x14ac:dyDescent="0.25">
      <c r="A98" t="s">
        <v>45</v>
      </c>
      <c r="B98">
        <v>2011</v>
      </c>
      <c r="C98" t="s">
        <v>19</v>
      </c>
      <c r="D98" t="s">
        <v>39</v>
      </c>
      <c r="E98" t="s">
        <v>22948</v>
      </c>
      <c r="F98">
        <v>22</v>
      </c>
    </row>
    <row r="99" spans="1:6" x14ac:dyDescent="0.25">
      <c r="A99" t="s">
        <v>45</v>
      </c>
      <c r="B99">
        <v>2011</v>
      </c>
      <c r="C99" t="s">
        <v>19</v>
      </c>
      <c r="D99" t="s">
        <v>103</v>
      </c>
      <c r="E99" t="s">
        <v>22949</v>
      </c>
      <c r="F99">
        <v>274</v>
      </c>
    </row>
    <row r="100" spans="1:6" x14ac:dyDescent="0.25">
      <c r="A100" t="s">
        <v>45</v>
      </c>
      <c r="B100">
        <v>2011</v>
      </c>
      <c r="C100" t="s">
        <v>20</v>
      </c>
      <c r="D100" t="s">
        <v>102</v>
      </c>
      <c r="E100" t="s">
        <v>22950</v>
      </c>
      <c r="F100">
        <v>1</v>
      </c>
    </row>
    <row r="101" spans="1:6" x14ac:dyDescent="0.25">
      <c r="A101" t="s">
        <v>45</v>
      </c>
      <c r="B101">
        <v>2011</v>
      </c>
      <c r="C101" t="s">
        <v>20</v>
      </c>
      <c r="D101" t="s">
        <v>39</v>
      </c>
      <c r="E101" t="s">
        <v>22951</v>
      </c>
      <c r="F101">
        <v>2</v>
      </c>
    </row>
    <row r="102" spans="1:6" x14ac:dyDescent="0.25">
      <c r="A102" t="s">
        <v>45</v>
      </c>
      <c r="B102">
        <v>2011</v>
      </c>
      <c r="C102" t="s">
        <v>20</v>
      </c>
      <c r="D102" t="s">
        <v>103</v>
      </c>
      <c r="E102" t="s">
        <v>22952</v>
      </c>
      <c r="F102">
        <v>30</v>
      </c>
    </row>
    <row r="103" spans="1:6" x14ac:dyDescent="0.25">
      <c r="A103" t="s">
        <v>45</v>
      </c>
      <c r="B103">
        <v>2011</v>
      </c>
      <c r="C103" t="s">
        <v>18</v>
      </c>
      <c r="D103" t="s">
        <v>38</v>
      </c>
      <c r="E103" t="s">
        <v>22953</v>
      </c>
      <c r="F103">
        <v>3</v>
      </c>
    </row>
    <row r="104" spans="1:6" x14ac:dyDescent="0.25">
      <c r="A104" t="s">
        <v>45</v>
      </c>
      <c r="B104">
        <v>2011</v>
      </c>
      <c r="C104" t="s">
        <v>18</v>
      </c>
      <c r="D104" t="s">
        <v>40</v>
      </c>
      <c r="E104" t="s">
        <v>22954</v>
      </c>
      <c r="F104">
        <v>1</v>
      </c>
    </row>
    <row r="105" spans="1:6" x14ac:dyDescent="0.25">
      <c r="A105" t="s">
        <v>45</v>
      </c>
      <c r="B105">
        <v>2011</v>
      </c>
      <c r="C105" t="s">
        <v>18</v>
      </c>
      <c r="D105" t="s">
        <v>102</v>
      </c>
      <c r="E105" t="s">
        <v>22955</v>
      </c>
      <c r="F105">
        <v>20</v>
      </c>
    </row>
    <row r="106" spans="1:6" x14ac:dyDescent="0.25">
      <c r="A106" t="s">
        <v>45</v>
      </c>
      <c r="B106">
        <v>2011</v>
      </c>
      <c r="C106" t="s">
        <v>18</v>
      </c>
      <c r="D106" t="s">
        <v>107</v>
      </c>
      <c r="E106" t="s">
        <v>22956</v>
      </c>
      <c r="F106">
        <v>4</v>
      </c>
    </row>
    <row r="107" spans="1:6" x14ac:dyDescent="0.25">
      <c r="A107" t="s">
        <v>45</v>
      </c>
      <c r="B107">
        <v>2011</v>
      </c>
      <c r="C107" t="s">
        <v>18</v>
      </c>
      <c r="D107" t="s">
        <v>39</v>
      </c>
      <c r="E107" t="s">
        <v>22957</v>
      </c>
      <c r="F107">
        <v>15</v>
      </c>
    </row>
    <row r="108" spans="1:6" x14ac:dyDescent="0.25">
      <c r="A108" t="s">
        <v>45</v>
      </c>
      <c r="B108">
        <v>2011</v>
      </c>
      <c r="C108" t="s">
        <v>18</v>
      </c>
      <c r="D108" t="s">
        <v>103</v>
      </c>
      <c r="E108" t="s">
        <v>22958</v>
      </c>
      <c r="F108">
        <v>218</v>
      </c>
    </row>
    <row r="109" spans="1:6" x14ac:dyDescent="0.25">
      <c r="A109" t="s">
        <v>45</v>
      </c>
      <c r="B109">
        <v>2012</v>
      </c>
      <c r="C109" t="s">
        <v>14</v>
      </c>
      <c r="D109" t="s">
        <v>38</v>
      </c>
      <c r="E109" t="s">
        <v>22959</v>
      </c>
      <c r="F109">
        <v>4</v>
      </c>
    </row>
    <row r="110" spans="1:6" x14ac:dyDescent="0.25">
      <c r="A110" t="s">
        <v>45</v>
      </c>
      <c r="B110">
        <v>2012</v>
      </c>
      <c r="C110" t="s">
        <v>14</v>
      </c>
      <c r="D110" t="s">
        <v>40</v>
      </c>
      <c r="E110" t="s">
        <v>22960</v>
      </c>
      <c r="F110">
        <v>9</v>
      </c>
    </row>
    <row r="111" spans="1:6" x14ac:dyDescent="0.25">
      <c r="A111" t="s">
        <v>45</v>
      </c>
      <c r="B111">
        <v>2012</v>
      </c>
      <c r="C111" t="s">
        <v>14</v>
      </c>
      <c r="D111" t="s">
        <v>102</v>
      </c>
      <c r="E111" t="s">
        <v>22961</v>
      </c>
      <c r="F111">
        <v>43</v>
      </c>
    </row>
    <row r="112" spans="1:6" x14ac:dyDescent="0.25">
      <c r="A112" t="s">
        <v>45</v>
      </c>
      <c r="B112">
        <v>2012</v>
      </c>
      <c r="C112" t="s">
        <v>14</v>
      </c>
      <c r="D112" t="s">
        <v>107</v>
      </c>
      <c r="E112" t="s">
        <v>22962</v>
      </c>
      <c r="F112">
        <v>21</v>
      </c>
    </row>
    <row r="113" spans="1:6" x14ac:dyDescent="0.25">
      <c r="A113" t="s">
        <v>45</v>
      </c>
      <c r="B113">
        <v>2012</v>
      </c>
      <c r="C113" t="s">
        <v>14</v>
      </c>
      <c r="D113" t="s">
        <v>39</v>
      </c>
      <c r="E113" t="s">
        <v>22963</v>
      </c>
      <c r="F113">
        <v>30</v>
      </c>
    </row>
    <row r="114" spans="1:6" x14ac:dyDescent="0.25">
      <c r="A114" t="s">
        <v>45</v>
      </c>
      <c r="B114">
        <v>2012</v>
      </c>
      <c r="C114" t="s">
        <v>14</v>
      </c>
      <c r="D114" t="s">
        <v>103</v>
      </c>
      <c r="E114" t="s">
        <v>22964</v>
      </c>
      <c r="F114">
        <v>350</v>
      </c>
    </row>
    <row r="115" spans="1:6" x14ac:dyDescent="0.25">
      <c r="A115" t="s">
        <v>45</v>
      </c>
      <c r="B115">
        <v>2012</v>
      </c>
      <c r="C115" t="s">
        <v>12</v>
      </c>
      <c r="D115" t="s">
        <v>102</v>
      </c>
      <c r="E115" t="s">
        <v>22965</v>
      </c>
      <c r="F115">
        <v>5</v>
      </c>
    </row>
    <row r="116" spans="1:6" x14ac:dyDescent="0.25">
      <c r="A116" t="s">
        <v>45</v>
      </c>
      <c r="B116">
        <v>2012</v>
      </c>
      <c r="C116" t="s">
        <v>12</v>
      </c>
      <c r="D116" t="s">
        <v>107</v>
      </c>
      <c r="E116" t="s">
        <v>22966</v>
      </c>
      <c r="F116">
        <v>1</v>
      </c>
    </row>
    <row r="117" spans="1:6" x14ac:dyDescent="0.25">
      <c r="A117" t="s">
        <v>45</v>
      </c>
      <c r="B117">
        <v>2012</v>
      </c>
      <c r="C117" t="s">
        <v>12</v>
      </c>
      <c r="D117" t="s">
        <v>39</v>
      </c>
      <c r="E117" t="s">
        <v>22967</v>
      </c>
      <c r="F117">
        <v>1</v>
      </c>
    </row>
    <row r="118" spans="1:6" x14ac:dyDescent="0.25">
      <c r="A118" t="s">
        <v>45</v>
      </c>
      <c r="B118">
        <v>2012</v>
      </c>
      <c r="C118" t="s">
        <v>12</v>
      </c>
      <c r="D118" t="s">
        <v>103</v>
      </c>
      <c r="E118" t="s">
        <v>22968</v>
      </c>
      <c r="F118">
        <v>52</v>
      </c>
    </row>
    <row r="119" spans="1:6" x14ac:dyDescent="0.25">
      <c r="A119" t="s">
        <v>45</v>
      </c>
      <c r="B119">
        <v>2012</v>
      </c>
      <c r="C119" t="s">
        <v>22</v>
      </c>
      <c r="D119" t="s">
        <v>38</v>
      </c>
      <c r="E119" t="s">
        <v>22969</v>
      </c>
      <c r="F119">
        <v>18</v>
      </c>
    </row>
    <row r="120" spans="1:6" x14ac:dyDescent="0.25">
      <c r="A120" t="s">
        <v>45</v>
      </c>
      <c r="B120">
        <v>2012</v>
      </c>
      <c r="C120" t="s">
        <v>22</v>
      </c>
      <c r="D120" t="s">
        <v>40</v>
      </c>
      <c r="E120" t="s">
        <v>22970</v>
      </c>
      <c r="F120">
        <v>21</v>
      </c>
    </row>
    <row r="121" spans="1:6" x14ac:dyDescent="0.25">
      <c r="A121" t="s">
        <v>45</v>
      </c>
      <c r="B121">
        <v>2012</v>
      </c>
      <c r="C121" t="s">
        <v>22</v>
      </c>
      <c r="D121" t="s">
        <v>102</v>
      </c>
      <c r="E121" t="s">
        <v>22971</v>
      </c>
      <c r="F121">
        <v>22</v>
      </c>
    </row>
    <row r="122" spans="1:6" x14ac:dyDescent="0.25">
      <c r="A122" t="s">
        <v>45</v>
      </c>
      <c r="B122">
        <v>2012</v>
      </c>
      <c r="C122" t="s">
        <v>22</v>
      </c>
      <c r="D122" t="s">
        <v>107</v>
      </c>
      <c r="E122" t="s">
        <v>22972</v>
      </c>
      <c r="F122">
        <v>4</v>
      </c>
    </row>
    <row r="123" spans="1:6" x14ac:dyDescent="0.25">
      <c r="A123" t="s">
        <v>45</v>
      </c>
      <c r="B123">
        <v>2012</v>
      </c>
      <c r="C123" t="s">
        <v>22</v>
      </c>
      <c r="D123" t="s">
        <v>39</v>
      </c>
      <c r="E123" t="s">
        <v>22973</v>
      </c>
      <c r="F123">
        <v>24</v>
      </c>
    </row>
    <row r="124" spans="1:6" x14ac:dyDescent="0.25">
      <c r="A124" t="s">
        <v>45</v>
      </c>
      <c r="B124">
        <v>2012</v>
      </c>
      <c r="C124" t="s">
        <v>22</v>
      </c>
      <c r="D124" t="s">
        <v>103</v>
      </c>
      <c r="E124" t="s">
        <v>22974</v>
      </c>
      <c r="F124">
        <v>322</v>
      </c>
    </row>
    <row r="125" spans="1:6" x14ac:dyDescent="0.25">
      <c r="A125" t="s">
        <v>45</v>
      </c>
      <c r="B125">
        <v>2012</v>
      </c>
      <c r="C125" t="s">
        <v>23</v>
      </c>
      <c r="D125" t="s">
        <v>38</v>
      </c>
      <c r="E125" t="s">
        <v>22975</v>
      </c>
      <c r="F125">
        <v>4</v>
      </c>
    </row>
    <row r="126" spans="1:6" x14ac:dyDescent="0.25">
      <c r="A126" t="s">
        <v>45</v>
      </c>
      <c r="B126">
        <v>2012</v>
      </c>
      <c r="C126" t="s">
        <v>23</v>
      </c>
      <c r="D126" t="s">
        <v>40</v>
      </c>
      <c r="E126" t="s">
        <v>22976</v>
      </c>
      <c r="F126">
        <v>8</v>
      </c>
    </row>
    <row r="127" spans="1:6" x14ac:dyDescent="0.25">
      <c r="A127" t="s">
        <v>45</v>
      </c>
      <c r="B127">
        <v>2012</v>
      </c>
      <c r="C127" t="s">
        <v>23</v>
      </c>
      <c r="D127" t="s">
        <v>102</v>
      </c>
      <c r="E127" t="s">
        <v>22977</v>
      </c>
      <c r="F127">
        <v>16</v>
      </c>
    </row>
    <row r="128" spans="1:6" x14ac:dyDescent="0.25">
      <c r="A128" t="s">
        <v>45</v>
      </c>
      <c r="B128">
        <v>2012</v>
      </c>
      <c r="C128" t="s">
        <v>23</v>
      </c>
      <c r="D128" t="s">
        <v>107</v>
      </c>
      <c r="E128" t="s">
        <v>22978</v>
      </c>
      <c r="F128">
        <v>21</v>
      </c>
    </row>
    <row r="129" spans="1:6" x14ac:dyDescent="0.25">
      <c r="A129" t="s">
        <v>45</v>
      </c>
      <c r="B129">
        <v>2012</v>
      </c>
      <c r="C129" t="s">
        <v>23</v>
      </c>
      <c r="D129" t="s">
        <v>39</v>
      </c>
      <c r="E129" t="s">
        <v>22979</v>
      </c>
      <c r="F129">
        <v>20</v>
      </c>
    </row>
    <row r="130" spans="1:6" x14ac:dyDescent="0.25">
      <c r="A130" t="s">
        <v>45</v>
      </c>
      <c r="B130">
        <v>2012</v>
      </c>
      <c r="C130" t="s">
        <v>23</v>
      </c>
      <c r="D130" t="s">
        <v>103</v>
      </c>
      <c r="E130" t="s">
        <v>22980</v>
      </c>
      <c r="F130">
        <v>254</v>
      </c>
    </row>
    <row r="131" spans="1:6" x14ac:dyDescent="0.25">
      <c r="A131" t="s">
        <v>45</v>
      </c>
      <c r="B131">
        <v>2012</v>
      </c>
      <c r="C131" t="s">
        <v>21</v>
      </c>
      <c r="D131" t="s">
        <v>38</v>
      </c>
      <c r="E131" t="s">
        <v>22981</v>
      </c>
      <c r="F131">
        <v>9</v>
      </c>
    </row>
    <row r="132" spans="1:6" x14ac:dyDescent="0.25">
      <c r="A132" t="s">
        <v>45</v>
      </c>
      <c r="B132">
        <v>2012</v>
      </c>
      <c r="C132" t="s">
        <v>21</v>
      </c>
      <c r="D132" t="s">
        <v>40</v>
      </c>
      <c r="E132" t="s">
        <v>22982</v>
      </c>
      <c r="F132">
        <v>8</v>
      </c>
    </row>
    <row r="133" spans="1:6" x14ac:dyDescent="0.25">
      <c r="A133" t="s">
        <v>45</v>
      </c>
      <c r="B133">
        <v>2012</v>
      </c>
      <c r="C133" t="s">
        <v>21</v>
      </c>
      <c r="D133" t="s">
        <v>102</v>
      </c>
      <c r="E133" t="s">
        <v>22983</v>
      </c>
      <c r="F133">
        <v>16</v>
      </c>
    </row>
    <row r="134" spans="1:6" x14ac:dyDescent="0.25">
      <c r="A134" t="s">
        <v>45</v>
      </c>
      <c r="B134">
        <v>2012</v>
      </c>
      <c r="C134" t="s">
        <v>21</v>
      </c>
      <c r="D134" t="s">
        <v>107</v>
      </c>
      <c r="E134" t="s">
        <v>22984</v>
      </c>
      <c r="F134">
        <v>5</v>
      </c>
    </row>
    <row r="135" spans="1:6" x14ac:dyDescent="0.25">
      <c r="A135" t="s">
        <v>45</v>
      </c>
      <c r="B135">
        <v>2012</v>
      </c>
      <c r="C135" t="s">
        <v>21</v>
      </c>
      <c r="D135" t="s">
        <v>39</v>
      </c>
      <c r="E135" t="s">
        <v>22985</v>
      </c>
      <c r="F135">
        <v>17</v>
      </c>
    </row>
    <row r="136" spans="1:6" x14ac:dyDescent="0.25">
      <c r="A136" t="s">
        <v>45</v>
      </c>
      <c r="B136">
        <v>2012</v>
      </c>
      <c r="C136" t="s">
        <v>21</v>
      </c>
      <c r="D136" t="s">
        <v>103</v>
      </c>
      <c r="E136" t="s">
        <v>22986</v>
      </c>
      <c r="F136">
        <v>175</v>
      </c>
    </row>
    <row r="137" spans="1:6" x14ac:dyDescent="0.25">
      <c r="A137" t="s">
        <v>45</v>
      </c>
      <c r="B137">
        <v>2012</v>
      </c>
      <c r="C137" t="s">
        <v>17</v>
      </c>
      <c r="D137" t="s">
        <v>38</v>
      </c>
      <c r="E137" t="s">
        <v>22987</v>
      </c>
      <c r="F137">
        <v>3</v>
      </c>
    </row>
    <row r="138" spans="1:6" x14ac:dyDescent="0.25">
      <c r="A138" t="s">
        <v>45</v>
      </c>
      <c r="B138">
        <v>2012</v>
      </c>
      <c r="C138" t="s">
        <v>17</v>
      </c>
      <c r="D138" t="s">
        <v>40</v>
      </c>
      <c r="E138" t="s">
        <v>22988</v>
      </c>
      <c r="F138">
        <v>16</v>
      </c>
    </row>
    <row r="139" spans="1:6" x14ac:dyDescent="0.25">
      <c r="A139" t="s">
        <v>45</v>
      </c>
      <c r="B139">
        <v>2012</v>
      </c>
      <c r="C139" t="s">
        <v>17</v>
      </c>
      <c r="D139" t="s">
        <v>102</v>
      </c>
      <c r="E139" t="s">
        <v>22989</v>
      </c>
      <c r="F139">
        <v>21</v>
      </c>
    </row>
    <row r="140" spans="1:6" x14ac:dyDescent="0.25">
      <c r="A140" t="s">
        <v>45</v>
      </c>
      <c r="B140">
        <v>2012</v>
      </c>
      <c r="C140" t="s">
        <v>17</v>
      </c>
      <c r="D140" t="s">
        <v>107</v>
      </c>
      <c r="E140" t="s">
        <v>22990</v>
      </c>
      <c r="F140">
        <v>7</v>
      </c>
    </row>
    <row r="141" spans="1:6" x14ac:dyDescent="0.25">
      <c r="A141" t="s">
        <v>45</v>
      </c>
      <c r="B141">
        <v>2012</v>
      </c>
      <c r="C141" t="s">
        <v>17</v>
      </c>
      <c r="D141" t="s">
        <v>39</v>
      </c>
      <c r="E141" t="s">
        <v>22991</v>
      </c>
      <c r="F141">
        <v>23</v>
      </c>
    </row>
    <row r="142" spans="1:6" x14ac:dyDescent="0.25">
      <c r="A142" t="s">
        <v>45</v>
      </c>
      <c r="B142">
        <v>2012</v>
      </c>
      <c r="C142" t="s">
        <v>17</v>
      </c>
      <c r="D142" t="s">
        <v>103</v>
      </c>
      <c r="E142" t="s">
        <v>22992</v>
      </c>
      <c r="F142">
        <v>331</v>
      </c>
    </row>
    <row r="143" spans="1:6" x14ac:dyDescent="0.25">
      <c r="A143" t="s">
        <v>45</v>
      </c>
      <c r="B143">
        <v>2012</v>
      </c>
      <c r="C143" t="s">
        <v>22852</v>
      </c>
      <c r="D143" t="s">
        <v>103</v>
      </c>
      <c r="E143" t="s">
        <v>22993</v>
      </c>
      <c r="F143">
        <v>2</v>
      </c>
    </row>
    <row r="144" spans="1:6" x14ac:dyDescent="0.25">
      <c r="A144" t="s">
        <v>45</v>
      </c>
      <c r="B144">
        <v>2012</v>
      </c>
      <c r="C144" t="s">
        <v>15</v>
      </c>
      <c r="D144" t="s">
        <v>102</v>
      </c>
      <c r="E144" t="s">
        <v>22994</v>
      </c>
      <c r="F144">
        <v>6</v>
      </c>
    </row>
    <row r="145" spans="1:6" x14ac:dyDescent="0.25">
      <c r="A145" t="s">
        <v>45</v>
      </c>
      <c r="B145">
        <v>2012</v>
      </c>
      <c r="C145" t="s">
        <v>15</v>
      </c>
      <c r="D145" t="s">
        <v>107</v>
      </c>
      <c r="E145" t="s">
        <v>22995</v>
      </c>
      <c r="F145">
        <v>1</v>
      </c>
    </row>
    <row r="146" spans="1:6" x14ac:dyDescent="0.25">
      <c r="A146" t="s">
        <v>45</v>
      </c>
      <c r="B146">
        <v>2012</v>
      </c>
      <c r="C146" t="s">
        <v>15</v>
      </c>
      <c r="D146" t="s">
        <v>39</v>
      </c>
      <c r="E146" t="s">
        <v>22996</v>
      </c>
      <c r="F146">
        <v>6</v>
      </c>
    </row>
    <row r="147" spans="1:6" x14ac:dyDescent="0.25">
      <c r="A147" t="s">
        <v>45</v>
      </c>
      <c r="B147">
        <v>2012</v>
      </c>
      <c r="C147" t="s">
        <v>15</v>
      </c>
      <c r="D147" t="s">
        <v>103</v>
      </c>
      <c r="E147" t="s">
        <v>22997</v>
      </c>
      <c r="F147">
        <v>37</v>
      </c>
    </row>
    <row r="148" spans="1:6" x14ac:dyDescent="0.25">
      <c r="A148" t="s">
        <v>45</v>
      </c>
      <c r="B148">
        <v>2012</v>
      </c>
      <c r="C148" t="s">
        <v>19</v>
      </c>
      <c r="D148" t="s">
        <v>38</v>
      </c>
      <c r="E148" t="s">
        <v>22998</v>
      </c>
      <c r="F148">
        <v>2</v>
      </c>
    </row>
    <row r="149" spans="1:6" x14ac:dyDescent="0.25">
      <c r="A149" t="s">
        <v>45</v>
      </c>
      <c r="B149">
        <v>2012</v>
      </c>
      <c r="C149" t="s">
        <v>19</v>
      </c>
      <c r="D149" t="s">
        <v>40</v>
      </c>
      <c r="E149" t="s">
        <v>22999</v>
      </c>
      <c r="F149">
        <v>6</v>
      </c>
    </row>
    <row r="150" spans="1:6" x14ac:dyDescent="0.25">
      <c r="A150" t="s">
        <v>45</v>
      </c>
      <c r="B150">
        <v>2012</v>
      </c>
      <c r="C150" t="s">
        <v>19</v>
      </c>
      <c r="D150" t="s">
        <v>102</v>
      </c>
      <c r="E150" t="s">
        <v>23000</v>
      </c>
      <c r="F150">
        <v>25</v>
      </c>
    </row>
    <row r="151" spans="1:6" x14ac:dyDescent="0.25">
      <c r="A151" t="s">
        <v>45</v>
      </c>
      <c r="B151">
        <v>2012</v>
      </c>
      <c r="C151" t="s">
        <v>19</v>
      </c>
      <c r="D151" t="s">
        <v>107</v>
      </c>
      <c r="E151" t="s">
        <v>23001</v>
      </c>
      <c r="F151">
        <v>4</v>
      </c>
    </row>
    <row r="152" spans="1:6" x14ac:dyDescent="0.25">
      <c r="A152" t="s">
        <v>45</v>
      </c>
      <c r="B152">
        <v>2012</v>
      </c>
      <c r="C152" t="s">
        <v>19</v>
      </c>
      <c r="D152" t="s">
        <v>39</v>
      </c>
      <c r="E152" t="s">
        <v>23002</v>
      </c>
      <c r="F152">
        <v>14</v>
      </c>
    </row>
    <row r="153" spans="1:6" x14ac:dyDescent="0.25">
      <c r="A153" t="s">
        <v>45</v>
      </c>
      <c r="B153">
        <v>2012</v>
      </c>
      <c r="C153" t="s">
        <v>19</v>
      </c>
      <c r="D153" t="s">
        <v>103</v>
      </c>
      <c r="E153" t="s">
        <v>23003</v>
      </c>
      <c r="F153">
        <v>280</v>
      </c>
    </row>
    <row r="154" spans="1:6" x14ac:dyDescent="0.25">
      <c r="A154" t="s">
        <v>45</v>
      </c>
      <c r="B154">
        <v>2012</v>
      </c>
      <c r="C154" t="s">
        <v>20</v>
      </c>
      <c r="D154" t="s">
        <v>40</v>
      </c>
      <c r="E154" t="s">
        <v>23004</v>
      </c>
      <c r="F154">
        <v>1</v>
      </c>
    </row>
    <row r="155" spans="1:6" x14ac:dyDescent="0.25">
      <c r="A155" t="s">
        <v>45</v>
      </c>
      <c r="B155">
        <v>2012</v>
      </c>
      <c r="C155" t="s">
        <v>20</v>
      </c>
      <c r="D155" t="s">
        <v>102</v>
      </c>
      <c r="E155" t="s">
        <v>23005</v>
      </c>
      <c r="F155">
        <v>2</v>
      </c>
    </row>
    <row r="156" spans="1:6" x14ac:dyDescent="0.25">
      <c r="A156" t="s">
        <v>45</v>
      </c>
      <c r="B156">
        <v>2012</v>
      </c>
      <c r="C156" t="s">
        <v>20</v>
      </c>
      <c r="D156" t="s">
        <v>103</v>
      </c>
      <c r="E156" t="s">
        <v>23006</v>
      </c>
      <c r="F156">
        <v>28</v>
      </c>
    </row>
    <row r="157" spans="1:6" x14ac:dyDescent="0.25">
      <c r="A157" t="s">
        <v>45</v>
      </c>
      <c r="B157">
        <v>2012</v>
      </c>
      <c r="C157" t="s">
        <v>18</v>
      </c>
      <c r="D157" t="s">
        <v>38</v>
      </c>
      <c r="E157" t="s">
        <v>23007</v>
      </c>
      <c r="F157">
        <v>4</v>
      </c>
    </row>
    <row r="158" spans="1:6" x14ac:dyDescent="0.25">
      <c r="A158" t="s">
        <v>45</v>
      </c>
      <c r="B158">
        <v>2012</v>
      </c>
      <c r="C158" t="s">
        <v>18</v>
      </c>
      <c r="D158" t="s">
        <v>40</v>
      </c>
      <c r="E158" t="s">
        <v>23008</v>
      </c>
      <c r="F158">
        <v>5</v>
      </c>
    </row>
    <row r="159" spans="1:6" x14ac:dyDescent="0.25">
      <c r="A159" t="s">
        <v>45</v>
      </c>
      <c r="B159">
        <v>2012</v>
      </c>
      <c r="C159" t="s">
        <v>18</v>
      </c>
      <c r="D159" t="s">
        <v>102</v>
      </c>
      <c r="E159" t="s">
        <v>23009</v>
      </c>
      <c r="F159">
        <v>21</v>
      </c>
    </row>
    <row r="160" spans="1:6" x14ac:dyDescent="0.25">
      <c r="A160" t="s">
        <v>45</v>
      </c>
      <c r="B160">
        <v>2012</v>
      </c>
      <c r="C160" t="s">
        <v>18</v>
      </c>
      <c r="D160" t="s">
        <v>107</v>
      </c>
      <c r="E160" t="s">
        <v>23010</v>
      </c>
      <c r="F160">
        <v>2</v>
      </c>
    </row>
    <row r="161" spans="1:6" x14ac:dyDescent="0.25">
      <c r="A161" t="s">
        <v>45</v>
      </c>
      <c r="B161">
        <v>2012</v>
      </c>
      <c r="C161" t="s">
        <v>18</v>
      </c>
      <c r="D161" t="s">
        <v>39</v>
      </c>
      <c r="E161" t="s">
        <v>23011</v>
      </c>
      <c r="F161">
        <v>14</v>
      </c>
    </row>
    <row r="162" spans="1:6" x14ac:dyDescent="0.25">
      <c r="A162" t="s">
        <v>45</v>
      </c>
      <c r="B162">
        <v>2012</v>
      </c>
      <c r="C162" t="s">
        <v>18</v>
      </c>
      <c r="D162" t="s">
        <v>103</v>
      </c>
      <c r="E162" t="s">
        <v>23012</v>
      </c>
      <c r="F162">
        <v>205</v>
      </c>
    </row>
    <row r="163" spans="1:6" x14ac:dyDescent="0.25">
      <c r="A163" t="s">
        <v>45</v>
      </c>
      <c r="B163">
        <v>2013</v>
      </c>
      <c r="C163" t="s">
        <v>14</v>
      </c>
      <c r="D163" t="s">
        <v>38</v>
      </c>
      <c r="E163" t="s">
        <v>23013</v>
      </c>
      <c r="F163">
        <v>12</v>
      </c>
    </row>
    <row r="164" spans="1:6" x14ac:dyDescent="0.25">
      <c r="A164" t="s">
        <v>45</v>
      </c>
      <c r="B164">
        <v>2013</v>
      </c>
      <c r="C164" t="s">
        <v>14</v>
      </c>
      <c r="D164" t="s">
        <v>40</v>
      </c>
      <c r="E164" t="s">
        <v>23014</v>
      </c>
      <c r="F164">
        <v>15</v>
      </c>
    </row>
    <row r="165" spans="1:6" x14ac:dyDescent="0.25">
      <c r="A165" t="s">
        <v>45</v>
      </c>
      <c r="B165">
        <v>2013</v>
      </c>
      <c r="C165" t="s">
        <v>14</v>
      </c>
      <c r="D165" t="s">
        <v>102</v>
      </c>
      <c r="E165" t="s">
        <v>23015</v>
      </c>
      <c r="F165">
        <v>34</v>
      </c>
    </row>
    <row r="166" spans="1:6" x14ac:dyDescent="0.25">
      <c r="A166" t="s">
        <v>45</v>
      </c>
      <c r="B166">
        <v>2013</v>
      </c>
      <c r="C166" t="s">
        <v>14</v>
      </c>
      <c r="D166" t="s">
        <v>107</v>
      </c>
      <c r="E166" t="s">
        <v>23016</v>
      </c>
      <c r="F166">
        <v>19</v>
      </c>
    </row>
    <row r="167" spans="1:6" x14ac:dyDescent="0.25">
      <c r="A167" t="s">
        <v>45</v>
      </c>
      <c r="B167">
        <v>2013</v>
      </c>
      <c r="C167" t="s">
        <v>14</v>
      </c>
      <c r="D167" t="s">
        <v>39</v>
      </c>
      <c r="E167" t="s">
        <v>23017</v>
      </c>
      <c r="F167">
        <v>26</v>
      </c>
    </row>
    <row r="168" spans="1:6" x14ac:dyDescent="0.25">
      <c r="A168" t="s">
        <v>45</v>
      </c>
      <c r="B168">
        <v>2013</v>
      </c>
      <c r="C168" t="s">
        <v>14</v>
      </c>
      <c r="D168" t="s">
        <v>103</v>
      </c>
      <c r="E168" t="s">
        <v>23018</v>
      </c>
      <c r="F168">
        <v>360</v>
      </c>
    </row>
    <row r="169" spans="1:6" x14ac:dyDescent="0.25">
      <c r="A169" t="s">
        <v>45</v>
      </c>
      <c r="B169">
        <v>2013</v>
      </c>
      <c r="C169" t="s">
        <v>12</v>
      </c>
      <c r="D169" t="s">
        <v>102</v>
      </c>
      <c r="E169" t="s">
        <v>23019</v>
      </c>
      <c r="F169">
        <v>4</v>
      </c>
    </row>
    <row r="170" spans="1:6" x14ac:dyDescent="0.25">
      <c r="A170" t="s">
        <v>45</v>
      </c>
      <c r="B170">
        <v>2013</v>
      </c>
      <c r="C170" t="s">
        <v>12</v>
      </c>
      <c r="D170" t="s">
        <v>107</v>
      </c>
      <c r="E170" t="s">
        <v>23020</v>
      </c>
      <c r="F170">
        <v>1</v>
      </c>
    </row>
    <row r="171" spans="1:6" x14ac:dyDescent="0.25">
      <c r="A171" t="s">
        <v>45</v>
      </c>
      <c r="B171">
        <v>2013</v>
      </c>
      <c r="C171" t="s">
        <v>12</v>
      </c>
      <c r="D171" t="s">
        <v>39</v>
      </c>
      <c r="E171" t="s">
        <v>23021</v>
      </c>
      <c r="F171">
        <v>1</v>
      </c>
    </row>
    <row r="172" spans="1:6" x14ac:dyDescent="0.25">
      <c r="A172" t="s">
        <v>45</v>
      </c>
      <c r="B172">
        <v>2013</v>
      </c>
      <c r="C172" t="s">
        <v>12</v>
      </c>
      <c r="D172" t="s">
        <v>103</v>
      </c>
      <c r="E172" t="s">
        <v>23022</v>
      </c>
      <c r="F172">
        <v>52</v>
      </c>
    </row>
    <row r="173" spans="1:6" x14ac:dyDescent="0.25">
      <c r="A173" t="s">
        <v>45</v>
      </c>
      <c r="B173">
        <v>2013</v>
      </c>
      <c r="C173" t="s">
        <v>22</v>
      </c>
      <c r="D173" t="s">
        <v>38</v>
      </c>
      <c r="E173" t="s">
        <v>23023</v>
      </c>
      <c r="F173">
        <v>15</v>
      </c>
    </row>
    <row r="174" spans="1:6" x14ac:dyDescent="0.25">
      <c r="A174" t="s">
        <v>45</v>
      </c>
      <c r="B174">
        <v>2013</v>
      </c>
      <c r="C174" t="s">
        <v>22</v>
      </c>
      <c r="D174" t="s">
        <v>40</v>
      </c>
      <c r="E174" t="s">
        <v>23024</v>
      </c>
      <c r="F174">
        <v>20</v>
      </c>
    </row>
    <row r="175" spans="1:6" x14ac:dyDescent="0.25">
      <c r="A175" t="s">
        <v>45</v>
      </c>
      <c r="B175">
        <v>2013</v>
      </c>
      <c r="C175" t="s">
        <v>22</v>
      </c>
      <c r="D175" t="s">
        <v>102</v>
      </c>
      <c r="E175" t="s">
        <v>23025</v>
      </c>
      <c r="F175">
        <v>27</v>
      </c>
    </row>
    <row r="176" spans="1:6" x14ac:dyDescent="0.25">
      <c r="A176" t="s">
        <v>45</v>
      </c>
      <c r="B176">
        <v>2013</v>
      </c>
      <c r="C176" t="s">
        <v>22</v>
      </c>
      <c r="D176" t="s">
        <v>107</v>
      </c>
      <c r="E176" t="s">
        <v>23026</v>
      </c>
      <c r="F176">
        <v>9</v>
      </c>
    </row>
    <row r="177" spans="1:6" x14ac:dyDescent="0.25">
      <c r="A177" t="s">
        <v>45</v>
      </c>
      <c r="B177">
        <v>2013</v>
      </c>
      <c r="C177" t="s">
        <v>22</v>
      </c>
      <c r="D177" t="s">
        <v>39</v>
      </c>
      <c r="E177" t="s">
        <v>23027</v>
      </c>
      <c r="F177">
        <v>24</v>
      </c>
    </row>
    <row r="178" spans="1:6" x14ac:dyDescent="0.25">
      <c r="A178" t="s">
        <v>45</v>
      </c>
      <c r="B178">
        <v>2013</v>
      </c>
      <c r="C178" t="s">
        <v>22</v>
      </c>
      <c r="D178" t="s">
        <v>103</v>
      </c>
      <c r="E178" t="s">
        <v>23028</v>
      </c>
      <c r="F178">
        <v>315</v>
      </c>
    </row>
    <row r="179" spans="1:6" x14ac:dyDescent="0.25">
      <c r="A179" t="s">
        <v>45</v>
      </c>
      <c r="B179">
        <v>2013</v>
      </c>
      <c r="C179" t="s">
        <v>23</v>
      </c>
      <c r="D179" t="s">
        <v>38</v>
      </c>
      <c r="E179" t="s">
        <v>23029</v>
      </c>
      <c r="F179">
        <v>11</v>
      </c>
    </row>
    <row r="180" spans="1:6" x14ac:dyDescent="0.25">
      <c r="A180" t="s">
        <v>45</v>
      </c>
      <c r="B180">
        <v>2013</v>
      </c>
      <c r="C180" t="s">
        <v>23</v>
      </c>
      <c r="D180" t="s">
        <v>40</v>
      </c>
      <c r="E180" t="s">
        <v>23030</v>
      </c>
      <c r="F180">
        <v>15</v>
      </c>
    </row>
    <row r="181" spans="1:6" x14ac:dyDescent="0.25">
      <c r="A181" t="s">
        <v>45</v>
      </c>
      <c r="B181">
        <v>2013</v>
      </c>
      <c r="C181" t="s">
        <v>23</v>
      </c>
      <c r="D181" t="s">
        <v>102</v>
      </c>
      <c r="E181" t="s">
        <v>23031</v>
      </c>
      <c r="F181">
        <v>27</v>
      </c>
    </row>
    <row r="182" spans="1:6" x14ac:dyDescent="0.25">
      <c r="A182" t="s">
        <v>45</v>
      </c>
      <c r="B182">
        <v>2013</v>
      </c>
      <c r="C182" t="s">
        <v>23</v>
      </c>
      <c r="D182" t="s">
        <v>107</v>
      </c>
      <c r="E182" t="s">
        <v>23032</v>
      </c>
      <c r="F182">
        <v>5</v>
      </c>
    </row>
    <row r="183" spans="1:6" x14ac:dyDescent="0.25">
      <c r="A183" t="s">
        <v>45</v>
      </c>
      <c r="B183">
        <v>2013</v>
      </c>
      <c r="C183" t="s">
        <v>23</v>
      </c>
      <c r="D183" t="s">
        <v>39</v>
      </c>
      <c r="E183" t="s">
        <v>23033</v>
      </c>
      <c r="F183">
        <v>11</v>
      </c>
    </row>
    <row r="184" spans="1:6" x14ac:dyDescent="0.25">
      <c r="A184" t="s">
        <v>45</v>
      </c>
      <c r="B184">
        <v>2013</v>
      </c>
      <c r="C184" t="s">
        <v>23</v>
      </c>
      <c r="D184" t="s">
        <v>103</v>
      </c>
      <c r="E184" t="s">
        <v>23034</v>
      </c>
      <c r="F184">
        <v>260</v>
      </c>
    </row>
    <row r="185" spans="1:6" x14ac:dyDescent="0.25">
      <c r="A185" t="s">
        <v>45</v>
      </c>
      <c r="B185">
        <v>2013</v>
      </c>
      <c r="C185" t="s">
        <v>21</v>
      </c>
      <c r="D185" t="s">
        <v>38</v>
      </c>
      <c r="E185" t="s">
        <v>23035</v>
      </c>
      <c r="F185">
        <v>9</v>
      </c>
    </row>
    <row r="186" spans="1:6" x14ac:dyDescent="0.25">
      <c r="A186" t="s">
        <v>45</v>
      </c>
      <c r="B186">
        <v>2013</v>
      </c>
      <c r="C186" t="s">
        <v>21</v>
      </c>
      <c r="D186" t="s">
        <v>40</v>
      </c>
      <c r="E186" t="s">
        <v>23036</v>
      </c>
      <c r="F186">
        <v>8</v>
      </c>
    </row>
    <row r="187" spans="1:6" x14ac:dyDescent="0.25">
      <c r="A187" t="s">
        <v>45</v>
      </c>
      <c r="B187">
        <v>2013</v>
      </c>
      <c r="C187" t="s">
        <v>21</v>
      </c>
      <c r="D187" t="s">
        <v>102</v>
      </c>
      <c r="E187" t="s">
        <v>23037</v>
      </c>
      <c r="F187">
        <v>19</v>
      </c>
    </row>
    <row r="188" spans="1:6" x14ac:dyDescent="0.25">
      <c r="A188" t="s">
        <v>45</v>
      </c>
      <c r="B188">
        <v>2013</v>
      </c>
      <c r="C188" t="s">
        <v>21</v>
      </c>
      <c r="D188" t="s">
        <v>107</v>
      </c>
      <c r="E188" t="s">
        <v>23038</v>
      </c>
      <c r="F188">
        <v>4</v>
      </c>
    </row>
    <row r="189" spans="1:6" x14ac:dyDescent="0.25">
      <c r="A189" t="s">
        <v>45</v>
      </c>
      <c r="B189">
        <v>2013</v>
      </c>
      <c r="C189" t="s">
        <v>21</v>
      </c>
      <c r="D189" t="s">
        <v>39</v>
      </c>
      <c r="E189" t="s">
        <v>23039</v>
      </c>
      <c r="F189">
        <v>11</v>
      </c>
    </row>
    <row r="190" spans="1:6" x14ac:dyDescent="0.25">
      <c r="A190" t="s">
        <v>45</v>
      </c>
      <c r="B190">
        <v>2013</v>
      </c>
      <c r="C190" t="s">
        <v>21</v>
      </c>
      <c r="D190" t="s">
        <v>103</v>
      </c>
      <c r="E190" t="s">
        <v>23040</v>
      </c>
      <c r="F190">
        <v>177</v>
      </c>
    </row>
    <row r="191" spans="1:6" x14ac:dyDescent="0.25">
      <c r="A191" t="s">
        <v>45</v>
      </c>
      <c r="B191">
        <v>2013</v>
      </c>
      <c r="C191" t="s">
        <v>17</v>
      </c>
      <c r="D191" t="s">
        <v>38</v>
      </c>
      <c r="E191" t="s">
        <v>23041</v>
      </c>
      <c r="F191">
        <v>2</v>
      </c>
    </row>
    <row r="192" spans="1:6" x14ac:dyDescent="0.25">
      <c r="A192" t="s">
        <v>45</v>
      </c>
      <c r="B192">
        <v>2013</v>
      </c>
      <c r="C192" t="s">
        <v>17</v>
      </c>
      <c r="D192" t="s">
        <v>40</v>
      </c>
      <c r="E192" t="s">
        <v>23042</v>
      </c>
      <c r="F192">
        <v>9</v>
      </c>
    </row>
    <row r="193" spans="1:6" x14ac:dyDescent="0.25">
      <c r="A193" t="s">
        <v>45</v>
      </c>
      <c r="B193">
        <v>2013</v>
      </c>
      <c r="C193" t="s">
        <v>17</v>
      </c>
      <c r="D193" t="s">
        <v>102</v>
      </c>
      <c r="E193" t="s">
        <v>23043</v>
      </c>
      <c r="F193">
        <v>31</v>
      </c>
    </row>
    <row r="194" spans="1:6" x14ac:dyDescent="0.25">
      <c r="A194" t="s">
        <v>45</v>
      </c>
      <c r="B194">
        <v>2013</v>
      </c>
      <c r="C194" t="s">
        <v>17</v>
      </c>
      <c r="D194" t="s">
        <v>107</v>
      </c>
      <c r="E194" t="s">
        <v>23044</v>
      </c>
      <c r="F194">
        <v>3</v>
      </c>
    </row>
    <row r="195" spans="1:6" x14ac:dyDescent="0.25">
      <c r="A195" t="s">
        <v>45</v>
      </c>
      <c r="B195">
        <v>2013</v>
      </c>
      <c r="C195" t="s">
        <v>17</v>
      </c>
      <c r="D195" t="s">
        <v>39</v>
      </c>
      <c r="E195" t="s">
        <v>23045</v>
      </c>
      <c r="F195">
        <v>17</v>
      </c>
    </row>
    <row r="196" spans="1:6" x14ac:dyDescent="0.25">
      <c r="A196" t="s">
        <v>45</v>
      </c>
      <c r="B196">
        <v>2013</v>
      </c>
      <c r="C196" t="s">
        <v>17</v>
      </c>
      <c r="D196" t="s">
        <v>103</v>
      </c>
      <c r="E196" t="s">
        <v>23046</v>
      </c>
      <c r="F196">
        <v>329</v>
      </c>
    </row>
    <row r="197" spans="1:6" x14ac:dyDescent="0.25">
      <c r="A197" t="s">
        <v>45</v>
      </c>
      <c r="B197">
        <v>2013</v>
      </c>
      <c r="C197" t="s">
        <v>22852</v>
      </c>
      <c r="D197" t="s">
        <v>103</v>
      </c>
      <c r="E197" t="s">
        <v>23047</v>
      </c>
      <c r="F197">
        <v>2</v>
      </c>
    </row>
    <row r="198" spans="1:6" x14ac:dyDescent="0.25">
      <c r="A198" t="s">
        <v>45</v>
      </c>
      <c r="B198">
        <v>2013</v>
      </c>
      <c r="C198" t="s">
        <v>15</v>
      </c>
      <c r="D198" t="s">
        <v>40</v>
      </c>
      <c r="E198" t="s">
        <v>23048</v>
      </c>
      <c r="F198">
        <v>1</v>
      </c>
    </row>
    <row r="199" spans="1:6" x14ac:dyDescent="0.25">
      <c r="A199" t="s">
        <v>45</v>
      </c>
      <c r="B199">
        <v>2013</v>
      </c>
      <c r="C199" t="s">
        <v>15</v>
      </c>
      <c r="D199" t="s">
        <v>102</v>
      </c>
      <c r="E199" t="s">
        <v>23049</v>
      </c>
      <c r="F199">
        <v>5</v>
      </c>
    </row>
    <row r="200" spans="1:6" x14ac:dyDescent="0.25">
      <c r="A200" t="s">
        <v>45</v>
      </c>
      <c r="B200">
        <v>2013</v>
      </c>
      <c r="C200" t="s">
        <v>15</v>
      </c>
      <c r="D200" t="s">
        <v>39</v>
      </c>
      <c r="E200" t="s">
        <v>23050</v>
      </c>
      <c r="F200">
        <v>2</v>
      </c>
    </row>
    <row r="201" spans="1:6" x14ac:dyDescent="0.25">
      <c r="A201" t="s">
        <v>45</v>
      </c>
      <c r="B201">
        <v>2013</v>
      </c>
      <c r="C201" t="s">
        <v>15</v>
      </c>
      <c r="D201" t="s">
        <v>103</v>
      </c>
      <c r="E201" t="s">
        <v>23051</v>
      </c>
      <c r="F201">
        <v>37</v>
      </c>
    </row>
    <row r="202" spans="1:6" x14ac:dyDescent="0.25">
      <c r="A202" t="s">
        <v>45</v>
      </c>
      <c r="B202">
        <v>2013</v>
      </c>
      <c r="C202" t="s">
        <v>19</v>
      </c>
      <c r="D202" t="s">
        <v>38</v>
      </c>
      <c r="E202" t="s">
        <v>23052</v>
      </c>
      <c r="F202">
        <v>7</v>
      </c>
    </row>
    <row r="203" spans="1:6" x14ac:dyDescent="0.25">
      <c r="A203" t="s">
        <v>45</v>
      </c>
      <c r="B203">
        <v>2013</v>
      </c>
      <c r="C203" t="s">
        <v>19</v>
      </c>
      <c r="D203" t="s">
        <v>40</v>
      </c>
      <c r="E203" t="s">
        <v>23053</v>
      </c>
      <c r="F203">
        <v>9</v>
      </c>
    </row>
    <row r="204" spans="1:6" x14ac:dyDescent="0.25">
      <c r="A204" t="s">
        <v>45</v>
      </c>
      <c r="B204">
        <v>2013</v>
      </c>
      <c r="C204" t="s">
        <v>19</v>
      </c>
      <c r="D204" t="s">
        <v>102</v>
      </c>
      <c r="E204" t="s">
        <v>23054</v>
      </c>
      <c r="F204">
        <v>29</v>
      </c>
    </row>
    <row r="205" spans="1:6" x14ac:dyDescent="0.25">
      <c r="A205" t="s">
        <v>45</v>
      </c>
      <c r="B205">
        <v>2013</v>
      </c>
      <c r="C205" t="s">
        <v>19</v>
      </c>
      <c r="D205" t="s">
        <v>107</v>
      </c>
      <c r="E205" t="s">
        <v>23055</v>
      </c>
      <c r="F205">
        <v>4</v>
      </c>
    </row>
    <row r="206" spans="1:6" x14ac:dyDescent="0.25">
      <c r="A206" t="s">
        <v>45</v>
      </c>
      <c r="B206">
        <v>2013</v>
      </c>
      <c r="C206" t="s">
        <v>19</v>
      </c>
      <c r="D206" t="s">
        <v>39</v>
      </c>
      <c r="E206" t="s">
        <v>23056</v>
      </c>
      <c r="F206">
        <v>20</v>
      </c>
    </row>
    <row r="207" spans="1:6" x14ac:dyDescent="0.25">
      <c r="A207" t="s">
        <v>45</v>
      </c>
      <c r="B207">
        <v>2013</v>
      </c>
      <c r="C207" t="s">
        <v>19</v>
      </c>
      <c r="D207" t="s">
        <v>103</v>
      </c>
      <c r="E207" t="s">
        <v>23057</v>
      </c>
      <c r="F207">
        <v>266</v>
      </c>
    </row>
    <row r="208" spans="1:6" x14ac:dyDescent="0.25">
      <c r="A208" t="s">
        <v>45</v>
      </c>
      <c r="B208">
        <v>2013</v>
      </c>
      <c r="C208" t="s">
        <v>20</v>
      </c>
      <c r="D208" t="s">
        <v>38</v>
      </c>
      <c r="E208" t="s">
        <v>23058</v>
      </c>
      <c r="F208">
        <v>1</v>
      </c>
    </row>
    <row r="209" spans="1:6" x14ac:dyDescent="0.25">
      <c r="A209" t="s">
        <v>45</v>
      </c>
      <c r="B209">
        <v>2013</v>
      </c>
      <c r="C209" t="s">
        <v>20</v>
      </c>
      <c r="D209" t="s">
        <v>40</v>
      </c>
      <c r="E209" t="s">
        <v>23059</v>
      </c>
      <c r="F209">
        <v>1</v>
      </c>
    </row>
    <row r="210" spans="1:6" x14ac:dyDescent="0.25">
      <c r="A210" t="s">
        <v>45</v>
      </c>
      <c r="B210">
        <v>2013</v>
      </c>
      <c r="C210" t="s">
        <v>20</v>
      </c>
      <c r="D210" t="s">
        <v>102</v>
      </c>
      <c r="E210" t="s">
        <v>23060</v>
      </c>
      <c r="F210">
        <v>1</v>
      </c>
    </row>
    <row r="211" spans="1:6" x14ac:dyDescent="0.25">
      <c r="A211" t="s">
        <v>45</v>
      </c>
      <c r="B211">
        <v>2013</v>
      </c>
      <c r="C211" t="s">
        <v>20</v>
      </c>
      <c r="D211" t="s">
        <v>107</v>
      </c>
      <c r="E211" t="s">
        <v>23061</v>
      </c>
      <c r="F211">
        <v>1</v>
      </c>
    </row>
    <row r="212" spans="1:6" x14ac:dyDescent="0.25">
      <c r="A212" t="s">
        <v>45</v>
      </c>
      <c r="B212">
        <v>2013</v>
      </c>
      <c r="C212" t="s">
        <v>20</v>
      </c>
      <c r="D212" t="s">
        <v>39</v>
      </c>
      <c r="E212" t="s">
        <v>23062</v>
      </c>
      <c r="F212">
        <v>1</v>
      </c>
    </row>
    <row r="213" spans="1:6" x14ac:dyDescent="0.25">
      <c r="A213" t="s">
        <v>45</v>
      </c>
      <c r="B213">
        <v>2013</v>
      </c>
      <c r="C213" t="s">
        <v>20</v>
      </c>
      <c r="D213" t="s">
        <v>103</v>
      </c>
      <c r="E213" t="s">
        <v>23063</v>
      </c>
      <c r="F213">
        <v>24</v>
      </c>
    </row>
    <row r="214" spans="1:6" x14ac:dyDescent="0.25">
      <c r="A214" t="s">
        <v>45</v>
      </c>
      <c r="B214">
        <v>2013</v>
      </c>
      <c r="C214" t="s">
        <v>18</v>
      </c>
      <c r="D214" t="s">
        <v>38</v>
      </c>
      <c r="E214" t="s">
        <v>23064</v>
      </c>
      <c r="F214">
        <v>8</v>
      </c>
    </row>
    <row r="215" spans="1:6" x14ac:dyDescent="0.25">
      <c r="A215" t="s">
        <v>45</v>
      </c>
      <c r="B215">
        <v>2013</v>
      </c>
      <c r="C215" t="s">
        <v>18</v>
      </c>
      <c r="D215" t="s">
        <v>40</v>
      </c>
      <c r="E215" t="s">
        <v>23065</v>
      </c>
      <c r="F215">
        <v>5</v>
      </c>
    </row>
    <row r="216" spans="1:6" x14ac:dyDescent="0.25">
      <c r="A216" t="s">
        <v>45</v>
      </c>
      <c r="B216">
        <v>2013</v>
      </c>
      <c r="C216" t="s">
        <v>18</v>
      </c>
      <c r="D216" t="s">
        <v>102</v>
      </c>
      <c r="E216" t="s">
        <v>23066</v>
      </c>
      <c r="F216">
        <v>23</v>
      </c>
    </row>
    <row r="217" spans="1:6" x14ac:dyDescent="0.25">
      <c r="A217" t="s">
        <v>45</v>
      </c>
      <c r="B217">
        <v>2013</v>
      </c>
      <c r="C217" t="s">
        <v>18</v>
      </c>
      <c r="D217" t="s">
        <v>107</v>
      </c>
      <c r="E217" t="s">
        <v>23067</v>
      </c>
      <c r="F217">
        <v>7</v>
      </c>
    </row>
    <row r="218" spans="1:6" x14ac:dyDescent="0.25">
      <c r="A218" t="s">
        <v>45</v>
      </c>
      <c r="B218">
        <v>2013</v>
      </c>
      <c r="C218" t="s">
        <v>18</v>
      </c>
      <c r="D218" t="s">
        <v>39</v>
      </c>
      <c r="E218" t="s">
        <v>23068</v>
      </c>
      <c r="F218">
        <v>10</v>
      </c>
    </row>
    <row r="219" spans="1:6" x14ac:dyDescent="0.25">
      <c r="A219" t="s">
        <v>45</v>
      </c>
      <c r="B219">
        <v>2013</v>
      </c>
      <c r="C219" t="s">
        <v>18</v>
      </c>
      <c r="D219" t="s">
        <v>103</v>
      </c>
      <c r="E219" t="s">
        <v>23069</v>
      </c>
      <c r="F219">
        <v>193</v>
      </c>
    </row>
    <row r="220" spans="1:6" x14ac:dyDescent="0.25">
      <c r="A220" t="s">
        <v>45</v>
      </c>
      <c r="B220">
        <v>2014</v>
      </c>
      <c r="C220" t="s">
        <v>14</v>
      </c>
      <c r="D220" t="s">
        <v>38</v>
      </c>
      <c r="E220" t="s">
        <v>23070</v>
      </c>
      <c r="F220">
        <v>10</v>
      </c>
    </row>
    <row r="221" spans="1:6" x14ac:dyDescent="0.25">
      <c r="A221" t="s">
        <v>45</v>
      </c>
      <c r="B221">
        <v>2014</v>
      </c>
      <c r="C221" t="s">
        <v>14</v>
      </c>
      <c r="D221" t="s">
        <v>40</v>
      </c>
      <c r="E221" t="s">
        <v>23071</v>
      </c>
      <c r="F221">
        <v>19</v>
      </c>
    </row>
    <row r="222" spans="1:6" x14ac:dyDescent="0.25">
      <c r="A222" t="s">
        <v>45</v>
      </c>
      <c r="B222">
        <v>2014</v>
      </c>
      <c r="C222" t="s">
        <v>14</v>
      </c>
      <c r="D222" t="s">
        <v>102</v>
      </c>
      <c r="E222" t="s">
        <v>23072</v>
      </c>
      <c r="F222">
        <v>56</v>
      </c>
    </row>
    <row r="223" spans="1:6" x14ac:dyDescent="0.25">
      <c r="A223" t="s">
        <v>45</v>
      </c>
      <c r="B223">
        <v>2014</v>
      </c>
      <c r="C223" t="s">
        <v>14</v>
      </c>
      <c r="D223" t="s">
        <v>107</v>
      </c>
      <c r="E223" t="s">
        <v>23073</v>
      </c>
      <c r="F223">
        <v>21</v>
      </c>
    </row>
    <row r="224" spans="1:6" x14ac:dyDescent="0.25">
      <c r="A224" t="s">
        <v>45</v>
      </c>
      <c r="B224">
        <v>2014</v>
      </c>
      <c r="C224" t="s">
        <v>14</v>
      </c>
      <c r="D224" t="s">
        <v>39</v>
      </c>
      <c r="E224" t="s">
        <v>23074</v>
      </c>
      <c r="F224">
        <v>27</v>
      </c>
    </row>
    <row r="225" spans="1:6" x14ac:dyDescent="0.25">
      <c r="A225" t="s">
        <v>45</v>
      </c>
      <c r="B225">
        <v>2014</v>
      </c>
      <c r="C225" t="s">
        <v>14</v>
      </c>
      <c r="D225" t="s">
        <v>103</v>
      </c>
      <c r="E225" t="s">
        <v>23075</v>
      </c>
      <c r="F225">
        <v>387</v>
      </c>
    </row>
    <row r="226" spans="1:6" x14ac:dyDescent="0.25">
      <c r="A226" t="s">
        <v>45</v>
      </c>
      <c r="B226">
        <v>2014</v>
      </c>
      <c r="C226" t="s">
        <v>12</v>
      </c>
      <c r="D226" t="s">
        <v>102</v>
      </c>
      <c r="E226" t="s">
        <v>23076</v>
      </c>
      <c r="F226">
        <v>5</v>
      </c>
    </row>
    <row r="227" spans="1:6" x14ac:dyDescent="0.25">
      <c r="A227" t="s">
        <v>45</v>
      </c>
      <c r="B227">
        <v>2014</v>
      </c>
      <c r="C227" t="s">
        <v>12</v>
      </c>
      <c r="D227" t="s">
        <v>107</v>
      </c>
      <c r="E227" t="s">
        <v>23077</v>
      </c>
      <c r="F227">
        <v>1</v>
      </c>
    </row>
    <row r="228" spans="1:6" x14ac:dyDescent="0.25">
      <c r="A228" t="s">
        <v>45</v>
      </c>
      <c r="B228">
        <v>2014</v>
      </c>
      <c r="C228" t="s">
        <v>12</v>
      </c>
      <c r="D228" t="s">
        <v>39</v>
      </c>
      <c r="E228" t="s">
        <v>23078</v>
      </c>
      <c r="F228">
        <v>5</v>
      </c>
    </row>
    <row r="229" spans="1:6" x14ac:dyDescent="0.25">
      <c r="A229" t="s">
        <v>45</v>
      </c>
      <c r="B229">
        <v>2014</v>
      </c>
      <c r="C229" t="s">
        <v>12</v>
      </c>
      <c r="D229" t="s">
        <v>103</v>
      </c>
      <c r="E229" t="s">
        <v>23079</v>
      </c>
      <c r="F229">
        <v>54</v>
      </c>
    </row>
    <row r="230" spans="1:6" x14ac:dyDescent="0.25">
      <c r="A230" t="s">
        <v>45</v>
      </c>
      <c r="B230">
        <v>2014</v>
      </c>
      <c r="C230" t="s">
        <v>22</v>
      </c>
      <c r="D230" t="s">
        <v>38</v>
      </c>
      <c r="E230" t="s">
        <v>23080</v>
      </c>
      <c r="F230">
        <v>16</v>
      </c>
    </row>
    <row r="231" spans="1:6" x14ac:dyDescent="0.25">
      <c r="A231" t="s">
        <v>45</v>
      </c>
      <c r="B231">
        <v>2014</v>
      </c>
      <c r="C231" t="s">
        <v>22</v>
      </c>
      <c r="D231" t="s">
        <v>40</v>
      </c>
      <c r="E231" t="s">
        <v>23081</v>
      </c>
      <c r="F231">
        <v>15</v>
      </c>
    </row>
    <row r="232" spans="1:6" x14ac:dyDescent="0.25">
      <c r="A232" t="s">
        <v>45</v>
      </c>
      <c r="B232">
        <v>2014</v>
      </c>
      <c r="C232" t="s">
        <v>22</v>
      </c>
      <c r="D232" t="s">
        <v>102</v>
      </c>
      <c r="E232" t="s">
        <v>23082</v>
      </c>
      <c r="F232">
        <v>27</v>
      </c>
    </row>
    <row r="233" spans="1:6" x14ac:dyDescent="0.25">
      <c r="A233" t="s">
        <v>45</v>
      </c>
      <c r="B233">
        <v>2014</v>
      </c>
      <c r="C233" t="s">
        <v>22</v>
      </c>
      <c r="D233" t="s">
        <v>107</v>
      </c>
      <c r="E233" t="s">
        <v>23083</v>
      </c>
      <c r="F233">
        <v>4</v>
      </c>
    </row>
    <row r="234" spans="1:6" x14ac:dyDescent="0.25">
      <c r="A234" t="s">
        <v>45</v>
      </c>
      <c r="B234">
        <v>2014</v>
      </c>
      <c r="C234" t="s">
        <v>22</v>
      </c>
      <c r="D234" t="s">
        <v>39</v>
      </c>
      <c r="E234" t="s">
        <v>23084</v>
      </c>
      <c r="F234">
        <v>30</v>
      </c>
    </row>
    <row r="235" spans="1:6" x14ac:dyDescent="0.25">
      <c r="A235" t="s">
        <v>45</v>
      </c>
      <c r="B235">
        <v>2014</v>
      </c>
      <c r="C235" t="s">
        <v>22</v>
      </c>
      <c r="D235" t="s">
        <v>103</v>
      </c>
      <c r="E235" t="s">
        <v>23085</v>
      </c>
      <c r="F235">
        <v>316</v>
      </c>
    </row>
    <row r="236" spans="1:6" x14ac:dyDescent="0.25">
      <c r="A236" t="s">
        <v>45</v>
      </c>
      <c r="B236">
        <v>2014</v>
      </c>
      <c r="C236" t="s">
        <v>23</v>
      </c>
      <c r="D236" t="s">
        <v>38</v>
      </c>
      <c r="E236" t="s">
        <v>23086</v>
      </c>
      <c r="F236">
        <v>11</v>
      </c>
    </row>
    <row r="237" spans="1:6" x14ac:dyDescent="0.25">
      <c r="A237" t="s">
        <v>45</v>
      </c>
      <c r="B237">
        <v>2014</v>
      </c>
      <c r="C237" t="s">
        <v>23</v>
      </c>
      <c r="D237" t="s">
        <v>40</v>
      </c>
      <c r="E237" t="s">
        <v>23087</v>
      </c>
      <c r="F237">
        <v>6</v>
      </c>
    </row>
    <row r="238" spans="1:6" x14ac:dyDescent="0.25">
      <c r="A238" t="s">
        <v>45</v>
      </c>
      <c r="B238">
        <v>2014</v>
      </c>
      <c r="C238" t="s">
        <v>23</v>
      </c>
      <c r="D238" t="s">
        <v>102</v>
      </c>
      <c r="E238" t="s">
        <v>23088</v>
      </c>
      <c r="F238">
        <v>10</v>
      </c>
    </row>
    <row r="239" spans="1:6" x14ac:dyDescent="0.25">
      <c r="A239" t="s">
        <v>45</v>
      </c>
      <c r="B239">
        <v>2014</v>
      </c>
      <c r="C239" t="s">
        <v>23</v>
      </c>
      <c r="D239" t="s">
        <v>107</v>
      </c>
      <c r="E239" t="s">
        <v>23089</v>
      </c>
      <c r="F239">
        <v>7</v>
      </c>
    </row>
    <row r="240" spans="1:6" x14ac:dyDescent="0.25">
      <c r="A240" t="s">
        <v>45</v>
      </c>
      <c r="B240">
        <v>2014</v>
      </c>
      <c r="C240" t="s">
        <v>23</v>
      </c>
      <c r="D240" t="s">
        <v>39</v>
      </c>
      <c r="E240" t="s">
        <v>23090</v>
      </c>
      <c r="F240">
        <v>10</v>
      </c>
    </row>
    <row r="241" spans="1:6" x14ac:dyDescent="0.25">
      <c r="A241" t="s">
        <v>45</v>
      </c>
      <c r="B241">
        <v>2014</v>
      </c>
      <c r="C241" t="s">
        <v>23</v>
      </c>
      <c r="D241" t="s">
        <v>103</v>
      </c>
      <c r="E241" t="s">
        <v>23091</v>
      </c>
      <c r="F241">
        <v>201</v>
      </c>
    </row>
    <row r="242" spans="1:6" x14ac:dyDescent="0.25">
      <c r="A242" t="s">
        <v>45</v>
      </c>
      <c r="B242">
        <v>2014</v>
      </c>
      <c r="C242" t="s">
        <v>21</v>
      </c>
      <c r="D242" t="s">
        <v>38</v>
      </c>
      <c r="E242" t="s">
        <v>23092</v>
      </c>
      <c r="F242">
        <v>5</v>
      </c>
    </row>
    <row r="243" spans="1:6" x14ac:dyDescent="0.25">
      <c r="A243" t="s">
        <v>45</v>
      </c>
      <c r="B243">
        <v>2014</v>
      </c>
      <c r="C243" t="s">
        <v>21</v>
      </c>
      <c r="D243" t="s">
        <v>40</v>
      </c>
      <c r="E243" t="s">
        <v>23093</v>
      </c>
      <c r="F243">
        <v>8</v>
      </c>
    </row>
    <row r="244" spans="1:6" x14ac:dyDescent="0.25">
      <c r="A244" t="s">
        <v>45</v>
      </c>
      <c r="B244">
        <v>2014</v>
      </c>
      <c r="C244" t="s">
        <v>21</v>
      </c>
      <c r="D244" t="s">
        <v>102</v>
      </c>
      <c r="E244" t="s">
        <v>23094</v>
      </c>
      <c r="F244">
        <v>13</v>
      </c>
    </row>
    <row r="245" spans="1:6" x14ac:dyDescent="0.25">
      <c r="A245" t="s">
        <v>45</v>
      </c>
      <c r="B245">
        <v>2014</v>
      </c>
      <c r="C245" t="s">
        <v>21</v>
      </c>
      <c r="D245" t="s">
        <v>107</v>
      </c>
      <c r="E245" t="s">
        <v>23095</v>
      </c>
      <c r="F245">
        <v>6</v>
      </c>
    </row>
    <row r="246" spans="1:6" x14ac:dyDescent="0.25">
      <c r="A246" t="s">
        <v>45</v>
      </c>
      <c r="B246">
        <v>2014</v>
      </c>
      <c r="C246" t="s">
        <v>21</v>
      </c>
      <c r="D246" t="s">
        <v>39</v>
      </c>
      <c r="E246" t="s">
        <v>23096</v>
      </c>
      <c r="F246">
        <v>22</v>
      </c>
    </row>
    <row r="247" spans="1:6" x14ac:dyDescent="0.25">
      <c r="A247" t="s">
        <v>45</v>
      </c>
      <c r="B247">
        <v>2014</v>
      </c>
      <c r="C247" t="s">
        <v>21</v>
      </c>
      <c r="D247" t="s">
        <v>103</v>
      </c>
      <c r="E247" t="s">
        <v>23097</v>
      </c>
      <c r="F247">
        <v>186</v>
      </c>
    </row>
    <row r="248" spans="1:6" x14ac:dyDescent="0.25">
      <c r="A248" t="s">
        <v>45</v>
      </c>
      <c r="B248">
        <v>2014</v>
      </c>
      <c r="C248" t="s">
        <v>17</v>
      </c>
      <c r="D248" t="s">
        <v>38</v>
      </c>
      <c r="E248" t="s">
        <v>23098</v>
      </c>
      <c r="F248">
        <v>4</v>
      </c>
    </row>
    <row r="249" spans="1:6" x14ac:dyDescent="0.25">
      <c r="A249" t="s">
        <v>45</v>
      </c>
      <c r="B249">
        <v>2014</v>
      </c>
      <c r="C249" t="s">
        <v>17</v>
      </c>
      <c r="D249" t="s">
        <v>40</v>
      </c>
      <c r="E249" t="s">
        <v>23099</v>
      </c>
      <c r="F249">
        <v>11</v>
      </c>
    </row>
    <row r="250" spans="1:6" x14ac:dyDescent="0.25">
      <c r="A250" t="s">
        <v>45</v>
      </c>
      <c r="B250">
        <v>2014</v>
      </c>
      <c r="C250" t="s">
        <v>17</v>
      </c>
      <c r="D250" t="s">
        <v>102</v>
      </c>
      <c r="E250" t="s">
        <v>23100</v>
      </c>
      <c r="F250">
        <v>32</v>
      </c>
    </row>
    <row r="251" spans="1:6" x14ac:dyDescent="0.25">
      <c r="A251" t="s">
        <v>45</v>
      </c>
      <c r="B251">
        <v>2014</v>
      </c>
      <c r="C251" t="s">
        <v>17</v>
      </c>
      <c r="D251" t="s">
        <v>107</v>
      </c>
      <c r="E251" t="s">
        <v>23101</v>
      </c>
      <c r="F251">
        <v>8</v>
      </c>
    </row>
    <row r="252" spans="1:6" x14ac:dyDescent="0.25">
      <c r="A252" t="s">
        <v>45</v>
      </c>
      <c r="B252">
        <v>2014</v>
      </c>
      <c r="C252" t="s">
        <v>17</v>
      </c>
      <c r="D252" t="s">
        <v>39</v>
      </c>
      <c r="E252" t="s">
        <v>23102</v>
      </c>
      <c r="F252">
        <v>12</v>
      </c>
    </row>
    <row r="253" spans="1:6" x14ac:dyDescent="0.25">
      <c r="A253" t="s">
        <v>45</v>
      </c>
      <c r="B253">
        <v>2014</v>
      </c>
      <c r="C253" t="s">
        <v>17</v>
      </c>
      <c r="D253" t="s">
        <v>103</v>
      </c>
      <c r="E253" t="s">
        <v>23103</v>
      </c>
      <c r="F253">
        <v>382</v>
      </c>
    </row>
    <row r="254" spans="1:6" x14ac:dyDescent="0.25">
      <c r="A254" t="s">
        <v>45</v>
      </c>
      <c r="B254">
        <v>2014</v>
      </c>
      <c r="C254" t="s">
        <v>22852</v>
      </c>
      <c r="D254" t="s">
        <v>40</v>
      </c>
      <c r="E254" t="s">
        <v>23104</v>
      </c>
      <c r="F254">
        <v>1</v>
      </c>
    </row>
    <row r="255" spans="1:6" x14ac:dyDescent="0.25">
      <c r="A255" t="s">
        <v>45</v>
      </c>
      <c r="B255">
        <v>2014</v>
      </c>
      <c r="C255" t="s">
        <v>22852</v>
      </c>
      <c r="D255" t="s">
        <v>102</v>
      </c>
      <c r="E255" t="s">
        <v>23105</v>
      </c>
      <c r="F255">
        <v>3</v>
      </c>
    </row>
    <row r="256" spans="1:6" x14ac:dyDescent="0.25">
      <c r="A256" t="s">
        <v>45</v>
      </c>
      <c r="B256">
        <v>2014</v>
      </c>
      <c r="C256" t="s">
        <v>22852</v>
      </c>
      <c r="D256" t="s">
        <v>107</v>
      </c>
      <c r="E256" t="s">
        <v>23106</v>
      </c>
      <c r="F256">
        <v>3</v>
      </c>
    </row>
    <row r="257" spans="1:6" x14ac:dyDescent="0.25">
      <c r="A257" t="s">
        <v>45</v>
      </c>
      <c r="B257">
        <v>2014</v>
      </c>
      <c r="C257" t="s">
        <v>22852</v>
      </c>
      <c r="D257" t="s">
        <v>39</v>
      </c>
      <c r="E257" t="s">
        <v>23107</v>
      </c>
      <c r="F257">
        <v>1</v>
      </c>
    </row>
    <row r="258" spans="1:6" x14ac:dyDescent="0.25">
      <c r="A258" t="s">
        <v>45</v>
      </c>
      <c r="B258">
        <v>2014</v>
      </c>
      <c r="C258" t="s">
        <v>22852</v>
      </c>
      <c r="D258" t="s">
        <v>103</v>
      </c>
      <c r="E258" t="s">
        <v>23108</v>
      </c>
      <c r="F258">
        <v>52</v>
      </c>
    </row>
    <row r="259" spans="1:6" x14ac:dyDescent="0.25">
      <c r="A259" t="s">
        <v>45</v>
      </c>
      <c r="B259">
        <v>2014</v>
      </c>
      <c r="C259" t="s">
        <v>19</v>
      </c>
      <c r="D259" t="s">
        <v>38</v>
      </c>
      <c r="E259" t="s">
        <v>23109</v>
      </c>
      <c r="F259">
        <v>4</v>
      </c>
    </row>
    <row r="260" spans="1:6" x14ac:dyDescent="0.25">
      <c r="A260" t="s">
        <v>45</v>
      </c>
      <c r="B260">
        <v>2014</v>
      </c>
      <c r="C260" t="s">
        <v>19</v>
      </c>
      <c r="D260" t="s">
        <v>40</v>
      </c>
      <c r="E260" t="s">
        <v>23110</v>
      </c>
      <c r="F260">
        <v>4</v>
      </c>
    </row>
    <row r="261" spans="1:6" x14ac:dyDescent="0.25">
      <c r="A261" t="s">
        <v>45</v>
      </c>
      <c r="B261">
        <v>2014</v>
      </c>
      <c r="C261" t="s">
        <v>19</v>
      </c>
      <c r="D261" t="s">
        <v>102</v>
      </c>
      <c r="E261" t="s">
        <v>23111</v>
      </c>
      <c r="F261">
        <v>20</v>
      </c>
    </row>
    <row r="262" spans="1:6" x14ac:dyDescent="0.25">
      <c r="A262" t="s">
        <v>45</v>
      </c>
      <c r="B262">
        <v>2014</v>
      </c>
      <c r="C262" t="s">
        <v>19</v>
      </c>
      <c r="D262" t="s">
        <v>107</v>
      </c>
      <c r="E262" t="s">
        <v>23112</v>
      </c>
      <c r="F262">
        <v>4</v>
      </c>
    </row>
    <row r="263" spans="1:6" x14ac:dyDescent="0.25">
      <c r="A263" t="s">
        <v>45</v>
      </c>
      <c r="B263">
        <v>2014</v>
      </c>
      <c r="C263" t="s">
        <v>19</v>
      </c>
      <c r="D263" t="s">
        <v>39</v>
      </c>
      <c r="E263" t="s">
        <v>23113</v>
      </c>
      <c r="F263">
        <v>13</v>
      </c>
    </row>
    <row r="264" spans="1:6" x14ac:dyDescent="0.25">
      <c r="A264" t="s">
        <v>45</v>
      </c>
      <c r="B264">
        <v>2014</v>
      </c>
      <c r="C264" t="s">
        <v>19</v>
      </c>
      <c r="D264" t="s">
        <v>103</v>
      </c>
      <c r="E264" t="s">
        <v>23114</v>
      </c>
      <c r="F264">
        <v>267</v>
      </c>
    </row>
    <row r="265" spans="1:6" x14ac:dyDescent="0.25">
      <c r="A265" t="s">
        <v>45</v>
      </c>
      <c r="B265">
        <v>2014</v>
      </c>
      <c r="C265" t="s">
        <v>20</v>
      </c>
      <c r="D265" t="s">
        <v>40</v>
      </c>
      <c r="E265" t="s">
        <v>23115</v>
      </c>
      <c r="F265">
        <v>1</v>
      </c>
    </row>
    <row r="266" spans="1:6" x14ac:dyDescent="0.25">
      <c r="A266" t="s">
        <v>45</v>
      </c>
      <c r="B266">
        <v>2014</v>
      </c>
      <c r="C266" t="s">
        <v>20</v>
      </c>
      <c r="D266" t="s">
        <v>102</v>
      </c>
      <c r="E266" t="s">
        <v>23116</v>
      </c>
      <c r="F266">
        <v>7</v>
      </c>
    </row>
    <row r="267" spans="1:6" x14ac:dyDescent="0.25">
      <c r="A267" t="s">
        <v>45</v>
      </c>
      <c r="B267">
        <v>2014</v>
      </c>
      <c r="C267" t="s">
        <v>20</v>
      </c>
      <c r="D267" t="s">
        <v>39</v>
      </c>
      <c r="E267" t="s">
        <v>23117</v>
      </c>
      <c r="F267">
        <v>4</v>
      </c>
    </row>
    <row r="268" spans="1:6" x14ac:dyDescent="0.25">
      <c r="A268" t="s">
        <v>45</v>
      </c>
      <c r="B268">
        <v>2014</v>
      </c>
      <c r="C268" t="s">
        <v>20</v>
      </c>
      <c r="D268" t="s">
        <v>103</v>
      </c>
      <c r="E268" t="s">
        <v>23118</v>
      </c>
      <c r="F268">
        <v>66</v>
      </c>
    </row>
    <row r="269" spans="1:6" x14ac:dyDescent="0.25">
      <c r="A269" t="s">
        <v>45</v>
      </c>
      <c r="B269">
        <v>2014</v>
      </c>
      <c r="C269" t="s">
        <v>18</v>
      </c>
      <c r="D269" t="s">
        <v>38</v>
      </c>
      <c r="E269" t="s">
        <v>23119</v>
      </c>
      <c r="F269">
        <v>10</v>
      </c>
    </row>
    <row r="270" spans="1:6" x14ac:dyDescent="0.25">
      <c r="A270" t="s">
        <v>45</v>
      </c>
      <c r="B270">
        <v>2014</v>
      </c>
      <c r="C270" t="s">
        <v>18</v>
      </c>
      <c r="D270" t="s">
        <v>40</v>
      </c>
      <c r="E270" t="s">
        <v>23120</v>
      </c>
      <c r="F270">
        <v>3</v>
      </c>
    </row>
    <row r="271" spans="1:6" x14ac:dyDescent="0.25">
      <c r="A271" t="s">
        <v>45</v>
      </c>
      <c r="B271">
        <v>2014</v>
      </c>
      <c r="C271" t="s">
        <v>18</v>
      </c>
      <c r="D271" t="s">
        <v>102</v>
      </c>
      <c r="E271" t="s">
        <v>23121</v>
      </c>
      <c r="F271">
        <v>18</v>
      </c>
    </row>
    <row r="272" spans="1:6" x14ac:dyDescent="0.25">
      <c r="A272" t="s">
        <v>45</v>
      </c>
      <c r="B272">
        <v>2014</v>
      </c>
      <c r="C272" t="s">
        <v>18</v>
      </c>
      <c r="D272" t="s">
        <v>107</v>
      </c>
      <c r="E272" t="s">
        <v>23122</v>
      </c>
      <c r="F272">
        <v>4</v>
      </c>
    </row>
    <row r="273" spans="1:6" x14ac:dyDescent="0.25">
      <c r="A273" t="s">
        <v>45</v>
      </c>
      <c r="B273">
        <v>2014</v>
      </c>
      <c r="C273" t="s">
        <v>18</v>
      </c>
      <c r="D273" t="s">
        <v>39</v>
      </c>
      <c r="E273" t="s">
        <v>23123</v>
      </c>
      <c r="F273">
        <v>24</v>
      </c>
    </row>
    <row r="274" spans="1:6" x14ac:dyDescent="0.25">
      <c r="A274" t="s">
        <v>45</v>
      </c>
      <c r="B274">
        <v>2014</v>
      </c>
      <c r="C274" t="s">
        <v>18</v>
      </c>
      <c r="D274" t="s">
        <v>103</v>
      </c>
      <c r="E274" t="s">
        <v>23124</v>
      </c>
      <c r="F274">
        <v>190</v>
      </c>
    </row>
    <row r="275" spans="1:6" x14ac:dyDescent="0.25">
      <c r="A275" t="s">
        <v>148</v>
      </c>
      <c r="B275">
        <v>2010</v>
      </c>
      <c r="C275" t="s">
        <v>14</v>
      </c>
      <c r="D275" t="s">
        <v>38</v>
      </c>
      <c r="E275" t="s">
        <v>23125</v>
      </c>
      <c r="F275">
        <v>16</v>
      </c>
    </row>
    <row r="276" spans="1:6" x14ac:dyDescent="0.25">
      <c r="A276" t="s">
        <v>148</v>
      </c>
      <c r="B276">
        <v>2010</v>
      </c>
      <c r="C276" t="s">
        <v>14</v>
      </c>
      <c r="D276" t="s">
        <v>40</v>
      </c>
      <c r="E276" t="s">
        <v>23126</v>
      </c>
      <c r="F276">
        <v>4</v>
      </c>
    </row>
    <row r="277" spans="1:6" x14ac:dyDescent="0.25">
      <c r="A277" t="s">
        <v>148</v>
      </c>
      <c r="B277">
        <v>2010</v>
      </c>
      <c r="C277" t="s">
        <v>14</v>
      </c>
      <c r="D277" t="s">
        <v>102</v>
      </c>
      <c r="E277" t="s">
        <v>23127</v>
      </c>
      <c r="F277">
        <v>60</v>
      </c>
    </row>
    <row r="278" spans="1:6" x14ac:dyDescent="0.25">
      <c r="A278" t="s">
        <v>148</v>
      </c>
      <c r="B278">
        <v>2010</v>
      </c>
      <c r="C278" t="s">
        <v>14</v>
      </c>
      <c r="D278" t="s">
        <v>107</v>
      </c>
      <c r="E278" t="s">
        <v>23128</v>
      </c>
      <c r="F278">
        <v>120</v>
      </c>
    </row>
    <row r="279" spans="1:6" x14ac:dyDescent="0.25">
      <c r="A279" t="s">
        <v>148</v>
      </c>
      <c r="B279">
        <v>2010</v>
      </c>
      <c r="C279" t="s">
        <v>14</v>
      </c>
      <c r="D279" t="s">
        <v>39</v>
      </c>
      <c r="E279" t="s">
        <v>23129</v>
      </c>
      <c r="F279">
        <v>5</v>
      </c>
    </row>
    <row r="280" spans="1:6" x14ac:dyDescent="0.25">
      <c r="A280" t="s">
        <v>148</v>
      </c>
      <c r="B280">
        <v>2010</v>
      </c>
      <c r="C280" t="s">
        <v>14</v>
      </c>
      <c r="D280" t="s">
        <v>103</v>
      </c>
      <c r="E280" t="s">
        <v>23130</v>
      </c>
      <c r="F280">
        <v>227</v>
      </c>
    </row>
    <row r="281" spans="1:6" x14ac:dyDescent="0.25">
      <c r="A281" t="s">
        <v>148</v>
      </c>
      <c r="B281">
        <v>2010</v>
      </c>
      <c r="C281" t="s">
        <v>23</v>
      </c>
      <c r="D281" t="s">
        <v>38</v>
      </c>
      <c r="E281" t="s">
        <v>23131</v>
      </c>
      <c r="F281">
        <v>1</v>
      </c>
    </row>
    <row r="282" spans="1:6" x14ac:dyDescent="0.25">
      <c r="A282" t="s">
        <v>148</v>
      </c>
      <c r="B282">
        <v>2010</v>
      </c>
      <c r="C282" t="s">
        <v>23</v>
      </c>
      <c r="D282" t="s">
        <v>102</v>
      </c>
      <c r="E282" t="s">
        <v>23132</v>
      </c>
      <c r="F282">
        <v>8</v>
      </c>
    </row>
    <row r="283" spans="1:6" x14ac:dyDescent="0.25">
      <c r="A283" t="s">
        <v>148</v>
      </c>
      <c r="B283">
        <v>2010</v>
      </c>
      <c r="C283" t="s">
        <v>23</v>
      </c>
      <c r="D283" t="s">
        <v>107</v>
      </c>
      <c r="E283" t="s">
        <v>23133</v>
      </c>
      <c r="F283">
        <v>1</v>
      </c>
    </row>
    <row r="284" spans="1:6" x14ac:dyDescent="0.25">
      <c r="A284" t="s">
        <v>148</v>
      </c>
      <c r="B284">
        <v>2010</v>
      </c>
      <c r="C284" t="s">
        <v>23</v>
      </c>
      <c r="D284" t="s">
        <v>39</v>
      </c>
      <c r="E284" t="s">
        <v>23134</v>
      </c>
      <c r="F284">
        <v>1</v>
      </c>
    </row>
    <row r="285" spans="1:6" x14ac:dyDescent="0.25">
      <c r="A285" t="s">
        <v>148</v>
      </c>
      <c r="B285">
        <v>2010</v>
      </c>
      <c r="C285" t="s">
        <v>23</v>
      </c>
      <c r="D285" t="s">
        <v>103</v>
      </c>
      <c r="E285" t="s">
        <v>23135</v>
      </c>
      <c r="F285">
        <v>22</v>
      </c>
    </row>
    <row r="286" spans="1:6" x14ac:dyDescent="0.25">
      <c r="A286" t="s">
        <v>148</v>
      </c>
      <c r="B286">
        <v>2011</v>
      </c>
      <c r="C286" t="s">
        <v>14</v>
      </c>
      <c r="D286" t="s">
        <v>38</v>
      </c>
      <c r="E286" t="s">
        <v>23136</v>
      </c>
      <c r="F286">
        <v>20</v>
      </c>
    </row>
    <row r="287" spans="1:6" x14ac:dyDescent="0.25">
      <c r="A287" t="s">
        <v>148</v>
      </c>
      <c r="B287">
        <v>2011</v>
      </c>
      <c r="C287" t="s">
        <v>14</v>
      </c>
      <c r="D287" t="s">
        <v>40</v>
      </c>
      <c r="E287" t="s">
        <v>23137</v>
      </c>
      <c r="F287">
        <v>26</v>
      </c>
    </row>
    <row r="288" spans="1:6" x14ac:dyDescent="0.25">
      <c r="A288" t="s">
        <v>148</v>
      </c>
      <c r="B288">
        <v>2011</v>
      </c>
      <c r="C288" t="s">
        <v>14</v>
      </c>
      <c r="D288" t="s">
        <v>102</v>
      </c>
      <c r="E288" t="s">
        <v>23138</v>
      </c>
      <c r="F288">
        <v>85</v>
      </c>
    </row>
    <row r="289" spans="1:6" x14ac:dyDescent="0.25">
      <c r="A289" t="s">
        <v>148</v>
      </c>
      <c r="B289">
        <v>2011</v>
      </c>
      <c r="C289" t="s">
        <v>14</v>
      </c>
      <c r="D289" t="s">
        <v>107</v>
      </c>
      <c r="E289" t="s">
        <v>23139</v>
      </c>
      <c r="F289">
        <v>82</v>
      </c>
    </row>
    <row r="290" spans="1:6" x14ac:dyDescent="0.25">
      <c r="A290" t="s">
        <v>148</v>
      </c>
      <c r="B290">
        <v>2011</v>
      </c>
      <c r="C290" t="s">
        <v>14</v>
      </c>
      <c r="D290" t="s">
        <v>39</v>
      </c>
      <c r="E290" t="s">
        <v>23140</v>
      </c>
      <c r="F290">
        <v>11</v>
      </c>
    </row>
    <row r="291" spans="1:6" x14ac:dyDescent="0.25">
      <c r="A291" t="s">
        <v>148</v>
      </c>
      <c r="B291">
        <v>2011</v>
      </c>
      <c r="C291" t="s">
        <v>14</v>
      </c>
      <c r="D291" t="s">
        <v>103</v>
      </c>
      <c r="E291" t="s">
        <v>23141</v>
      </c>
      <c r="F291">
        <v>230</v>
      </c>
    </row>
    <row r="292" spans="1:6" x14ac:dyDescent="0.25">
      <c r="A292" t="s">
        <v>148</v>
      </c>
      <c r="B292">
        <v>2011</v>
      </c>
      <c r="C292" t="s">
        <v>23</v>
      </c>
      <c r="D292" t="s">
        <v>38</v>
      </c>
      <c r="E292" t="s">
        <v>23142</v>
      </c>
      <c r="F292">
        <v>1</v>
      </c>
    </row>
    <row r="293" spans="1:6" x14ac:dyDescent="0.25">
      <c r="A293" t="s">
        <v>148</v>
      </c>
      <c r="B293">
        <v>2011</v>
      </c>
      <c r="C293" t="s">
        <v>23</v>
      </c>
      <c r="D293" t="s">
        <v>102</v>
      </c>
      <c r="E293" t="s">
        <v>23143</v>
      </c>
      <c r="F293">
        <v>7</v>
      </c>
    </row>
    <row r="294" spans="1:6" x14ac:dyDescent="0.25">
      <c r="A294" t="s">
        <v>148</v>
      </c>
      <c r="B294">
        <v>2011</v>
      </c>
      <c r="C294" t="s">
        <v>23</v>
      </c>
      <c r="D294" t="s">
        <v>107</v>
      </c>
      <c r="E294" t="s">
        <v>23144</v>
      </c>
      <c r="F294">
        <v>7</v>
      </c>
    </row>
    <row r="295" spans="1:6" x14ac:dyDescent="0.25">
      <c r="A295" t="s">
        <v>148</v>
      </c>
      <c r="B295">
        <v>2011</v>
      </c>
      <c r="C295" t="s">
        <v>23</v>
      </c>
      <c r="D295" t="s">
        <v>103</v>
      </c>
      <c r="E295" t="s">
        <v>23145</v>
      </c>
      <c r="F295">
        <v>17</v>
      </c>
    </row>
    <row r="296" spans="1:6" x14ac:dyDescent="0.25">
      <c r="A296" t="s">
        <v>148</v>
      </c>
      <c r="B296">
        <v>2012</v>
      </c>
      <c r="C296" t="s">
        <v>14</v>
      </c>
      <c r="D296" t="s">
        <v>38</v>
      </c>
      <c r="E296" t="s">
        <v>23146</v>
      </c>
      <c r="F296">
        <v>39</v>
      </c>
    </row>
    <row r="297" spans="1:6" x14ac:dyDescent="0.25">
      <c r="A297" t="s">
        <v>148</v>
      </c>
      <c r="B297">
        <v>2012</v>
      </c>
      <c r="C297" t="s">
        <v>14</v>
      </c>
      <c r="D297" t="s">
        <v>40</v>
      </c>
      <c r="E297" t="s">
        <v>23147</v>
      </c>
      <c r="F297">
        <v>11</v>
      </c>
    </row>
    <row r="298" spans="1:6" x14ac:dyDescent="0.25">
      <c r="A298" t="s">
        <v>148</v>
      </c>
      <c r="B298">
        <v>2012</v>
      </c>
      <c r="C298" t="s">
        <v>14</v>
      </c>
      <c r="D298" t="s">
        <v>102</v>
      </c>
      <c r="E298" t="s">
        <v>23148</v>
      </c>
      <c r="F298">
        <v>59</v>
      </c>
    </row>
    <row r="299" spans="1:6" x14ac:dyDescent="0.25">
      <c r="A299" t="s">
        <v>148</v>
      </c>
      <c r="B299">
        <v>2012</v>
      </c>
      <c r="C299" t="s">
        <v>14</v>
      </c>
      <c r="D299" t="s">
        <v>107</v>
      </c>
      <c r="E299" t="s">
        <v>23149</v>
      </c>
      <c r="F299">
        <v>121</v>
      </c>
    </row>
    <row r="300" spans="1:6" x14ac:dyDescent="0.25">
      <c r="A300" t="s">
        <v>148</v>
      </c>
      <c r="B300">
        <v>2012</v>
      </c>
      <c r="C300" t="s">
        <v>14</v>
      </c>
      <c r="D300" t="s">
        <v>39</v>
      </c>
      <c r="E300" t="s">
        <v>23150</v>
      </c>
      <c r="F300">
        <v>5</v>
      </c>
    </row>
    <row r="301" spans="1:6" x14ac:dyDescent="0.25">
      <c r="A301" t="s">
        <v>148</v>
      </c>
      <c r="B301">
        <v>2012</v>
      </c>
      <c r="C301" t="s">
        <v>14</v>
      </c>
      <c r="D301" t="s">
        <v>103</v>
      </c>
      <c r="E301" t="s">
        <v>23151</v>
      </c>
      <c r="F301">
        <v>250</v>
      </c>
    </row>
    <row r="302" spans="1:6" x14ac:dyDescent="0.25">
      <c r="A302" t="s">
        <v>148</v>
      </c>
      <c r="B302">
        <v>2012</v>
      </c>
      <c r="C302" t="s">
        <v>23</v>
      </c>
      <c r="D302" t="s">
        <v>38</v>
      </c>
      <c r="E302" t="s">
        <v>23152</v>
      </c>
      <c r="F302">
        <v>3</v>
      </c>
    </row>
    <row r="303" spans="1:6" x14ac:dyDescent="0.25">
      <c r="A303" t="s">
        <v>148</v>
      </c>
      <c r="B303">
        <v>2012</v>
      </c>
      <c r="C303" t="s">
        <v>23</v>
      </c>
      <c r="D303" t="s">
        <v>102</v>
      </c>
      <c r="E303" t="s">
        <v>23153</v>
      </c>
      <c r="F303">
        <v>4</v>
      </c>
    </row>
    <row r="304" spans="1:6" x14ac:dyDescent="0.25">
      <c r="A304" t="s">
        <v>148</v>
      </c>
      <c r="B304">
        <v>2012</v>
      </c>
      <c r="C304" t="s">
        <v>23</v>
      </c>
      <c r="D304" t="s">
        <v>107</v>
      </c>
      <c r="E304" t="s">
        <v>23154</v>
      </c>
      <c r="F304">
        <v>48</v>
      </c>
    </row>
    <row r="305" spans="1:6" x14ac:dyDescent="0.25">
      <c r="A305" t="s">
        <v>148</v>
      </c>
      <c r="B305">
        <v>2012</v>
      </c>
      <c r="C305" t="s">
        <v>23</v>
      </c>
      <c r="D305" t="s">
        <v>39</v>
      </c>
      <c r="E305" t="s">
        <v>23155</v>
      </c>
      <c r="F305">
        <v>1</v>
      </c>
    </row>
    <row r="306" spans="1:6" x14ac:dyDescent="0.25">
      <c r="A306" t="s">
        <v>148</v>
      </c>
      <c r="B306">
        <v>2012</v>
      </c>
      <c r="C306" t="s">
        <v>23</v>
      </c>
      <c r="D306" t="s">
        <v>103</v>
      </c>
      <c r="E306" t="s">
        <v>23156</v>
      </c>
      <c r="F306">
        <v>17</v>
      </c>
    </row>
    <row r="307" spans="1:6" x14ac:dyDescent="0.25">
      <c r="A307" t="s">
        <v>148</v>
      </c>
      <c r="B307">
        <v>2012</v>
      </c>
      <c r="C307" t="s">
        <v>17</v>
      </c>
      <c r="D307" t="s">
        <v>107</v>
      </c>
      <c r="E307" t="s">
        <v>23157</v>
      </c>
      <c r="F307">
        <v>4</v>
      </c>
    </row>
    <row r="308" spans="1:6" x14ac:dyDescent="0.25">
      <c r="A308" t="s">
        <v>148</v>
      </c>
      <c r="B308">
        <v>2013</v>
      </c>
      <c r="C308" t="s">
        <v>14</v>
      </c>
      <c r="D308" t="s">
        <v>38</v>
      </c>
      <c r="E308" t="s">
        <v>23158</v>
      </c>
      <c r="F308">
        <v>59</v>
      </c>
    </row>
    <row r="309" spans="1:6" x14ac:dyDescent="0.25">
      <c r="A309" t="s">
        <v>148</v>
      </c>
      <c r="B309">
        <v>2013</v>
      </c>
      <c r="C309" t="s">
        <v>14</v>
      </c>
      <c r="D309" t="s">
        <v>40</v>
      </c>
      <c r="E309" t="s">
        <v>23159</v>
      </c>
      <c r="F309">
        <v>9</v>
      </c>
    </row>
    <row r="310" spans="1:6" x14ac:dyDescent="0.25">
      <c r="A310" t="s">
        <v>148</v>
      </c>
      <c r="B310">
        <v>2013</v>
      </c>
      <c r="C310" t="s">
        <v>14</v>
      </c>
      <c r="D310" t="s">
        <v>102</v>
      </c>
      <c r="E310" t="s">
        <v>23160</v>
      </c>
      <c r="F310">
        <v>73</v>
      </c>
    </row>
    <row r="311" spans="1:6" x14ac:dyDescent="0.25">
      <c r="A311" t="s">
        <v>148</v>
      </c>
      <c r="B311">
        <v>2013</v>
      </c>
      <c r="C311" t="s">
        <v>14</v>
      </c>
      <c r="D311" t="s">
        <v>107</v>
      </c>
      <c r="E311" t="s">
        <v>23161</v>
      </c>
      <c r="F311">
        <v>131</v>
      </c>
    </row>
    <row r="312" spans="1:6" x14ac:dyDescent="0.25">
      <c r="A312" t="s">
        <v>148</v>
      </c>
      <c r="B312">
        <v>2013</v>
      </c>
      <c r="C312" t="s">
        <v>14</v>
      </c>
      <c r="D312" t="s">
        <v>39</v>
      </c>
      <c r="E312" t="s">
        <v>23162</v>
      </c>
      <c r="F312">
        <v>10</v>
      </c>
    </row>
    <row r="313" spans="1:6" x14ac:dyDescent="0.25">
      <c r="A313" t="s">
        <v>148</v>
      </c>
      <c r="B313">
        <v>2013</v>
      </c>
      <c r="C313" t="s">
        <v>14</v>
      </c>
      <c r="D313" t="s">
        <v>103</v>
      </c>
      <c r="E313" t="s">
        <v>23163</v>
      </c>
      <c r="F313">
        <v>257</v>
      </c>
    </row>
    <row r="314" spans="1:6" x14ac:dyDescent="0.25">
      <c r="A314" t="s">
        <v>148</v>
      </c>
      <c r="B314">
        <v>2013</v>
      </c>
      <c r="C314" t="s">
        <v>23</v>
      </c>
      <c r="D314" t="s">
        <v>38</v>
      </c>
      <c r="E314" t="s">
        <v>23164</v>
      </c>
      <c r="F314">
        <v>10</v>
      </c>
    </row>
    <row r="315" spans="1:6" x14ac:dyDescent="0.25">
      <c r="A315" t="s">
        <v>148</v>
      </c>
      <c r="B315">
        <v>2013</v>
      </c>
      <c r="C315" t="s">
        <v>23</v>
      </c>
      <c r="D315" t="s">
        <v>102</v>
      </c>
      <c r="E315" t="s">
        <v>23165</v>
      </c>
      <c r="F315">
        <v>4</v>
      </c>
    </row>
    <row r="316" spans="1:6" x14ac:dyDescent="0.25">
      <c r="A316" t="s">
        <v>148</v>
      </c>
      <c r="B316">
        <v>2013</v>
      </c>
      <c r="C316" t="s">
        <v>23</v>
      </c>
      <c r="D316" t="s">
        <v>107</v>
      </c>
      <c r="E316" t="s">
        <v>23166</v>
      </c>
      <c r="F316">
        <v>30</v>
      </c>
    </row>
    <row r="317" spans="1:6" x14ac:dyDescent="0.25">
      <c r="A317" t="s">
        <v>148</v>
      </c>
      <c r="B317">
        <v>2013</v>
      </c>
      <c r="C317" t="s">
        <v>23</v>
      </c>
      <c r="D317" t="s">
        <v>39</v>
      </c>
      <c r="E317" t="s">
        <v>23167</v>
      </c>
      <c r="F317">
        <v>5</v>
      </c>
    </row>
    <row r="318" spans="1:6" x14ac:dyDescent="0.25">
      <c r="A318" t="s">
        <v>148</v>
      </c>
      <c r="B318">
        <v>2013</v>
      </c>
      <c r="C318" t="s">
        <v>23</v>
      </c>
      <c r="D318" t="s">
        <v>103</v>
      </c>
      <c r="E318" t="s">
        <v>23168</v>
      </c>
      <c r="F318">
        <v>66</v>
      </c>
    </row>
    <row r="319" spans="1:6" x14ac:dyDescent="0.25">
      <c r="A319" t="s">
        <v>148</v>
      </c>
      <c r="B319">
        <v>2013</v>
      </c>
      <c r="C319" t="s">
        <v>17</v>
      </c>
      <c r="D319" t="s">
        <v>38</v>
      </c>
      <c r="E319" t="s">
        <v>23169</v>
      </c>
      <c r="F319">
        <v>3</v>
      </c>
    </row>
    <row r="320" spans="1:6" x14ac:dyDescent="0.25">
      <c r="A320" t="s">
        <v>148</v>
      </c>
      <c r="B320">
        <v>2013</v>
      </c>
      <c r="C320" t="s">
        <v>17</v>
      </c>
      <c r="D320" t="s">
        <v>102</v>
      </c>
      <c r="E320" t="s">
        <v>23170</v>
      </c>
      <c r="F320">
        <v>1</v>
      </c>
    </row>
    <row r="321" spans="1:6" x14ac:dyDescent="0.25">
      <c r="A321" t="s">
        <v>148</v>
      </c>
      <c r="B321">
        <v>2013</v>
      </c>
      <c r="C321" t="s">
        <v>17</v>
      </c>
      <c r="D321" t="s">
        <v>107</v>
      </c>
      <c r="E321" t="s">
        <v>23171</v>
      </c>
      <c r="F321">
        <v>2</v>
      </c>
    </row>
    <row r="322" spans="1:6" x14ac:dyDescent="0.25">
      <c r="A322" t="s">
        <v>148</v>
      </c>
      <c r="B322">
        <v>2013</v>
      </c>
      <c r="C322" t="s">
        <v>17</v>
      </c>
      <c r="D322" t="s">
        <v>103</v>
      </c>
      <c r="E322" t="s">
        <v>23172</v>
      </c>
      <c r="F322">
        <v>16</v>
      </c>
    </row>
    <row r="323" spans="1:6" x14ac:dyDescent="0.25">
      <c r="A323" t="s">
        <v>148</v>
      </c>
      <c r="B323">
        <v>2014</v>
      </c>
      <c r="C323" t="s">
        <v>14</v>
      </c>
      <c r="D323" t="s">
        <v>38</v>
      </c>
      <c r="E323" t="s">
        <v>23173</v>
      </c>
      <c r="F323">
        <v>42</v>
      </c>
    </row>
    <row r="324" spans="1:6" x14ac:dyDescent="0.25">
      <c r="A324" t="s">
        <v>148</v>
      </c>
      <c r="B324">
        <v>2014</v>
      </c>
      <c r="C324" t="s">
        <v>14</v>
      </c>
      <c r="D324" t="s">
        <v>40</v>
      </c>
      <c r="E324" t="s">
        <v>23174</v>
      </c>
      <c r="F324">
        <v>17</v>
      </c>
    </row>
    <row r="325" spans="1:6" x14ac:dyDescent="0.25">
      <c r="A325" t="s">
        <v>148</v>
      </c>
      <c r="B325">
        <v>2014</v>
      </c>
      <c r="C325" t="s">
        <v>14</v>
      </c>
      <c r="D325" t="s">
        <v>102</v>
      </c>
      <c r="E325" t="s">
        <v>23175</v>
      </c>
      <c r="F325">
        <v>139</v>
      </c>
    </row>
    <row r="326" spans="1:6" x14ac:dyDescent="0.25">
      <c r="A326" t="s">
        <v>148</v>
      </c>
      <c r="B326">
        <v>2014</v>
      </c>
      <c r="C326" t="s">
        <v>14</v>
      </c>
      <c r="D326" t="s">
        <v>107</v>
      </c>
      <c r="E326" t="s">
        <v>23176</v>
      </c>
      <c r="F326">
        <v>126</v>
      </c>
    </row>
    <row r="327" spans="1:6" x14ac:dyDescent="0.25">
      <c r="A327" t="s">
        <v>148</v>
      </c>
      <c r="B327">
        <v>2014</v>
      </c>
      <c r="C327" t="s">
        <v>14</v>
      </c>
      <c r="D327" t="s">
        <v>39</v>
      </c>
      <c r="E327" t="s">
        <v>23177</v>
      </c>
      <c r="F327">
        <v>7</v>
      </c>
    </row>
    <row r="328" spans="1:6" x14ac:dyDescent="0.25">
      <c r="A328" t="s">
        <v>148</v>
      </c>
      <c r="B328">
        <v>2014</v>
      </c>
      <c r="C328" t="s">
        <v>14</v>
      </c>
      <c r="D328" t="s">
        <v>103</v>
      </c>
      <c r="E328" t="s">
        <v>23178</v>
      </c>
      <c r="F328">
        <v>248</v>
      </c>
    </row>
    <row r="329" spans="1:6" x14ac:dyDescent="0.25">
      <c r="A329" t="s">
        <v>148</v>
      </c>
      <c r="B329">
        <v>2014</v>
      </c>
      <c r="C329" t="s">
        <v>23</v>
      </c>
      <c r="D329" t="s">
        <v>38</v>
      </c>
      <c r="E329" t="s">
        <v>23179</v>
      </c>
      <c r="F329">
        <v>9</v>
      </c>
    </row>
    <row r="330" spans="1:6" x14ac:dyDescent="0.25">
      <c r="A330" t="s">
        <v>148</v>
      </c>
      <c r="B330">
        <v>2014</v>
      </c>
      <c r="C330" t="s">
        <v>23</v>
      </c>
      <c r="D330" t="s">
        <v>102</v>
      </c>
      <c r="E330" t="s">
        <v>23180</v>
      </c>
      <c r="F330">
        <v>27</v>
      </c>
    </row>
    <row r="331" spans="1:6" x14ac:dyDescent="0.25">
      <c r="A331" t="s">
        <v>148</v>
      </c>
      <c r="B331">
        <v>2014</v>
      </c>
      <c r="C331" t="s">
        <v>23</v>
      </c>
      <c r="D331" t="s">
        <v>107</v>
      </c>
      <c r="E331" t="s">
        <v>23181</v>
      </c>
      <c r="F331">
        <v>11</v>
      </c>
    </row>
    <row r="332" spans="1:6" x14ac:dyDescent="0.25">
      <c r="A332" t="s">
        <v>148</v>
      </c>
      <c r="B332">
        <v>2014</v>
      </c>
      <c r="C332" t="s">
        <v>23</v>
      </c>
      <c r="D332" t="s">
        <v>39</v>
      </c>
      <c r="E332" t="s">
        <v>23182</v>
      </c>
      <c r="F332">
        <v>3</v>
      </c>
    </row>
    <row r="333" spans="1:6" x14ac:dyDescent="0.25">
      <c r="A333" t="s">
        <v>148</v>
      </c>
      <c r="B333">
        <v>2014</v>
      </c>
      <c r="C333" t="s">
        <v>23</v>
      </c>
      <c r="D333" t="s">
        <v>103</v>
      </c>
      <c r="E333" t="s">
        <v>23183</v>
      </c>
      <c r="F333">
        <v>85</v>
      </c>
    </row>
    <row r="334" spans="1:6" x14ac:dyDescent="0.25">
      <c r="A334" t="s">
        <v>148</v>
      </c>
      <c r="B334">
        <v>2014</v>
      </c>
      <c r="C334" t="s">
        <v>17</v>
      </c>
      <c r="D334" t="s">
        <v>38</v>
      </c>
      <c r="E334" t="s">
        <v>23184</v>
      </c>
      <c r="F334">
        <v>6</v>
      </c>
    </row>
    <row r="335" spans="1:6" x14ac:dyDescent="0.25">
      <c r="A335" t="s">
        <v>148</v>
      </c>
      <c r="B335">
        <v>2014</v>
      </c>
      <c r="C335" t="s">
        <v>17</v>
      </c>
      <c r="D335" t="s">
        <v>102</v>
      </c>
      <c r="E335" t="s">
        <v>23185</v>
      </c>
      <c r="F335">
        <v>3</v>
      </c>
    </row>
    <row r="336" spans="1:6" x14ac:dyDescent="0.25">
      <c r="A336" t="s">
        <v>148</v>
      </c>
      <c r="B336">
        <v>2014</v>
      </c>
      <c r="C336" t="s">
        <v>17</v>
      </c>
      <c r="D336" t="s">
        <v>107</v>
      </c>
      <c r="E336" t="s">
        <v>23186</v>
      </c>
      <c r="F336">
        <v>8</v>
      </c>
    </row>
    <row r="337" spans="1:6" x14ac:dyDescent="0.25">
      <c r="A337" t="s">
        <v>148</v>
      </c>
      <c r="B337">
        <v>2014</v>
      </c>
      <c r="C337" t="s">
        <v>17</v>
      </c>
      <c r="D337" t="s">
        <v>103</v>
      </c>
      <c r="E337" t="s">
        <v>23187</v>
      </c>
      <c r="F337">
        <v>10</v>
      </c>
    </row>
    <row r="338" spans="1:6" x14ac:dyDescent="0.25">
      <c r="A338" t="s">
        <v>149</v>
      </c>
      <c r="B338">
        <v>2010</v>
      </c>
      <c r="C338" t="s">
        <v>14</v>
      </c>
      <c r="D338" t="s">
        <v>38</v>
      </c>
      <c r="E338" t="s">
        <v>23188</v>
      </c>
      <c r="F338">
        <v>5</v>
      </c>
    </row>
    <row r="339" spans="1:6" x14ac:dyDescent="0.25">
      <c r="A339" t="s">
        <v>149</v>
      </c>
      <c r="B339">
        <v>2010</v>
      </c>
      <c r="C339" t="s">
        <v>14</v>
      </c>
      <c r="D339" t="s">
        <v>40</v>
      </c>
      <c r="E339" t="s">
        <v>23189</v>
      </c>
      <c r="F339">
        <v>2</v>
      </c>
    </row>
    <row r="340" spans="1:6" x14ac:dyDescent="0.25">
      <c r="A340" t="s">
        <v>149</v>
      </c>
      <c r="B340">
        <v>2010</v>
      </c>
      <c r="C340" t="s">
        <v>14</v>
      </c>
      <c r="D340" t="s">
        <v>102</v>
      </c>
      <c r="E340" t="s">
        <v>23190</v>
      </c>
      <c r="F340">
        <v>25</v>
      </c>
    </row>
    <row r="341" spans="1:6" x14ac:dyDescent="0.25">
      <c r="A341" t="s">
        <v>149</v>
      </c>
      <c r="B341">
        <v>2010</v>
      </c>
      <c r="C341" t="s">
        <v>14</v>
      </c>
      <c r="D341" t="s">
        <v>107</v>
      </c>
      <c r="E341" t="s">
        <v>23191</v>
      </c>
      <c r="F341">
        <v>23</v>
      </c>
    </row>
    <row r="342" spans="1:6" x14ac:dyDescent="0.25">
      <c r="A342" t="s">
        <v>149</v>
      </c>
      <c r="B342">
        <v>2010</v>
      </c>
      <c r="C342" t="s">
        <v>14</v>
      </c>
      <c r="D342" t="s">
        <v>39</v>
      </c>
      <c r="E342" t="s">
        <v>23192</v>
      </c>
      <c r="F342">
        <v>39</v>
      </c>
    </row>
    <row r="343" spans="1:6" x14ac:dyDescent="0.25">
      <c r="A343" t="s">
        <v>149</v>
      </c>
      <c r="B343">
        <v>2010</v>
      </c>
      <c r="C343" t="s">
        <v>14</v>
      </c>
      <c r="D343" t="s">
        <v>103</v>
      </c>
      <c r="E343" t="s">
        <v>23193</v>
      </c>
      <c r="F343">
        <v>292</v>
      </c>
    </row>
    <row r="344" spans="1:6" x14ac:dyDescent="0.25">
      <c r="A344" t="s">
        <v>149</v>
      </c>
      <c r="B344">
        <v>2010</v>
      </c>
      <c r="C344" t="s">
        <v>12</v>
      </c>
      <c r="D344" t="s">
        <v>102</v>
      </c>
      <c r="E344" t="s">
        <v>23194</v>
      </c>
      <c r="F344">
        <v>2</v>
      </c>
    </row>
    <row r="345" spans="1:6" x14ac:dyDescent="0.25">
      <c r="A345" t="s">
        <v>149</v>
      </c>
      <c r="B345">
        <v>2010</v>
      </c>
      <c r="C345" t="s">
        <v>12</v>
      </c>
      <c r="D345" t="s">
        <v>107</v>
      </c>
      <c r="E345" t="s">
        <v>23195</v>
      </c>
      <c r="F345">
        <v>4</v>
      </c>
    </row>
    <row r="346" spans="1:6" x14ac:dyDescent="0.25">
      <c r="A346" t="s">
        <v>149</v>
      </c>
      <c r="B346">
        <v>2010</v>
      </c>
      <c r="C346" t="s">
        <v>12</v>
      </c>
      <c r="D346" t="s">
        <v>39</v>
      </c>
      <c r="E346" t="s">
        <v>23196</v>
      </c>
      <c r="F346">
        <v>9</v>
      </c>
    </row>
    <row r="347" spans="1:6" x14ac:dyDescent="0.25">
      <c r="A347" t="s">
        <v>149</v>
      </c>
      <c r="B347">
        <v>2010</v>
      </c>
      <c r="C347" t="s">
        <v>12</v>
      </c>
      <c r="D347" t="s">
        <v>103</v>
      </c>
      <c r="E347" t="s">
        <v>23197</v>
      </c>
      <c r="F347">
        <v>38</v>
      </c>
    </row>
    <row r="348" spans="1:6" x14ac:dyDescent="0.25">
      <c r="A348" t="s">
        <v>149</v>
      </c>
      <c r="B348">
        <v>2010</v>
      </c>
      <c r="C348" t="s">
        <v>22</v>
      </c>
      <c r="D348" t="s">
        <v>38</v>
      </c>
      <c r="E348" t="s">
        <v>23198</v>
      </c>
      <c r="F348">
        <v>24</v>
      </c>
    </row>
    <row r="349" spans="1:6" x14ac:dyDescent="0.25">
      <c r="A349" t="s">
        <v>149</v>
      </c>
      <c r="B349">
        <v>2010</v>
      </c>
      <c r="C349" t="s">
        <v>22</v>
      </c>
      <c r="D349" t="s">
        <v>40</v>
      </c>
      <c r="E349" t="s">
        <v>23199</v>
      </c>
      <c r="F349">
        <v>11</v>
      </c>
    </row>
    <row r="350" spans="1:6" x14ac:dyDescent="0.25">
      <c r="A350" t="s">
        <v>149</v>
      </c>
      <c r="B350">
        <v>2010</v>
      </c>
      <c r="C350" t="s">
        <v>22</v>
      </c>
      <c r="D350" t="s">
        <v>102</v>
      </c>
      <c r="E350" t="s">
        <v>23200</v>
      </c>
      <c r="F350">
        <v>62</v>
      </c>
    </row>
    <row r="351" spans="1:6" x14ac:dyDescent="0.25">
      <c r="A351" t="s">
        <v>149</v>
      </c>
      <c r="B351">
        <v>2010</v>
      </c>
      <c r="C351" t="s">
        <v>22</v>
      </c>
      <c r="D351" t="s">
        <v>107</v>
      </c>
      <c r="E351" t="s">
        <v>23201</v>
      </c>
      <c r="F351">
        <v>17</v>
      </c>
    </row>
    <row r="352" spans="1:6" x14ac:dyDescent="0.25">
      <c r="A352" t="s">
        <v>149</v>
      </c>
      <c r="B352">
        <v>2010</v>
      </c>
      <c r="C352" t="s">
        <v>22</v>
      </c>
      <c r="D352" t="s">
        <v>39</v>
      </c>
      <c r="E352" t="s">
        <v>23202</v>
      </c>
      <c r="F352">
        <v>212</v>
      </c>
    </row>
    <row r="353" spans="1:6" x14ac:dyDescent="0.25">
      <c r="A353" t="s">
        <v>149</v>
      </c>
      <c r="B353">
        <v>2010</v>
      </c>
      <c r="C353" t="s">
        <v>22</v>
      </c>
      <c r="D353" t="s">
        <v>103</v>
      </c>
      <c r="E353" t="s">
        <v>23203</v>
      </c>
      <c r="F353">
        <v>214</v>
      </c>
    </row>
    <row r="354" spans="1:6" x14ac:dyDescent="0.25">
      <c r="A354" t="s">
        <v>149</v>
      </c>
      <c r="B354">
        <v>2010</v>
      </c>
      <c r="C354" t="s">
        <v>23</v>
      </c>
      <c r="D354" t="s">
        <v>38</v>
      </c>
      <c r="E354" t="s">
        <v>23204</v>
      </c>
      <c r="F354">
        <v>7</v>
      </c>
    </row>
    <row r="355" spans="1:6" x14ac:dyDescent="0.25">
      <c r="A355" t="s">
        <v>149</v>
      </c>
      <c r="B355">
        <v>2010</v>
      </c>
      <c r="C355" t="s">
        <v>23</v>
      </c>
      <c r="D355" t="s">
        <v>40</v>
      </c>
      <c r="E355" t="s">
        <v>23205</v>
      </c>
      <c r="F355">
        <v>2</v>
      </c>
    </row>
    <row r="356" spans="1:6" x14ac:dyDescent="0.25">
      <c r="A356" t="s">
        <v>149</v>
      </c>
      <c r="B356">
        <v>2010</v>
      </c>
      <c r="C356" t="s">
        <v>23</v>
      </c>
      <c r="D356" t="s">
        <v>102</v>
      </c>
      <c r="E356" t="s">
        <v>23206</v>
      </c>
      <c r="F356">
        <v>21</v>
      </c>
    </row>
    <row r="357" spans="1:6" x14ac:dyDescent="0.25">
      <c r="A357" t="s">
        <v>149</v>
      </c>
      <c r="B357">
        <v>2010</v>
      </c>
      <c r="C357" t="s">
        <v>23</v>
      </c>
      <c r="D357" t="s">
        <v>107</v>
      </c>
      <c r="E357" t="s">
        <v>23207</v>
      </c>
      <c r="F357">
        <v>12</v>
      </c>
    </row>
    <row r="358" spans="1:6" x14ac:dyDescent="0.25">
      <c r="A358" t="s">
        <v>149</v>
      </c>
      <c r="B358">
        <v>2010</v>
      </c>
      <c r="C358" t="s">
        <v>23</v>
      </c>
      <c r="D358" t="s">
        <v>39</v>
      </c>
      <c r="E358" t="s">
        <v>23208</v>
      </c>
      <c r="F358">
        <v>41</v>
      </c>
    </row>
    <row r="359" spans="1:6" x14ac:dyDescent="0.25">
      <c r="A359" t="s">
        <v>149</v>
      </c>
      <c r="B359">
        <v>2010</v>
      </c>
      <c r="C359" t="s">
        <v>23</v>
      </c>
      <c r="D359" t="s">
        <v>103</v>
      </c>
      <c r="E359" t="s">
        <v>23209</v>
      </c>
      <c r="F359">
        <v>96</v>
      </c>
    </row>
    <row r="360" spans="1:6" x14ac:dyDescent="0.25">
      <c r="A360" t="s">
        <v>149</v>
      </c>
      <c r="B360">
        <v>2010</v>
      </c>
      <c r="C360" t="s">
        <v>21</v>
      </c>
      <c r="D360" t="s">
        <v>38</v>
      </c>
      <c r="E360" t="s">
        <v>23210</v>
      </c>
      <c r="F360">
        <v>9</v>
      </c>
    </row>
    <row r="361" spans="1:6" x14ac:dyDescent="0.25">
      <c r="A361" t="s">
        <v>149</v>
      </c>
      <c r="B361">
        <v>2010</v>
      </c>
      <c r="C361" t="s">
        <v>21</v>
      </c>
      <c r="D361" t="s">
        <v>40</v>
      </c>
      <c r="E361" t="s">
        <v>23211</v>
      </c>
      <c r="F361">
        <v>13</v>
      </c>
    </row>
    <row r="362" spans="1:6" x14ac:dyDescent="0.25">
      <c r="A362" t="s">
        <v>149</v>
      </c>
      <c r="B362">
        <v>2010</v>
      </c>
      <c r="C362" t="s">
        <v>21</v>
      </c>
      <c r="D362" t="s">
        <v>102</v>
      </c>
      <c r="E362" t="s">
        <v>23212</v>
      </c>
      <c r="F362">
        <v>37</v>
      </c>
    </row>
    <row r="363" spans="1:6" x14ac:dyDescent="0.25">
      <c r="A363" t="s">
        <v>149</v>
      </c>
      <c r="B363">
        <v>2010</v>
      </c>
      <c r="C363" t="s">
        <v>21</v>
      </c>
      <c r="D363" t="s">
        <v>107</v>
      </c>
      <c r="E363" t="s">
        <v>23213</v>
      </c>
      <c r="F363">
        <v>24</v>
      </c>
    </row>
    <row r="364" spans="1:6" x14ac:dyDescent="0.25">
      <c r="A364" t="s">
        <v>149</v>
      </c>
      <c r="B364">
        <v>2010</v>
      </c>
      <c r="C364" t="s">
        <v>21</v>
      </c>
      <c r="D364" t="s">
        <v>39</v>
      </c>
      <c r="E364" t="s">
        <v>23214</v>
      </c>
      <c r="F364">
        <v>156</v>
      </c>
    </row>
    <row r="365" spans="1:6" x14ac:dyDescent="0.25">
      <c r="A365" t="s">
        <v>149</v>
      </c>
      <c r="B365">
        <v>2010</v>
      </c>
      <c r="C365" t="s">
        <v>21</v>
      </c>
      <c r="D365" t="s">
        <v>103</v>
      </c>
      <c r="E365" t="s">
        <v>23215</v>
      </c>
      <c r="F365">
        <v>136</v>
      </c>
    </row>
    <row r="366" spans="1:6" x14ac:dyDescent="0.25">
      <c r="A366" t="s">
        <v>149</v>
      </c>
      <c r="B366">
        <v>2010</v>
      </c>
      <c r="C366" t="s">
        <v>17</v>
      </c>
      <c r="D366" t="s">
        <v>38</v>
      </c>
      <c r="E366" t="s">
        <v>23216</v>
      </c>
      <c r="F366">
        <v>3</v>
      </c>
    </row>
    <row r="367" spans="1:6" x14ac:dyDescent="0.25">
      <c r="A367" t="s">
        <v>149</v>
      </c>
      <c r="B367">
        <v>2010</v>
      </c>
      <c r="C367" t="s">
        <v>17</v>
      </c>
      <c r="D367" t="s">
        <v>40</v>
      </c>
      <c r="E367" t="s">
        <v>23217</v>
      </c>
      <c r="F367">
        <v>3</v>
      </c>
    </row>
    <row r="368" spans="1:6" x14ac:dyDescent="0.25">
      <c r="A368" t="s">
        <v>149</v>
      </c>
      <c r="B368">
        <v>2010</v>
      </c>
      <c r="C368" t="s">
        <v>17</v>
      </c>
      <c r="D368" t="s">
        <v>102</v>
      </c>
      <c r="E368" t="s">
        <v>23218</v>
      </c>
      <c r="F368">
        <v>28</v>
      </c>
    </row>
    <row r="369" spans="1:6" x14ac:dyDescent="0.25">
      <c r="A369" t="s">
        <v>149</v>
      </c>
      <c r="B369">
        <v>2010</v>
      </c>
      <c r="C369" t="s">
        <v>17</v>
      </c>
      <c r="D369" t="s">
        <v>107</v>
      </c>
      <c r="E369" t="s">
        <v>23219</v>
      </c>
      <c r="F369">
        <v>23</v>
      </c>
    </row>
    <row r="370" spans="1:6" x14ac:dyDescent="0.25">
      <c r="A370" t="s">
        <v>149</v>
      </c>
      <c r="B370">
        <v>2010</v>
      </c>
      <c r="C370" t="s">
        <v>17</v>
      </c>
      <c r="D370" t="s">
        <v>39</v>
      </c>
      <c r="E370" t="s">
        <v>23220</v>
      </c>
      <c r="F370">
        <v>115</v>
      </c>
    </row>
    <row r="371" spans="1:6" x14ac:dyDescent="0.25">
      <c r="A371" t="s">
        <v>149</v>
      </c>
      <c r="B371">
        <v>2010</v>
      </c>
      <c r="C371" t="s">
        <v>17</v>
      </c>
      <c r="D371" t="s">
        <v>103</v>
      </c>
      <c r="E371" t="s">
        <v>23221</v>
      </c>
      <c r="F371">
        <v>232</v>
      </c>
    </row>
    <row r="372" spans="1:6" x14ac:dyDescent="0.25">
      <c r="A372" t="s">
        <v>149</v>
      </c>
      <c r="B372">
        <v>2010</v>
      </c>
      <c r="C372" t="s">
        <v>22852</v>
      </c>
      <c r="D372" t="s">
        <v>38</v>
      </c>
      <c r="E372" t="s">
        <v>23222</v>
      </c>
      <c r="F372">
        <v>1</v>
      </c>
    </row>
    <row r="373" spans="1:6" x14ac:dyDescent="0.25">
      <c r="A373" t="s">
        <v>149</v>
      </c>
      <c r="B373">
        <v>2010</v>
      </c>
      <c r="C373" t="s">
        <v>22852</v>
      </c>
      <c r="D373" t="s">
        <v>40</v>
      </c>
      <c r="E373" t="s">
        <v>23223</v>
      </c>
      <c r="F373">
        <v>1</v>
      </c>
    </row>
    <row r="374" spans="1:6" x14ac:dyDescent="0.25">
      <c r="A374" t="s">
        <v>149</v>
      </c>
      <c r="B374">
        <v>2010</v>
      </c>
      <c r="C374" t="s">
        <v>22852</v>
      </c>
      <c r="D374" t="s">
        <v>102</v>
      </c>
      <c r="E374" t="s">
        <v>23224</v>
      </c>
      <c r="F374">
        <v>2</v>
      </c>
    </row>
    <row r="375" spans="1:6" x14ac:dyDescent="0.25">
      <c r="A375" t="s">
        <v>149</v>
      </c>
      <c r="B375">
        <v>2010</v>
      </c>
      <c r="C375" t="s">
        <v>15</v>
      </c>
      <c r="D375" t="s">
        <v>38</v>
      </c>
      <c r="E375" t="s">
        <v>23225</v>
      </c>
      <c r="F375">
        <v>1</v>
      </c>
    </row>
    <row r="376" spans="1:6" x14ac:dyDescent="0.25">
      <c r="A376" t="s">
        <v>149</v>
      </c>
      <c r="B376">
        <v>2010</v>
      </c>
      <c r="C376" t="s">
        <v>15</v>
      </c>
      <c r="D376" t="s">
        <v>40</v>
      </c>
      <c r="E376" t="s">
        <v>23226</v>
      </c>
      <c r="F376">
        <v>1</v>
      </c>
    </row>
    <row r="377" spans="1:6" x14ac:dyDescent="0.25">
      <c r="A377" t="s">
        <v>149</v>
      </c>
      <c r="B377">
        <v>2010</v>
      </c>
      <c r="C377" t="s">
        <v>15</v>
      </c>
      <c r="D377" t="s">
        <v>102</v>
      </c>
      <c r="E377" t="s">
        <v>23227</v>
      </c>
      <c r="F377">
        <v>8</v>
      </c>
    </row>
    <row r="378" spans="1:6" x14ac:dyDescent="0.25">
      <c r="A378" t="s">
        <v>149</v>
      </c>
      <c r="B378">
        <v>2010</v>
      </c>
      <c r="C378" t="s">
        <v>15</v>
      </c>
      <c r="D378" t="s">
        <v>107</v>
      </c>
      <c r="E378" t="s">
        <v>23228</v>
      </c>
      <c r="F378">
        <v>2</v>
      </c>
    </row>
    <row r="379" spans="1:6" x14ac:dyDescent="0.25">
      <c r="A379" t="s">
        <v>149</v>
      </c>
      <c r="B379">
        <v>2010</v>
      </c>
      <c r="C379" t="s">
        <v>15</v>
      </c>
      <c r="D379" t="s">
        <v>39</v>
      </c>
      <c r="E379" t="s">
        <v>23229</v>
      </c>
      <c r="F379">
        <v>38</v>
      </c>
    </row>
    <row r="380" spans="1:6" x14ac:dyDescent="0.25">
      <c r="A380" t="s">
        <v>149</v>
      </c>
      <c r="B380">
        <v>2010</v>
      </c>
      <c r="C380" t="s">
        <v>15</v>
      </c>
      <c r="D380" t="s">
        <v>103</v>
      </c>
      <c r="E380" t="s">
        <v>23230</v>
      </c>
      <c r="F380">
        <v>38</v>
      </c>
    </row>
    <row r="381" spans="1:6" x14ac:dyDescent="0.25">
      <c r="A381" t="s">
        <v>149</v>
      </c>
      <c r="B381">
        <v>2010</v>
      </c>
      <c r="C381" t="s">
        <v>19</v>
      </c>
      <c r="D381" t="s">
        <v>38</v>
      </c>
      <c r="E381" t="s">
        <v>23231</v>
      </c>
      <c r="F381">
        <v>12</v>
      </c>
    </row>
    <row r="382" spans="1:6" x14ac:dyDescent="0.25">
      <c r="A382" t="s">
        <v>149</v>
      </c>
      <c r="B382">
        <v>2010</v>
      </c>
      <c r="C382" t="s">
        <v>19</v>
      </c>
      <c r="D382" t="s">
        <v>102</v>
      </c>
      <c r="E382" t="s">
        <v>23232</v>
      </c>
      <c r="F382">
        <v>65</v>
      </c>
    </row>
    <row r="383" spans="1:6" x14ac:dyDescent="0.25">
      <c r="A383" t="s">
        <v>149</v>
      </c>
      <c r="B383">
        <v>2010</v>
      </c>
      <c r="C383" t="s">
        <v>19</v>
      </c>
      <c r="D383" t="s">
        <v>107</v>
      </c>
      <c r="E383" t="s">
        <v>23233</v>
      </c>
      <c r="F383">
        <v>8</v>
      </c>
    </row>
    <row r="384" spans="1:6" x14ac:dyDescent="0.25">
      <c r="A384" t="s">
        <v>149</v>
      </c>
      <c r="B384">
        <v>2010</v>
      </c>
      <c r="C384" t="s">
        <v>19</v>
      </c>
      <c r="D384" t="s">
        <v>39</v>
      </c>
      <c r="E384" t="s">
        <v>23234</v>
      </c>
      <c r="F384">
        <v>55</v>
      </c>
    </row>
    <row r="385" spans="1:6" x14ac:dyDescent="0.25">
      <c r="A385" t="s">
        <v>149</v>
      </c>
      <c r="B385">
        <v>2010</v>
      </c>
      <c r="C385" t="s">
        <v>19</v>
      </c>
      <c r="D385" t="s">
        <v>103</v>
      </c>
      <c r="E385" t="s">
        <v>23235</v>
      </c>
      <c r="F385">
        <v>182</v>
      </c>
    </row>
    <row r="386" spans="1:6" x14ac:dyDescent="0.25">
      <c r="A386" t="s">
        <v>149</v>
      </c>
      <c r="B386">
        <v>2010</v>
      </c>
      <c r="C386" t="s">
        <v>20</v>
      </c>
      <c r="D386" t="s">
        <v>38</v>
      </c>
      <c r="E386" t="s">
        <v>23236</v>
      </c>
      <c r="F386">
        <v>1</v>
      </c>
    </row>
    <row r="387" spans="1:6" x14ac:dyDescent="0.25">
      <c r="A387" t="s">
        <v>149</v>
      </c>
      <c r="B387">
        <v>2010</v>
      </c>
      <c r="C387" t="s">
        <v>20</v>
      </c>
      <c r="D387" t="s">
        <v>40</v>
      </c>
      <c r="E387" t="s">
        <v>23237</v>
      </c>
      <c r="F387">
        <v>1</v>
      </c>
    </row>
    <row r="388" spans="1:6" x14ac:dyDescent="0.25">
      <c r="A388" t="s">
        <v>149</v>
      </c>
      <c r="B388">
        <v>2010</v>
      </c>
      <c r="C388" t="s">
        <v>20</v>
      </c>
      <c r="D388" t="s">
        <v>102</v>
      </c>
      <c r="E388" t="s">
        <v>23238</v>
      </c>
      <c r="F388">
        <v>9</v>
      </c>
    </row>
    <row r="389" spans="1:6" x14ac:dyDescent="0.25">
      <c r="A389" t="s">
        <v>149</v>
      </c>
      <c r="B389">
        <v>2010</v>
      </c>
      <c r="C389" t="s">
        <v>20</v>
      </c>
      <c r="D389" t="s">
        <v>107</v>
      </c>
      <c r="E389" t="s">
        <v>23239</v>
      </c>
      <c r="F389">
        <v>1</v>
      </c>
    </row>
    <row r="390" spans="1:6" x14ac:dyDescent="0.25">
      <c r="A390" t="s">
        <v>149</v>
      </c>
      <c r="B390">
        <v>2010</v>
      </c>
      <c r="C390" t="s">
        <v>20</v>
      </c>
      <c r="D390" t="s">
        <v>39</v>
      </c>
      <c r="E390" t="s">
        <v>23240</v>
      </c>
      <c r="F390">
        <v>35</v>
      </c>
    </row>
    <row r="391" spans="1:6" x14ac:dyDescent="0.25">
      <c r="A391" t="s">
        <v>149</v>
      </c>
      <c r="B391">
        <v>2010</v>
      </c>
      <c r="C391" t="s">
        <v>20</v>
      </c>
      <c r="D391" t="s">
        <v>103</v>
      </c>
      <c r="E391" t="s">
        <v>23241</v>
      </c>
      <c r="F391">
        <v>52</v>
      </c>
    </row>
    <row r="392" spans="1:6" x14ac:dyDescent="0.25">
      <c r="A392" t="s">
        <v>149</v>
      </c>
      <c r="B392">
        <v>2010</v>
      </c>
      <c r="C392" t="s">
        <v>18</v>
      </c>
      <c r="D392" t="s">
        <v>38</v>
      </c>
      <c r="E392" t="s">
        <v>23242</v>
      </c>
      <c r="F392">
        <v>3</v>
      </c>
    </row>
    <row r="393" spans="1:6" x14ac:dyDescent="0.25">
      <c r="A393" t="s">
        <v>149</v>
      </c>
      <c r="B393">
        <v>2010</v>
      </c>
      <c r="C393" t="s">
        <v>18</v>
      </c>
      <c r="D393" t="s">
        <v>40</v>
      </c>
      <c r="E393" t="s">
        <v>23243</v>
      </c>
      <c r="F393">
        <v>3</v>
      </c>
    </row>
    <row r="394" spans="1:6" x14ac:dyDescent="0.25">
      <c r="A394" t="s">
        <v>149</v>
      </c>
      <c r="B394">
        <v>2010</v>
      </c>
      <c r="C394" t="s">
        <v>18</v>
      </c>
      <c r="D394" t="s">
        <v>102</v>
      </c>
      <c r="E394" t="s">
        <v>23244</v>
      </c>
      <c r="F394">
        <v>25</v>
      </c>
    </row>
    <row r="395" spans="1:6" x14ac:dyDescent="0.25">
      <c r="A395" t="s">
        <v>149</v>
      </c>
      <c r="B395">
        <v>2010</v>
      </c>
      <c r="C395" t="s">
        <v>18</v>
      </c>
      <c r="D395" t="s">
        <v>107</v>
      </c>
      <c r="E395" t="s">
        <v>23245</v>
      </c>
      <c r="F395">
        <v>6</v>
      </c>
    </row>
    <row r="396" spans="1:6" x14ac:dyDescent="0.25">
      <c r="A396" t="s">
        <v>149</v>
      </c>
      <c r="B396">
        <v>2010</v>
      </c>
      <c r="C396" t="s">
        <v>18</v>
      </c>
      <c r="D396" t="s">
        <v>39</v>
      </c>
      <c r="E396" t="s">
        <v>23246</v>
      </c>
      <c r="F396">
        <v>48</v>
      </c>
    </row>
    <row r="397" spans="1:6" x14ac:dyDescent="0.25">
      <c r="A397" t="s">
        <v>149</v>
      </c>
      <c r="B397">
        <v>2010</v>
      </c>
      <c r="C397" t="s">
        <v>18</v>
      </c>
      <c r="D397" t="s">
        <v>103</v>
      </c>
      <c r="E397" t="s">
        <v>23247</v>
      </c>
      <c r="F397">
        <v>146</v>
      </c>
    </row>
    <row r="398" spans="1:6" x14ac:dyDescent="0.25">
      <c r="A398" t="s">
        <v>149</v>
      </c>
      <c r="B398">
        <v>2011</v>
      </c>
      <c r="C398" t="s">
        <v>14</v>
      </c>
      <c r="D398" t="s">
        <v>38</v>
      </c>
      <c r="E398" t="s">
        <v>23248</v>
      </c>
      <c r="F398">
        <v>4</v>
      </c>
    </row>
    <row r="399" spans="1:6" x14ac:dyDescent="0.25">
      <c r="A399" t="s">
        <v>149</v>
      </c>
      <c r="B399">
        <v>2011</v>
      </c>
      <c r="C399" t="s">
        <v>14</v>
      </c>
      <c r="D399" t="s">
        <v>40</v>
      </c>
      <c r="E399" t="s">
        <v>23249</v>
      </c>
      <c r="F399">
        <v>3</v>
      </c>
    </row>
    <row r="400" spans="1:6" x14ac:dyDescent="0.25">
      <c r="A400" t="s">
        <v>149</v>
      </c>
      <c r="B400">
        <v>2011</v>
      </c>
      <c r="C400" t="s">
        <v>14</v>
      </c>
      <c r="D400" t="s">
        <v>102</v>
      </c>
      <c r="E400" t="s">
        <v>23250</v>
      </c>
      <c r="F400">
        <v>38</v>
      </c>
    </row>
    <row r="401" spans="1:6" x14ac:dyDescent="0.25">
      <c r="A401" t="s">
        <v>149</v>
      </c>
      <c r="B401">
        <v>2011</v>
      </c>
      <c r="C401" t="s">
        <v>14</v>
      </c>
      <c r="D401" t="s">
        <v>107</v>
      </c>
      <c r="E401" t="s">
        <v>23251</v>
      </c>
      <c r="F401">
        <v>12</v>
      </c>
    </row>
    <row r="402" spans="1:6" x14ac:dyDescent="0.25">
      <c r="A402" t="s">
        <v>149</v>
      </c>
      <c r="B402">
        <v>2011</v>
      </c>
      <c r="C402" t="s">
        <v>14</v>
      </c>
      <c r="D402" t="s">
        <v>39</v>
      </c>
      <c r="E402" t="s">
        <v>23252</v>
      </c>
      <c r="F402">
        <v>58</v>
      </c>
    </row>
    <row r="403" spans="1:6" x14ac:dyDescent="0.25">
      <c r="A403" t="s">
        <v>149</v>
      </c>
      <c r="B403">
        <v>2011</v>
      </c>
      <c r="C403" t="s">
        <v>14</v>
      </c>
      <c r="D403" t="s">
        <v>103</v>
      </c>
      <c r="E403" t="s">
        <v>23253</v>
      </c>
      <c r="F403">
        <v>278</v>
      </c>
    </row>
    <row r="404" spans="1:6" x14ac:dyDescent="0.25">
      <c r="A404" t="s">
        <v>149</v>
      </c>
      <c r="B404">
        <v>2011</v>
      </c>
      <c r="C404" t="s">
        <v>12</v>
      </c>
      <c r="D404" t="s">
        <v>40</v>
      </c>
      <c r="E404" t="s">
        <v>23254</v>
      </c>
      <c r="F404">
        <v>1</v>
      </c>
    </row>
    <row r="405" spans="1:6" x14ac:dyDescent="0.25">
      <c r="A405" t="s">
        <v>149</v>
      </c>
      <c r="B405">
        <v>2011</v>
      </c>
      <c r="C405" t="s">
        <v>12</v>
      </c>
      <c r="D405" t="s">
        <v>102</v>
      </c>
      <c r="E405" t="s">
        <v>23255</v>
      </c>
      <c r="F405">
        <v>6</v>
      </c>
    </row>
    <row r="406" spans="1:6" x14ac:dyDescent="0.25">
      <c r="A406" t="s">
        <v>149</v>
      </c>
      <c r="B406">
        <v>2011</v>
      </c>
      <c r="C406" t="s">
        <v>12</v>
      </c>
      <c r="D406" t="s">
        <v>107</v>
      </c>
      <c r="E406" t="s">
        <v>23256</v>
      </c>
      <c r="F406">
        <v>2</v>
      </c>
    </row>
    <row r="407" spans="1:6" x14ac:dyDescent="0.25">
      <c r="A407" t="s">
        <v>149</v>
      </c>
      <c r="B407">
        <v>2011</v>
      </c>
      <c r="C407" t="s">
        <v>12</v>
      </c>
      <c r="D407" t="s">
        <v>39</v>
      </c>
      <c r="E407" t="s">
        <v>23257</v>
      </c>
      <c r="F407">
        <v>2</v>
      </c>
    </row>
    <row r="408" spans="1:6" x14ac:dyDescent="0.25">
      <c r="A408" t="s">
        <v>149</v>
      </c>
      <c r="B408">
        <v>2011</v>
      </c>
      <c r="C408" t="s">
        <v>12</v>
      </c>
      <c r="D408" t="s">
        <v>103</v>
      </c>
      <c r="E408" t="s">
        <v>23258</v>
      </c>
      <c r="F408">
        <v>38</v>
      </c>
    </row>
    <row r="409" spans="1:6" x14ac:dyDescent="0.25">
      <c r="A409" t="s">
        <v>149</v>
      </c>
      <c r="B409">
        <v>2011</v>
      </c>
      <c r="C409" t="s">
        <v>22</v>
      </c>
      <c r="D409" t="s">
        <v>38</v>
      </c>
      <c r="E409" t="s">
        <v>23259</v>
      </c>
      <c r="F409">
        <v>6</v>
      </c>
    </row>
    <row r="410" spans="1:6" x14ac:dyDescent="0.25">
      <c r="A410" t="s">
        <v>149</v>
      </c>
      <c r="B410">
        <v>2011</v>
      </c>
      <c r="C410" t="s">
        <v>22</v>
      </c>
      <c r="D410" t="s">
        <v>40</v>
      </c>
      <c r="E410" t="s">
        <v>23260</v>
      </c>
      <c r="F410">
        <v>10</v>
      </c>
    </row>
    <row r="411" spans="1:6" x14ac:dyDescent="0.25">
      <c r="A411" t="s">
        <v>149</v>
      </c>
      <c r="B411">
        <v>2011</v>
      </c>
      <c r="C411" t="s">
        <v>22</v>
      </c>
      <c r="D411" t="s">
        <v>102</v>
      </c>
      <c r="E411" t="s">
        <v>23261</v>
      </c>
      <c r="F411">
        <v>33</v>
      </c>
    </row>
    <row r="412" spans="1:6" x14ac:dyDescent="0.25">
      <c r="A412" t="s">
        <v>149</v>
      </c>
      <c r="B412">
        <v>2011</v>
      </c>
      <c r="C412" t="s">
        <v>22</v>
      </c>
      <c r="D412" t="s">
        <v>107</v>
      </c>
      <c r="E412" t="s">
        <v>23262</v>
      </c>
      <c r="F412">
        <v>9</v>
      </c>
    </row>
    <row r="413" spans="1:6" x14ac:dyDescent="0.25">
      <c r="A413" t="s">
        <v>149</v>
      </c>
      <c r="B413">
        <v>2011</v>
      </c>
      <c r="C413" t="s">
        <v>22</v>
      </c>
      <c r="D413" t="s">
        <v>39</v>
      </c>
      <c r="E413" t="s">
        <v>23263</v>
      </c>
      <c r="F413">
        <v>31</v>
      </c>
    </row>
    <row r="414" spans="1:6" x14ac:dyDescent="0.25">
      <c r="A414" t="s">
        <v>149</v>
      </c>
      <c r="B414">
        <v>2011</v>
      </c>
      <c r="C414" t="s">
        <v>22</v>
      </c>
      <c r="D414" t="s">
        <v>103</v>
      </c>
      <c r="E414" t="s">
        <v>23264</v>
      </c>
      <c r="F414">
        <v>252</v>
      </c>
    </row>
    <row r="415" spans="1:6" x14ac:dyDescent="0.25">
      <c r="A415" t="s">
        <v>149</v>
      </c>
      <c r="B415">
        <v>2011</v>
      </c>
      <c r="C415" t="s">
        <v>23</v>
      </c>
      <c r="D415" t="s">
        <v>38</v>
      </c>
      <c r="E415" t="s">
        <v>23265</v>
      </c>
      <c r="F415">
        <v>8</v>
      </c>
    </row>
    <row r="416" spans="1:6" x14ac:dyDescent="0.25">
      <c r="A416" t="s">
        <v>149</v>
      </c>
      <c r="B416">
        <v>2011</v>
      </c>
      <c r="C416" t="s">
        <v>23</v>
      </c>
      <c r="D416" t="s">
        <v>40</v>
      </c>
      <c r="E416" t="s">
        <v>23266</v>
      </c>
      <c r="F416">
        <v>2</v>
      </c>
    </row>
    <row r="417" spans="1:6" x14ac:dyDescent="0.25">
      <c r="A417" t="s">
        <v>149</v>
      </c>
      <c r="B417">
        <v>2011</v>
      </c>
      <c r="C417" t="s">
        <v>23</v>
      </c>
      <c r="D417" t="s">
        <v>102</v>
      </c>
      <c r="E417" t="s">
        <v>23267</v>
      </c>
      <c r="F417">
        <v>18</v>
      </c>
    </row>
    <row r="418" spans="1:6" x14ac:dyDescent="0.25">
      <c r="A418" t="s">
        <v>149</v>
      </c>
      <c r="B418">
        <v>2011</v>
      </c>
      <c r="C418" t="s">
        <v>23</v>
      </c>
      <c r="D418" t="s">
        <v>107</v>
      </c>
      <c r="E418" t="s">
        <v>23268</v>
      </c>
      <c r="F418">
        <v>7</v>
      </c>
    </row>
    <row r="419" spans="1:6" x14ac:dyDescent="0.25">
      <c r="A419" t="s">
        <v>149</v>
      </c>
      <c r="B419">
        <v>2011</v>
      </c>
      <c r="C419" t="s">
        <v>23</v>
      </c>
      <c r="D419" t="s">
        <v>39</v>
      </c>
      <c r="E419" t="s">
        <v>23269</v>
      </c>
      <c r="F419">
        <v>21</v>
      </c>
    </row>
    <row r="420" spans="1:6" x14ac:dyDescent="0.25">
      <c r="A420" t="s">
        <v>149</v>
      </c>
      <c r="B420">
        <v>2011</v>
      </c>
      <c r="C420" t="s">
        <v>23</v>
      </c>
      <c r="D420" t="s">
        <v>103</v>
      </c>
      <c r="E420" t="s">
        <v>23270</v>
      </c>
      <c r="F420">
        <v>95</v>
      </c>
    </row>
    <row r="421" spans="1:6" x14ac:dyDescent="0.25">
      <c r="A421" t="s">
        <v>149</v>
      </c>
      <c r="B421">
        <v>2011</v>
      </c>
      <c r="C421" t="s">
        <v>21</v>
      </c>
      <c r="D421" t="s">
        <v>38</v>
      </c>
      <c r="E421" t="s">
        <v>23271</v>
      </c>
      <c r="F421">
        <v>4</v>
      </c>
    </row>
    <row r="422" spans="1:6" x14ac:dyDescent="0.25">
      <c r="A422" t="s">
        <v>149</v>
      </c>
      <c r="B422">
        <v>2011</v>
      </c>
      <c r="C422" t="s">
        <v>21</v>
      </c>
      <c r="D422" t="s">
        <v>40</v>
      </c>
      <c r="E422" t="s">
        <v>23272</v>
      </c>
      <c r="F422">
        <v>7</v>
      </c>
    </row>
    <row r="423" spans="1:6" x14ac:dyDescent="0.25">
      <c r="A423" t="s">
        <v>149</v>
      </c>
      <c r="B423">
        <v>2011</v>
      </c>
      <c r="C423" t="s">
        <v>21</v>
      </c>
      <c r="D423" t="s">
        <v>102</v>
      </c>
      <c r="E423" t="s">
        <v>23273</v>
      </c>
      <c r="F423">
        <v>30</v>
      </c>
    </row>
    <row r="424" spans="1:6" x14ac:dyDescent="0.25">
      <c r="A424" t="s">
        <v>149</v>
      </c>
      <c r="B424">
        <v>2011</v>
      </c>
      <c r="C424" t="s">
        <v>21</v>
      </c>
      <c r="D424" t="s">
        <v>107</v>
      </c>
      <c r="E424" t="s">
        <v>23274</v>
      </c>
      <c r="F424">
        <v>7</v>
      </c>
    </row>
    <row r="425" spans="1:6" x14ac:dyDescent="0.25">
      <c r="A425" t="s">
        <v>149</v>
      </c>
      <c r="B425">
        <v>2011</v>
      </c>
      <c r="C425" t="s">
        <v>21</v>
      </c>
      <c r="D425" t="s">
        <v>39</v>
      </c>
      <c r="E425" t="s">
        <v>23275</v>
      </c>
      <c r="F425">
        <v>19</v>
      </c>
    </row>
    <row r="426" spans="1:6" x14ac:dyDescent="0.25">
      <c r="A426" t="s">
        <v>149</v>
      </c>
      <c r="B426">
        <v>2011</v>
      </c>
      <c r="C426" t="s">
        <v>21</v>
      </c>
      <c r="D426" t="s">
        <v>103</v>
      </c>
      <c r="E426" t="s">
        <v>23276</v>
      </c>
      <c r="F426">
        <v>157</v>
      </c>
    </row>
    <row r="427" spans="1:6" x14ac:dyDescent="0.25">
      <c r="A427" t="s">
        <v>149</v>
      </c>
      <c r="B427">
        <v>2011</v>
      </c>
      <c r="C427" t="s">
        <v>17</v>
      </c>
      <c r="D427" t="s">
        <v>40</v>
      </c>
      <c r="E427" t="s">
        <v>23277</v>
      </c>
      <c r="F427">
        <v>1</v>
      </c>
    </row>
    <row r="428" spans="1:6" x14ac:dyDescent="0.25">
      <c r="A428" t="s">
        <v>149</v>
      </c>
      <c r="B428">
        <v>2011</v>
      </c>
      <c r="C428" t="s">
        <v>17</v>
      </c>
      <c r="D428" t="s">
        <v>102</v>
      </c>
      <c r="E428" t="s">
        <v>23278</v>
      </c>
      <c r="F428">
        <v>27</v>
      </c>
    </row>
    <row r="429" spans="1:6" x14ac:dyDescent="0.25">
      <c r="A429" t="s">
        <v>149</v>
      </c>
      <c r="B429">
        <v>2011</v>
      </c>
      <c r="C429" t="s">
        <v>17</v>
      </c>
      <c r="D429" t="s">
        <v>107</v>
      </c>
      <c r="E429" t="s">
        <v>23279</v>
      </c>
      <c r="F429">
        <v>7</v>
      </c>
    </row>
    <row r="430" spans="1:6" x14ac:dyDescent="0.25">
      <c r="A430" t="s">
        <v>149</v>
      </c>
      <c r="B430">
        <v>2011</v>
      </c>
      <c r="C430" t="s">
        <v>17</v>
      </c>
      <c r="D430" t="s">
        <v>39</v>
      </c>
      <c r="E430" t="s">
        <v>23280</v>
      </c>
      <c r="F430">
        <v>55</v>
      </c>
    </row>
    <row r="431" spans="1:6" x14ac:dyDescent="0.25">
      <c r="A431" t="s">
        <v>149</v>
      </c>
      <c r="B431">
        <v>2011</v>
      </c>
      <c r="C431" t="s">
        <v>17</v>
      </c>
      <c r="D431" t="s">
        <v>103</v>
      </c>
      <c r="E431" t="s">
        <v>23281</v>
      </c>
      <c r="F431">
        <v>179</v>
      </c>
    </row>
    <row r="432" spans="1:6" x14ac:dyDescent="0.25">
      <c r="A432" t="s">
        <v>149</v>
      </c>
      <c r="B432">
        <v>2011</v>
      </c>
      <c r="C432" t="s">
        <v>22852</v>
      </c>
      <c r="D432" t="s">
        <v>103</v>
      </c>
      <c r="E432" t="s">
        <v>23282</v>
      </c>
      <c r="F432">
        <v>1</v>
      </c>
    </row>
    <row r="433" spans="1:6" x14ac:dyDescent="0.25">
      <c r="A433" t="s">
        <v>149</v>
      </c>
      <c r="B433">
        <v>2011</v>
      </c>
      <c r="C433" t="s">
        <v>15</v>
      </c>
      <c r="D433" t="s">
        <v>102</v>
      </c>
      <c r="E433" t="s">
        <v>23283</v>
      </c>
      <c r="F433">
        <v>7</v>
      </c>
    </row>
    <row r="434" spans="1:6" x14ac:dyDescent="0.25">
      <c r="A434" t="s">
        <v>149</v>
      </c>
      <c r="B434">
        <v>2011</v>
      </c>
      <c r="C434" t="s">
        <v>15</v>
      </c>
      <c r="D434" t="s">
        <v>107</v>
      </c>
      <c r="E434" t="s">
        <v>23284</v>
      </c>
      <c r="F434">
        <v>1</v>
      </c>
    </row>
    <row r="435" spans="1:6" x14ac:dyDescent="0.25">
      <c r="A435" t="s">
        <v>149</v>
      </c>
      <c r="B435">
        <v>2011</v>
      </c>
      <c r="C435" t="s">
        <v>15</v>
      </c>
      <c r="D435" t="s">
        <v>103</v>
      </c>
      <c r="E435" t="s">
        <v>23285</v>
      </c>
      <c r="F435">
        <v>39</v>
      </c>
    </row>
    <row r="436" spans="1:6" x14ac:dyDescent="0.25">
      <c r="A436" t="s">
        <v>149</v>
      </c>
      <c r="B436">
        <v>2011</v>
      </c>
      <c r="C436" t="s">
        <v>19</v>
      </c>
      <c r="D436" t="s">
        <v>38</v>
      </c>
      <c r="E436" t="s">
        <v>23286</v>
      </c>
      <c r="F436">
        <v>2</v>
      </c>
    </row>
    <row r="437" spans="1:6" x14ac:dyDescent="0.25">
      <c r="A437" t="s">
        <v>149</v>
      </c>
      <c r="B437">
        <v>2011</v>
      </c>
      <c r="C437" t="s">
        <v>19</v>
      </c>
      <c r="D437" t="s">
        <v>40</v>
      </c>
      <c r="E437" t="s">
        <v>23287</v>
      </c>
      <c r="F437">
        <v>1</v>
      </c>
    </row>
    <row r="438" spans="1:6" x14ac:dyDescent="0.25">
      <c r="A438" t="s">
        <v>149</v>
      </c>
      <c r="B438">
        <v>2011</v>
      </c>
      <c r="C438" t="s">
        <v>19</v>
      </c>
      <c r="D438" t="s">
        <v>102</v>
      </c>
      <c r="E438" t="s">
        <v>23288</v>
      </c>
      <c r="F438">
        <v>26</v>
      </c>
    </row>
    <row r="439" spans="1:6" x14ac:dyDescent="0.25">
      <c r="A439" t="s">
        <v>149</v>
      </c>
      <c r="B439">
        <v>2011</v>
      </c>
      <c r="C439" t="s">
        <v>19</v>
      </c>
      <c r="D439" t="s">
        <v>107</v>
      </c>
      <c r="E439" t="s">
        <v>23289</v>
      </c>
      <c r="F439">
        <v>8</v>
      </c>
    </row>
    <row r="440" spans="1:6" x14ac:dyDescent="0.25">
      <c r="A440" t="s">
        <v>149</v>
      </c>
      <c r="B440">
        <v>2011</v>
      </c>
      <c r="C440" t="s">
        <v>19</v>
      </c>
      <c r="D440" t="s">
        <v>39</v>
      </c>
      <c r="E440" t="s">
        <v>23290</v>
      </c>
      <c r="F440">
        <v>51</v>
      </c>
    </row>
    <row r="441" spans="1:6" x14ac:dyDescent="0.25">
      <c r="A441" t="s">
        <v>149</v>
      </c>
      <c r="B441">
        <v>2011</v>
      </c>
      <c r="C441" t="s">
        <v>19</v>
      </c>
      <c r="D441" t="s">
        <v>103</v>
      </c>
      <c r="E441" t="s">
        <v>23291</v>
      </c>
      <c r="F441">
        <v>155</v>
      </c>
    </row>
    <row r="442" spans="1:6" x14ac:dyDescent="0.25">
      <c r="A442" t="s">
        <v>149</v>
      </c>
      <c r="B442">
        <v>2011</v>
      </c>
      <c r="C442" t="s">
        <v>20</v>
      </c>
      <c r="D442" t="s">
        <v>102</v>
      </c>
      <c r="E442" t="s">
        <v>23292</v>
      </c>
      <c r="F442">
        <v>1</v>
      </c>
    </row>
    <row r="443" spans="1:6" x14ac:dyDescent="0.25">
      <c r="A443" t="s">
        <v>149</v>
      </c>
      <c r="B443">
        <v>2011</v>
      </c>
      <c r="C443" t="s">
        <v>20</v>
      </c>
      <c r="D443" t="s">
        <v>107</v>
      </c>
      <c r="E443" t="s">
        <v>23293</v>
      </c>
      <c r="F443">
        <v>1</v>
      </c>
    </row>
    <row r="444" spans="1:6" x14ac:dyDescent="0.25">
      <c r="A444" t="s">
        <v>149</v>
      </c>
      <c r="B444">
        <v>2011</v>
      </c>
      <c r="C444" t="s">
        <v>20</v>
      </c>
      <c r="D444" t="s">
        <v>39</v>
      </c>
      <c r="E444" t="s">
        <v>23294</v>
      </c>
      <c r="F444">
        <v>2</v>
      </c>
    </row>
    <row r="445" spans="1:6" x14ac:dyDescent="0.25">
      <c r="A445" t="s">
        <v>149</v>
      </c>
      <c r="B445">
        <v>2011</v>
      </c>
      <c r="C445" t="s">
        <v>20</v>
      </c>
      <c r="D445" t="s">
        <v>103</v>
      </c>
      <c r="E445" t="s">
        <v>23295</v>
      </c>
      <c r="F445">
        <v>19</v>
      </c>
    </row>
    <row r="446" spans="1:6" x14ac:dyDescent="0.25">
      <c r="A446" t="s">
        <v>149</v>
      </c>
      <c r="B446">
        <v>2011</v>
      </c>
      <c r="C446" t="s">
        <v>18</v>
      </c>
      <c r="D446" t="s">
        <v>38</v>
      </c>
      <c r="E446" t="s">
        <v>23296</v>
      </c>
      <c r="F446">
        <v>4</v>
      </c>
    </row>
    <row r="447" spans="1:6" x14ac:dyDescent="0.25">
      <c r="A447" t="s">
        <v>149</v>
      </c>
      <c r="B447">
        <v>2011</v>
      </c>
      <c r="C447" t="s">
        <v>18</v>
      </c>
      <c r="D447" t="s">
        <v>40</v>
      </c>
      <c r="E447" t="s">
        <v>23297</v>
      </c>
      <c r="F447">
        <v>2</v>
      </c>
    </row>
    <row r="448" spans="1:6" x14ac:dyDescent="0.25">
      <c r="A448" t="s">
        <v>149</v>
      </c>
      <c r="B448">
        <v>2011</v>
      </c>
      <c r="C448" t="s">
        <v>18</v>
      </c>
      <c r="D448" t="s">
        <v>102</v>
      </c>
      <c r="E448" t="s">
        <v>23298</v>
      </c>
      <c r="F448">
        <v>21</v>
      </c>
    </row>
    <row r="449" spans="1:6" x14ac:dyDescent="0.25">
      <c r="A449" t="s">
        <v>149</v>
      </c>
      <c r="B449">
        <v>2011</v>
      </c>
      <c r="C449" t="s">
        <v>18</v>
      </c>
      <c r="D449" t="s">
        <v>107</v>
      </c>
      <c r="E449" t="s">
        <v>23299</v>
      </c>
      <c r="F449">
        <v>54</v>
      </c>
    </row>
    <row r="450" spans="1:6" x14ac:dyDescent="0.25">
      <c r="A450" t="s">
        <v>149</v>
      </c>
      <c r="B450">
        <v>2011</v>
      </c>
      <c r="C450" t="s">
        <v>18</v>
      </c>
      <c r="D450" t="s">
        <v>39</v>
      </c>
      <c r="E450" t="s">
        <v>23300</v>
      </c>
      <c r="F450">
        <v>16</v>
      </c>
    </row>
    <row r="451" spans="1:6" x14ac:dyDescent="0.25">
      <c r="A451" t="s">
        <v>149</v>
      </c>
      <c r="B451">
        <v>2011</v>
      </c>
      <c r="C451" t="s">
        <v>18</v>
      </c>
      <c r="D451" t="s">
        <v>103</v>
      </c>
      <c r="E451" t="s">
        <v>23301</v>
      </c>
      <c r="F451">
        <v>159</v>
      </c>
    </row>
    <row r="452" spans="1:6" x14ac:dyDescent="0.25">
      <c r="A452" t="s">
        <v>149</v>
      </c>
      <c r="B452">
        <v>2012</v>
      </c>
      <c r="C452" t="s">
        <v>14</v>
      </c>
      <c r="D452" t="s">
        <v>38</v>
      </c>
      <c r="E452" t="s">
        <v>23302</v>
      </c>
      <c r="F452">
        <v>7</v>
      </c>
    </row>
    <row r="453" spans="1:6" x14ac:dyDescent="0.25">
      <c r="A453" t="s">
        <v>149</v>
      </c>
      <c r="B453">
        <v>2012</v>
      </c>
      <c r="C453" t="s">
        <v>14</v>
      </c>
      <c r="D453" t="s">
        <v>40</v>
      </c>
      <c r="E453" t="s">
        <v>23303</v>
      </c>
      <c r="F453">
        <v>4</v>
      </c>
    </row>
    <row r="454" spans="1:6" x14ac:dyDescent="0.25">
      <c r="A454" t="s">
        <v>149</v>
      </c>
      <c r="B454">
        <v>2012</v>
      </c>
      <c r="C454" t="s">
        <v>14</v>
      </c>
      <c r="D454" t="s">
        <v>102</v>
      </c>
      <c r="E454" t="s">
        <v>23304</v>
      </c>
      <c r="F454">
        <v>35</v>
      </c>
    </row>
    <row r="455" spans="1:6" x14ac:dyDescent="0.25">
      <c r="A455" t="s">
        <v>149</v>
      </c>
      <c r="B455">
        <v>2012</v>
      </c>
      <c r="C455" t="s">
        <v>14</v>
      </c>
      <c r="D455" t="s">
        <v>107</v>
      </c>
      <c r="E455" t="s">
        <v>23305</v>
      </c>
      <c r="F455">
        <v>32</v>
      </c>
    </row>
    <row r="456" spans="1:6" x14ac:dyDescent="0.25">
      <c r="A456" t="s">
        <v>149</v>
      </c>
      <c r="B456">
        <v>2012</v>
      </c>
      <c r="C456" t="s">
        <v>14</v>
      </c>
      <c r="D456" t="s">
        <v>39</v>
      </c>
      <c r="E456" t="s">
        <v>23306</v>
      </c>
      <c r="F456">
        <v>39</v>
      </c>
    </row>
    <row r="457" spans="1:6" x14ac:dyDescent="0.25">
      <c r="A457" t="s">
        <v>149</v>
      </c>
      <c r="B457">
        <v>2012</v>
      </c>
      <c r="C457" t="s">
        <v>14</v>
      </c>
      <c r="D457" t="s">
        <v>103</v>
      </c>
      <c r="E457" t="s">
        <v>23307</v>
      </c>
      <c r="F457">
        <v>237</v>
      </c>
    </row>
    <row r="458" spans="1:6" x14ac:dyDescent="0.25">
      <c r="A458" t="s">
        <v>149</v>
      </c>
      <c r="B458">
        <v>2012</v>
      </c>
      <c r="C458" t="s">
        <v>12</v>
      </c>
      <c r="D458" t="s">
        <v>102</v>
      </c>
      <c r="E458" t="s">
        <v>23308</v>
      </c>
      <c r="F458">
        <v>3</v>
      </c>
    </row>
    <row r="459" spans="1:6" x14ac:dyDescent="0.25">
      <c r="A459" t="s">
        <v>149</v>
      </c>
      <c r="B459">
        <v>2012</v>
      </c>
      <c r="C459" t="s">
        <v>12</v>
      </c>
      <c r="D459" t="s">
        <v>39</v>
      </c>
      <c r="E459" t="s">
        <v>23309</v>
      </c>
      <c r="F459">
        <v>2</v>
      </c>
    </row>
    <row r="460" spans="1:6" x14ac:dyDescent="0.25">
      <c r="A460" t="s">
        <v>149</v>
      </c>
      <c r="B460">
        <v>2012</v>
      </c>
      <c r="C460" t="s">
        <v>12</v>
      </c>
      <c r="D460" t="s">
        <v>103</v>
      </c>
      <c r="E460" t="s">
        <v>23310</v>
      </c>
      <c r="F460">
        <v>37</v>
      </c>
    </row>
    <row r="461" spans="1:6" x14ac:dyDescent="0.25">
      <c r="A461" t="s">
        <v>149</v>
      </c>
      <c r="B461">
        <v>2012</v>
      </c>
      <c r="C461" t="s">
        <v>22</v>
      </c>
      <c r="D461" t="s">
        <v>38</v>
      </c>
      <c r="E461" t="s">
        <v>23311</v>
      </c>
      <c r="F461">
        <v>5</v>
      </c>
    </row>
    <row r="462" spans="1:6" x14ac:dyDescent="0.25">
      <c r="A462" t="s">
        <v>149</v>
      </c>
      <c r="B462">
        <v>2012</v>
      </c>
      <c r="C462" t="s">
        <v>22</v>
      </c>
      <c r="D462" t="s">
        <v>40</v>
      </c>
      <c r="E462" t="s">
        <v>23312</v>
      </c>
      <c r="F462">
        <v>14</v>
      </c>
    </row>
    <row r="463" spans="1:6" x14ac:dyDescent="0.25">
      <c r="A463" t="s">
        <v>149</v>
      </c>
      <c r="B463">
        <v>2012</v>
      </c>
      <c r="C463" t="s">
        <v>22</v>
      </c>
      <c r="D463" t="s">
        <v>102</v>
      </c>
      <c r="E463" t="s">
        <v>23313</v>
      </c>
      <c r="F463">
        <v>31</v>
      </c>
    </row>
    <row r="464" spans="1:6" x14ac:dyDescent="0.25">
      <c r="A464" t="s">
        <v>149</v>
      </c>
      <c r="B464">
        <v>2012</v>
      </c>
      <c r="C464" t="s">
        <v>22</v>
      </c>
      <c r="D464" t="s">
        <v>107</v>
      </c>
      <c r="E464" t="s">
        <v>23314</v>
      </c>
      <c r="F464">
        <v>22</v>
      </c>
    </row>
    <row r="465" spans="1:6" x14ac:dyDescent="0.25">
      <c r="A465" t="s">
        <v>149</v>
      </c>
      <c r="B465">
        <v>2012</v>
      </c>
      <c r="C465" t="s">
        <v>22</v>
      </c>
      <c r="D465" t="s">
        <v>39</v>
      </c>
      <c r="E465" t="s">
        <v>23315</v>
      </c>
      <c r="F465">
        <v>17</v>
      </c>
    </row>
    <row r="466" spans="1:6" x14ac:dyDescent="0.25">
      <c r="A466" t="s">
        <v>149</v>
      </c>
      <c r="B466">
        <v>2012</v>
      </c>
      <c r="C466" t="s">
        <v>22</v>
      </c>
      <c r="D466" t="s">
        <v>103</v>
      </c>
      <c r="E466" t="s">
        <v>23316</v>
      </c>
      <c r="F466">
        <v>243</v>
      </c>
    </row>
    <row r="467" spans="1:6" x14ac:dyDescent="0.25">
      <c r="A467" t="s">
        <v>149</v>
      </c>
      <c r="B467">
        <v>2012</v>
      </c>
      <c r="C467" t="s">
        <v>23</v>
      </c>
      <c r="D467" t="s">
        <v>38</v>
      </c>
      <c r="E467" t="s">
        <v>23317</v>
      </c>
      <c r="F467">
        <v>4</v>
      </c>
    </row>
    <row r="468" spans="1:6" x14ac:dyDescent="0.25">
      <c r="A468" t="s">
        <v>149</v>
      </c>
      <c r="B468">
        <v>2012</v>
      </c>
      <c r="C468" t="s">
        <v>23</v>
      </c>
      <c r="D468" t="s">
        <v>40</v>
      </c>
      <c r="E468" t="s">
        <v>23318</v>
      </c>
      <c r="F468">
        <v>3</v>
      </c>
    </row>
    <row r="469" spans="1:6" x14ac:dyDescent="0.25">
      <c r="A469" t="s">
        <v>149</v>
      </c>
      <c r="B469">
        <v>2012</v>
      </c>
      <c r="C469" t="s">
        <v>23</v>
      </c>
      <c r="D469" t="s">
        <v>102</v>
      </c>
      <c r="E469" t="s">
        <v>23319</v>
      </c>
      <c r="F469">
        <v>10</v>
      </c>
    </row>
    <row r="470" spans="1:6" x14ac:dyDescent="0.25">
      <c r="A470" t="s">
        <v>149</v>
      </c>
      <c r="B470">
        <v>2012</v>
      </c>
      <c r="C470" t="s">
        <v>23</v>
      </c>
      <c r="D470" t="s">
        <v>107</v>
      </c>
      <c r="E470" t="s">
        <v>23320</v>
      </c>
      <c r="F470">
        <v>6</v>
      </c>
    </row>
    <row r="471" spans="1:6" x14ac:dyDescent="0.25">
      <c r="A471" t="s">
        <v>149</v>
      </c>
      <c r="B471">
        <v>2012</v>
      </c>
      <c r="C471" t="s">
        <v>23</v>
      </c>
      <c r="D471" t="s">
        <v>39</v>
      </c>
      <c r="E471" t="s">
        <v>23321</v>
      </c>
      <c r="F471">
        <v>10</v>
      </c>
    </row>
    <row r="472" spans="1:6" x14ac:dyDescent="0.25">
      <c r="A472" t="s">
        <v>149</v>
      </c>
      <c r="B472">
        <v>2012</v>
      </c>
      <c r="C472" t="s">
        <v>23</v>
      </c>
      <c r="D472" t="s">
        <v>103</v>
      </c>
      <c r="E472" t="s">
        <v>23322</v>
      </c>
      <c r="F472">
        <v>104</v>
      </c>
    </row>
    <row r="473" spans="1:6" x14ac:dyDescent="0.25">
      <c r="A473" t="s">
        <v>149</v>
      </c>
      <c r="B473">
        <v>2012</v>
      </c>
      <c r="C473" t="s">
        <v>21</v>
      </c>
      <c r="D473" t="s">
        <v>38</v>
      </c>
      <c r="E473" t="s">
        <v>23323</v>
      </c>
      <c r="F473">
        <v>3</v>
      </c>
    </row>
    <row r="474" spans="1:6" x14ac:dyDescent="0.25">
      <c r="A474" t="s">
        <v>149</v>
      </c>
      <c r="B474">
        <v>2012</v>
      </c>
      <c r="C474" t="s">
        <v>21</v>
      </c>
      <c r="D474" t="s">
        <v>40</v>
      </c>
      <c r="E474" t="s">
        <v>23324</v>
      </c>
      <c r="F474">
        <v>9</v>
      </c>
    </row>
    <row r="475" spans="1:6" x14ac:dyDescent="0.25">
      <c r="A475" t="s">
        <v>149</v>
      </c>
      <c r="B475">
        <v>2012</v>
      </c>
      <c r="C475" t="s">
        <v>21</v>
      </c>
      <c r="D475" t="s">
        <v>102</v>
      </c>
      <c r="E475" t="s">
        <v>23325</v>
      </c>
      <c r="F475">
        <v>22</v>
      </c>
    </row>
    <row r="476" spans="1:6" x14ac:dyDescent="0.25">
      <c r="A476" t="s">
        <v>149</v>
      </c>
      <c r="B476">
        <v>2012</v>
      </c>
      <c r="C476" t="s">
        <v>21</v>
      </c>
      <c r="D476" t="s">
        <v>107</v>
      </c>
      <c r="E476" t="s">
        <v>23326</v>
      </c>
      <c r="F476">
        <v>17</v>
      </c>
    </row>
    <row r="477" spans="1:6" x14ac:dyDescent="0.25">
      <c r="A477" t="s">
        <v>149</v>
      </c>
      <c r="B477">
        <v>2012</v>
      </c>
      <c r="C477" t="s">
        <v>21</v>
      </c>
      <c r="D477" t="s">
        <v>39</v>
      </c>
      <c r="E477" t="s">
        <v>23327</v>
      </c>
      <c r="F477">
        <v>10</v>
      </c>
    </row>
    <row r="478" spans="1:6" x14ac:dyDescent="0.25">
      <c r="A478" t="s">
        <v>149</v>
      </c>
      <c r="B478">
        <v>2012</v>
      </c>
      <c r="C478" t="s">
        <v>21</v>
      </c>
      <c r="D478" t="s">
        <v>103</v>
      </c>
      <c r="E478" t="s">
        <v>23328</v>
      </c>
      <c r="F478">
        <v>149</v>
      </c>
    </row>
    <row r="479" spans="1:6" x14ac:dyDescent="0.25">
      <c r="A479" t="s">
        <v>149</v>
      </c>
      <c r="B479">
        <v>2012</v>
      </c>
      <c r="C479" t="s">
        <v>17</v>
      </c>
      <c r="D479" t="s">
        <v>38</v>
      </c>
      <c r="E479" t="s">
        <v>23329</v>
      </c>
      <c r="F479">
        <v>2</v>
      </c>
    </row>
    <row r="480" spans="1:6" x14ac:dyDescent="0.25">
      <c r="A480" t="s">
        <v>149</v>
      </c>
      <c r="B480">
        <v>2012</v>
      </c>
      <c r="C480" t="s">
        <v>17</v>
      </c>
      <c r="D480" t="s">
        <v>40</v>
      </c>
      <c r="E480" t="s">
        <v>23330</v>
      </c>
      <c r="F480">
        <v>2</v>
      </c>
    </row>
    <row r="481" spans="1:6" x14ac:dyDescent="0.25">
      <c r="A481" t="s">
        <v>149</v>
      </c>
      <c r="B481">
        <v>2012</v>
      </c>
      <c r="C481" t="s">
        <v>17</v>
      </c>
      <c r="D481" t="s">
        <v>102</v>
      </c>
      <c r="E481" t="s">
        <v>23331</v>
      </c>
      <c r="F481">
        <v>17</v>
      </c>
    </row>
    <row r="482" spans="1:6" x14ac:dyDescent="0.25">
      <c r="A482" t="s">
        <v>149</v>
      </c>
      <c r="B482">
        <v>2012</v>
      </c>
      <c r="C482" t="s">
        <v>17</v>
      </c>
      <c r="D482" t="s">
        <v>107</v>
      </c>
      <c r="E482" t="s">
        <v>23332</v>
      </c>
      <c r="F482">
        <v>7</v>
      </c>
    </row>
    <row r="483" spans="1:6" x14ac:dyDescent="0.25">
      <c r="A483" t="s">
        <v>149</v>
      </c>
      <c r="B483">
        <v>2012</v>
      </c>
      <c r="C483" t="s">
        <v>17</v>
      </c>
      <c r="D483" t="s">
        <v>39</v>
      </c>
      <c r="E483" t="s">
        <v>23333</v>
      </c>
      <c r="F483">
        <v>14</v>
      </c>
    </row>
    <row r="484" spans="1:6" x14ac:dyDescent="0.25">
      <c r="A484" t="s">
        <v>149</v>
      </c>
      <c r="B484">
        <v>2012</v>
      </c>
      <c r="C484" t="s">
        <v>17</v>
      </c>
      <c r="D484" t="s">
        <v>103</v>
      </c>
      <c r="E484" t="s">
        <v>23334</v>
      </c>
      <c r="F484">
        <v>176</v>
      </c>
    </row>
    <row r="485" spans="1:6" x14ac:dyDescent="0.25">
      <c r="A485" t="s">
        <v>149</v>
      </c>
      <c r="B485">
        <v>2012</v>
      </c>
      <c r="C485" t="s">
        <v>22852</v>
      </c>
      <c r="D485" t="s">
        <v>103</v>
      </c>
      <c r="E485" t="s">
        <v>23335</v>
      </c>
      <c r="F485">
        <v>1</v>
      </c>
    </row>
    <row r="486" spans="1:6" x14ac:dyDescent="0.25">
      <c r="A486" t="s">
        <v>149</v>
      </c>
      <c r="B486">
        <v>2012</v>
      </c>
      <c r="C486" t="s">
        <v>15</v>
      </c>
      <c r="D486" t="s">
        <v>107</v>
      </c>
      <c r="E486" t="s">
        <v>23336</v>
      </c>
      <c r="F486">
        <v>1</v>
      </c>
    </row>
    <row r="487" spans="1:6" x14ac:dyDescent="0.25">
      <c r="A487" t="s">
        <v>149</v>
      </c>
      <c r="B487">
        <v>2012</v>
      </c>
      <c r="C487" t="s">
        <v>15</v>
      </c>
      <c r="D487" t="s">
        <v>39</v>
      </c>
      <c r="E487" t="s">
        <v>23337</v>
      </c>
      <c r="F487">
        <v>2</v>
      </c>
    </row>
    <row r="488" spans="1:6" x14ac:dyDescent="0.25">
      <c r="A488" t="s">
        <v>149</v>
      </c>
      <c r="B488">
        <v>2012</v>
      </c>
      <c r="C488" t="s">
        <v>15</v>
      </c>
      <c r="D488" t="s">
        <v>103</v>
      </c>
      <c r="E488" t="s">
        <v>23338</v>
      </c>
      <c r="F488">
        <v>33</v>
      </c>
    </row>
    <row r="489" spans="1:6" x14ac:dyDescent="0.25">
      <c r="A489" t="s">
        <v>149</v>
      </c>
      <c r="B489">
        <v>2012</v>
      </c>
      <c r="C489" t="s">
        <v>19</v>
      </c>
      <c r="D489" t="s">
        <v>38</v>
      </c>
      <c r="E489" t="s">
        <v>23339</v>
      </c>
      <c r="F489">
        <v>1</v>
      </c>
    </row>
    <row r="490" spans="1:6" x14ac:dyDescent="0.25">
      <c r="A490" t="s">
        <v>149</v>
      </c>
      <c r="B490">
        <v>2012</v>
      </c>
      <c r="C490" t="s">
        <v>19</v>
      </c>
      <c r="D490" t="s">
        <v>40</v>
      </c>
      <c r="E490" t="s">
        <v>23340</v>
      </c>
      <c r="F490">
        <v>4</v>
      </c>
    </row>
    <row r="491" spans="1:6" x14ac:dyDescent="0.25">
      <c r="A491" t="s">
        <v>149</v>
      </c>
      <c r="B491">
        <v>2012</v>
      </c>
      <c r="C491" t="s">
        <v>19</v>
      </c>
      <c r="D491" t="s">
        <v>102</v>
      </c>
      <c r="E491" t="s">
        <v>23341</v>
      </c>
      <c r="F491">
        <v>16</v>
      </c>
    </row>
    <row r="492" spans="1:6" x14ac:dyDescent="0.25">
      <c r="A492" t="s">
        <v>149</v>
      </c>
      <c r="B492">
        <v>2012</v>
      </c>
      <c r="C492" t="s">
        <v>19</v>
      </c>
      <c r="D492" t="s">
        <v>107</v>
      </c>
      <c r="E492" t="s">
        <v>23342</v>
      </c>
      <c r="F492">
        <v>21</v>
      </c>
    </row>
    <row r="493" spans="1:6" x14ac:dyDescent="0.25">
      <c r="A493" t="s">
        <v>149</v>
      </c>
      <c r="B493">
        <v>2012</v>
      </c>
      <c r="C493" t="s">
        <v>19</v>
      </c>
      <c r="D493" t="s">
        <v>39</v>
      </c>
      <c r="E493" t="s">
        <v>23343</v>
      </c>
      <c r="F493">
        <v>17</v>
      </c>
    </row>
    <row r="494" spans="1:6" x14ac:dyDescent="0.25">
      <c r="A494" t="s">
        <v>149</v>
      </c>
      <c r="B494">
        <v>2012</v>
      </c>
      <c r="C494" t="s">
        <v>19</v>
      </c>
      <c r="D494" t="s">
        <v>103</v>
      </c>
      <c r="E494" t="s">
        <v>23344</v>
      </c>
      <c r="F494">
        <v>157</v>
      </c>
    </row>
    <row r="495" spans="1:6" x14ac:dyDescent="0.25">
      <c r="A495" t="s">
        <v>149</v>
      </c>
      <c r="B495">
        <v>2012</v>
      </c>
      <c r="C495" t="s">
        <v>20</v>
      </c>
      <c r="D495" t="s">
        <v>38</v>
      </c>
      <c r="E495" t="s">
        <v>23345</v>
      </c>
      <c r="F495">
        <v>2</v>
      </c>
    </row>
    <row r="496" spans="1:6" x14ac:dyDescent="0.25">
      <c r="A496" t="s">
        <v>149</v>
      </c>
      <c r="B496">
        <v>2012</v>
      </c>
      <c r="C496" t="s">
        <v>20</v>
      </c>
      <c r="D496" t="s">
        <v>40</v>
      </c>
      <c r="E496" t="s">
        <v>23346</v>
      </c>
      <c r="F496">
        <v>1</v>
      </c>
    </row>
    <row r="497" spans="1:6" x14ac:dyDescent="0.25">
      <c r="A497" t="s">
        <v>149</v>
      </c>
      <c r="B497">
        <v>2012</v>
      </c>
      <c r="C497" t="s">
        <v>20</v>
      </c>
      <c r="D497" t="s">
        <v>102</v>
      </c>
      <c r="E497" t="s">
        <v>23347</v>
      </c>
      <c r="F497">
        <v>1</v>
      </c>
    </row>
    <row r="498" spans="1:6" x14ac:dyDescent="0.25">
      <c r="A498" t="s">
        <v>149</v>
      </c>
      <c r="B498">
        <v>2012</v>
      </c>
      <c r="C498" t="s">
        <v>20</v>
      </c>
      <c r="D498" t="s">
        <v>107</v>
      </c>
      <c r="E498" t="s">
        <v>23348</v>
      </c>
      <c r="F498">
        <v>1</v>
      </c>
    </row>
    <row r="499" spans="1:6" x14ac:dyDescent="0.25">
      <c r="A499" t="s">
        <v>149</v>
      </c>
      <c r="B499">
        <v>2012</v>
      </c>
      <c r="C499" t="s">
        <v>20</v>
      </c>
      <c r="D499" t="s">
        <v>103</v>
      </c>
      <c r="E499" t="s">
        <v>23349</v>
      </c>
      <c r="F499">
        <v>10</v>
      </c>
    </row>
    <row r="500" spans="1:6" x14ac:dyDescent="0.25">
      <c r="A500" t="s">
        <v>149</v>
      </c>
      <c r="B500">
        <v>2012</v>
      </c>
      <c r="C500" t="s">
        <v>18</v>
      </c>
      <c r="D500" t="s">
        <v>38</v>
      </c>
      <c r="E500" t="s">
        <v>23350</v>
      </c>
      <c r="F500">
        <v>7</v>
      </c>
    </row>
    <row r="501" spans="1:6" x14ac:dyDescent="0.25">
      <c r="A501" t="s">
        <v>149</v>
      </c>
      <c r="B501">
        <v>2012</v>
      </c>
      <c r="C501" t="s">
        <v>18</v>
      </c>
      <c r="D501" t="s">
        <v>40</v>
      </c>
      <c r="E501" t="s">
        <v>23351</v>
      </c>
      <c r="F501">
        <v>5</v>
      </c>
    </row>
    <row r="502" spans="1:6" x14ac:dyDescent="0.25">
      <c r="A502" t="s">
        <v>149</v>
      </c>
      <c r="B502">
        <v>2012</v>
      </c>
      <c r="C502" t="s">
        <v>18</v>
      </c>
      <c r="D502" t="s">
        <v>102</v>
      </c>
      <c r="E502" t="s">
        <v>23352</v>
      </c>
      <c r="F502">
        <v>51</v>
      </c>
    </row>
    <row r="503" spans="1:6" x14ac:dyDescent="0.25">
      <c r="A503" t="s">
        <v>149</v>
      </c>
      <c r="B503">
        <v>2012</v>
      </c>
      <c r="C503" t="s">
        <v>18</v>
      </c>
      <c r="D503" t="s">
        <v>107</v>
      </c>
      <c r="E503" t="s">
        <v>23353</v>
      </c>
      <c r="F503">
        <v>12</v>
      </c>
    </row>
    <row r="504" spans="1:6" x14ac:dyDescent="0.25">
      <c r="A504" t="s">
        <v>149</v>
      </c>
      <c r="B504">
        <v>2012</v>
      </c>
      <c r="C504" t="s">
        <v>18</v>
      </c>
      <c r="D504" t="s">
        <v>39</v>
      </c>
      <c r="E504" t="s">
        <v>23354</v>
      </c>
      <c r="F504">
        <v>23</v>
      </c>
    </row>
    <row r="505" spans="1:6" x14ac:dyDescent="0.25">
      <c r="A505" t="s">
        <v>149</v>
      </c>
      <c r="B505">
        <v>2012</v>
      </c>
      <c r="C505" t="s">
        <v>18</v>
      </c>
      <c r="D505" t="s">
        <v>103</v>
      </c>
      <c r="E505" t="s">
        <v>23355</v>
      </c>
      <c r="F505">
        <v>156</v>
      </c>
    </row>
    <row r="506" spans="1:6" x14ac:dyDescent="0.25">
      <c r="A506" t="s">
        <v>149</v>
      </c>
      <c r="B506">
        <v>2013</v>
      </c>
      <c r="C506" t="s">
        <v>14</v>
      </c>
      <c r="D506" t="s">
        <v>38</v>
      </c>
      <c r="E506" t="s">
        <v>23356</v>
      </c>
      <c r="F506">
        <v>5</v>
      </c>
    </row>
    <row r="507" spans="1:6" x14ac:dyDescent="0.25">
      <c r="A507" t="s">
        <v>149</v>
      </c>
      <c r="B507">
        <v>2013</v>
      </c>
      <c r="C507" t="s">
        <v>14</v>
      </c>
      <c r="D507" t="s">
        <v>40</v>
      </c>
      <c r="E507" t="s">
        <v>23357</v>
      </c>
      <c r="F507">
        <v>6</v>
      </c>
    </row>
    <row r="508" spans="1:6" x14ac:dyDescent="0.25">
      <c r="A508" t="s">
        <v>149</v>
      </c>
      <c r="B508">
        <v>2013</v>
      </c>
      <c r="C508" t="s">
        <v>14</v>
      </c>
      <c r="D508" t="s">
        <v>102</v>
      </c>
      <c r="E508" t="s">
        <v>23358</v>
      </c>
      <c r="F508">
        <v>33</v>
      </c>
    </row>
    <row r="509" spans="1:6" x14ac:dyDescent="0.25">
      <c r="A509" t="s">
        <v>149</v>
      </c>
      <c r="B509">
        <v>2013</v>
      </c>
      <c r="C509" t="s">
        <v>14</v>
      </c>
      <c r="D509" t="s">
        <v>107</v>
      </c>
      <c r="E509" t="s">
        <v>23359</v>
      </c>
      <c r="F509">
        <v>16</v>
      </c>
    </row>
    <row r="510" spans="1:6" x14ac:dyDescent="0.25">
      <c r="A510" t="s">
        <v>149</v>
      </c>
      <c r="B510">
        <v>2013</v>
      </c>
      <c r="C510" t="s">
        <v>14</v>
      </c>
      <c r="D510" t="s">
        <v>39</v>
      </c>
      <c r="E510" t="s">
        <v>23360</v>
      </c>
      <c r="F510">
        <v>56</v>
      </c>
    </row>
    <row r="511" spans="1:6" x14ac:dyDescent="0.25">
      <c r="A511" t="s">
        <v>149</v>
      </c>
      <c r="B511">
        <v>2013</v>
      </c>
      <c r="C511" t="s">
        <v>14</v>
      </c>
      <c r="D511" t="s">
        <v>103</v>
      </c>
      <c r="E511" t="s">
        <v>23361</v>
      </c>
      <c r="F511">
        <v>237</v>
      </c>
    </row>
    <row r="512" spans="1:6" x14ac:dyDescent="0.25">
      <c r="A512" t="s">
        <v>149</v>
      </c>
      <c r="B512">
        <v>2013</v>
      </c>
      <c r="C512" t="s">
        <v>12</v>
      </c>
      <c r="D512" t="s">
        <v>40</v>
      </c>
      <c r="E512" t="s">
        <v>23362</v>
      </c>
      <c r="F512">
        <v>1</v>
      </c>
    </row>
    <row r="513" spans="1:6" x14ac:dyDescent="0.25">
      <c r="A513" t="s">
        <v>149</v>
      </c>
      <c r="B513">
        <v>2013</v>
      </c>
      <c r="C513" t="s">
        <v>12</v>
      </c>
      <c r="D513" t="s">
        <v>102</v>
      </c>
      <c r="E513" t="s">
        <v>23363</v>
      </c>
      <c r="F513">
        <v>7</v>
      </c>
    </row>
    <row r="514" spans="1:6" x14ac:dyDescent="0.25">
      <c r="A514" t="s">
        <v>149</v>
      </c>
      <c r="B514">
        <v>2013</v>
      </c>
      <c r="C514" t="s">
        <v>12</v>
      </c>
      <c r="D514" t="s">
        <v>39</v>
      </c>
      <c r="E514" t="s">
        <v>23364</v>
      </c>
      <c r="F514">
        <v>3</v>
      </c>
    </row>
    <row r="515" spans="1:6" x14ac:dyDescent="0.25">
      <c r="A515" t="s">
        <v>149</v>
      </c>
      <c r="B515">
        <v>2013</v>
      </c>
      <c r="C515" t="s">
        <v>12</v>
      </c>
      <c r="D515" t="s">
        <v>103</v>
      </c>
      <c r="E515" t="s">
        <v>23365</v>
      </c>
      <c r="F515">
        <v>54</v>
      </c>
    </row>
    <row r="516" spans="1:6" x14ac:dyDescent="0.25">
      <c r="A516" t="s">
        <v>149</v>
      </c>
      <c r="B516">
        <v>2013</v>
      </c>
      <c r="C516" t="s">
        <v>22</v>
      </c>
      <c r="D516" t="s">
        <v>38</v>
      </c>
      <c r="E516" t="s">
        <v>23366</v>
      </c>
      <c r="F516">
        <v>11</v>
      </c>
    </row>
    <row r="517" spans="1:6" x14ac:dyDescent="0.25">
      <c r="A517" t="s">
        <v>149</v>
      </c>
      <c r="B517">
        <v>2013</v>
      </c>
      <c r="C517" t="s">
        <v>22</v>
      </c>
      <c r="D517" t="s">
        <v>40</v>
      </c>
      <c r="E517" t="s">
        <v>23367</v>
      </c>
      <c r="F517">
        <v>11</v>
      </c>
    </row>
    <row r="518" spans="1:6" x14ac:dyDescent="0.25">
      <c r="A518" t="s">
        <v>149</v>
      </c>
      <c r="B518">
        <v>2013</v>
      </c>
      <c r="C518" t="s">
        <v>22</v>
      </c>
      <c r="D518" t="s">
        <v>102</v>
      </c>
      <c r="E518" t="s">
        <v>23368</v>
      </c>
      <c r="F518">
        <v>22</v>
      </c>
    </row>
    <row r="519" spans="1:6" x14ac:dyDescent="0.25">
      <c r="A519" t="s">
        <v>149</v>
      </c>
      <c r="B519">
        <v>2013</v>
      </c>
      <c r="C519" t="s">
        <v>22</v>
      </c>
      <c r="D519" t="s">
        <v>107</v>
      </c>
      <c r="E519" t="s">
        <v>23369</v>
      </c>
      <c r="F519">
        <v>11</v>
      </c>
    </row>
    <row r="520" spans="1:6" x14ac:dyDescent="0.25">
      <c r="A520" t="s">
        <v>149</v>
      </c>
      <c r="B520">
        <v>2013</v>
      </c>
      <c r="C520" t="s">
        <v>22</v>
      </c>
      <c r="D520" t="s">
        <v>39</v>
      </c>
      <c r="E520" t="s">
        <v>23370</v>
      </c>
      <c r="F520">
        <v>16</v>
      </c>
    </row>
    <row r="521" spans="1:6" x14ac:dyDescent="0.25">
      <c r="A521" t="s">
        <v>149</v>
      </c>
      <c r="B521">
        <v>2013</v>
      </c>
      <c r="C521" t="s">
        <v>22</v>
      </c>
      <c r="D521" t="s">
        <v>103</v>
      </c>
      <c r="E521" t="s">
        <v>23371</v>
      </c>
      <c r="F521">
        <v>250</v>
      </c>
    </row>
    <row r="522" spans="1:6" x14ac:dyDescent="0.25">
      <c r="A522" t="s">
        <v>149</v>
      </c>
      <c r="B522">
        <v>2013</v>
      </c>
      <c r="C522" t="s">
        <v>23</v>
      </c>
      <c r="D522" t="s">
        <v>38</v>
      </c>
      <c r="E522" t="s">
        <v>23372</v>
      </c>
      <c r="F522">
        <v>1</v>
      </c>
    </row>
    <row r="523" spans="1:6" x14ac:dyDescent="0.25">
      <c r="A523" t="s">
        <v>149</v>
      </c>
      <c r="B523">
        <v>2013</v>
      </c>
      <c r="C523" t="s">
        <v>23</v>
      </c>
      <c r="D523" t="s">
        <v>40</v>
      </c>
      <c r="E523" t="s">
        <v>23373</v>
      </c>
      <c r="F523">
        <v>4</v>
      </c>
    </row>
    <row r="524" spans="1:6" x14ac:dyDescent="0.25">
      <c r="A524" t="s">
        <v>149</v>
      </c>
      <c r="B524">
        <v>2013</v>
      </c>
      <c r="C524" t="s">
        <v>23</v>
      </c>
      <c r="D524" t="s">
        <v>102</v>
      </c>
      <c r="E524" t="s">
        <v>23374</v>
      </c>
      <c r="F524">
        <v>23</v>
      </c>
    </row>
    <row r="525" spans="1:6" x14ac:dyDescent="0.25">
      <c r="A525" t="s">
        <v>149</v>
      </c>
      <c r="B525">
        <v>2013</v>
      </c>
      <c r="C525" t="s">
        <v>23</v>
      </c>
      <c r="D525" t="s">
        <v>107</v>
      </c>
      <c r="E525" t="s">
        <v>23375</v>
      </c>
      <c r="F525">
        <v>8</v>
      </c>
    </row>
    <row r="526" spans="1:6" x14ac:dyDescent="0.25">
      <c r="A526" t="s">
        <v>149</v>
      </c>
      <c r="B526">
        <v>2013</v>
      </c>
      <c r="C526" t="s">
        <v>23</v>
      </c>
      <c r="D526" t="s">
        <v>39</v>
      </c>
      <c r="E526" t="s">
        <v>23376</v>
      </c>
      <c r="F526">
        <v>5</v>
      </c>
    </row>
    <row r="527" spans="1:6" x14ac:dyDescent="0.25">
      <c r="A527" t="s">
        <v>149</v>
      </c>
      <c r="B527">
        <v>2013</v>
      </c>
      <c r="C527" t="s">
        <v>23</v>
      </c>
      <c r="D527" t="s">
        <v>103</v>
      </c>
      <c r="E527" t="s">
        <v>23377</v>
      </c>
      <c r="F527">
        <v>113</v>
      </c>
    </row>
    <row r="528" spans="1:6" x14ac:dyDescent="0.25">
      <c r="A528" t="s">
        <v>149</v>
      </c>
      <c r="B528">
        <v>2013</v>
      </c>
      <c r="C528" t="s">
        <v>21</v>
      </c>
      <c r="D528" t="s">
        <v>38</v>
      </c>
      <c r="E528" t="s">
        <v>23378</v>
      </c>
      <c r="F528">
        <v>8</v>
      </c>
    </row>
    <row r="529" spans="1:6" x14ac:dyDescent="0.25">
      <c r="A529" t="s">
        <v>149</v>
      </c>
      <c r="B529">
        <v>2013</v>
      </c>
      <c r="C529" t="s">
        <v>21</v>
      </c>
      <c r="D529" t="s">
        <v>40</v>
      </c>
      <c r="E529" t="s">
        <v>23379</v>
      </c>
      <c r="F529">
        <v>10</v>
      </c>
    </row>
    <row r="530" spans="1:6" x14ac:dyDescent="0.25">
      <c r="A530" t="s">
        <v>149</v>
      </c>
      <c r="B530">
        <v>2013</v>
      </c>
      <c r="C530" t="s">
        <v>21</v>
      </c>
      <c r="D530" t="s">
        <v>102</v>
      </c>
      <c r="E530" t="s">
        <v>23380</v>
      </c>
      <c r="F530">
        <v>16</v>
      </c>
    </row>
    <row r="531" spans="1:6" x14ac:dyDescent="0.25">
      <c r="A531" t="s">
        <v>149</v>
      </c>
      <c r="B531">
        <v>2013</v>
      </c>
      <c r="C531" t="s">
        <v>21</v>
      </c>
      <c r="D531" t="s">
        <v>107</v>
      </c>
      <c r="E531" t="s">
        <v>23381</v>
      </c>
      <c r="F531">
        <v>7</v>
      </c>
    </row>
    <row r="532" spans="1:6" x14ac:dyDescent="0.25">
      <c r="A532" t="s">
        <v>149</v>
      </c>
      <c r="B532">
        <v>2013</v>
      </c>
      <c r="C532" t="s">
        <v>21</v>
      </c>
      <c r="D532" t="s">
        <v>39</v>
      </c>
      <c r="E532" t="s">
        <v>23382</v>
      </c>
      <c r="F532">
        <v>11</v>
      </c>
    </row>
    <row r="533" spans="1:6" x14ac:dyDescent="0.25">
      <c r="A533" t="s">
        <v>149</v>
      </c>
      <c r="B533">
        <v>2013</v>
      </c>
      <c r="C533" t="s">
        <v>21</v>
      </c>
      <c r="D533" t="s">
        <v>103</v>
      </c>
      <c r="E533" t="s">
        <v>23383</v>
      </c>
      <c r="F533">
        <v>150</v>
      </c>
    </row>
    <row r="534" spans="1:6" x14ac:dyDescent="0.25">
      <c r="A534" t="s">
        <v>149</v>
      </c>
      <c r="B534">
        <v>2013</v>
      </c>
      <c r="C534" t="s">
        <v>17</v>
      </c>
      <c r="D534" t="s">
        <v>38</v>
      </c>
      <c r="E534" t="s">
        <v>23384</v>
      </c>
      <c r="F534">
        <v>3</v>
      </c>
    </row>
    <row r="535" spans="1:6" x14ac:dyDescent="0.25">
      <c r="A535" t="s">
        <v>149</v>
      </c>
      <c r="B535">
        <v>2013</v>
      </c>
      <c r="C535" t="s">
        <v>17</v>
      </c>
      <c r="D535" t="s">
        <v>40</v>
      </c>
      <c r="E535" t="s">
        <v>23385</v>
      </c>
      <c r="F535">
        <v>2</v>
      </c>
    </row>
    <row r="536" spans="1:6" x14ac:dyDescent="0.25">
      <c r="A536" t="s">
        <v>149</v>
      </c>
      <c r="B536">
        <v>2013</v>
      </c>
      <c r="C536" t="s">
        <v>17</v>
      </c>
      <c r="D536" t="s">
        <v>102</v>
      </c>
      <c r="E536" t="s">
        <v>23386</v>
      </c>
      <c r="F536">
        <v>20</v>
      </c>
    </row>
    <row r="537" spans="1:6" x14ac:dyDescent="0.25">
      <c r="A537" t="s">
        <v>149</v>
      </c>
      <c r="B537">
        <v>2013</v>
      </c>
      <c r="C537" t="s">
        <v>17</v>
      </c>
      <c r="D537" t="s">
        <v>107</v>
      </c>
      <c r="E537" t="s">
        <v>23387</v>
      </c>
      <c r="F537">
        <v>113</v>
      </c>
    </row>
    <row r="538" spans="1:6" x14ac:dyDescent="0.25">
      <c r="A538" t="s">
        <v>149</v>
      </c>
      <c r="B538">
        <v>2013</v>
      </c>
      <c r="C538" t="s">
        <v>17</v>
      </c>
      <c r="D538" t="s">
        <v>39</v>
      </c>
      <c r="E538" t="s">
        <v>23388</v>
      </c>
      <c r="F538">
        <v>7</v>
      </c>
    </row>
    <row r="539" spans="1:6" x14ac:dyDescent="0.25">
      <c r="A539" t="s">
        <v>149</v>
      </c>
      <c r="B539">
        <v>2013</v>
      </c>
      <c r="C539" t="s">
        <v>17</v>
      </c>
      <c r="D539" t="s">
        <v>103</v>
      </c>
      <c r="E539" t="s">
        <v>23389</v>
      </c>
      <c r="F539">
        <v>192</v>
      </c>
    </row>
    <row r="540" spans="1:6" x14ac:dyDescent="0.25">
      <c r="A540" t="s">
        <v>149</v>
      </c>
      <c r="B540">
        <v>2013</v>
      </c>
      <c r="C540" t="s">
        <v>22852</v>
      </c>
      <c r="D540" t="s">
        <v>107</v>
      </c>
      <c r="E540" t="s">
        <v>23390</v>
      </c>
      <c r="F540">
        <v>2</v>
      </c>
    </row>
    <row r="541" spans="1:6" x14ac:dyDescent="0.25">
      <c r="A541" t="s">
        <v>149</v>
      </c>
      <c r="B541">
        <v>2013</v>
      </c>
      <c r="C541" t="s">
        <v>22852</v>
      </c>
      <c r="D541" t="s">
        <v>103</v>
      </c>
      <c r="E541" t="s">
        <v>23391</v>
      </c>
      <c r="F541">
        <v>1</v>
      </c>
    </row>
    <row r="542" spans="1:6" x14ac:dyDescent="0.25">
      <c r="A542" t="s">
        <v>149</v>
      </c>
      <c r="B542">
        <v>2013</v>
      </c>
      <c r="C542" t="s">
        <v>15</v>
      </c>
      <c r="D542" t="s">
        <v>102</v>
      </c>
      <c r="E542" t="s">
        <v>23392</v>
      </c>
      <c r="F542">
        <v>9</v>
      </c>
    </row>
    <row r="543" spans="1:6" x14ac:dyDescent="0.25">
      <c r="A543" t="s">
        <v>149</v>
      </c>
      <c r="B543">
        <v>2013</v>
      </c>
      <c r="C543" t="s">
        <v>15</v>
      </c>
      <c r="D543" t="s">
        <v>103</v>
      </c>
      <c r="E543" t="s">
        <v>23393</v>
      </c>
      <c r="F543">
        <v>30</v>
      </c>
    </row>
    <row r="544" spans="1:6" x14ac:dyDescent="0.25">
      <c r="A544" t="s">
        <v>149</v>
      </c>
      <c r="B544">
        <v>2013</v>
      </c>
      <c r="C544" t="s">
        <v>19</v>
      </c>
      <c r="D544" t="s">
        <v>38</v>
      </c>
      <c r="E544" t="s">
        <v>23394</v>
      </c>
      <c r="F544">
        <v>6</v>
      </c>
    </row>
    <row r="545" spans="1:6" x14ac:dyDescent="0.25">
      <c r="A545" t="s">
        <v>149</v>
      </c>
      <c r="B545">
        <v>2013</v>
      </c>
      <c r="C545" t="s">
        <v>19</v>
      </c>
      <c r="D545" t="s">
        <v>40</v>
      </c>
      <c r="E545" t="s">
        <v>23395</v>
      </c>
      <c r="F545">
        <v>7</v>
      </c>
    </row>
    <row r="546" spans="1:6" x14ac:dyDescent="0.25">
      <c r="A546" t="s">
        <v>149</v>
      </c>
      <c r="B546">
        <v>2013</v>
      </c>
      <c r="C546" t="s">
        <v>19</v>
      </c>
      <c r="D546" t="s">
        <v>102</v>
      </c>
      <c r="E546" t="s">
        <v>23396</v>
      </c>
      <c r="F546">
        <v>33</v>
      </c>
    </row>
    <row r="547" spans="1:6" x14ac:dyDescent="0.25">
      <c r="A547" t="s">
        <v>149</v>
      </c>
      <c r="B547">
        <v>2013</v>
      </c>
      <c r="C547" t="s">
        <v>19</v>
      </c>
      <c r="D547" t="s">
        <v>107</v>
      </c>
      <c r="E547" t="s">
        <v>23397</v>
      </c>
      <c r="F547">
        <v>7</v>
      </c>
    </row>
    <row r="548" spans="1:6" x14ac:dyDescent="0.25">
      <c r="A548" t="s">
        <v>149</v>
      </c>
      <c r="B548">
        <v>2013</v>
      </c>
      <c r="C548" t="s">
        <v>19</v>
      </c>
      <c r="D548" t="s">
        <v>39</v>
      </c>
      <c r="E548" t="s">
        <v>23398</v>
      </c>
      <c r="F548">
        <v>6</v>
      </c>
    </row>
    <row r="549" spans="1:6" x14ac:dyDescent="0.25">
      <c r="A549" t="s">
        <v>149</v>
      </c>
      <c r="B549">
        <v>2013</v>
      </c>
      <c r="C549" t="s">
        <v>19</v>
      </c>
      <c r="D549" t="s">
        <v>103</v>
      </c>
      <c r="E549" t="s">
        <v>23399</v>
      </c>
      <c r="F549">
        <v>146</v>
      </c>
    </row>
    <row r="550" spans="1:6" x14ac:dyDescent="0.25">
      <c r="A550" t="s">
        <v>149</v>
      </c>
      <c r="B550">
        <v>2013</v>
      </c>
      <c r="C550" t="s">
        <v>20</v>
      </c>
      <c r="D550" t="s">
        <v>102</v>
      </c>
      <c r="E550" t="s">
        <v>23400</v>
      </c>
      <c r="F550">
        <v>2</v>
      </c>
    </row>
    <row r="551" spans="1:6" x14ac:dyDescent="0.25">
      <c r="A551" t="s">
        <v>149</v>
      </c>
      <c r="B551">
        <v>2013</v>
      </c>
      <c r="C551" t="s">
        <v>20</v>
      </c>
      <c r="D551" t="s">
        <v>107</v>
      </c>
      <c r="E551" t="s">
        <v>23401</v>
      </c>
      <c r="F551">
        <v>4</v>
      </c>
    </row>
    <row r="552" spans="1:6" x14ac:dyDescent="0.25">
      <c r="A552" t="s">
        <v>149</v>
      </c>
      <c r="B552">
        <v>2013</v>
      </c>
      <c r="C552" t="s">
        <v>20</v>
      </c>
      <c r="D552" t="s">
        <v>39</v>
      </c>
      <c r="E552" t="s">
        <v>23402</v>
      </c>
      <c r="F552">
        <v>1</v>
      </c>
    </row>
    <row r="553" spans="1:6" x14ac:dyDescent="0.25">
      <c r="A553" t="s">
        <v>149</v>
      </c>
      <c r="B553">
        <v>2013</v>
      </c>
      <c r="C553" t="s">
        <v>20</v>
      </c>
      <c r="D553" t="s">
        <v>103</v>
      </c>
      <c r="E553" t="s">
        <v>23403</v>
      </c>
      <c r="F553">
        <v>12</v>
      </c>
    </row>
    <row r="554" spans="1:6" x14ac:dyDescent="0.25">
      <c r="A554" t="s">
        <v>149</v>
      </c>
      <c r="B554">
        <v>2013</v>
      </c>
      <c r="C554" t="s">
        <v>18</v>
      </c>
      <c r="D554" t="s">
        <v>38</v>
      </c>
      <c r="E554" t="s">
        <v>23404</v>
      </c>
      <c r="F554">
        <v>4</v>
      </c>
    </row>
    <row r="555" spans="1:6" x14ac:dyDescent="0.25">
      <c r="A555" t="s">
        <v>149</v>
      </c>
      <c r="B555">
        <v>2013</v>
      </c>
      <c r="C555" t="s">
        <v>18</v>
      </c>
      <c r="D555" t="s">
        <v>40</v>
      </c>
      <c r="E555" t="s">
        <v>23405</v>
      </c>
      <c r="F555">
        <v>3</v>
      </c>
    </row>
    <row r="556" spans="1:6" x14ac:dyDescent="0.25">
      <c r="A556" t="s">
        <v>149</v>
      </c>
      <c r="B556">
        <v>2013</v>
      </c>
      <c r="C556" t="s">
        <v>18</v>
      </c>
      <c r="D556" t="s">
        <v>102</v>
      </c>
      <c r="E556" t="s">
        <v>23406</v>
      </c>
      <c r="F556">
        <v>14</v>
      </c>
    </row>
    <row r="557" spans="1:6" x14ac:dyDescent="0.25">
      <c r="A557" t="s">
        <v>149</v>
      </c>
      <c r="B557">
        <v>2013</v>
      </c>
      <c r="C557" t="s">
        <v>18</v>
      </c>
      <c r="D557" t="s">
        <v>107</v>
      </c>
      <c r="E557" t="s">
        <v>23407</v>
      </c>
      <c r="F557">
        <v>12</v>
      </c>
    </row>
    <row r="558" spans="1:6" x14ac:dyDescent="0.25">
      <c r="A558" t="s">
        <v>149</v>
      </c>
      <c r="B558">
        <v>2013</v>
      </c>
      <c r="C558" t="s">
        <v>18</v>
      </c>
      <c r="D558" t="s">
        <v>39</v>
      </c>
      <c r="E558" t="s">
        <v>23408</v>
      </c>
      <c r="F558">
        <v>16</v>
      </c>
    </row>
    <row r="559" spans="1:6" x14ac:dyDescent="0.25">
      <c r="A559" t="s">
        <v>149</v>
      </c>
      <c r="B559">
        <v>2013</v>
      </c>
      <c r="C559" t="s">
        <v>18</v>
      </c>
      <c r="D559" t="s">
        <v>103</v>
      </c>
      <c r="E559" t="s">
        <v>23409</v>
      </c>
      <c r="F559">
        <v>150</v>
      </c>
    </row>
    <row r="560" spans="1:6" x14ac:dyDescent="0.25">
      <c r="A560" t="s">
        <v>149</v>
      </c>
      <c r="B560">
        <v>2014</v>
      </c>
      <c r="C560" t="s">
        <v>14</v>
      </c>
      <c r="D560" t="s">
        <v>38</v>
      </c>
      <c r="E560" t="s">
        <v>23410</v>
      </c>
      <c r="F560">
        <v>10</v>
      </c>
    </row>
    <row r="561" spans="1:6" x14ac:dyDescent="0.25">
      <c r="A561" t="s">
        <v>149</v>
      </c>
      <c r="B561">
        <v>2014</v>
      </c>
      <c r="C561" t="s">
        <v>14</v>
      </c>
      <c r="D561" t="s">
        <v>40</v>
      </c>
      <c r="E561" t="s">
        <v>23411</v>
      </c>
      <c r="F561">
        <v>5</v>
      </c>
    </row>
    <row r="562" spans="1:6" x14ac:dyDescent="0.25">
      <c r="A562" t="s">
        <v>149</v>
      </c>
      <c r="B562">
        <v>2014</v>
      </c>
      <c r="C562" t="s">
        <v>14</v>
      </c>
      <c r="D562" t="s">
        <v>102</v>
      </c>
      <c r="E562" t="s">
        <v>23412</v>
      </c>
      <c r="F562">
        <v>42</v>
      </c>
    </row>
    <row r="563" spans="1:6" x14ac:dyDescent="0.25">
      <c r="A563" t="s">
        <v>149</v>
      </c>
      <c r="B563">
        <v>2014</v>
      </c>
      <c r="C563" t="s">
        <v>14</v>
      </c>
      <c r="D563" t="s">
        <v>107</v>
      </c>
      <c r="E563" t="s">
        <v>23413</v>
      </c>
      <c r="F563">
        <v>16</v>
      </c>
    </row>
    <row r="564" spans="1:6" x14ac:dyDescent="0.25">
      <c r="A564" t="s">
        <v>149</v>
      </c>
      <c r="B564">
        <v>2014</v>
      </c>
      <c r="C564" t="s">
        <v>14</v>
      </c>
      <c r="D564" t="s">
        <v>39</v>
      </c>
      <c r="E564" t="s">
        <v>23414</v>
      </c>
      <c r="F564">
        <v>24</v>
      </c>
    </row>
    <row r="565" spans="1:6" x14ac:dyDescent="0.25">
      <c r="A565" t="s">
        <v>149</v>
      </c>
      <c r="B565">
        <v>2014</v>
      </c>
      <c r="C565" t="s">
        <v>14</v>
      </c>
      <c r="D565" t="s">
        <v>103</v>
      </c>
      <c r="E565" t="s">
        <v>23415</v>
      </c>
      <c r="F565">
        <v>234</v>
      </c>
    </row>
    <row r="566" spans="1:6" x14ac:dyDescent="0.25">
      <c r="A566" t="s">
        <v>149</v>
      </c>
      <c r="B566">
        <v>2014</v>
      </c>
      <c r="C566" t="s">
        <v>12</v>
      </c>
      <c r="D566" t="s">
        <v>102</v>
      </c>
      <c r="E566" t="s">
        <v>23416</v>
      </c>
      <c r="F566">
        <v>9</v>
      </c>
    </row>
    <row r="567" spans="1:6" x14ac:dyDescent="0.25">
      <c r="A567" t="s">
        <v>149</v>
      </c>
      <c r="B567">
        <v>2014</v>
      </c>
      <c r="C567" t="s">
        <v>12</v>
      </c>
      <c r="D567" t="s">
        <v>107</v>
      </c>
      <c r="E567" t="s">
        <v>23417</v>
      </c>
      <c r="F567">
        <v>5</v>
      </c>
    </row>
    <row r="568" spans="1:6" x14ac:dyDescent="0.25">
      <c r="A568" t="s">
        <v>149</v>
      </c>
      <c r="B568">
        <v>2014</v>
      </c>
      <c r="C568" t="s">
        <v>12</v>
      </c>
      <c r="D568" t="s">
        <v>39</v>
      </c>
      <c r="E568" t="s">
        <v>23418</v>
      </c>
      <c r="F568">
        <v>4</v>
      </c>
    </row>
    <row r="569" spans="1:6" x14ac:dyDescent="0.25">
      <c r="A569" t="s">
        <v>149</v>
      </c>
      <c r="B569">
        <v>2014</v>
      </c>
      <c r="C569" t="s">
        <v>12</v>
      </c>
      <c r="D569" t="s">
        <v>103</v>
      </c>
      <c r="E569" t="s">
        <v>23419</v>
      </c>
      <c r="F569">
        <v>51</v>
      </c>
    </row>
    <row r="570" spans="1:6" x14ac:dyDescent="0.25">
      <c r="A570" t="s">
        <v>149</v>
      </c>
      <c r="B570">
        <v>2014</v>
      </c>
      <c r="C570" t="s">
        <v>22</v>
      </c>
      <c r="D570" t="s">
        <v>38</v>
      </c>
      <c r="E570" t="s">
        <v>23420</v>
      </c>
      <c r="F570">
        <v>15</v>
      </c>
    </row>
    <row r="571" spans="1:6" x14ac:dyDescent="0.25">
      <c r="A571" t="s">
        <v>149</v>
      </c>
      <c r="B571">
        <v>2014</v>
      </c>
      <c r="C571" t="s">
        <v>22</v>
      </c>
      <c r="D571" t="s">
        <v>40</v>
      </c>
      <c r="E571" t="s">
        <v>23421</v>
      </c>
      <c r="F571">
        <v>19</v>
      </c>
    </row>
    <row r="572" spans="1:6" x14ac:dyDescent="0.25">
      <c r="A572" t="s">
        <v>149</v>
      </c>
      <c r="B572">
        <v>2014</v>
      </c>
      <c r="C572" t="s">
        <v>22</v>
      </c>
      <c r="D572" t="s">
        <v>102</v>
      </c>
      <c r="E572" t="s">
        <v>23422</v>
      </c>
      <c r="F572">
        <v>34</v>
      </c>
    </row>
    <row r="573" spans="1:6" x14ac:dyDescent="0.25">
      <c r="A573" t="s">
        <v>149</v>
      </c>
      <c r="B573">
        <v>2014</v>
      </c>
      <c r="C573" t="s">
        <v>22</v>
      </c>
      <c r="D573" t="s">
        <v>107</v>
      </c>
      <c r="E573" t="s">
        <v>23423</v>
      </c>
      <c r="F573">
        <v>15</v>
      </c>
    </row>
    <row r="574" spans="1:6" x14ac:dyDescent="0.25">
      <c r="A574" t="s">
        <v>149</v>
      </c>
      <c r="B574">
        <v>2014</v>
      </c>
      <c r="C574" t="s">
        <v>22</v>
      </c>
      <c r="D574" t="s">
        <v>39</v>
      </c>
      <c r="E574" t="s">
        <v>23424</v>
      </c>
      <c r="F574">
        <v>16</v>
      </c>
    </row>
    <row r="575" spans="1:6" x14ac:dyDescent="0.25">
      <c r="A575" t="s">
        <v>149</v>
      </c>
      <c r="B575">
        <v>2014</v>
      </c>
      <c r="C575" t="s">
        <v>22</v>
      </c>
      <c r="D575" t="s">
        <v>103</v>
      </c>
      <c r="E575" t="s">
        <v>23425</v>
      </c>
      <c r="F575">
        <v>226</v>
      </c>
    </row>
    <row r="576" spans="1:6" x14ac:dyDescent="0.25">
      <c r="A576" t="s">
        <v>149</v>
      </c>
      <c r="B576">
        <v>2014</v>
      </c>
      <c r="C576" t="s">
        <v>23</v>
      </c>
      <c r="D576" t="s">
        <v>38</v>
      </c>
      <c r="E576" t="s">
        <v>23426</v>
      </c>
      <c r="F576">
        <v>7</v>
      </c>
    </row>
    <row r="577" spans="1:6" x14ac:dyDescent="0.25">
      <c r="A577" t="s">
        <v>149</v>
      </c>
      <c r="B577">
        <v>2014</v>
      </c>
      <c r="C577" t="s">
        <v>23</v>
      </c>
      <c r="D577" t="s">
        <v>40</v>
      </c>
      <c r="E577" t="s">
        <v>23427</v>
      </c>
      <c r="F577">
        <v>3</v>
      </c>
    </row>
    <row r="578" spans="1:6" x14ac:dyDescent="0.25">
      <c r="A578" t="s">
        <v>149</v>
      </c>
      <c r="B578">
        <v>2014</v>
      </c>
      <c r="C578" t="s">
        <v>23</v>
      </c>
      <c r="D578" t="s">
        <v>102</v>
      </c>
      <c r="E578" t="s">
        <v>23428</v>
      </c>
      <c r="F578">
        <v>11</v>
      </c>
    </row>
    <row r="579" spans="1:6" x14ac:dyDescent="0.25">
      <c r="A579" t="s">
        <v>149</v>
      </c>
      <c r="B579">
        <v>2014</v>
      </c>
      <c r="C579" t="s">
        <v>23</v>
      </c>
      <c r="D579" t="s">
        <v>107</v>
      </c>
      <c r="E579" t="s">
        <v>23429</v>
      </c>
      <c r="F579">
        <v>3</v>
      </c>
    </row>
    <row r="580" spans="1:6" x14ac:dyDescent="0.25">
      <c r="A580" t="s">
        <v>149</v>
      </c>
      <c r="B580">
        <v>2014</v>
      </c>
      <c r="C580" t="s">
        <v>23</v>
      </c>
      <c r="D580" t="s">
        <v>39</v>
      </c>
      <c r="E580" t="s">
        <v>23430</v>
      </c>
      <c r="F580">
        <v>9</v>
      </c>
    </row>
    <row r="581" spans="1:6" x14ac:dyDescent="0.25">
      <c r="A581" t="s">
        <v>149</v>
      </c>
      <c r="B581">
        <v>2014</v>
      </c>
      <c r="C581" t="s">
        <v>23</v>
      </c>
      <c r="D581" t="s">
        <v>103</v>
      </c>
      <c r="E581" t="s">
        <v>23431</v>
      </c>
      <c r="F581">
        <v>89</v>
      </c>
    </row>
    <row r="582" spans="1:6" x14ac:dyDescent="0.25">
      <c r="A582" t="s">
        <v>149</v>
      </c>
      <c r="B582">
        <v>2014</v>
      </c>
      <c r="C582" t="s">
        <v>21</v>
      </c>
      <c r="D582" t="s">
        <v>38</v>
      </c>
      <c r="E582" t="s">
        <v>23432</v>
      </c>
      <c r="F582">
        <v>8</v>
      </c>
    </row>
    <row r="583" spans="1:6" x14ac:dyDescent="0.25">
      <c r="A583" t="s">
        <v>149</v>
      </c>
      <c r="B583">
        <v>2014</v>
      </c>
      <c r="C583" t="s">
        <v>21</v>
      </c>
      <c r="D583" t="s">
        <v>40</v>
      </c>
      <c r="E583" t="s">
        <v>23433</v>
      </c>
      <c r="F583">
        <v>11</v>
      </c>
    </row>
    <row r="584" spans="1:6" x14ac:dyDescent="0.25">
      <c r="A584" t="s">
        <v>149</v>
      </c>
      <c r="B584">
        <v>2014</v>
      </c>
      <c r="C584" t="s">
        <v>21</v>
      </c>
      <c r="D584" t="s">
        <v>102</v>
      </c>
      <c r="E584" t="s">
        <v>23434</v>
      </c>
      <c r="F584">
        <v>25</v>
      </c>
    </row>
    <row r="585" spans="1:6" x14ac:dyDescent="0.25">
      <c r="A585" t="s">
        <v>149</v>
      </c>
      <c r="B585">
        <v>2014</v>
      </c>
      <c r="C585" t="s">
        <v>21</v>
      </c>
      <c r="D585" t="s">
        <v>107</v>
      </c>
      <c r="E585" t="s">
        <v>23435</v>
      </c>
      <c r="F585">
        <v>5</v>
      </c>
    </row>
    <row r="586" spans="1:6" x14ac:dyDescent="0.25">
      <c r="A586" t="s">
        <v>149</v>
      </c>
      <c r="B586">
        <v>2014</v>
      </c>
      <c r="C586" t="s">
        <v>21</v>
      </c>
      <c r="D586" t="s">
        <v>39</v>
      </c>
      <c r="E586" t="s">
        <v>23436</v>
      </c>
      <c r="F586">
        <v>7</v>
      </c>
    </row>
    <row r="587" spans="1:6" x14ac:dyDescent="0.25">
      <c r="A587" t="s">
        <v>149</v>
      </c>
      <c r="B587">
        <v>2014</v>
      </c>
      <c r="C587" t="s">
        <v>21</v>
      </c>
      <c r="D587" t="s">
        <v>103</v>
      </c>
      <c r="E587" t="s">
        <v>23437</v>
      </c>
      <c r="F587">
        <v>148</v>
      </c>
    </row>
    <row r="588" spans="1:6" x14ac:dyDescent="0.25">
      <c r="A588" t="s">
        <v>149</v>
      </c>
      <c r="B588">
        <v>2014</v>
      </c>
      <c r="C588" t="s">
        <v>17</v>
      </c>
      <c r="D588" t="s">
        <v>38</v>
      </c>
      <c r="E588" t="s">
        <v>23438</v>
      </c>
      <c r="F588">
        <v>18</v>
      </c>
    </row>
    <row r="589" spans="1:6" x14ac:dyDescent="0.25">
      <c r="A589" t="s">
        <v>149</v>
      </c>
      <c r="B589">
        <v>2014</v>
      </c>
      <c r="C589" t="s">
        <v>17</v>
      </c>
      <c r="D589" t="s">
        <v>40</v>
      </c>
      <c r="E589" t="s">
        <v>23439</v>
      </c>
      <c r="F589">
        <v>7</v>
      </c>
    </row>
    <row r="590" spans="1:6" x14ac:dyDescent="0.25">
      <c r="A590" t="s">
        <v>149</v>
      </c>
      <c r="B590">
        <v>2014</v>
      </c>
      <c r="C590" t="s">
        <v>17</v>
      </c>
      <c r="D590" t="s">
        <v>102</v>
      </c>
      <c r="E590" t="s">
        <v>23440</v>
      </c>
      <c r="F590">
        <v>90</v>
      </c>
    </row>
    <row r="591" spans="1:6" x14ac:dyDescent="0.25">
      <c r="A591" t="s">
        <v>149</v>
      </c>
      <c r="B591">
        <v>2014</v>
      </c>
      <c r="C591" t="s">
        <v>17</v>
      </c>
      <c r="D591" t="s">
        <v>107</v>
      </c>
      <c r="E591" t="s">
        <v>23441</v>
      </c>
      <c r="F591">
        <v>17</v>
      </c>
    </row>
    <row r="592" spans="1:6" x14ac:dyDescent="0.25">
      <c r="A592" t="s">
        <v>149</v>
      </c>
      <c r="B592">
        <v>2014</v>
      </c>
      <c r="C592" t="s">
        <v>17</v>
      </c>
      <c r="D592" t="s">
        <v>39</v>
      </c>
      <c r="E592" t="s">
        <v>23442</v>
      </c>
      <c r="F592">
        <v>44</v>
      </c>
    </row>
    <row r="593" spans="1:6" x14ac:dyDescent="0.25">
      <c r="A593" t="s">
        <v>149</v>
      </c>
      <c r="B593">
        <v>2014</v>
      </c>
      <c r="C593" t="s">
        <v>17</v>
      </c>
      <c r="D593" t="s">
        <v>103</v>
      </c>
      <c r="E593" t="s">
        <v>23443</v>
      </c>
      <c r="F593">
        <v>232</v>
      </c>
    </row>
    <row r="594" spans="1:6" x14ac:dyDescent="0.25">
      <c r="A594" t="s">
        <v>149</v>
      </c>
      <c r="B594">
        <v>2014</v>
      </c>
      <c r="C594" t="s">
        <v>22852</v>
      </c>
      <c r="D594" t="s">
        <v>38</v>
      </c>
      <c r="E594" t="s">
        <v>23444</v>
      </c>
      <c r="F594">
        <v>3</v>
      </c>
    </row>
    <row r="595" spans="1:6" x14ac:dyDescent="0.25">
      <c r="A595" t="s">
        <v>149</v>
      </c>
      <c r="B595">
        <v>2014</v>
      </c>
      <c r="C595" t="s">
        <v>22852</v>
      </c>
      <c r="D595" t="s">
        <v>40</v>
      </c>
      <c r="E595" t="s">
        <v>23445</v>
      </c>
      <c r="F595">
        <v>2</v>
      </c>
    </row>
    <row r="596" spans="1:6" x14ac:dyDescent="0.25">
      <c r="A596" t="s">
        <v>149</v>
      </c>
      <c r="B596">
        <v>2014</v>
      </c>
      <c r="C596" t="s">
        <v>22852</v>
      </c>
      <c r="D596" t="s">
        <v>102</v>
      </c>
      <c r="E596" t="s">
        <v>23446</v>
      </c>
      <c r="F596">
        <v>4</v>
      </c>
    </row>
    <row r="597" spans="1:6" x14ac:dyDescent="0.25">
      <c r="A597" t="s">
        <v>149</v>
      </c>
      <c r="B597">
        <v>2014</v>
      </c>
      <c r="C597" t="s">
        <v>22852</v>
      </c>
      <c r="D597" t="s">
        <v>107</v>
      </c>
      <c r="E597" t="s">
        <v>23447</v>
      </c>
      <c r="F597">
        <v>1</v>
      </c>
    </row>
    <row r="598" spans="1:6" x14ac:dyDescent="0.25">
      <c r="A598" t="s">
        <v>149</v>
      </c>
      <c r="B598">
        <v>2014</v>
      </c>
      <c r="C598" t="s">
        <v>22852</v>
      </c>
      <c r="D598" t="s">
        <v>103</v>
      </c>
      <c r="E598" t="s">
        <v>23448</v>
      </c>
      <c r="F598">
        <v>50</v>
      </c>
    </row>
    <row r="599" spans="1:6" x14ac:dyDescent="0.25">
      <c r="A599" t="s">
        <v>149</v>
      </c>
      <c r="B599">
        <v>2014</v>
      </c>
      <c r="C599" t="s">
        <v>19</v>
      </c>
      <c r="D599" t="s">
        <v>38</v>
      </c>
      <c r="E599" t="s">
        <v>23449</v>
      </c>
      <c r="F599">
        <v>5</v>
      </c>
    </row>
    <row r="600" spans="1:6" x14ac:dyDescent="0.25">
      <c r="A600" t="s">
        <v>149</v>
      </c>
      <c r="B600">
        <v>2014</v>
      </c>
      <c r="C600" t="s">
        <v>19</v>
      </c>
      <c r="D600" t="s">
        <v>40</v>
      </c>
      <c r="E600" t="s">
        <v>23450</v>
      </c>
      <c r="F600">
        <v>5</v>
      </c>
    </row>
    <row r="601" spans="1:6" x14ac:dyDescent="0.25">
      <c r="A601" t="s">
        <v>149</v>
      </c>
      <c r="B601">
        <v>2014</v>
      </c>
      <c r="C601" t="s">
        <v>19</v>
      </c>
      <c r="D601" t="s">
        <v>102</v>
      </c>
      <c r="E601" t="s">
        <v>23451</v>
      </c>
      <c r="F601">
        <v>25</v>
      </c>
    </row>
    <row r="602" spans="1:6" x14ac:dyDescent="0.25">
      <c r="A602" t="s">
        <v>149</v>
      </c>
      <c r="B602">
        <v>2014</v>
      </c>
      <c r="C602" t="s">
        <v>19</v>
      </c>
      <c r="D602" t="s">
        <v>107</v>
      </c>
      <c r="E602" t="s">
        <v>23452</v>
      </c>
      <c r="F602">
        <v>12</v>
      </c>
    </row>
    <row r="603" spans="1:6" x14ac:dyDescent="0.25">
      <c r="A603" t="s">
        <v>149</v>
      </c>
      <c r="B603">
        <v>2014</v>
      </c>
      <c r="C603" t="s">
        <v>19</v>
      </c>
      <c r="D603" t="s">
        <v>39</v>
      </c>
      <c r="E603" t="s">
        <v>23453</v>
      </c>
      <c r="F603">
        <v>5</v>
      </c>
    </row>
    <row r="604" spans="1:6" x14ac:dyDescent="0.25">
      <c r="A604" t="s">
        <v>149</v>
      </c>
      <c r="B604">
        <v>2014</v>
      </c>
      <c r="C604" t="s">
        <v>19</v>
      </c>
      <c r="D604" t="s">
        <v>103</v>
      </c>
      <c r="E604" t="s">
        <v>23454</v>
      </c>
      <c r="F604">
        <v>140</v>
      </c>
    </row>
    <row r="605" spans="1:6" x14ac:dyDescent="0.25">
      <c r="A605" t="s">
        <v>149</v>
      </c>
      <c r="B605">
        <v>2014</v>
      </c>
      <c r="C605" t="s">
        <v>20</v>
      </c>
      <c r="D605" t="s">
        <v>38</v>
      </c>
      <c r="E605" t="s">
        <v>23455</v>
      </c>
      <c r="F605">
        <v>2</v>
      </c>
    </row>
    <row r="606" spans="1:6" x14ac:dyDescent="0.25">
      <c r="A606" t="s">
        <v>149</v>
      </c>
      <c r="B606">
        <v>2014</v>
      </c>
      <c r="C606" t="s">
        <v>20</v>
      </c>
      <c r="D606" t="s">
        <v>102</v>
      </c>
      <c r="E606" t="s">
        <v>23456</v>
      </c>
      <c r="F606">
        <v>9</v>
      </c>
    </row>
    <row r="607" spans="1:6" x14ac:dyDescent="0.25">
      <c r="A607" t="s">
        <v>149</v>
      </c>
      <c r="B607">
        <v>2014</v>
      </c>
      <c r="C607" t="s">
        <v>20</v>
      </c>
      <c r="D607" t="s">
        <v>107</v>
      </c>
      <c r="E607" t="s">
        <v>23457</v>
      </c>
      <c r="F607">
        <v>3</v>
      </c>
    </row>
    <row r="608" spans="1:6" x14ac:dyDescent="0.25">
      <c r="A608" t="s">
        <v>149</v>
      </c>
      <c r="B608">
        <v>2014</v>
      </c>
      <c r="C608" t="s">
        <v>20</v>
      </c>
      <c r="D608" t="s">
        <v>103</v>
      </c>
      <c r="E608" t="s">
        <v>23458</v>
      </c>
      <c r="F608">
        <v>48</v>
      </c>
    </row>
    <row r="609" spans="1:6" x14ac:dyDescent="0.25">
      <c r="A609" t="s">
        <v>149</v>
      </c>
      <c r="B609">
        <v>2014</v>
      </c>
      <c r="C609" t="s">
        <v>18</v>
      </c>
      <c r="D609" t="s">
        <v>38</v>
      </c>
      <c r="E609" t="s">
        <v>23459</v>
      </c>
      <c r="F609">
        <v>8</v>
      </c>
    </row>
    <row r="610" spans="1:6" x14ac:dyDescent="0.25">
      <c r="A610" t="s">
        <v>149</v>
      </c>
      <c r="B610">
        <v>2014</v>
      </c>
      <c r="C610" t="s">
        <v>18</v>
      </c>
      <c r="D610" t="s">
        <v>40</v>
      </c>
      <c r="E610" t="s">
        <v>23460</v>
      </c>
      <c r="F610">
        <v>5</v>
      </c>
    </row>
    <row r="611" spans="1:6" x14ac:dyDescent="0.25">
      <c r="A611" t="s">
        <v>149</v>
      </c>
      <c r="B611">
        <v>2014</v>
      </c>
      <c r="C611" t="s">
        <v>18</v>
      </c>
      <c r="D611" t="s">
        <v>102</v>
      </c>
      <c r="E611" t="s">
        <v>23461</v>
      </c>
      <c r="F611">
        <v>28</v>
      </c>
    </row>
    <row r="612" spans="1:6" x14ac:dyDescent="0.25">
      <c r="A612" t="s">
        <v>149</v>
      </c>
      <c r="B612">
        <v>2014</v>
      </c>
      <c r="C612" t="s">
        <v>18</v>
      </c>
      <c r="D612" t="s">
        <v>107</v>
      </c>
      <c r="E612" t="s">
        <v>23462</v>
      </c>
      <c r="F612">
        <v>11</v>
      </c>
    </row>
    <row r="613" spans="1:6" x14ac:dyDescent="0.25">
      <c r="A613" t="s">
        <v>149</v>
      </c>
      <c r="B613">
        <v>2014</v>
      </c>
      <c r="C613" t="s">
        <v>18</v>
      </c>
      <c r="D613" t="s">
        <v>39</v>
      </c>
      <c r="E613" t="s">
        <v>23463</v>
      </c>
      <c r="F613">
        <v>19</v>
      </c>
    </row>
    <row r="614" spans="1:6" x14ac:dyDescent="0.25">
      <c r="A614" t="s">
        <v>149</v>
      </c>
      <c r="B614">
        <v>2014</v>
      </c>
      <c r="C614" t="s">
        <v>18</v>
      </c>
      <c r="D614" t="s">
        <v>103</v>
      </c>
      <c r="E614" t="s">
        <v>23464</v>
      </c>
      <c r="F614">
        <v>142</v>
      </c>
    </row>
    <row r="615" spans="1:6" x14ac:dyDescent="0.25">
      <c r="A615" t="s">
        <v>49</v>
      </c>
      <c r="B615">
        <v>2010</v>
      </c>
      <c r="C615" t="s">
        <v>14</v>
      </c>
      <c r="D615" t="s">
        <v>38</v>
      </c>
      <c r="E615" t="s">
        <v>23465</v>
      </c>
      <c r="F615">
        <v>7</v>
      </c>
    </row>
    <row r="616" spans="1:6" x14ac:dyDescent="0.25">
      <c r="A616" t="s">
        <v>49</v>
      </c>
      <c r="B616">
        <v>2010</v>
      </c>
      <c r="C616" t="s">
        <v>14</v>
      </c>
      <c r="D616" t="s">
        <v>40</v>
      </c>
      <c r="E616" t="s">
        <v>23466</v>
      </c>
      <c r="F616">
        <v>1</v>
      </c>
    </row>
    <row r="617" spans="1:6" x14ac:dyDescent="0.25">
      <c r="A617" t="s">
        <v>49</v>
      </c>
      <c r="B617">
        <v>2010</v>
      </c>
      <c r="C617" t="s">
        <v>14</v>
      </c>
      <c r="D617" t="s">
        <v>102</v>
      </c>
      <c r="E617" t="s">
        <v>23467</v>
      </c>
      <c r="F617">
        <v>12</v>
      </c>
    </row>
    <row r="618" spans="1:6" x14ac:dyDescent="0.25">
      <c r="A618" t="s">
        <v>49</v>
      </c>
      <c r="B618">
        <v>2010</v>
      </c>
      <c r="C618" t="s">
        <v>14</v>
      </c>
      <c r="D618" t="s">
        <v>107</v>
      </c>
      <c r="E618" t="s">
        <v>23468</v>
      </c>
      <c r="F618">
        <v>27</v>
      </c>
    </row>
    <row r="619" spans="1:6" x14ac:dyDescent="0.25">
      <c r="A619" t="s">
        <v>49</v>
      </c>
      <c r="B619">
        <v>2010</v>
      </c>
      <c r="C619" t="s">
        <v>14</v>
      </c>
      <c r="D619" t="s">
        <v>39</v>
      </c>
      <c r="E619" t="s">
        <v>23469</v>
      </c>
      <c r="F619">
        <v>18</v>
      </c>
    </row>
    <row r="620" spans="1:6" x14ac:dyDescent="0.25">
      <c r="A620" t="s">
        <v>49</v>
      </c>
      <c r="B620">
        <v>2010</v>
      </c>
      <c r="C620" t="s">
        <v>14</v>
      </c>
      <c r="D620" t="s">
        <v>103</v>
      </c>
      <c r="E620" t="s">
        <v>23470</v>
      </c>
      <c r="F620">
        <v>181</v>
      </c>
    </row>
    <row r="621" spans="1:6" x14ac:dyDescent="0.25">
      <c r="A621" t="s">
        <v>49</v>
      </c>
      <c r="B621">
        <v>2010</v>
      </c>
      <c r="C621" t="s">
        <v>12</v>
      </c>
      <c r="D621" t="s">
        <v>102</v>
      </c>
      <c r="E621" t="s">
        <v>23471</v>
      </c>
      <c r="F621">
        <v>1</v>
      </c>
    </row>
    <row r="622" spans="1:6" x14ac:dyDescent="0.25">
      <c r="A622" t="s">
        <v>49</v>
      </c>
      <c r="B622">
        <v>2010</v>
      </c>
      <c r="C622" t="s">
        <v>12</v>
      </c>
      <c r="D622" t="s">
        <v>107</v>
      </c>
      <c r="E622" t="s">
        <v>23472</v>
      </c>
      <c r="F622">
        <v>1</v>
      </c>
    </row>
    <row r="623" spans="1:6" x14ac:dyDescent="0.25">
      <c r="A623" t="s">
        <v>49</v>
      </c>
      <c r="B623">
        <v>2010</v>
      </c>
      <c r="C623" t="s">
        <v>12</v>
      </c>
      <c r="D623" t="s">
        <v>39</v>
      </c>
      <c r="E623" t="s">
        <v>23473</v>
      </c>
      <c r="F623">
        <v>1</v>
      </c>
    </row>
    <row r="624" spans="1:6" x14ac:dyDescent="0.25">
      <c r="A624" t="s">
        <v>49</v>
      </c>
      <c r="B624">
        <v>2010</v>
      </c>
      <c r="C624" t="s">
        <v>12</v>
      </c>
      <c r="D624" t="s">
        <v>103</v>
      </c>
      <c r="E624" t="s">
        <v>23474</v>
      </c>
      <c r="F624">
        <v>31</v>
      </c>
    </row>
    <row r="625" spans="1:6" x14ac:dyDescent="0.25">
      <c r="A625" t="s">
        <v>49</v>
      </c>
      <c r="B625">
        <v>2010</v>
      </c>
      <c r="C625" t="s">
        <v>22</v>
      </c>
      <c r="D625" t="s">
        <v>38</v>
      </c>
      <c r="E625" t="s">
        <v>23475</v>
      </c>
      <c r="F625">
        <v>7</v>
      </c>
    </row>
    <row r="626" spans="1:6" x14ac:dyDescent="0.25">
      <c r="A626" t="s">
        <v>49</v>
      </c>
      <c r="B626">
        <v>2010</v>
      </c>
      <c r="C626" t="s">
        <v>22</v>
      </c>
      <c r="D626" t="s">
        <v>40</v>
      </c>
      <c r="E626" t="s">
        <v>23476</v>
      </c>
      <c r="F626">
        <v>2</v>
      </c>
    </row>
    <row r="627" spans="1:6" x14ac:dyDescent="0.25">
      <c r="A627" t="s">
        <v>49</v>
      </c>
      <c r="B627">
        <v>2010</v>
      </c>
      <c r="C627" t="s">
        <v>22</v>
      </c>
      <c r="D627" t="s">
        <v>102</v>
      </c>
      <c r="E627" t="s">
        <v>23477</v>
      </c>
      <c r="F627">
        <v>11</v>
      </c>
    </row>
    <row r="628" spans="1:6" x14ac:dyDescent="0.25">
      <c r="A628" t="s">
        <v>49</v>
      </c>
      <c r="B628">
        <v>2010</v>
      </c>
      <c r="C628" t="s">
        <v>22</v>
      </c>
      <c r="D628" t="s">
        <v>107</v>
      </c>
      <c r="E628" t="s">
        <v>23478</v>
      </c>
      <c r="F628">
        <v>35</v>
      </c>
    </row>
    <row r="629" spans="1:6" x14ac:dyDescent="0.25">
      <c r="A629" t="s">
        <v>49</v>
      </c>
      <c r="B629">
        <v>2010</v>
      </c>
      <c r="C629" t="s">
        <v>22</v>
      </c>
      <c r="D629" t="s">
        <v>39</v>
      </c>
      <c r="E629" t="s">
        <v>23479</v>
      </c>
      <c r="F629">
        <v>35</v>
      </c>
    </row>
    <row r="630" spans="1:6" x14ac:dyDescent="0.25">
      <c r="A630" t="s">
        <v>49</v>
      </c>
      <c r="B630">
        <v>2010</v>
      </c>
      <c r="C630" t="s">
        <v>22</v>
      </c>
      <c r="D630" t="s">
        <v>103</v>
      </c>
      <c r="E630" t="s">
        <v>23480</v>
      </c>
      <c r="F630">
        <v>220</v>
      </c>
    </row>
    <row r="631" spans="1:6" x14ac:dyDescent="0.25">
      <c r="A631" t="s">
        <v>49</v>
      </c>
      <c r="B631">
        <v>2010</v>
      </c>
      <c r="C631" t="s">
        <v>23</v>
      </c>
      <c r="D631" t="s">
        <v>38</v>
      </c>
      <c r="E631" t="s">
        <v>23481</v>
      </c>
      <c r="F631">
        <v>6</v>
      </c>
    </row>
    <row r="632" spans="1:6" x14ac:dyDescent="0.25">
      <c r="A632" t="s">
        <v>49</v>
      </c>
      <c r="B632">
        <v>2010</v>
      </c>
      <c r="C632" t="s">
        <v>23</v>
      </c>
      <c r="D632" t="s">
        <v>40</v>
      </c>
      <c r="E632" t="s">
        <v>23482</v>
      </c>
      <c r="F632">
        <v>1</v>
      </c>
    </row>
    <row r="633" spans="1:6" x14ac:dyDescent="0.25">
      <c r="A633" t="s">
        <v>49</v>
      </c>
      <c r="B633">
        <v>2010</v>
      </c>
      <c r="C633" t="s">
        <v>23</v>
      </c>
      <c r="D633" t="s">
        <v>102</v>
      </c>
      <c r="E633" t="s">
        <v>23483</v>
      </c>
      <c r="F633">
        <v>4</v>
      </c>
    </row>
    <row r="634" spans="1:6" x14ac:dyDescent="0.25">
      <c r="A634" t="s">
        <v>49</v>
      </c>
      <c r="B634">
        <v>2010</v>
      </c>
      <c r="C634" t="s">
        <v>23</v>
      </c>
      <c r="D634" t="s">
        <v>107</v>
      </c>
      <c r="E634" t="s">
        <v>23484</v>
      </c>
      <c r="F634">
        <v>12</v>
      </c>
    </row>
    <row r="635" spans="1:6" x14ac:dyDescent="0.25">
      <c r="A635" t="s">
        <v>49</v>
      </c>
      <c r="B635">
        <v>2010</v>
      </c>
      <c r="C635" t="s">
        <v>23</v>
      </c>
      <c r="D635" t="s">
        <v>39</v>
      </c>
      <c r="E635" t="s">
        <v>23485</v>
      </c>
      <c r="F635">
        <v>17</v>
      </c>
    </row>
    <row r="636" spans="1:6" x14ac:dyDescent="0.25">
      <c r="A636" t="s">
        <v>49</v>
      </c>
      <c r="B636">
        <v>2010</v>
      </c>
      <c r="C636" t="s">
        <v>23</v>
      </c>
      <c r="D636" t="s">
        <v>103</v>
      </c>
      <c r="E636" t="s">
        <v>23486</v>
      </c>
      <c r="F636">
        <v>132</v>
      </c>
    </row>
    <row r="637" spans="1:6" x14ac:dyDescent="0.25">
      <c r="A637" t="s">
        <v>49</v>
      </c>
      <c r="B637">
        <v>2010</v>
      </c>
      <c r="C637" t="s">
        <v>21</v>
      </c>
      <c r="D637" t="s">
        <v>38</v>
      </c>
      <c r="E637" t="s">
        <v>23487</v>
      </c>
      <c r="F637">
        <v>9</v>
      </c>
    </row>
    <row r="638" spans="1:6" x14ac:dyDescent="0.25">
      <c r="A638" t="s">
        <v>49</v>
      </c>
      <c r="B638">
        <v>2010</v>
      </c>
      <c r="C638" t="s">
        <v>21</v>
      </c>
      <c r="D638" t="s">
        <v>40</v>
      </c>
      <c r="E638" t="s">
        <v>23488</v>
      </c>
      <c r="F638">
        <v>2</v>
      </c>
    </row>
    <row r="639" spans="1:6" x14ac:dyDescent="0.25">
      <c r="A639" t="s">
        <v>49</v>
      </c>
      <c r="B639">
        <v>2010</v>
      </c>
      <c r="C639" t="s">
        <v>21</v>
      </c>
      <c r="D639" t="s">
        <v>102</v>
      </c>
      <c r="E639" t="s">
        <v>23489</v>
      </c>
      <c r="F639">
        <v>8</v>
      </c>
    </row>
    <row r="640" spans="1:6" x14ac:dyDescent="0.25">
      <c r="A640" t="s">
        <v>49</v>
      </c>
      <c r="B640">
        <v>2010</v>
      </c>
      <c r="C640" t="s">
        <v>21</v>
      </c>
      <c r="D640" t="s">
        <v>107</v>
      </c>
      <c r="E640" t="s">
        <v>23490</v>
      </c>
      <c r="F640">
        <v>22</v>
      </c>
    </row>
    <row r="641" spans="1:6" x14ac:dyDescent="0.25">
      <c r="A641" t="s">
        <v>49</v>
      </c>
      <c r="B641">
        <v>2010</v>
      </c>
      <c r="C641" t="s">
        <v>21</v>
      </c>
      <c r="D641" t="s">
        <v>39</v>
      </c>
      <c r="E641" t="s">
        <v>23491</v>
      </c>
      <c r="F641">
        <v>21</v>
      </c>
    </row>
    <row r="642" spans="1:6" x14ac:dyDescent="0.25">
      <c r="A642" t="s">
        <v>49</v>
      </c>
      <c r="B642">
        <v>2010</v>
      </c>
      <c r="C642" t="s">
        <v>21</v>
      </c>
      <c r="D642" t="s">
        <v>103</v>
      </c>
      <c r="E642" t="s">
        <v>23492</v>
      </c>
      <c r="F642">
        <v>116</v>
      </c>
    </row>
    <row r="643" spans="1:6" x14ac:dyDescent="0.25">
      <c r="A643" t="s">
        <v>49</v>
      </c>
      <c r="B643">
        <v>2010</v>
      </c>
      <c r="C643" t="s">
        <v>17</v>
      </c>
      <c r="D643" t="s">
        <v>38</v>
      </c>
      <c r="E643" t="s">
        <v>23493</v>
      </c>
      <c r="F643">
        <v>6</v>
      </c>
    </row>
    <row r="644" spans="1:6" x14ac:dyDescent="0.25">
      <c r="A644" t="s">
        <v>49</v>
      </c>
      <c r="B644">
        <v>2010</v>
      </c>
      <c r="C644" t="s">
        <v>17</v>
      </c>
      <c r="D644" t="s">
        <v>102</v>
      </c>
      <c r="E644" t="s">
        <v>23494</v>
      </c>
      <c r="F644">
        <v>5</v>
      </c>
    </row>
    <row r="645" spans="1:6" x14ac:dyDescent="0.25">
      <c r="A645" t="s">
        <v>49</v>
      </c>
      <c r="B645">
        <v>2010</v>
      </c>
      <c r="C645" t="s">
        <v>17</v>
      </c>
      <c r="D645" t="s">
        <v>107</v>
      </c>
      <c r="E645" t="s">
        <v>23495</v>
      </c>
      <c r="F645">
        <v>13</v>
      </c>
    </row>
    <row r="646" spans="1:6" x14ac:dyDescent="0.25">
      <c r="A646" t="s">
        <v>49</v>
      </c>
      <c r="B646">
        <v>2010</v>
      </c>
      <c r="C646" t="s">
        <v>17</v>
      </c>
      <c r="D646" t="s">
        <v>39</v>
      </c>
      <c r="E646" t="s">
        <v>23496</v>
      </c>
      <c r="F646">
        <v>10</v>
      </c>
    </row>
    <row r="647" spans="1:6" x14ac:dyDescent="0.25">
      <c r="A647" t="s">
        <v>49</v>
      </c>
      <c r="B647">
        <v>2010</v>
      </c>
      <c r="C647" t="s">
        <v>17</v>
      </c>
      <c r="D647" t="s">
        <v>103</v>
      </c>
      <c r="E647" t="s">
        <v>23497</v>
      </c>
      <c r="F647">
        <v>108</v>
      </c>
    </row>
    <row r="648" spans="1:6" x14ac:dyDescent="0.25">
      <c r="A648" t="s">
        <v>49</v>
      </c>
      <c r="B648">
        <v>2010</v>
      </c>
      <c r="C648" t="s">
        <v>22852</v>
      </c>
      <c r="D648" t="s">
        <v>103</v>
      </c>
      <c r="E648" t="s">
        <v>23498</v>
      </c>
      <c r="F648">
        <v>5</v>
      </c>
    </row>
    <row r="649" spans="1:6" x14ac:dyDescent="0.25">
      <c r="A649" t="s">
        <v>49</v>
      </c>
      <c r="B649">
        <v>2010</v>
      </c>
      <c r="C649" t="s">
        <v>15</v>
      </c>
      <c r="D649" t="s">
        <v>38</v>
      </c>
      <c r="E649" t="s">
        <v>23499</v>
      </c>
      <c r="F649">
        <v>1</v>
      </c>
    </row>
    <row r="650" spans="1:6" x14ac:dyDescent="0.25">
      <c r="A650" t="s">
        <v>49</v>
      </c>
      <c r="B650">
        <v>2010</v>
      </c>
      <c r="C650" t="s">
        <v>15</v>
      </c>
      <c r="D650" t="s">
        <v>102</v>
      </c>
      <c r="E650" t="s">
        <v>23500</v>
      </c>
      <c r="F650">
        <v>3</v>
      </c>
    </row>
    <row r="651" spans="1:6" x14ac:dyDescent="0.25">
      <c r="A651" t="s">
        <v>49</v>
      </c>
      <c r="B651">
        <v>2010</v>
      </c>
      <c r="C651" t="s">
        <v>15</v>
      </c>
      <c r="D651" t="s">
        <v>107</v>
      </c>
      <c r="E651" t="s">
        <v>23501</v>
      </c>
      <c r="F651">
        <v>3</v>
      </c>
    </row>
    <row r="652" spans="1:6" x14ac:dyDescent="0.25">
      <c r="A652" t="s">
        <v>49</v>
      </c>
      <c r="B652">
        <v>2010</v>
      </c>
      <c r="C652" t="s">
        <v>15</v>
      </c>
      <c r="D652" t="s">
        <v>39</v>
      </c>
      <c r="E652" t="s">
        <v>23502</v>
      </c>
      <c r="F652">
        <v>1</v>
      </c>
    </row>
    <row r="653" spans="1:6" x14ac:dyDescent="0.25">
      <c r="A653" t="s">
        <v>49</v>
      </c>
      <c r="B653">
        <v>2010</v>
      </c>
      <c r="C653" t="s">
        <v>15</v>
      </c>
      <c r="D653" t="s">
        <v>103</v>
      </c>
      <c r="E653" t="s">
        <v>23503</v>
      </c>
      <c r="F653">
        <v>20</v>
      </c>
    </row>
    <row r="654" spans="1:6" x14ac:dyDescent="0.25">
      <c r="A654" t="s">
        <v>49</v>
      </c>
      <c r="B654">
        <v>2010</v>
      </c>
      <c r="C654" t="s">
        <v>19</v>
      </c>
      <c r="D654" t="s">
        <v>38</v>
      </c>
      <c r="E654" t="s">
        <v>23504</v>
      </c>
      <c r="F654">
        <v>4</v>
      </c>
    </row>
    <row r="655" spans="1:6" x14ac:dyDescent="0.25">
      <c r="A655" t="s">
        <v>49</v>
      </c>
      <c r="B655">
        <v>2010</v>
      </c>
      <c r="C655" t="s">
        <v>19</v>
      </c>
      <c r="D655" t="s">
        <v>40</v>
      </c>
      <c r="E655" t="s">
        <v>23505</v>
      </c>
      <c r="F655">
        <v>4</v>
      </c>
    </row>
    <row r="656" spans="1:6" x14ac:dyDescent="0.25">
      <c r="A656" t="s">
        <v>49</v>
      </c>
      <c r="B656">
        <v>2010</v>
      </c>
      <c r="C656" t="s">
        <v>19</v>
      </c>
      <c r="D656" t="s">
        <v>102</v>
      </c>
      <c r="E656" t="s">
        <v>23506</v>
      </c>
      <c r="F656">
        <v>6</v>
      </c>
    </row>
    <row r="657" spans="1:6" x14ac:dyDescent="0.25">
      <c r="A657" t="s">
        <v>49</v>
      </c>
      <c r="B657">
        <v>2010</v>
      </c>
      <c r="C657" t="s">
        <v>19</v>
      </c>
      <c r="D657" t="s">
        <v>107</v>
      </c>
      <c r="E657" t="s">
        <v>23507</v>
      </c>
      <c r="F657">
        <v>18</v>
      </c>
    </row>
    <row r="658" spans="1:6" x14ac:dyDescent="0.25">
      <c r="A658" t="s">
        <v>49</v>
      </c>
      <c r="B658">
        <v>2010</v>
      </c>
      <c r="C658" t="s">
        <v>19</v>
      </c>
      <c r="D658" t="s">
        <v>39</v>
      </c>
      <c r="E658" t="s">
        <v>23508</v>
      </c>
      <c r="F658">
        <v>12</v>
      </c>
    </row>
    <row r="659" spans="1:6" x14ac:dyDescent="0.25">
      <c r="A659" t="s">
        <v>49</v>
      </c>
      <c r="B659">
        <v>2010</v>
      </c>
      <c r="C659" t="s">
        <v>19</v>
      </c>
      <c r="D659" t="s">
        <v>103</v>
      </c>
      <c r="E659" t="s">
        <v>23509</v>
      </c>
      <c r="F659">
        <v>176</v>
      </c>
    </row>
    <row r="660" spans="1:6" x14ac:dyDescent="0.25">
      <c r="A660" t="s">
        <v>49</v>
      </c>
      <c r="B660">
        <v>2010</v>
      </c>
      <c r="C660" t="s">
        <v>20</v>
      </c>
      <c r="D660" t="s">
        <v>102</v>
      </c>
      <c r="E660" t="s">
        <v>23510</v>
      </c>
      <c r="F660">
        <v>6</v>
      </c>
    </row>
    <row r="661" spans="1:6" x14ac:dyDescent="0.25">
      <c r="A661" t="s">
        <v>49</v>
      </c>
      <c r="B661">
        <v>2010</v>
      </c>
      <c r="C661" t="s">
        <v>20</v>
      </c>
      <c r="D661" t="s">
        <v>107</v>
      </c>
      <c r="E661" t="s">
        <v>23511</v>
      </c>
      <c r="F661">
        <v>1</v>
      </c>
    </row>
    <row r="662" spans="1:6" x14ac:dyDescent="0.25">
      <c r="A662" t="s">
        <v>49</v>
      </c>
      <c r="B662">
        <v>2010</v>
      </c>
      <c r="C662" t="s">
        <v>20</v>
      </c>
      <c r="D662" t="s">
        <v>39</v>
      </c>
      <c r="E662" t="s">
        <v>23512</v>
      </c>
      <c r="F662">
        <v>4</v>
      </c>
    </row>
    <row r="663" spans="1:6" x14ac:dyDescent="0.25">
      <c r="A663" t="s">
        <v>49</v>
      </c>
      <c r="B663">
        <v>2010</v>
      </c>
      <c r="C663" t="s">
        <v>20</v>
      </c>
      <c r="D663" t="s">
        <v>103</v>
      </c>
      <c r="E663" t="s">
        <v>23513</v>
      </c>
      <c r="F663">
        <v>39</v>
      </c>
    </row>
    <row r="664" spans="1:6" x14ac:dyDescent="0.25">
      <c r="A664" t="s">
        <v>49</v>
      </c>
      <c r="B664">
        <v>2010</v>
      </c>
      <c r="C664" t="s">
        <v>18</v>
      </c>
      <c r="D664" t="s">
        <v>38</v>
      </c>
      <c r="E664" t="s">
        <v>23514</v>
      </c>
      <c r="F664">
        <v>4</v>
      </c>
    </row>
    <row r="665" spans="1:6" x14ac:dyDescent="0.25">
      <c r="A665" t="s">
        <v>49</v>
      </c>
      <c r="B665">
        <v>2010</v>
      </c>
      <c r="C665" t="s">
        <v>18</v>
      </c>
      <c r="D665" t="s">
        <v>40</v>
      </c>
      <c r="E665" t="s">
        <v>23515</v>
      </c>
      <c r="F665">
        <v>1</v>
      </c>
    </row>
    <row r="666" spans="1:6" x14ac:dyDescent="0.25">
      <c r="A666" t="s">
        <v>49</v>
      </c>
      <c r="B666">
        <v>2010</v>
      </c>
      <c r="C666" t="s">
        <v>18</v>
      </c>
      <c r="D666" t="s">
        <v>102</v>
      </c>
      <c r="E666" t="s">
        <v>23516</v>
      </c>
      <c r="F666">
        <v>7</v>
      </c>
    </row>
    <row r="667" spans="1:6" x14ac:dyDescent="0.25">
      <c r="A667" t="s">
        <v>49</v>
      </c>
      <c r="B667">
        <v>2010</v>
      </c>
      <c r="C667" t="s">
        <v>18</v>
      </c>
      <c r="D667" t="s">
        <v>107</v>
      </c>
      <c r="E667" t="s">
        <v>23517</v>
      </c>
      <c r="F667">
        <v>19</v>
      </c>
    </row>
    <row r="668" spans="1:6" x14ac:dyDescent="0.25">
      <c r="A668" t="s">
        <v>49</v>
      </c>
      <c r="B668">
        <v>2010</v>
      </c>
      <c r="C668" t="s">
        <v>18</v>
      </c>
      <c r="D668" t="s">
        <v>39</v>
      </c>
      <c r="E668" t="s">
        <v>23518</v>
      </c>
      <c r="F668">
        <v>10</v>
      </c>
    </row>
    <row r="669" spans="1:6" x14ac:dyDescent="0.25">
      <c r="A669" t="s">
        <v>49</v>
      </c>
      <c r="B669">
        <v>2010</v>
      </c>
      <c r="C669" t="s">
        <v>18</v>
      </c>
      <c r="D669" t="s">
        <v>103</v>
      </c>
      <c r="E669" t="s">
        <v>23519</v>
      </c>
      <c r="F669">
        <v>134</v>
      </c>
    </row>
    <row r="670" spans="1:6" x14ac:dyDescent="0.25">
      <c r="A670" t="s">
        <v>49</v>
      </c>
      <c r="B670">
        <v>2011</v>
      </c>
      <c r="C670" t="s">
        <v>14</v>
      </c>
      <c r="D670" t="s">
        <v>38</v>
      </c>
      <c r="E670" t="s">
        <v>23520</v>
      </c>
      <c r="F670">
        <v>1</v>
      </c>
    </row>
    <row r="671" spans="1:6" x14ac:dyDescent="0.25">
      <c r="A671" t="s">
        <v>49</v>
      </c>
      <c r="B671">
        <v>2011</v>
      </c>
      <c r="C671" t="s">
        <v>14</v>
      </c>
      <c r="D671" t="s">
        <v>40</v>
      </c>
      <c r="E671" t="s">
        <v>23521</v>
      </c>
      <c r="F671">
        <v>1</v>
      </c>
    </row>
    <row r="672" spans="1:6" x14ac:dyDescent="0.25">
      <c r="A672" t="s">
        <v>49</v>
      </c>
      <c r="B672">
        <v>2011</v>
      </c>
      <c r="C672" t="s">
        <v>14</v>
      </c>
      <c r="D672" t="s">
        <v>102</v>
      </c>
      <c r="E672" t="s">
        <v>23522</v>
      </c>
      <c r="F672">
        <v>21</v>
      </c>
    </row>
    <row r="673" spans="1:6" x14ac:dyDescent="0.25">
      <c r="A673" t="s">
        <v>49</v>
      </c>
      <c r="B673">
        <v>2011</v>
      </c>
      <c r="C673" t="s">
        <v>14</v>
      </c>
      <c r="D673" t="s">
        <v>107</v>
      </c>
      <c r="E673" t="s">
        <v>23523</v>
      </c>
      <c r="F673">
        <v>19</v>
      </c>
    </row>
    <row r="674" spans="1:6" x14ac:dyDescent="0.25">
      <c r="A674" t="s">
        <v>49</v>
      </c>
      <c r="B674">
        <v>2011</v>
      </c>
      <c r="C674" t="s">
        <v>14</v>
      </c>
      <c r="D674" t="s">
        <v>39</v>
      </c>
      <c r="E674" t="s">
        <v>23524</v>
      </c>
      <c r="F674">
        <v>30</v>
      </c>
    </row>
    <row r="675" spans="1:6" x14ac:dyDescent="0.25">
      <c r="A675" t="s">
        <v>49</v>
      </c>
      <c r="B675">
        <v>2011</v>
      </c>
      <c r="C675" t="s">
        <v>14</v>
      </c>
      <c r="D675" t="s">
        <v>103</v>
      </c>
      <c r="E675" t="s">
        <v>23525</v>
      </c>
      <c r="F675">
        <v>192</v>
      </c>
    </row>
    <row r="676" spans="1:6" x14ac:dyDescent="0.25">
      <c r="A676" t="s">
        <v>49</v>
      </c>
      <c r="B676">
        <v>2011</v>
      </c>
      <c r="C676" t="s">
        <v>12</v>
      </c>
      <c r="D676" t="s">
        <v>102</v>
      </c>
      <c r="E676" t="s">
        <v>23526</v>
      </c>
      <c r="F676">
        <v>1</v>
      </c>
    </row>
    <row r="677" spans="1:6" x14ac:dyDescent="0.25">
      <c r="A677" t="s">
        <v>49</v>
      </c>
      <c r="B677">
        <v>2011</v>
      </c>
      <c r="C677" t="s">
        <v>12</v>
      </c>
      <c r="D677" t="s">
        <v>107</v>
      </c>
      <c r="E677" t="s">
        <v>23527</v>
      </c>
      <c r="F677">
        <v>4</v>
      </c>
    </row>
    <row r="678" spans="1:6" x14ac:dyDescent="0.25">
      <c r="A678" t="s">
        <v>49</v>
      </c>
      <c r="B678">
        <v>2011</v>
      </c>
      <c r="C678" t="s">
        <v>12</v>
      </c>
      <c r="D678" t="s">
        <v>39</v>
      </c>
      <c r="E678" t="s">
        <v>23528</v>
      </c>
      <c r="F678">
        <v>4</v>
      </c>
    </row>
    <row r="679" spans="1:6" x14ac:dyDescent="0.25">
      <c r="A679" t="s">
        <v>49</v>
      </c>
      <c r="B679">
        <v>2011</v>
      </c>
      <c r="C679" t="s">
        <v>12</v>
      </c>
      <c r="D679" t="s">
        <v>103</v>
      </c>
      <c r="E679" t="s">
        <v>23529</v>
      </c>
      <c r="F679">
        <v>30</v>
      </c>
    </row>
    <row r="680" spans="1:6" x14ac:dyDescent="0.25">
      <c r="A680" t="s">
        <v>49</v>
      </c>
      <c r="B680">
        <v>2011</v>
      </c>
      <c r="C680" t="s">
        <v>22</v>
      </c>
      <c r="D680" t="s">
        <v>38</v>
      </c>
      <c r="E680" t="s">
        <v>23530</v>
      </c>
      <c r="F680">
        <v>7</v>
      </c>
    </row>
    <row r="681" spans="1:6" x14ac:dyDescent="0.25">
      <c r="A681" t="s">
        <v>49</v>
      </c>
      <c r="B681">
        <v>2011</v>
      </c>
      <c r="C681" t="s">
        <v>22</v>
      </c>
      <c r="D681" t="s">
        <v>40</v>
      </c>
      <c r="E681" t="s">
        <v>23531</v>
      </c>
      <c r="F681">
        <v>2</v>
      </c>
    </row>
    <row r="682" spans="1:6" x14ac:dyDescent="0.25">
      <c r="A682" t="s">
        <v>49</v>
      </c>
      <c r="B682">
        <v>2011</v>
      </c>
      <c r="C682" t="s">
        <v>22</v>
      </c>
      <c r="D682" t="s">
        <v>102</v>
      </c>
      <c r="E682" t="s">
        <v>23532</v>
      </c>
      <c r="F682">
        <v>16</v>
      </c>
    </row>
    <row r="683" spans="1:6" x14ac:dyDescent="0.25">
      <c r="A683" t="s">
        <v>49</v>
      </c>
      <c r="B683">
        <v>2011</v>
      </c>
      <c r="C683" t="s">
        <v>22</v>
      </c>
      <c r="D683" t="s">
        <v>107</v>
      </c>
      <c r="E683" t="s">
        <v>23533</v>
      </c>
      <c r="F683">
        <v>21</v>
      </c>
    </row>
    <row r="684" spans="1:6" x14ac:dyDescent="0.25">
      <c r="A684" t="s">
        <v>49</v>
      </c>
      <c r="B684">
        <v>2011</v>
      </c>
      <c r="C684" t="s">
        <v>22</v>
      </c>
      <c r="D684" t="s">
        <v>39</v>
      </c>
      <c r="E684" t="s">
        <v>23534</v>
      </c>
      <c r="F684">
        <v>21</v>
      </c>
    </row>
    <row r="685" spans="1:6" x14ac:dyDescent="0.25">
      <c r="A685" t="s">
        <v>49</v>
      </c>
      <c r="B685">
        <v>2011</v>
      </c>
      <c r="C685" t="s">
        <v>22</v>
      </c>
      <c r="D685" t="s">
        <v>103</v>
      </c>
      <c r="E685" t="s">
        <v>23535</v>
      </c>
      <c r="F685">
        <v>242</v>
      </c>
    </row>
    <row r="686" spans="1:6" x14ac:dyDescent="0.25">
      <c r="A686" t="s">
        <v>49</v>
      </c>
      <c r="B686">
        <v>2011</v>
      </c>
      <c r="C686" t="s">
        <v>23</v>
      </c>
      <c r="D686" t="s">
        <v>38</v>
      </c>
      <c r="E686" t="s">
        <v>23536</v>
      </c>
      <c r="F686">
        <v>4</v>
      </c>
    </row>
    <row r="687" spans="1:6" x14ac:dyDescent="0.25">
      <c r="A687" t="s">
        <v>49</v>
      </c>
      <c r="B687">
        <v>2011</v>
      </c>
      <c r="C687" t="s">
        <v>23</v>
      </c>
      <c r="D687" t="s">
        <v>40</v>
      </c>
      <c r="E687" t="s">
        <v>23537</v>
      </c>
      <c r="F687">
        <v>2</v>
      </c>
    </row>
    <row r="688" spans="1:6" x14ac:dyDescent="0.25">
      <c r="A688" t="s">
        <v>49</v>
      </c>
      <c r="B688">
        <v>2011</v>
      </c>
      <c r="C688" t="s">
        <v>23</v>
      </c>
      <c r="D688" t="s">
        <v>102</v>
      </c>
      <c r="E688" t="s">
        <v>23538</v>
      </c>
      <c r="F688">
        <v>9</v>
      </c>
    </row>
    <row r="689" spans="1:6" x14ac:dyDescent="0.25">
      <c r="A689" t="s">
        <v>49</v>
      </c>
      <c r="B689">
        <v>2011</v>
      </c>
      <c r="C689" t="s">
        <v>23</v>
      </c>
      <c r="D689" t="s">
        <v>107</v>
      </c>
      <c r="E689" t="s">
        <v>23539</v>
      </c>
      <c r="F689">
        <v>14</v>
      </c>
    </row>
    <row r="690" spans="1:6" x14ac:dyDescent="0.25">
      <c r="A690" t="s">
        <v>49</v>
      </c>
      <c r="B690">
        <v>2011</v>
      </c>
      <c r="C690" t="s">
        <v>23</v>
      </c>
      <c r="D690" t="s">
        <v>39</v>
      </c>
      <c r="E690" t="s">
        <v>23540</v>
      </c>
      <c r="F690">
        <v>11</v>
      </c>
    </row>
    <row r="691" spans="1:6" x14ac:dyDescent="0.25">
      <c r="A691" t="s">
        <v>49</v>
      </c>
      <c r="B691">
        <v>2011</v>
      </c>
      <c r="C691" t="s">
        <v>23</v>
      </c>
      <c r="D691" t="s">
        <v>103</v>
      </c>
      <c r="E691" t="s">
        <v>23541</v>
      </c>
      <c r="F691">
        <v>164</v>
      </c>
    </row>
    <row r="692" spans="1:6" x14ac:dyDescent="0.25">
      <c r="A692" t="s">
        <v>49</v>
      </c>
      <c r="B692">
        <v>2011</v>
      </c>
      <c r="C692" t="s">
        <v>21</v>
      </c>
      <c r="D692" t="s">
        <v>38</v>
      </c>
      <c r="E692" t="s">
        <v>23542</v>
      </c>
      <c r="F692">
        <v>5</v>
      </c>
    </row>
    <row r="693" spans="1:6" x14ac:dyDescent="0.25">
      <c r="A693" t="s">
        <v>49</v>
      </c>
      <c r="B693">
        <v>2011</v>
      </c>
      <c r="C693" t="s">
        <v>21</v>
      </c>
      <c r="D693" t="s">
        <v>40</v>
      </c>
      <c r="E693" t="s">
        <v>23543</v>
      </c>
      <c r="F693">
        <v>1</v>
      </c>
    </row>
    <row r="694" spans="1:6" x14ac:dyDescent="0.25">
      <c r="A694" t="s">
        <v>49</v>
      </c>
      <c r="B694">
        <v>2011</v>
      </c>
      <c r="C694" t="s">
        <v>21</v>
      </c>
      <c r="D694" t="s">
        <v>102</v>
      </c>
      <c r="E694" t="s">
        <v>23544</v>
      </c>
      <c r="F694">
        <v>9</v>
      </c>
    </row>
    <row r="695" spans="1:6" x14ac:dyDescent="0.25">
      <c r="A695" t="s">
        <v>49</v>
      </c>
      <c r="B695">
        <v>2011</v>
      </c>
      <c r="C695" t="s">
        <v>21</v>
      </c>
      <c r="D695" t="s">
        <v>107</v>
      </c>
      <c r="E695" t="s">
        <v>23545</v>
      </c>
      <c r="F695">
        <v>13</v>
      </c>
    </row>
    <row r="696" spans="1:6" x14ac:dyDescent="0.25">
      <c r="A696" t="s">
        <v>49</v>
      </c>
      <c r="B696">
        <v>2011</v>
      </c>
      <c r="C696" t="s">
        <v>21</v>
      </c>
      <c r="D696" t="s">
        <v>39</v>
      </c>
      <c r="E696" t="s">
        <v>23546</v>
      </c>
      <c r="F696">
        <v>20</v>
      </c>
    </row>
    <row r="697" spans="1:6" x14ac:dyDescent="0.25">
      <c r="A697" t="s">
        <v>49</v>
      </c>
      <c r="B697">
        <v>2011</v>
      </c>
      <c r="C697" t="s">
        <v>21</v>
      </c>
      <c r="D697" t="s">
        <v>103</v>
      </c>
      <c r="E697" t="s">
        <v>23547</v>
      </c>
      <c r="F697">
        <v>132</v>
      </c>
    </row>
    <row r="698" spans="1:6" x14ac:dyDescent="0.25">
      <c r="A698" t="s">
        <v>49</v>
      </c>
      <c r="B698">
        <v>2011</v>
      </c>
      <c r="C698" t="s">
        <v>17</v>
      </c>
      <c r="D698" t="s">
        <v>38</v>
      </c>
      <c r="E698" t="s">
        <v>23548</v>
      </c>
      <c r="F698">
        <v>1</v>
      </c>
    </row>
    <row r="699" spans="1:6" x14ac:dyDescent="0.25">
      <c r="A699" t="s">
        <v>49</v>
      </c>
      <c r="B699">
        <v>2011</v>
      </c>
      <c r="C699" t="s">
        <v>17</v>
      </c>
      <c r="D699" t="s">
        <v>102</v>
      </c>
      <c r="E699" t="s">
        <v>23549</v>
      </c>
      <c r="F699">
        <v>11</v>
      </c>
    </row>
    <row r="700" spans="1:6" x14ac:dyDescent="0.25">
      <c r="A700" t="s">
        <v>49</v>
      </c>
      <c r="B700">
        <v>2011</v>
      </c>
      <c r="C700" t="s">
        <v>17</v>
      </c>
      <c r="D700" t="s">
        <v>107</v>
      </c>
      <c r="E700" t="s">
        <v>23550</v>
      </c>
      <c r="F700">
        <v>16</v>
      </c>
    </row>
    <row r="701" spans="1:6" x14ac:dyDescent="0.25">
      <c r="A701" t="s">
        <v>49</v>
      </c>
      <c r="B701">
        <v>2011</v>
      </c>
      <c r="C701" t="s">
        <v>17</v>
      </c>
      <c r="D701" t="s">
        <v>39</v>
      </c>
      <c r="E701" t="s">
        <v>23551</v>
      </c>
      <c r="F701">
        <v>14</v>
      </c>
    </row>
    <row r="702" spans="1:6" x14ac:dyDescent="0.25">
      <c r="A702" t="s">
        <v>49</v>
      </c>
      <c r="B702">
        <v>2011</v>
      </c>
      <c r="C702" t="s">
        <v>17</v>
      </c>
      <c r="D702" t="s">
        <v>103</v>
      </c>
      <c r="E702" t="s">
        <v>23552</v>
      </c>
      <c r="F702">
        <v>113</v>
      </c>
    </row>
    <row r="703" spans="1:6" x14ac:dyDescent="0.25">
      <c r="A703" t="s">
        <v>49</v>
      </c>
      <c r="B703">
        <v>2011</v>
      </c>
      <c r="C703" t="s">
        <v>22852</v>
      </c>
      <c r="D703" t="s">
        <v>103</v>
      </c>
      <c r="E703" t="s">
        <v>23553</v>
      </c>
      <c r="F703">
        <v>1</v>
      </c>
    </row>
    <row r="704" spans="1:6" x14ac:dyDescent="0.25">
      <c r="A704" t="s">
        <v>49</v>
      </c>
      <c r="B704">
        <v>2011</v>
      </c>
      <c r="C704" t="s">
        <v>15</v>
      </c>
      <c r="D704" t="s">
        <v>102</v>
      </c>
      <c r="E704" t="s">
        <v>23554</v>
      </c>
      <c r="F704">
        <v>2</v>
      </c>
    </row>
    <row r="705" spans="1:6" x14ac:dyDescent="0.25">
      <c r="A705" t="s">
        <v>49</v>
      </c>
      <c r="B705">
        <v>2011</v>
      </c>
      <c r="C705" t="s">
        <v>15</v>
      </c>
      <c r="D705" t="s">
        <v>39</v>
      </c>
      <c r="E705" t="s">
        <v>23555</v>
      </c>
      <c r="F705">
        <v>3</v>
      </c>
    </row>
    <row r="706" spans="1:6" x14ac:dyDescent="0.25">
      <c r="A706" t="s">
        <v>49</v>
      </c>
      <c r="B706">
        <v>2011</v>
      </c>
      <c r="C706" t="s">
        <v>15</v>
      </c>
      <c r="D706" t="s">
        <v>103</v>
      </c>
      <c r="E706" t="s">
        <v>23556</v>
      </c>
      <c r="F706">
        <v>22</v>
      </c>
    </row>
    <row r="707" spans="1:6" x14ac:dyDescent="0.25">
      <c r="A707" t="s">
        <v>49</v>
      </c>
      <c r="B707">
        <v>2011</v>
      </c>
      <c r="C707" t="s">
        <v>19</v>
      </c>
      <c r="D707" t="s">
        <v>38</v>
      </c>
      <c r="E707" t="s">
        <v>23557</v>
      </c>
      <c r="F707">
        <v>2</v>
      </c>
    </row>
    <row r="708" spans="1:6" x14ac:dyDescent="0.25">
      <c r="A708" t="s">
        <v>49</v>
      </c>
      <c r="B708">
        <v>2011</v>
      </c>
      <c r="C708" t="s">
        <v>19</v>
      </c>
      <c r="D708" t="s">
        <v>40</v>
      </c>
      <c r="E708" t="s">
        <v>23558</v>
      </c>
      <c r="F708">
        <v>1</v>
      </c>
    </row>
    <row r="709" spans="1:6" x14ac:dyDescent="0.25">
      <c r="A709" t="s">
        <v>49</v>
      </c>
      <c r="B709">
        <v>2011</v>
      </c>
      <c r="C709" t="s">
        <v>19</v>
      </c>
      <c r="D709" t="s">
        <v>102</v>
      </c>
      <c r="E709" t="s">
        <v>23559</v>
      </c>
      <c r="F709">
        <v>8</v>
      </c>
    </row>
    <row r="710" spans="1:6" x14ac:dyDescent="0.25">
      <c r="A710" t="s">
        <v>49</v>
      </c>
      <c r="B710">
        <v>2011</v>
      </c>
      <c r="C710" t="s">
        <v>19</v>
      </c>
      <c r="D710" t="s">
        <v>107</v>
      </c>
      <c r="E710" t="s">
        <v>23560</v>
      </c>
      <c r="F710">
        <v>11</v>
      </c>
    </row>
    <row r="711" spans="1:6" x14ac:dyDescent="0.25">
      <c r="A711" t="s">
        <v>49</v>
      </c>
      <c r="B711">
        <v>2011</v>
      </c>
      <c r="C711" t="s">
        <v>19</v>
      </c>
      <c r="D711" t="s">
        <v>39</v>
      </c>
      <c r="E711" t="s">
        <v>23561</v>
      </c>
      <c r="F711">
        <v>26</v>
      </c>
    </row>
    <row r="712" spans="1:6" x14ac:dyDescent="0.25">
      <c r="A712" t="s">
        <v>49</v>
      </c>
      <c r="B712">
        <v>2011</v>
      </c>
      <c r="C712" t="s">
        <v>19</v>
      </c>
      <c r="D712" t="s">
        <v>103</v>
      </c>
      <c r="E712" t="s">
        <v>23562</v>
      </c>
      <c r="F712">
        <v>166</v>
      </c>
    </row>
    <row r="713" spans="1:6" x14ac:dyDescent="0.25">
      <c r="A713" t="s">
        <v>49</v>
      </c>
      <c r="B713">
        <v>2011</v>
      </c>
      <c r="C713" t="s">
        <v>20</v>
      </c>
      <c r="D713" t="s">
        <v>102</v>
      </c>
      <c r="E713" t="s">
        <v>23563</v>
      </c>
      <c r="F713">
        <v>1</v>
      </c>
    </row>
    <row r="714" spans="1:6" x14ac:dyDescent="0.25">
      <c r="A714" t="s">
        <v>49</v>
      </c>
      <c r="B714">
        <v>2011</v>
      </c>
      <c r="C714" t="s">
        <v>20</v>
      </c>
      <c r="D714" t="s">
        <v>39</v>
      </c>
      <c r="E714" t="s">
        <v>23564</v>
      </c>
      <c r="F714">
        <v>1</v>
      </c>
    </row>
    <row r="715" spans="1:6" x14ac:dyDescent="0.25">
      <c r="A715" t="s">
        <v>49</v>
      </c>
      <c r="B715">
        <v>2011</v>
      </c>
      <c r="C715" t="s">
        <v>20</v>
      </c>
      <c r="D715" t="s">
        <v>103</v>
      </c>
      <c r="E715" t="s">
        <v>23565</v>
      </c>
      <c r="F715">
        <v>13</v>
      </c>
    </row>
    <row r="716" spans="1:6" x14ac:dyDescent="0.25">
      <c r="A716" t="s">
        <v>49</v>
      </c>
      <c r="B716">
        <v>2011</v>
      </c>
      <c r="C716" t="s">
        <v>18</v>
      </c>
      <c r="D716" t="s">
        <v>38</v>
      </c>
      <c r="E716" t="s">
        <v>23566</v>
      </c>
      <c r="F716">
        <v>2</v>
      </c>
    </row>
    <row r="717" spans="1:6" x14ac:dyDescent="0.25">
      <c r="A717" t="s">
        <v>49</v>
      </c>
      <c r="B717">
        <v>2011</v>
      </c>
      <c r="C717" t="s">
        <v>18</v>
      </c>
      <c r="D717" t="s">
        <v>102</v>
      </c>
      <c r="E717" t="s">
        <v>23567</v>
      </c>
      <c r="F717">
        <v>9</v>
      </c>
    </row>
    <row r="718" spans="1:6" x14ac:dyDescent="0.25">
      <c r="A718" t="s">
        <v>49</v>
      </c>
      <c r="B718">
        <v>2011</v>
      </c>
      <c r="C718" t="s">
        <v>18</v>
      </c>
      <c r="D718" t="s">
        <v>107</v>
      </c>
      <c r="E718" t="s">
        <v>23568</v>
      </c>
      <c r="F718">
        <v>9</v>
      </c>
    </row>
    <row r="719" spans="1:6" x14ac:dyDescent="0.25">
      <c r="A719" t="s">
        <v>49</v>
      </c>
      <c r="B719">
        <v>2011</v>
      </c>
      <c r="C719" t="s">
        <v>18</v>
      </c>
      <c r="D719" t="s">
        <v>39</v>
      </c>
      <c r="E719" t="s">
        <v>23569</v>
      </c>
      <c r="F719">
        <v>13</v>
      </c>
    </row>
    <row r="720" spans="1:6" x14ac:dyDescent="0.25">
      <c r="A720" t="s">
        <v>49</v>
      </c>
      <c r="B720">
        <v>2011</v>
      </c>
      <c r="C720" t="s">
        <v>18</v>
      </c>
      <c r="D720" t="s">
        <v>103</v>
      </c>
      <c r="E720" t="s">
        <v>23570</v>
      </c>
      <c r="F720">
        <v>166</v>
      </c>
    </row>
    <row r="721" spans="1:6" x14ac:dyDescent="0.25">
      <c r="A721" t="s">
        <v>49</v>
      </c>
      <c r="B721">
        <v>2012</v>
      </c>
      <c r="C721" t="s">
        <v>14</v>
      </c>
      <c r="D721" t="s">
        <v>38</v>
      </c>
      <c r="E721" t="s">
        <v>23571</v>
      </c>
      <c r="F721">
        <v>7</v>
      </c>
    </row>
    <row r="722" spans="1:6" x14ac:dyDescent="0.25">
      <c r="A722" t="s">
        <v>49</v>
      </c>
      <c r="B722">
        <v>2012</v>
      </c>
      <c r="C722" t="s">
        <v>14</v>
      </c>
      <c r="D722" t="s">
        <v>40</v>
      </c>
      <c r="E722" t="s">
        <v>23572</v>
      </c>
      <c r="F722">
        <v>4</v>
      </c>
    </row>
    <row r="723" spans="1:6" x14ac:dyDescent="0.25">
      <c r="A723" t="s">
        <v>49</v>
      </c>
      <c r="B723">
        <v>2012</v>
      </c>
      <c r="C723" t="s">
        <v>14</v>
      </c>
      <c r="D723" t="s">
        <v>102</v>
      </c>
      <c r="E723" t="s">
        <v>23573</v>
      </c>
      <c r="F723">
        <v>13</v>
      </c>
    </row>
    <row r="724" spans="1:6" x14ac:dyDescent="0.25">
      <c r="A724" t="s">
        <v>49</v>
      </c>
      <c r="B724">
        <v>2012</v>
      </c>
      <c r="C724" t="s">
        <v>14</v>
      </c>
      <c r="D724" t="s">
        <v>107</v>
      </c>
      <c r="E724" t="s">
        <v>23574</v>
      </c>
      <c r="F724">
        <v>37</v>
      </c>
    </row>
    <row r="725" spans="1:6" x14ac:dyDescent="0.25">
      <c r="A725" t="s">
        <v>49</v>
      </c>
      <c r="B725">
        <v>2012</v>
      </c>
      <c r="C725" t="s">
        <v>14</v>
      </c>
      <c r="D725" t="s">
        <v>39</v>
      </c>
      <c r="E725" t="s">
        <v>23575</v>
      </c>
      <c r="F725">
        <v>37</v>
      </c>
    </row>
    <row r="726" spans="1:6" x14ac:dyDescent="0.25">
      <c r="A726" t="s">
        <v>49</v>
      </c>
      <c r="B726">
        <v>2012</v>
      </c>
      <c r="C726" t="s">
        <v>14</v>
      </c>
      <c r="D726" t="s">
        <v>103</v>
      </c>
      <c r="E726" t="s">
        <v>23576</v>
      </c>
      <c r="F726">
        <v>214</v>
      </c>
    </row>
    <row r="727" spans="1:6" x14ac:dyDescent="0.25">
      <c r="A727" t="s">
        <v>49</v>
      </c>
      <c r="B727">
        <v>2012</v>
      </c>
      <c r="C727" t="s">
        <v>12</v>
      </c>
      <c r="D727" t="s">
        <v>38</v>
      </c>
      <c r="E727" t="s">
        <v>23577</v>
      </c>
      <c r="F727">
        <v>2</v>
      </c>
    </row>
    <row r="728" spans="1:6" x14ac:dyDescent="0.25">
      <c r="A728" t="s">
        <v>49</v>
      </c>
      <c r="B728">
        <v>2012</v>
      </c>
      <c r="C728" t="s">
        <v>12</v>
      </c>
      <c r="D728" t="s">
        <v>102</v>
      </c>
      <c r="E728" t="s">
        <v>23578</v>
      </c>
      <c r="F728">
        <v>2</v>
      </c>
    </row>
    <row r="729" spans="1:6" x14ac:dyDescent="0.25">
      <c r="A729" t="s">
        <v>49</v>
      </c>
      <c r="B729">
        <v>2012</v>
      </c>
      <c r="C729" t="s">
        <v>12</v>
      </c>
      <c r="D729" t="s">
        <v>107</v>
      </c>
      <c r="E729" t="s">
        <v>23579</v>
      </c>
      <c r="F729">
        <v>3</v>
      </c>
    </row>
    <row r="730" spans="1:6" x14ac:dyDescent="0.25">
      <c r="A730" t="s">
        <v>49</v>
      </c>
      <c r="B730">
        <v>2012</v>
      </c>
      <c r="C730" t="s">
        <v>12</v>
      </c>
      <c r="D730" t="s">
        <v>103</v>
      </c>
      <c r="E730" t="s">
        <v>23580</v>
      </c>
      <c r="F730">
        <v>31</v>
      </c>
    </row>
    <row r="731" spans="1:6" x14ac:dyDescent="0.25">
      <c r="A731" t="s">
        <v>49</v>
      </c>
      <c r="B731">
        <v>2012</v>
      </c>
      <c r="C731" t="s">
        <v>22</v>
      </c>
      <c r="D731" t="s">
        <v>38</v>
      </c>
      <c r="E731" t="s">
        <v>23581</v>
      </c>
      <c r="F731">
        <v>9</v>
      </c>
    </row>
    <row r="732" spans="1:6" x14ac:dyDescent="0.25">
      <c r="A732" t="s">
        <v>49</v>
      </c>
      <c r="B732">
        <v>2012</v>
      </c>
      <c r="C732" t="s">
        <v>22</v>
      </c>
      <c r="D732" t="s">
        <v>40</v>
      </c>
      <c r="E732" t="s">
        <v>23582</v>
      </c>
      <c r="F732">
        <v>2</v>
      </c>
    </row>
    <row r="733" spans="1:6" x14ac:dyDescent="0.25">
      <c r="A733" t="s">
        <v>49</v>
      </c>
      <c r="B733">
        <v>2012</v>
      </c>
      <c r="C733" t="s">
        <v>22</v>
      </c>
      <c r="D733" t="s">
        <v>102</v>
      </c>
      <c r="E733" t="s">
        <v>23583</v>
      </c>
      <c r="F733">
        <v>23</v>
      </c>
    </row>
    <row r="734" spans="1:6" x14ac:dyDescent="0.25">
      <c r="A734" t="s">
        <v>49</v>
      </c>
      <c r="B734">
        <v>2012</v>
      </c>
      <c r="C734" t="s">
        <v>22</v>
      </c>
      <c r="D734" t="s">
        <v>107</v>
      </c>
      <c r="E734" t="s">
        <v>23584</v>
      </c>
      <c r="F734">
        <v>22</v>
      </c>
    </row>
    <row r="735" spans="1:6" x14ac:dyDescent="0.25">
      <c r="A735" t="s">
        <v>49</v>
      </c>
      <c r="B735">
        <v>2012</v>
      </c>
      <c r="C735" t="s">
        <v>22</v>
      </c>
      <c r="D735" t="s">
        <v>39</v>
      </c>
      <c r="E735" t="s">
        <v>23585</v>
      </c>
      <c r="F735">
        <v>36</v>
      </c>
    </row>
    <row r="736" spans="1:6" x14ac:dyDescent="0.25">
      <c r="A736" t="s">
        <v>49</v>
      </c>
      <c r="B736">
        <v>2012</v>
      </c>
      <c r="C736" t="s">
        <v>22</v>
      </c>
      <c r="D736" t="s">
        <v>103</v>
      </c>
      <c r="E736" t="s">
        <v>23586</v>
      </c>
      <c r="F736">
        <v>231</v>
      </c>
    </row>
    <row r="737" spans="1:6" x14ac:dyDescent="0.25">
      <c r="A737" t="s">
        <v>49</v>
      </c>
      <c r="B737">
        <v>2012</v>
      </c>
      <c r="C737" t="s">
        <v>23</v>
      </c>
      <c r="D737" t="s">
        <v>38</v>
      </c>
      <c r="E737" t="s">
        <v>23587</v>
      </c>
      <c r="F737">
        <v>5</v>
      </c>
    </row>
    <row r="738" spans="1:6" x14ac:dyDescent="0.25">
      <c r="A738" t="s">
        <v>49</v>
      </c>
      <c r="B738">
        <v>2012</v>
      </c>
      <c r="C738" t="s">
        <v>23</v>
      </c>
      <c r="D738" t="s">
        <v>40</v>
      </c>
      <c r="E738" t="s">
        <v>23588</v>
      </c>
      <c r="F738">
        <v>2</v>
      </c>
    </row>
    <row r="739" spans="1:6" x14ac:dyDescent="0.25">
      <c r="A739" t="s">
        <v>49</v>
      </c>
      <c r="B739">
        <v>2012</v>
      </c>
      <c r="C739" t="s">
        <v>23</v>
      </c>
      <c r="D739" t="s">
        <v>102</v>
      </c>
      <c r="E739" t="s">
        <v>23589</v>
      </c>
      <c r="F739">
        <v>8</v>
      </c>
    </row>
    <row r="740" spans="1:6" x14ac:dyDescent="0.25">
      <c r="A740" t="s">
        <v>49</v>
      </c>
      <c r="B740">
        <v>2012</v>
      </c>
      <c r="C740" t="s">
        <v>23</v>
      </c>
      <c r="D740" t="s">
        <v>107</v>
      </c>
      <c r="E740" t="s">
        <v>23590</v>
      </c>
      <c r="F740">
        <v>14</v>
      </c>
    </row>
    <row r="741" spans="1:6" x14ac:dyDescent="0.25">
      <c r="A741" t="s">
        <v>49</v>
      </c>
      <c r="B741">
        <v>2012</v>
      </c>
      <c r="C741" t="s">
        <v>23</v>
      </c>
      <c r="D741" t="s">
        <v>39</v>
      </c>
      <c r="E741" t="s">
        <v>23591</v>
      </c>
      <c r="F741">
        <v>15</v>
      </c>
    </row>
    <row r="742" spans="1:6" x14ac:dyDescent="0.25">
      <c r="A742" t="s">
        <v>49</v>
      </c>
      <c r="B742">
        <v>2012</v>
      </c>
      <c r="C742" t="s">
        <v>23</v>
      </c>
      <c r="D742" t="s">
        <v>103</v>
      </c>
      <c r="E742" t="s">
        <v>23592</v>
      </c>
      <c r="F742">
        <v>159</v>
      </c>
    </row>
    <row r="743" spans="1:6" x14ac:dyDescent="0.25">
      <c r="A743" t="s">
        <v>49</v>
      </c>
      <c r="B743">
        <v>2012</v>
      </c>
      <c r="C743" t="s">
        <v>21</v>
      </c>
      <c r="D743" t="s">
        <v>38</v>
      </c>
      <c r="E743" t="s">
        <v>23593</v>
      </c>
      <c r="F743">
        <v>9</v>
      </c>
    </row>
    <row r="744" spans="1:6" x14ac:dyDescent="0.25">
      <c r="A744" t="s">
        <v>49</v>
      </c>
      <c r="B744">
        <v>2012</v>
      </c>
      <c r="C744" t="s">
        <v>21</v>
      </c>
      <c r="D744" t="s">
        <v>40</v>
      </c>
      <c r="E744" t="s">
        <v>23594</v>
      </c>
      <c r="F744">
        <v>1</v>
      </c>
    </row>
    <row r="745" spans="1:6" x14ac:dyDescent="0.25">
      <c r="A745" t="s">
        <v>49</v>
      </c>
      <c r="B745">
        <v>2012</v>
      </c>
      <c r="C745" t="s">
        <v>21</v>
      </c>
      <c r="D745" t="s">
        <v>102</v>
      </c>
      <c r="E745" t="s">
        <v>23595</v>
      </c>
      <c r="F745">
        <v>9</v>
      </c>
    </row>
    <row r="746" spans="1:6" x14ac:dyDescent="0.25">
      <c r="A746" t="s">
        <v>49</v>
      </c>
      <c r="B746">
        <v>2012</v>
      </c>
      <c r="C746" t="s">
        <v>21</v>
      </c>
      <c r="D746" t="s">
        <v>107</v>
      </c>
      <c r="E746" t="s">
        <v>23596</v>
      </c>
      <c r="F746">
        <v>21</v>
      </c>
    </row>
    <row r="747" spans="1:6" x14ac:dyDescent="0.25">
      <c r="A747" t="s">
        <v>49</v>
      </c>
      <c r="B747">
        <v>2012</v>
      </c>
      <c r="C747" t="s">
        <v>21</v>
      </c>
      <c r="D747" t="s">
        <v>39</v>
      </c>
      <c r="E747" t="s">
        <v>23597</v>
      </c>
      <c r="F747">
        <v>29</v>
      </c>
    </row>
    <row r="748" spans="1:6" x14ac:dyDescent="0.25">
      <c r="A748" t="s">
        <v>49</v>
      </c>
      <c r="B748">
        <v>2012</v>
      </c>
      <c r="C748" t="s">
        <v>21</v>
      </c>
      <c r="D748" t="s">
        <v>103</v>
      </c>
      <c r="E748" t="s">
        <v>23598</v>
      </c>
      <c r="F748">
        <v>129</v>
      </c>
    </row>
    <row r="749" spans="1:6" x14ac:dyDescent="0.25">
      <c r="A749" t="s">
        <v>49</v>
      </c>
      <c r="B749">
        <v>2012</v>
      </c>
      <c r="C749" t="s">
        <v>17</v>
      </c>
      <c r="D749" t="s">
        <v>38</v>
      </c>
      <c r="E749" t="s">
        <v>23599</v>
      </c>
      <c r="F749">
        <v>5</v>
      </c>
    </row>
    <row r="750" spans="1:6" x14ac:dyDescent="0.25">
      <c r="A750" t="s">
        <v>49</v>
      </c>
      <c r="B750">
        <v>2012</v>
      </c>
      <c r="C750" t="s">
        <v>17</v>
      </c>
      <c r="D750" t="s">
        <v>40</v>
      </c>
      <c r="E750" t="s">
        <v>23600</v>
      </c>
      <c r="F750">
        <v>2</v>
      </c>
    </row>
    <row r="751" spans="1:6" x14ac:dyDescent="0.25">
      <c r="A751" t="s">
        <v>49</v>
      </c>
      <c r="B751">
        <v>2012</v>
      </c>
      <c r="C751" t="s">
        <v>17</v>
      </c>
      <c r="D751" t="s">
        <v>102</v>
      </c>
      <c r="E751" t="s">
        <v>23601</v>
      </c>
      <c r="F751">
        <v>9</v>
      </c>
    </row>
    <row r="752" spans="1:6" x14ac:dyDescent="0.25">
      <c r="A752" t="s">
        <v>49</v>
      </c>
      <c r="B752">
        <v>2012</v>
      </c>
      <c r="C752" t="s">
        <v>17</v>
      </c>
      <c r="D752" t="s">
        <v>107</v>
      </c>
      <c r="E752" t="s">
        <v>23602</v>
      </c>
      <c r="F752">
        <v>12</v>
      </c>
    </row>
    <row r="753" spans="1:6" x14ac:dyDescent="0.25">
      <c r="A753" t="s">
        <v>49</v>
      </c>
      <c r="B753">
        <v>2012</v>
      </c>
      <c r="C753" t="s">
        <v>17</v>
      </c>
      <c r="D753" t="s">
        <v>39</v>
      </c>
      <c r="E753" t="s">
        <v>23603</v>
      </c>
      <c r="F753">
        <v>16</v>
      </c>
    </row>
    <row r="754" spans="1:6" x14ac:dyDescent="0.25">
      <c r="A754" t="s">
        <v>49</v>
      </c>
      <c r="B754">
        <v>2012</v>
      </c>
      <c r="C754" t="s">
        <v>17</v>
      </c>
      <c r="D754" t="s">
        <v>103</v>
      </c>
      <c r="E754" t="s">
        <v>23604</v>
      </c>
      <c r="F754">
        <v>134</v>
      </c>
    </row>
    <row r="755" spans="1:6" x14ac:dyDescent="0.25">
      <c r="A755" t="s">
        <v>49</v>
      </c>
      <c r="B755">
        <v>2012</v>
      </c>
      <c r="C755" t="s">
        <v>22852</v>
      </c>
      <c r="D755" t="s">
        <v>103</v>
      </c>
      <c r="E755" t="s">
        <v>23605</v>
      </c>
      <c r="F755">
        <v>1</v>
      </c>
    </row>
    <row r="756" spans="1:6" x14ac:dyDescent="0.25">
      <c r="A756" t="s">
        <v>49</v>
      </c>
      <c r="B756">
        <v>2012</v>
      </c>
      <c r="C756" t="s">
        <v>15</v>
      </c>
      <c r="D756" t="s">
        <v>38</v>
      </c>
      <c r="E756" t="s">
        <v>23606</v>
      </c>
      <c r="F756">
        <v>1</v>
      </c>
    </row>
    <row r="757" spans="1:6" x14ac:dyDescent="0.25">
      <c r="A757" t="s">
        <v>49</v>
      </c>
      <c r="B757">
        <v>2012</v>
      </c>
      <c r="C757" t="s">
        <v>15</v>
      </c>
      <c r="D757" t="s">
        <v>102</v>
      </c>
      <c r="E757" t="s">
        <v>23607</v>
      </c>
      <c r="F757">
        <v>4</v>
      </c>
    </row>
    <row r="758" spans="1:6" x14ac:dyDescent="0.25">
      <c r="A758" t="s">
        <v>49</v>
      </c>
      <c r="B758">
        <v>2012</v>
      </c>
      <c r="C758" t="s">
        <v>15</v>
      </c>
      <c r="D758" t="s">
        <v>107</v>
      </c>
      <c r="E758" t="s">
        <v>23608</v>
      </c>
      <c r="F758">
        <v>2</v>
      </c>
    </row>
    <row r="759" spans="1:6" x14ac:dyDescent="0.25">
      <c r="A759" t="s">
        <v>49</v>
      </c>
      <c r="B759">
        <v>2012</v>
      </c>
      <c r="C759" t="s">
        <v>15</v>
      </c>
      <c r="D759" t="s">
        <v>103</v>
      </c>
      <c r="E759" t="s">
        <v>23609</v>
      </c>
      <c r="F759">
        <v>19</v>
      </c>
    </row>
    <row r="760" spans="1:6" x14ac:dyDescent="0.25">
      <c r="A760" t="s">
        <v>49</v>
      </c>
      <c r="B760">
        <v>2012</v>
      </c>
      <c r="C760" t="s">
        <v>19</v>
      </c>
      <c r="D760" t="s">
        <v>38</v>
      </c>
      <c r="E760" t="s">
        <v>23610</v>
      </c>
      <c r="F760">
        <v>4</v>
      </c>
    </row>
    <row r="761" spans="1:6" x14ac:dyDescent="0.25">
      <c r="A761" t="s">
        <v>49</v>
      </c>
      <c r="B761">
        <v>2012</v>
      </c>
      <c r="C761" t="s">
        <v>19</v>
      </c>
      <c r="D761" t="s">
        <v>40</v>
      </c>
      <c r="E761" t="s">
        <v>23611</v>
      </c>
      <c r="F761">
        <v>1</v>
      </c>
    </row>
    <row r="762" spans="1:6" x14ac:dyDescent="0.25">
      <c r="A762" t="s">
        <v>49</v>
      </c>
      <c r="B762">
        <v>2012</v>
      </c>
      <c r="C762" t="s">
        <v>19</v>
      </c>
      <c r="D762" t="s">
        <v>102</v>
      </c>
      <c r="E762" t="s">
        <v>23612</v>
      </c>
      <c r="F762">
        <v>8</v>
      </c>
    </row>
    <row r="763" spans="1:6" x14ac:dyDescent="0.25">
      <c r="A763" t="s">
        <v>49</v>
      </c>
      <c r="B763">
        <v>2012</v>
      </c>
      <c r="C763" t="s">
        <v>19</v>
      </c>
      <c r="D763" t="s">
        <v>107</v>
      </c>
      <c r="E763" t="s">
        <v>23613</v>
      </c>
      <c r="F763">
        <v>15</v>
      </c>
    </row>
    <row r="764" spans="1:6" x14ac:dyDescent="0.25">
      <c r="A764" t="s">
        <v>49</v>
      </c>
      <c r="B764">
        <v>2012</v>
      </c>
      <c r="C764" t="s">
        <v>19</v>
      </c>
      <c r="D764" t="s">
        <v>39</v>
      </c>
      <c r="E764" t="s">
        <v>23614</v>
      </c>
      <c r="F764">
        <v>17</v>
      </c>
    </row>
    <row r="765" spans="1:6" x14ac:dyDescent="0.25">
      <c r="A765" t="s">
        <v>49</v>
      </c>
      <c r="B765">
        <v>2012</v>
      </c>
      <c r="C765" t="s">
        <v>19</v>
      </c>
      <c r="D765" t="s">
        <v>103</v>
      </c>
      <c r="E765" t="s">
        <v>23615</v>
      </c>
      <c r="F765">
        <v>178</v>
      </c>
    </row>
    <row r="766" spans="1:6" x14ac:dyDescent="0.25">
      <c r="A766" t="s">
        <v>49</v>
      </c>
      <c r="B766">
        <v>2012</v>
      </c>
      <c r="C766" t="s">
        <v>20</v>
      </c>
      <c r="D766" t="s">
        <v>102</v>
      </c>
      <c r="E766" t="s">
        <v>23616</v>
      </c>
      <c r="F766">
        <v>1</v>
      </c>
    </row>
    <row r="767" spans="1:6" x14ac:dyDescent="0.25">
      <c r="A767" t="s">
        <v>49</v>
      </c>
      <c r="B767">
        <v>2012</v>
      </c>
      <c r="C767" t="s">
        <v>20</v>
      </c>
      <c r="D767" t="s">
        <v>107</v>
      </c>
      <c r="E767" t="s">
        <v>23617</v>
      </c>
      <c r="F767">
        <v>1</v>
      </c>
    </row>
    <row r="768" spans="1:6" x14ac:dyDescent="0.25">
      <c r="A768" t="s">
        <v>49</v>
      </c>
      <c r="B768">
        <v>2012</v>
      </c>
      <c r="C768" t="s">
        <v>20</v>
      </c>
      <c r="D768" t="s">
        <v>39</v>
      </c>
      <c r="E768" t="s">
        <v>23618</v>
      </c>
      <c r="F768">
        <v>2</v>
      </c>
    </row>
    <row r="769" spans="1:6" x14ac:dyDescent="0.25">
      <c r="A769" t="s">
        <v>49</v>
      </c>
      <c r="B769">
        <v>2012</v>
      </c>
      <c r="C769" t="s">
        <v>20</v>
      </c>
      <c r="D769" t="s">
        <v>103</v>
      </c>
      <c r="E769" t="s">
        <v>23619</v>
      </c>
      <c r="F769">
        <v>8</v>
      </c>
    </row>
    <row r="770" spans="1:6" x14ac:dyDescent="0.25">
      <c r="A770" t="s">
        <v>49</v>
      </c>
      <c r="B770">
        <v>2012</v>
      </c>
      <c r="C770" t="s">
        <v>18</v>
      </c>
      <c r="D770" t="s">
        <v>40</v>
      </c>
      <c r="E770" t="s">
        <v>23620</v>
      </c>
      <c r="F770">
        <v>3</v>
      </c>
    </row>
    <row r="771" spans="1:6" x14ac:dyDescent="0.25">
      <c r="A771" t="s">
        <v>49</v>
      </c>
      <c r="B771">
        <v>2012</v>
      </c>
      <c r="C771" t="s">
        <v>18</v>
      </c>
      <c r="D771" t="s">
        <v>102</v>
      </c>
      <c r="E771" t="s">
        <v>23621</v>
      </c>
      <c r="F771">
        <v>10</v>
      </c>
    </row>
    <row r="772" spans="1:6" x14ac:dyDescent="0.25">
      <c r="A772" t="s">
        <v>49</v>
      </c>
      <c r="B772">
        <v>2012</v>
      </c>
      <c r="C772" t="s">
        <v>18</v>
      </c>
      <c r="D772" t="s">
        <v>107</v>
      </c>
      <c r="E772" t="s">
        <v>23622</v>
      </c>
      <c r="F772">
        <v>15</v>
      </c>
    </row>
    <row r="773" spans="1:6" x14ac:dyDescent="0.25">
      <c r="A773" t="s">
        <v>49</v>
      </c>
      <c r="B773">
        <v>2012</v>
      </c>
      <c r="C773" t="s">
        <v>18</v>
      </c>
      <c r="D773" t="s">
        <v>39</v>
      </c>
      <c r="E773" t="s">
        <v>23623</v>
      </c>
      <c r="F773">
        <v>10</v>
      </c>
    </row>
    <row r="774" spans="1:6" x14ac:dyDescent="0.25">
      <c r="A774" t="s">
        <v>49</v>
      </c>
      <c r="B774">
        <v>2012</v>
      </c>
      <c r="C774" t="s">
        <v>18</v>
      </c>
      <c r="D774" t="s">
        <v>103</v>
      </c>
      <c r="E774" t="s">
        <v>23624</v>
      </c>
      <c r="F774">
        <v>162</v>
      </c>
    </row>
    <row r="775" spans="1:6" x14ac:dyDescent="0.25">
      <c r="A775" t="s">
        <v>49</v>
      </c>
      <c r="B775">
        <v>2013</v>
      </c>
      <c r="C775" t="s">
        <v>14</v>
      </c>
      <c r="D775" t="s">
        <v>38</v>
      </c>
      <c r="E775" t="s">
        <v>23625</v>
      </c>
      <c r="F775">
        <v>16</v>
      </c>
    </row>
    <row r="776" spans="1:6" x14ac:dyDescent="0.25">
      <c r="A776" t="s">
        <v>49</v>
      </c>
      <c r="B776">
        <v>2013</v>
      </c>
      <c r="C776" t="s">
        <v>14</v>
      </c>
      <c r="D776" t="s">
        <v>40</v>
      </c>
      <c r="E776" t="s">
        <v>23626</v>
      </c>
      <c r="F776">
        <v>2</v>
      </c>
    </row>
    <row r="777" spans="1:6" x14ac:dyDescent="0.25">
      <c r="A777" t="s">
        <v>49</v>
      </c>
      <c r="B777">
        <v>2013</v>
      </c>
      <c r="C777" t="s">
        <v>14</v>
      </c>
      <c r="D777" t="s">
        <v>102</v>
      </c>
      <c r="E777" t="s">
        <v>23627</v>
      </c>
      <c r="F777">
        <v>28</v>
      </c>
    </row>
    <row r="778" spans="1:6" x14ac:dyDescent="0.25">
      <c r="A778" t="s">
        <v>49</v>
      </c>
      <c r="B778">
        <v>2013</v>
      </c>
      <c r="C778" t="s">
        <v>14</v>
      </c>
      <c r="D778" t="s">
        <v>107</v>
      </c>
      <c r="E778" t="s">
        <v>23628</v>
      </c>
      <c r="F778">
        <v>42</v>
      </c>
    </row>
    <row r="779" spans="1:6" x14ac:dyDescent="0.25">
      <c r="A779" t="s">
        <v>49</v>
      </c>
      <c r="B779">
        <v>2013</v>
      </c>
      <c r="C779" t="s">
        <v>14</v>
      </c>
      <c r="D779" t="s">
        <v>39</v>
      </c>
      <c r="E779" t="s">
        <v>23629</v>
      </c>
      <c r="F779">
        <v>30</v>
      </c>
    </row>
    <row r="780" spans="1:6" x14ac:dyDescent="0.25">
      <c r="A780" t="s">
        <v>49</v>
      </c>
      <c r="B780">
        <v>2013</v>
      </c>
      <c r="C780" t="s">
        <v>14</v>
      </c>
      <c r="D780" t="s">
        <v>103</v>
      </c>
      <c r="E780" t="s">
        <v>23630</v>
      </c>
      <c r="F780">
        <v>228</v>
      </c>
    </row>
    <row r="781" spans="1:6" x14ac:dyDescent="0.25">
      <c r="A781" t="s">
        <v>49</v>
      </c>
      <c r="B781">
        <v>2013</v>
      </c>
      <c r="C781" t="s">
        <v>12</v>
      </c>
      <c r="D781" t="s">
        <v>38</v>
      </c>
      <c r="E781" t="s">
        <v>23631</v>
      </c>
      <c r="F781">
        <v>1</v>
      </c>
    </row>
    <row r="782" spans="1:6" x14ac:dyDescent="0.25">
      <c r="A782" t="s">
        <v>49</v>
      </c>
      <c r="B782">
        <v>2013</v>
      </c>
      <c r="C782" t="s">
        <v>12</v>
      </c>
      <c r="D782" t="s">
        <v>102</v>
      </c>
      <c r="E782" t="s">
        <v>23632</v>
      </c>
      <c r="F782">
        <v>5</v>
      </c>
    </row>
    <row r="783" spans="1:6" x14ac:dyDescent="0.25">
      <c r="A783" t="s">
        <v>49</v>
      </c>
      <c r="B783">
        <v>2013</v>
      </c>
      <c r="C783" t="s">
        <v>12</v>
      </c>
      <c r="D783" t="s">
        <v>107</v>
      </c>
      <c r="E783" t="s">
        <v>23633</v>
      </c>
      <c r="F783">
        <v>4</v>
      </c>
    </row>
    <row r="784" spans="1:6" x14ac:dyDescent="0.25">
      <c r="A784" t="s">
        <v>49</v>
      </c>
      <c r="B784">
        <v>2013</v>
      </c>
      <c r="C784" t="s">
        <v>12</v>
      </c>
      <c r="D784" t="s">
        <v>39</v>
      </c>
      <c r="E784" t="s">
        <v>23634</v>
      </c>
      <c r="F784">
        <v>3</v>
      </c>
    </row>
    <row r="785" spans="1:6" x14ac:dyDescent="0.25">
      <c r="A785" t="s">
        <v>49</v>
      </c>
      <c r="B785">
        <v>2013</v>
      </c>
      <c r="C785" t="s">
        <v>12</v>
      </c>
      <c r="D785" t="s">
        <v>103</v>
      </c>
      <c r="E785" t="s">
        <v>23635</v>
      </c>
      <c r="F785">
        <v>33</v>
      </c>
    </row>
    <row r="786" spans="1:6" x14ac:dyDescent="0.25">
      <c r="A786" t="s">
        <v>49</v>
      </c>
      <c r="B786">
        <v>2013</v>
      </c>
      <c r="C786" t="s">
        <v>22</v>
      </c>
      <c r="D786" t="s">
        <v>38</v>
      </c>
      <c r="E786" t="s">
        <v>23636</v>
      </c>
      <c r="F786">
        <v>11</v>
      </c>
    </row>
    <row r="787" spans="1:6" x14ac:dyDescent="0.25">
      <c r="A787" t="s">
        <v>49</v>
      </c>
      <c r="B787">
        <v>2013</v>
      </c>
      <c r="C787" t="s">
        <v>22</v>
      </c>
      <c r="D787" t="s">
        <v>40</v>
      </c>
      <c r="E787" t="s">
        <v>23637</v>
      </c>
      <c r="F787">
        <v>6</v>
      </c>
    </row>
    <row r="788" spans="1:6" x14ac:dyDescent="0.25">
      <c r="A788" t="s">
        <v>49</v>
      </c>
      <c r="B788">
        <v>2013</v>
      </c>
      <c r="C788" t="s">
        <v>22</v>
      </c>
      <c r="D788" t="s">
        <v>102</v>
      </c>
      <c r="E788" t="s">
        <v>23638</v>
      </c>
      <c r="F788">
        <v>11</v>
      </c>
    </row>
    <row r="789" spans="1:6" x14ac:dyDescent="0.25">
      <c r="A789" t="s">
        <v>49</v>
      </c>
      <c r="B789">
        <v>2013</v>
      </c>
      <c r="C789" t="s">
        <v>22</v>
      </c>
      <c r="D789" t="s">
        <v>107</v>
      </c>
      <c r="E789" t="s">
        <v>23639</v>
      </c>
      <c r="F789">
        <v>27</v>
      </c>
    </row>
    <row r="790" spans="1:6" x14ac:dyDescent="0.25">
      <c r="A790" t="s">
        <v>49</v>
      </c>
      <c r="B790">
        <v>2013</v>
      </c>
      <c r="C790" t="s">
        <v>22</v>
      </c>
      <c r="D790" t="s">
        <v>39</v>
      </c>
      <c r="E790" t="s">
        <v>23640</v>
      </c>
      <c r="F790">
        <v>41</v>
      </c>
    </row>
    <row r="791" spans="1:6" x14ac:dyDescent="0.25">
      <c r="A791" t="s">
        <v>49</v>
      </c>
      <c r="B791">
        <v>2013</v>
      </c>
      <c r="C791" t="s">
        <v>22</v>
      </c>
      <c r="D791" t="s">
        <v>103</v>
      </c>
      <c r="E791" t="s">
        <v>23641</v>
      </c>
      <c r="F791">
        <v>241</v>
      </c>
    </row>
    <row r="792" spans="1:6" x14ac:dyDescent="0.25">
      <c r="A792" t="s">
        <v>49</v>
      </c>
      <c r="B792">
        <v>2013</v>
      </c>
      <c r="C792" t="s">
        <v>23</v>
      </c>
      <c r="D792" t="s">
        <v>38</v>
      </c>
      <c r="E792" t="s">
        <v>23642</v>
      </c>
      <c r="F792">
        <v>9</v>
      </c>
    </row>
    <row r="793" spans="1:6" x14ac:dyDescent="0.25">
      <c r="A793" t="s">
        <v>49</v>
      </c>
      <c r="B793">
        <v>2013</v>
      </c>
      <c r="C793" t="s">
        <v>23</v>
      </c>
      <c r="D793" t="s">
        <v>40</v>
      </c>
      <c r="E793" t="s">
        <v>23643</v>
      </c>
      <c r="F793">
        <v>2</v>
      </c>
    </row>
    <row r="794" spans="1:6" x14ac:dyDescent="0.25">
      <c r="A794" t="s">
        <v>49</v>
      </c>
      <c r="B794">
        <v>2013</v>
      </c>
      <c r="C794" t="s">
        <v>23</v>
      </c>
      <c r="D794" t="s">
        <v>102</v>
      </c>
      <c r="E794" t="s">
        <v>23644</v>
      </c>
      <c r="F794">
        <v>12</v>
      </c>
    </row>
    <row r="795" spans="1:6" x14ac:dyDescent="0.25">
      <c r="A795" t="s">
        <v>49</v>
      </c>
      <c r="B795">
        <v>2013</v>
      </c>
      <c r="C795" t="s">
        <v>23</v>
      </c>
      <c r="D795" t="s">
        <v>107</v>
      </c>
      <c r="E795" t="s">
        <v>23645</v>
      </c>
      <c r="F795">
        <v>21</v>
      </c>
    </row>
    <row r="796" spans="1:6" x14ac:dyDescent="0.25">
      <c r="A796" t="s">
        <v>49</v>
      </c>
      <c r="B796">
        <v>2013</v>
      </c>
      <c r="C796" t="s">
        <v>23</v>
      </c>
      <c r="D796" t="s">
        <v>39</v>
      </c>
      <c r="E796" t="s">
        <v>23646</v>
      </c>
      <c r="F796">
        <v>19</v>
      </c>
    </row>
    <row r="797" spans="1:6" x14ac:dyDescent="0.25">
      <c r="A797" t="s">
        <v>49</v>
      </c>
      <c r="B797">
        <v>2013</v>
      </c>
      <c r="C797" t="s">
        <v>23</v>
      </c>
      <c r="D797" t="s">
        <v>103</v>
      </c>
      <c r="E797" t="s">
        <v>23647</v>
      </c>
      <c r="F797">
        <v>174</v>
      </c>
    </row>
    <row r="798" spans="1:6" x14ac:dyDescent="0.25">
      <c r="A798" t="s">
        <v>49</v>
      </c>
      <c r="B798">
        <v>2013</v>
      </c>
      <c r="C798" t="s">
        <v>21</v>
      </c>
      <c r="D798" t="s">
        <v>38</v>
      </c>
      <c r="E798" t="s">
        <v>23648</v>
      </c>
      <c r="F798">
        <v>14</v>
      </c>
    </row>
    <row r="799" spans="1:6" x14ac:dyDescent="0.25">
      <c r="A799" t="s">
        <v>49</v>
      </c>
      <c r="B799">
        <v>2013</v>
      </c>
      <c r="C799" t="s">
        <v>21</v>
      </c>
      <c r="D799" t="s">
        <v>40</v>
      </c>
      <c r="E799" t="s">
        <v>23649</v>
      </c>
      <c r="F799">
        <v>5</v>
      </c>
    </row>
    <row r="800" spans="1:6" x14ac:dyDescent="0.25">
      <c r="A800" t="s">
        <v>49</v>
      </c>
      <c r="B800">
        <v>2013</v>
      </c>
      <c r="C800" t="s">
        <v>21</v>
      </c>
      <c r="D800" t="s">
        <v>102</v>
      </c>
      <c r="E800" t="s">
        <v>23650</v>
      </c>
      <c r="F800">
        <v>12</v>
      </c>
    </row>
    <row r="801" spans="1:6" x14ac:dyDescent="0.25">
      <c r="A801" t="s">
        <v>49</v>
      </c>
      <c r="B801">
        <v>2013</v>
      </c>
      <c r="C801" t="s">
        <v>21</v>
      </c>
      <c r="D801" t="s">
        <v>107</v>
      </c>
      <c r="E801" t="s">
        <v>23651</v>
      </c>
      <c r="F801">
        <v>26</v>
      </c>
    </row>
    <row r="802" spans="1:6" x14ac:dyDescent="0.25">
      <c r="A802" t="s">
        <v>49</v>
      </c>
      <c r="B802">
        <v>2013</v>
      </c>
      <c r="C802" t="s">
        <v>21</v>
      </c>
      <c r="D802" t="s">
        <v>39</v>
      </c>
      <c r="E802" t="s">
        <v>23652</v>
      </c>
      <c r="F802">
        <v>24</v>
      </c>
    </row>
    <row r="803" spans="1:6" x14ac:dyDescent="0.25">
      <c r="A803" t="s">
        <v>49</v>
      </c>
      <c r="B803">
        <v>2013</v>
      </c>
      <c r="C803" t="s">
        <v>21</v>
      </c>
      <c r="D803" t="s">
        <v>103</v>
      </c>
      <c r="E803" t="s">
        <v>23653</v>
      </c>
      <c r="F803">
        <v>113</v>
      </c>
    </row>
    <row r="804" spans="1:6" x14ac:dyDescent="0.25">
      <c r="A804" t="s">
        <v>49</v>
      </c>
      <c r="B804">
        <v>2013</v>
      </c>
      <c r="C804" t="s">
        <v>17</v>
      </c>
      <c r="D804" t="s">
        <v>38</v>
      </c>
      <c r="E804" t="s">
        <v>23654</v>
      </c>
      <c r="F804">
        <v>4</v>
      </c>
    </row>
    <row r="805" spans="1:6" x14ac:dyDescent="0.25">
      <c r="A805" t="s">
        <v>49</v>
      </c>
      <c r="B805">
        <v>2013</v>
      </c>
      <c r="C805" t="s">
        <v>17</v>
      </c>
      <c r="D805" t="s">
        <v>40</v>
      </c>
      <c r="E805" t="s">
        <v>23655</v>
      </c>
      <c r="F805">
        <v>2</v>
      </c>
    </row>
    <row r="806" spans="1:6" x14ac:dyDescent="0.25">
      <c r="A806" t="s">
        <v>49</v>
      </c>
      <c r="B806">
        <v>2013</v>
      </c>
      <c r="C806" t="s">
        <v>17</v>
      </c>
      <c r="D806" t="s">
        <v>102</v>
      </c>
      <c r="E806" t="s">
        <v>23656</v>
      </c>
      <c r="F806">
        <v>23</v>
      </c>
    </row>
    <row r="807" spans="1:6" x14ac:dyDescent="0.25">
      <c r="A807" t="s">
        <v>49</v>
      </c>
      <c r="B807">
        <v>2013</v>
      </c>
      <c r="C807" t="s">
        <v>17</v>
      </c>
      <c r="D807" t="s">
        <v>107</v>
      </c>
      <c r="E807" t="s">
        <v>23657</v>
      </c>
      <c r="F807">
        <v>23</v>
      </c>
    </row>
    <row r="808" spans="1:6" x14ac:dyDescent="0.25">
      <c r="A808" t="s">
        <v>49</v>
      </c>
      <c r="B808">
        <v>2013</v>
      </c>
      <c r="C808" t="s">
        <v>17</v>
      </c>
      <c r="D808" t="s">
        <v>39</v>
      </c>
      <c r="E808" t="s">
        <v>23658</v>
      </c>
      <c r="F808">
        <v>10</v>
      </c>
    </row>
    <row r="809" spans="1:6" x14ac:dyDescent="0.25">
      <c r="A809" t="s">
        <v>49</v>
      </c>
      <c r="B809">
        <v>2013</v>
      </c>
      <c r="C809" t="s">
        <v>17</v>
      </c>
      <c r="D809" t="s">
        <v>103</v>
      </c>
      <c r="E809" t="s">
        <v>23659</v>
      </c>
      <c r="F809">
        <v>140</v>
      </c>
    </row>
    <row r="810" spans="1:6" x14ac:dyDescent="0.25">
      <c r="A810" t="s">
        <v>49</v>
      </c>
      <c r="B810">
        <v>2013</v>
      </c>
      <c r="C810" t="s">
        <v>22852</v>
      </c>
      <c r="D810" t="s">
        <v>107</v>
      </c>
      <c r="E810" t="s">
        <v>23660</v>
      </c>
      <c r="F810">
        <v>4</v>
      </c>
    </row>
    <row r="811" spans="1:6" x14ac:dyDescent="0.25">
      <c r="A811" t="s">
        <v>49</v>
      </c>
      <c r="B811">
        <v>2013</v>
      </c>
      <c r="C811" t="s">
        <v>22852</v>
      </c>
      <c r="D811" t="s">
        <v>39</v>
      </c>
      <c r="E811" t="s">
        <v>23661</v>
      </c>
      <c r="F811">
        <v>1</v>
      </c>
    </row>
    <row r="812" spans="1:6" x14ac:dyDescent="0.25">
      <c r="A812" t="s">
        <v>49</v>
      </c>
      <c r="B812">
        <v>2013</v>
      </c>
      <c r="C812" t="s">
        <v>15</v>
      </c>
      <c r="D812" t="s">
        <v>38</v>
      </c>
      <c r="E812" t="s">
        <v>23662</v>
      </c>
      <c r="F812">
        <v>2</v>
      </c>
    </row>
    <row r="813" spans="1:6" x14ac:dyDescent="0.25">
      <c r="A813" t="s">
        <v>49</v>
      </c>
      <c r="B813">
        <v>2013</v>
      </c>
      <c r="C813" t="s">
        <v>15</v>
      </c>
      <c r="D813" t="s">
        <v>102</v>
      </c>
      <c r="E813" t="s">
        <v>23663</v>
      </c>
      <c r="F813">
        <v>3</v>
      </c>
    </row>
    <row r="814" spans="1:6" x14ac:dyDescent="0.25">
      <c r="A814" t="s">
        <v>49</v>
      </c>
      <c r="B814">
        <v>2013</v>
      </c>
      <c r="C814" t="s">
        <v>15</v>
      </c>
      <c r="D814" t="s">
        <v>39</v>
      </c>
      <c r="E814" t="s">
        <v>23664</v>
      </c>
      <c r="F814">
        <v>1</v>
      </c>
    </row>
    <row r="815" spans="1:6" x14ac:dyDescent="0.25">
      <c r="A815" t="s">
        <v>49</v>
      </c>
      <c r="B815">
        <v>2013</v>
      </c>
      <c r="C815" t="s">
        <v>15</v>
      </c>
      <c r="D815" t="s">
        <v>103</v>
      </c>
      <c r="E815" t="s">
        <v>23665</v>
      </c>
      <c r="F815">
        <v>20</v>
      </c>
    </row>
    <row r="816" spans="1:6" x14ac:dyDescent="0.25">
      <c r="A816" t="s">
        <v>49</v>
      </c>
      <c r="B816">
        <v>2013</v>
      </c>
      <c r="C816" t="s">
        <v>19</v>
      </c>
      <c r="D816" t="s">
        <v>38</v>
      </c>
      <c r="E816" t="s">
        <v>23666</v>
      </c>
      <c r="F816">
        <v>7</v>
      </c>
    </row>
    <row r="817" spans="1:6" x14ac:dyDescent="0.25">
      <c r="A817" t="s">
        <v>49</v>
      </c>
      <c r="B817">
        <v>2013</v>
      </c>
      <c r="C817" t="s">
        <v>19</v>
      </c>
      <c r="D817" t="s">
        <v>40</v>
      </c>
      <c r="E817" t="s">
        <v>23667</v>
      </c>
      <c r="F817">
        <v>1</v>
      </c>
    </row>
    <row r="818" spans="1:6" x14ac:dyDescent="0.25">
      <c r="A818" t="s">
        <v>49</v>
      </c>
      <c r="B818">
        <v>2013</v>
      </c>
      <c r="C818" t="s">
        <v>19</v>
      </c>
      <c r="D818" t="s">
        <v>102</v>
      </c>
      <c r="E818" t="s">
        <v>23668</v>
      </c>
      <c r="F818">
        <v>10</v>
      </c>
    </row>
    <row r="819" spans="1:6" x14ac:dyDescent="0.25">
      <c r="A819" t="s">
        <v>49</v>
      </c>
      <c r="B819">
        <v>2013</v>
      </c>
      <c r="C819" t="s">
        <v>19</v>
      </c>
      <c r="D819" t="s">
        <v>107</v>
      </c>
      <c r="E819" t="s">
        <v>23669</v>
      </c>
      <c r="F819">
        <v>21</v>
      </c>
    </row>
    <row r="820" spans="1:6" x14ac:dyDescent="0.25">
      <c r="A820" t="s">
        <v>49</v>
      </c>
      <c r="B820">
        <v>2013</v>
      </c>
      <c r="C820" t="s">
        <v>19</v>
      </c>
      <c r="D820" t="s">
        <v>39</v>
      </c>
      <c r="E820" t="s">
        <v>23670</v>
      </c>
      <c r="F820">
        <v>17</v>
      </c>
    </row>
    <row r="821" spans="1:6" x14ac:dyDescent="0.25">
      <c r="A821" t="s">
        <v>49</v>
      </c>
      <c r="B821">
        <v>2013</v>
      </c>
      <c r="C821" t="s">
        <v>19</v>
      </c>
      <c r="D821" t="s">
        <v>103</v>
      </c>
      <c r="E821" t="s">
        <v>23671</v>
      </c>
      <c r="F821">
        <v>163</v>
      </c>
    </row>
    <row r="822" spans="1:6" x14ac:dyDescent="0.25">
      <c r="A822" t="s">
        <v>49</v>
      </c>
      <c r="B822">
        <v>2013</v>
      </c>
      <c r="C822" t="s">
        <v>20</v>
      </c>
      <c r="D822" t="s">
        <v>107</v>
      </c>
      <c r="E822" t="s">
        <v>23672</v>
      </c>
      <c r="F822">
        <v>4</v>
      </c>
    </row>
    <row r="823" spans="1:6" x14ac:dyDescent="0.25">
      <c r="A823" t="s">
        <v>49</v>
      </c>
      <c r="B823">
        <v>2013</v>
      </c>
      <c r="C823" t="s">
        <v>20</v>
      </c>
      <c r="D823" t="s">
        <v>39</v>
      </c>
      <c r="E823" t="s">
        <v>23673</v>
      </c>
      <c r="F823">
        <v>1</v>
      </c>
    </row>
    <row r="824" spans="1:6" x14ac:dyDescent="0.25">
      <c r="A824" t="s">
        <v>49</v>
      </c>
      <c r="B824">
        <v>2013</v>
      </c>
      <c r="C824" t="s">
        <v>20</v>
      </c>
      <c r="D824" t="s">
        <v>103</v>
      </c>
      <c r="E824" t="s">
        <v>23674</v>
      </c>
      <c r="F824">
        <v>13</v>
      </c>
    </row>
    <row r="825" spans="1:6" x14ac:dyDescent="0.25">
      <c r="A825" t="s">
        <v>49</v>
      </c>
      <c r="B825">
        <v>2013</v>
      </c>
      <c r="C825" t="s">
        <v>18</v>
      </c>
      <c r="D825" t="s">
        <v>38</v>
      </c>
      <c r="E825" t="s">
        <v>23675</v>
      </c>
      <c r="F825">
        <v>8</v>
      </c>
    </row>
    <row r="826" spans="1:6" x14ac:dyDescent="0.25">
      <c r="A826" t="s">
        <v>49</v>
      </c>
      <c r="B826">
        <v>2013</v>
      </c>
      <c r="C826" t="s">
        <v>18</v>
      </c>
      <c r="D826" t="s">
        <v>40</v>
      </c>
      <c r="E826" t="s">
        <v>23676</v>
      </c>
      <c r="F826">
        <v>3</v>
      </c>
    </row>
    <row r="827" spans="1:6" x14ac:dyDescent="0.25">
      <c r="A827" t="s">
        <v>49</v>
      </c>
      <c r="B827">
        <v>2013</v>
      </c>
      <c r="C827" t="s">
        <v>18</v>
      </c>
      <c r="D827" t="s">
        <v>102</v>
      </c>
      <c r="E827" t="s">
        <v>23677</v>
      </c>
      <c r="F827">
        <v>9</v>
      </c>
    </row>
    <row r="828" spans="1:6" x14ac:dyDescent="0.25">
      <c r="A828" t="s">
        <v>49</v>
      </c>
      <c r="B828">
        <v>2013</v>
      </c>
      <c r="C828" t="s">
        <v>18</v>
      </c>
      <c r="D828" t="s">
        <v>107</v>
      </c>
      <c r="E828" t="s">
        <v>23678</v>
      </c>
      <c r="F828">
        <v>23</v>
      </c>
    </row>
    <row r="829" spans="1:6" x14ac:dyDescent="0.25">
      <c r="A829" t="s">
        <v>49</v>
      </c>
      <c r="B829">
        <v>2013</v>
      </c>
      <c r="C829" t="s">
        <v>18</v>
      </c>
      <c r="D829" t="s">
        <v>39</v>
      </c>
      <c r="E829" t="s">
        <v>23679</v>
      </c>
      <c r="F829">
        <v>22</v>
      </c>
    </row>
    <row r="830" spans="1:6" x14ac:dyDescent="0.25">
      <c r="A830" t="s">
        <v>49</v>
      </c>
      <c r="B830">
        <v>2013</v>
      </c>
      <c r="C830" t="s">
        <v>18</v>
      </c>
      <c r="D830" t="s">
        <v>103</v>
      </c>
      <c r="E830" t="s">
        <v>23680</v>
      </c>
      <c r="F830">
        <v>149</v>
      </c>
    </row>
    <row r="831" spans="1:6" x14ac:dyDescent="0.25">
      <c r="A831" t="s">
        <v>49</v>
      </c>
      <c r="B831">
        <v>2014</v>
      </c>
      <c r="C831" t="s">
        <v>14</v>
      </c>
      <c r="D831" t="s">
        <v>38</v>
      </c>
      <c r="E831" t="s">
        <v>23681</v>
      </c>
      <c r="F831">
        <v>13</v>
      </c>
    </row>
    <row r="832" spans="1:6" x14ac:dyDescent="0.25">
      <c r="A832" t="s">
        <v>49</v>
      </c>
      <c r="B832">
        <v>2014</v>
      </c>
      <c r="C832" t="s">
        <v>14</v>
      </c>
      <c r="D832" t="s">
        <v>40</v>
      </c>
      <c r="E832" t="s">
        <v>23682</v>
      </c>
      <c r="F832">
        <v>8</v>
      </c>
    </row>
    <row r="833" spans="1:6" x14ac:dyDescent="0.25">
      <c r="A833" t="s">
        <v>49</v>
      </c>
      <c r="B833">
        <v>2014</v>
      </c>
      <c r="C833" t="s">
        <v>14</v>
      </c>
      <c r="D833" t="s">
        <v>102</v>
      </c>
      <c r="E833" t="s">
        <v>23683</v>
      </c>
      <c r="F833">
        <v>39</v>
      </c>
    </row>
    <row r="834" spans="1:6" x14ac:dyDescent="0.25">
      <c r="A834" t="s">
        <v>49</v>
      </c>
      <c r="B834">
        <v>2014</v>
      </c>
      <c r="C834" t="s">
        <v>14</v>
      </c>
      <c r="D834" t="s">
        <v>107</v>
      </c>
      <c r="E834" t="s">
        <v>23684</v>
      </c>
      <c r="F834">
        <v>42</v>
      </c>
    </row>
    <row r="835" spans="1:6" x14ac:dyDescent="0.25">
      <c r="A835" t="s">
        <v>49</v>
      </c>
      <c r="B835">
        <v>2014</v>
      </c>
      <c r="C835" t="s">
        <v>14</v>
      </c>
      <c r="D835" t="s">
        <v>39</v>
      </c>
      <c r="E835" t="s">
        <v>23685</v>
      </c>
      <c r="F835">
        <v>36</v>
      </c>
    </row>
    <row r="836" spans="1:6" x14ac:dyDescent="0.25">
      <c r="A836" t="s">
        <v>49</v>
      </c>
      <c r="B836">
        <v>2014</v>
      </c>
      <c r="C836" t="s">
        <v>14</v>
      </c>
      <c r="D836" t="s">
        <v>103</v>
      </c>
      <c r="E836" t="s">
        <v>23686</v>
      </c>
      <c r="F836">
        <v>252</v>
      </c>
    </row>
    <row r="837" spans="1:6" x14ac:dyDescent="0.25">
      <c r="A837" t="s">
        <v>49</v>
      </c>
      <c r="B837">
        <v>2014</v>
      </c>
      <c r="C837" t="s">
        <v>12</v>
      </c>
      <c r="D837" t="s">
        <v>40</v>
      </c>
      <c r="E837" t="s">
        <v>23687</v>
      </c>
      <c r="F837">
        <v>1</v>
      </c>
    </row>
    <row r="838" spans="1:6" x14ac:dyDescent="0.25">
      <c r="A838" t="s">
        <v>49</v>
      </c>
      <c r="B838">
        <v>2014</v>
      </c>
      <c r="C838" t="s">
        <v>12</v>
      </c>
      <c r="D838" t="s">
        <v>102</v>
      </c>
      <c r="E838" t="s">
        <v>23688</v>
      </c>
      <c r="F838">
        <v>3</v>
      </c>
    </row>
    <row r="839" spans="1:6" x14ac:dyDescent="0.25">
      <c r="A839" t="s">
        <v>49</v>
      </c>
      <c r="B839">
        <v>2014</v>
      </c>
      <c r="C839" t="s">
        <v>12</v>
      </c>
      <c r="D839" t="s">
        <v>107</v>
      </c>
      <c r="E839" t="s">
        <v>23689</v>
      </c>
      <c r="F839">
        <v>4</v>
      </c>
    </row>
    <row r="840" spans="1:6" x14ac:dyDescent="0.25">
      <c r="A840" t="s">
        <v>49</v>
      </c>
      <c r="B840">
        <v>2014</v>
      </c>
      <c r="C840" t="s">
        <v>12</v>
      </c>
      <c r="D840" t="s">
        <v>39</v>
      </c>
      <c r="E840" t="s">
        <v>23690</v>
      </c>
      <c r="F840">
        <v>4</v>
      </c>
    </row>
    <row r="841" spans="1:6" x14ac:dyDescent="0.25">
      <c r="A841" t="s">
        <v>49</v>
      </c>
      <c r="B841">
        <v>2014</v>
      </c>
      <c r="C841" t="s">
        <v>12</v>
      </c>
      <c r="D841" t="s">
        <v>103</v>
      </c>
      <c r="E841" t="s">
        <v>23691</v>
      </c>
      <c r="F841">
        <v>36</v>
      </c>
    </row>
    <row r="842" spans="1:6" x14ac:dyDescent="0.25">
      <c r="A842" t="s">
        <v>49</v>
      </c>
      <c r="B842">
        <v>2014</v>
      </c>
      <c r="C842" t="s">
        <v>22</v>
      </c>
      <c r="D842" t="s">
        <v>38</v>
      </c>
      <c r="E842" t="s">
        <v>23692</v>
      </c>
      <c r="F842">
        <v>14</v>
      </c>
    </row>
    <row r="843" spans="1:6" x14ac:dyDescent="0.25">
      <c r="A843" t="s">
        <v>49</v>
      </c>
      <c r="B843">
        <v>2014</v>
      </c>
      <c r="C843" t="s">
        <v>22</v>
      </c>
      <c r="D843" t="s">
        <v>40</v>
      </c>
      <c r="E843" t="s">
        <v>23693</v>
      </c>
      <c r="F843">
        <v>7</v>
      </c>
    </row>
    <row r="844" spans="1:6" x14ac:dyDescent="0.25">
      <c r="A844" t="s">
        <v>49</v>
      </c>
      <c r="B844">
        <v>2014</v>
      </c>
      <c r="C844" t="s">
        <v>22</v>
      </c>
      <c r="D844" t="s">
        <v>102</v>
      </c>
      <c r="E844" t="s">
        <v>23694</v>
      </c>
      <c r="F844">
        <v>10</v>
      </c>
    </row>
    <row r="845" spans="1:6" x14ac:dyDescent="0.25">
      <c r="A845" t="s">
        <v>49</v>
      </c>
      <c r="B845">
        <v>2014</v>
      </c>
      <c r="C845" t="s">
        <v>22</v>
      </c>
      <c r="D845" t="s">
        <v>107</v>
      </c>
      <c r="E845" t="s">
        <v>23695</v>
      </c>
      <c r="F845">
        <v>23</v>
      </c>
    </row>
    <row r="846" spans="1:6" x14ac:dyDescent="0.25">
      <c r="A846" t="s">
        <v>49</v>
      </c>
      <c r="B846">
        <v>2014</v>
      </c>
      <c r="C846" t="s">
        <v>22</v>
      </c>
      <c r="D846" t="s">
        <v>39</v>
      </c>
      <c r="E846" t="s">
        <v>23696</v>
      </c>
      <c r="F846">
        <v>52</v>
      </c>
    </row>
    <row r="847" spans="1:6" x14ac:dyDescent="0.25">
      <c r="A847" t="s">
        <v>49</v>
      </c>
      <c r="B847">
        <v>2014</v>
      </c>
      <c r="C847" t="s">
        <v>22</v>
      </c>
      <c r="D847" t="s">
        <v>103</v>
      </c>
      <c r="E847" t="s">
        <v>23697</v>
      </c>
      <c r="F847">
        <v>215</v>
      </c>
    </row>
    <row r="848" spans="1:6" x14ac:dyDescent="0.25">
      <c r="A848" t="s">
        <v>49</v>
      </c>
      <c r="B848">
        <v>2014</v>
      </c>
      <c r="C848" t="s">
        <v>23</v>
      </c>
      <c r="D848" t="s">
        <v>38</v>
      </c>
      <c r="E848" t="s">
        <v>23698</v>
      </c>
      <c r="F848">
        <v>2</v>
      </c>
    </row>
    <row r="849" spans="1:6" x14ac:dyDescent="0.25">
      <c r="A849" t="s">
        <v>49</v>
      </c>
      <c r="B849">
        <v>2014</v>
      </c>
      <c r="C849" t="s">
        <v>23</v>
      </c>
      <c r="D849" t="s">
        <v>40</v>
      </c>
      <c r="E849" t="s">
        <v>23699</v>
      </c>
      <c r="F849">
        <v>3</v>
      </c>
    </row>
    <row r="850" spans="1:6" x14ac:dyDescent="0.25">
      <c r="A850" t="s">
        <v>49</v>
      </c>
      <c r="B850">
        <v>2014</v>
      </c>
      <c r="C850" t="s">
        <v>23</v>
      </c>
      <c r="D850" t="s">
        <v>102</v>
      </c>
      <c r="E850" t="s">
        <v>23700</v>
      </c>
      <c r="F850">
        <v>9</v>
      </c>
    </row>
    <row r="851" spans="1:6" x14ac:dyDescent="0.25">
      <c r="A851" t="s">
        <v>49</v>
      </c>
      <c r="B851">
        <v>2014</v>
      </c>
      <c r="C851" t="s">
        <v>23</v>
      </c>
      <c r="D851" t="s">
        <v>107</v>
      </c>
      <c r="E851" t="s">
        <v>23701</v>
      </c>
      <c r="F851">
        <v>18</v>
      </c>
    </row>
    <row r="852" spans="1:6" x14ac:dyDescent="0.25">
      <c r="A852" t="s">
        <v>49</v>
      </c>
      <c r="B852">
        <v>2014</v>
      </c>
      <c r="C852" t="s">
        <v>23</v>
      </c>
      <c r="D852" t="s">
        <v>39</v>
      </c>
      <c r="E852" t="s">
        <v>23702</v>
      </c>
      <c r="F852">
        <v>22</v>
      </c>
    </row>
    <row r="853" spans="1:6" x14ac:dyDescent="0.25">
      <c r="A853" t="s">
        <v>49</v>
      </c>
      <c r="B853">
        <v>2014</v>
      </c>
      <c r="C853" t="s">
        <v>23</v>
      </c>
      <c r="D853" t="s">
        <v>103</v>
      </c>
      <c r="E853" t="s">
        <v>23703</v>
      </c>
      <c r="F853">
        <v>122</v>
      </c>
    </row>
    <row r="854" spans="1:6" x14ac:dyDescent="0.25">
      <c r="A854" t="s">
        <v>49</v>
      </c>
      <c r="B854">
        <v>2014</v>
      </c>
      <c r="C854" t="s">
        <v>21</v>
      </c>
      <c r="D854" t="s">
        <v>38</v>
      </c>
      <c r="E854" t="s">
        <v>23704</v>
      </c>
      <c r="F854">
        <v>11</v>
      </c>
    </row>
    <row r="855" spans="1:6" x14ac:dyDescent="0.25">
      <c r="A855" t="s">
        <v>49</v>
      </c>
      <c r="B855">
        <v>2014</v>
      </c>
      <c r="C855" t="s">
        <v>21</v>
      </c>
      <c r="D855" t="s">
        <v>40</v>
      </c>
      <c r="E855" t="s">
        <v>23705</v>
      </c>
      <c r="F855">
        <v>3</v>
      </c>
    </row>
    <row r="856" spans="1:6" x14ac:dyDescent="0.25">
      <c r="A856" t="s">
        <v>49</v>
      </c>
      <c r="B856">
        <v>2014</v>
      </c>
      <c r="C856" t="s">
        <v>21</v>
      </c>
      <c r="D856" t="s">
        <v>102</v>
      </c>
      <c r="E856" t="s">
        <v>23706</v>
      </c>
      <c r="F856">
        <v>10</v>
      </c>
    </row>
    <row r="857" spans="1:6" x14ac:dyDescent="0.25">
      <c r="A857" t="s">
        <v>49</v>
      </c>
      <c r="B857">
        <v>2014</v>
      </c>
      <c r="C857" t="s">
        <v>21</v>
      </c>
      <c r="D857" t="s">
        <v>107</v>
      </c>
      <c r="E857" t="s">
        <v>23707</v>
      </c>
      <c r="F857">
        <v>15</v>
      </c>
    </row>
    <row r="858" spans="1:6" x14ac:dyDescent="0.25">
      <c r="A858" t="s">
        <v>49</v>
      </c>
      <c r="B858">
        <v>2014</v>
      </c>
      <c r="C858" t="s">
        <v>21</v>
      </c>
      <c r="D858" t="s">
        <v>39</v>
      </c>
      <c r="E858" t="s">
        <v>23708</v>
      </c>
      <c r="F858">
        <v>35</v>
      </c>
    </row>
    <row r="859" spans="1:6" x14ac:dyDescent="0.25">
      <c r="A859" t="s">
        <v>49</v>
      </c>
      <c r="B859">
        <v>2014</v>
      </c>
      <c r="C859" t="s">
        <v>21</v>
      </c>
      <c r="D859" t="s">
        <v>103</v>
      </c>
      <c r="E859" t="s">
        <v>23709</v>
      </c>
      <c r="F859">
        <v>113</v>
      </c>
    </row>
    <row r="860" spans="1:6" x14ac:dyDescent="0.25">
      <c r="A860" t="s">
        <v>49</v>
      </c>
      <c r="B860">
        <v>2014</v>
      </c>
      <c r="C860" t="s">
        <v>17</v>
      </c>
      <c r="D860" t="s">
        <v>38</v>
      </c>
      <c r="E860" t="s">
        <v>23710</v>
      </c>
      <c r="F860">
        <v>6</v>
      </c>
    </row>
    <row r="861" spans="1:6" x14ac:dyDescent="0.25">
      <c r="A861" t="s">
        <v>49</v>
      </c>
      <c r="B861">
        <v>2014</v>
      </c>
      <c r="C861" t="s">
        <v>17</v>
      </c>
      <c r="D861" t="s">
        <v>40</v>
      </c>
      <c r="E861" t="s">
        <v>23711</v>
      </c>
      <c r="F861">
        <v>4</v>
      </c>
    </row>
    <row r="862" spans="1:6" x14ac:dyDescent="0.25">
      <c r="A862" t="s">
        <v>49</v>
      </c>
      <c r="B862">
        <v>2014</v>
      </c>
      <c r="C862" t="s">
        <v>17</v>
      </c>
      <c r="D862" t="s">
        <v>102</v>
      </c>
      <c r="E862" t="s">
        <v>23712</v>
      </c>
      <c r="F862">
        <v>14</v>
      </c>
    </row>
    <row r="863" spans="1:6" x14ac:dyDescent="0.25">
      <c r="A863" t="s">
        <v>49</v>
      </c>
      <c r="B863">
        <v>2014</v>
      </c>
      <c r="C863" t="s">
        <v>17</v>
      </c>
      <c r="D863" t="s">
        <v>107</v>
      </c>
      <c r="E863" t="s">
        <v>23713</v>
      </c>
      <c r="F863">
        <v>33</v>
      </c>
    </row>
    <row r="864" spans="1:6" x14ac:dyDescent="0.25">
      <c r="A864" t="s">
        <v>49</v>
      </c>
      <c r="B864">
        <v>2014</v>
      </c>
      <c r="C864" t="s">
        <v>17</v>
      </c>
      <c r="D864" t="s">
        <v>39</v>
      </c>
      <c r="E864" t="s">
        <v>23714</v>
      </c>
      <c r="F864">
        <v>20</v>
      </c>
    </row>
    <row r="865" spans="1:6" x14ac:dyDescent="0.25">
      <c r="A865" t="s">
        <v>49</v>
      </c>
      <c r="B865">
        <v>2014</v>
      </c>
      <c r="C865" t="s">
        <v>17</v>
      </c>
      <c r="D865" t="s">
        <v>103</v>
      </c>
      <c r="E865" t="s">
        <v>23715</v>
      </c>
      <c r="F865">
        <v>177</v>
      </c>
    </row>
    <row r="866" spans="1:6" x14ac:dyDescent="0.25">
      <c r="A866" t="s">
        <v>49</v>
      </c>
      <c r="B866">
        <v>2014</v>
      </c>
      <c r="C866" t="s">
        <v>22852</v>
      </c>
      <c r="D866" t="s">
        <v>38</v>
      </c>
      <c r="E866" t="s">
        <v>23716</v>
      </c>
      <c r="F866">
        <v>2</v>
      </c>
    </row>
    <row r="867" spans="1:6" x14ac:dyDescent="0.25">
      <c r="A867" t="s">
        <v>49</v>
      </c>
      <c r="B867">
        <v>2014</v>
      </c>
      <c r="C867" t="s">
        <v>22852</v>
      </c>
      <c r="D867" t="s">
        <v>40</v>
      </c>
      <c r="E867" t="s">
        <v>23717</v>
      </c>
      <c r="F867">
        <v>1</v>
      </c>
    </row>
    <row r="868" spans="1:6" x14ac:dyDescent="0.25">
      <c r="A868" t="s">
        <v>49</v>
      </c>
      <c r="B868">
        <v>2014</v>
      </c>
      <c r="C868" t="s">
        <v>22852</v>
      </c>
      <c r="D868" t="s">
        <v>102</v>
      </c>
      <c r="E868" t="s">
        <v>23718</v>
      </c>
      <c r="F868">
        <v>4</v>
      </c>
    </row>
    <row r="869" spans="1:6" x14ac:dyDescent="0.25">
      <c r="A869" t="s">
        <v>49</v>
      </c>
      <c r="B869">
        <v>2014</v>
      </c>
      <c r="C869" t="s">
        <v>22852</v>
      </c>
      <c r="D869" t="s">
        <v>107</v>
      </c>
      <c r="E869" t="s">
        <v>23719</v>
      </c>
      <c r="F869">
        <v>4</v>
      </c>
    </row>
    <row r="870" spans="1:6" x14ac:dyDescent="0.25">
      <c r="A870" t="s">
        <v>49</v>
      </c>
      <c r="B870">
        <v>2014</v>
      </c>
      <c r="C870" t="s">
        <v>22852</v>
      </c>
      <c r="D870" t="s">
        <v>39</v>
      </c>
      <c r="E870" t="s">
        <v>23720</v>
      </c>
      <c r="F870">
        <v>3</v>
      </c>
    </row>
    <row r="871" spans="1:6" x14ac:dyDescent="0.25">
      <c r="A871" t="s">
        <v>49</v>
      </c>
      <c r="B871">
        <v>2014</v>
      </c>
      <c r="C871" t="s">
        <v>22852</v>
      </c>
      <c r="D871" t="s">
        <v>103</v>
      </c>
      <c r="E871" t="s">
        <v>23721</v>
      </c>
      <c r="F871">
        <v>21</v>
      </c>
    </row>
    <row r="872" spans="1:6" x14ac:dyDescent="0.25">
      <c r="A872" t="s">
        <v>49</v>
      </c>
      <c r="B872">
        <v>2014</v>
      </c>
      <c r="C872" t="s">
        <v>19</v>
      </c>
      <c r="D872" t="s">
        <v>38</v>
      </c>
      <c r="E872" t="s">
        <v>23722</v>
      </c>
      <c r="F872">
        <v>5</v>
      </c>
    </row>
    <row r="873" spans="1:6" x14ac:dyDescent="0.25">
      <c r="A873" t="s">
        <v>49</v>
      </c>
      <c r="B873">
        <v>2014</v>
      </c>
      <c r="C873" t="s">
        <v>19</v>
      </c>
      <c r="D873" t="s">
        <v>40</v>
      </c>
      <c r="E873" t="s">
        <v>23723</v>
      </c>
      <c r="F873">
        <v>1</v>
      </c>
    </row>
    <row r="874" spans="1:6" x14ac:dyDescent="0.25">
      <c r="A874" t="s">
        <v>49</v>
      </c>
      <c r="B874">
        <v>2014</v>
      </c>
      <c r="C874" t="s">
        <v>19</v>
      </c>
      <c r="D874" t="s">
        <v>102</v>
      </c>
      <c r="E874" t="s">
        <v>23724</v>
      </c>
      <c r="F874">
        <v>13</v>
      </c>
    </row>
    <row r="875" spans="1:6" x14ac:dyDescent="0.25">
      <c r="A875" t="s">
        <v>49</v>
      </c>
      <c r="B875">
        <v>2014</v>
      </c>
      <c r="C875" t="s">
        <v>19</v>
      </c>
      <c r="D875" t="s">
        <v>107</v>
      </c>
      <c r="E875" t="s">
        <v>23725</v>
      </c>
      <c r="F875">
        <v>20</v>
      </c>
    </row>
    <row r="876" spans="1:6" x14ac:dyDescent="0.25">
      <c r="A876" t="s">
        <v>49</v>
      </c>
      <c r="B876">
        <v>2014</v>
      </c>
      <c r="C876" t="s">
        <v>19</v>
      </c>
      <c r="D876" t="s">
        <v>39</v>
      </c>
      <c r="E876" t="s">
        <v>23726</v>
      </c>
      <c r="F876">
        <v>20</v>
      </c>
    </row>
    <row r="877" spans="1:6" x14ac:dyDescent="0.25">
      <c r="A877" t="s">
        <v>49</v>
      </c>
      <c r="B877">
        <v>2014</v>
      </c>
      <c r="C877" t="s">
        <v>19</v>
      </c>
      <c r="D877" t="s">
        <v>103</v>
      </c>
      <c r="E877" t="s">
        <v>23727</v>
      </c>
      <c r="F877">
        <v>203</v>
      </c>
    </row>
    <row r="878" spans="1:6" x14ac:dyDescent="0.25">
      <c r="A878" t="s">
        <v>49</v>
      </c>
      <c r="B878">
        <v>2014</v>
      </c>
      <c r="C878" t="s">
        <v>20</v>
      </c>
      <c r="D878" t="s">
        <v>38</v>
      </c>
      <c r="E878" t="s">
        <v>23728</v>
      </c>
      <c r="F878">
        <v>1</v>
      </c>
    </row>
    <row r="879" spans="1:6" x14ac:dyDescent="0.25">
      <c r="A879" t="s">
        <v>49</v>
      </c>
      <c r="B879">
        <v>2014</v>
      </c>
      <c r="C879" t="s">
        <v>20</v>
      </c>
      <c r="D879" t="s">
        <v>102</v>
      </c>
      <c r="E879" t="s">
        <v>23729</v>
      </c>
      <c r="F879">
        <v>3</v>
      </c>
    </row>
    <row r="880" spans="1:6" x14ac:dyDescent="0.25">
      <c r="A880" t="s">
        <v>49</v>
      </c>
      <c r="B880">
        <v>2014</v>
      </c>
      <c r="C880" t="s">
        <v>20</v>
      </c>
      <c r="D880" t="s">
        <v>107</v>
      </c>
      <c r="E880" t="s">
        <v>23730</v>
      </c>
      <c r="F880">
        <v>2</v>
      </c>
    </row>
    <row r="881" spans="1:6" x14ac:dyDescent="0.25">
      <c r="A881" t="s">
        <v>49</v>
      </c>
      <c r="B881">
        <v>2014</v>
      </c>
      <c r="C881" t="s">
        <v>20</v>
      </c>
      <c r="D881" t="s">
        <v>39</v>
      </c>
      <c r="E881" t="s">
        <v>23731</v>
      </c>
      <c r="F881">
        <v>5</v>
      </c>
    </row>
    <row r="882" spans="1:6" x14ac:dyDescent="0.25">
      <c r="A882" t="s">
        <v>49</v>
      </c>
      <c r="B882">
        <v>2014</v>
      </c>
      <c r="C882" t="s">
        <v>20</v>
      </c>
      <c r="D882" t="s">
        <v>103</v>
      </c>
      <c r="E882" t="s">
        <v>23732</v>
      </c>
      <c r="F882">
        <v>30</v>
      </c>
    </row>
    <row r="883" spans="1:6" x14ac:dyDescent="0.25">
      <c r="A883" t="s">
        <v>49</v>
      </c>
      <c r="B883">
        <v>2014</v>
      </c>
      <c r="C883" t="s">
        <v>18</v>
      </c>
      <c r="D883" t="s">
        <v>38</v>
      </c>
      <c r="E883" t="s">
        <v>23733</v>
      </c>
      <c r="F883">
        <v>7</v>
      </c>
    </row>
    <row r="884" spans="1:6" x14ac:dyDescent="0.25">
      <c r="A884" t="s">
        <v>49</v>
      </c>
      <c r="B884">
        <v>2014</v>
      </c>
      <c r="C884" t="s">
        <v>18</v>
      </c>
      <c r="D884" t="s">
        <v>40</v>
      </c>
      <c r="E884" t="s">
        <v>23734</v>
      </c>
      <c r="F884">
        <v>2</v>
      </c>
    </row>
    <row r="885" spans="1:6" x14ac:dyDescent="0.25">
      <c r="A885" t="s">
        <v>49</v>
      </c>
      <c r="B885">
        <v>2014</v>
      </c>
      <c r="C885" t="s">
        <v>18</v>
      </c>
      <c r="D885" t="s">
        <v>102</v>
      </c>
      <c r="E885" t="s">
        <v>23735</v>
      </c>
      <c r="F885">
        <v>10</v>
      </c>
    </row>
    <row r="886" spans="1:6" x14ac:dyDescent="0.25">
      <c r="A886" t="s">
        <v>49</v>
      </c>
      <c r="B886">
        <v>2014</v>
      </c>
      <c r="C886" t="s">
        <v>18</v>
      </c>
      <c r="D886" t="s">
        <v>107</v>
      </c>
      <c r="E886" t="s">
        <v>23736</v>
      </c>
      <c r="F886">
        <v>18</v>
      </c>
    </row>
    <row r="887" spans="1:6" x14ac:dyDescent="0.25">
      <c r="A887" t="s">
        <v>49</v>
      </c>
      <c r="B887">
        <v>2014</v>
      </c>
      <c r="C887" t="s">
        <v>18</v>
      </c>
      <c r="D887" t="s">
        <v>39</v>
      </c>
      <c r="E887" t="s">
        <v>23737</v>
      </c>
      <c r="F887">
        <v>25</v>
      </c>
    </row>
    <row r="888" spans="1:6" x14ac:dyDescent="0.25">
      <c r="A888" t="s">
        <v>49</v>
      </c>
      <c r="B888">
        <v>2014</v>
      </c>
      <c r="C888" t="s">
        <v>18</v>
      </c>
      <c r="D888" t="s">
        <v>103</v>
      </c>
      <c r="E888" t="s">
        <v>23738</v>
      </c>
      <c r="F888">
        <v>134</v>
      </c>
    </row>
    <row r="889" spans="1:6" x14ac:dyDescent="0.25">
      <c r="A889" t="s">
        <v>50</v>
      </c>
      <c r="B889">
        <v>2010</v>
      </c>
      <c r="C889" t="s">
        <v>14</v>
      </c>
      <c r="D889" t="s">
        <v>38</v>
      </c>
      <c r="E889" t="s">
        <v>23739</v>
      </c>
      <c r="F889">
        <v>29</v>
      </c>
    </row>
    <row r="890" spans="1:6" x14ac:dyDescent="0.25">
      <c r="A890" t="s">
        <v>50</v>
      </c>
      <c r="B890">
        <v>2010</v>
      </c>
      <c r="C890" t="s">
        <v>14</v>
      </c>
      <c r="D890" t="s">
        <v>40</v>
      </c>
      <c r="E890" t="s">
        <v>23740</v>
      </c>
      <c r="F890">
        <v>105</v>
      </c>
    </row>
    <row r="891" spans="1:6" x14ac:dyDescent="0.25">
      <c r="A891" t="s">
        <v>50</v>
      </c>
      <c r="B891">
        <v>2010</v>
      </c>
      <c r="C891" t="s">
        <v>14</v>
      </c>
      <c r="D891" t="s">
        <v>102</v>
      </c>
      <c r="E891" t="s">
        <v>23741</v>
      </c>
      <c r="F891">
        <v>284</v>
      </c>
    </row>
    <row r="892" spans="1:6" x14ac:dyDescent="0.25">
      <c r="A892" t="s">
        <v>50</v>
      </c>
      <c r="B892">
        <v>2010</v>
      </c>
      <c r="C892" t="s">
        <v>14</v>
      </c>
      <c r="D892" t="s">
        <v>107</v>
      </c>
      <c r="E892" t="s">
        <v>23742</v>
      </c>
      <c r="F892">
        <v>442</v>
      </c>
    </row>
    <row r="893" spans="1:6" x14ac:dyDescent="0.25">
      <c r="A893" t="s">
        <v>50</v>
      </c>
      <c r="B893">
        <v>2010</v>
      </c>
      <c r="C893" t="s">
        <v>14</v>
      </c>
      <c r="D893" t="s">
        <v>39</v>
      </c>
      <c r="E893" t="s">
        <v>23743</v>
      </c>
      <c r="F893">
        <v>121</v>
      </c>
    </row>
    <row r="894" spans="1:6" x14ac:dyDescent="0.25">
      <c r="A894" t="s">
        <v>50</v>
      </c>
      <c r="B894">
        <v>2010</v>
      </c>
      <c r="C894" t="s">
        <v>14</v>
      </c>
      <c r="D894" t="s">
        <v>103</v>
      </c>
      <c r="E894" t="s">
        <v>23744</v>
      </c>
      <c r="F894">
        <v>3819</v>
      </c>
    </row>
    <row r="895" spans="1:6" x14ac:dyDescent="0.25">
      <c r="A895" t="s">
        <v>50</v>
      </c>
      <c r="B895">
        <v>2010</v>
      </c>
      <c r="C895" t="s">
        <v>12</v>
      </c>
      <c r="D895" t="s">
        <v>40</v>
      </c>
      <c r="E895" t="s">
        <v>23745</v>
      </c>
      <c r="F895">
        <v>10</v>
      </c>
    </row>
    <row r="896" spans="1:6" x14ac:dyDescent="0.25">
      <c r="A896" t="s">
        <v>50</v>
      </c>
      <c r="B896">
        <v>2010</v>
      </c>
      <c r="C896" t="s">
        <v>12</v>
      </c>
      <c r="D896" t="s">
        <v>102</v>
      </c>
      <c r="E896" t="s">
        <v>23746</v>
      </c>
      <c r="F896">
        <v>35</v>
      </c>
    </row>
    <row r="897" spans="1:6" x14ac:dyDescent="0.25">
      <c r="A897" t="s">
        <v>50</v>
      </c>
      <c r="B897">
        <v>2010</v>
      </c>
      <c r="C897" t="s">
        <v>12</v>
      </c>
      <c r="D897" t="s">
        <v>107</v>
      </c>
      <c r="E897" t="s">
        <v>23747</v>
      </c>
      <c r="F897">
        <v>53</v>
      </c>
    </row>
    <row r="898" spans="1:6" x14ac:dyDescent="0.25">
      <c r="A898" t="s">
        <v>50</v>
      </c>
      <c r="B898">
        <v>2010</v>
      </c>
      <c r="C898" t="s">
        <v>12</v>
      </c>
      <c r="D898" t="s">
        <v>39</v>
      </c>
      <c r="E898" t="s">
        <v>23748</v>
      </c>
      <c r="F898">
        <v>15</v>
      </c>
    </row>
    <row r="899" spans="1:6" x14ac:dyDescent="0.25">
      <c r="A899" t="s">
        <v>50</v>
      </c>
      <c r="B899">
        <v>2010</v>
      </c>
      <c r="C899" t="s">
        <v>12</v>
      </c>
      <c r="D899" t="s">
        <v>103</v>
      </c>
      <c r="E899" t="s">
        <v>23749</v>
      </c>
      <c r="F899">
        <v>447</v>
      </c>
    </row>
    <row r="900" spans="1:6" x14ac:dyDescent="0.25">
      <c r="A900" t="s">
        <v>50</v>
      </c>
      <c r="B900">
        <v>2010</v>
      </c>
      <c r="C900" t="s">
        <v>22</v>
      </c>
      <c r="D900" t="s">
        <v>38</v>
      </c>
      <c r="E900" t="s">
        <v>23750</v>
      </c>
      <c r="F900">
        <v>67</v>
      </c>
    </row>
    <row r="901" spans="1:6" x14ac:dyDescent="0.25">
      <c r="A901" t="s">
        <v>50</v>
      </c>
      <c r="B901">
        <v>2010</v>
      </c>
      <c r="C901" t="s">
        <v>22</v>
      </c>
      <c r="D901" t="s">
        <v>40</v>
      </c>
      <c r="E901" t="s">
        <v>23751</v>
      </c>
      <c r="F901">
        <v>98</v>
      </c>
    </row>
    <row r="902" spans="1:6" x14ac:dyDescent="0.25">
      <c r="A902" t="s">
        <v>50</v>
      </c>
      <c r="B902">
        <v>2010</v>
      </c>
      <c r="C902" t="s">
        <v>22</v>
      </c>
      <c r="D902" t="s">
        <v>102</v>
      </c>
      <c r="E902" t="s">
        <v>23752</v>
      </c>
      <c r="F902">
        <v>207</v>
      </c>
    </row>
    <row r="903" spans="1:6" x14ac:dyDescent="0.25">
      <c r="A903" t="s">
        <v>50</v>
      </c>
      <c r="B903">
        <v>2010</v>
      </c>
      <c r="C903" t="s">
        <v>22</v>
      </c>
      <c r="D903" t="s">
        <v>107</v>
      </c>
      <c r="E903" t="s">
        <v>23753</v>
      </c>
      <c r="F903">
        <v>264</v>
      </c>
    </row>
    <row r="904" spans="1:6" x14ac:dyDescent="0.25">
      <c r="A904" t="s">
        <v>50</v>
      </c>
      <c r="B904">
        <v>2010</v>
      </c>
      <c r="C904" t="s">
        <v>22</v>
      </c>
      <c r="D904" t="s">
        <v>39</v>
      </c>
      <c r="E904" t="s">
        <v>23754</v>
      </c>
      <c r="F904">
        <v>165</v>
      </c>
    </row>
    <row r="905" spans="1:6" x14ac:dyDescent="0.25">
      <c r="A905" t="s">
        <v>50</v>
      </c>
      <c r="B905">
        <v>2010</v>
      </c>
      <c r="C905" t="s">
        <v>22</v>
      </c>
      <c r="D905" t="s">
        <v>103</v>
      </c>
      <c r="E905" t="s">
        <v>23755</v>
      </c>
      <c r="F905">
        <v>3045</v>
      </c>
    </row>
    <row r="906" spans="1:6" x14ac:dyDescent="0.25">
      <c r="A906" t="s">
        <v>50</v>
      </c>
      <c r="B906">
        <v>2010</v>
      </c>
      <c r="C906" t="s">
        <v>23</v>
      </c>
      <c r="D906" t="s">
        <v>38</v>
      </c>
      <c r="E906" t="s">
        <v>23756</v>
      </c>
      <c r="F906">
        <v>30</v>
      </c>
    </row>
    <row r="907" spans="1:6" x14ac:dyDescent="0.25">
      <c r="A907" t="s">
        <v>50</v>
      </c>
      <c r="B907">
        <v>2010</v>
      </c>
      <c r="C907" t="s">
        <v>23</v>
      </c>
      <c r="D907" t="s">
        <v>40</v>
      </c>
      <c r="E907" t="s">
        <v>23757</v>
      </c>
      <c r="F907">
        <v>59</v>
      </c>
    </row>
    <row r="908" spans="1:6" x14ac:dyDescent="0.25">
      <c r="A908" t="s">
        <v>50</v>
      </c>
      <c r="B908">
        <v>2010</v>
      </c>
      <c r="C908" t="s">
        <v>23</v>
      </c>
      <c r="D908" t="s">
        <v>102</v>
      </c>
      <c r="E908" t="s">
        <v>23758</v>
      </c>
      <c r="F908">
        <v>151</v>
      </c>
    </row>
    <row r="909" spans="1:6" x14ac:dyDescent="0.25">
      <c r="A909" t="s">
        <v>50</v>
      </c>
      <c r="B909">
        <v>2010</v>
      </c>
      <c r="C909" t="s">
        <v>23</v>
      </c>
      <c r="D909" t="s">
        <v>107</v>
      </c>
      <c r="E909" t="s">
        <v>23759</v>
      </c>
      <c r="F909">
        <v>237</v>
      </c>
    </row>
    <row r="910" spans="1:6" x14ac:dyDescent="0.25">
      <c r="A910" t="s">
        <v>50</v>
      </c>
      <c r="B910">
        <v>2010</v>
      </c>
      <c r="C910" t="s">
        <v>23</v>
      </c>
      <c r="D910" t="s">
        <v>39</v>
      </c>
      <c r="E910" t="s">
        <v>23760</v>
      </c>
      <c r="F910">
        <v>84</v>
      </c>
    </row>
    <row r="911" spans="1:6" x14ac:dyDescent="0.25">
      <c r="A911" t="s">
        <v>50</v>
      </c>
      <c r="B911">
        <v>2010</v>
      </c>
      <c r="C911" t="s">
        <v>23</v>
      </c>
      <c r="D911" t="s">
        <v>103</v>
      </c>
      <c r="E911" t="s">
        <v>23761</v>
      </c>
      <c r="F911">
        <v>2470</v>
      </c>
    </row>
    <row r="912" spans="1:6" x14ac:dyDescent="0.25">
      <c r="A912" t="s">
        <v>50</v>
      </c>
      <c r="B912">
        <v>2010</v>
      </c>
      <c r="C912" t="s">
        <v>21</v>
      </c>
      <c r="D912" t="s">
        <v>38</v>
      </c>
      <c r="E912" t="s">
        <v>23762</v>
      </c>
      <c r="F912">
        <v>49</v>
      </c>
    </row>
    <row r="913" spans="1:6" x14ac:dyDescent="0.25">
      <c r="A913" t="s">
        <v>50</v>
      </c>
      <c r="B913">
        <v>2010</v>
      </c>
      <c r="C913" t="s">
        <v>21</v>
      </c>
      <c r="D913" t="s">
        <v>40</v>
      </c>
      <c r="E913" t="s">
        <v>23763</v>
      </c>
      <c r="F913">
        <v>53</v>
      </c>
    </row>
    <row r="914" spans="1:6" x14ac:dyDescent="0.25">
      <c r="A914" t="s">
        <v>50</v>
      </c>
      <c r="B914">
        <v>2010</v>
      </c>
      <c r="C914" t="s">
        <v>21</v>
      </c>
      <c r="D914" t="s">
        <v>102</v>
      </c>
      <c r="E914" t="s">
        <v>23764</v>
      </c>
      <c r="F914">
        <v>114</v>
      </c>
    </row>
    <row r="915" spans="1:6" x14ac:dyDescent="0.25">
      <c r="A915" t="s">
        <v>50</v>
      </c>
      <c r="B915">
        <v>2010</v>
      </c>
      <c r="C915" t="s">
        <v>21</v>
      </c>
      <c r="D915" t="s">
        <v>107</v>
      </c>
      <c r="E915" t="s">
        <v>23765</v>
      </c>
      <c r="F915">
        <v>159</v>
      </c>
    </row>
    <row r="916" spans="1:6" x14ac:dyDescent="0.25">
      <c r="A916" t="s">
        <v>50</v>
      </c>
      <c r="B916">
        <v>2010</v>
      </c>
      <c r="C916" t="s">
        <v>21</v>
      </c>
      <c r="D916" t="s">
        <v>39</v>
      </c>
      <c r="E916" t="s">
        <v>23766</v>
      </c>
      <c r="F916">
        <v>122</v>
      </c>
    </row>
    <row r="917" spans="1:6" x14ac:dyDescent="0.25">
      <c r="A917" t="s">
        <v>50</v>
      </c>
      <c r="B917">
        <v>2010</v>
      </c>
      <c r="C917" t="s">
        <v>21</v>
      </c>
      <c r="D917" t="s">
        <v>103</v>
      </c>
      <c r="E917" t="s">
        <v>23767</v>
      </c>
      <c r="F917">
        <v>1728</v>
      </c>
    </row>
    <row r="918" spans="1:6" x14ac:dyDescent="0.25">
      <c r="A918" t="s">
        <v>50</v>
      </c>
      <c r="B918">
        <v>2010</v>
      </c>
      <c r="C918" t="s">
        <v>17</v>
      </c>
      <c r="D918" t="s">
        <v>38</v>
      </c>
      <c r="E918" t="s">
        <v>23768</v>
      </c>
      <c r="F918">
        <v>24</v>
      </c>
    </row>
    <row r="919" spans="1:6" x14ac:dyDescent="0.25">
      <c r="A919" t="s">
        <v>50</v>
      </c>
      <c r="B919">
        <v>2010</v>
      </c>
      <c r="C919" t="s">
        <v>17</v>
      </c>
      <c r="D919" t="s">
        <v>40</v>
      </c>
      <c r="E919" t="s">
        <v>23769</v>
      </c>
      <c r="F919">
        <v>59</v>
      </c>
    </row>
    <row r="920" spans="1:6" x14ac:dyDescent="0.25">
      <c r="A920" t="s">
        <v>50</v>
      </c>
      <c r="B920">
        <v>2010</v>
      </c>
      <c r="C920" t="s">
        <v>17</v>
      </c>
      <c r="D920" t="s">
        <v>102</v>
      </c>
      <c r="E920" t="s">
        <v>23770</v>
      </c>
      <c r="F920">
        <v>175</v>
      </c>
    </row>
    <row r="921" spans="1:6" x14ac:dyDescent="0.25">
      <c r="A921" t="s">
        <v>50</v>
      </c>
      <c r="B921">
        <v>2010</v>
      </c>
      <c r="C921" t="s">
        <v>17</v>
      </c>
      <c r="D921" t="s">
        <v>107</v>
      </c>
      <c r="E921" t="s">
        <v>23771</v>
      </c>
      <c r="F921">
        <v>253</v>
      </c>
    </row>
    <row r="922" spans="1:6" x14ac:dyDescent="0.25">
      <c r="A922" t="s">
        <v>50</v>
      </c>
      <c r="B922">
        <v>2010</v>
      </c>
      <c r="C922" t="s">
        <v>17</v>
      </c>
      <c r="D922" t="s">
        <v>39</v>
      </c>
      <c r="E922" t="s">
        <v>23772</v>
      </c>
      <c r="F922">
        <v>90</v>
      </c>
    </row>
    <row r="923" spans="1:6" x14ac:dyDescent="0.25">
      <c r="A923" t="s">
        <v>50</v>
      </c>
      <c r="B923">
        <v>2010</v>
      </c>
      <c r="C923" t="s">
        <v>17</v>
      </c>
      <c r="D923" t="s">
        <v>103</v>
      </c>
      <c r="E923" t="s">
        <v>23773</v>
      </c>
      <c r="F923">
        <v>2590</v>
      </c>
    </row>
    <row r="924" spans="1:6" x14ac:dyDescent="0.25">
      <c r="A924" t="s">
        <v>50</v>
      </c>
      <c r="B924">
        <v>2010</v>
      </c>
      <c r="C924" t="s">
        <v>22852</v>
      </c>
      <c r="D924" t="s">
        <v>40</v>
      </c>
      <c r="E924" t="s">
        <v>23774</v>
      </c>
      <c r="F924">
        <v>1</v>
      </c>
    </row>
    <row r="925" spans="1:6" x14ac:dyDescent="0.25">
      <c r="A925" t="s">
        <v>50</v>
      </c>
      <c r="B925">
        <v>2010</v>
      </c>
      <c r="C925" t="s">
        <v>22852</v>
      </c>
      <c r="D925" t="s">
        <v>107</v>
      </c>
      <c r="E925" t="s">
        <v>23775</v>
      </c>
      <c r="F925">
        <v>2</v>
      </c>
    </row>
    <row r="926" spans="1:6" x14ac:dyDescent="0.25">
      <c r="A926" t="s">
        <v>50</v>
      </c>
      <c r="B926">
        <v>2010</v>
      </c>
      <c r="C926" t="s">
        <v>22852</v>
      </c>
      <c r="D926" t="s">
        <v>103</v>
      </c>
      <c r="E926" t="s">
        <v>23776</v>
      </c>
      <c r="F926">
        <v>28</v>
      </c>
    </row>
    <row r="927" spans="1:6" x14ac:dyDescent="0.25">
      <c r="A927" t="s">
        <v>50</v>
      </c>
      <c r="B927">
        <v>2010</v>
      </c>
      <c r="C927" t="s">
        <v>15</v>
      </c>
      <c r="D927" t="s">
        <v>38</v>
      </c>
      <c r="E927" t="s">
        <v>23777</v>
      </c>
      <c r="F927">
        <v>3</v>
      </c>
    </row>
    <row r="928" spans="1:6" x14ac:dyDescent="0.25">
      <c r="A928" t="s">
        <v>50</v>
      </c>
      <c r="B928">
        <v>2010</v>
      </c>
      <c r="C928" t="s">
        <v>15</v>
      </c>
      <c r="D928" t="s">
        <v>40</v>
      </c>
      <c r="E928" t="s">
        <v>23778</v>
      </c>
      <c r="F928">
        <v>8</v>
      </c>
    </row>
    <row r="929" spans="1:6" x14ac:dyDescent="0.25">
      <c r="A929" t="s">
        <v>50</v>
      </c>
      <c r="B929">
        <v>2010</v>
      </c>
      <c r="C929" t="s">
        <v>15</v>
      </c>
      <c r="D929" t="s">
        <v>102</v>
      </c>
      <c r="E929" t="s">
        <v>23779</v>
      </c>
      <c r="F929">
        <v>31</v>
      </c>
    </row>
    <row r="930" spans="1:6" x14ac:dyDescent="0.25">
      <c r="A930" t="s">
        <v>50</v>
      </c>
      <c r="B930">
        <v>2010</v>
      </c>
      <c r="C930" t="s">
        <v>15</v>
      </c>
      <c r="D930" t="s">
        <v>107</v>
      </c>
      <c r="E930" t="s">
        <v>23780</v>
      </c>
      <c r="F930">
        <v>54</v>
      </c>
    </row>
    <row r="931" spans="1:6" x14ac:dyDescent="0.25">
      <c r="A931" t="s">
        <v>50</v>
      </c>
      <c r="B931">
        <v>2010</v>
      </c>
      <c r="C931" t="s">
        <v>15</v>
      </c>
      <c r="D931" t="s">
        <v>39</v>
      </c>
      <c r="E931" t="s">
        <v>23781</v>
      </c>
      <c r="F931">
        <v>13</v>
      </c>
    </row>
    <row r="932" spans="1:6" x14ac:dyDescent="0.25">
      <c r="A932" t="s">
        <v>50</v>
      </c>
      <c r="B932">
        <v>2010</v>
      </c>
      <c r="C932" t="s">
        <v>15</v>
      </c>
      <c r="D932" t="s">
        <v>103</v>
      </c>
      <c r="E932" t="s">
        <v>23782</v>
      </c>
      <c r="F932">
        <v>383</v>
      </c>
    </row>
    <row r="933" spans="1:6" x14ac:dyDescent="0.25">
      <c r="A933" t="s">
        <v>50</v>
      </c>
      <c r="B933">
        <v>2010</v>
      </c>
      <c r="C933" t="s">
        <v>19</v>
      </c>
      <c r="D933" t="s">
        <v>38</v>
      </c>
      <c r="E933" t="s">
        <v>23783</v>
      </c>
      <c r="F933">
        <v>19</v>
      </c>
    </row>
    <row r="934" spans="1:6" x14ac:dyDescent="0.25">
      <c r="A934" t="s">
        <v>50</v>
      </c>
      <c r="B934">
        <v>2010</v>
      </c>
      <c r="C934" t="s">
        <v>19</v>
      </c>
      <c r="D934" t="s">
        <v>40</v>
      </c>
      <c r="E934" t="s">
        <v>23784</v>
      </c>
      <c r="F934">
        <v>45</v>
      </c>
    </row>
    <row r="935" spans="1:6" x14ac:dyDescent="0.25">
      <c r="A935" t="s">
        <v>50</v>
      </c>
      <c r="B935">
        <v>2010</v>
      </c>
      <c r="C935" t="s">
        <v>19</v>
      </c>
      <c r="D935" t="s">
        <v>102</v>
      </c>
      <c r="E935" t="s">
        <v>23785</v>
      </c>
      <c r="F935">
        <v>118</v>
      </c>
    </row>
    <row r="936" spans="1:6" x14ac:dyDescent="0.25">
      <c r="A936" t="s">
        <v>50</v>
      </c>
      <c r="B936">
        <v>2010</v>
      </c>
      <c r="C936" t="s">
        <v>19</v>
      </c>
      <c r="D936" t="s">
        <v>107</v>
      </c>
      <c r="E936" t="s">
        <v>23786</v>
      </c>
      <c r="F936">
        <v>170</v>
      </c>
    </row>
    <row r="937" spans="1:6" x14ac:dyDescent="0.25">
      <c r="A937" t="s">
        <v>50</v>
      </c>
      <c r="B937">
        <v>2010</v>
      </c>
      <c r="C937" t="s">
        <v>19</v>
      </c>
      <c r="D937" t="s">
        <v>39</v>
      </c>
      <c r="E937" t="s">
        <v>23787</v>
      </c>
      <c r="F937">
        <v>71</v>
      </c>
    </row>
    <row r="938" spans="1:6" x14ac:dyDescent="0.25">
      <c r="A938" t="s">
        <v>50</v>
      </c>
      <c r="B938">
        <v>2010</v>
      </c>
      <c r="C938" t="s">
        <v>19</v>
      </c>
      <c r="D938" t="s">
        <v>103</v>
      </c>
      <c r="E938" t="s">
        <v>23788</v>
      </c>
      <c r="F938">
        <v>2106</v>
      </c>
    </row>
    <row r="939" spans="1:6" x14ac:dyDescent="0.25">
      <c r="A939" t="s">
        <v>50</v>
      </c>
      <c r="B939">
        <v>2010</v>
      </c>
      <c r="C939" t="s">
        <v>20</v>
      </c>
      <c r="D939" t="s">
        <v>38</v>
      </c>
      <c r="E939" t="s">
        <v>23789</v>
      </c>
      <c r="F939">
        <v>6</v>
      </c>
    </row>
    <row r="940" spans="1:6" x14ac:dyDescent="0.25">
      <c r="A940" t="s">
        <v>50</v>
      </c>
      <c r="B940">
        <v>2010</v>
      </c>
      <c r="C940" t="s">
        <v>20</v>
      </c>
      <c r="D940" t="s">
        <v>40</v>
      </c>
      <c r="E940" t="s">
        <v>23790</v>
      </c>
      <c r="F940">
        <v>13</v>
      </c>
    </row>
    <row r="941" spans="1:6" x14ac:dyDescent="0.25">
      <c r="A941" t="s">
        <v>50</v>
      </c>
      <c r="B941">
        <v>2010</v>
      </c>
      <c r="C941" t="s">
        <v>20</v>
      </c>
      <c r="D941" t="s">
        <v>102</v>
      </c>
      <c r="E941" t="s">
        <v>23791</v>
      </c>
      <c r="F941">
        <v>55</v>
      </c>
    </row>
    <row r="942" spans="1:6" x14ac:dyDescent="0.25">
      <c r="A942" t="s">
        <v>50</v>
      </c>
      <c r="B942">
        <v>2010</v>
      </c>
      <c r="C942" t="s">
        <v>20</v>
      </c>
      <c r="D942" t="s">
        <v>107</v>
      </c>
      <c r="E942" t="s">
        <v>23792</v>
      </c>
      <c r="F942">
        <v>14</v>
      </c>
    </row>
    <row r="943" spans="1:6" x14ac:dyDescent="0.25">
      <c r="A943" t="s">
        <v>50</v>
      </c>
      <c r="B943">
        <v>2010</v>
      </c>
      <c r="C943" t="s">
        <v>20</v>
      </c>
      <c r="D943" t="s">
        <v>39</v>
      </c>
      <c r="E943" t="s">
        <v>23793</v>
      </c>
      <c r="F943">
        <v>34</v>
      </c>
    </row>
    <row r="944" spans="1:6" x14ac:dyDescent="0.25">
      <c r="A944" t="s">
        <v>50</v>
      </c>
      <c r="B944">
        <v>2010</v>
      </c>
      <c r="C944" t="s">
        <v>20</v>
      </c>
      <c r="D944" t="s">
        <v>103</v>
      </c>
      <c r="E944" t="s">
        <v>23794</v>
      </c>
      <c r="F944">
        <v>684</v>
      </c>
    </row>
    <row r="945" spans="1:6" x14ac:dyDescent="0.25">
      <c r="A945" t="s">
        <v>50</v>
      </c>
      <c r="B945">
        <v>2010</v>
      </c>
      <c r="C945" t="s">
        <v>18</v>
      </c>
      <c r="D945" t="s">
        <v>38</v>
      </c>
      <c r="E945" t="s">
        <v>23795</v>
      </c>
      <c r="F945">
        <v>22</v>
      </c>
    </row>
    <row r="946" spans="1:6" x14ac:dyDescent="0.25">
      <c r="A946" t="s">
        <v>50</v>
      </c>
      <c r="B946">
        <v>2010</v>
      </c>
      <c r="C946" t="s">
        <v>18</v>
      </c>
      <c r="D946" t="s">
        <v>40</v>
      </c>
      <c r="E946" t="s">
        <v>23796</v>
      </c>
      <c r="F946">
        <v>42</v>
      </c>
    </row>
    <row r="947" spans="1:6" x14ac:dyDescent="0.25">
      <c r="A947" t="s">
        <v>50</v>
      </c>
      <c r="B947">
        <v>2010</v>
      </c>
      <c r="C947" t="s">
        <v>18</v>
      </c>
      <c r="D947" t="s">
        <v>102</v>
      </c>
      <c r="E947" t="s">
        <v>23797</v>
      </c>
      <c r="F947">
        <v>134</v>
      </c>
    </row>
    <row r="948" spans="1:6" x14ac:dyDescent="0.25">
      <c r="A948" t="s">
        <v>50</v>
      </c>
      <c r="B948">
        <v>2010</v>
      </c>
      <c r="C948" t="s">
        <v>18</v>
      </c>
      <c r="D948" t="s">
        <v>107</v>
      </c>
      <c r="E948" t="s">
        <v>23798</v>
      </c>
      <c r="F948">
        <v>189</v>
      </c>
    </row>
    <row r="949" spans="1:6" x14ac:dyDescent="0.25">
      <c r="A949" t="s">
        <v>50</v>
      </c>
      <c r="B949">
        <v>2010</v>
      </c>
      <c r="C949" t="s">
        <v>18</v>
      </c>
      <c r="D949" t="s">
        <v>39</v>
      </c>
      <c r="E949" t="s">
        <v>23799</v>
      </c>
      <c r="F949">
        <v>88</v>
      </c>
    </row>
    <row r="950" spans="1:6" x14ac:dyDescent="0.25">
      <c r="A950" t="s">
        <v>50</v>
      </c>
      <c r="B950">
        <v>2010</v>
      </c>
      <c r="C950" t="s">
        <v>18</v>
      </c>
      <c r="D950" t="s">
        <v>103</v>
      </c>
      <c r="E950" t="s">
        <v>23800</v>
      </c>
      <c r="F950">
        <v>1644</v>
      </c>
    </row>
    <row r="951" spans="1:6" x14ac:dyDescent="0.25">
      <c r="A951" t="s">
        <v>50</v>
      </c>
      <c r="B951">
        <v>2011</v>
      </c>
      <c r="C951" t="s">
        <v>14</v>
      </c>
      <c r="D951" t="s">
        <v>38</v>
      </c>
      <c r="E951" t="s">
        <v>23801</v>
      </c>
      <c r="F951">
        <v>22</v>
      </c>
    </row>
    <row r="952" spans="1:6" x14ac:dyDescent="0.25">
      <c r="A952" t="s">
        <v>50</v>
      </c>
      <c r="B952">
        <v>2011</v>
      </c>
      <c r="C952" t="s">
        <v>14</v>
      </c>
      <c r="D952" t="s">
        <v>40</v>
      </c>
      <c r="E952" t="s">
        <v>23802</v>
      </c>
      <c r="F952">
        <v>62</v>
      </c>
    </row>
    <row r="953" spans="1:6" x14ac:dyDescent="0.25">
      <c r="A953" t="s">
        <v>50</v>
      </c>
      <c r="B953">
        <v>2011</v>
      </c>
      <c r="C953" t="s">
        <v>14</v>
      </c>
      <c r="D953" t="s">
        <v>102</v>
      </c>
      <c r="E953" t="s">
        <v>23803</v>
      </c>
      <c r="F953">
        <v>442</v>
      </c>
    </row>
    <row r="954" spans="1:6" x14ac:dyDescent="0.25">
      <c r="A954" t="s">
        <v>50</v>
      </c>
      <c r="B954">
        <v>2011</v>
      </c>
      <c r="C954" t="s">
        <v>14</v>
      </c>
      <c r="D954" t="s">
        <v>107</v>
      </c>
      <c r="E954" t="s">
        <v>23804</v>
      </c>
      <c r="F954">
        <v>312</v>
      </c>
    </row>
    <row r="955" spans="1:6" x14ac:dyDescent="0.25">
      <c r="A955" t="s">
        <v>50</v>
      </c>
      <c r="B955">
        <v>2011</v>
      </c>
      <c r="C955" t="s">
        <v>14</v>
      </c>
      <c r="D955" t="s">
        <v>39</v>
      </c>
      <c r="E955" t="s">
        <v>23805</v>
      </c>
      <c r="F955">
        <v>161</v>
      </c>
    </row>
    <row r="956" spans="1:6" x14ac:dyDescent="0.25">
      <c r="A956" t="s">
        <v>50</v>
      </c>
      <c r="B956">
        <v>2011</v>
      </c>
      <c r="C956" t="s">
        <v>14</v>
      </c>
      <c r="D956" t="s">
        <v>103</v>
      </c>
      <c r="E956" t="s">
        <v>23806</v>
      </c>
      <c r="F956">
        <v>3835</v>
      </c>
    </row>
    <row r="957" spans="1:6" x14ac:dyDescent="0.25">
      <c r="A957" t="s">
        <v>50</v>
      </c>
      <c r="B957">
        <v>2011</v>
      </c>
      <c r="C957" t="s">
        <v>12</v>
      </c>
      <c r="D957" t="s">
        <v>40</v>
      </c>
      <c r="E957" t="s">
        <v>23807</v>
      </c>
      <c r="F957">
        <v>5</v>
      </c>
    </row>
    <row r="958" spans="1:6" x14ac:dyDescent="0.25">
      <c r="A958" t="s">
        <v>50</v>
      </c>
      <c r="B958">
        <v>2011</v>
      </c>
      <c r="C958" t="s">
        <v>12</v>
      </c>
      <c r="D958" t="s">
        <v>102</v>
      </c>
      <c r="E958" t="s">
        <v>23808</v>
      </c>
      <c r="F958">
        <v>54</v>
      </c>
    </row>
    <row r="959" spans="1:6" x14ac:dyDescent="0.25">
      <c r="A959" t="s">
        <v>50</v>
      </c>
      <c r="B959">
        <v>2011</v>
      </c>
      <c r="C959" t="s">
        <v>12</v>
      </c>
      <c r="D959" t="s">
        <v>107</v>
      </c>
      <c r="E959" t="s">
        <v>23809</v>
      </c>
      <c r="F959">
        <v>49</v>
      </c>
    </row>
    <row r="960" spans="1:6" x14ac:dyDescent="0.25">
      <c r="A960" t="s">
        <v>50</v>
      </c>
      <c r="B960">
        <v>2011</v>
      </c>
      <c r="C960" t="s">
        <v>12</v>
      </c>
      <c r="D960" t="s">
        <v>39</v>
      </c>
      <c r="E960" t="s">
        <v>23810</v>
      </c>
      <c r="F960">
        <v>10</v>
      </c>
    </row>
    <row r="961" spans="1:6" x14ac:dyDescent="0.25">
      <c r="A961" t="s">
        <v>50</v>
      </c>
      <c r="B961">
        <v>2011</v>
      </c>
      <c r="C961" t="s">
        <v>12</v>
      </c>
      <c r="D961" t="s">
        <v>103</v>
      </c>
      <c r="E961" t="s">
        <v>23811</v>
      </c>
      <c r="F961">
        <v>444</v>
      </c>
    </row>
    <row r="962" spans="1:6" x14ac:dyDescent="0.25">
      <c r="A962" t="s">
        <v>50</v>
      </c>
      <c r="B962">
        <v>2011</v>
      </c>
      <c r="C962" t="s">
        <v>22</v>
      </c>
      <c r="D962" t="s">
        <v>38</v>
      </c>
      <c r="E962" t="s">
        <v>23812</v>
      </c>
      <c r="F962">
        <v>41</v>
      </c>
    </row>
    <row r="963" spans="1:6" x14ac:dyDescent="0.25">
      <c r="A963" t="s">
        <v>50</v>
      </c>
      <c r="B963">
        <v>2011</v>
      </c>
      <c r="C963" t="s">
        <v>22</v>
      </c>
      <c r="D963" t="s">
        <v>40</v>
      </c>
      <c r="E963" t="s">
        <v>23813</v>
      </c>
      <c r="F963">
        <v>58</v>
      </c>
    </row>
    <row r="964" spans="1:6" x14ac:dyDescent="0.25">
      <c r="A964" t="s">
        <v>50</v>
      </c>
      <c r="B964">
        <v>2011</v>
      </c>
      <c r="C964" t="s">
        <v>22</v>
      </c>
      <c r="D964" t="s">
        <v>102</v>
      </c>
      <c r="E964" t="s">
        <v>23814</v>
      </c>
      <c r="F964">
        <v>260</v>
      </c>
    </row>
    <row r="965" spans="1:6" x14ac:dyDescent="0.25">
      <c r="A965" t="s">
        <v>50</v>
      </c>
      <c r="B965">
        <v>2011</v>
      </c>
      <c r="C965" t="s">
        <v>22</v>
      </c>
      <c r="D965" t="s">
        <v>107</v>
      </c>
      <c r="E965" t="s">
        <v>23815</v>
      </c>
      <c r="F965">
        <v>160</v>
      </c>
    </row>
    <row r="966" spans="1:6" x14ac:dyDescent="0.25">
      <c r="A966" t="s">
        <v>50</v>
      </c>
      <c r="B966">
        <v>2011</v>
      </c>
      <c r="C966" t="s">
        <v>22</v>
      </c>
      <c r="D966" t="s">
        <v>39</v>
      </c>
      <c r="E966" t="s">
        <v>23816</v>
      </c>
      <c r="F966">
        <v>169</v>
      </c>
    </row>
    <row r="967" spans="1:6" x14ac:dyDescent="0.25">
      <c r="A967" t="s">
        <v>50</v>
      </c>
      <c r="B967">
        <v>2011</v>
      </c>
      <c r="C967" t="s">
        <v>22</v>
      </c>
      <c r="D967" t="s">
        <v>103</v>
      </c>
      <c r="E967" t="s">
        <v>23817</v>
      </c>
      <c r="F967">
        <v>3119</v>
      </c>
    </row>
    <row r="968" spans="1:6" x14ac:dyDescent="0.25">
      <c r="A968" t="s">
        <v>50</v>
      </c>
      <c r="B968">
        <v>2011</v>
      </c>
      <c r="C968" t="s">
        <v>23</v>
      </c>
      <c r="D968" t="s">
        <v>38</v>
      </c>
      <c r="E968" t="s">
        <v>23818</v>
      </c>
      <c r="F968">
        <v>20</v>
      </c>
    </row>
    <row r="969" spans="1:6" x14ac:dyDescent="0.25">
      <c r="A969" t="s">
        <v>50</v>
      </c>
      <c r="B969">
        <v>2011</v>
      </c>
      <c r="C969" t="s">
        <v>23</v>
      </c>
      <c r="D969" t="s">
        <v>40</v>
      </c>
      <c r="E969" t="s">
        <v>23819</v>
      </c>
      <c r="F969">
        <v>49</v>
      </c>
    </row>
    <row r="970" spans="1:6" x14ac:dyDescent="0.25">
      <c r="A970" t="s">
        <v>50</v>
      </c>
      <c r="B970">
        <v>2011</v>
      </c>
      <c r="C970" t="s">
        <v>23</v>
      </c>
      <c r="D970" t="s">
        <v>102</v>
      </c>
      <c r="E970" t="s">
        <v>23820</v>
      </c>
      <c r="F970">
        <v>197</v>
      </c>
    </row>
    <row r="971" spans="1:6" x14ac:dyDescent="0.25">
      <c r="A971" t="s">
        <v>50</v>
      </c>
      <c r="B971">
        <v>2011</v>
      </c>
      <c r="C971" t="s">
        <v>23</v>
      </c>
      <c r="D971" t="s">
        <v>107</v>
      </c>
      <c r="E971" t="s">
        <v>23821</v>
      </c>
      <c r="F971">
        <v>137</v>
      </c>
    </row>
    <row r="972" spans="1:6" x14ac:dyDescent="0.25">
      <c r="A972" t="s">
        <v>50</v>
      </c>
      <c r="B972">
        <v>2011</v>
      </c>
      <c r="C972" t="s">
        <v>23</v>
      </c>
      <c r="D972" t="s">
        <v>39</v>
      </c>
      <c r="E972" t="s">
        <v>23822</v>
      </c>
      <c r="F972">
        <v>81</v>
      </c>
    </row>
    <row r="973" spans="1:6" x14ac:dyDescent="0.25">
      <c r="A973" t="s">
        <v>50</v>
      </c>
      <c r="B973">
        <v>2011</v>
      </c>
      <c r="C973" t="s">
        <v>23</v>
      </c>
      <c r="D973" t="s">
        <v>103</v>
      </c>
      <c r="E973" t="s">
        <v>23823</v>
      </c>
      <c r="F973">
        <v>2557</v>
      </c>
    </row>
    <row r="974" spans="1:6" x14ac:dyDescent="0.25">
      <c r="A974" t="s">
        <v>50</v>
      </c>
      <c r="B974">
        <v>2011</v>
      </c>
      <c r="C974" t="s">
        <v>21</v>
      </c>
      <c r="D974" t="s">
        <v>38</v>
      </c>
      <c r="E974" t="s">
        <v>23824</v>
      </c>
      <c r="F974">
        <v>35</v>
      </c>
    </row>
    <row r="975" spans="1:6" x14ac:dyDescent="0.25">
      <c r="A975" t="s">
        <v>50</v>
      </c>
      <c r="B975">
        <v>2011</v>
      </c>
      <c r="C975" t="s">
        <v>21</v>
      </c>
      <c r="D975" t="s">
        <v>40</v>
      </c>
      <c r="E975" t="s">
        <v>23825</v>
      </c>
      <c r="F975">
        <v>41</v>
      </c>
    </row>
    <row r="976" spans="1:6" x14ac:dyDescent="0.25">
      <c r="A976" t="s">
        <v>50</v>
      </c>
      <c r="B976">
        <v>2011</v>
      </c>
      <c r="C976" t="s">
        <v>21</v>
      </c>
      <c r="D976" t="s">
        <v>102</v>
      </c>
      <c r="E976" t="s">
        <v>23826</v>
      </c>
      <c r="F976">
        <v>162</v>
      </c>
    </row>
    <row r="977" spans="1:6" x14ac:dyDescent="0.25">
      <c r="A977" t="s">
        <v>50</v>
      </c>
      <c r="B977">
        <v>2011</v>
      </c>
      <c r="C977" t="s">
        <v>21</v>
      </c>
      <c r="D977" t="s">
        <v>107</v>
      </c>
      <c r="E977" t="s">
        <v>23827</v>
      </c>
      <c r="F977">
        <v>93</v>
      </c>
    </row>
    <row r="978" spans="1:6" x14ac:dyDescent="0.25">
      <c r="A978" t="s">
        <v>50</v>
      </c>
      <c r="B978">
        <v>2011</v>
      </c>
      <c r="C978" t="s">
        <v>21</v>
      </c>
      <c r="D978" t="s">
        <v>39</v>
      </c>
      <c r="E978" t="s">
        <v>23828</v>
      </c>
      <c r="F978">
        <v>122</v>
      </c>
    </row>
    <row r="979" spans="1:6" x14ac:dyDescent="0.25">
      <c r="A979" t="s">
        <v>50</v>
      </c>
      <c r="B979">
        <v>2011</v>
      </c>
      <c r="C979" t="s">
        <v>21</v>
      </c>
      <c r="D979" t="s">
        <v>103</v>
      </c>
      <c r="E979" t="s">
        <v>23829</v>
      </c>
      <c r="F979">
        <v>1772</v>
      </c>
    </row>
    <row r="980" spans="1:6" x14ac:dyDescent="0.25">
      <c r="A980" t="s">
        <v>50</v>
      </c>
      <c r="B980">
        <v>2011</v>
      </c>
      <c r="C980" t="s">
        <v>17</v>
      </c>
      <c r="D980" t="s">
        <v>38</v>
      </c>
      <c r="E980" t="s">
        <v>23830</v>
      </c>
      <c r="F980">
        <v>15</v>
      </c>
    </row>
    <row r="981" spans="1:6" x14ac:dyDescent="0.25">
      <c r="A981" t="s">
        <v>50</v>
      </c>
      <c r="B981">
        <v>2011</v>
      </c>
      <c r="C981" t="s">
        <v>17</v>
      </c>
      <c r="D981" t="s">
        <v>40</v>
      </c>
      <c r="E981" t="s">
        <v>23831</v>
      </c>
      <c r="F981">
        <v>38</v>
      </c>
    </row>
    <row r="982" spans="1:6" x14ac:dyDescent="0.25">
      <c r="A982" t="s">
        <v>50</v>
      </c>
      <c r="B982">
        <v>2011</v>
      </c>
      <c r="C982" t="s">
        <v>17</v>
      </c>
      <c r="D982" t="s">
        <v>102</v>
      </c>
      <c r="E982" t="s">
        <v>23832</v>
      </c>
      <c r="F982">
        <v>230</v>
      </c>
    </row>
    <row r="983" spans="1:6" x14ac:dyDescent="0.25">
      <c r="A983" t="s">
        <v>50</v>
      </c>
      <c r="B983">
        <v>2011</v>
      </c>
      <c r="C983" t="s">
        <v>17</v>
      </c>
      <c r="D983" t="s">
        <v>107</v>
      </c>
      <c r="E983" t="s">
        <v>23833</v>
      </c>
      <c r="F983">
        <v>184</v>
      </c>
    </row>
    <row r="984" spans="1:6" x14ac:dyDescent="0.25">
      <c r="A984" t="s">
        <v>50</v>
      </c>
      <c r="B984">
        <v>2011</v>
      </c>
      <c r="C984" t="s">
        <v>17</v>
      </c>
      <c r="D984" t="s">
        <v>39</v>
      </c>
      <c r="E984" t="s">
        <v>23834</v>
      </c>
      <c r="F984">
        <v>54</v>
      </c>
    </row>
    <row r="985" spans="1:6" x14ac:dyDescent="0.25">
      <c r="A985" t="s">
        <v>50</v>
      </c>
      <c r="B985">
        <v>2011</v>
      </c>
      <c r="C985" t="s">
        <v>17</v>
      </c>
      <c r="D985" t="s">
        <v>103</v>
      </c>
      <c r="E985" t="s">
        <v>23835</v>
      </c>
      <c r="F985">
        <v>2647</v>
      </c>
    </row>
    <row r="986" spans="1:6" x14ac:dyDescent="0.25">
      <c r="A986" t="s">
        <v>50</v>
      </c>
      <c r="B986">
        <v>2011</v>
      </c>
      <c r="C986" t="s">
        <v>22852</v>
      </c>
      <c r="D986" t="s">
        <v>102</v>
      </c>
      <c r="E986" t="s">
        <v>23836</v>
      </c>
      <c r="F986">
        <v>2</v>
      </c>
    </row>
    <row r="987" spans="1:6" x14ac:dyDescent="0.25">
      <c r="A987" t="s">
        <v>50</v>
      </c>
      <c r="B987">
        <v>2011</v>
      </c>
      <c r="C987" t="s">
        <v>22852</v>
      </c>
      <c r="D987" t="s">
        <v>107</v>
      </c>
      <c r="E987" t="s">
        <v>23837</v>
      </c>
      <c r="F987">
        <v>1</v>
      </c>
    </row>
    <row r="988" spans="1:6" x14ac:dyDescent="0.25">
      <c r="A988" t="s">
        <v>50</v>
      </c>
      <c r="B988">
        <v>2011</v>
      </c>
      <c r="C988" t="s">
        <v>22852</v>
      </c>
      <c r="D988" t="s">
        <v>103</v>
      </c>
      <c r="E988" t="s">
        <v>23838</v>
      </c>
      <c r="F988">
        <v>13</v>
      </c>
    </row>
    <row r="989" spans="1:6" x14ac:dyDescent="0.25">
      <c r="A989" t="s">
        <v>50</v>
      </c>
      <c r="B989">
        <v>2011</v>
      </c>
      <c r="C989" t="s">
        <v>15</v>
      </c>
      <c r="D989" t="s">
        <v>38</v>
      </c>
      <c r="E989" t="s">
        <v>23839</v>
      </c>
      <c r="F989">
        <v>1</v>
      </c>
    </row>
    <row r="990" spans="1:6" x14ac:dyDescent="0.25">
      <c r="A990" t="s">
        <v>50</v>
      </c>
      <c r="B990">
        <v>2011</v>
      </c>
      <c r="C990" t="s">
        <v>15</v>
      </c>
      <c r="D990" t="s">
        <v>40</v>
      </c>
      <c r="E990" t="s">
        <v>23840</v>
      </c>
      <c r="F990">
        <v>4</v>
      </c>
    </row>
    <row r="991" spans="1:6" x14ac:dyDescent="0.25">
      <c r="A991" t="s">
        <v>50</v>
      </c>
      <c r="B991">
        <v>2011</v>
      </c>
      <c r="C991" t="s">
        <v>15</v>
      </c>
      <c r="D991" t="s">
        <v>102</v>
      </c>
      <c r="E991" t="s">
        <v>23841</v>
      </c>
      <c r="F991">
        <v>47</v>
      </c>
    </row>
    <row r="992" spans="1:6" x14ac:dyDescent="0.25">
      <c r="A992" t="s">
        <v>50</v>
      </c>
      <c r="B992">
        <v>2011</v>
      </c>
      <c r="C992" t="s">
        <v>15</v>
      </c>
      <c r="D992" t="s">
        <v>107</v>
      </c>
      <c r="E992" t="s">
        <v>23842</v>
      </c>
      <c r="F992">
        <v>43</v>
      </c>
    </row>
    <row r="993" spans="1:6" x14ac:dyDescent="0.25">
      <c r="A993" t="s">
        <v>50</v>
      </c>
      <c r="B993">
        <v>2011</v>
      </c>
      <c r="C993" t="s">
        <v>15</v>
      </c>
      <c r="D993" t="s">
        <v>39</v>
      </c>
      <c r="E993" t="s">
        <v>23843</v>
      </c>
      <c r="F993">
        <v>7</v>
      </c>
    </row>
    <row r="994" spans="1:6" x14ac:dyDescent="0.25">
      <c r="A994" t="s">
        <v>50</v>
      </c>
      <c r="B994">
        <v>2011</v>
      </c>
      <c r="C994" t="s">
        <v>15</v>
      </c>
      <c r="D994" t="s">
        <v>103</v>
      </c>
      <c r="E994" t="s">
        <v>23844</v>
      </c>
      <c r="F994">
        <v>420</v>
      </c>
    </row>
    <row r="995" spans="1:6" x14ac:dyDescent="0.25">
      <c r="A995" t="s">
        <v>50</v>
      </c>
      <c r="B995">
        <v>2011</v>
      </c>
      <c r="C995" t="s">
        <v>19</v>
      </c>
      <c r="D995" t="s">
        <v>38</v>
      </c>
      <c r="E995" t="s">
        <v>23845</v>
      </c>
      <c r="F995">
        <v>10</v>
      </c>
    </row>
    <row r="996" spans="1:6" x14ac:dyDescent="0.25">
      <c r="A996" t="s">
        <v>50</v>
      </c>
      <c r="B996">
        <v>2011</v>
      </c>
      <c r="C996" t="s">
        <v>19</v>
      </c>
      <c r="D996" t="s">
        <v>40</v>
      </c>
      <c r="E996" t="s">
        <v>23846</v>
      </c>
      <c r="F996">
        <v>36</v>
      </c>
    </row>
    <row r="997" spans="1:6" x14ac:dyDescent="0.25">
      <c r="A997" t="s">
        <v>50</v>
      </c>
      <c r="B997">
        <v>2011</v>
      </c>
      <c r="C997" t="s">
        <v>19</v>
      </c>
      <c r="D997" t="s">
        <v>102</v>
      </c>
      <c r="E997" t="s">
        <v>23847</v>
      </c>
      <c r="F997">
        <v>182</v>
      </c>
    </row>
    <row r="998" spans="1:6" x14ac:dyDescent="0.25">
      <c r="A998" t="s">
        <v>50</v>
      </c>
      <c r="B998">
        <v>2011</v>
      </c>
      <c r="C998" t="s">
        <v>19</v>
      </c>
      <c r="D998" t="s">
        <v>107</v>
      </c>
      <c r="E998" t="s">
        <v>23848</v>
      </c>
      <c r="F998">
        <v>109</v>
      </c>
    </row>
    <row r="999" spans="1:6" x14ac:dyDescent="0.25">
      <c r="A999" t="s">
        <v>50</v>
      </c>
      <c r="B999">
        <v>2011</v>
      </c>
      <c r="C999" t="s">
        <v>19</v>
      </c>
      <c r="D999" t="s">
        <v>39</v>
      </c>
      <c r="E999" t="s">
        <v>23849</v>
      </c>
      <c r="F999">
        <v>100</v>
      </c>
    </row>
    <row r="1000" spans="1:6" x14ac:dyDescent="0.25">
      <c r="A1000" t="s">
        <v>50</v>
      </c>
      <c r="B1000">
        <v>2011</v>
      </c>
      <c r="C1000" t="s">
        <v>19</v>
      </c>
      <c r="D1000" t="s">
        <v>103</v>
      </c>
      <c r="E1000" t="s">
        <v>23850</v>
      </c>
      <c r="F1000">
        <v>2338</v>
      </c>
    </row>
    <row r="1001" spans="1:6" x14ac:dyDescent="0.25">
      <c r="A1001" t="s">
        <v>50</v>
      </c>
      <c r="B1001">
        <v>2011</v>
      </c>
      <c r="C1001" t="s">
        <v>20</v>
      </c>
      <c r="D1001" t="s">
        <v>40</v>
      </c>
      <c r="E1001" t="s">
        <v>23851</v>
      </c>
      <c r="F1001">
        <v>4</v>
      </c>
    </row>
    <row r="1002" spans="1:6" x14ac:dyDescent="0.25">
      <c r="A1002" t="s">
        <v>50</v>
      </c>
      <c r="B1002">
        <v>2011</v>
      </c>
      <c r="C1002" t="s">
        <v>20</v>
      </c>
      <c r="D1002" t="s">
        <v>102</v>
      </c>
      <c r="E1002" t="s">
        <v>23852</v>
      </c>
      <c r="F1002">
        <v>15</v>
      </c>
    </row>
    <row r="1003" spans="1:6" x14ac:dyDescent="0.25">
      <c r="A1003" t="s">
        <v>50</v>
      </c>
      <c r="B1003">
        <v>2011</v>
      </c>
      <c r="C1003" t="s">
        <v>20</v>
      </c>
      <c r="D1003" t="s">
        <v>107</v>
      </c>
      <c r="E1003" t="s">
        <v>23853</v>
      </c>
      <c r="F1003">
        <v>13</v>
      </c>
    </row>
    <row r="1004" spans="1:6" x14ac:dyDescent="0.25">
      <c r="A1004" t="s">
        <v>50</v>
      </c>
      <c r="B1004">
        <v>2011</v>
      </c>
      <c r="C1004" t="s">
        <v>20</v>
      </c>
      <c r="D1004" t="s">
        <v>39</v>
      </c>
      <c r="E1004" t="s">
        <v>23854</v>
      </c>
      <c r="F1004">
        <v>8</v>
      </c>
    </row>
    <row r="1005" spans="1:6" x14ac:dyDescent="0.25">
      <c r="A1005" t="s">
        <v>50</v>
      </c>
      <c r="B1005">
        <v>2011</v>
      </c>
      <c r="C1005" t="s">
        <v>20</v>
      </c>
      <c r="D1005" t="s">
        <v>103</v>
      </c>
      <c r="E1005" t="s">
        <v>23855</v>
      </c>
      <c r="F1005">
        <v>218</v>
      </c>
    </row>
    <row r="1006" spans="1:6" x14ac:dyDescent="0.25">
      <c r="A1006" t="s">
        <v>50</v>
      </c>
      <c r="B1006">
        <v>2011</v>
      </c>
      <c r="C1006" t="s">
        <v>18</v>
      </c>
      <c r="D1006" t="s">
        <v>38</v>
      </c>
      <c r="E1006" t="s">
        <v>23856</v>
      </c>
      <c r="F1006">
        <v>14</v>
      </c>
    </row>
    <row r="1007" spans="1:6" x14ac:dyDescent="0.25">
      <c r="A1007" t="s">
        <v>50</v>
      </c>
      <c r="B1007">
        <v>2011</v>
      </c>
      <c r="C1007" t="s">
        <v>18</v>
      </c>
      <c r="D1007" t="s">
        <v>40</v>
      </c>
      <c r="E1007" t="s">
        <v>23857</v>
      </c>
      <c r="F1007">
        <v>30</v>
      </c>
    </row>
    <row r="1008" spans="1:6" x14ac:dyDescent="0.25">
      <c r="A1008" t="s">
        <v>50</v>
      </c>
      <c r="B1008">
        <v>2011</v>
      </c>
      <c r="C1008" t="s">
        <v>18</v>
      </c>
      <c r="D1008" t="s">
        <v>102</v>
      </c>
      <c r="E1008" t="s">
        <v>23858</v>
      </c>
      <c r="F1008">
        <v>196</v>
      </c>
    </row>
    <row r="1009" spans="1:6" x14ac:dyDescent="0.25">
      <c r="A1009" t="s">
        <v>50</v>
      </c>
      <c r="B1009">
        <v>2011</v>
      </c>
      <c r="C1009" t="s">
        <v>18</v>
      </c>
      <c r="D1009" t="s">
        <v>107</v>
      </c>
      <c r="E1009" t="s">
        <v>23859</v>
      </c>
      <c r="F1009">
        <v>125</v>
      </c>
    </row>
    <row r="1010" spans="1:6" x14ac:dyDescent="0.25">
      <c r="A1010" t="s">
        <v>50</v>
      </c>
      <c r="B1010">
        <v>2011</v>
      </c>
      <c r="C1010" t="s">
        <v>18</v>
      </c>
      <c r="D1010" t="s">
        <v>39</v>
      </c>
      <c r="E1010" t="s">
        <v>23860</v>
      </c>
      <c r="F1010">
        <v>70</v>
      </c>
    </row>
    <row r="1011" spans="1:6" x14ac:dyDescent="0.25">
      <c r="A1011" t="s">
        <v>50</v>
      </c>
      <c r="B1011">
        <v>2011</v>
      </c>
      <c r="C1011" t="s">
        <v>18</v>
      </c>
      <c r="D1011" t="s">
        <v>103</v>
      </c>
      <c r="E1011" t="s">
        <v>23861</v>
      </c>
      <c r="F1011">
        <v>1876</v>
      </c>
    </row>
    <row r="1012" spans="1:6" x14ac:dyDescent="0.25">
      <c r="A1012" t="s">
        <v>50</v>
      </c>
      <c r="B1012">
        <v>2012</v>
      </c>
      <c r="C1012" t="s">
        <v>14</v>
      </c>
      <c r="D1012" t="s">
        <v>38</v>
      </c>
      <c r="E1012" t="s">
        <v>23862</v>
      </c>
      <c r="F1012">
        <v>52</v>
      </c>
    </row>
    <row r="1013" spans="1:6" x14ac:dyDescent="0.25">
      <c r="A1013" t="s">
        <v>50</v>
      </c>
      <c r="B1013">
        <v>2012</v>
      </c>
      <c r="C1013" t="s">
        <v>14</v>
      </c>
      <c r="D1013" t="s">
        <v>40</v>
      </c>
      <c r="E1013" t="s">
        <v>23863</v>
      </c>
      <c r="F1013">
        <v>123</v>
      </c>
    </row>
    <row r="1014" spans="1:6" x14ac:dyDescent="0.25">
      <c r="A1014" t="s">
        <v>50</v>
      </c>
      <c r="B1014">
        <v>2012</v>
      </c>
      <c r="C1014" t="s">
        <v>14</v>
      </c>
      <c r="D1014" t="s">
        <v>102</v>
      </c>
      <c r="E1014" t="s">
        <v>23864</v>
      </c>
      <c r="F1014">
        <v>391</v>
      </c>
    </row>
    <row r="1015" spans="1:6" x14ac:dyDescent="0.25">
      <c r="A1015" t="s">
        <v>50</v>
      </c>
      <c r="B1015">
        <v>2012</v>
      </c>
      <c r="C1015" t="s">
        <v>14</v>
      </c>
      <c r="D1015" t="s">
        <v>107</v>
      </c>
      <c r="E1015" t="s">
        <v>23865</v>
      </c>
      <c r="F1015">
        <v>546</v>
      </c>
    </row>
    <row r="1016" spans="1:6" x14ac:dyDescent="0.25">
      <c r="A1016" t="s">
        <v>50</v>
      </c>
      <c r="B1016">
        <v>2012</v>
      </c>
      <c r="C1016" t="s">
        <v>14</v>
      </c>
      <c r="D1016" t="s">
        <v>39</v>
      </c>
      <c r="E1016" t="s">
        <v>23866</v>
      </c>
      <c r="F1016">
        <v>198</v>
      </c>
    </row>
    <row r="1017" spans="1:6" x14ac:dyDescent="0.25">
      <c r="A1017" t="s">
        <v>50</v>
      </c>
      <c r="B1017">
        <v>2012</v>
      </c>
      <c r="C1017" t="s">
        <v>14</v>
      </c>
      <c r="D1017" t="s">
        <v>103</v>
      </c>
      <c r="E1017" t="s">
        <v>23867</v>
      </c>
      <c r="F1017">
        <v>3593</v>
      </c>
    </row>
    <row r="1018" spans="1:6" x14ac:dyDescent="0.25">
      <c r="A1018" t="s">
        <v>50</v>
      </c>
      <c r="B1018">
        <v>2012</v>
      </c>
      <c r="C1018" t="s">
        <v>12</v>
      </c>
      <c r="D1018" t="s">
        <v>40</v>
      </c>
      <c r="E1018" t="s">
        <v>23868</v>
      </c>
      <c r="F1018">
        <v>21</v>
      </c>
    </row>
    <row r="1019" spans="1:6" x14ac:dyDescent="0.25">
      <c r="A1019" t="s">
        <v>50</v>
      </c>
      <c r="B1019">
        <v>2012</v>
      </c>
      <c r="C1019" t="s">
        <v>12</v>
      </c>
      <c r="D1019" t="s">
        <v>102</v>
      </c>
      <c r="E1019" t="s">
        <v>23869</v>
      </c>
      <c r="F1019">
        <v>45</v>
      </c>
    </row>
    <row r="1020" spans="1:6" x14ac:dyDescent="0.25">
      <c r="A1020" t="s">
        <v>50</v>
      </c>
      <c r="B1020">
        <v>2012</v>
      </c>
      <c r="C1020" t="s">
        <v>12</v>
      </c>
      <c r="D1020" t="s">
        <v>107</v>
      </c>
      <c r="E1020" t="s">
        <v>23870</v>
      </c>
      <c r="F1020">
        <v>39</v>
      </c>
    </row>
    <row r="1021" spans="1:6" x14ac:dyDescent="0.25">
      <c r="A1021" t="s">
        <v>50</v>
      </c>
      <c r="B1021">
        <v>2012</v>
      </c>
      <c r="C1021" t="s">
        <v>12</v>
      </c>
      <c r="D1021" t="s">
        <v>39</v>
      </c>
      <c r="E1021" t="s">
        <v>23871</v>
      </c>
      <c r="F1021">
        <v>21</v>
      </c>
    </row>
    <row r="1022" spans="1:6" x14ac:dyDescent="0.25">
      <c r="A1022" t="s">
        <v>50</v>
      </c>
      <c r="B1022">
        <v>2012</v>
      </c>
      <c r="C1022" t="s">
        <v>12</v>
      </c>
      <c r="D1022" t="s">
        <v>103</v>
      </c>
      <c r="E1022" t="s">
        <v>23872</v>
      </c>
      <c r="F1022">
        <v>455</v>
      </c>
    </row>
    <row r="1023" spans="1:6" x14ac:dyDescent="0.25">
      <c r="A1023" t="s">
        <v>50</v>
      </c>
      <c r="B1023">
        <v>2012</v>
      </c>
      <c r="C1023" t="s">
        <v>22</v>
      </c>
      <c r="D1023" t="s">
        <v>38</v>
      </c>
      <c r="E1023" t="s">
        <v>23873</v>
      </c>
      <c r="F1023">
        <v>66</v>
      </c>
    </row>
    <row r="1024" spans="1:6" x14ac:dyDescent="0.25">
      <c r="A1024" t="s">
        <v>50</v>
      </c>
      <c r="B1024">
        <v>2012</v>
      </c>
      <c r="C1024" t="s">
        <v>22</v>
      </c>
      <c r="D1024" t="s">
        <v>40</v>
      </c>
      <c r="E1024" t="s">
        <v>23874</v>
      </c>
      <c r="F1024">
        <v>97</v>
      </c>
    </row>
    <row r="1025" spans="1:6" x14ac:dyDescent="0.25">
      <c r="A1025" t="s">
        <v>50</v>
      </c>
      <c r="B1025">
        <v>2012</v>
      </c>
      <c r="C1025" t="s">
        <v>22</v>
      </c>
      <c r="D1025" t="s">
        <v>102</v>
      </c>
      <c r="E1025" t="s">
        <v>23875</v>
      </c>
      <c r="F1025">
        <v>233</v>
      </c>
    </row>
    <row r="1026" spans="1:6" x14ac:dyDescent="0.25">
      <c r="A1026" t="s">
        <v>50</v>
      </c>
      <c r="B1026">
        <v>2012</v>
      </c>
      <c r="C1026" t="s">
        <v>22</v>
      </c>
      <c r="D1026" t="s">
        <v>107</v>
      </c>
      <c r="E1026" t="s">
        <v>23876</v>
      </c>
      <c r="F1026">
        <v>252</v>
      </c>
    </row>
    <row r="1027" spans="1:6" x14ac:dyDescent="0.25">
      <c r="A1027" t="s">
        <v>50</v>
      </c>
      <c r="B1027">
        <v>2012</v>
      </c>
      <c r="C1027" t="s">
        <v>22</v>
      </c>
      <c r="D1027" t="s">
        <v>39</v>
      </c>
      <c r="E1027" t="s">
        <v>23877</v>
      </c>
      <c r="F1027">
        <v>167</v>
      </c>
    </row>
    <row r="1028" spans="1:6" x14ac:dyDescent="0.25">
      <c r="A1028" t="s">
        <v>50</v>
      </c>
      <c r="B1028">
        <v>2012</v>
      </c>
      <c r="C1028" t="s">
        <v>22</v>
      </c>
      <c r="D1028" t="s">
        <v>103</v>
      </c>
      <c r="E1028" t="s">
        <v>23878</v>
      </c>
      <c r="F1028">
        <v>3061</v>
      </c>
    </row>
    <row r="1029" spans="1:6" x14ac:dyDescent="0.25">
      <c r="A1029" t="s">
        <v>50</v>
      </c>
      <c r="B1029">
        <v>2012</v>
      </c>
      <c r="C1029" t="s">
        <v>23</v>
      </c>
      <c r="D1029" t="s">
        <v>38</v>
      </c>
      <c r="E1029" t="s">
        <v>23879</v>
      </c>
      <c r="F1029">
        <v>23</v>
      </c>
    </row>
    <row r="1030" spans="1:6" x14ac:dyDescent="0.25">
      <c r="A1030" t="s">
        <v>50</v>
      </c>
      <c r="B1030">
        <v>2012</v>
      </c>
      <c r="C1030" t="s">
        <v>23</v>
      </c>
      <c r="D1030" t="s">
        <v>40</v>
      </c>
      <c r="E1030" t="s">
        <v>23880</v>
      </c>
      <c r="F1030">
        <v>74</v>
      </c>
    </row>
    <row r="1031" spans="1:6" x14ac:dyDescent="0.25">
      <c r="A1031" t="s">
        <v>50</v>
      </c>
      <c r="B1031">
        <v>2012</v>
      </c>
      <c r="C1031" t="s">
        <v>23</v>
      </c>
      <c r="D1031" t="s">
        <v>102</v>
      </c>
      <c r="E1031" t="s">
        <v>23881</v>
      </c>
      <c r="F1031">
        <v>160</v>
      </c>
    </row>
    <row r="1032" spans="1:6" x14ac:dyDescent="0.25">
      <c r="A1032" t="s">
        <v>50</v>
      </c>
      <c r="B1032">
        <v>2012</v>
      </c>
      <c r="C1032" t="s">
        <v>23</v>
      </c>
      <c r="D1032" t="s">
        <v>107</v>
      </c>
      <c r="E1032" t="s">
        <v>23882</v>
      </c>
      <c r="F1032">
        <v>230</v>
      </c>
    </row>
    <row r="1033" spans="1:6" x14ac:dyDescent="0.25">
      <c r="A1033" t="s">
        <v>50</v>
      </c>
      <c r="B1033">
        <v>2012</v>
      </c>
      <c r="C1033" t="s">
        <v>23</v>
      </c>
      <c r="D1033" t="s">
        <v>39</v>
      </c>
      <c r="E1033" t="s">
        <v>23883</v>
      </c>
      <c r="F1033">
        <v>88</v>
      </c>
    </row>
    <row r="1034" spans="1:6" x14ac:dyDescent="0.25">
      <c r="A1034" t="s">
        <v>50</v>
      </c>
      <c r="B1034">
        <v>2012</v>
      </c>
      <c r="C1034" t="s">
        <v>23</v>
      </c>
      <c r="D1034" t="s">
        <v>103</v>
      </c>
      <c r="E1034" t="s">
        <v>23884</v>
      </c>
      <c r="F1034">
        <v>2345</v>
      </c>
    </row>
    <row r="1035" spans="1:6" x14ac:dyDescent="0.25">
      <c r="A1035" t="s">
        <v>50</v>
      </c>
      <c r="B1035">
        <v>2012</v>
      </c>
      <c r="C1035" t="s">
        <v>21</v>
      </c>
      <c r="D1035" t="s">
        <v>38</v>
      </c>
      <c r="E1035" t="s">
        <v>23885</v>
      </c>
      <c r="F1035">
        <v>45</v>
      </c>
    </row>
    <row r="1036" spans="1:6" x14ac:dyDescent="0.25">
      <c r="A1036" t="s">
        <v>50</v>
      </c>
      <c r="B1036">
        <v>2012</v>
      </c>
      <c r="C1036" t="s">
        <v>21</v>
      </c>
      <c r="D1036" t="s">
        <v>40</v>
      </c>
      <c r="E1036" t="s">
        <v>23886</v>
      </c>
      <c r="F1036">
        <v>64</v>
      </c>
    </row>
    <row r="1037" spans="1:6" x14ac:dyDescent="0.25">
      <c r="A1037" t="s">
        <v>50</v>
      </c>
      <c r="B1037">
        <v>2012</v>
      </c>
      <c r="C1037" t="s">
        <v>21</v>
      </c>
      <c r="D1037" t="s">
        <v>102</v>
      </c>
      <c r="E1037" t="s">
        <v>23887</v>
      </c>
      <c r="F1037">
        <v>145</v>
      </c>
    </row>
    <row r="1038" spans="1:6" x14ac:dyDescent="0.25">
      <c r="A1038" t="s">
        <v>50</v>
      </c>
      <c r="B1038">
        <v>2012</v>
      </c>
      <c r="C1038" t="s">
        <v>21</v>
      </c>
      <c r="D1038" t="s">
        <v>107</v>
      </c>
      <c r="E1038" t="s">
        <v>23888</v>
      </c>
      <c r="F1038">
        <v>159</v>
      </c>
    </row>
    <row r="1039" spans="1:6" x14ac:dyDescent="0.25">
      <c r="A1039" t="s">
        <v>50</v>
      </c>
      <c r="B1039">
        <v>2012</v>
      </c>
      <c r="C1039" t="s">
        <v>21</v>
      </c>
      <c r="D1039" t="s">
        <v>39</v>
      </c>
      <c r="E1039" t="s">
        <v>23889</v>
      </c>
      <c r="F1039">
        <v>112</v>
      </c>
    </row>
    <row r="1040" spans="1:6" x14ac:dyDescent="0.25">
      <c r="A1040" t="s">
        <v>50</v>
      </c>
      <c r="B1040">
        <v>2012</v>
      </c>
      <c r="C1040" t="s">
        <v>21</v>
      </c>
      <c r="D1040" t="s">
        <v>103</v>
      </c>
      <c r="E1040" t="s">
        <v>23890</v>
      </c>
      <c r="F1040">
        <v>1664</v>
      </c>
    </row>
    <row r="1041" spans="1:6" x14ac:dyDescent="0.25">
      <c r="A1041" t="s">
        <v>50</v>
      </c>
      <c r="B1041">
        <v>2012</v>
      </c>
      <c r="C1041" t="s">
        <v>17</v>
      </c>
      <c r="D1041" t="s">
        <v>38</v>
      </c>
      <c r="E1041" t="s">
        <v>23891</v>
      </c>
      <c r="F1041">
        <v>14</v>
      </c>
    </row>
    <row r="1042" spans="1:6" x14ac:dyDescent="0.25">
      <c r="A1042" t="s">
        <v>50</v>
      </c>
      <c r="B1042">
        <v>2012</v>
      </c>
      <c r="C1042" t="s">
        <v>17</v>
      </c>
      <c r="D1042" t="s">
        <v>40</v>
      </c>
      <c r="E1042" t="s">
        <v>23892</v>
      </c>
      <c r="F1042">
        <v>66</v>
      </c>
    </row>
    <row r="1043" spans="1:6" x14ac:dyDescent="0.25">
      <c r="A1043" t="s">
        <v>50</v>
      </c>
      <c r="B1043">
        <v>2012</v>
      </c>
      <c r="C1043" t="s">
        <v>17</v>
      </c>
      <c r="D1043" t="s">
        <v>102</v>
      </c>
      <c r="E1043" t="s">
        <v>23893</v>
      </c>
      <c r="F1043">
        <v>224</v>
      </c>
    </row>
    <row r="1044" spans="1:6" x14ac:dyDescent="0.25">
      <c r="A1044" t="s">
        <v>50</v>
      </c>
      <c r="B1044">
        <v>2012</v>
      </c>
      <c r="C1044" t="s">
        <v>17</v>
      </c>
      <c r="D1044" t="s">
        <v>107</v>
      </c>
      <c r="E1044" t="s">
        <v>23894</v>
      </c>
      <c r="F1044">
        <v>314</v>
      </c>
    </row>
    <row r="1045" spans="1:6" x14ac:dyDescent="0.25">
      <c r="A1045" t="s">
        <v>50</v>
      </c>
      <c r="B1045">
        <v>2012</v>
      </c>
      <c r="C1045" t="s">
        <v>17</v>
      </c>
      <c r="D1045" t="s">
        <v>39</v>
      </c>
      <c r="E1045" t="s">
        <v>23895</v>
      </c>
      <c r="F1045">
        <v>94</v>
      </c>
    </row>
    <row r="1046" spans="1:6" x14ac:dyDescent="0.25">
      <c r="A1046" t="s">
        <v>50</v>
      </c>
      <c r="B1046">
        <v>2012</v>
      </c>
      <c r="C1046" t="s">
        <v>17</v>
      </c>
      <c r="D1046" t="s">
        <v>103</v>
      </c>
      <c r="E1046" t="s">
        <v>23896</v>
      </c>
      <c r="F1046">
        <v>2620</v>
      </c>
    </row>
    <row r="1047" spans="1:6" x14ac:dyDescent="0.25">
      <c r="A1047" t="s">
        <v>50</v>
      </c>
      <c r="B1047">
        <v>2012</v>
      </c>
      <c r="C1047" t="s">
        <v>22852</v>
      </c>
      <c r="D1047" t="s">
        <v>38</v>
      </c>
      <c r="E1047" t="s">
        <v>23897</v>
      </c>
      <c r="F1047">
        <v>1</v>
      </c>
    </row>
    <row r="1048" spans="1:6" x14ac:dyDescent="0.25">
      <c r="A1048" t="s">
        <v>50</v>
      </c>
      <c r="B1048">
        <v>2012</v>
      </c>
      <c r="C1048" t="s">
        <v>22852</v>
      </c>
      <c r="D1048" t="s">
        <v>40</v>
      </c>
      <c r="E1048" t="s">
        <v>23898</v>
      </c>
      <c r="F1048">
        <v>1</v>
      </c>
    </row>
    <row r="1049" spans="1:6" x14ac:dyDescent="0.25">
      <c r="A1049" t="s">
        <v>50</v>
      </c>
      <c r="B1049">
        <v>2012</v>
      </c>
      <c r="C1049" t="s">
        <v>22852</v>
      </c>
      <c r="D1049" t="s">
        <v>107</v>
      </c>
      <c r="E1049" t="s">
        <v>23899</v>
      </c>
      <c r="F1049">
        <v>5</v>
      </c>
    </row>
    <row r="1050" spans="1:6" x14ac:dyDescent="0.25">
      <c r="A1050" t="s">
        <v>50</v>
      </c>
      <c r="B1050">
        <v>2012</v>
      </c>
      <c r="C1050" t="s">
        <v>22852</v>
      </c>
      <c r="D1050" t="s">
        <v>103</v>
      </c>
      <c r="E1050" t="s">
        <v>23900</v>
      </c>
      <c r="F1050">
        <v>12</v>
      </c>
    </row>
    <row r="1051" spans="1:6" x14ac:dyDescent="0.25">
      <c r="A1051" t="s">
        <v>50</v>
      </c>
      <c r="B1051">
        <v>2012</v>
      </c>
      <c r="C1051" t="s">
        <v>15</v>
      </c>
      <c r="D1051" t="s">
        <v>38</v>
      </c>
      <c r="E1051" t="s">
        <v>23901</v>
      </c>
      <c r="F1051">
        <v>3</v>
      </c>
    </row>
    <row r="1052" spans="1:6" x14ac:dyDescent="0.25">
      <c r="A1052" t="s">
        <v>50</v>
      </c>
      <c r="B1052">
        <v>2012</v>
      </c>
      <c r="C1052" t="s">
        <v>15</v>
      </c>
      <c r="D1052" t="s">
        <v>40</v>
      </c>
      <c r="E1052" t="s">
        <v>23902</v>
      </c>
      <c r="F1052">
        <v>6</v>
      </c>
    </row>
    <row r="1053" spans="1:6" x14ac:dyDescent="0.25">
      <c r="A1053" t="s">
        <v>50</v>
      </c>
      <c r="B1053">
        <v>2012</v>
      </c>
      <c r="C1053" t="s">
        <v>15</v>
      </c>
      <c r="D1053" t="s">
        <v>102</v>
      </c>
      <c r="E1053" t="s">
        <v>23903</v>
      </c>
      <c r="F1053">
        <v>51</v>
      </c>
    </row>
    <row r="1054" spans="1:6" x14ac:dyDescent="0.25">
      <c r="A1054" t="s">
        <v>50</v>
      </c>
      <c r="B1054">
        <v>2012</v>
      </c>
      <c r="C1054" t="s">
        <v>15</v>
      </c>
      <c r="D1054" t="s">
        <v>107</v>
      </c>
      <c r="E1054" t="s">
        <v>23904</v>
      </c>
      <c r="F1054">
        <v>53</v>
      </c>
    </row>
    <row r="1055" spans="1:6" x14ac:dyDescent="0.25">
      <c r="A1055" t="s">
        <v>50</v>
      </c>
      <c r="B1055">
        <v>2012</v>
      </c>
      <c r="C1055" t="s">
        <v>15</v>
      </c>
      <c r="D1055" t="s">
        <v>39</v>
      </c>
      <c r="E1055" t="s">
        <v>23905</v>
      </c>
      <c r="F1055">
        <v>32</v>
      </c>
    </row>
    <row r="1056" spans="1:6" x14ac:dyDescent="0.25">
      <c r="A1056" t="s">
        <v>50</v>
      </c>
      <c r="B1056">
        <v>2012</v>
      </c>
      <c r="C1056" t="s">
        <v>15</v>
      </c>
      <c r="D1056" t="s">
        <v>103</v>
      </c>
      <c r="E1056" t="s">
        <v>23906</v>
      </c>
      <c r="F1056">
        <v>389</v>
      </c>
    </row>
    <row r="1057" spans="1:6" x14ac:dyDescent="0.25">
      <c r="A1057" t="s">
        <v>50</v>
      </c>
      <c r="B1057">
        <v>2012</v>
      </c>
      <c r="C1057" t="s">
        <v>19</v>
      </c>
      <c r="D1057" t="s">
        <v>38</v>
      </c>
      <c r="E1057" t="s">
        <v>23907</v>
      </c>
      <c r="F1057">
        <v>33</v>
      </c>
    </row>
    <row r="1058" spans="1:6" x14ac:dyDescent="0.25">
      <c r="A1058" t="s">
        <v>50</v>
      </c>
      <c r="B1058">
        <v>2012</v>
      </c>
      <c r="C1058" t="s">
        <v>19</v>
      </c>
      <c r="D1058" t="s">
        <v>40</v>
      </c>
      <c r="E1058" t="s">
        <v>23908</v>
      </c>
      <c r="F1058">
        <v>64</v>
      </c>
    </row>
    <row r="1059" spans="1:6" x14ac:dyDescent="0.25">
      <c r="A1059" t="s">
        <v>50</v>
      </c>
      <c r="B1059">
        <v>2012</v>
      </c>
      <c r="C1059" t="s">
        <v>19</v>
      </c>
      <c r="D1059" t="s">
        <v>102</v>
      </c>
      <c r="E1059" t="s">
        <v>23909</v>
      </c>
      <c r="F1059">
        <v>171</v>
      </c>
    </row>
    <row r="1060" spans="1:6" x14ac:dyDescent="0.25">
      <c r="A1060" t="s">
        <v>50</v>
      </c>
      <c r="B1060">
        <v>2012</v>
      </c>
      <c r="C1060" t="s">
        <v>19</v>
      </c>
      <c r="D1060" t="s">
        <v>107</v>
      </c>
      <c r="E1060" t="s">
        <v>23910</v>
      </c>
      <c r="F1060">
        <v>196</v>
      </c>
    </row>
    <row r="1061" spans="1:6" x14ac:dyDescent="0.25">
      <c r="A1061" t="s">
        <v>50</v>
      </c>
      <c r="B1061">
        <v>2012</v>
      </c>
      <c r="C1061" t="s">
        <v>19</v>
      </c>
      <c r="D1061" t="s">
        <v>39</v>
      </c>
      <c r="E1061" t="s">
        <v>23911</v>
      </c>
      <c r="F1061">
        <v>90</v>
      </c>
    </row>
    <row r="1062" spans="1:6" x14ac:dyDescent="0.25">
      <c r="A1062" t="s">
        <v>50</v>
      </c>
      <c r="B1062">
        <v>2012</v>
      </c>
      <c r="C1062" t="s">
        <v>19</v>
      </c>
      <c r="D1062" t="s">
        <v>103</v>
      </c>
      <c r="E1062" t="s">
        <v>23912</v>
      </c>
      <c r="F1062">
        <v>2281</v>
      </c>
    </row>
    <row r="1063" spans="1:6" x14ac:dyDescent="0.25">
      <c r="A1063" t="s">
        <v>50</v>
      </c>
      <c r="B1063">
        <v>2012</v>
      </c>
      <c r="C1063" t="s">
        <v>20</v>
      </c>
      <c r="D1063" t="s">
        <v>38</v>
      </c>
      <c r="E1063" t="s">
        <v>23913</v>
      </c>
      <c r="F1063">
        <v>1</v>
      </c>
    </row>
    <row r="1064" spans="1:6" x14ac:dyDescent="0.25">
      <c r="A1064" t="s">
        <v>50</v>
      </c>
      <c r="B1064">
        <v>2012</v>
      </c>
      <c r="C1064" t="s">
        <v>20</v>
      </c>
      <c r="D1064" t="s">
        <v>40</v>
      </c>
      <c r="E1064" t="s">
        <v>23914</v>
      </c>
      <c r="F1064">
        <v>3</v>
      </c>
    </row>
    <row r="1065" spans="1:6" x14ac:dyDescent="0.25">
      <c r="A1065" t="s">
        <v>50</v>
      </c>
      <c r="B1065">
        <v>2012</v>
      </c>
      <c r="C1065" t="s">
        <v>20</v>
      </c>
      <c r="D1065" t="s">
        <v>102</v>
      </c>
      <c r="E1065" t="s">
        <v>23915</v>
      </c>
      <c r="F1065">
        <v>8</v>
      </c>
    </row>
    <row r="1066" spans="1:6" x14ac:dyDescent="0.25">
      <c r="A1066" t="s">
        <v>50</v>
      </c>
      <c r="B1066">
        <v>2012</v>
      </c>
      <c r="C1066" t="s">
        <v>20</v>
      </c>
      <c r="D1066" t="s">
        <v>107</v>
      </c>
      <c r="E1066" t="s">
        <v>23916</v>
      </c>
      <c r="F1066">
        <v>17</v>
      </c>
    </row>
    <row r="1067" spans="1:6" x14ac:dyDescent="0.25">
      <c r="A1067" t="s">
        <v>50</v>
      </c>
      <c r="B1067">
        <v>2012</v>
      </c>
      <c r="C1067" t="s">
        <v>20</v>
      </c>
      <c r="D1067" t="s">
        <v>39</v>
      </c>
      <c r="E1067" t="s">
        <v>23917</v>
      </c>
      <c r="F1067">
        <v>11</v>
      </c>
    </row>
    <row r="1068" spans="1:6" x14ac:dyDescent="0.25">
      <c r="A1068" t="s">
        <v>50</v>
      </c>
      <c r="B1068">
        <v>2012</v>
      </c>
      <c r="C1068" t="s">
        <v>20</v>
      </c>
      <c r="D1068" t="s">
        <v>103</v>
      </c>
      <c r="E1068" t="s">
        <v>23918</v>
      </c>
      <c r="F1068">
        <v>177</v>
      </c>
    </row>
    <row r="1069" spans="1:6" x14ac:dyDescent="0.25">
      <c r="A1069" t="s">
        <v>50</v>
      </c>
      <c r="B1069">
        <v>2012</v>
      </c>
      <c r="C1069" t="s">
        <v>18</v>
      </c>
      <c r="D1069" t="s">
        <v>38</v>
      </c>
      <c r="E1069" t="s">
        <v>23919</v>
      </c>
      <c r="F1069">
        <v>23</v>
      </c>
    </row>
    <row r="1070" spans="1:6" x14ac:dyDescent="0.25">
      <c r="A1070" t="s">
        <v>50</v>
      </c>
      <c r="B1070">
        <v>2012</v>
      </c>
      <c r="C1070" t="s">
        <v>18</v>
      </c>
      <c r="D1070" t="s">
        <v>40</v>
      </c>
      <c r="E1070" t="s">
        <v>23920</v>
      </c>
      <c r="F1070">
        <v>58</v>
      </c>
    </row>
    <row r="1071" spans="1:6" x14ac:dyDescent="0.25">
      <c r="A1071" t="s">
        <v>50</v>
      </c>
      <c r="B1071">
        <v>2012</v>
      </c>
      <c r="C1071" t="s">
        <v>18</v>
      </c>
      <c r="D1071" t="s">
        <v>102</v>
      </c>
      <c r="E1071" t="s">
        <v>23921</v>
      </c>
      <c r="F1071">
        <v>137</v>
      </c>
    </row>
    <row r="1072" spans="1:6" x14ac:dyDescent="0.25">
      <c r="A1072" t="s">
        <v>50</v>
      </c>
      <c r="B1072">
        <v>2012</v>
      </c>
      <c r="C1072" t="s">
        <v>18</v>
      </c>
      <c r="D1072" t="s">
        <v>107</v>
      </c>
      <c r="E1072" t="s">
        <v>23922</v>
      </c>
      <c r="F1072">
        <v>213</v>
      </c>
    </row>
    <row r="1073" spans="1:6" x14ac:dyDescent="0.25">
      <c r="A1073" t="s">
        <v>50</v>
      </c>
      <c r="B1073">
        <v>2012</v>
      </c>
      <c r="C1073" t="s">
        <v>18</v>
      </c>
      <c r="D1073" t="s">
        <v>39</v>
      </c>
      <c r="E1073" t="s">
        <v>23923</v>
      </c>
      <c r="F1073">
        <v>77</v>
      </c>
    </row>
    <row r="1074" spans="1:6" x14ac:dyDescent="0.25">
      <c r="A1074" t="s">
        <v>50</v>
      </c>
      <c r="B1074">
        <v>2012</v>
      </c>
      <c r="C1074" t="s">
        <v>18</v>
      </c>
      <c r="D1074" t="s">
        <v>103</v>
      </c>
      <c r="E1074" t="s">
        <v>23924</v>
      </c>
      <c r="F1074">
        <v>1824</v>
      </c>
    </row>
    <row r="1075" spans="1:6" x14ac:dyDescent="0.25">
      <c r="A1075" t="s">
        <v>50</v>
      </c>
      <c r="B1075">
        <v>2013</v>
      </c>
      <c r="C1075" t="s">
        <v>14</v>
      </c>
      <c r="D1075" t="s">
        <v>38</v>
      </c>
      <c r="E1075" t="s">
        <v>23925</v>
      </c>
      <c r="F1075">
        <v>76</v>
      </c>
    </row>
    <row r="1076" spans="1:6" x14ac:dyDescent="0.25">
      <c r="A1076" t="s">
        <v>50</v>
      </c>
      <c r="B1076">
        <v>2013</v>
      </c>
      <c r="C1076" t="s">
        <v>14</v>
      </c>
      <c r="D1076" t="s">
        <v>40</v>
      </c>
      <c r="E1076" t="s">
        <v>23926</v>
      </c>
      <c r="F1076">
        <v>226</v>
      </c>
    </row>
    <row r="1077" spans="1:6" x14ac:dyDescent="0.25">
      <c r="A1077" t="s">
        <v>50</v>
      </c>
      <c r="B1077">
        <v>2013</v>
      </c>
      <c r="C1077" t="s">
        <v>14</v>
      </c>
      <c r="D1077" t="s">
        <v>102</v>
      </c>
      <c r="E1077" t="s">
        <v>23927</v>
      </c>
      <c r="F1077">
        <v>468</v>
      </c>
    </row>
    <row r="1078" spans="1:6" x14ac:dyDescent="0.25">
      <c r="A1078" t="s">
        <v>50</v>
      </c>
      <c r="B1078">
        <v>2013</v>
      </c>
      <c r="C1078" t="s">
        <v>14</v>
      </c>
      <c r="D1078" t="s">
        <v>107</v>
      </c>
      <c r="E1078" t="s">
        <v>23928</v>
      </c>
      <c r="F1078">
        <v>727</v>
      </c>
    </row>
    <row r="1079" spans="1:6" x14ac:dyDescent="0.25">
      <c r="A1079" t="s">
        <v>50</v>
      </c>
      <c r="B1079">
        <v>2013</v>
      </c>
      <c r="C1079" t="s">
        <v>14</v>
      </c>
      <c r="D1079" t="s">
        <v>39</v>
      </c>
      <c r="E1079" t="s">
        <v>23929</v>
      </c>
      <c r="F1079">
        <v>184</v>
      </c>
    </row>
    <row r="1080" spans="1:6" x14ac:dyDescent="0.25">
      <c r="A1080" t="s">
        <v>50</v>
      </c>
      <c r="B1080">
        <v>2013</v>
      </c>
      <c r="C1080" t="s">
        <v>14</v>
      </c>
      <c r="D1080" t="s">
        <v>103</v>
      </c>
      <c r="E1080" t="s">
        <v>23930</v>
      </c>
      <c r="F1080">
        <v>3531</v>
      </c>
    </row>
    <row r="1081" spans="1:6" x14ac:dyDescent="0.25">
      <c r="A1081" t="s">
        <v>50</v>
      </c>
      <c r="B1081">
        <v>2013</v>
      </c>
      <c r="C1081" t="s">
        <v>12</v>
      </c>
      <c r="D1081" t="s">
        <v>38</v>
      </c>
      <c r="E1081" t="s">
        <v>23931</v>
      </c>
      <c r="F1081">
        <v>5</v>
      </c>
    </row>
    <row r="1082" spans="1:6" x14ac:dyDescent="0.25">
      <c r="A1082" t="s">
        <v>50</v>
      </c>
      <c r="B1082">
        <v>2013</v>
      </c>
      <c r="C1082" t="s">
        <v>12</v>
      </c>
      <c r="D1082" t="s">
        <v>40</v>
      </c>
      <c r="E1082" t="s">
        <v>23932</v>
      </c>
      <c r="F1082">
        <v>16</v>
      </c>
    </row>
    <row r="1083" spans="1:6" x14ac:dyDescent="0.25">
      <c r="A1083" t="s">
        <v>50</v>
      </c>
      <c r="B1083">
        <v>2013</v>
      </c>
      <c r="C1083" t="s">
        <v>12</v>
      </c>
      <c r="D1083" t="s">
        <v>102</v>
      </c>
      <c r="E1083" t="s">
        <v>23933</v>
      </c>
      <c r="F1083">
        <v>52</v>
      </c>
    </row>
    <row r="1084" spans="1:6" x14ac:dyDescent="0.25">
      <c r="A1084" t="s">
        <v>50</v>
      </c>
      <c r="B1084">
        <v>2013</v>
      </c>
      <c r="C1084" t="s">
        <v>12</v>
      </c>
      <c r="D1084" t="s">
        <v>107</v>
      </c>
      <c r="E1084" t="s">
        <v>23934</v>
      </c>
      <c r="F1084">
        <v>64</v>
      </c>
    </row>
    <row r="1085" spans="1:6" x14ac:dyDescent="0.25">
      <c r="A1085" t="s">
        <v>50</v>
      </c>
      <c r="B1085">
        <v>2013</v>
      </c>
      <c r="C1085" t="s">
        <v>12</v>
      </c>
      <c r="D1085" t="s">
        <v>39</v>
      </c>
      <c r="E1085" t="s">
        <v>23935</v>
      </c>
      <c r="F1085">
        <v>18</v>
      </c>
    </row>
    <row r="1086" spans="1:6" x14ac:dyDescent="0.25">
      <c r="A1086" t="s">
        <v>50</v>
      </c>
      <c r="B1086">
        <v>2013</v>
      </c>
      <c r="C1086" t="s">
        <v>12</v>
      </c>
      <c r="D1086" t="s">
        <v>103</v>
      </c>
      <c r="E1086" t="s">
        <v>23936</v>
      </c>
      <c r="F1086">
        <v>459</v>
      </c>
    </row>
    <row r="1087" spans="1:6" x14ac:dyDescent="0.25">
      <c r="A1087" t="s">
        <v>50</v>
      </c>
      <c r="B1087">
        <v>2013</v>
      </c>
      <c r="C1087" t="s">
        <v>22</v>
      </c>
      <c r="D1087" t="s">
        <v>38</v>
      </c>
      <c r="E1087" t="s">
        <v>23937</v>
      </c>
      <c r="F1087">
        <v>101</v>
      </c>
    </row>
    <row r="1088" spans="1:6" x14ac:dyDescent="0.25">
      <c r="A1088" t="s">
        <v>50</v>
      </c>
      <c r="B1088">
        <v>2013</v>
      </c>
      <c r="C1088" t="s">
        <v>22</v>
      </c>
      <c r="D1088" t="s">
        <v>40</v>
      </c>
      <c r="E1088" t="s">
        <v>23938</v>
      </c>
      <c r="F1088">
        <v>155</v>
      </c>
    </row>
    <row r="1089" spans="1:6" x14ac:dyDescent="0.25">
      <c r="A1089" t="s">
        <v>50</v>
      </c>
      <c r="B1089">
        <v>2013</v>
      </c>
      <c r="C1089" t="s">
        <v>22</v>
      </c>
      <c r="D1089" t="s">
        <v>102</v>
      </c>
      <c r="E1089" t="s">
        <v>23939</v>
      </c>
      <c r="F1089">
        <v>251</v>
      </c>
    </row>
    <row r="1090" spans="1:6" x14ac:dyDescent="0.25">
      <c r="A1090" t="s">
        <v>50</v>
      </c>
      <c r="B1090">
        <v>2013</v>
      </c>
      <c r="C1090" t="s">
        <v>22</v>
      </c>
      <c r="D1090" t="s">
        <v>107</v>
      </c>
      <c r="E1090" t="s">
        <v>23940</v>
      </c>
      <c r="F1090">
        <v>269</v>
      </c>
    </row>
    <row r="1091" spans="1:6" x14ac:dyDescent="0.25">
      <c r="A1091" t="s">
        <v>50</v>
      </c>
      <c r="B1091">
        <v>2013</v>
      </c>
      <c r="C1091" t="s">
        <v>22</v>
      </c>
      <c r="D1091" t="s">
        <v>39</v>
      </c>
      <c r="E1091" t="s">
        <v>23941</v>
      </c>
      <c r="F1091">
        <v>169</v>
      </c>
    </row>
    <row r="1092" spans="1:6" x14ac:dyDescent="0.25">
      <c r="A1092" t="s">
        <v>50</v>
      </c>
      <c r="B1092">
        <v>2013</v>
      </c>
      <c r="C1092" t="s">
        <v>22</v>
      </c>
      <c r="D1092" t="s">
        <v>103</v>
      </c>
      <c r="E1092" t="s">
        <v>23942</v>
      </c>
      <c r="F1092">
        <v>2968</v>
      </c>
    </row>
    <row r="1093" spans="1:6" x14ac:dyDescent="0.25">
      <c r="A1093" t="s">
        <v>50</v>
      </c>
      <c r="B1093">
        <v>2013</v>
      </c>
      <c r="C1093" t="s">
        <v>23</v>
      </c>
      <c r="D1093" t="s">
        <v>38</v>
      </c>
      <c r="E1093" t="s">
        <v>23943</v>
      </c>
      <c r="F1093">
        <v>45</v>
      </c>
    </row>
    <row r="1094" spans="1:6" x14ac:dyDescent="0.25">
      <c r="A1094" t="s">
        <v>50</v>
      </c>
      <c r="B1094">
        <v>2013</v>
      </c>
      <c r="C1094" t="s">
        <v>23</v>
      </c>
      <c r="D1094" t="s">
        <v>40</v>
      </c>
      <c r="E1094" t="s">
        <v>23944</v>
      </c>
      <c r="F1094">
        <v>112</v>
      </c>
    </row>
    <row r="1095" spans="1:6" x14ac:dyDescent="0.25">
      <c r="A1095" t="s">
        <v>50</v>
      </c>
      <c r="B1095">
        <v>2013</v>
      </c>
      <c r="C1095" t="s">
        <v>23</v>
      </c>
      <c r="D1095" t="s">
        <v>102</v>
      </c>
      <c r="E1095" t="s">
        <v>23945</v>
      </c>
      <c r="F1095">
        <v>222</v>
      </c>
    </row>
    <row r="1096" spans="1:6" x14ac:dyDescent="0.25">
      <c r="A1096" t="s">
        <v>50</v>
      </c>
      <c r="B1096">
        <v>2013</v>
      </c>
      <c r="C1096" t="s">
        <v>23</v>
      </c>
      <c r="D1096" t="s">
        <v>107</v>
      </c>
      <c r="E1096" t="s">
        <v>23946</v>
      </c>
      <c r="F1096">
        <v>206</v>
      </c>
    </row>
    <row r="1097" spans="1:6" x14ac:dyDescent="0.25">
      <c r="A1097" t="s">
        <v>50</v>
      </c>
      <c r="B1097">
        <v>2013</v>
      </c>
      <c r="C1097" t="s">
        <v>23</v>
      </c>
      <c r="D1097" t="s">
        <v>39</v>
      </c>
      <c r="E1097" t="s">
        <v>23947</v>
      </c>
      <c r="F1097">
        <v>87</v>
      </c>
    </row>
    <row r="1098" spans="1:6" x14ac:dyDescent="0.25">
      <c r="A1098" t="s">
        <v>50</v>
      </c>
      <c r="B1098">
        <v>2013</v>
      </c>
      <c r="C1098" t="s">
        <v>23</v>
      </c>
      <c r="D1098" t="s">
        <v>103</v>
      </c>
      <c r="E1098" t="s">
        <v>23948</v>
      </c>
      <c r="F1098">
        <v>2365</v>
      </c>
    </row>
    <row r="1099" spans="1:6" x14ac:dyDescent="0.25">
      <c r="A1099" t="s">
        <v>50</v>
      </c>
      <c r="B1099">
        <v>2013</v>
      </c>
      <c r="C1099" t="s">
        <v>21</v>
      </c>
      <c r="D1099" t="s">
        <v>38</v>
      </c>
      <c r="E1099" t="s">
        <v>23949</v>
      </c>
      <c r="F1099">
        <v>64</v>
      </c>
    </row>
    <row r="1100" spans="1:6" x14ac:dyDescent="0.25">
      <c r="A1100" t="s">
        <v>50</v>
      </c>
      <c r="B1100">
        <v>2013</v>
      </c>
      <c r="C1100" t="s">
        <v>21</v>
      </c>
      <c r="D1100" t="s">
        <v>40</v>
      </c>
      <c r="E1100" t="s">
        <v>23950</v>
      </c>
      <c r="F1100">
        <v>94</v>
      </c>
    </row>
    <row r="1101" spans="1:6" x14ac:dyDescent="0.25">
      <c r="A1101" t="s">
        <v>50</v>
      </c>
      <c r="B1101">
        <v>2013</v>
      </c>
      <c r="C1101" t="s">
        <v>21</v>
      </c>
      <c r="D1101" t="s">
        <v>102</v>
      </c>
      <c r="E1101" t="s">
        <v>23951</v>
      </c>
      <c r="F1101">
        <v>142</v>
      </c>
    </row>
    <row r="1102" spans="1:6" x14ac:dyDescent="0.25">
      <c r="A1102" t="s">
        <v>50</v>
      </c>
      <c r="B1102">
        <v>2013</v>
      </c>
      <c r="C1102" t="s">
        <v>21</v>
      </c>
      <c r="D1102" t="s">
        <v>107</v>
      </c>
      <c r="E1102" t="s">
        <v>23952</v>
      </c>
      <c r="F1102">
        <v>213</v>
      </c>
    </row>
    <row r="1103" spans="1:6" x14ac:dyDescent="0.25">
      <c r="A1103" t="s">
        <v>50</v>
      </c>
      <c r="B1103">
        <v>2013</v>
      </c>
      <c r="C1103" t="s">
        <v>21</v>
      </c>
      <c r="D1103" t="s">
        <v>39</v>
      </c>
      <c r="E1103" t="s">
        <v>23953</v>
      </c>
      <c r="F1103">
        <v>136</v>
      </c>
    </row>
    <row r="1104" spans="1:6" x14ac:dyDescent="0.25">
      <c r="A1104" t="s">
        <v>50</v>
      </c>
      <c r="B1104">
        <v>2013</v>
      </c>
      <c r="C1104" t="s">
        <v>21</v>
      </c>
      <c r="D1104" t="s">
        <v>103</v>
      </c>
      <c r="E1104" t="s">
        <v>23954</v>
      </c>
      <c r="F1104">
        <v>1584</v>
      </c>
    </row>
    <row r="1105" spans="1:6" x14ac:dyDescent="0.25">
      <c r="A1105" t="s">
        <v>50</v>
      </c>
      <c r="B1105">
        <v>2013</v>
      </c>
      <c r="C1105" t="s">
        <v>17</v>
      </c>
      <c r="D1105" t="s">
        <v>38</v>
      </c>
      <c r="E1105" t="s">
        <v>23955</v>
      </c>
      <c r="F1105">
        <v>38</v>
      </c>
    </row>
    <row r="1106" spans="1:6" x14ac:dyDescent="0.25">
      <c r="A1106" t="s">
        <v>50</v>
      </c>
      <c r="B1106">
        <v>2013</v>
      </c>
      <c r="C1106" t="s">
        <v>17</v>
      </c>
      <c r="D1106" t="s">
        <v>40</v>
      </c>
      <c r="E1106" t="s">
        <v>23956</v>
      </c>
      <c r="F1106">
        <v>119</v>
      </c>
    </row>
    <row r="1107" spans="1:6" x14ac:dyDescent="0.25">
      <c r="A1107" t="s">
        <v>50</v>
      </c>
      <c r="B1107">
        <v>2013</v>
      </c>
      <c r="C1107" t="s">
        <v>17</v>
      </c>
      <c r="D1107" t="s">
        <v>102</v>
      </c>
      <c r="E1107" t="s">
        <v>23957</v>
      </c>
      <c r="F1107">
        <v>228</v>
      </c>
    </row>
    <row r="1108" spans="1:6" x14ac:dyDescent="0.25">
      <c r="A1108" t="s">
        <v>50</v>
      </c>
      <c r="B1108">
        <v>2013</v>
      </c>
      <c r="C1108" t="s">
        <v>17</v>
      </c>
      <c r="D1108" t="s">
        <v>107</v>
      </c>
      <c r="E1108" t="s">
        <v>23958</v>
      </c>
      <c r="F1108">
        <v>394</v>
      </c>
    </row>
    <row r="1109" spans="1:6" x14ac:dyDescent="0.25">
      <c r="A1109" t="s">
        <v>50</v>
      </c>
      <c r="B1109">
        <v>2013</v>
      </c>
      <c r="C1109" t="s">
        <v>17</v>
      </c>
      <c r="D1109" t="s">
        <v>39</v>
      </c>
      <c r="E1109" t="s">
        <v>23959</v>
      </c>
      <c r="F1109">
        <v>90</v>
      </c>
    </row>
    <row r="1110" spans="1:6" x14ac:dyDescent="0.25">
      <c r="A1110" t="s">
        <v>50</v>
      </c>
      <c r="B1110">
        <v>2013</v>
      </c>
      <c r="C1110" t="s">
        <v>17</v>
      </c>
      <c r="D1110" t="s">
        <v>103</v>
      </c>
      <c r="E1110" t="s">
        <v>23960</v>
      </c>
      <c r="F1110">
        <v>2601</v>
      </c>
    </row>
    <row r="1111" spans="1:6" x14ac:dyDescent="0.25">
      <c r="A1111" t="s">
        <v>50</v>
      </c>
      <c r="B1111">
        <v>2013</v>
      </c>
      <c r="C1111" t="s">
        <v>22852</v>
      </c>
      <c r="D1111" t="s">
        <v>38</v>
      </c>
      <c r="E1111" t="s">
        <v>23961</v>
      </c>
      <c r="F1111">
        <v>1</v>
      </c>
    </row>
    <row r="1112" spans="1:6" x14ac:dyDescent="0.25">
      <c r="A1112" t="s">
        <v>50</v>
      </c>
      <c r="B1112">
        <v>2013</v>
      </c>
      <c r="C1112" t="s">
        <v>22852</v>
      </c>
      <c r="D1112" t="s">
        <v>40</v>
      </c>
      <c r="E1112" t="s">
        <v>23962</v>
      </c>
      <c r="F1112">
        <v>2</v>
      </c>
    </row>
    <row r="1113" spans="1:6" x14ac:dyDescent="0.25">
      <c r="A1113" t="s">
        <v>50</v>
      </c>
      <c r="B1113">
        <v>2013</v>
      </c>
      <c r="C1113" t="s">
        <v>22852</v>
      </c>
      <c r="D1113" t="s">
        <v>102</v>
      </c>
      <c r="E1113" t="s">
        <v>23963</v>
      </c>
      <c r="F1113">
        <v>1</v>
      </c>
    </row>
    <row r="1114" spans="1:6" x14ac:dyDescent="0.25">
      <c r="A1114" t="s">
        <v>50</v>
      </c>
      <c r="B1114">
        <v>2013</v>
      </c>
      <c r="C1114" t="s">
        <v>22852</v>
      </c>
      <c r="D1114" t="s">
        <v>107</v>
      </c>
      <c r="E1114" t="s">
        <v>23964</v>
      </c>
      <c r="F1114">
        <v>66</v>
      </c>
    </row>
    <row r="1115" spans="1:6" x14ac:dyDescent="0.25">
      <c r="A1115" t="s">
        <v>50</v>
      </c>
      <c r="B1115">
        <v>2013</v>
      </c>
      <c r="C1115" t="s">
        <v>22852</v>
      </c>
      <c r="D1115" t="s">
        <v>39</v>
      </c>
      <c r="E1115" t="s">
        <v>23965</v>
      </c>
      <c r="F1115">
        <v>1</v>
      </c>
    </row>
    <row r="1116" spans="1:6" x14ac:dyDescent="0.25">
      <c r="A1116" t="s">
        <v>50</v>
      </c>
      <c r="B1116">
        <v>2013</v>
      </c>
      <c r="C1116" t="s">
        <v>22852</v>
      </c>
      <c r="D1116" t="s">
        <v>103</v>
      </c>
      <c r="E1116" t="s">
        <v>23966</v>
      </c>
      <c r="F1116">
        <v>12</v>
      </c>
    </row>
    <row r="1117" spans="1:6" x14ac:dyDescent="0.25">
      <c r="A1117" t="s">
        <v>50</v>
      </c>
      <c r="B1117">
        <v>2013</v>
      </c>
      <c r="C1117" t="s">
        <v>15</v>
      </c>
      <c r="D1117" t="s">
        <v>38</v>
      </c>
      <c r="E1117" t="s">
        <v>23967</v>
      </c>
      <c r="F1117">
        <v>5</v>
      </c>
    </row>
    <row r="1118" spans="1:6" x14ac:dyDescent="0.25">
      <c r="A1118" t="s">
        <v>50</v>
      </c>
      <c r="B1118">
        <v>2013</v>
      </c>
      <c r="C1118" t="s">
        <v>15</v>
      </c>
      <c r="D1118" t="s">
        <v>40</v>
      </c>
      <c r="E1118" t="s">
        <v>23968</v>
      </c>
      <c r="F1118">
        <v>17</v>
      </c>
    </row>
    <row r="1119" spans="1:6" x14ac:dyDescent="0.25">
      <c r="A1119" t="s">
        <v>50</v>
      </c>
      <c r="B1119">
        <v>2013</v>
      </c>
      <c r="C1119" t="s">
        <v>15</v>
      </c>
      <c r="D1119" t="s">
        <v>102</v>
      </c>
      <c r="E1119" t="s">
        <v>23969</v>
      </c>
      <c r="F1119">
        <v>45</v>
      </c>
    </row>
    <row r="1120" spans="1:6" x14ac:dyDescent="0.25">
      <c r="A1120" t="s">
        <v>50</v>
      </c>
      <c r="B1120">
        <v>2013</v>
      </c>
      <c r="C1120" t="s">
        <v>15</v>
      </c>
      <c r="D1120" t="s">
        <v>39</v>
      </c>
      <c r="E1120" t="s">
        <v>23970</v>
      </c>
      <c r="F1120">
        <v>25</v>
      </c>
    </row>
    <row r="1121" spans="1:6" x14ac:dyDescent="0.25">
      <c r="A1121" t="s">
        <v>50</v>
      </c>
      <c r="B1121">
        <v>2013</v>
      </c>
      <c r="C1121" t="s">
        <v>15</v>
      </c>
      <c r="D1121" t="s">
        <v>103</v>
      </c>
      <c r="E1121" t="s">
        <v>23971</v>
      </c>
      <c r="F1121">
        <v>369</v>
      </c>
    </row>
    <row r="1122" spans="1:6" x14ac:dyDescent="0.25">
      <c r="A1122" t="s">
        <v>50</v>
      </c>
      <c r="B1122">
        <v>2013</v>
      </c>
      <c r="C1122" t="s">
        <v>19</v>
      </c>
      <c r="D1122" t="s">
        <v>38</v>
      </c>
      <c r="E1122" t="s">
        <v>23972</v>
      </c>
      <c r="F1122">
        <v>46</v>
      </c>
    </row>
    <row r="1123" spans="1:6" x14ac:dyDescent="0.25">
      <c r="A1123" t="s">
        <v>50</v>
      </c>
      <c r="B1123">
        <v>2013</v>
      </c>
      <c r="C1123" t="s">
        <v>19</v>
      </c>
      <c r="D1123" t="s">
        <v>40</v>
      </c>
      <c r="E1123" t="s">
        <v>23973</v>
      </c>
      <c r="F1123">
        <v>89</v>
      </c>
    </row>
    <row r="1124" spans="1:6" x14ac:dyDescent="0.25">
      <c r="A1124" t="s">
        <v>50</v>
      </c>
      <c r="B1124">
        <v>2013</v>
      </c>
      <c r="C1124" t="s">
        <v>19</v>
      </c>
      <c r="D1124" t="s">
        <v>102</v>
      </c>
      <c r="E1124" t="s">
        <v>23974</v>
      </c>
      <c r="F1124">
        <v>216</v>
      </c>
    </row>
    <row r="1125" spans="1:6" x14ac:dyDescent="0.25">
      <c r="A1125" t="s">
        <v>50</v>
      </c>
      <c r="B1125">
        <v>2013</v>
      </c>
      <c r="C1125" t="s">
        <v>19</v>
      </c>
      <c r="D1125" t="s">
        <v>107</v>
      </c>
      <c r="E1125" t="s">
        <v>23975</v>
      </c>
      <c r="F1125">
        <v>254</v>
      </c>
    </row>
    <row r="1126" spans="1:6" x14ac:dyDescent="0.25">
      <c r="A1126" t="s">
        <v>50</v>
      </c>
      <c r="B1126">
        <v>2013</v>
      </c>
      <c r="C1126" t="s">
        <v>19</v>
      </c>
      <c r="D1126" t="s">
        <v>39</v>
      </c>
      <c r="E1126" t="s">
        <v>23976</v>
      </c>
      <c r="F1126">
        <v>102</v>
      </c>
    </row>
    <row r="1127" spans="1:6" x14ac:dyDescent="0.25">
      <c r="A1127" t="s">
        <v>50</v>
      </c>
      <c r="B1127">
        <v>2013</v>
      </c>
      <c r="C1127" t="s">
        <v>19</v>
      </c>
      <c r="D1127" t="s">
        <v>103</v>
      </c>
      <c r="E1127" t="s">
        <v>23977</v>
      </c>
      <c r="F1127">
        <v>2088</v>
      </c>
    </row>
    <row r="1128" spans="1:6" x14ac:dyDescent="0.25">
      <c r="A1128" t="s">
        <v>50</v>
      </c>
      <c r="B1128">
        <v>2013</v>
      </c>
      <c r="C1128" t="s">
        <v>20</v>
      </c>
      <c r="D1128" t="s">
        <v>38</v>
      </c>
      <c r="E1128" t="s">
        <v>23978</v>
      </c>
      <c r="F1128">
        <v>4</v>
      </c>
    </row>
    <row r="1129" spans="1:6" x14ac:dyDescent="0.25">
      <c r="A1129" t="s">
        <v>50</v>
      </c>
      <c r="B1129">
        <v>2013</v>
      </c>
      <c r="C1129" t="s">
        <v>20</v>
      </c>
      <c r="D1129" t="s">
        <v>40</v>
      </c>
      <c r="E1129" t="s">
        <v>23979</v>
      </c>
      <c r="F1129">
        <v>4</v>
      </c>
    </row>
    <row r="1130" spans="1:6" x14ac:dyDescent="0.25">
      <c r="A1130" t="s">
        <v>50</v>
      </c>
      <c r="B1130">
        <v>2013</v>
      </c>
      <c r="C1130" t="s">
        <v>20</v>
      </c>
      <c r="D1130" t="s">
        <v>102</v>
      </c>
      <c r="E1130" t="s">
        <v>23980</v>
      </c>
      <c r="F1130">
        <v>17</v>
      </c>
    </row>
    <row r="1131" spans="1:6" x14ac:dyDescent="0.25">
      <c r="A1131" t="s">
        <v>50</v>
      </c>
      <c r="B1131">
        <v>2013</v>
      </c>
      <c r="C1131" t="s">
        <v>20</v>
      </c>
      <c r="D1131" t="s">
        <v>107</v>
      </c>
      <c r="E1131" t="s">
        <v>23981</v>
      </c>
      <c r="F1131">
        <v>61</v>
      </c>
    </row>
    <row r="1132" spans="1:6" x14ac:dyDescent="0.25">
      <c r="A1132" t="s">
        <v>50</v>
      </c>
      <c r="B1132">
        <v>2013</v>
      </c>
      <c r="C1132" t="s">
        <v>20</v>
      </c>
      <c r="D1132" t="s">
        <v>39</v>
      </c>
      <c r="E1132" t="s">
        <v>23982</v>
      </c>
      <c r="F1132">
        <v>2</v>
      </c>
    </row>
    <row r="1133" spans="1:6" x14ac:dyDescent="0.25">
      <c r="A1133" t="s">
        <v>50</v>
      </c>
      <c r="B1133">
        <v>2013</v>
      </c>
      <c r="C1133" t="s">
        <v>20</v>
      </c>
      <c r="D1133" t="s">
        <v>103</v>
      </c>
      <c r="E1133" t="s">
        <v>23983</v>
      </c>
      <c r="F1133">
        <v>177</v>
      </c>
    </row>
    <row r="1134" spans="1:6" x14ac:dyDescent="0.25">
      <c r="A1134" t="s">
        <v>50</v>
      </c>
      <c r="B1134">
        <v>2013</v>
      </c>
      <c r="C1134" t="s">
        <v>18</v>
      </c>
      <c r="D1134" t="s">
        <v>38</v>
      </c>
      <c r="E1134" t="s">
        <v>23984</v>
      </c>
      <c r="F1134">
        <v>32</v>
      </c>
    </row>
    <row r="1135" spans="1:6" x14ac:dyDescent="0.25">
      <c r="A1135" t="s">
        <v>50</v>
      </c>
      <c r="B1135">
        <v>2013</v>
      </c>
      <c r="C1135" t="s">
        <v>18</v>
      </c>
      <c r="D1135" t="s">
        <v>40</v>
      </c>
      <c r="E1135" t="s">
        <v>23985</v>
      </c>
      <c r="F1135">
        <v>106</v>
      </c>
    </row>
    <row r="1136" spans="1:6" x14ac:dyDescent="0.25">
      <c r="A1136" t="s">
        <v>50</v>
      </c>
      <c r="B1136">
        <v>2013</v>
      </c>
      <c r="C1136" t="s">
        <v>18</v>
      </c>
      <c r="D1136" t="s">
        <v>102</v>
      </c>
      <c r="E1136" t="s">
        <v>23986</v>
      </c>
      <c r="F1136">
        <v>173</v>
      </c>
    </row>
    <row r="1137" spans="1:6" x14ac:dyDescent="0.25">
      <c r="A1137" t="s">
        <v>50</v>
      </c>
      <c r="B1137">
        <v>2013</v>
      </c>
      <c r="C1137" t="s">
        <v>18</v>
      </c>
      <c r="D1137" t="s">
        <v>107</v>
      </c>
      <c r="E1137" t="s">
        <v>23987</v>
      </c>
      <c r="F1137">
        <v>251</v>
      </c>
    </row>
    <row r="1138" spans="1:6" x14ac:dyDescent="0.25">
      <c r="A1138" t="s">
        <v>50</v>
      </c>
      <c r="B1138">
        <v>2013</v>
      </c>
      <c r="C1138" t="s">
        <v>18</v>
      </c>
      <c r="D1138" t="s">
        <v>39</v>
      </c>
      <c r="E1138" t="s">
        <v>23988</v>
      </c>
      <c r="F1138">
        <v>97</v>
      </c>
    </row>
    <row r="1139" spans="1:6" x14ac:dyDescent="0.25">
      <c r="A1139" t="s">
        <v>50</v>
      </c>
      <c r="B1139">
        <v>2013</v>
      </c>
      <c r="C1139" t="s">
        <v>18</v>
      </c>
      <c r="D1139" t="s">
        <v>103</v>
      </c>
      <c r="E1139" t="s">
        <v>23989</v>
      </c>
      <c r="F1139">
        <v>1725</v>
      </c>
    </row>
    <row r="1140" spans="1:6" x14ac:dyDescent="0.25">
      <c r="A1140" t="s">
        <v>50</v>
      </c>
      <c r="B1140">
        <v>2014</v>
      </c>
      <c r="C1140" t="s">
        <v>14</v>
      </c>
      <c r="D1140" t="s">
        <v>38</v>
      </c>
      <c r="E1140" t="s">
        <v>23990</v>
      </c>
      <c r="F1140">
        <v>62</v>
      </c>
    </row>
    <row r="1141" spans="1:6" x14ac:dyDescent="0.25">
      <c r="A1141" t="s">
        <v>50</v>
      </c>
      <c r="B1141">
        <v>2014</v>
      </c>
      <c r="C1141" t="s">
        <v>14</v>
      </c>
      <c r="D1141" t="s">
        <v>40</v>
      </c>
      <c r="E1141" t="s">
        <v>23991</v>
      </c>
      <c r="F1141">
        <v>251</v>
      </c>
    </row>
    <row r="1142" spans="1:6" x14ac:dyDescent="0.25">
      <c r="A1142" t="s">
        <v>50</v>
      </c>
      <c r="B1142">
        <v>2014</v>
      </c>
      <c r="C1142" t="s">
        <v>14</v>
      </c>
      <c r="D1142" t="s">
        <v>102</v>
      </c>
      <c r="E1142" t="s">
        <v>23992</v>
      </c>
      <c r="F1142">
        <v>517</v>
      </c>
    </row>
    <row r="1143" spans="1:6" x14ac:dyDescent="0.25">
      <c r="A1143" t="s">
        <v>50</v>
      </c>
      <c r="B1143">
        <v>2014</v>
      </c>
      <c r="C1143" t="s">
        <v>14</v>
      </c>
      <c r="D1143" t="s">
        <v>107</v>
      </c>
      <c r="E1143" t="s">
        <v>23993</v>
      </c>
      <c r="F1143">
        <v>772</v>
      </c>
    </row>
    <row r="1144" spans="1:6" x14ac:dyDescent="0.25">
      <c r="A1144" t="s">
        <v>50</v>
      </c>
      <c r="B1144">
        <v>2014</v>
      </c>
      <c r="C1144" t="s">
        <v>14</v>
      </c>
      <c r="D1144" t="s">
        <v>39</v>
      </c>
      <c r="E1144" t="s">
        <v>23994</v>
      </c>
      <c r="F1144">
        <v>191</v>
      </c>
    </row>
    <row r="1145" spans="1:6" x14ac:dyDescent="0.25">
      <c r="A1145" t="s">
        <v>50</v>
      </c>
      <c r="B1145">
        <v>2014</v>
      </c>
      <c r="C1145" t="s">
        <v>14</v>
      </c>
      <c r="D1145" t="s">
        <v>103</v>
      </c>
      <c r="E1145" t="s">
        <v>23995</v>
      </c>
      <c r="F1145">
        <v>3712</v>
      </c>
    </row>
    <row r="1146" spans="1:6" x14ac:dyDescent="0.25">
      <c r="A1146" t="s">
        <v>50</v>
      </c>
      <c r="B1146">
        <v>2014</v>
      </c>
      <c r="C1146" t="s">
        <v>12</v>
      </c>
      <c r="D1146" t="s">
        <v>38</v>
      </c>
      <c r="E1146" t="s">
        <v>23996</v>
      </c>
      <c r="F1146">
        <v>6</v>
      </c>
    </row>
    <row r="1147" spans="1:6" x14ac:dyDescent="0.25">
      <c r="A1147" t="s">
        <v>50</v>
      </c>
      <c r="B1147">
        <v>2014</v>
      </c>
      <c r="C1147" t="s">
        <v>12</v>
      </c>
      <c r="D1147" t="s">
        <v>40</v>
      </c>
      <c r="E1147" t="s">
        <v>23997</v>
      </c>
      <c r="F1147">
        <v>15</v>
      </c>
    </row>
    <row r="1148" spans="1:6" x14ac:dyDescent="0.25">
      <c r="A1148" t="s">
        <v>50</v>
      </c>
      <c r="B1148">
        <v>2014</v>
      </c>
      <c r="C1148" t="s">
        <v>12</v>
      </c>
      <c r="D1148" t="s">
        <v>102</v>
      </c>
      <c r="E1148" t="s">
        <v>23998</v>
      </c>
      <c r="F1148">
        <v>62</v>
      </c>
    </row>
    <row r="1149" spans="1:6" x14ac:dyDescent="0.25">
      <c r="A1149" t="s">
        <v>50</v>
      </c>
      <c r="B1149">
        <v>2014</v>
      </c>
      <c r="C1149" t="s">
        <v>12</v>
      </c>
      <c r="D1149" t="s">
        <v>107</v>
      </c>
      <c r="E1149" t="s">
        <v>23999</v>
      </c>
      <c r="F1149">
        <v>69</v>
      </c>
    </row>
    <row r="1150" spans="1:6" x14ac:dyDescent="0.25">
      <c r="A1150" t="s">
        <v>50</v>
      </c>
      <c r="B1150">
        <v>2014</v>
      </c>
      <c r="C1150" t="s">
        <v>12</v>
      </c>
      <c r="D1150" t="s">
        <v>39</v>
      </c>
      <c r="E1150" t="s">
        <v>24000</v>
      </c>
      <c r="F1150">
        <v>14</v>
      </c>
    </row>
    <row r="1151" spans="1:6" x14ac:dyDescent="0.25">
      <c r="A1151" t="s">
        <v>50</v>
      </c>
      <c r="B1151">
        <v>2014</v>
      </c>
      <c r="C1151" t="s">
        <v>12</v>
      </c>
      <c r="D1151" t="s">
        <v>103</v>
      </c>
      <c r="E1151" t="s">
        <v>24001</v>
      </c>
      <c r="F1151">
        <v>464</v>
      </c>
    </row>
    <row r="1152" spans="1:6" x14ac:dyDescent="0.25">
      <c r="A1152" t="s">
        <v>50</v>
      </c>
      <c r="B1152">
        <v>2014</v>
      </c>
      <c r="C1152" t="s">
        <v>22</v>
      </c>
      <c r="D1152" t="s">
        <v>38</v>
      </c>
      <c r="E1152" t="s">
        <v>24002</v>
      </c>
      <c r="F1152">
        <v>85</v>
      </c>
    </row>
    <row r="1153" spans="1:6" x14ac:dyDescent="0.25">
      <c r="A1153" t="s">
        <v>50</v>
      </c>
      <c r="B1153">
        <v>2014</v>
      </c>
      <c r="C1153" t="s">
        <v>22</v>
      </c>
      <c r="D1153" t="s">
        <v>40</v>
      </c>
      <c r="E1153" t="s">
        <v>24003</v>
      </c>
      <c r="F1153">
        <v>189</v>
      </c>
    </row>
    <row r="1154" spans="1:6" x14ac:dyDescent="0.25">
      <c r="A1154" t="s">
        <v>50</v>
      </c>
      <c r="B1154">
        <v>2014</v>
      </c>
      <c r="C1154" t="s">
        <v>22</v>
      </c>
      <c r="D1154" t="s">
        <v>102</v>
      </c>
      <c r="E1154" t="s">
        <v>24004</v>
      </c>
      <c r="F1154">
        <v>268</v>
      </c>
    </row>
    <row r="1155" spans="1:6" x14ac:dyDescent="0.25">
      <c r="A1155" t="s">
        <v>50</v>
      </c>
      <c r="B1155">
        <v>2014</v>
      </c>
      <c r="C1155" t="s">
        <v>22</v>
      </c>
      <c r="D1155" t="s">
        <v>107</v>
      </c>
      <c r="E1155" t="s">
        <v>24005</v>
      </c>
      <c r="F1155">
        <v>272</v>
      </c>
    </row>
    <row r="1156" spans="1:6" x14ac:dyDescent="0.25">
      <c r="A1156" t="s">
        <v>50</v>
      </c>
      <c r="B1156">
        <v>2014</v>
      </c>
      <c r="C1156" t="s">
        <v>22</v>
      </c>
      <c r="D1156" t="s">
        <v>39</v>
      </c>
      <c r="E1156" t="s">
        <v>24006</v>
      </c>
      <c r="F1156">
        <v>174</v>
      </c>
    </row>
    <row r="1157" spans="1:6" x14ac:dyDescent="0.25">
      <c r="A1157" t="s">
        <v>50</v>
      </c>
      <c r="B1157">
        <v>2014</v>
      </c>
      <c r="C1157" t="s">
        <v>22</v>
      </c>
      <c r="D1157" t="s">
        <v>103</v>
      </c>
      <c r="E1157" t="s">
        <v>24007</v>
      </c>
      <c r="F1157">
        <v>2739</v>
      </c>
    </row>
    <row r="1158" spans="1:6" x14ac:dyDescent="0.25">
      <c r="A1158" t="s">
        <v>50</v>
      </c>
      <c r="B1158">
        <v>2014</v>
      </c>
      <c r="C1158" t="s">
        <v>23</v>
      </c>
      <c r="D1158" t="s">
        <v>38</v>
      </c>
      <c r="E1158" t="s">
        <v>24008</v>
      </c>
      <c r="F1158">
        <v>45</v>
      </c>
    </row>
    <row r="1159" spans="1:6" x14ac:dyDescent="0.25">
      <c r="A1159" t="s">
        <v>50</v>
      </c>
      <c r="B1159">
        <v>2014</v>
      </c>
      <c r="C1159" t="s">
        <v>23</v>
      </c>
      <c r="D1159" t="s">
        <v>40</v>
      </c>
      <c r="E1159" t="s">
        <v>24009</v>
      </c>
      <c r="F1159">
        <v>94</v>
      </c>
    </row>
    <row r="1160" spans="1:6" x14ac:dyDescent="0.25">
      <c r="A1160" t="s">
        <v>50</v>
      </c>
      <c r="B1160">
        <v>2014</v>
      </c>
      <c r="C1160" t="s">
        <v>23</v>
      </c>
      <c r="D1160" t="s">
        <v>102</v>
      </c>
      <c r="E1160" t="s">
        <v>24010</v>
      </c>
      <c r="F1160">
        <v>170</v>
      </c>
    </row>
    <row r="1161" spans="1:6" x14ac:dyDescent="0.25">
      <c r="A1161" t="s">
        <v>50</v>
      </c>
      <c r="B1161">
        <v>2014</v>
      </c>
      <c r="C1161" t="s">
        <v>23</v>
      </c>
      <c r="D1161" t="s">
        <v>107</v>
      </c>
      <c r="E1161" t="s">
        <v>24011</v>
      </c>
      <c r="F1161">
        <v>192</v>
      </c>
    </row>
    <row r="1162" spans="1:6" x14ac:dyDescent="0.25">
      <c r="A1162" t="s">
        <v>50</v>
      </c>
      <c r="B1162">
        <v>2014</v>
      </c>
      <c r="C1162" t="s">
        <v>23</v>
      </c>
      <c r="D1162" t="s">
        <v>39</v>
      </c>
      <c r="E1162" t="s">
        <v>24012</v>
      </c>
      <c r="F1162">
        <v>71</v>
      </c>
    </row>
    <row r="1163" spans="1:6" x14ac:dyDescent="0.25">
      <c r="A1163" t="s">
        <v>50</v>
      </c>
      <c r="B1163">
        <v>2014</v>
      </c>
      <c r="C1163" t="s">
        <v>23</v>
      </c>
      <c r="D1163" t="s">
        <v>103</v>
      </c>
      <c r="E1163" t="s">
        <v>24013</v>
      </c>
      <c r="F1163">
        <v>1704</v>
      </c>
    </row>
    <row r="1164" spans="1:6" x14ac:dyDescent="0.25">
      <c r="A1164" t="s">
        <v>50</v>
      </c>
      <c r="B1164">
        <v>2014</v>
      </c>
      <c r="C1164" t="s">
        <v>21</v>
      </c>
      <c r="D1164" t="s">
        <v>38</v>
      </c>
      <c r="E1164" t="s">
        <v>24014</v>
      </c>
      <c r="F1164">
        <v>58</v>
      </c>
    </row>
    <row r="1165" spans="1:6" x14ac:dyDescent="0.25">
      <c r="A1165" t="s">
        <v>50</v>
      </c>
      <c r="B1165">
        <v>2014</v>
      </c>
      <c r="C1165" t="s">
        <v>21</v>
      </c>
      <c r="D1165" t="s">
        <v>40</v>
      </c>
      <c r="E1165" t="s">
        <v>24015</v>
      </c>
      <c r="F1165">
        <v>126</v>
      </c>
    </row>
    <row r="1166" spans="1:6" x14ac:dyDescent="0.25">
      <c r="A1166" t="s">
        <v>50</v>
      </c>
      <c r="B1166">
        <v>2014</v>
      </c>
      <c r="C1166" t="s">
        <v>21</v>
      </c>
      <c r="D1166" t="s">
        <v>102</v>
      </c>
      <c r="E1166" t="s">
        <v>24016</v>
      </c>
      <c r="F1166">
        <v>175</v>
      </c>
    </row>
    <row r="1167" spans="1:6" x14ac:dyDescent="0.25">
      <c r="A1167" t="s">
        <v>50</v>
      </c>
      <c r="B1167">
        <v>2014</v>
      </c>
      <c r="C1167" t="s">
        <v>21</v>
      </c>
      <c r="D1167" t="s">
        <v>107</v>
      </c>
      <c r="E1167" t="s">
        <v>24017</v>
      </c>
      <c r="F1167">
        <v>183</v>
      </c>
    </row>
    <row r="1168" spans="1:6" x14ac:dyDescent="0.25">
      <c r="A1168" t="s">
        <v>50</v>
      </c>
      <c r="B1168">
        <v>2014</v>
      </c>
      <c r="C1168" t="s">
        <v>21</v>
      </c>
      <c r="D1168" t="s">
        <v>39</v>
      </c>
      <c r="E1168" t="s">
        <v>24018</v>
      </c>
      <c r="F1168">
        <v>123</v>
      </c>
    </row>
    <row r="1169" spans="1:6" x14ac:dyDescent="0.25">
      <c r="A1169" t="s">
        <v>50</v>
      </c>
      <c r="B1169">
        <v>2014</v>
      </c>
      <c r="C1169" t="s">
        <v>21</v>
      </c>
      <c r="D1169" t="s">
        <v>103</v>
      </c>
      <c r="E1169" t="s">
        <v>24019</v>
      </c>
      <c r="F1169">
        <v>1573</v>
      </c>
    </row>
    <row r="1170" spans="1:6" x14ac:dyDescent="0.25">
      <c r="A1170" t="s">
        <v>50</v>
      </c>
      <c r="B1170">
        <v>2014</v>
      </c>
      <c r="C1170" t="s">
        <v>17</v>
      </c>
      <c r="D1170" t="s">
        <v>38</v>
      </c>
      <c r="E1170" t="s">
        <v>24020</v>
      </c>
      <c r="F1170">
        <v>53</v>
      </c>
    </row>
    <row r="1171" spans="1:6" x14ac:dyDescent="0.25">
      <c r="A1171" t="s">
        <v>50</v>
      </c>
      <c r="B1171">
        <v>2014</v>
      </c>
      <c r="C1171" t="s">
        <v>17</v>
      </c>
      <c r="D1171" t="s">
        <v>40</v>
      </c>
      <c r="E1171" t="s">
        <v>24021</v>
      </c>
      <c r="F1171">
        <v>149</v>
      </c>
    </row>
    <row r="1172" spans="1:6" x14ac:dyDescent="0.25">
      <c r="A1172" t="s">
        <v>50</v>
      </c>
      <c r="B1172">
        <v>2014</v>
      </c>
      <c r="C1172" t="s">
        <v>17</v>
      </c>
      <c r="D1172" t="s">
        <v>102</v>
      </c>
      <c r="E1172" t="s">
        <v>24022</v>
      </c>
      <c r="F1172">
        <v>339</v>
      </c>
    </row>
    <row r="1173" spans="1:6" x14ac:dyDescent="0.25">
      <c r="A1173" t="s">
        <v>50</v>
      </c>
      <c r="B1173">
        <v>2014</v>
      </c>
      <c r="C1173" t="s">
        <v>17</v>
      </c>
      <c r="D1173" t="s">
        <v>107</v>
      </c>
      <c r="E1173" t="s">
        <v>24023</v>
      </c>
      <c r="F1173">
        <v>391</v>
      </c>
    </row>
    <row r="1174" spans="1:6" x14ac:dyDescent="0.25">
      <c r="A1174" t="s">
        <v>50</v>
      </c>
      <c r="B1174">
        <v>2014</v>
      </c>
      <c r="C1174" t="s">
        <v>17</v>
      </c>
      <c r="D1174" t="s">
        <v>39</v>
      </c>
      <c r="E1174" t="s">
        <v>24024</v>
      </c>
      <c r="F1174">
        <v>116</v>
      </c>
    </row>
    <row r="1175" spans="1:6" x14ac:dyDescent="0.25">
      <c r="A1175" t="s">
        <v>50</v>
      </c>
      <c r="B1175">
        <v>2014</v>
      </c>
      <c r="C1175" t="s">
        <v>17</v>
      </c>
      <c r="D1175" t="s">
        <v>103</v>
      </c>
      <c r="E1175" t="s">
        <v>24025</v>
      </c>
      <c r="F1175">
        <v>3047</v>
      </c>
    </row>
    <row r="1176" spans="1:6" x14ac:dyDescent="0.25">
      <c r="A1176" t="s">
        <v>50</v>
      </c>
      <c r="B1176">
        <v>2014</v>
      </c>
      <c r="C1176" t="s">
        <v>22852</v>
      </c>
      <c r="D1176" t="s">
        <v>38</v>
      </c>
      <c r="E1176" t="s">
        <v>24026</v>
      </c>
      <c r="F1176">
        <v>7</v>
      </c>
    </row>
    <row r="1177" spans="1:6" x14ac:dyDescent="0.25">
      <c r="A1177" t="s">
        <v>50</v>
      </c>
      <c r="B1177">
        <v>2014</v>
      </c>
      <c r="C1177" t="s">
        <v>22852</v>
      </c>
      <c r="D1177" t="s">
        <v>40</v>
      </c>
      <c r="E1177" t="s">
        <v>24027</v>
      </c>
      <c r="F1177">
        <v>15</v>
      </c>
    </row>
    <row r="1178" spans="1:6" x14ac:dyDescent="0.25">
      <c r="A1178" t="s">
        <v>50</v>
      </c>
      <c r="B1178">
        <v>2014</v>
      </c>
      <c r="C1178" t="s">
        <v>22852</v>
      </c>
      <c r="D1178" t="s">
        <v>102</v>
      </c>
      <c r="E1178" t="s">
        <v>24028</v>
      </c>
      <c r="F1178">
        <v>60</v>
      </c>
    </row>
    <row r="1179" spans="1:6" x14ac:dyDescent="0.25">
      <c r="A1179" t="s">
        <v>50</v>
      </c>
      <c r="B1179">
        <v>2014</v>
      </c>
      <c r="C1179" t="s">
        <v>22852</v>
      </c>
      <c r="D1179" t="s">
        <v>107</v>
      </c>
      <c r="E1179" t="s">
        <v>24029</v>
      </c>
      <c r="F1179">
        <v>65</v>
      </c>
    </row>
    <row r="1180" spans="1:6" x14ac:dyDescent="0.25">
      <c r="A1180" t="s">
        <v>50</v>
      </c>
      <c r="B1180">
        <v>2014</v>
      </c>
      <c r="C1180" t="s">
        <v>22852</v>
      </c>
      <c r="D1180" t="s">
        <v>39</v>
      </c>
      <c r="E1180" t="s">
        <v>24030</v>
      </c>
      <c r="F1180">
        <v>16</v>
      </c>
    </row>
    <row r="1181" spans="1:6" x14ac:dyDescent="0.25">
      <c r="A1181" t="s">
        <v>50</v>
      </c>
      <c r="B1181">
        <v>2014</v>
      </c>
      <c r="C1181" t="s">
        <v>22852</v>
      </c>
      <c r="D1181" t="s">
        <v>103</v>
      </c>
      <c r="E1181" t="s">
        <v>24031</v>
      </c>
      <c r="F1181">
        <v>407</v>
      </c>
    </row>
    <row r="1182" spans="1:6" x14ac:dyDescent="0.25">
      <c r="A1182" t="s">
        <v>50</v>
      </c>
      <c r="B1182">
        <v>2014</v>
      </c>
      <c r="C1182" t="s">
        <v>19</v>
      </c>
      <c r="D1182" t="s">
        <v>38</v>
      </c>
      <c r="E1182" t="s">
        <v>24032</v>
      </c>
      <c r="F1182">
        <v>33</v>
      </c>
    </row>
    <row r="1183" spans="1:6" x14ac:dyDescent="0.25">
      <c r="A1183" t="s">
        <v>50</v>
      </c>
      <c r="B1183">
        <v>2014</v>
      </c>
      <c r="C1183" t="s">
        <v>19</v>
      </c>
      <c r="D1183" t="s">
        <v>40</v>
      </c>
      <c r="E1183" t="s">
        <v>24033</v>
      </c>
      <c r="F1183">
        <v>112</v>
      </c>
    </row>
    <row r="1184" spans="1:6" x14ac:dyDescent="0.25">
      <c r="A1184" t="s">
        <v>50</v>
      </c>
      <c r="B1184">
        <v>2014</v>
      </c>
      <c r="C1184" t="s">
        <v>19</v>
      </c>
      <c r="D1184" t="s">
        <v>102</v>
      </c>
      <c r="E1184" t="s">
        <v>24034</v>
      </c>
      <c r="F1184">
        <v>224</v>
      </c>
    </row>
    <row r="1185" spans="1:6" x14ac:dyDescent="0.25">
      <c r="A1185" t="s">
        <v>50</v>
      </c>
      <c r="B1185">
        <v>2014</v>
      </c>
      <c r="C1185" t="s">
        <v>19</v>
      </c>
      <c r="D1185" t="s">
        <v>107</v>
      </c>
      <c r="E1185" t="s">
        <v>24035</v>
      </c>
      <c r="F1185">
        <v>253</v>
      </c>
    </row>
    <row r="1186" spans="1:6" x14ac:dyDescent="0.25">
      <c r="A1186" t="s">
        <v>50</v>
      </c>
      <c r="B1186">
        <v>2014</v>
      </c>
      <c r="C1186" t="s">
        <v>19</v>
      </c>
      <c r="D1186" t="s">
        <v>39</v>
      </c>
      <c r="E1186" t="s">
        <v>24036</v>
      </c>
      <c r="F1186">
        <v>87</v>
      </c>
    </row>
    <row r="1187" spans="1:6" x14ac:dyDescent="0.25">
      <c r="A1187" t="s">
        <v>50</v>
      </c>
      <c r="B1187">
        <v>2014</v>
      </c>
      <c r="C1187" t="s">
        <v>19</v>
      </c>
      <c r="D1187" t="s">
        <v>103</v>
      </c>
      <c r="E1187" t="s">
        <v>24037</v>
      </c>
      <c r="F1187">
        <v>2095</v>
      </c>
    </row>
    <row r="1188" spans="1:6" x14ac:dyDescent="0.25">
      <c r="A1188" t="s">
        <v>50</v>
      </c>
      <c r="B1188">
        <v>2014</v>
      </c>
      <c r="C1188" t="s">
        <v>20</v>
      </c>
      <c r="D1188" t="s">
        <v>38</v>
      </c>
      <c r="E1188" t="s">
        <v>24038</v>
      </c>
      <c r="F1188">
        <v>8</v>
      </c>
    </row>
    <row r="1189" spans="1:6" x14ac:dyDescent="0.25">
      <c r="A1189" t="s">
        <v>50</v>
      </c>
      <c r="B1189">
        <v>2014</v>
      </c>
      <c r="C1189" t="s">
        <v>20</v>
      </c>
      <c r="D1189" t="s">
        <v>40</v>
      </c>
      <c r="E1189" t="s">
        <v>24039</v>
      </c>
      <c r="F1189">
        <v>27</v>
      </c>
    </row>
    <row r="1190" spans="1:6" x14ac:dyDescent="0.25">
      <c r="A1190" t="s">
        <v>50</v>
      </c>
      <c r="B1190">
        <v>2014</v>
      </c>
      <c r="C1190" t="s">
        <v>20</v>
      </c>
      <c r="D1190" t="s">
        <v>102</v>
      </c>
      <c r="E1190" t="s">
        <v>24040</v>
      </c>
      <c r="F1190">
        <v>46</v>
      </c>
    </row>
    <row r="1191" spans="1:6" x14ac:dyDescent="0.25">
      <c r="A1191" t="s">
        <v>50</v>
      </c>
      <c r="B1191">
        <v>2014</v>
      </c>
      <c r="C1191" t="s">
        <v>20</v>
      </c>
      <c r="D1191" t="s">
        <v>107</v>
      </c>
      <c r="E1191" t="s">
        <v>24041</v>
      </c>
      <c r="F1191">
        <v>43</v>
      </c>
    </row>
    <row r="1192" spans="1:6" x14ac:dyDescent="0.25">
      <c r="A1192" t="s">
        <v>50</v>
      </c>
      <c r="B1192">
        <v>2014</v>
      </c>
      <c r="C1192" t="s">
        <v>20</v>
      </c>
      <c r="D1192" t="s">
        <v>39</v>
      </c>
      <c r="E1192" t="s">
        <v>24042</v>
      </c>
      <c r="F1192">
        <v>23</v>
      </c>
    </row>
    <row r="1193" spans="1:6" x14ac:dyDescent="0.25">
      <c r="A1193" t="s">
        <v>50</v>
      </c>
      <c r="B1193">
        <v>2014</v>
      </c>
      <c r="C1193" t="s">
        <v>20</v>
      </c>
      <c r="D1193" t="s">
        <v>103</v>
      </c>
      <c r="E1193" t="s">
        <v>24043</v>
      </c>
      <c r="F1193">
        <v>568</v>
      </c>
    </row>
    <row r="1194" spans="1:6" x14ac:dyDescent="0.25">
      <c r="A1194" t="s">
        <v>50</v>
      </c>
      <c r="B1194">
        <v>2014</v>
      </c>
      <c r="C1194" t="s">
        <v>18</v>
      </c>
      <c r="D1194" t="s">
        <v>38</v>
      </c>
      <c r="E1194" t="s">
        <v>24044</v>
      </c>
      <c r="F1194">
        <v>24</v>
      </c>
    </row>
    <row r="1195" spans="1:6" x14ac:dyDescent="0.25">
      <c r="A1195" t="s">
        <v>50</v>
      </c>
      <c r="B1195">
        <v>2014</v>
      </c>
      <c r="C1195" t="s">
        <v>18</v>
      </c>
      <c r="D1195" t="s">
        <v>40</v>
      </c>
      <c r="E1195" t="s">
        <v>24045</v>
      </c>
      <c r="F1195">
        <v>102</v>
      </c>
    </row>
    <row r="1196" spans="1:6" x14ac:dyDescent="0.25">
      <c r="A1196" t="s">
        <v>50</v>
      </c>
      <c r="B1196">
        <v>2014</v>
      </c>
      <c r="C1196" t="s">
        <v>18</v>
      </c>
      <c r="D1196" t="s">
        <v>102</v>
      </c>
      <c r="E1196" t="s">
        <v>24046</v>
      </c>
      <c r="F1196">
        <v>172</v>
      </c>
    </row>
    <row r="1197" spans="1:6" x14ac:dyDescent="0.25">
      <c r="A1197" t="s">
        <v>50</v>
      </c>
      <c r="B1197">
        <v>2014</v>
      </c>
      <c r="C1197" t="s">
        <v>18</v>
      </c>
      <c r="D1197" t="s">
        <v>107</v>
      </c>
      <c r="E1197" t="s">
        <v>24047</v>
      </c>
      <c r="F1197">
        <v>203</v>
      </c>
    </row>
    <row r="1198" spans="1:6" x14ac:dyDescent="0.25">
      <c r="A1198" t="s">
        <v>50</v>
      </c>
      <c r="B1198">
        <v>2014</v>
      </c>
      <c r="C1198" t="s">
        <v>18</v>
      </c>
      <c r="D1198" t="s">
        <v>39</v>
      </c>
      <c r="E1198" t="s">
        <v>24048</v>
      </c>
      <c r="F1198">
        <v>93</v>
      </c>
    </row>
    <row r="1199" spans="1:6" x14ac:dyDescent="0.25">
      <c r="A1199" t="s">
        <v>50</v>
      </c>
      <c r="B1199">
        <v>2014</v>
      </c>
      <c r="C1199" t="s">
        <v>18</v>
      </c>
      <c r="D1199" t="s">
        <v>103</v>
      </c>
      <c r="E1199" t="s">
        <v>24049</v>
      </c>
      <c r="F1199">
        <v>1605</v>
      </c>
    </row>
    <row r="1200" spans="1:6" x14ac:dyDescent="0.25">
      <c r="A1200" t="s">
        <v>46</v>
      </c>
      <c r="B1200">
        <v>2010</v>
      </c>
      <c r="C1200" t="s">
        <v>14</v>
      </c>
      <c r="D1200" t="s">
        <v>38</v>
      </c>
      <c r="E1200" t="s">
        <v>24050</v>
      </c>
      <c r="F1200">
        <v>3</v>
      </c>
    </row>
    <row r="1201" spans="1:6" x14ac:dyDescent="0.25">
      <c r="A1201" t="s">
        <v>46</v>
      </c>
      <c r="B1201">
        <v>2010</v>
      </c>
      <c r="C1201" t="s">
        <v>14</v>
      </c>
      <c r="D1201" t="s">
        <v>40</v>
      </c>
      <c r="E1201" t="s">
        <v>24051</v>
      </c>
      <c r="F1201">
        <v>4</v>
      </c>
    </row>
    <row r="1202" spans="1:6" x14ac:dyDescent="0.25">
      <c r="A1202" t="s">
        <v>46</v>
      </c>
      <c r="B1202">
        <v>2010</v>
      </c>
      <c r="C1202" t="s">
        <v>14</v>
      </c>
      <c r="D1202" t="s">
        <v>102</v>
      </c>
      <c r="E1202" t="s">
        <v>24052</v>
      </c>
      <c r="F1202">
        <v>26</v>
      </c>
    </row>
    <row r="1203" spans="1:6" x14ac:dyDescent="0.25">
      <c r="A1203" t="s">
        <v>46</v>
      </c>
      <c r="B1203">
        <v>2010</v>
      </c>
      <c r="C1203" t="s">
        <v>14</v>
      </c>
      <c r="D1203" t="s">
        <v>107</v>
      </c>
      <c r="E1203" t="s">
        <v>24053</v>
      </c>
      <c r="F1203">
        <v>32</v>
      </c>
    </row>
    <row r="1204" spans="1:6" x14ac:dyDescent="0.25">
      <c r="A1204" t="s">
        <v>46</v>
      </c>
      <c r="B1204">
        <v>2010</v>
      </c>
      <c r="C1204" t="s">
        <v>14</v>
      </c>
      <c r="D1204" t="s">
        <v>39</v>
      </c>
      <c r="E1204" t="s">
        <v>24054</v>
      </c>
      <c r="F1204">
        <v>8</v>
      </c>
    </row>
    <row r="1205" spans="1:6" x14ac:dyDescent="0.25">
      <c r="A1205" t="s">
        <v>46</v>
      </c>
      <c r="B1205">
        <v>2010</v>
      </c>
      <c r="C1205" t="s">
        <v>14</v>
      </c>
      <c r="D1205" t="s">
        <v>103</v>
      </c>
      <c r="E1205" t="s">
        <v>24055</v>
      </c>
      <c r="F1205">
        <v>293</v>
      </c>
    </row>
    <row r="1206" spans="1:6" x14ac:dyDescent="0.25">
      <c r="A1206" t="s">
        <v>46</v>
      </c>
      <c r="B1206">
        <v>2010</v>
      </c>
      <c r="C1206" t="s">
        <v>12</v>
      </c>
      <c r="D1206" t="s">
        <v>102</v>
      </c>
      <c r="E1206" t="s">
        <v>24056</v>
      </c>
      <c r="F1206">
        <v>1</v>
      </c>
    </row>
    <row r="1207" spans="1:6" x14ac:dyDescent="0.25">
      <c r="A1207" t="s">
        <v>46</v>
      </c>
      <c r="B1207">
        <v>2010</v>
      </c>
      <c r="C1207" t="s">
        <v>12</v>
      </c>
      <c r="D1207" t="s">
        <v>103</v>
      </c>
      <c r="E1207" t="s">
        <v>24057</v>
      </c>
      <c r="F1207">
        <v>48</v>
      </c>
    </row>
    <row r="1208" spans="1:6" x14ac:dyDescent="0.25">
      <c r="A1208" t="s">
        <v>46</v>
      </c>
      <c r="B1208">
        <v>2010</v>
      </c>
      <c r="C1208" t="s">
        <v>22</v>
      </c>
      <c r="D1208" t="s">
        <v>38</v>
      </c>
      <c r="E1208" t="s">
        <v>24058</v>
      </c>
      <c r="F1208">
        <v>3</v>
      </c>
    </row>
    <row r="1209" spans="1:6" x14ac:dyDescent="0.25">
      <c r="A1209" t="s">
        <v>46</v>
      </c>
      <c r="B1209">
        <v>2010</v>
      </c>
      <c r="C1209" t="s">
        <v>22</v>
      </c>
      <c r="D1209" t="s">
        <v>40</v>
      </c>
      <c r="E1209" t="s">
        <v>24059</v>
      </c>
      <c r="F1209">
        <v>6</v>
      </c>
    </row>
    <row r="1210" spans="1:6" x14ac:dyDescent="0.25">
      <c r="A1210" t="s">
        <v>46</v>
      </c>
      <c r="B1210">
        <v>2010</v>
      </c>
      <c r="C1210" t="s">
        <v>22</v>
      </c>
      <c r="D1210" t="s">
        <v>102</v>
      </c>
      <c r="E1210" t="s">
        <v>24060</v>
      </c>
      <c r="F1210">
        <v>17</v>
      </c>
    </row>
    <row r="1211" spans="1:6" x14ac:dyDescent="0.25">
      <c r="A1211" t="s">
        <v>46</v>
      </c>
      <c r="B1211">
        <v>2010</v>
      </c>
      <c r="C1211" t="s">
        <v>22</v>
      </c>
      <c r="D1211" t="s">
        <v>107</v>
      </c>
      <c r="E1211" t="s">
        <v>24061</v>
      </c>
      <c r="F1211">
        <v>20</v>
      </c>
    </row>
    <row r="1212" spans="1:6" x14ac:dyDescent="0.25">
      <c r="A1212" t="s">
        <v>46</v>
      </c>
      <c r="B1212">
        <v>2010</v>
      </c>
      <c r="C1212" t="s">
        <v>22</v>
      </c>
      <c r="D1212" t="s">
        <v>39</v>
      </c>
      <c r="E1212" t="s">
        <v>24062</v>
      </c>
      <c r="F1212">
        <v>7</v>
      </c>
    </row>
    <row r="1213" spans="1:6" x14ac:dyDescent="0.25">
      <c r="A1213" t="s">
        <v>46</v>
      </c>
      <c r="B1213">
        <v>2010</v>
      </c>
      <c r="C1213" t="s">
        <v>22</v>
      </c>
      <c r="D1213" t="s">
        <v>103</v>
      </c>
      <c r="E1213" t="s">
        <v>24063</v>
      </c>
      <c r="F1213">
        <v>152</v>
      </c>
    </row>
    <row r="1214" spans="1:6" x14ac:dyDescent="0.25">
      <c r="A1214" t="s">
        <v>46</v>
      </c>
      <c r="B1214">
        <v>2010</v>
      </c>
      <c r="C1214" t="s">
        <v>23</v>
      </c>
      <c r="D1214" t="s">
        <v>38</v>
      </c>
      <c r="E1214" t="s">
        <v>24064</v>
      </c>
      <c r="F1214">
        <v>1</v>
      </c>
    </row>
    <row r="1215" spans="1:6" x14ac:dyDescent="0.25">
      <c r="A1215" t="s">
        <v>46</v>
      </c>
      <c r="B1215">
        <v>2010</v>
      </c>
      <c r="C1215" t="s">
        <v>23</v>
      </c>
      <c r="D1215" t="s">
        <v>40</v>
      </c>
      <c r="E1215" t="s">
        <v>24065</v>
      </c>
      <c r="F1215">
        <v>6</v>
      </c>
    </row>
    <row r="1216" spans="1:6" x14ac:dyDescent="0.25">
      <c r="A1216" t="s">
        <v>46</v>
      </c>
      <c r="B1216">
        <v>2010</v>
      </c>
      <c r="C1216" t="s">
        <v>23</v>
      </c>
      <c r="D1216" t="s">
        <v>102</v>
      </c>
      <c r="E1216" t="s">
        <v>24066</v>
      </c>
      <c r="F1216">
        <v>11</v>
      </c>
    </row>
    <row r="1217" spans="1:6" x14ac:dyDescent="0.25">
      <c r="A1217" t="s">
        <v>46</v>
      </c>
      <c r="B1217">
        <v>2010</v>
      </c>
      <c r="C1217" t="s">
        <v>23</v>
      </c>
      <c r="D1217" t="s">
        <v>107</v>
      </c>
      <c r="E1217" t="s">
        <v>24067</v>
      </c>
      <c r="F1217">
        <v>11</v>
      </c>
    </row>
    <row r="1218" spans="1:6" x14ac:dyDescent="0.25">
      <c r="A1218" t="s">
        <v>46</v>
      </c>
      <c r="B1218">
        <v>2010</v>
      </c>
      <c r="C1218" t="s">
        <v>23</v>
      </c>
      <c r="D1218" t="s">
        <v>39</v>
      </c>
      <c r="E1218" t="s">
        <v>24068</v>
      </c>
      <c r="F1218">
        <v>6</v>
      </c>
    </row>
    <row r="1219" spans="1:6" x14ac:dyDescent="0.25">
      <c r="A1219" t="s">
        <v>46</v>
      </c>
      <c r="B1219">
        <v>2010</v>
      </c>
      <c r="C1219" t="s">
        <v>23</v>
      </c>
      <c r="D1219" t="s">
        <v>103</v>
      </c>
      <c r="E1219" t="s">
        <v>24069</v>
      </c>
      <c r="F1219">
        <v>177</v>
      </c>
    </row>
    <row r="1220" spans="1:6" x14ac:dyDescent="0.25">
      <c r="A1220" t="s">
        <v>46</v>
      </c>
      <c r="B1220">
        <v>2010</v>
      </c>
      <c r="C1220" t="s">
        <v>21</v>
      </c>
      <c r="D1220" t="s">
        <v>38</v>
      </c>
      <c r="E1220" t="s">
        <v>24070</v>
      </c>
      <c r="F1220">
        <v>6</v>
      </c>
    </row>
    <row r="1221" spans="1:6" x14ac:dyDescent="0.25">
      <c r="A1221" t="s">
        <v>46</v>
      </c>
      <c r="B1221">
        <v>2010</v>
      </c>
      <c r="C1221" t="s">
        <v>21</v>
      </c>
      <c r="D1221" t="s">
        <v>40</v>
      </c>
      <c r="E1221" t="s">
        <v>24071</v>
      </c>
      <c r="F1221">
        <v>6</v>
      </c>
    </row>
    <row r="1222" spans="1:6" x14ac:dyDescent="0.25">
      <c r="A1222" t="s">
        <v>46</v>
      </c>
      <c r="B1222">
        <v>2010</v>
      </c>
      <c r="C1222" t="s">
        <v>21</v>
      </c>
      <c r="D1222" t="s">
        <v>102</v>
      </c>
      <c r="E1222" t="s">
        <v>24072</v>
      </c>
      <c r="F1222">
        <v>6</v>
      </c>
    </row>
    <row r="1223" spans="1:6" x14ac:dyDescent="0.25">
      <c r="A1223" t="s">
        <v>46</v>
      </c>
      <c r="B1223">
        <v>2010</v>
      </c>
      <c r="C1223" t="s">
        <v>21</v>
      </c>
      <c r="D1223" t="s">
        <v>107</v>
      </c>
      <c r="E1223" t="s">
        <v>24073</v>
      </c>
      <c r="F1223">
        <v>11</v>
      </c>
    </row>
    <row r="1224" spans="1:6" x14ac:dyDescent="0.25">
      <c r="A1224" t="s">
        <v>46</v>
      </c>
      <c r="B1224">
        <v>2010</v>
      </c>
      <c r="C1224" t="s">
        <v>21</v>
      </c>
      <c r="D1224" t="s">
        <v>39</v>
      </c>
      <c r="E1224" t="s">
        <v>24074</v>
      </c>
      <c r="F1224">
        <v>6</v>
      </c>
    </row>
    <row r="1225" spans="1:6" x14ac:dyDescent="0.25">
      <c r="A1225" t="s">
        <v>46</v>
      </c>
      <c r="B1225">
        <v>2010</v>
      </c>
      <c r="C1225" t="s">
        <v>21</v>
      </c>
      <c r="D1225" t="s">
        <v>103</v>
      </c>
      <c r="E1225" t="s">
        <v>24075</v>
      </c>
      <c r="F1225">
        <v>85</v>
      </c>
    </row>
    <row r="1226" spans="1:6" x14ac:dyDescent="0.25">
      <c r="A1226" t="s">
        <v>46</v>
      </c>
      <c r="B1226">
        <v>2010</v>
      </c>
      <c r="C1226" t="s">
        <v>17</v>
      </c>
      <c r="D1226" t="s">
        <v>38</v>
      </c>
      <c r="E1226" t="s">
        <v>24076</v>
      </c>
      <c r="F1226">
        <v>1</v>
      </c>
    </row>
    <row r="1227" spans="1:6" x14ac:dyDescent="0.25">
      <c r="A1227" t="s">
        <v>46</v>
      </c>
      <c r="B1227">
        <v>2010</v>
      </c>
      <c r="C1227" t="s">
        <v>17</v>
      </c>
      <c r="D1227" t="s">
        <v>40</v>
      </c>
      <c r="E1227" t="s">
        <v>24077</v>
      </c>
      <c r="F1227">
        <v>13</v>
      </c>
    </row>
    <row r="1228" spans="1:6" x14ac:dyDescent="0.25">
      <c r="A1228" t="s">
        <v>46</v>
      </c>
      <c r="B1228">
        <v>2010</v>
      </c>
      <c r="C1228" t="s">
        <v>17</v>
      </c>
      <c r="D1228" t="s">
        <v>102</v>
      </c>
      <c r="E1228" t="s">
        <v>24078</v>
      </c>
      <c r="F1228">
        <v>25</v>
      </c>
    </row>
    <row r="1229" spans="1:6" x14ac:dyDescent="0.25">
      <c r="A1229" t="s">
        <v>46</v>
      </c>
      <c r="B1229">
        <v>2010</v>
      </c>
      <c r="C1229" t="s">
        <v>17</v>
      </c>
      <c r="D1229" t="s">
        <v>107</v>
      </c>
      <c r="E1229" t="s">
        <v>24079</v>
      </c>
      <c r="F1229">
        <v>27</v>
      </c>
    </row>
    <row r="1230" spans="1:6" x14ac:dyDescent="0.25">
      <c r="A1230" t="s">
        <v>46</v>
      </c>
      <c r="B1230">
        <v>2010</v>
      </c>
      <c r="C1230" t="s">
        <v>17</v>
      </c>
      <c r="D1230" t="s">
        <v>39</v>
      </c>
      <c r="E1230" t="s">
        <v>24080</v>
      </c>
      <c r="F1230">
        <v>7</v>
      </c>
    </row>
    <row r="1231" spans="1:6" x14ac:dyDescent="0.25">
      <c r="A1231" t="s">
        <v>46</v>
      </c>
      <c r="B1231">
        <v>2010</v>
      </c>
      <c r="C1231" t="s">
        <v>17</v>
      </c>
      <c r="D1231" t="s">
        <v>103</v>
      </c>
      <c r="E1231" t="s">
        <v>24081</v>
      </c>
      <c r="F1231">
        <v>238</v>
      </c>
    </row>
    <row r="1232" spans="1:6" x14ac:dyDescent="0.25">
      <c r="A1232" t="s">
        <v>46</v>
      </c>
      <c r="B1232">
        <v>2010</v>
      </c>
      <c r="C1232" t="s">
        <v>22852</v>
      </c>
      <c r="D1232" t="s">
        <v>39</v>
      </c>
      <c r="E1232" t="s">
        <v>24082</v>
      </c>
      <c r="F1232">
        <v>1</v>
      </c>
    </row>
    <row r="1233" spans="1:6" x14ac:dyDescent="0.25">
      <c r="A1233" t="s">
        <v>46</v>
      </c>
      <c r="B1233">
        <v>2010</v>
      </c>
      <c r="C1233" t="s">
        <v>15</v>
      </c>
      <c r="D1233" t="s">
        <v>102</v>
      </c>
      <c r="E1233" t="s">
        <v>24083</v>
      </c>
      <c r="F1233">
        <v>4</v>
      </c>
    </row>
    <row r="1234" spans="1:6" x14ac:dyDescent="0.25">
      <c r="A1234" t="s">
        <v>46</v>
      </c>
      <c r="B1234">
        <v>2010</v>
      </c>
      <c r="C1234" t="s">
        <v>15</v>
      </c>
      <c r="D1234" t="s">
        <v>107</v>
      </c>
      <c r="E1234" t="s">
        <v>24084</v>
      </c>
      <c r="F1234">
        <v>3</v>
      </c>
    </row>
    <row r="1235" spans="1:6" x14ac:dyDescent="0.25">
      <c r="A1235" t="s">
        <v>46</v>
      </c>
      <c r="B1235">
        <v>2010</v>
      </c>
      <c r="C1235" t="s">
        <v>15</v>
      </c>
      <c r="D1235" t="s">
        <v>103</v>
      </c>
      <c r="E1235" t="s">
        <v>24085</v>
      </c>
      <c r="F1235">
        <v>39</v>
      </c>
    </row>
    <row r="1236" spans="1:6" x14ac:dyDescent="0.25">
      <c r="A1236" t="s">
        <v>46</v>
      </c>
      <c r="B1236">
        <v>2010</v>
      </c>
      <c r="C1236" t="s">
        <v>19</v>
      </c>
      <c r="D1236" t="s">
        <v>40</v>
      </c>
      <c r="E1236" t="s">
        <v>24086</v>
      </c>
      <c r="F1236">
        <v>2</v>
      </c>
    </row>
    <row r="1237" spans="1:6" x14ac:dyDescent="0.25">
      <c r="A1237" t="s">
        <v>46</v>
      </c>
      <c r="B1237">
        <v>2010</v>
      </c>
      <c r="C1237" t="s">
        <v>19</v>
      </c>
      <c r="D1237" t="s">
        <v>102</v>
      </c>
      <c r="E1237" t="s">
        <v>24087</v>
      </c>
      <c r="F1237">
        <v>11</v>
      </c>
    </row>
    <row r="1238" spans="1:6" x14ac:dyDescent="0.25">
      <c r="A1238" t="s">
        <v>46</v>
      </c>
      <c r="B1238">
        <v>2010</v>
      </c>
      <c r="C1238" t="s">
        <v>19</v>
      </c>
      <c r="D1238" t="s">
        <v>107</v>
      </c>
      <c r="E1238" t="s">
        <v>24088</v>
      </c>
      <c r="F1238">
        <v>7</v>
      </c>
    </row>
    <row r="1239" spans="1:6" x14ac:dyDescent="0.25">
      <c r="A1239" t="s">
        <v>46</v>
      </c>
      <c r="B1239">
        <v>2010</v>
      </c>
      <c r="C1239" t="s">
        <v>19</v>
      </c>
      <c r="D1239" t="s">
        <v>39</v>
      </c>
      <c r="E1239" t="s">
        <v>24089</v>
      </c>
      <c r="F1239">
        <v>3</v>
      </c>
    </row>
    <row r="1240" spans="1:6" x14ac:dyDescent="0.25">
      <c r="A1240" t="s">
        <v>46</v>
      </c>
      <c r="B1240">
        <v>2010</v>
      </c>
      <c r="C1240" t="s">
        <v>19</v>
      </c>
      <c r="D1240" t="s">
        <v>103</v>
      </c>
      <c r="E1240" t="s">
        <v>24090</v>
      </c>
      <c r="F1240">
        <v>179</v>
      </c>
    </row>
    <row r="1241" spans="1:6" x14ac:dyDescent="0.25">
      <c r="A1241" t="s">
        <v>46</v>
      </c>
      <c r="B1241">
        <v>2010</v>
      </c>
      <c r="C1241" t="s">
        <v>20</v>
      </c>
      <c r="D1241" t="s">
        <v>40</v>
      </c>
      <c r="E1241" t="s">
        <v>24091</v>
      </c>
      <c r="F1241">
        <v>1</v>
      </c>
    </row>
    <row r="1242" spans="1:6" x14ac:dyDescent="0.25">
      <c r="A1242" t="s">
        <v>46</v>
      </c>
      <c r="B1242">
        <v>2010</v>
      </c>
      <c r="C1242" t="s">
        <v>20</v>
      </c>
      <c r="D1242" t="s">
        <v>102</v>
      </c>
      <c r="E1242" t="s">
        <v>24092</v>
      </c>
      <c r="F1242">
        <v>5</v>
      </c>
    </row>
    <row r="1243" spans="1:6" x14ac:dyDescent="0.25">
      <c r="A1243" t="s">
        <v>46</v>
      </c>
      <c r="B1243">
        <v>2010</v>
      </c>
      <c r="C1243" t="s">
        <v>20</v>
      </c>
      <c r="D1243" t="s">
        <v>107</v>
      </c>
      <c r="E1243" t="s">
        <v>24093</v>
      </c>
      <c r="F1243">
        <v>2</v>
      </c>
    </row>
    <row r="1244" spans="1:6" x14ac:dyDescent="0.25">
      <c r="A1244" t="s">
        <v>46</v>
      </c>
      <c r="B1244">
        <v>2010</v>
      </c>
      <c r="C1244" t="s">
        <v>20</v>
      </c>
      <c r="D1244" t="s">
        <v>39</v>
      </c>
      <c r="E1244" t="s">
        <v>24094</v>
      </c>
      <c r="F1244">
        <v>2</v>
      </c>
    </row>
    <row r="1245" spans="1:6" x14ac:dyDescent="0.25">
      <c r="A1245" t="s">
        <v>46</v>
      </c>
      <c r="B1245">
        <v>2010</v>
      </c>
      <c r="C1245" t="s">
        <v>20</v>
      </c>
      <c r="D1245" t="s">
        <v>103</v>
      </c>
      <c r="E1245" t="s">
        <v>24095</v>
      </c>
      <c r="F1245">
        <v>60</v>
      </c>
    </row>
    <row r="1246" spans="1:6" x14ac:dyDescent="0.25">
      <c r="A1246" t="s">
        <v>46</v>
      </c>
      <c r="B1246">
        <v>2010</v>
      </c>
      <c r="C1246" t="s">
        <v>18</v>
      </c>
      <c r="D1246" t="s">
        <v>38</v>
      </c>
      <c r="E1246" t="s">
        <v>24096</v>
      </c>
      <c r="F1246">
        <v>1</v>
      </c>
    </row>
    <row r="1247" spans="1:6" x14ac:dyDescent="0.25">
      <c r="A1247" t="s">
        <v>46</v>
      </c>
      <c r="B1247">
        <v>2010</v>
      </c>
      <c r="C1247" t="s">
        <v>18</v>
      </c>
      <c r="D1247" t="s">
        <v>40</v>
      </c>
      <c r="E1247" t="s">
        <v>24097</v>
      </c>
      <c r="F1247">
        <v>4</v>
      </c>
    </row>
    <row r="1248" spans="1:6" x14ac:dyDescent="0.25">
      <c r="A1248" t="s">
        <v>46</v>
      </c>
      <c r="B1248">
        <v>2010</v>
      </c>
      <c r="C1248" t="s">
        <v>18</v>
      </c>
      <c r="D1248" t="s">
        <v>102</v>
      </c>
      <c r="E1248" t="s">
        <v>24098</v>
      </c>
      <c r="F1248">
        <v>6</v>
      </c>
    </row>
    <row r="1249" spans="1:6" x14ac:dyDescent="0.25">
      <c r="A1249" t="s">
        <v>46</v>
      </c>
      <c r="B1249">
        <v>2010</v>
      </c>
      <c r="C1249" t="s">
        <v>18</v>
      </c>
      <c r="D1249" t="s">
        <v>107</v>
      </c>
      <c r="E1249" t="s">
        <v>24099</v>
      </c>
      <c r="F1249">
        <v>3</v>
      </c>
    </row>
    <row r="1250" spans="1:6" x14ac:dyDescent="0.25">
      <c r="A1250" t="s">
        <v>46</v>
      </c>
      <c r="B1250">
        <v>2010</v>
      </c>
      <c r="C1250" t="s">
        <v>18</v>
      </c>
      <c r="D1250" t="s">
        <v>39</v>
      </c>
      <c r="E1250" t="s">
        <v>24100</v>
      </c>
      <c r="F1250">
        <v>7</v>
      </c>
    </row>
    <row r="1251" spans="1:6" x14ac:dyDescent="0.25">
      <c r="A1251" t="s">
        <v>46</v>
      </c>
      <c r="B1251">
        <v>2010</v>
      </c>
      <c r="C1251" t="s">
        <v>18</v>
      </c>
      <c r="D1251" t="s">
        <v>103</v>
      </c>
      <c r="E1251" t="s">
        <v>24101</v>
      </c>
      <c r="F1251">
        <v>128</v>
      </c>
    </row>
    <row r="1252" spans="1:6" x14ac:dyDescent="0.25">
      <c r="A1252" t="s">
        <v>46</v>
      </c>
      <c r="B1252">
        <v>2011</v>
      </c>
      <c r="C1252" t="s">
        <v>14</v>
      </c>
      <c r="D1252" t="s">
        <v>40</v>
      </c>
      <c r="E1252" t="s">
        <v>24102</v>
      </c>
      <c r="F1252">
        <v>9</v>
      </c>
    </row>
    <row r="1253" spans="1:6" x14ac:dyDescent="0.25">
      <c r="A1253" t="s">
        <v>46</v>
      </c>
      <c r="B1253">
        <v>2011</v>
      </c>
      <c r="C1253" t="s">
        <v>14</v>
      </c>
      <c r="D1253" t="s">
        <v>102</v>
      </c>
      <c r="E1253" t="s">
        <v>24103</v>
      </c>
      <c r="F1253">
        <v>40</v>
      </c>
    </row>
    <row r="1254" spans="1:6" x14ac:dyDescent="0.25">
      <c r="A1254" t="s">
        <v>46</v>
      </c>
      <c r="B1254">
        <v>2011</v>
      </c>
      <c r="C1254" t="s">
        <v>14</v>
      </c>
      <c r="D1254" t="s">
        <v>107</v>
      </c>
      <c r="E1254" t="s">
        <v>24104</v>
      </c>
      <c r="F1254">
        <v>21</v>
      </c>
    </row>
    <row r="1255" spans="1:6" x14ac:dyDescent="0.25">
      <c r="A1255" t="s">
        <v>46</v>
      </c>
      <c r="B1255">
        <v>2011</v>
      </c>
      <c r="C1255" t="s">
        <v>14</v>
      </c>
      <c r="D1255" t="s">
        <v>39</v>
      </c>
      <c r="E1255" t="s">
        <v>24105</v>
      </c>
      <c r="F1255">
        <v>10</v>
      </c>
    </row>
    <row r="1256" spans="1:6" x14ac:dyDescent="0.25">
      <c r="A1256" t="s">
        <v>46</v>
      </c>
      <c r="B1256">
        <v>2011</v>
      </c>
      <c r="C1256" t="s">
        <v>14</v>
      </c>
      <c r="D1256" t="s">
        <v>103</v>
      </c>
      <c r="E1256" t="s">
        <v>24106</v>
      </c>
      <c r="F1256">
        <v>290</v>
      </c>
    </row>
    <row r="1257" spans="1:6" x14ac:dyDescent="0.25">
      <c r="A1257" t="s">
        <v>46</v>
      </c>
      <c r="B1257">
        <v>2011</v>
      </c>
      <c r="C1257" t="s">
        <v>12</v>
      </c>
      <c r="D1257" t="s">
        <v>102</v>
      </c>
      <c r="E1257" t="s">
        <v>24107</v>
      </c>
      <c r="F1257">
        <v>4</v>
      </c>
    </row>
    <row r="1258" spans="1:6" x14ac:dyDescent="0.25">
      <c r="A1258" t="s">
        <v>46</v>
      </c>
      <c r="B1258">
        <v>2011</v>
      </c>
      <c r="C1258" t="s">
        <v>12</v>
      </c>
      <c r="D1258" t="s">
        <v>107</v>
      </c>
      <c r="E1258" t="s">
        <v>24108</v>
      </c>
      <c r="F1258">
        <v>2</v>
      </c>
    </row>
    <row r="1259" spans="1:6" x14ac:dyDescent="0.25">
      <c r="A1259" t="s">
        <v>46</v>
      </c>
      <c r="B1259">
        <v>2011</v>
      </c>
      <c r="C1259" t="s">
        <v>12</v>
      </c>
      <c r="D1259" t="s">
        <v>39</v>
      </c>
      <c r="E1259" t="s">
        <v>24109</v>
      </c>
      <c r="F1259">
        <v>2</v>
      </c>
    </row>
    <row r="1260" spans="1:6" x14ac:dyDescent="0.25">
      <c r="A1260" t="s">
        <v>46</v>
      </c>
      <c r="B1260">
        <v>2011</v>
      </c>
      <c r="C1260" t="s">
        <v>12</v>
      </c>
      <c r="D1260" t="s">
        <v>103</v>
      </c>
      <c r="E1260" t="s">
        <v>24110</v>
      </c>
      <c r="F1260">
        <v>43</v>
      </c>
    </row>
    <row r="1261" spans="1:6" x14ac:dyDescent="0.25">
      <c r="A1261" t="s">
        <v>46</v>
      </c>
      <c r="B1261">
        <v>2011</v>
      </c>
      <c r="C1261" t="s">
        <v>22</v>
      </c>
      <c r="D1261" t="s">
        <v>38</v>
      </c>
      <c r="E1261" t="s">
        <v>24111</v>
      </c>
      <c r="F1261">
        <v>6</v>
      </c>
    </row>
    <row r="1262" spans="1:6" x14ac:dyDescent="0.25">
      <c r="A1262" t="s">
        <v>46</v>
      </c>
      <c r="B1262">
        <v>2011</v>
      </c>
      <c r="C1262" t="s">
        <v>22</v>
      </c>
      <c r="D1262" t="s">
        <v>40</v>
      </c>
      <c r="E1262" t="s">
        <v>24112</v>
      </c>
      <c r="F1262">
        <v>7</v>
      </c>
    </row>
    <row r="1263" spans="1:6" x14ac:dyDescent="0.25">
      <c r="A1263" t="s">
        <v>46</v>
      </c>
      <c r="B1263">
        <v>2011</v>
      </c>
      <c r="C1263" t="s">
        <v>22</v>
      </c>
      <c r="D1263" t="s">
        <v>102</v>
      </c>
      <c r="E1263" t="s">
        <v>24113</v>
      </c>
      <c r="F1263">
        <v>26</v>
      </c>
    </row>
    <row r="1264" spans="1:6" x14ac:dyDescent="0.25">
      <c r="A1264" t="s">
        <v>46</v>
      </c>
      <c r="B1264">
        <v>2011</v>
      </c>
      <c r="C1264" t="s">
        <v>22</v>
      </c>
      <c r="D1264" t="s">
        <v>107</v>
      </c>
      <c r="E1264" t="s">
        <v>24114</v>
      </c>
      <c r="F1264">
        <v>9</v>
      </c>
    </row>
    <row r="1265" spans="1:6" x14ac:dyDescent="0.25">
      <c r="A1265" t="s">
        <v>46</v>
      </c>
      <c r="B1265">
        <v>2011</v>
      </c>
      <c r="C1265" t="s">
        <v>22</v>
      </c>
      <c r="D1265" t="s">
        <v>39</v>
      </c>
      <c r="E1265" t="s">
        <v>24115</v>
      </c>
      <c r="F1265">
        <v>12</v>
      </c>
    </row>
    <row r="1266" spans="1:6" x14ac:dyDescent="0.25">
      <c r="A1266" t="s">
        <v>46</v>
      </c>
      <c r="B1266">
        <v>2011</v>
      </c>
      <c r="C1266" t="s">
        <v>22</v>
      </c>
      <c r="D1266" t="s">
        <v>103</v>
      </c>
      <c r="E1266" t="s">
        <v>24116</v>
      </c>
      <c r="F1266">
        <v>184</v>
      </c>
    </row>
    <row r="1267" spans="1:6" x14ac:dyDescent="0.25">
      <c r="A1267" t="s">
        <v>46</v>
      </c>
      <c r="B1267">
        <v>2011</v>
      </c>
      <c r="C1267" t="s">
        <v>23</v>
      </c>
      <c r="D1267" t="s">
        <v>38</v>
      </c>
      <c r="E1267" t="s">
        <v>24117</v>
      </c>
      <c r="F1267">
        <v>1</v>
      </c>
    </row>
    <row r="1268" spans="1:6" x14ac:dyDescent="0.25">
      <c r="A1268" t="s">
        <v>46</v>
      </c>
      <c r="B1268">
        <v>2011</v>
      </c>
      <c r="C1268" t="s">
        <v>23</v>
      </c>
      <c r="D1268" t="s">
        <v>40</v>
      </c>
      <c r="E1268" t="s">
        <v>24118</v>
      </c>
      <c r="F1268">
        <v>5</v>
      </c>
    </row>
    <row r="1269" spans="1:6" x14ac:dyDescent="0.25">
      <c r="A1269" t="s">
        <v>46</v>
      </c>
      <c r="B1269">
        <v>2011</v>
      </c>
      <c r="C1269" t="s">
        <v>23</v>
      </c>
      <c r="D1269" t="s">
        <v>102</v>
      </c>
      <c r="E1269" t="s">
        <v>24119</v>
      </c>
      <c r="F1269">
        <v>14</v>
      </c>
    </row>
    <row r="1270" spans="1:6" x14ac:dyDescent="0.25">
      <c r="A1270" t="s">
        <v>46</v>
      </c>
      <c r="B1270">
        <v>2011</v>
      </c>
      <c r="C1270" t="s">
        <v>23</v>
      </c>
      <c r="D1270" t="s">
        <v>107</v>
      </c>
      <c r="E1270" t="s">
        <v>24120</v>
      </c>
      <c r="F1270">
        <v>4</v>
      </c>
    </row>
    <row r="1271" spans="1:6" x14ac:dyDescent="0.25">
      <c r="A1271" t="s">
        <v>46</v>
      </c>
      <c r="B1271">
        <v>2011</v>
      </c>
      <c r="C1271" t="s">
        <v>23</v>
      </c>
      <c r="D1271" t="s">
        <v>39</v>
      </c>
      <c r="E1271" t="s">
        <v>24121</v>
      </c>
      <c r="F1271">
        <v>6</v>
      </c>
    </row>
    <row r="1272" spans="1:6" x14ac:dyDescent="0.25">
      <c r="A1272" t="s">
        <v>46</v>
      </c>
      <c r="B1272">
        <v>2011</v>
      </c>
      <c r="C1272" t="s">
        <v>23</v>
      </c>
      <c r="D1272" t="s">
        <v>103</v>
      </c>
      <c r="E1272" t="s">
        <v>24122</v>
      </c>
      <c r="F1272">
        <v>185</v>
      </c>
    </row>
    <row r="1273" spans="1:6" x14ac:dyDescent="0.25">
      <c r="A1273" t="s">
        <v>46</v>
      </c>
      <c r="B1273">
        <v>2011</v>
      </c>
      <c r="C1273" t="s">
        <v>21</v>
      </c>
      <c r="D1273" t="s">
        <v>38</v>
      </c>
      <c r="E1273" t="s">
        <v>24123</v>
      </c>
      <c r="F1273">
        <v>3</v>
      </c>
    </row>
    <row r="1274" spans="1:6" x14ac:dyDescent="0.25">
      <c r="A1274" t="s">
        <v>46</v>
      </c>
      <c r="B1274">
        <v>2011</v>
      </c>
      <c r="C1274" t="s">
        <v>21</v>
      </c>
      <c r="D1274" t="s">
        <v>40</v>
      </c>
      <c r="E1274" t="s">
        <v>24124</v>
      </c>
      <c r="F1274">
        <v>5</v>
      </c>
    </row>
    <row r="1275" spans="1:6" x14ac:dyDescent="0.25">
      <c r="A1275" t="s">
        <v>46</v>
      </c>
      <c r="B1275">
        <v>2011</v>
      </c>
      <c r="C1275" t="s">
        <v>21</v>
      </c>
      <c r="D1275" t="s">
        <v>102</v>
      </c>
      <c r="E1275" t="s">
        <v>24125</v>
      </c>
      <c r="F1275">
        <v>12</v>
      </c>
    </row>
    <row r="1276" spans="1:6" x14ac:dyDescent="0.25">
      <c r="A1276" t="s">
        <v>46</v>
      </c>
      <c r="B1276">
        <v>2011</v>
      </c>
      <c r="C1276" t="s">
        <v>21</v>
      </c>
      <c r="D1276" t="s">
        <v>107</v>
      </c>
      <c r="E1276" t="s">
        <v>24126</v>
      </c>
      <c r="F1276">
        <v>6</v>
      </c>
    </row>
    <row r="1277" spans="1:6" x14ac:dyDescent="0.25">
      <c r="A1277" t="s">
        <v>46</v>
      </c>
      <c r="B1277">
        <v>2011</v>
      </c>
      <c r="C1277" t="s">
        <v>21</v>
      </c>
      <c r="D1277" t="s">
        <v>39</v>
      </c>
      <c r="E1277" t="s">
        <v>24127</v>
      </c>
      <c r="F1277">
        <v>12</v>
      </c>
    </row>
    <row r="1278" spans="1:6" x14ac:dyDescent="0.25">
      <c r="A1278" t="s">
        <v>46</v>
      </c>
      <c r="B1278">
        <v>2011</v>
      </c>
      <c r="C1278" t="s">
        <v>21</v>
      </c>
      <c r="D1278" t="s">
        <v>103</v>
      </c>
      <c r="E1278" t="s">
        <v>24128</v>
      </c>
      <c r="F1278">
        <v>99</v>
      </c>
    </row>
    <row r="1279" spans="1:6" x14ac:dyDescent="0.25">
      <c r="A1279" t="s">
        <v>46</v>
      </c>
      <c r="B1279">
        <v>2011</v>
      </c>
      <c r="C1279" t="s">
        <v>17</v>
      </c>
      <c r="D1279" t="s">
        <v>40</v>
      </c>
      <c r="E1279" t="s">
        <v>24129</v>
      </c>
      <c r="F1279">
        <v>8</v>
      </c>
    </row>
    <row r="1280" spans="1:6" x14ac:dyDescent="0.25">
      <c r="A1280" t="s">
        <v>46</v>
      </c>
      <c r="B1280">
        <v>2011</v>
      </c>
      <c r="C1280" t="s">
        <v>17</v>
      </c>
      <c r="D1280" t="s">
        <v>102</v>
      </c>
      <c r="E1280" t="s">
        <v>24130</v>
      </c>
      <c r="F1280">
        <v>29</v>
      </c>
    </row>
    <row r="1281" spans="1:6" x14ac:dyDescent="0.25">
      <c r="A1281" t="s">
        <v>46</v>
      </c>
      <c r="B1281">
        <v>2011</v>
      </c>
      <c r="C1281" t="s">
        <v>17</v>
      </c>
      <c r="D1281" t="s">
        <v>107</v>
      </c>
      <c r="E1281" t="s">
        <v>24131</v>
      </c>
      <c r="F1281">
        <v>12</v>
      </c>
    </row>
    <row r="1282" spans="1:6" x14ac:dyDescent="0.25">
      <c r="A1282" t="s">
        <v>46</v>
      </c>
      <c r="B1282">
        <v>2011</v>
      </c>
      <c r="C1282" t="s">
        <v>17</v>
      </c>
      <c r="D1282" t="s">
        <v>39</v>
      </c>
      <c r="E1282" t="s">
        <v>24132</v>
      </c>
      <c r="F1282">
        <v>2</v>
      </c>
    </row>
    <row r="1283" spans="1:6" x14ac:dyDescent="0.25">
      <c r="A1283" t="s">
        <v>46</v>
      </c>
      <c r="B1283">
        <v>2011</v>
      </c>
      <c r="C1283" t="s">
        <v>17</v>
      </c>
      <c r="D1283" t="s">
        <v>103</v>
      </c>
      <c r="E1283" t="s">
        <v>24133</v>
      </c>
      <c r="F1283">
        <v>253</v>
      </c>
    </row>
    <row r="1284" spans="1:6" x14ac:dyDescent="0.25">
      <c r="A1284" t="s">
        <v>46</v>
      </c>
      <c r="B1284">
        <v>2011</v>
      </c>
      <c r="C1284" t="s">
        <v>22852</v>
      </c>
      <c r="D1284" t="s">
        <v>107</v>
      </c>
      <c r="E1284" t="s">
        <v>24134</v>
      </c>
      <c r="F1284">
        <v>1</v>
      </c>
    </row>
    <row r="1285" spans="1:6" x14ac:dyDescent="0.25">
      <c r="A1285" t="s">
        <v>46</v>
      </c>
      <c r="B1285">
        <v>2011</v>
      </c>
      <c r="C1285" t="s">
        <v>15</v>
      </c>
      <c r="D1285" t="s">
        <v>40</v>
      </c>
      <c r="E1285" t="s">
        <v>24135</v>
      </c>
      <c r="F1285">
        <v>1</v>
      </c>
    </row>
    <row r="1286" spans="1:6" x14ac:dyDescent="0.25">
      <c r="A1286" t="s">
        <v>46</v>
      </c>
      <c r="B1286">
        <v>2011</v>
      </c>
      <c r="C1286" t="s">
        <v>15</v>
      </c>
      <c r="D1286" t="s">
        <v>102</v>
      </c>
      <c r="E1286" t="s">
        <v>24136</v>
      </c>
      <c r="F1286">
        <v>8</v>
      </c>
    </row>
    <row r="1287" spans="1:6" x14ac:dyDescent="0.25">
      <c r="A1287" t="s">
        <v>46</v>
      </c>
      <c r="B1287">
        <v>2011</v>
      </c>
      <c r="C1287" t="s">
        <v>15</v>
      </c>
      <c r="D1287" t="s">
        <v>107</v>
      </c>
      <c r="E1287" t="s">
        <v>24137</v>
      </c>
      <c r="F1287">
        <v>4</v>
      </c>
    </row>
    <row r="1288" spans="1:6" x14ac:dyDescent="0.25">
      <c r="A1288" t="s">
        <v>46</v>
      </c>
      <c r="B1288">
        <v>2011</v>
      </c>
      <c r="C1288" t="s">
        <v>15</v>
      </c>
      <c r="D1288" t="s">
        <v>39</v>
      </c>
      <c r="E1288" t="s">
        <v>24138</v>
      </c>
      <c r="F1288">
        <v>2</v>
      </c>
    </row>
    <row r="1289" spans="1:6" x14ac:dyDescent="0.25">
      <c r="A1289" t="s">
        <v>46</v>
      </c>
      <c r="B1289">
        <v>2011</v>
      </c>
      <c r="C1289" t="s">
        <v>15</v>
      </c>
      <c r="D1289" t="s">
        <v>103</v>
      </c>
      <c r="E1289" t="s">
        <v>24139</v>
      </c>
      <c r="F1289">
        <v>34</v>
      </c>
    </row>
    <row r="1290" spans="1:6" x14ac:dyDescent="0.25">
      <c r="A1290" t="s">
        <v>46</v>
      </c>
      <c r="B1290">
        <v>2011</v>
      </c>
      <c r="C1290" t="s">
        <v>19</v>
      </c>
      <c r="D1290" t="s">
        <v>40</v>
      </c>
      <c r="E1290" t="s">
        <v>24140</v>
      </c>
      <c r="F1290">
        <v>5</v>
      </c>
    </row>
    <row r="1291" spans="1:6" x14ac:dyDescent="0.25">
      <c r="A1291" t="s">
        <v>46</v>
      </c>
      <c r="B1291">
        <v>2011</v>
      </c>
      <c r="C1291" t="s">
        <v>19</v>
      </c>
      <c r="D1291" t="s">
        <v>102</v>
      </c>
      <c r="E1291" t="s">
        <v>24141</v>
      </c>
      <c r="F1291">
        <v>26</v>
      </c>
    </row>
    <row r="1292" spans="1:6" x14ac:dyDescent="0.25">
      <c r="A1292" t="s">
        <v>46</v>
      </c>
      <c r="B1292">
        <v>2011</v>
      </c>
      <c r="C1292" t="s">
        <v>19</v>
      </c>
      <c r="D1292" t="s">
        <v>107</v>
      </c>
      <c r="E1292" t="s">
        <v>24142</v>
      </c>
      <c r="F1292">
        <v>4</v>
      </c>
    </row>
    <row r="1293" spans="1:6" x14ac:dyDescent="0.25">
      <c r="A1293" t="s">
        <v>46</v>
      </c>
      <c r="B1293">
        <v>2011</v>
      </c>
      <c r="C1293" t="s">
        <v>19</v>
      </c>
      <c r="D1293" t="s">
        <v>39</v>
      </c>
      <c r="E1293" t="s">
        <v>24143</v>
      </c>
      <c r="F1293">
        <v>9</v>
      </c>
    </row>
    <row r="1294" spans="1:6" x14ac:dyDescent="0.25">
      <c r="A1294" t="s">
        <v>46</v>
      </c>
      <c r="B1294">
        <v>2011</v>
      </c>
      <c r="C1294" t="s">
        <v>19</v>
      </c>
      <c r="D1294" t="s">
        <v>103</v>
      </c>
      <c r="E1294" t="s">
        <v>24144</v>
      </c>
      <c r="F1294">
        <v>196</v>
      </c>
    </row>
    <row r="1295" spans="1:6" x14ac:dyDescent="0.25">
      <c r="A1295" t="s">
        <v>46</v>
      </c>
      <c r="B1295">
        <v>2011</v>
      </c>
      <c r="C1295" t="s">
        <v>20</v>
      </c>
      <c r="D1295" t="s">
        <v>102</v>
      </c>
      <c r="E1295" t="s">
        <v>24145</v>
      </c>
      <c r="F1295">
        <v>2</v>
      </c>
    </row>
    <row r="1296" spans="1:6" x14ac:dyDescent="0.25">
      <c r="A1296" t="s">
        <v>46</v>
      </c>
      <c r="B1296">
        <v>2011</v>
      </c>
      <c r="C1296" t="s">
        <v>20</v>
      </c>
      <c r="D1296" t="s">
        <v>103</v>
      </c>
      <c r="E1296" t="s">
        <v>24146</v>
      </c>
      <c r="F1296">
        <v>18</v>
      </c>
    </row>
    <row r="1297" spans="1:6" x14ac:dyDescent="0.25">
      <c r="A1297" t="s">
        <v>46</v>
      </c>
      <c r="B1297">
        <v>2011</v>
      </c>
      <c r="C1297" t="s">
        <v>18</v>
      </c>
      <c r="D1297" t="s">
        <v>40</v>
      </c>
      <c r="E1297" t="s">
        <v>24147</v>
      </c>
      <c r="F1297">
        <v>2</v>
      </c>
    </row>
    <row r="1298" spans="1:6" x14ac:dyDescent="0.25">
      <c r="A1298" t="s">
        <v>46</v>
      </c>
      <c r="B1298">
        <v>2011</v>
      </c>
      <c r="C1298" t="s">
        <v>18</v>
      </c>
      <c r="D1298" t="s">
        <v>102</v>
      </c>
      <c r="E1298" t="s">
        <v>24148</v>
      </c>
      <c r="F1298">
        <v>14</v>
      </c>
    </row>
    <row r="1299" spans="1:6" x14ac:dyDescent="0.25">
      <c r="A1299" t="s">
        <v>46</v>
      </c>
      <c r="B1299">
        <v>2011</v>
      </c>
      <c r="C1299" t="s">
        <v>18</v>
      </c>
      <c r="D1299" t="s">
        <v>107</v>
      </c>
      <c r="E1299" t="s">
        <v>24149</v>
      </c>
      <c r="F1299">
        <v>4</v>
      </c>
    </row>
    <row r="1300" spans="1:6" x14ac:dyDescent="0.25">
      <c r="A1300" t="s">
        <v>46</v>
      </c>
      <c r="B1300">
        <v>2011</v>
      </c>
      <c r="C1300" t="s">
        <v>18</v>
      </c>
      <c r="D1300" t="s">
        <v>39</v>
      </c>
      <c r="E1300" t="s">
        <v>24150</v>
      </c>
      <c r="F1300">
        <v>5</v>
      </c>
    </row>
    <row r="1301" spans="1:6" x14ac:dyDescent="0.25">
      <c r="A1301" t="s">
        <v>46</v>
      </c>
      <c r="B1301">
        <v>2011</v>
      </c>
      <c r="C1301" t="s">
        <v>18</v>
      </c>
      <c r="D1301" t="s">
        <v>103</v>
      </c>
      <c r="E1301" t="s">
        <v>24151</v>
      </c>
      <c r="F1301">
        <v>151</v>
      </c>
    </row>
    <row r="1302" spans="1:6" x14ac:dyDescent="0.25">
      <c r="A1302" t="s">
        <v>46</v>
      </c>
      <c r="B1302">
        <v>2012</v>
      </c>
      <c r="C1302" t="s">
        <v>14</v>
      </c>
      <c r="D1302" t="s">
        <v>38</v>
      </c>
      <c r="E1302" t="s">
        <v>24152</v>
      </c>
      <c r="F1302">
        <v>2</v>
      </c>
    </row>
    <row r="1303" spans="1:6" x14ac:dyDescent="0.25">
      <c r="A1303" t="s">
        <v>46</v>
      </c>
      <c r="B1303">
        <v>2012</v>
      </c>
      <c r="C1303" t="s">
        <v>14</v>
      </c>
      <c r="D1303" t="s">
        <v>40</v>
      </c>
      <c r="E1303" t="s">
        <v>24153</v>
      </c>
      <c r="F1303">
        <v>6</v>
      </c>
    </row>
    <row r="1304" spans="1:6" x14ac:dyDescent="0.25">
      <c r="A1304" t="s">
        <v>46</v>
      </c>
      <c r="B1304">
        <v>2012</v>
      </c>
      <c r="C1304" t="s">
        <v>14</v>
      </c>
      <c r="D1304" t="s">
        <v>102</v>
      </c>
      <c r="E1304" t="s">
        <v>24154</v>
      </c>
      <c r="F1304">
        <v>42</v>
      </c>
    </row>
    <row r="1305" spans="1:6" x14ac:dyDescent="0.25">
      <c r="A1305" t="s">
        <v>46</v>
      </c>
      <c r="B1305">
        <v>2012</v>
      </c>
      <c r="C1305" t="s">
        <v>14</v>
      </c>
      <c r="D1305" t="s">
        <v>107</v>
      </c>
      <c r="E1305" t="s">
        <v>24155</v>
      </c>
      <c r="F1305">
        <v>29</v>
      </c>
    </row>
    <row r="1306" spans="1:6" x14ac:dyDescent="0.25">
      <c r="A1306" t="s">
        <v>46</v>
      </c>
      <c r="B1306">
        <v>2012</v>
      </c>
      <c r="C1306" t="s">
        <v>14</v>
      </c>
      <c r="D1306" t="s">
        <v>39</v>
      </c>
      <c r="E1306" t="s">
        <v>24156</v>
      </c>
      <c r="F1306">
        <v>13</v>
      </c>
    </row>
    <row r="1307" spans="1:6" x14ac:dyDescent="0.25">
      <c r="A1307" t="s">
        <v>46</v>
      </c>
      <c r="B1307">
        <v>2012</v>
      </c>
      <c r="C1307" t="s">
        <v>14</v>
      </c>
      <c r="D1307" t="s">
        <v>103</v>
      </c>
      <c r="E1307" t="s">
        <v>24157</v>
      </c>
      <c r="F1307">
        <v>260</v>
      </c>
    </row>
    <row r="1308" spans="1:6" x14ac:dyDescent="0.25">
      <c r="A1308" t="s">
        <v>46</v>
      </c>
      <c r="B1308">
        <v>2012</v>
      </c>
      <c r="C1308" t="s">
        <v>12</v>
      </c>
      <c r="D1308" t="s">
        <v>102</v>
      </c>
      <c r="E1308" t="s">
        <v>24158</v>
      </c>
      <c r="F1308">
        <v>5</v>
      </c>
    </row>
    <row r="1309" spans="1:6" x14ac:dyDescent="0.25">
      <c r="A1309" t="s">
        <v>46</v>
      </c>
      <c r="B1309">
        <v>2012</v>
      </c>
      <c r="C1309" t="s">
        <v>12</v>
      </c>
      <c r="D1309" t="s">
        <v>107</v>
      </c>
      <c r="E1309" t="s">
        <v>24159</v>
      </c>
      <c r="F1309">
        <v>2</v>
      </c>
    </row>
    <row r="1310" spans="1:6" x14ac:dyDescent="0.25">
      <c r="A1310" t="s">
        <v>46</v>
      </c>
      <c r="B1310">
        <v>2012</v>
      </c>
      <c r="C1310" t="s">
        <v>12</v>
      </c>
      <c r="D1310" t="s">
        <v>39</v>
      </c>
      <c r="E1310" t="s">
        <v>24160</v>
      </c>
      <c r="F1310">
        <v>1</v>
      </c>
    </row>
    <row r="1311" spans="1:6" x14ac:dyDescent="0.25">
      <c r="A1311" t="s">
        <v>46</v>
      </c>
      <c r="B1311">
        <v>2012</v>
      </c>
      <c r="C1311" t="s">
        <v>12</v>
      </c>
      <c r="D1311" t="s">
        <v>103</v>
      </c>
      <c r="E1311" t="s">
        <v>24161</v>
      </c>
      <c r="F1311">
        <v>42</v>
      </c>
    </row>
    <row r="1312" spans="1:6" x14ac:dyDescent="0.25">
      <c r="A1312" t="s">
        <v>46</v>
      </c>
      <c r="B1312">
        <v>2012</v>
      </c>
      <c r="C1312" t="s">
        <v>22</v>
      </c>
      <c r="D1312" t="s">
        <v>38</v>
      </c>
      <c r="E1312" t="s">
        <v>24162</v>
      </c>
      <c r="F1312">
        <v>3</v>
      </c>
    </row>
    <row r="1313" spans="1:6" x14ac:dyDescent="0.25">
      <c r="A1313" t="s">
        <v>46</v>
      </c>
      <c r="B1313">
        <v>2012</v>
      </c>
      <c r="C1313" t="s">
        <v>22</v>
      </c>
      <c r="D1313" t="s">
        <v>40</v>
      </c>
      <c r="E1313" t="s">
        <v>24163</v>
      </c>
      <c r="F1313">
        <v>15</v>
      </c>
    </row>
    <row r="1314" spans="1:6" x14ac:dyDescent="0.25">
      <c r="A1314" t="s">
        <v>46</v>
      </c>
      <c r="B1314">
        <v>2012</v>
      </c>
      <c r="C1314" t="s">
        <v>22</v>
      </c>
      <c r="D1314" t="s">
        <v>102</v>
      </c>
      <c r="E1314" t="s">
        <v>24164</v>
      </c>
      <c r="F1314">
        <v>20</v>
      </c>
    </row>
    <row r="1315" spans="1:6" x14ac:dyDescent="0.25">
      <c r="A1315" t="s">
        <v>46</v>
      </c>
      <c r="B1315">
        <v>2012</v>
      </c>
      <c r="C1315" t="s">
        <v>22</v>
      </c>
      <c r="D1315" t="s">
        <v>107</v>
      </c>
      <c r="E1315" t="s">
        <v>24165</v>
      </c>
      <c r="F1315">
        <v>13</v>
      </c>
    </row>
    <row r="1316" spans="1:6" x14ac:dyDescent="0.25">
      <c r="A1316" t="s">
        <v>46</v>
      </c>
      <c r="B1316">
        <v>2012</v>
      </c>
      <c r="C1316" t="s">
        <v>22</v>
      </c>
      <c r="D1316" t="s">
        <v>39</v>
      </c>
      <c r="E1316" t="s">
        <v>24166</v>
      </c>
      <c r="F1316">
        <v>10</v>
      </c>
    </row>
    <row r="1317" spans="1:6" x14ac:dyDescent="0.25">
      <c r="A1317" t="s">
        <v>46</v>
      </c>
      <c r="B1317">
        <v>2012</v>
      </c>
      <c r="C1317" t="s">
        <v>22</v>
      </c>
      <c r="D1317" t="s">
        <v>103</v>
      </c>
      <c r="E1317" t="s">
        <v>24167</v>
      </c>
      <c r="F1317">
        <v>176</v>
      </c>
    </row>
    <row r="1318" spans="1:6" x14ac:dyDescent="0.25">
      <c r="A1318" t="s">
        <v>46</v>
      </c>
      <c r="B1318">
        <v>2012</v>
      </c>
      <c r="C1318" t="s">
        <v>23</v>
      </c>
      <c r="D1318" t="s">
        <v>40</v>
      </c>
      <c r="E1318" t="s">
        <v>24168</v>
      </c>
      <c r="F1318">
        <v>6</v>
      </c>
    </row>
    <row r="1319" spans="1:6" x14ac:dyDescent="0.25">
      <c r="A1319" t="s">
        <v>46</v>
      </c>
      <c r="B1319">
        <v>2012</v>
      </c>
      <c r="C1319" t="s">
        <v>23</v>
      </c>
      <c r="D1319" t="s">
        <v>102</v>
      </c>
      <c r="E1319" t="s">
        <v>24169</v>
      </c>
      <c r="F1319">
        <v>16</v>
      </c>
    </row>
    <row r="1320" spans="1:6" x14ac:dyDescent="0.25">
      <c r="A1320" t="s">
        <v>46</v>
      </c>
      <c r="B1320">
        <v>2012</v>
      </c>
      <c r="C1320" t="s">
        <v>23</v>
      </c>
      <c r="D1320" t="s">
        <v>107</v>
      </c>
      <c r="E1320" t="s">
        <v>24170</v>
      </c>
      <c r="F1320">
        <v>12</v>
      </c>
    </row>
    <row r="1321" spans="1:6" x14ac:dyDescent="0.25">
      <c r="A1321" t="s">
        <v>46</v>
      </c>
      <c r="B1321">
        <v>2012</v>
      </c>
      <c r="C1321" t="s">
        <v>23</v>
      </c>
      <c r="D1321" t="s">
        <v>39</v>
      </c>
      <c r="E1321" t="s">
        <v>24171</v>
      </c>
      <c r="F1321">
        <v>7</v>
      </c>
    </row>
    <row r="1322" spans="1:6" x14ac:dyDescent="0.25">
      <c r="A1322" t="s">
        <v>46</v>
      </c>
      <c r="B1322">
        <v>2012</v>
      </c>
      <c r="C1322" t="s">
        <v>23</v>
      </c>
      <c r="D1322" t="s">
        <v>103</v>
      </c>
      <c r="E1322" t="s">
        <v>24172</v>
      </c>
      <c r="F1322">
        <v>174</v>
      </c>
    </row>
    <row r="1323" spans="1:6" x14ac:dyDescent="0.25">
      <c r="A1323" t="s">
        <v>46</v>
      </c>
      <c r="B1323">
        <v>2012</v>
      </c>
      <c r="C1323" t="s">
        <v>21</v>
      </c>
      <c r="D1323" t="s">
        <v>38</v>
      </c>
      <c r="E1323" t="s">
        <v>24173</v>
      </c>
      <c r="F1323">
        <v>3</v>
      </c>
    </row>
    <row r="1324" spans="1:6" x14ac:dyDescent="0.25">
      <c r="A1324" t="s">
        <v>46</v>
      </c>
      <c r="B1324">
        <v>2012</v>
      </c>
      <c r="C1324" t="s">
        <v>21</v>
      </c>
      <c r="D1324" t="s">
        <v>40</v>
      </c>
      <c r="E1324" t="s">
        <v>24174</v>
      </c>
      <c r="F1324">
        <v>5</v>
      </c>
    </row>
    <row r="1325" spans="1:6" x14ac:dyDescent="0.25">
      <c r="A1325" t="s">
        <v>46</v>
      </c>
      <c r="B1325">
        <v>2012</v>
      </c>
      <c r="C1325" t="s">
        <v>21</v>
      </c>
      <c r="D1325" t="s">
        <v>102</v>
      </c>
      <c r="E1325" t="s">
        <v>24175</v>
      </c>
      <c r="F1325">
        <v>7</v>
      </c>
    </row>
    <row r="1326" spans="1:6" x14ac:dyDescent="0.25">
      <c r="A1326" t="s">
        <v>46</v>
      </c>
      <c r="B1326">
        <v>2012</v>
      </c>
      <c r="C1326" t="s">
        <v>21</v>
      </c>
      <c r="D1326" t="s">
        <v>107</v>
      </c>
      <c r="E1326" t="s">
        <v>24176</v>
      </c>
      <c r="F1326">
        <v>6</v>
      </c>
    </row>
    <row r="1327" spans="1:6" x14ac:dyDescent="0.25">
      <c r="A1327" t="s">
        <v>46</v>
      </c>
      <c r="B1327">
        <v>2012</v>
      </c>
      <c r="C1327" t="s">
        <v>21</v>
      </c>
      <c r="D1327" t="s">
        <v>39</v>
      </c>
      <c r="E1327" t="s">
        <v>24177</v>
      </c>
      <c r="F1327">
        <v>8</v>
      </c>
    </row>
    <row r="1328" spans="1:6" x14ac:dyDescent="0.25">
      <c r="A1328" t="s">
        <v>46</v>
      </c>
      <c r="B1328">
        <v>2012</v>
      </c>
      <c r="C1328" t="s">
        <v>21</v>
      </c>
      <c r="D1328" t="s">
        <v>103</v>
      </c>
      <c r="E1328" t="s">
        <v>24178</v>
      </c>
      <c r="F1328">
        <v>101</v>
      </c>
    </row>
    <row r="1329" spans="1:6" x14ac:dyDescent="0.25">
      <c r="A1329" t="s">
        <v>46</v>
      </c>
      <c r="B1329">
        <v>2012</v>
      </c>
      <c r="C1329" t="s">
        <v>17</v>
      </c>
      <c r="D1329" t="s">
        <v>38</v>
      </c>
      <c r="E1329" t="s">
        <v>24179</v>
      </c>
      <c r="F1329">
        <v>3</v>
      </c>
    </row>
    <row r="1330" spans="1:6" x14ac:dyDescent="0.25">
      <c r="A1330" t="s">
        <v>46</v>
      </c>
      <c r="B1330">
        <v>2012</v>
      </c>
      <c r="C1330" t="s">
        <v>17</v>
      </c>
      <c r="D1330" t="s">
        <v>40</v>
      </c>
      <c r="E1330" t="s">
        <v>24180</v>
      </c>
      <c r="F1330">
        <v>8</v>
      </c>
    </row>
    <row r="1331" spans="1:6" x14ac:dyDescent="0.25">
      <c r="A1331" t="s">
        <v>46</v>
      </c>
      <c r="B1331">
        <v>2012</v>
      </c>
      <c r="C1331" t="s">
        <v>17</v>
      </c>
      <c r="D1331" t="s">
        <v>102</v>
      </c>
      <c r="E1331" t="s">
        <v>24181</v>
      </c>
      <c r="F1331">
        <v>18</v>
      </c>
    </row>
    <row r="1332" spans="1:6" x14ac:dyDescent="0.25">
      <c r="A1332" t="s">
        <v>46</v>
      </c>
      <c r="B1332">
        <v>2012</v>
      </c>
      <c r="C1332" t="s">
        <v>17</v>
      </c>
      <c r="D1332" t="s">
        <v>107</v>
      </c>
      <c r="E1332" t="s">
        <v>24182</v>
      </c>
      <c r="F1332">
        <v>17</v>
      </c>
    </row>
    <row r="1333" spans="1:6" x14ac:dyDescent="0.25">
      <c r="A1333" t="s">
        <v>46</v>
      </c>
      <c r="B1333">
        <v>2012</v>
      </c>
      <c r="C1333" t="s">
        <v>17</v>
      </c>
      <c r="D1333" t="s">
        <v>39</v>
      </c>
      <c r="E1333" t="s">
        <v>24183</v>
      </c>
      <c r="F1333">
        <v>4</v>
      </c>
    </row>
    <row r="1334" spans="1:6" x14ac:dyDescent="0.25">
      <c r="A1334" t="s">
        <v>46</v>
      </c>
      <c r="B1334">
        <v>2012</v>
      </c>
      <c r="C1334" t="s">
        <v>17</v>
      </c>
      <c r="D1334" t="s">
        <v>103</v>
      </c>
      <c r="E1334" t="s">
        <v>24184</v>
      </c>
      <c r="F1334">
        <v>263</v>
      </c>
    </row>
    <row r="1335" spans="1:6" x14ac:dyDescent="0.25">
      <c r="A1335" t="s">
        <v>46</v>
      </c>
      <c r="B1335">
        <v>2012</v>
      </c>
      <c r="C1335" t="s">
        <v>22852</v>
      </c>
      <c r="D1335" t="s">
        <v>103</v>
      </c>
      <c r="E1335" t="s">
        <v>24185</v>
      </c>
      <c r="F1335">
        <v>1</v>
      </c>
    </row>
    <row r="1336" spans="1:6" x14ac:dyDescent="0.25">
      <c r="A1336" t="s">
        <v>46</v>
      </c>
      <c r="B1336">
        <v>2012</v>
      </c>
      <c r="C1336" t="s">
        <v>15</v>
      </c>
      <c r="D1336" t="s">
        <v>102</v>
      </c>
      <c r="E1336" t="s">
        <v>24186</v>
      </c>
      <c r="F1336">
        <v>1</v>
      </c>
    </row>
    <row r="1337" spans="1:6" x14ac:dyDescent="0.25">
      <c r="A1337" t="s">
        <v>46</v>
      </c>
      <c r="B1337">
        <v>2012</v>
      </c>
      <c r="C1337" t="s">
        <v>15</v>
      </c>
      <c r="D1337" t="s">
        <v>107</v>
      </c>
      <c r="E1337" t="s">
        <v>24187</v>
      </c>
      <c r="F1337">
        <v>3</v>
      </c>
    </row>
    <row r="1338" spans="1:6" x14ac:dyDescent="0.25">
      <c r="A1338" t="s">
        <v>46</v>
      </c>
      <c r="B1338">
        <v>2012</v>
      </c>
      <c r="C1338" t="s">
        <v>15</v>
      </c>
      <c r="D1338" t="s">
        <v>39</v>
      </c>
      <c r="E1338" t="s">
        <v>24188</v>
      </c>
      <c r="F1338">
        <v>2</v>
      </c>
    </row>
    <row r="1339" spans="1:6" x14ac:dyDescent="0.25">
      <c r="A1339" t="s">
        <v>46</v>
      </c>
      <c r="B1339">
        <v>2012</v>
      </c>
      <c r="C1339" t="s">
        <v>15</v>
      </c>
      <c r="D1339" t="s">
        <v>103</v>
      </c>
      <c r="E1339" t="s">
        <v>24189</v>
      </c>
      <c r="F1339">
        <v>35</v>
      </c>
    </row>
    <row r="1340" spans="1:6" x14ac:dyDescent="0.25">
      <c r="A1340" t="s">
        <v>46</v>
      </c>
      <c r="B1340">
        <v>2012</v>
      </c>
      <c r="C1340" t="s">
        <v>19</v>
      </c>
      <c r="D1340" t="s">
        <v>38</v>
      </c>
      <c r="E1340" t="s">
        <v>24190</v>
      </c>
      <c r="F1340">
        <v>2</v>
      </c>
    </row>
    <row r="1341" spans="1:6" x14ac:dyDescent="0.25">
      <c r="A1341" t="s">
        <v>46</v>
      </c>
      <c r="B1341">
        <v>2012</v>
      </c>
      <c r="C1341" t="s">
        <v>19</v>
      </c>
      <c r="D1341" t="s">
        <v>40</v>
      </c>
      <c r="E1341" t="s">
        <v>24191</v>
      </c>
      <c r="F1341">
        <v>7</v>
      </c>
    </row>
    <row r="1342" spans="1:6" x14ac:dyDescent="0.25">
      <c r="A1342" t="s">
        <v>46</v>
      </c>
      <c r="B1342">
        <v>2012</v>
      </c>
      <c r="C1342" t="s">
        <v>19</v>
      </c>
      <c r="D1342" t="s">
        <v>102</v>
      </c>
      <c r="E1342" t="s">
        <v>24192</v>
      </c>
      <c r="F1342">
        <v>20</v>
      </c>
    </row>
    <row r="1343" spans="1:6" x14ac:dyDescent="0.25">
      <c r="A1343" t="s">
        <v>46</v>
      </c>
      <c r="B1343">
        <v>2012</v>
      </c>
      <c r="C1343" t="s">
        <v>19</v>
      </c>
      <c r="D1343" t="s">
        <v>107</v>
      </c>
      <c r="E1343" t="s">
        <v>24193</v>
      </c>
      <c r="F1343">
        <v>14</v>
      </c>
    </row>
    <row r="1344" spans="1:6" x14ac:dyDescent="0.25">
      <c r="A1344" t="s">
        <v>46</v>
      </c>
      <c r="B1344">
        <v>2012</v>
      </c>
      <c r="C1344" t="s">
        <v>19</v>
      </c>
      <c r="D1344" t="s">
        <v>39</v>
      </c>
      <c r="E1344" t="s">
        <v>24194</v>
      </c>
      <c r="F1344">
        <v>5</v>
      </c>
    </row>
    <row r="1345" spans="1:6" x14ac:dyDescent="0.25">
      <c r="A1345" t="s">
        <v>46</v>
      </c>
      <c r="B1345">
        <v>2012</v>
      </c>
      <c r="C1345" t="s">
        <v>19</v>
      </c>
      <c r="D1345" t="s">
        <v>103</v>
      </c>
      <c r="E1345" t="s">
        <v>24195</v>
      </c>
      <c r="F1345">
        <v>179</v>
      </c>
    </row>
    <row r="1346" spans="1:6" x14ac:dyDescent="0.25">
      <c r="A1346" t="s">
        <v>46</v>
      </c>
      <c r="B1346">
        <v>2012</v>
      </c>
      <c r="C1346" t="s">
        <v>20</v>
      </c>
      <c r="D1346" t="s">
        <v>102</v>
      </c>
      <c r="E1346" t="s">
        <v>24196</v>
      </c>
      <c r="F1346">
        <v>2</v>
      </c>
    </row>
    <row r="1347" spans="1:6" x14ac:dyDescent="0.25">
      <c r="A1347" t="s">
        <v>46</v>
      </c>
      <c r="B1347">
        <v>2012</v>
      </c>
      <c r="C1347" t="s">
        <v>20</v>
      </c>
      <c r="D1347" t="s">
        <v>103</v>
      </c>
      <c r="E1347" t="s">
        <v>24197</v>
      </c>
      <c r="F1347">
        <v>14</v>
      </c>
    </row>
    <row r="1348" spans="1:6" x14ac:dyDescent="0.25">
      <c r="A1348" t="s">
        <v>46</v>
      </c>
      <c r="B1348">
        <v>2012</v>
      </c>
      <c r="C1348" t="s">
        <v>18</v>
      </c>
      <c r="D1348" t="s">
        <v>40</v>
      </c>
      <c r="E1348" t="s">
        <v>24198</v>
      </c>
      <c r="F1348">
        <v>4</v>
      </c>
    </row>
    <row r="1349" spans="1:6" x14ac:dyDescent="0.25">
      <c r="A1349" t="s">
        <v>46</v>
      </c>
      <c r="B1349">
        <v>2012</v>
      </c>
      <c r="C1349" t="s">
        <v>18</v>
      </c>
      <c r="D1349" t="s">
        <v>102</v>
      </c>
      <c r="E1349" t="s">
        <v>24199</v>
      </c>
      <c r="F1349">
        <v>11</v>
      </c>
    </row>
    <row r="1350" spans="1:6" x14ac:dyDescent="0.25">
      <c r="A1350" t="s">
        <v>46</v>
      </c>
      <c r="B1350">
        <v>2012</v>
      </c>
      <c r="C1350" t="s">
        <v>18</v>
      </c>
      <c r="D1350" t="s">
        <v>107</v>
      </c>
      <c r="E1350" t="s">
        <v>24200</v>
      </c>
      <c r="F1350">
        <v>7</v>
      </c>
    </row>
    <row r="1351" spans="1:6" x14ac:dyDescent="0.25">
      <c r="A1351" t="s">
        <v>46</v>
      </c>
      <c r="B1351">
        <v>2012</v>
      </c>
      <c r="C1351" t="s">
        <v>18</v>
      </c>
      <c r="D1351" t="s">
        <v>39</v>
      </c>
      <c r="E1351" t="s">
        <v>24201</v>
      </c>
      <c r="F1351">
        <v>4</v>
      </c>
    </row>
    <row r="1352" spans="1:6" x14ac:dyDescent="0.25">
      <c r="A1352" t="s">
        <v>46</v>
      </c>
      <c r="B1352">
        <v>2012</v>
      </c>
      <c r="C1352" t="s">
        <v>18</v>
      </c>
      <c r="D1352" t="s">
        <v>103</v>
      </c>
      <c r="E1352" t="s">
        <v>24202</v>
      </c>
      <c r="F1352">
        <v>143</v>
      </c>
    </row>
    <row r="1353" spans="1:6" x14ac:dyDescent="0.25">
      <c r="A1353" t="s">
        <v>46</v>
      </c>
      <c r="B1353">
        <v>2013</v>
      </c>
      <c r="C1353" t="s">
        <v>14</v>
      </c>
      <c r="D1353" t="s">
        <v>38</v>
      </c>
      <c r="E1353" t="s">
        <v>24203</v>
      </c>
      <c r="F1353">
        <v>2</v>
      </c>
    </row>
    <row r="1354" spans="1:6" x14ac:dyDescent="0.25">
      <c r="A1354" t="s">
        <v>46</v>
      </c>
      <c r="B1354">
        <v>2013</v>
      </c>
      <c r="C1354" t="s">
        <v>14</v>
      </c>
      <c r="D1354" t="s">
        <v>40</v>
      </c>
      <c r="E1354" t="s">
        <v>24204</v>
      </c>
      <c r="F1354">
        <v>12</v>
      </c>
    </row>
    <row r="1355" spans="1:6" x14ac:dyDescent="0.25">
      <c r="A1355" t="s">
        <v>46</v>
      </c>
      <c r="B1355">
        <v>2013</v>
      </c>
      <c r="C1355" t="s">
        <v>14</v>
      </c>
      <c r="D1355" t="s">
        <v>102</v>
      </c>
      <c r="E1355" t="s">
        <v>24205</v>
      </c>
      <c r="F1355">
        <v>39</v>
      </c>
    </row>
    <row r="1356" spans="1:6" x14ac:dyDescent="0.25">
      <c r="A1356" t="s">
        <v>46</v>
      </c>
      <c r="B1356">
        <v>2013</v>
      </c>
      <c r="C1356" t="s">
        <v>14</v>
      </c>
      <c r="D1356" t="s">
        <v>107</v>
      </c>
      <c r="E1356" t="s">
        <v>24206</v>
      </c>
      <c r="F1356">
        <v>31</v>
      </c>
    </row>
    <row r="1357" spans="1:6" x14ac:dyDescent="0.25">
      <c r="A1357" t="s">
        <v>46</v>
      </c>
      <c r="B1357">
        <v>2013</v>
      </c>
      <c r="C1357" t="s">
        <v>14</v>
      </c>
      <c r="D1357" t="s">
        <v>39</v>
      </c>
      <c r="E1357" t="s">
        <v>24207</v>
      </c>
      <c r="F1357">
        <v>25</v>
      </c>
    </row>
    <row r="1358" spans="1:6" x14ac:dyDescent="0.25">
      <c r="A1358" t="s">
        <v>46</v>
      </c>
      <c r="B1358">
        <v>2013</v>
      </c>
      <c r="C1358" t="s">
        <v>14</v>
      </c>
      <c r="D1358" t="s">
        <v>103</v>
      </c>
      <c r="E1358" t="s">
        <v>24208</v>
      </c>
      <c r="F1358">
        <v>244</v>
      </c>
    </row>
    <row r="1359" spans="1:6" x14ac:dyDescent="0.25">
      <c r="A1359" t="s">
        <v>46</v>
      </c>
      <c r="B1359">
        <v>2013</v>
      </c>
      <c r="C1359" t="s">
        <v>12</v>
      </c>
      <c r="D1359" t="s">
        <v>40</v>
      </c>
      <c r="E1359" t="s">
        <v>24209</v>
      </c>
      <c r="F1359">
        <v>2</v>
      </c>
    </row>
    <row r="1360" spans="1:6" x14ac:dyDescent="0.25">
      <c r="A1360" t="s">
        <v>46</v>
      </c>
      <c r="B1360">
        <v>2013</v>
      </c>
      <c r="C1360" t="s">
        <v>12</v>
      </c>
      <c r="D1360" t="s">
        <v>102</v>
      </c>
      <c r="E1360" t="s">
        <v>24210</v>
      </c>
      <c r="F1360">
        <v>3</v>
      </c>
    </row>
    <row r="1361" spans="1:6" x14ac:dyDescent="0.25">
      <c r="A1361" t="s">
        <v>46</v>
      </c>
      <c r="B1361">
        <v>2013</v>
      </c>
      <c r="C1361" t="s">
        <v>12</v>
      </c>
      <c r="D1361" t="s">
        <v>39</v>
      </c>
      <c r="E1361" t="s">
        <v>24211</v>
      </c>
      <c r="F1361">
        <v>1</v>
      </c>
    </row>
    <row r="1362" spans="1:6" x14ac:dyDescent="0.25">
      <c r="A1362" t="s">
        <v>46</v>
      </c>
      <c r="B1362">
        <v>2013</v>
      </c>
      <c r="C1362" t="s">
        <v>12</v>
      </c>
      <c r="D1362" t="s">
        <v>103</v>
      </c>
      <c r="E1362" t="s">
        <v>24212</v>
      </c>
      <c r="F1362">
        <v>45</v>
      </c>
    </row>
    <row r="1363" spans="1:6" x14ac:dyDescent="0.25">
      <c r="A1363" t="s">
        <v>46</v>
      </c>
      <c r="B1363">
        <v>2013</v>
      </c>
      <c r="C1363" t="s">
        <v>22</v>
      </c>
      <c r="D1363" t="s">
        <v>38</v>
      </c>
      <c r="E1363" t="s">
        <v>24213</v>
      </c>
      <c r="F1363">
        <v>4</v>
      </c>
    </row>
    <row r="1364" spans="1:6" x14ac:dyDescent="0.25">
      <c r="A1364" t="s">
        <v>46</v>
      </c>
      <c r="B1364">
        <v>2013</v>
      </c>
      <c r="C1364" t="s">
        <v>22</v>
      </c>
      <c r="D1364" t="s">
        <v>40</v>
      </c>
      <c r="E1364" t="s">
        <v>24214</v>
      </c>
      <c r="F1364">
        <v>14</v>
      </c>
    </row>
    <row r="1365" spans="1:6" x14ac:dyDescent="0.25">
      <c r="A1365" t="s">
        <v>46</v>
      </c>
      <c r="B1365">
        <v>2013</v>
      </c>
      <c r="C1365" t="s">
        <v>22</v>
      </c>
      <c r="D1365" t="s">
        <v>102</v>
      </c>
      <c r="E1365" t="s">
        <v>24215</v>
      </c>
      <c r="F1365">
        <v>20</v>
      </c>
    </row>
    <row r="1366" spans="1:6" x14ac:dyDescent="0.25">
      <c r="A1366" t="s">
        <v>46</v>
      </c>
      <c r="B1366">
        <v>2013</v>
      </c>
      <c r="C1366" t="s">
        <v>22</v>
      </c>
      <c r="D1366" t="s">
        <v>107</v>
      </c>
      <c r="E1366" t="s">
        <v>24216</v>
      </c>
      <c r="F1366">
        <v>15</v>
      </c>
    </row>
    <row r="1367" spans="1:6" x14ac:dyDescent="0.25">
      <c r="A1367" t="s">
        <v>46</v>
      </c>
      <c r="B1367">
        <v>2013</v>
      </c>
      <c r="C1367" t="s">
        <v>22</v>
      </c>
      <c r="D1367" t="s">
        <v>39</v>
      </c>
      <c r="E1367" t="s">
        <v>24217</v>
      </c>
      <c r="F1367">
        <v>12</v>
      </c>
    </row>
    <row r="1368" spans="1:6" x14ac:dyDescent="0.25">
      <c r="A1368" t="s">
        <v>46</v>
      </c>
      <c r="B1368">
        <v>2013</v>
      </c>
      <c r="C1368" t="s">
        <v>22</v>
      </c>
      <c r="D1368" t="s">
        <v>103</v>
      </c>
      <c r="E1368" t="s">
        <v>24218</v>
      </c>
      <c r="F1368">
        <v>173</v>
      </c>
    </row>
    <row r="1369" spans="1:6" x14ac:dyDescent="0.25">
      <c r="A1369" t="s">
        <v>46</v>
      </c>
      <c r="B1369">
        <v>2013</v>
      </c>
      <c r="C1369" t="s">
        <v>23</v>
      </c>
      <c r="D1369" t="s">
        <v>38</v>
      </c>
      <c r="E1369" t="s">
        <v>24219</v>
      </c>
      <c r="F1369">
        <v>2</v>
      </c>
    </row>
    <row r="1370" spans="1:6" x14ac:dyDescent="0.25">
      <c r="A1370" t="s">
        <v>46</v>
      </c>
      <c r="B1370">
        <v>2013</v>
      </c>
      <c r="C1370" t="s">
        <v>23</v>
      </c>
      <c r="D1370" t="s">
        <v>40</v>
      </c>
      <c r="E1370" t="s">
        <v>24220</v>
      </c>
      <c r="F1370">
        <v>7</v>
      </c>
    </row>
    <row r="1371" spans="1:6" x14ac:dyDescent="0.25">
      <c r="A1371" t="s">
        <v>46</v>
      </c>
      <c r="B1371">
        <v>2013</v>
      </c>
      <c r="C1371" t="s">
        <v>23</v>
      </c>
      <c r="D1371" t="s">
        <v>102</v>
      </c>
      <c r="E1371" t="s">
        <v>24221</v>
      </c>
      <c r="F1371">
        <v>15</v>
      </c>
    </row>
    <row r="1372" spans="1:6" x14ac:dyDescent="0.25">
      <c r="A1372" t="s">
        <v>46</v>
      </c>
      <c r="B1372">
        <v>2013</v>
      </c>
      <c r="C1372" t="s">
        <v>23</v>
      </c>
      <c r="D1372" t="s">
        <v>107</v>
      </c>
      <c r="E1372" t="s">
        <v>24222</v>
      </c>
      <c r="F1372">
        <v>21</v>
      </c>
    </row>
    <row r="1373" spans="1:6" x14ac:dyDescent="0.25">
      <c r="A1373" t="s">
        <v>46</v>
      </c>
      <c r="B1373">
        <v>2013</v>
      </c>
      <c r="C1373" t="s">
        <v>23</v>
      </c>
      <c r="D1373" t="s">
        <v>39</v>
      </c>
      <c r="E1373" t="s">
        <v>24223</v>
      </c>
      <c r="F1373">
        <v>8</v>
      </c>
    </row>
    <row r="1374" spans="1:6" x14ac:dyDescent="0.25">
      <c r="A1374" t="s">
        <v>46</v>
      </c>
      <c r="B1374">
        <v>2013</v>
      </c>
      <c r="C1374" t="s">
        <v>23</v>
      </c>
      <c r="D1374" t="s">
        <v>103</v>
      </c>
      <c r="E1374" t="s">
        <v>24224</v>
      </c>
      <c r="F1374">
        <v>183</v>
      </c>
    </row>
    <row r="1375" spans="1:6" x14ac:dyDescent="0.25">
      <c r="A1375" t="s">
        <v>46</v>
      </c>
      <c r="B1375">
        <v>2013</v>
      </c>
      <c r="C1375" t="s">
        <v>21</v>
      </c>
      <c r="D1375" t="s">
        <v>38</v>
      </c>
      <c r="E1375" t="s">
        <v>24225</v>
      </c>
      <c r="F1375">
        <v>3</v>
      </c>
    </row>
    <row r="1376" spans="1:6" x14ac:dyDescent="0.25">
      <c r="A1376" t="s">
        <v>46</v>
      </c>
      <c r="B1376">
        <v>2013</v>
      </c>
      <c r="C1376" t="s">
        <v>21</v>
      </c>
      <c r="D1376" t="s">
        <v>40</v>
      </c>
      <c r="E1376" t="s">
        <v>24226</v>
      </c>
      <c r="F1376">
        <v>12</v>
      </c>
    </row>
    <row r="1377" spans="1:6" x14ac:dyDescent="0.25">
      <c r="A1377" t="s">
        <v>46</v>
      </c>
      <c r="B1377">
        <v>2013</v>
      </c>
      <c r="C1377" t="s">
        <v>21</v>
      </c>
      <c r="D1377" t="s">
        <v>102</v>
      </c>
      <c r="E1377" t="s">
        <v>24227</v>
      </c>
      <c r="F1377">
        <v>8</v>
      </c>
    </row>
    <row r="1378" spans="1:6" x14ac:dyDescent="0.25">
      <c r="A1378" t="s">
        <v>46</v>
      </c>
      <c r="B1378">
        <v>2013</v>
      </c>
      <c r="C1378" t="s">
        <v>21</v>
      </c>
      <c r="D1378" t="s">
        <v>107</v>
      </c>
      <c r="E1378" t="s">
        <v>24228</v>
      </c>
      <c r="F1378">
        <v>5</v>
      </c>
    </row>
    <row r="1379" spans="1:6" x14ac:dyDescent="0.25">
      <c r="A1379" t="s">
        <v>46</v>
      </c>
      <c r="B1379">
        <v>2013</v>
      </c>
      <c r="C1379" t="s">
        <v>21</v>
      </c>
      <c r="D1379" t="s">
        <v>39</v>
      </c>
      <c r="E1379" t="s">
        <v>24229</v>
      </c>
      <c r="F1379">
        <v>8</v>
      </c>
    </row>
    <row r="1380" spans="1:6" x14ac:dyDescent="0.25">
      <c r="A1380" t="s">
        <v>46</v>
      </c>
      <c r="B1380">
        <v>2013</v>
      </c>
      <c r="C1380" t="s">
        <v>21</v>
      </c>
      <c r="D1380" t="s">
        <v>103</v>
      </c>
      <c r="E1380" t="s">
        <v>24230</v>
      </c>
      <c r="F1380">
        <v>96</v>
      </c>
    </row>
    <row r="1381" spans="1:6" x14ac:dyDescent="0.25">
      <c r="A1381" t="s">
        <v>46</v>
      </c>
      <c r="B1381">
        <v>2013</v>
      </c>
      <c r="C1381" t="s">
        <v>17</v>
      </c>
      <c r="D1381" t="s">
        <v>38</v>
      </c>
      <c r="E1381" t="s">
        <v>24231</v>
      </c>
      <c r="F1381">
        <v>2</v>
      </c>
    </row>
    <row r="1382" spans="1:6" x14ac:dyDescent="0.25">
      <c r="A1382" t="s">
        <v>46</v>
      </c>
      <c r="B1382">
        <v>2013</v>
      </c>
      <c r="C1382" t="s">
        <v>17</v>
      </c>
      <c r="D1382" t="s">
        <v>40</v>
      </c>
      <c r="E1382" t="s">
        <v>24232</v>
      </c>
      <c r="F1382">
        <v>19</v>
      </c>
    </row>
    <row r="1383" spans="1:6" x14ac:dyDescent="0.25">
      <c r="A1383" t="s">
        <v>46</v>
      </c>
      <c r="B1383">
        <v>2013</v>
      </c>
      <c r="C1383" t="s">
        <v>17</v>
      </c>
      <c r="D1383" t="s">
        <v>102</v>
      </c>
      <c r="E1383" t="s">
        <v>24233</v>
      </c>
      <c r="F1383">
        <v>26</v>
      </c>
    </row>
    <row r="1384" spans="1:6" x14ac:dyDescent="0.25">
      <c r="A1384" t="s">
        <v>46</v>
      </c>
      <c r="B1384">
        <v>2013</v>
      </c>
      <c r="C1384" t="s">
        <v>17</v>
      </c>
      <c r="D1384" t="s">
        <v>107</v>
      </c>
      <c r="E1384" t="s">
        <v>24234</v>
      </c>
      <c r="F1384">
        <v>15</v>
      </c>
    </row>
    <row r="1385" spans="1:6" x14ac:dyDescent="0.25">
      <c r="A1385" t="s">
        <v>46</v>
      </c>
      <c r="B1385">
        <v>2013</v>
      </c>
      <c r="C1385" t="s">
        <v>17</v>
      </c>
      <c r="D1385" t="s">
        <v>39</v>
      </c>
      <c r="E1385" t="s">
        <v>24235</v>
      </c>
      <c r="F1385">
        <v>5</v>
      </c>
    </row>
    <row r="1386" spans="1:6" x14ac:dyDescent="0.25">
      <c r="A1386" t="s">
        <v>46</v>
      </c>
      <c r="B1386">
        <v>2013</v>
      </c>
      <c r="C1386" t="s">
        <v>17</v>
      </c>
      <c r="D1386" t="s">
        <v>103</v>
      </c>
      <c r="E1386" t="s">
        <v>24236</v>
      </c>
      <c r="F1386">
        <v>239</v>
      </c>
    </row>
    <row r="1387" spans="1:6" x14ac:dyDescent="0.25">
      <c r="A1387" t="s">
        <v>46</v>
      </c>
      <c r="B1387">
        <v>2013</v>
      </c>
      <c r="C1387" t="s">
        <v>22852</v>
      </c>
      <c r="D1387" t="s">
        <v>107</v>
      </c>
      <c r="E1387" t="s">
        <v>24237</v>
      </c>
      <c r="F1387">
        <v>6</v>
      </c>
    </row>
    <row r="1388" spans="1:6" x14ac:dyDescent="0.25">
      <c r="A1388" t="s">
        <v>46</v>
      </c>
      <c r="B1388">
        <v>2013</v>
      </c>
      <c r="C1388" t="s">
        <v>22852</v>
      </c>
      <c r="D1388" t="s">
        <v>103</v>
      </c>
      <c r="E1388" t="s">
        <v>24238</v>
      </c>
      <c r="F1388">
        <v>1</v>
      </c>
    </row>
    <row r="1389" spans="1:6" x14ac:dyDescent="0.25">
      <c r="A1389" t="s">
        <v>46</v>
      </c>
      <c r="B1389">
        <v>2013</v>
      </c>
      <c r="C1389" t="s">
        <v>15</v>
      </c>
      <c r="D1389" t="s">
        <v>38</v>
      </c>
      <c r="E1389" t="s">
        <v>24239</v>
      </c>
      <c r="F1389">
        <v>1</v>
      </c>
    </row>
    <row r="1390" spans="1:6" x14ac:dyDescent="0.25">
      <c r="A1390" t="s">
        <v>46</v>
      </c>
      <c r="B1390">
        <v>2013</v>
      </c>
      <c r="C1390" t="s">
        <v>15</v>
      </c>
      <c r="D1390" t="s">
        <v>40</v>
      </c>
      <c r="E1390" t="s">
        <v>24240</v>
      </c>
      <c r="F1390">
        <v>2</v>
      </c>
    </row>
    <row r="1391" spans="1:6" x14ac:dyDescent="0.25">
      <c r="A1391" t="s">
        <v>46</v>
      </c>
      <c r="B1391">
        <v>2013</v>
      </c>
      <c r="C1391" t="s">
        <v>15</v>
      </c>
      <c r="D1391" t="s">
        <v>102</v>
      </c>
      <c r="E1391" t="s">
        <v>24241</v>
      </c>
      <c r="F1391">
        <v>7</v>
      </c>
    </row>
    <row r="1392" spans="1:6" x14ac:dyDescent="0.25">
      <c r="A1392" t="s">
        <v>46</v>
      </c>
      <c r="B1392">
        <v>2013</v>
      </c>
      <c r="C1392" t="s">
        <v>15</v>
      </c>
      <c r="D1392" t="s">
        <v>39</v>
      </c>
      <c r="E1392" t="s">
        <v>24242</v>
      </c>
      <c r="F1392">
        <v>2</v>
      </c>
    </row>
    <row r="1393" spans="1:6" x14ac:dyDescent="0.25">
      <c r="A1393" t="s">
        <v>46</v>
      </c>
      <c r="B1393">
        <v>2013</v>
      </c>
      <c r="C1393" t="s">
        <v>15</v>
      </c>
      <c r="D1393" t="s">
        <v>103</v>
      </c>
      <c r="E1393" t="s">
        <v>24243</v>
      </c>
      <c r="F1393">
        <v>30</v>
      </c>
    </row>
    <row r="1394" spans="1:6" x14ac:dyDescent="0.25">
      <c r="A1394" t="s">
        <v>46</v>
      </c>
      <c r="B1394">
        <v>2013</v>
      </c>
      <c r="C1394" t="s">
        <v>19</v>
      </c>
      <c r="D1394" t="s">
        <v>38</v>
      </c>
      <c r="E1394" t="s">
        <v>24244</v>
      </c>
      <c r="F1394">
        <v>2</v>
      </c>
    </row>
    <row r="1395" spans="1:6" x14ac:dyDescent="0.25">
      <c r="A1395" t="s">
        <v>46</v>
      </c>
      <c r="B1395">
        <v>2013</v>
      </c>
      <c r="C1395" t="s">
        <v>19</v>
      </c>
      <c r="D1395" t="s">
        <v>40</v>
      </c>
      <c r="E1395" t="s">
        <v>24245</v>
      </c>
      <c r="F1395">
        <v>5</v>
      </c>
    </row>
    <row r="1396" spans="1:6" x14ac:dyDescent="0.25">
      <c r="A1396" t="s">
        <v>46</v>
      </c>
      <c r="B1396">
        <v>2013</v>
      </c>
      <c r="C1396" t="s">
        <v>19</v>
      </c>
      <c r="D1396" t="s">
        <v>102</v>
      </c>
      <c r="E1396" t="s">
        <v>24246</v>
      </c>
      <c r="F1396">
        <v>24</v>
      </c>
    </row>
    <row r="1397" spans="1:6" x14ac:dyDescent="0.25">
      <c r="A1397" t="s">
        <v>46</v>
      </c>
      <c r="B1397">
        <v>2013</v>
      </c>
      <c r="C1397" t="s">
        <v>19</v>
      </c>
      <c r="D1397" t="s">
        <v>107</v>
      </c>
      <c r="E1397" t="s">
        <v>24247</v>
      </c>
      <c r="F1397">
        <v>13</v>
      </c>
    </row>
    <row r="1398" spans="1:6" x14ac:dyDescent="0.25">
      <c r="A1398" t="s">
        <v>46</v>
      </c>
      <c r="B1398">
        <v>2013</v>
      </c>
      <c r="C1398" t="s">
        <v>19</v>
      </c>
      <c r="D1398" t="s">
        <v>39</v>
      </c>
      <c r="E1398" t="s">
        <v>24248</v>
      </c>
      <c r="F1398">
        <v>12</v>
      </c>
    </row>
    <row r="1399" spans="1:6" x14ac:dyDescent="0.25">
      <c r="A1399" t="s">
        <v>46</v>
      </c>
      <c r="B1399">
        <v>2013</v>
      </c>
      <c r="C1399" t="s">
        <v>19</v>
      </c>
      <c r="D1399" t="s">
        <v>103</v>
      </c>
      <c r="E1399" t="s">
        <v>24249</v>
      </c>
      <c r="F1399">
        <v>165</v>
      </c>
    </row>
    <row r="1400" spans="1:6" x14ac:dyDescent="0.25">
      <c r="A1400" t="s">
        <v>46</v>
      </c>
      <c r="B1400">
        <v>2013</v>
      </c>
      <c r="C1400" t="s">
        <v>20</v>
      </c>
      <c r="D1400" t="s">
        <v>102</v>
      </c>
      <c r="E1400" t="s">
        <v>24250</v>
      </c>
      <c r="F1400">
        <v>2</v>
      </c>
    </row>
    <row r="1401" spans="1:6" x14ac:dyDescent="0.25">
      <c r="A1401" t="s">
        <v>46</v>
      </c>
      <c r="B1401">
        <v>2013</v>
      </c>
      <c r="C1401" t="s">
        <v>20</v>
      </c>
      <c r="D1401" t="s">
        <v>107</v>
      </c>
      <c r="E1401" t="s">
        <v>24251</v>
      </c>
      <c r="F1401">
        <v>2</v>
      </c>
    </row>
    <row r="1402" spans="1:6" x14ac:dyDescent="0.25">
      <c r="A1402" t="s">
        <v>46</v>
      </c>
      <c r="B1402">
        <v>2013</v>
      </c>
      <c r="C1402" t="s">
        <v>20</v>
      </c>
      <c r="D1402" t="s">
        <v>103</v>
      </c>
      <c r="E1402" t="s">
        <v>24252</v>
      </c>
      <c r="F1402">
        <v>11</v>
      </c>
    </row>
    <row r="1403" spans="1:6" x14ac:dyDescent="0.25">
      <c r="A1403" t="s">
        <v>46</v>
      </c>
      <c r="B1403">
        <v>2013</v>
      </c>
      <c r="C1403" t="s">
        <v>18</v>
      </c>
      <c r="D1403" t="s">
        <v>38</v>
      </c>
      <c r="E1403" t="s">
        <v>24253</v>
      </c>
      <c r="F1403">
        <v>3</v>
      </c>
    </row>
    <row r="1404" spans="1:6" x14ac:dyDescent="0.25">
      <c r="A1404" t="s">
        <v>46</v>
      </c>
      <c r="B1404">
        <v>2013</v>
      </c>
      <c r="C1404" t="s">
        <v>18</v>
      </c>
      <c r="D1404" t="s">
        <v>40</v>
      </c>
      <c r="E1404" t="s">
        <v>24254</v>
      </c>
      <c r="F1404">
        <v>5</v>
      </c>
    </row>
    <row r="1405" spans="1:6" x14ac:dyDescent="0.25">
      <c r="A1405" t="s">
        <v>46</v>
      </c>
      <c r="B1405">
        <v>2013</v>
      </c>
      <c r="C1405" t="s">
        <v>18</v>
      </c>
      <c r="D1405" t="s">
        <v>102</v>
      </c>
      <c r="E1405" t="s">
        <v>24255</v>
      </c>
      <c r="F1405">
        <v>17</v>
      </c>
    </row>
    <row r="1406" spans="1:6" x14ac:dyDescent="0.25">
      <c r="A1406" t="s">
        <v>46</v>
      </c>
      <c r="B1406">
        <v>2013</v>
      </c>
      <c r="C1406" t="s">
        <v>18</v>
      </c>
      <c r="D1406" t="s">
        <v>107</v>
      </c>
      <c r="E1406" t="s">
        <v>24256</v>
      </c>
      <c r="F1406">
        <v>10</v>
      </c>
    </row>
    <row r="1407" spans="1:6" x14ac:dyDescent="0.25">
      <c r="A1407" t="s">
        <v>46</v>
      </c>
      <c r="B1407">
        <v>2013</v>
      </c>
      <c r="C1407" t="s">
        <v>18</v>
      </c>
      <c r="D1407" t="s">
        <v>39</v>
      </c>
      <c r="E1407" t="s">
        <v>24257</v>
      </c>
      <c r="F1407">
        <v>9</v>
      </c>
    </row>
    <row r="1408" spans="1:6" x14ac:dyDescent="0.25">
      <c r="A1408" t="s">
        <v>46</v>
      </c>
      <c r="B1408">
        <v>2013</v>
      </c>
      <c r="C1408" t="s">
        <v>18</v>
      </c>
      <c r="D1408" t="s">
        <v>103</v>
      </c>
      <c r="E1408" t="s">
        <v>24258</v>
      </c>
      <c r="F1408">
        <v>132</v>
      </c>
    </row>
    <row r="1409" spans="1:6" x14ac:dyDescent="0.25">
      <c r="A1409" t="s">
        <v>46</v>
      </c>
      <c r="B1409">
        <v>2014</v>
      </c>
      <c r="C1409" t="s">
        <v>14</v>
      </c>
      <c r="D1409" t="s">
        <v>38</v>
      </c>
      <c r="E1409" t="s">
        <v>24259</v>
      </c>
      <c r="F1409">
        <v>1</v>
      </c>
    </row>
    <row r="1410" spans="1:6" x14ac:dyDescent="0.25">
      <c r="A1410" t="s">
        <v>46</v>
      </c>
      <c r="B1410">
        <v>2014</v>
      </c>
      <c r="C1410" t="s">
        <v>14</v>
      </c>
      <c r="D1410" t="s">
        <v>40</v>
      </c>
      <c r="E1410" t="s">
        <v>24260</v>
      </c>
      <c r="F1410">
        <v>15</v>
      </c>
    </row>
    <row r="1411" spans="1:6" x14ac:dyDescent="0.25">
      <c r="A1411" t="s">
        <v>46</v>
      </c>
      <c r="B1411">
        <v>2014</v>
      </c>
      <c r="C1411" t="s">
        <v>14</v>
      </c>
      <c r="D1411" t="s">
        <v>102</v>
      </c>
      <c r="E1411" t="s">
        <v>24261</v>
      </c>
      <c r="F1411">
        <v>33</v>
      </c>
    </row>
    <row r="1412" spans="1:6" x14ac:dyDescent="0.25">
      <c r="A1412" t="s">
        <v>46</v>
      </c>
      <c r="B1412">
        <v>2014</v>
      </c>
      <c r="C1412" t="s">
        <v>14</v>
      </c>
      <c r="D1412" t="s">
        <v>107</v>
      </c>
      <c r="E1412" t="s">
        <v>24262</v>
      </c>
      <c r="F1412">
        <v>30</v>
      </c>
    </row>
    <row r="1413" spans="1:6" x14ac:dyDescent="0.25">
      <c r="A1413" t="s">
        <v>46</v>
      </c>
      <c r="B1413">
        <v>2014</v>
      </c>
      <c r="C1413" t="s">
        <v>14</v>
      </c>
      <c r="D1413" t="s">
        <v>39</v>
      </c>
      <c r="E1413" t="s">
        <v>24263</v>
      </c>
      <c r="F1413">
        <v>8</v>
      </c>
    </row>
    <row r="1414" spans="1:6" x14ac:dyDescent="0.25">
      <c r="A1414" t="s">
        <v>46</v>
      </c>
      <c r="B1414">
        <v>2014</v>
      </c>
      <c r="C1414" t="s">
        <v>14</v>
      </c>
      <c r="D1414" t="s">
        <v>103</v>
      </c>
      <c r="E1414" t="s">
        <v>24264</v>
      </c>
      <c r="F1414">
        <v>261</v>
      </c>
    </row>
    <row r="1415" spans="1:6" x14ac:dyDescent="0.25">
      <c r="A1415" t="s">
        <v>46</v>
      </c>
      <c r="B1415">
        <v>2014</v>
      </c>
      <c r="C1415" t="s">
        <v>12</v>
      </c>
      <c r="D1415" t="s">
        <v>102</v>
      </c>
      <c r="E1415" t="s">
        <v>24265</v>
      </c>
      <c r="F1415">
        <v>5</v>
      </c>
    </row>
    <row r="1416" spans="1:6" x14ac:dyDescent="0.25">
      <c r="A1416" t="s">
        <v>46</v>
      </c>
      <c r="B1416">
        <v>2014</v>
      </c>
      <c r="C1416" t="s">
        <v>12</v>
      </c>
      <c r="D1416" t="s">
        <v>107</v>
      </c>
      <c r="E1416" t="s">
        <v>24266</v>
      </c>
      <c r="F1416">
        <v>4</v>
      </c>
    </row>
    <row r="1417" spans="1:6" x14ac:dyDescent="0.25">
      <c r="A1417" t="s">
        <v>46</v>
      </c>
      <c r="B1417">
        <v>2014</v>
      </c>
      <c r="C1417" t="s">
        <v>12</v>
      </c>
      <c r="D1417" t="s">
        <v>39</v>
      </c>
      <c r="E1417" t="s">
        <v>24267</v>
      </c>
      <c r="F1417">
        <v>2</v>
      </c>
    </row>
    <row r="1418" spans="1:6" x14ac:dyDescent="0.25">
      <c r="A1418" t="s">
        <v>46</v>
      </c>
      <c r="B1418">
        <v>2014</v>
      </c>
      <c r="C1418" t="s">
        <v>12</v>
      </c>
      <c r="D1418" t="s">
        <v>103</v>
      </c>
      <c r="E1418" t="s">
        <v>24268</v>
      </c>
      <c r="F1418">
        <v>46</v>
      </c>
    </row>
    <row r="1419" spans="1:6" x14ac:dyDescent="0.25">
      <c r="A1419" t="s">
        <v>46</v>
      </c>
      <c r="B1419">
        <v>2014</v>
      </c>
      <c r="C1419" t="s">
        <v>22</v>
      </c>
      <c r="D1419" t="s">
        <v>38</v>
      </c>
      <c r="E1419" t="s">
        <v>24269</v>
      </c>
      <c r="F1419">
        <v>4</v>
      </c>
    </row>
    <row r="1420" spans="1:6" x14ac:dyDescent="0.25">
      <c r="A1420" t="s">
        <v>46</v>
      </c>
      <c r="B1420">
        <v>2014</v>
      </c>
      <c r="C1420" t="s">
        <v>22</v>
      </c>
      <c r="D1420" t="s">
        <v>40</v>
      </c>
      <c r="E1420" t="s">
        <v>24270</v>
      </c>
      <c r="F1420">
        <v>18</v>
      </c>
    </row>
    <row r="1421" spans="1:6" x14ac:dyDescent="0.25">
      <c r="A1421" t="s">
        <v>46</v>
      </c>
      <c r="B1421">
        <v>2014</v>
      </c>
      <c r="C1421" t="s">
        <v>22</v>
      </c>
      <c r="D1421" t="s">
        <v>102</v>
      </c>
      <c r="E1421" t="s">
        <v>24271</v>
      </c>
      <c r="F1421">
        <v>27</v>
      </c>
    </row>
    <row r="1422" spans="1:6" x14ac:dyDescent="0.25">
      <c r="A1422" t="s">
        <v>46</v>
      </c>
      <c r="B1422">
        <v>2014</v>
      </c>
      <c r="C1422" t="s">
        <v>22</v>
      </c>
      <c r="D1422" t="s">
        <v>107</v>
      </c>
      <c r="E1422" t="s">
        <v>24272</v>
      </c>
      <c r="F1422">
        <v>6</v>
      </c>
    </row>
    <row r="1423" spans="1:6" x14ac:dyDescent="0.25">
      <c r="A1423" t="s">
        <v>46</v>
      </c>
      <c r="B1423">
        <v>2014</v>
      </c>
      <c r="C1423" t="s">
        <v>22</v>
      </c>
      <c r="D1423" t="s">
        <v>39</v>
      </c>
      <c r="E1423" t="s">
        <v>24273</v>
      </c>
      <c r="F1423">
        <v>7</v>
      </c>
    </row>
    <row r="1424" spans="1:6" x14ac:dyDescent="0.25">
      <c r="A1424" t="s">
        <v>46</v>
      </c>
      <c r="B1424">
        <v>2014</v>
      </c>
      <c r="C1424" t="s">
        <v>22</v>
      </c>
      <c r="D1424" t="s">
        <v>103</v>
      </c>
      <c r="E1424" t="s">
        <v>24274</v>
      </c>
      <c r="F1424">
        <v>157</v>
      </c>
    </row>
    <row r="1425" spans="1:6" x14ac:dyDescent="0.25">
      <c r="A1425" t="s">
        <v>46</v>
      </c>
      <c r="B1425">
        <v>2014</v>
      </c>
      <c r="C1425" t="s">
        <v>23</v>
      </c>
      <c r="D1425" t="s">
        <v>40</v>
      </c>
      <c r="E1425" t="s">
        <v>24275</v>
      </c>
      <c r="F1425">
        <v>8</v>
      </c>
    </row>
    <row r="1426" spans="1:6" x14ac:dyDescent="0.25">
      <c r="A1426" t="s">
        <v>46</v>
      </c>
      <c r="B1426">
        <v>2014</v>
      </c>
      <c r="C1426" t="s">
        <v>23</v>
      </c>
      <c r="D1426" t="s">
        <v>102</v>
      </c>
      <c r="E1426" t="s">
        <v>24276</v>
      </c>
      <c r="F1426">
        <v>18</v>
      </c>
    </row>
    <row r="1427" spans="1:6" x14ac:dyDescent="0.25">
      <c r="A1427" t="s">
        <v>46</v>
      </c>
      <c r="B1427">
        <v>2014</v>
      </c>
      <c r="C1427" t="s">
        <v>23</v>
      </c>
      <c r="D1427" t="s">
        <v>107</v>
      </c>
      <c r="E1427" t="s">
        <v>24277</v>
      </c>
      <c r="F1427">
        <v>8</v>
      </c>
    </row>
    <row r="1428" spans="1:6" x14ac:dyDescent="0.25">
      <c r="A1428" t="s">
        <v>46</v>
      </c>
      <c r="B1428">
        <v>2014</v>
      </c>
      <c r="C1428" t="s">
        <v>23</v>
      </c>
      <c r="D1428" t="s">
        <v>39</v>
      </c>
      <c r="E1428" t="s">
        <v>24278</v>
      </c>
      <c r="F1428">
        <v>2</v>
      </c>
    </row>
    <row r="1429" spans="1:6" x14ac:dyDescent="0.25">
      <c r="A1429" t="s">
        <v>46</v>
      </c>
      <c r="B1429">
        <v>2014</v>
      </c>
      <c r="C1429" t="s">
        <v>23</v>
      </c>
      <c r="D1429" t="s">
        <v>103</v>
      </c>
      <c r="E1429" t="s">
        <v>24279</v>
      </c>
      <c r="F1429">
        <v>136</v>
      </c>
    </row>
    <row r="1430" spans="1:6" x14ac:dyDescent="0.25">
      <c r="A1430" t="s">
        <v>46</v>
      </c>
      <c r="B1430">
        <v>2014</v>
      </c>
      <c r="C1430" t="s">
        <v>21</v>
      </c>
      <c r="D1430" t="s">
        <v>38</v>
      </c>
      <c r="E1430" t="s">
        <v>24280</v>
      </c>
      <c r="F1430">
        <v>8</v>
      </c>
    </row>
    <row r="1431" spans="1:6" x14ac:dyDescent="0.25">
      <c r="A1431" t="s">
        <v>46</v>
      </c>
      <c r="B1431">
        <v>2014</v>
      </c>
      <c r="C1431" t="s">
        <v>21</v>
      </c>
      <c r="D1431" t="s">
        <v>40</v>
      </c>
      <c r="E1431" t="s">
        <v>24281</v>
      </c>
      <c r="F1431">
        <v>5</v>
      </c>
    </row>
    <row r="1432" spans="1:6" x14ac:dyDescent="0.25">
      <c r="A1432" t="s">
        <v>46</v>
      </c>
      <c r="B1432">
        <v>2014</v>
      </c>
      <c r="C1432" t="s">
        <v>21</v>
      </c>
      <c r="D1432" t="s">
        <v>102</v>
      </c>
      <c r="E1432" t="s">
        <v>24282</v>
      </c>
      <c r="F1432">
        <v>7</v>
      </c>
    </row>
    <row r="1433" spans="1:6" x14ac:dyDescent="0.25">
      <c r="A1433" t="s">
        <v>46</v>
      </c>
      <c r="B1433">
        <v>2014</v>
      </c>
      <c r="C1433" t="s">
        <v>21</v>
      </c>
      <c r="D1433" t="s">
        <v>107</v>
      </c>
      <c r="E1433" t="s">
        <v>24283</v>
      </c>
      <c r="F1433">
        <v>6</v>
      </c>
    </row>
    <row r="1434" spans="1:6" x14ac:dyDescent="0.25">
      <c r="A1434" t="s">
        <v>46</v>
      </c>
      <c r="B1434">
        <v>2014</v>
      </c>
      <c r="C1434" t="s">
        <v>21</v>
      </c>
      <c r="D1434" t="s">
        <v>39</v>
      </c>
      <c r="E1434" t="s">
        <v>24284</v>
      </c>
      <c r="F1434">
        <v>7</v>
      </c>
    </row>
    <row r="1435" spans="1:6" x14ac:dyDescent="0.25">
      <c r="A1435" t="s">
        <v>46</v>
      </c>
      <c r="B1435">
        <v>2014</v>
      </c>
      <c r="C1435" t="s">
        <v>21</v>
      </c>
      <c r="D1435" t="s">
        <v>103</v>
      </c>
      <c r="E1435" t="s">
        <v>24285</v>
      </c>
      <c r="F1435">
        <v>102</v>
      </c>
    </row>
    <row r="1436" spans="1:6" x14ac:dyDescent="0.25">
      <c r="A1436" t="s">
        <v>46</v>
      </c>
      <c r="B1436">
        <v>2014</v>
      </c>
      <c r="C1436" t="s">
        <v>17</v>
      </c>
      <c r="D1436" t="s">
        <v>38</v>
      </c>
      <c r="E1436" t="s">
        <v>24286</v>
      </c>
      <c r="F1436">
        <v>5</v>
      </c>
    </row>
    <row r="1437" spans="1:6" x14ac:dyDescent="0.25">
      <c r="A1437" t="s">
        <v>46</v>
      </c>
      <c r="B1437">
        <v>2014</v>
      </c>
      <c r="C1437" t="s">
        <v>17</v>
      </c>
      <c r="D1437" t="s">
        <v>40</v>
      </c>
      <c r="E1437" t="s">
        <v>24287</v>
      </c>
      <c r="F1437">
        <v>12</v>
      </c>
    </row>
    <row r="1438" spans="1:6" x14ac:dyDescent="0.25">
      <c r="A1438" t="s">
        <v>46</v>
      </c>
      <c r="B1438">
        <v>2014</v>
      </c>
      <c r="C1438" t="s">
        <v>17</v>
      </c>
      <c r="D1438" t="s">
        <v>102</v>
      </c>
      <c r="E1438" t="s">
        <v>24288</v>
      </c>
      <c r="F1438">
        <v>37</v>
      </c>
    </row>
    <row r="1439" spans="1:6" x14ac:dyDescent="0.25">
      <c r="A1439" t="s">
        <v>46</v>
      </c>
      <c r="B1439">
        <v>2014</v>
      </c>
      <c r="C1439" t="s">
        <v>17</v>
      </c>
      <c r="D1439" t="s">
        <v>107</v>
      </c>
      <c r="E1439" t="s">
        <v>24289</v>
      </c>
      <c r="F1439">
        <v>31</v>
      </c>
    </row>
    <row r="1440" spans="1:6" x14ac:dyDescent="0.25">
      <c r="A1440" t="s">
        <v>46</v>
      </c>
      <c r="B1440">
        <v>2014</v>
      </c>
      <c r="C1440" t="s">
        <v>17</v>
      </c>
      <c r="D1440" t="s">
        <v>39</v>
      </c>
      <c r="E1440" t="s">
        <v>24290</v>
      </c>
      <c r="F1440">
        <v>6</v>
      </c>
    </row>
    <row r="1441" spans="1:6" x14ac:dyDescent="0.25">
      <c r="A1441" t="s">
        <v>46</v>
      </c>
      <c r="B1441">
        <v>2014</v>
      </c>
      <c r="C1441" t="s">
        <v>17</v>
      </c>
      <c r="D1441" t="s">
        <v>103</v>
      </c>
      <c r="E1441" t="s">
        <v>24291</v>
      </c>
      <c r="F1441">
        <v>258</v>
      </c>
    </row>
    <row r="1442" spans="1:6" x14ac:dyDescent="0.25">
      <c r="A1442" t="s">
        <v>46</v>
      </c>
      <c r="B1442">
        <v>2014</v>
      </c>
      <c r="C1442" t="s">
        <v>22852</v>
      </c>
      <c r="D1442" t="s">
        <v>40</v>
      </c>
      <c r="E1442" t="s">
        <v>24292</v>
      </c>
      <c r="F1442">
        <v>2</v>
      </c>
    </row>
    <row r="1443" spans="1:6" x14ac:dyDescent="0.25">
      <c r="A1443" t="s">
        <v>46</v>
      </c>
      <c r="B1443">
        <v>2014</v>
      </c>
      <c r="C1443" t="s">
        <v>22852</v>
      </c>
      <c r="D1443" t="s">
        <v>102</v>
      </c>
      <c r="E1443" t="s">
        <v>24293</v>
      </c>
      <c r="F1443">
        <v>4</v>
      </c>
    </row>
    <row r="1444" spans="1:6" x14ac:dyDescent="0.25">
      <c r="A1444" t="s">
        <v>46</v>
      </c>
      <c r="B1444">
        <v>2014</v>
      </c>
      <c r="C1444" t="s">
        <v>22852</v>
      </c>
      <c r="D1444" t="s">
        <v>107</v>
      </c>
      <c r="E1444" t="s">
        <v>24294</v>
      </c>
      <c r="F1444">
        <v>7</v>
      </c>
    </row>
    <row r="1445" spans="1:6" x14ac:dyDescent="0.25">
      <c r="A1445" t="s">
        <v>46</v>
      </c>
      <c r="B1445">
        <v>2014</v>
      </c>
      <c r="C1445" t="s">
        <v>22852</v>
      </c>
      <c r="D1445" t="s">
        <v>103</v>
      </c>
      <c r="E1445" t="s">
        <v>24295</v>
      </c>
      <c r="F1445">
        <v>39</v>
      </c>
    </row>
    <row r="1446" spans="1:6" x14ac:dyDescent="0.25">
      <c r="A1446" t="s">
        <v>46</v>
      </c>
      <c r="B1446">
        <v>2014</v>
      </c>
      <c r="C1446" t="s">
        <v>19</v>
      </c>
      <c r="D1446" t="s">
        <v>38</v>
      </c>
      <c r="E1446" t="s">
        <v>24296</v>
      </c>
      <c r="F1446">
        <v>2</v>
      </c>
    </row>
    <row r="1447" spans="1:6" x14ac:dyDescent="0.25">
      <c r="A1447" t="s">
        <v>46</v>
      </c>
      <c r="B1447">
        <v>2014</v>
      </c>
      <c r="C1447" t="s">
        <v>19</v>
      </c>
      <c r="D1447" t="s">
        <v>40</v>
      </c>
      <c r="E1447" t="s">
        <v>24297</v>
      </c>
      <c r="F1447">
        <v>7</v>
      </c>
    </row>
    <row r="1448" spans="1:6" x14ac:dyDescent="0.25">
      <c r="A1448" t="s">
        <v>46</v>
      </c>
      <c r="B1448">
        <v>2014</v>
      </c>
      <c r="C1448" t="s">
        <v>19</v>
      </c>
      <c r="D1448" t="s">
        <v>102</v>
      </c>
      <c r="E1448" t="s">
        <v>24298</v>
      </c>
      <c r="F1448">
        <v>24</v>
      </c>
    </row>
    <row r="1449" spans="1:6" x14ac:dyDescent="0.25">
      <c r="A1449" t="s">
        <v>46</v>
      </c>
      <c r="B1449">
        <v>2014</v>
      </c>
      <c r="C1449" t="s">
        <v>19</v>
      </c>
      <c r="D1449" t="s">
        <v>107</v>
      </c>
      <c r="E1449" t="s">
        <v>24299</v>
      </c>
      <c r="F1449">
        <v>11</v>
      </c>
    </row>
    <row r="1450" spans="1:6" x14ac:dyDescent="0.25">
      <c r="A1450" t="s">
        <v>46</v>
      </c>
      <c r="B1450">
        <v>2014</v>
      </c>
      <c r="C1450" t="s">
        <v>19</v>
      </c>
      <c r="D1450" t="s">
        <v>39</v>
      </c>
      <c r="E1450" t="s">
        <v>24300</v>
      </c>
      <c r="F1450">
        <v>8</v>
      </c>
    </row>
    <row r="1451" spans="1:6" x14ac:dyDescent="0.25">
      <c r="A1451" t="s">
        <v>46</v>
      </c>
      <c r="B1451">
        <v>2014</v>
      </c>
      <c r="C1451" t="s">
        <v>19</v>
      </c>
      <c r="D1451" t="s">
        <v>103</v>
      </c>
      <c r="E1451" t="s">
        <v>24301</v>
      </c>
      <c r="F1451">
        <v>159</v>
      </c>
    </row>
    <row r="1452" spans="1:6" x14ac:dyDescent="0.25">
      <c r="A1452" t="s">
        <v>46</v>
      </c>
      <c r="B1452">
        <v>2014</v>
      </c>
      <c r="C1452" t="s">
        <v>20</v>
      </c>
      <c r="D1452" t="s">
        <v>38</v>
      </c>
      <c r="E1452" t="s">
        <v>24302</v>
      </c>
      <c r="F1452">
        <v>1</v>
      </c>
    </row>
    <row r="1453" spans="1:6" x14ac:dyDescent="0.25">
      <c r="A1453" t="s">
        <v>46</v>
      </c>
      <c r="B1453">
        <v>2014</v>
      </c>
      <c r="C1453" t="s">
        <v>20</v>
      </c>
      <c r="D1453" t="s">
        <v>40</v>
      </c>
      <c r="E1453" t="s">
        <v>24303</v>
      </c>
      <c r="F1453">
        <v>4</v>
      </c>
    </row>
    <row r="1454" spans="1:6" x14ac:dyDescent="0.25">
      <c r="A1454" t="s">
        <v>46</v>
      </c>
      <c r="B1454">
        <v>2014</v>
      </c>
      <c r="C1454" t="s">
        <v>20</v>
      </c>
      <c r="D1454" t="s">
        <v>102</v>
      </c>
      <c r="E1454" t="s">
        <v>24304</v>
      </c>
      <c r="F1454">
        <v>4</v>
      </c>
    </row>
    <row r="1455" spans="1:6" x14ac:dyDescent="0.25">
      <c r="A1455" t="s">
        <v>46</v>
      </c>
      <c r="B1455">
        <v>2014</v>
      </c>
      <c r="C1455" t="s">
        <v>20</v>
      </c>
      <c r="D1455" t="s">
        <v>107</v>
      </c>
      <c r="E1455" t="s">
        <v>24305</v>
      </c>
      <c r="F1455">
        <v>5</v>
      </c>
    </row>
    <row r="1456" spans="1:6" x14ac:dyDescent="0.25">
      <c r="A1456" t="s">
        <v>46</v>
      </c>
      <c r="B1456">
        <v>2014</v>
      </c>
      <c r="C1456" t="s">
        <v>20</v>
      </c>
      <c r="D1456" t="s">
        <v>39</v>
      </c>
      <c r="E1456" t="s">
        <v>24306</v>
      </c>
      <c r="F1456">
        <v>1</v>
      </c>
    </row>
    <row r="1457" spans="1:6" x14ac:dyDescent="0.25">
      <c r="A1457" t="s">
        <v>46</v>
      </c>
      <c r="B1457">
        <v>2014</v>
      </c>
      <c r="C1457" t="s">
        <v>20</v>
      </c>
      <c r="D1457" t="s">
        <v>103</v>
      </c>
      <c r="E1457" t="s">
        <v>24307</v>
      </c>
      <c r="F1457">
        <v>36</v>
      </c>
    </row>
    <row r="1458" spans="1:6" x14ac:dyDescent="0.25">
      <c r="A1458" t="s">
        <v>46</v>
      </c>
      <c r="B1458">
        <v>2014</v>
      </c>
      <c r="C1458" t="s">
        <v>18</v>
      </c>
      <c r="D1458" t="s">
        <v>38</v>
      </c>
      <c r="E1458" t="s">
        <v>24308</v>
      </c>
      <c r="F1458">
        <v>4</v>
      </c>
    </row>
    <row r="1459" spans="1:6" x14ac:dyDescent="0.25">
      <c r="A1459" t="s">
        <v>46</v>
      </c>
      <c r="B1459">
        <v>2014</v>
      </c>
      <c r="C1459" t="s">
        <v>18</v>
      </c>
      <c r="D1459" t="s">
        <v>40</v>
      </c>
      <c r="E1459" t="s">
        <v>24309</v>
      </c>
      <c r="F1459">
        <v>2</v>
      </c>
    </row>
    <row r="1460" spans="1:6" x14ac:dyDescent="0.25">
      <c r="A1460" t="s">
        <v>46</v>
      </c>
      <c r="B1460">
        <v>2014</v>
      </c>
      <c r="C1460" t="s">
        <v>18</v>
      </c>
      <c r="D1460" t="s">
        <v>102</v>
      </c>
      <c r="E1460" t="s">
        <v>24310</v>
      </c>
      <c r="F1460">
        <v>12</v>
      </c>
    </row>
    <row r="1461" spans="1:6" x14ac:dyDescent="0.25">
      <c r="A1461" t="s">
        <v>46</v>
      </c>
      <c r="B1461">
        <v>2014</v>
      </c>
      <c r="C1461" t="s">
        <v>18</v>
      </c>
      <c r="D1461" t="s">
        <v>107</v>
      </c>
      <c r="E1461" t="s">
        <v>24311</v>
      </c>
      <c r="F1461">
        <v>9</v>
      </c>
    </row>
    <row r="1462" spans="1:6" x14ac:dyDescent="0.25">
      <c r="A1462" t="s">
        <v>46</v>
      </c>
      <c r="B1462">
        <v>2014</v>
      </c>
      <c r="C1462" t="s">
        <v>18</v>
      </c>
      <c r="D1462" t="s">
        <v>39</v>
      </c>
      <c r="E1462" t="s">
        <v>24312</v>
      </c>
      <c r="F1462">
        <v>9</v>
      </c>
    </row>
    <row r="1463" spans="1:6" x14ac:dyDescent="0.25">
      <c r="A1463" t="s">
        <v>46</v>
      </c>
      <c r="B1463">
        <v>2014</v>
      </c>
      <c r="C1463" t="s">
        <v>18</v>
      </c>
      <c r="D1463" t="s">
        <v>103</v>
      </c>
      <c r="E1463" t="s">
        <v>24313</v>
      </c>
      <c r="F1463">
        <v>137</v>
      </c>
    </row>
    <row r="1464" spans="1:6" x14ac:dyDescent="0.25">
      <c r="A1464" t="s">
        <v>51</v>
      </c>
      <c r="B1464">
        <v>2010</v>
      </c>
      <c r="C1464" t="s">
        <v>14</v>
      </c>
      <c r="D1464" t="s">
        <v>38</v>
      </c>
      <c r="E1464" t="s">
        <v>24314</v>
      </c>
      <c r="F1464">
        <v>2</v>
      </c>
    </row>
    <row r="1465" spans="1:6" x14ac:dyDescent="0.25">
      <c r="A1465" t="s">
        <v>51</v>
      </c>
      <c r="B1465">
        <v>2010</v>
      </c>
      <c r="C1465" t="s">
        <v>14</v>
      </c>
      <c r="D1465" t="s">
        <v>102</v>
      </c>
      <c r="E1465" t="s">
        <v>24315</v>
      </c>
      <c r="F1465">
        <v>9</v>
      </c>
    </row>
    <row r="1466" spans="1:6" x14ac:dyDescent="0.25">
      <c r="A1466" t="s">
        <v>51</v>
      </c>
      <c r="B1466">
        <v>2010</v>
      </c>
      <c r="C1466" t="s">
        <v>14</v>
      </c>
      <c r="D1466" t="s">
        <v>107</v>
      </c>
      <c r="E1466" t="s">
        <v>24316</v>
      </c>
      <c r="F1466">
        <v>12</v>
      </c>
    </row>
    <row r="1467" spans="1:6" x14ac:dyDescent="0.25">
      <c r="A1467" t="s">
        <v>51</v>
      </c>
      <c r="B1467">
        <v>2010</v>
      </c>
      <c r="C1467" t="s">
        <v>14</v>
      </c>
      <c r="D1467" t="s">
        <v>39</v>
      </c>
      <c r="E1467" t="s">
        <v>24317</v>
      </c>
      <c r="F1467">
        <v>5</v>
      </c>
    </row>
    <row r="1468" spans="1:6" x14ac:dyDescent="0.25">
      <c r="A1468" t="s">
        <v>51</v>
      </c>
      <c r="B1468">
        <v>2010</v>
      </c>
      <c r="C1468" t="s">
        <v>14</v>
      </c>
      <c r="D1468" t="s">
        <v>103</v>
      </c>
      <c r="E1468" t="s">
        <v>24318</v>
      </c>
      <c r="F1468">
        <v>113</v>
      </c>
    </row>
    <row r="1469" spans="1:6" x14ac:dyDescent="0.25">
      <c r="A1469" t="s">
        <v>51</v>
      </c>
      <c r="B1469">
        <v>2010</v>
      </c>
      <c r="C1469" t="s">
        <v>12</v>
      </c>
      <c r="D1469" t="s">
        <v>102</v>
      </c>
      <c r="E1469" t="s">
        <v>24319</v>
      </c>
      <c r="F1469">
        <v>1</v>
      </c>
    </row>
    <row r="1470" spans="1:6" x14ac:dyDescent="0.25">
      <c r="A1470" t="s">
        <v>51</v>
      </c>
      <c r="B1470">
        <v>2010</v>
      </c>
      <c r="C1470" t="s">
        <v>12</v>
      </c>
      <c r="D1470" t="s">
        <v>39</v>
      </c>
      <c r="E1470" t="s">
        <v>24320</v>
      </c>
      <c r="F1470">
        <v>1</v>
      </c>
    </row>
    <row r="1471" spans="1:6" x14ac:dyDescent="0.25">
      <c r="A1471" t="s">
        <v>51</v>
      </c>
      <c r="B1471">
        <v>2010</v>
      </c>
      <c r="C1471" t="s">
        <v>12</v>
      </c>
      <c r="D1471" t="s">
        <v>103</v>
      </c>
      <c r="E1471" t="s">
        <v>24321</v>
      </c>
      <c r="F1471">
        <v>9</v>
      </c>
    </row>
    <row r="1472" spans="1:6" x14ac:dyDescent="0.25">
      <c r="A1472" t="s">
        <v>51</v>
      </c>
      <c r="B1472">
        <v>2010</v>
      </c>
      <c r="C1472" t="s">
        <v>22</v>
      </c>
      <c r="D1472" t="s">
        <v>38</v>
      </c>
      <c r="E1472" t="s">
        <v>24322</v>
      </c>
      <c r="F1472">
        <v>3</v>
      </c>
    </row>
    <row r="1473" spans="1:6" x14ac:dyDescent="0.25">
      <c r="A1473" t="s">
        <v>51</v>
      </c>
      <c r="B1473">
        <v>2010</v>
      </c>
      <c r="C1473" t="s">
        <v>22</v>
      </c>
      <c r="D1473" t="s">
        <v>40</v>
      </c>
      <c r="E1473" t="s">
        <v>24323</v>
      </c>
      <c r="F1473">
        <v>2</v>
      </c>
    </row>
    <row r="1474" spans="1:6" x14ac:dyDescent="0.25">
      <c r="A1474" t="s">
        <v>51</v>
      </c>
      <c r="B1474">
        <v>2010</v>
      </c>
      <c r="C1474" t="s">
        <v>22</v>
      </c>
      <c r="D1474" t="s">
        <v>102</v>
      </c>
      <c r="E1474" t="s">
        <v>24324</v>
      </c>
      <c r="F1474">
        <v>11</v>
      </c>
    </row>
    <row r="1475" spans="1:6" x14ac:dyDescent="0.25">
      <c r="A1475" t="s">
        <v>51</v>
      </c>
      <c r="B1475">
        <v>2010</v>
      </c>
      <c r="C1475" t="s">
        <v>22</v>
      </c>
      <c r="D1475" t="s">
        <v>107</v>
      </c>
      <c r="E1475" t="s">
        <v>24325</v>
      </c>
      <c r="F1475">
        <v>14</v>
      </c>
    </row>
    <row r="1476" spans="1:6" x14ac:dyDescent="0.25">
      <c r="A1476" t="s">
        <v>51</v>
      </c>
      <c r="B1476">
        <v>2010</v>
      </c>
      <c r="C1476" t="s">
        <v>22</v>
      </c>
      <c r="D1476" t="s">
        <v>39</v>
      </c>
      <c r="E1476" t="s">
        <v>24326</v>
      </c>
      <c r="F1476">
        <v>11</v>
      </c>
    </row>
    <row r="1477" spans="1:6" x14ac:dyDescent="0.25">
      <c r="A1477" t="s">
        <v>51</v>
      </c>
      <c r="B1477">
        <v>2010</v>
      </c>
      <c r="C1477" t="s">
        <v>22</v>
      </c>
      <c r="D1477" t="s">
        <v>103</v>
      </c>
      <c r="E1477" t="s">
        <v>24327</v>
      </c>
      <c r="F1477">
        <v>99</v>
      </c>
    </row>
    <row r="1478" spans="1:6" x14ac:dyDescent="0.25">
      <c r="A1478" t="s">
        <v>51</v>
      </c>
      <c r="B1478">
        <v>2010</v>
      </c>
      <c r="C1478" t="s">
        <v>23</v>
      </c>
      <c r="D1478" t="s">
        <v>38</v>
      </c>
      <c r="E1478" t="s">
        <v>24328</v>
      </c>
      <c r="F1478">
        <v>2</v>
      </c>
    </row>
    <row r="1479" spans="1:6" x14ac:dyDescent="0.25">
      <c r="A1479" t="s">
        <v>51</v>
      </c>
      <c r="B1479">
        <v>2010</v>
      </c>
      <c r="C1479" t="s">
        <v>23</v>
      </c>
      <c r="D1479" t="s">
        <v>40</v>
      </c>
      <c r="E1479" t="s">
        <v>24329</v>
      </c>
      <c r="F1479">
        <v>3</v>
      </c>
    </row>
    <row r="1480" spans="1:6" x14ac:dyDescent="0.25">
      <c r="A1480" t="s">
        <v>51</v>
      </c>
      <c r="B1480">
        <v>2010</v>
      </c>
      <c r="C1480" t="s">
        <v>23</v>
      </c>
      <c r="D1480" t="s">
        <v>102</v>
      </c>
      <c r="E1480" t="s">
        <v>24330</v>
      </c>
      <c r="F1480">
        <v>8</v>
      </c>
    </row>
    <row r="1481" spans="1:6" x14ac:dyDescent="0.25">
      <c r="A1481" t="s">
        <v>51</v>
      </c>
      <c r="B1481">
        <v>2010</v>
      </c>
      <c r="C1481" t="s">
        <v>23</v>
      </c>
      <c r="D1481" t="s">
        <v>107</v>
      </c>
      <c r="E1481" t="s">
        <v>24331</v>
      </c>
      <c r="F1481">
        <v>9</v>
      </c>
    </row>
    <row r="1482" spans="1:6" x14ac:dyDescent="0.25">
      <c r="A1482" t="s">
        <v>51</v>
      </c>
      <c r="B1482">
        <v>2010</v>
      </c>
      <c r="C1482" t="s">
        <v>23</v>
      </c>
      <c r="D1482" t="s">
        <v>39</v>
      </c>
      <c r="E1482" t="s">
        <v>24332</v>
      </c>
      <c r="F1482">
        <v>21</v>
      </c>
    </row>
    <row r="1483" spans="1:6" x14ac:dyDescent="0.25">
      <c r="A1483" t="s">
        <v>51</v>
      </c>
      <c r="B1483">
        <v>2010</v>
      </c>
      <c r="C1483" t="s">
        <v>23</v>
      </c>
      <c r="D1483" t="s">
        <v>103</v>
      </c>
      <c r="E1483" t="s">
        <v>24333</v>
      </c>
      <c r="F1483">
        <v>78</v>
      </c>
    </row>
    <row r="1484" spans="1:6" x14ac:dyDescent="0.25">
      <c r="A1484" t="s">
        <v>51</v>
      </c>
      <c r="B1484">
        <v>2010</v>
      </c>
      <c r="C1484" t="s">
        <v>21</v>
      </c>
      <c r="D1484" t="s">
        <v>38</v>
      </c>
      <c r="E1484" t="s">
        <v>24334</v>
      </c>
      <c r="F1484">
        <v>2</v>
      </c>
    </row>
    <row r="1485" spans="1:6" x14ac:dyDescent="0.25">
      <c r="A1485" t="s">
        <v>51</v>
      </c>
      <c r="B1485">
        <v>2010</v>
      </c>
      <c r="C1485" t="s">
        <v>21</v>
      </c>
      <c r="D1485" t="s">
        <v>40</v>
      </c>
      <c r="E1485" t="s">
        <v>24335</v>
      </c>
      <c r="F1485">
        <v>2</v>
      </c>
    </row>
    <row r="1486" spans="1:6" x14ac:dyDescent="0.25">
      <c r="A1486" t="s">
        <v>51</v>
      </c>
      <c r="B1486">
        <v>2010</v>
      </c>
      <c r="C1486" t="s">
        <v>21</v>
      </c>
      <c r="D1486" t="s">
        <v>102</v>
      </c>
      <c r="E1486" t="s">
        <v>24336</v>
      </c>
      <c r="F1486">
        <v>8</v>
      </c>
    </row>
    <row r="1487" spans="1:6" x14ac:dyDescent="0.25">
      <c r="A1487" t="s">
        <v>51</v>
      </c>
      <c r="B1487">
        <v>2010</v>
      </c>
      <c r="C1487" t="s">
        <v>21</v>
      </c>
      <c r="D1487" t="s">
        <v>107</v>
      </c>
      <c r="E1487" t="s">
        <v>24337</v>
      </c>
      <c r="F1487">
        <v>4</v>
      </c>
    </row>
    <row r="1488" spans="1:6" x14ac:dyDescent="0.25">
      <c r="A1488" t="s">
        <v>51</v>
      </c>
      <c r="B1488">
        <v>2010</v>
      </c>
      <c r="C1488" t="s">
        <v>21</v>
      </c>
      <c r="D1488" t="s">
        <v>39</v>
      </c>
      <c r="E1488" t="s">
        <v>24338</v>
      </c>
      <c r="F1488">
        <v>13</v>
      </c>
    </row>
    <row r="1489" spans="1:6" x14ac:dyDescent="0.25">
      <c r="A1489" t="s">
        <v>51</v>
      </c>
      <c r="B1489">
        <v>2010</v>
      </c>
      <c r="C1489" t="s">
        <v>21</v>
      </c>
      <c r="D1489" t="s">
        <v>103</v>
      </c>
      <c r="E1489" t="s">
        <v>24339</v>
      </c>
      <c r="F1489">
        <v>60</v>
      </c>
    </row>
    <row r="1490" spans="1:6" x14ac:dyDescent="0.25">
      <c r="A1490" t="s">
        <v>51</v>
      </c>
      <c r="B1490">
        <v>2010</v>
      </c>
      <c r="C1490" t="s">
        <v>17</v>
      </c>
      <c r="D1490" t="s">
        <v>38</v>
      </c>
      <c r="E1490" t="s">
        <v>24340</v>
      </c>
      <c r="F1490">
        <v>2</v>
      </c>
    </row>
    <row r="1491" spans="1:6" x14ac:dyDescent="0.25">
      <c r="A1491" t="s">
        <v>51</v>
      </c>
      <c r="B1491">
        <v>2010</v>
      </c>
      <c r="C1491" t="s">
        <v>17</v>
      </c>
      <c r="D1491" t="s">
        <v>40</v>
      </c>
      <c r="E1491" t="s">
        <v>24341</v>
      </c>
      <c r="F1491">
        <v>1</v>
      </c>
    </row>
    <row r="1492" spans="1:6" x14ac:dyDescent="0.25">
      <c r="A1492" t="s">
        <v>51</v>
      </c>
      <c r="B1492">
        <v>2010</v>
      </c>
      <c r="C1492" t="s">
        <v>17</v>
      </c>
      <c r="D1492" t="s">
        <v>102</v>
      </c>
      <c r="E1492" t="s">
        <v>24342</v>
      </c>
      <c r="F1492">
        <v>5</v>
      </c>
    </row>
    <row r="1493" spans="1:6" x14ac:dyDescent="0.25">
      <c r="A1493" t="s">
        <v>51</v>
      </c>
      <c r="B1493">
        <v>2010</v>
      </c>
      <c r="C1493" t="s">
        <v>17</v>
      </c>
      <c r="D1493" t="s">
        <v>107</v>
      </c>
      <c r="E1493" t="s">
        <v>24343</v>
      </c>
      <c r="F1493">
        <v>5</v>
      </c>
    </row>
    <row r="1494" spans="1:6" x14ac:dyDescent="0.25">
      <c r="A1494" t="s">
        <v>51</v>
      </c>
      <c r="B1494">
        <v>2010</v>
      </c>
      <c r="C1494" t="s">
        <v>17</v>
      </c>
      <c r="D1494" t="s">
        <v>39</v>
      </c>
      <c r="E1494" t="s">
        <v>24344</v>
      </c>
      <c r="F1494">
        <v>6</v>
      </c>
    </row>
    <row r="1495" spans="1:6" x14ac:dyDescent="0.25">
      <c r="A1495" t="s">
        <v>51</v>
      </c>
      <c r="B1495">
        <v>2010</v>
      </c>
      <c r="C1495" t="s">
        <v>17</v>
      </c>
      <c r="D1495" t="s">
        <v>103</v>
      </c>
      <c r="E1495" t="s">
        <v>24345</v>
      </c>
      <c r="F1495">
        <v>100</v>
      </c>
    </row>
    <row r="1496" spans="1:6" x14ac:dyDescent="0.25">
      <c r="A1496" t="s">
        <v>51</v>
      </c>
      <c r="B1496">
        <v>2010</v>
      </c>
      <c r="C1496" t="s">
        <v>15</v>
      </c>
      <c r="D1496" t="s">
        <v>102</v>
      </c>
      <c r="E1496" t="s">
        <v>24346</v>
      </c>
      <c r="F1496">
        <v>2</v>
      </c>
    </row>
    <row r="1497" spans="1:6" x14ac:dyDescent="0.25">
      <c r="A1497" t="s">
        <v>51</v>
      </c>
      <c r="B1497">
        <v>2010</v>
      </c>
      <c r="C1497" t="s">
        <v>15</v>
      </c>
      <c r="D1497" t="s">
        <v>103</v>
      </c>
      <c r="E1497" t="s">
        <v>24347</v>
      </c>
      <c r="F1497">
        <v>20</v>
      </c>
    </row>
    <row r="1498" spans="1:6" x14ac:dyDescent="0.25">
      <c r="A1498" t="s">
        <v>51</v>
      </c>
      <c r="B1498">
        <v>2010</v>
      </c>
      <c r="C1498" t="s">
        <v>19</v>
      </c>
      <c r="D1498" t="s">
        <v>40</v>
      </c>
      <c r="E1498" t="s">
        <v>24348</v>
      </c>
      <c r="F1498">
        <v>2</v>
      </c>
    </row>
    <row r="1499" spans="1:6" x14ac:dyDescent="0.25">
      <c r="A1499" t="s">
        <v>51</v>
      </c>
      <c r="B1499">
        <v>2010</v>
      </c>
      <c r="C1499" t="s">
        <v>19</v>
      </c>
      <c r="D1499" t="s">
        <v>102</v>
      </c>
      <c r="E1499" t="s">
        <v>24349</v>
      </c>
      <c r="F1499">
        <v>5</v>
      </c>
    </row>
    <row r="1500" spans="1:6" x14ac:dyDescent="0.25">
      <c r="A1500" t="s">
        <v>51</v>
      </c>
      <c r="B1500">
        <v>2010</v>
      </c>
      <c r="C1500" t="s">
        <v>19</v>
      </c>
      <c r="D1500" t="s">
        <v>107</v>
      </c>
      <c r="E1500" t="s">
        <v>24350</v>
      </c>
      <c r="F1500">
        <v>9</v>
      </c>
    </row>
    <row r="1501" spans="1:6" x14ac:dyDescent="0.25">
      <c r="A1501" t="s">
        <v>51</v>
      </c>
      <c r="B1501">
        <v>2010</v>
      </c>
      <c r="C1501" t="s">
        <v>19</v>
      </c>
      <c r="D1501" t="s">
        <v>39</v>
      </c>
      <c r="E1501" t="s">
        <v>24351</v>
      </c>
      <c r="F1501">
        <v>11</v>
      </c>
    </row>
    <row r="1502" spans="1:6" x14ac:dyDescent="0.25">
      <c r="A1502" t="s">
        <v>51</v>
      </c>
      <c r="B1502">
        <v>2010</v>
      </c>
      <c r="C1502" t="s">
        <v>19</v>
      </c>
      <c r="D1502" t="s">
        <v>103</v>
      </c>
      <c r="E1502" t="s">
        <v>24352</v>
      </c>
      <c r="F1502">
        <v>72</v>
      </c>
    </row>
    <row r="1503" spans="1:6" x14ac:dyDescent="0.25">
      <c r="A1503" t="s">
        <v>51</v>
      </c>
      <c r="B1503">
        <v>2010</v>
      </c>
      <c r="C1503" t="s">
        <v>20</v>
      </c>
      <c r="D1503" t="s">
        <v>102</v>
      </c>
      <c r="E1503" t="s">
        <v>24353</v>
      </c>
      <c r="F1503">
        <v>3</v>
      </c>
    </row>
    <row r="1504" spans="1:6" x14ac:dyDescent="0.25">
      <c r="A1504" t="s">
        <v>51</v>
      </c>
      <c r="B1504">
        <v>2010</v>
      </c>
      <c r="C1504" t="s">
        <v>20</v>
      </c>
      <c r="D1504" t="s">
        <v>39</v>
      </c>
      <c r="E1504" t="s">
        <v>24354</v>
      </c>
      <c r="F1504">
        <v>1</v>
      </c>
    </row>
    <row r="1505" spans="1:6" x14ac:dyDescent="0.25">
      <c r="A1505" t="s">
        <v>51</v>
      </c>
      <c r="B1505">
        <v>2010</v>
      </c>
      <c r="C1505" t="s">
        <v>20</v>
      </c>
      <c r="D1505" t="s">
        <v>103</v>
      </c>
      <c r="E1505" t="s">
        <v>24355</v>
      </c>
      <c r="F1505">
        <v>23</v>
      </c>
    </row>
    <row r="1506" spans="1:6" x14ac:dyDescent="0.25">
      <c r="A1506" t="s">
        <v>51</v>
      </c>
      <c r="B1506">
        <v>2010</v>
      </c>
      <c r="C1506" t="s">
        <v>18</v>
      </c>
      <c r="D1506" t="s">
        <v>38</v>
      </c>
      <c r="E1506" t="s">
        <v>24356</v>
      </c>
      <c r="F1506">
        <v>4</v>
      </c>
    </row>
    <row r="1507" spans="1:6" x14ac:dyDescent="0.25">
      <c r="A1507" t="s">
        <v>51</v>
      </c>
      <c r="B1507">
        <v>2010</v>
      </c>
      <c r="C1507" t="s">
        <v>18</v>
      </c>
      <c r="D1507" t="s">
        <v>40</v>
      </c>
      <c r="E1507" t="s">
        <v>24357</v>
      </c>
      <c r="F1507">
        <v>3</v>
      </c>
    </row>
    <row r="1508" spans="1:6" x14ac:dyDescent="0.25">
      <c r="A1508" t="s">
        <v>51</v>
      </c>
      <c r="B1508">
        <v>2010</v>
      </c>
      <c r="C1508" t="s">
        <v>18</v>
      </c>
      <c r="D1508" t="s">
        <v>102</v>
      </c>
      <c r="E1508" t="s">
        <v>24358</v>
      </c>
      <c r="F1508">
        <v>4</v>
      </c>
    </row>
    <row r="1509" spans="1:6" x14ac:dyDescent="0.25">
      <c r="A1509" t="s">
        <v>51</v>
      </c>
      <c r="B1509">
        <v>2010</v>
      </c>
      <c r="C1509" t="s">
        <v>18</v>
      </c>
      <c r="D1509" t="s">
        <v>107</v>
      </c>
      <c r="E1509" t="s">
        <v>24359</v>
      </c>
      <c r="F1509">
        <v>7</v>
      </c>
    </row>
    <row r="1510" spans="1:6" x14ac:dyDescent="0.25">
      <c r="A1510" t="s">
        <v>51</v>
      </c>
      <c r="B1510">
        <v>2010</v>
      </c>
      <c r="C1510" t="s">
        <v>18</v>
      </c>
      <c r="D1510" t="s">
        <v>39</v>
      </c>
      <c r="E1510" t="s">
        <v>24360</v>
      </c>
      <c r="F1510">
        <v>6</v>
      </c>
    </row>
    <row r="1511" spans="1:6" x14ac:dyDescent="0.25">
      <c r="A1511" t="s">
        <v>51</v>
      </c>
      <c r="B1511">
        <v>2010</v>
      </c>
      <c r="C1511" t="s">
        <v>18</v>
      </c>
      <c r="D1511" t="s">
        <v>103</v>
      </c>
      <c r="E1511" t="s">
        <v>24361</v>
      </c>
      <c r="F1511">
        <v>61</v>
      </c>
    </row>
    <row r="1512" spans="1:6" x14ac:dyDescent="0.25">
      <c r="A1512" t="s">
        <v>51</v>
      </c>
      <c r="B1512">
        <v>2011</v>
      </c>
      <c r="C1512" t="s">
        <v>14</v>
      </c>
      <c r="D1512" t="s">
        <v>38</v>
      </c>
      <c r="E1512" t="s">
        <v>24362</v>
      </c>
      <c r="F1512">
        <v>3</v>
      </c>
    </row>
    <row r="1513" spans="1:6" x14ac:dyDescent="0.25">
      <c r="A1513" t="s">
        <v>51</v>
      </c>
      <c r="B1513">
        <v>2011</v>
      </c>
      <c r="C1513" t="s">
        <v>14</v>
      </c>
      <c r="D1513" t="s">
        <v>40</v>
      </c>
      <c r="E1513" t="s">
        <v>24363</v>
      </c>
      <c r="F1513">
        <v>1</v>
      </c>
    </row>
    <row r="1514" spans="1:6" x14ac:dyDescent="0.25">
      <c r="A1514" t="s">
        <v>51</v>
      </c>
      <c r="B1514">
        <v>2011</v>
      </c>
      <c r="C1514" t="s">
        <v>14</v>
      </c>
      <c r="D1514" t="s">
        <v>102</v>
      </c>
      <c r="E1514" t="s">
        <v>24364</v>
      </c>
      <c r="F1514">
        <v>16</v>
      </c>
    </row>
    <row r="1515" spans="1:6" x14ac:dyDescent="0.25">
      <c r="A1515" t="s">
        <v>51</v>
      </c>
      <c r="B1515">
        <v>2011</v>
      </c>
      <c r="C1515" t="s">
        <v>14</v>
      </c>
      <c r="D1515" t="s">
        <v>107</v>
      </c>
      <c r="E1515" t="s">
        <v>24365</v>
      </c>
      <c r="F1515">
        <v>20</v>
      </c>
    </row>
    <row r="1516" spans="1:6" x14ac:dyDescent="0.25">
      <c r="A1516" t="s">
        <v>51</v>
      </c>
      <c r="B1516">
        <v>2011</v>
      </c>
      <c r="C1516" t="s">
        <v>14</v>
      </c>
      <c r="D1516" t="s">
        <v>39</v>
      </c>
      <c r="E1516" t="s">
        <v>24366</v>
      </c>
      <c r="F1516">
        <v>19</v>
      </c>
    </row>
    <row r="1517" spans="1:6" x14ac:dyDescent="0.25">
      <c r="A1517" t="s">
        <v>51</v>
      </c>
      <c r="B1517">
        <v>2011</v>
      </c>
      <c r="C1517" t="s">
        <v>14</v>
      </c>
      <c r="D1517" t="s">
        <v>103</v>
      </c>
      <c r="E1517" t="s">
        <v>24367</v>
      </c>
      <c r="F1517">
        <v>96</v>
      </c>
    </row>
    <row r="1518" spans="1:6" x14ac:dyDescent="0.25">
      <c r="A1518" t="s">
        <v>51</v>
      </c>
      <c r="B1518">
        <v>2011</v>
      </c>
      <c r="C1518" t="s">
        <v>12</v>
      </c>
      <c r="D1518" t="s">
        <v>40</v>
      </c>
      <c r="E1518" t="s">
        <v>24368</v>
      </c>
      <c r="F1518">
        <v>1</v>
      </c>
    </row>
    <row r="1519" spans="1:6" x14ac:dyDescent="0.25">
      <c r="A1519" t="s">
        <v>51</v>
      </c>
      <c r="B1519">
        <v>2011</v>
      </c>
      <c r="C1519" t="s">
        <v>12</v>
      </c>
      <c r="D1519" t="s">
        <v>102</v>
      </c>
      <c r="E1519" t="s">
        <v>24369</v>
      </c>
      <c r="F1519">
        <v>1</v>
      </c>
    </row>
    <row r="1520" spans="1:6" x14ac:dyDescent="0.25">
      <c r="A1520" t="s">
        <v>51</v>
      </c>
      <c r="B1520">
        <v>2011</v>
      </c>
      <c r="C1520" t="s">
        <v>12</v>
      </c>
      <c r="D1520" t="s">
        <v>39</v>
      </c>
      <c r="E1520" t="s">
        <v>24370</v>
      </c>
      <c r="F1520">
        <v>2</v>
      </c>
    </row>
    <row r="1521" spans="1:6" x14ac:dyDescent="0.25">
      <c r="A1521" t="s">
        <v>51</v>
      </c>
      <c r="B1521">
        <v>2011</v>
      </c>
      <c r="C1521" t="s">
        <v>12</v>
      </c>
      <c r="D1521" t="s">
        <v>103</v>
      </c>
      <c r="E1521" t="s">
        <v>24371</v>
      </c>
      <c r="F1521">
        <v>10</v>
      </c>
    </row>
    <row r="1522" spans="1:6" x14ac:dyDescent="0.25">
      <c r="A1522" t="s">
        <v>51</v>
      </c>
      <c r="B1522">
        <v>2011</v>
      </c>
      <c r="C1522" t="s">
        <v>22</v>
      </c>
      <c r="D1522" t="s">
        <v>38</v>
      </c>
      <c r="E1522" t="s">
        <v>24372</v>
      </c>
      <c r="F1522">
        <v>2</v>
      </c>
    </row>
    <row r="1523" spans="1:6" x14ac:dyDescent="0.25">
      <c r="A1523" t="s">
        <v>51</v>
      </c>
      <c r="B1523">
        <v>2011</v>
      </c>
      <c r="C1523" t="s">
        <v>22</v>
      </c>
      <c r="D1523" t="s">
        <v>40</v>
      </c>
      <c r="E1523" t="s">
        <v>24373</v>
      </c>
      <c r="F1523">
        <v>2</v>
      </c>
    </row>
    <row r="1524" spans="1:6" x14ac:dyDescent="0.25">
      <c r="A1524" t="s">
        <v>51</v>
      </c>
      <c r="B1524">
        <v>2011</v>
      </c>
      <c r="C1524" t="s">
        <v>22</v>
      </c>
      <c r="D1524" t="s">
        <v>102</v>
      </c>
      <c r="E1524" t="s">
        <v>24374</v>
      </c>
      <c r="F1524">
        <v>14</v>
      </c>
    </row>
    <row r="1525" spans="1:6" x14ac:dyDescent="0.25">
      <c r="A1525" t="s">
        <v>51</v>
      </c>
      <c r="B1525">
        <v>2011</v>
      </c>
      <c r="C1525" t="s">
        <v>22</v>
      </c>
      <c r="D1525" t="s">
        <v>107</v>
      </c>
      <c r="E1525" t="s">
        <v>24375</v>
      </c>
      <c r="F1525">
        <v>7</v>
      </c>
    </row>
    <row r="1526" spans="1:6" x14ac:dyDescent="0.25">
      <c r="A1526" t="s">
        <v>51</v>
      </c>
      <c r="B1526">
        <v>2011</v>
      </c>
      <c r="C1526" t="s">
        <v>22</v>
      </c>
      <c r="D1526" t="s">
        <v>39</v>
      </c>
      <c r="E1526" t="s">
        <v>24376</v>
      </c>
      <c r="F1526">
        <v>17</v>
      </c>
    </row>
    <row r="1527" spans="1:6" x14ac:dyDescent="0.25">
      <c r="A1527" t="s">
        <v>51</v>
      </c>
      <c r="B1527">
        <v>2011</v>
      </c>
      <c r="C1527" t="s">
        <v>22</v>
      </c>
      <c r="D1527" t="s">
        <v>103</v>
      </c>
      <c r="E1527" t="s">
        <v>24377</v>
      </c>
      <c r="F1527">
        <v>96</v>
      </c>
    </row>
    <row r="1528" spans="1:6" x14ac:dyDescent="0.25">
      <c r="A1528" t="s">
        <v>51</v>
      </c>
      <c r="B1528">
        <v>2011</v>
      </c>
      <c r="C1528" t="s">
        <v>23</v>
      </c>
      <c r="D1528" t="s">
        <v>38</v>
      </c>
      <c r="E1528" t="s">
        <v>24378</v>
      </c>
      <c r="F1528">
        <v>1</v>
      </c>
    </row>
    <row r="1529" spans="1:6" x14ac:dyDescent="0.25">
      <c r="A1529" t="s">
        <v>51</v>
      </c>
      <c r="B1529">
        <v>2011</v>
      </c>
      <c r="C1529" t="s">
        <v>23</v>
      </c>
      <c r="D1529" t="s">
        <v>40</v>
      </c>
      <c r="E1529" t="s">
        <v>24379</v>
      </c>
      <c r="F1529">
        <v>1</v>
      </c>
    </row>
    <row r="1530" spans="1:6" x14ac:dyDescent="0.25">
      <c r="A1530" t="s">
        <v>51</v>
      </c>
      <c r="B1530">
        <v>2011</v>
      </c>
      <c r="C1530" t="s">
        <v>23</v>
      </c>
      <c r="D1530" t="s">
        <v>102</v>
      </c>
      <c r="E1530" t="s">
        <v>24380</v>
      </c>
      <c r="F1530">
        <v>13</v>
      </c>
    </row>
    <row r="1531" spans="1:6" x14ac:dyDescent="0.25">
      <c r="A1531" t="s">
        <v>51</v>
      </c>
      <c r="B1531">
        <v>2011</v>
      </c>
      <c r="C1531" t="s">
        <v>23</v>
      </c>
      <c r="D1531" t="s">
        <v>107</v>
      </c>
      <c r="E1531" t="s">
        <v>24381</v>
      </c>
      <c r="F1531">
        <v>10</v>
      </c>
    </row>
    <row r="1532" spans="1:6" x14ac:dyDescent="0.25">
      <c r="A1532" t="s">
        <v>51</v>
      </c>
      <c r="B1532">
        <v>2011</v>
      </c>
      <c r="C1532" t="s">
        <v>23</v>
      </c>
      <c r="D1532" t="s">
        <v>39</v>
      </c>
      <c r="E1532" t="s">
        <v>24382</v>
      </c>
      <c r="F1532">
        <v>15</v>
      </c>
    </row>
    <row r="1533" spans="1:6" x14ac:dyDescent="0.25">
      <c r="A1533" t="s">
        <v>51</v>
      </c>
      <c r="B1533">
        <v>2011</v>
      </c>
      <c r="C1533" t="s">
        <v>23</v>
      </c>
      <c r="D1533" t="s">
        <v>103</v>
      </c>
      <c r="E1533" t="s">
        <v>24383</v>
      </c>
      <c r="F1533">
        <v>74</v>
      </c>
    </row>
    <row r="1534" spans="1:6" x14ac:dyDescent="0.25">
      <c r="A1534" t="s">
        <v>51</v>
      </c>
      <c r="B1534">
        <v>2011</v>
      </c>
      <c r="C1534" t="s">
        <v>21</v>
      </c>
      <c r="D1534" t="s">
        <v>38</v>
      </c>
      <c r="E1534" t="s">
        <v>24384</v>
      </c>
      <c r="F1534">
        <v>1</v>
      </c>
    </row>
    <row r="1535" spans="1:6" x14ac:dyDescent="0.25">
      <c r="A1535" t="s">
        <v>51</v>
      </c>
      <c r="B1535">
        <v>2011</v>
      </c>
      <c r="C1535" t="s">
        <v>21</v>
      </c>
      <c r="D1535" t="s">
        <v>40</v>
      </c>
      <c r="E1535" t="s">
        <v>24385</v>
      </c>
      <c r="F1535">
        <v>1</v>
      </c>
    </row>
    <row r="1536" spans="1:6" x14ac:dyDescent="0.25">
      <c r="A1536" t="s">
        <v>51</v>
      </c>
      <c r="B1536">
        <v>2011</v>
      </c>
      <c r="C1536" t="s">
        <v>21</v>
      </c>
      <c r="D1536" t="s">
        <v>102</v>
      </c>
      <c r="E1536" t="s">
        <v>24386</v>
      </c>
      <c r="F1536">
        <v>9</v>
      </c>
    </row>
    <row r="1537" spans="1:6" x14ac:dyDescent="0.25">
      <c r="A1537" t="s">
        <v>51</v>
      </c>
      <c r="B1537">
        <v>2011</v>
      </c>
      <c r="C1537" t="s">
        <v>21</v>
      </c>
      <c r="D1537" t="s">
        <v>107</v>
      </c>
      <c r="E1537" t="s">
        <v>24387</v>
      </c>
      <c r="F1537">
        <v>1</v>
      </c>
    </row>
    <row r="1538" spans="1:6" x14ac:dyDescent="0.25">
      <c r="A1538" t="s">
        <v>51</v>
      </c>
      <c r="B1538">
        <v>2011</v>
      </c>
      <c r="C1538" t="s">
        <v>21</v>
      </c>
      <c r="D1538" t="s">
        <v>39</v>
      </c>
      <c r="E1538" t="s">
        <v>24388</v>
      </c>
      <c r="F1538">
        <v>14</v>
      </c>
    </row>
    <row r="1539" spans="1:6" x14ac:dyDescent="0.25">
      <c r="A1539" t="s">
        <v>51</v>
      </c>
      <c r="B1539">
        <v>2011</v>
      </c>
      <c r="C1539" t="s">
        <v>21</v>
      </c>
      <c r="D1539" t="s">
        <v>103</v>
      </c>
      <c r="E1539" t="s">
        <v>24389</v>
      </c>
      <c r="F1539">
        <v>63</v>
      </c>
    </row>
    <row r="1540" spans="1:6" x14ac:dyDescent="0.25">
      <c r="A1540" t="s">
        <v>51</v>
      </c>
      <c r="B1540">
        <v>2011</v>
      </c>
      <c r="C1540" t="s">
        <v>17</v>
      </c>
      <c r="D1540" t="s">
        <v>38</v>
      </c>
      <c r="E1540" t="s">
        <v>24390</v>
      </c>
      <c r="F1540">
        <v>1</v>
      </c>
    </row>
    <row r="1541" spans="1:6" x14ac:dyDescent="0.25">
      <c r="A1541" t="s">
        <v>51</v>
      </c>
      <c r="B1541">
        <v>2011</v>
      </c>
      <c r="C1541" t="s">
        <v>17</v>
      </c>
      <c r="D1541" t="s">
        <v>102</v>
      </c>
      <c r="E1541" t="s">
        <v>24391</v>
      </c>
      <c r="F1541">
        <v>7</v>
      </c>
    </row>
    <row r="1542" spans="1:6" x14ac:dyDescent="0.25">
      <c r="A1542" t="s">
        <v>51</v>
      </c>
      <c r="B1542">
        <v>2011</v>
      </c>
      <c r="C1542" t="s">
        <v>17</v>
      </c>
      <c r="D1542" t="s">
        <v>107</v>
      </c>
      <c r="E1542" t="s">
        <v>24392</v>
      </c>
      <c r="F1542">
        <v>10</v>
      </c>
    </row>
    <row r="1543" spans="1:6" x14ac:dyDescent="0.25">
      <c r="A1543" t="s">
        <v>51</v>
      </c>
      <c r="B1543">
        <v>2011</v>
      </c>
      <c r="C1543" t="s">
        <v>17</v>
      </c>
      <c r="D1543" t="s">
        <v>39</v>
      </c>
      <c r="E1543" t="s">
        <v>24393</v>
      </c>
      <c r="F1543">
        <v>4</v>
      </c>
    </row>
    <row r="1544" spans="1:6" x14ac:dyDescent="0.25">
      <c r="A1544" t="s">
        <v>51</v>
      </c>
      <c r="B1544">
        <v>2011</v>
      </c>
      <c r="C1544" t="s">
        <v>17</v>
      </c>
      <c r="D1544" t="s">
        <v>103</v>
      </c>
      <c r="E1544" t="s">
        <v>24394</v>
      </c>
      <c r="F1544">
        <v>102</v>
      </c>
    </row>
    <row r="1545" spans="1:6" x14ac:dyDescent="0.25">
      <c r="A1545" t="s">
        <v>51</v>
      </c>
      <c r="B1545">
        <v>2011</v>
      </c>
      <c r="C1545" t="s">
        <v>15</v>
      </c>
      <c r="D1545" t="s">
        <v>39</v>
      </c>
      <c r="E1545" t="s">
        <v>24395</v>
      </c>
      <c r="F1545">
        <v>2</v>
      </c>
    </row>
    <row r="1546" spans="1:6" x14ac:dyDescent="0.25">
      <c r="A1546" t="s">
        <v>51</v>
      </c>
      <c r="B1546">
        <v>2011</v>
      </c>
      <c r="C1546" t="s">
        <v>15</v>
      </c>
      <c r="D1546" t="s">
        <v>103</v>
      </c>
      <c r="E1546" t="s">
        <v>24396</v>
      </c>
      <c r="F1546">
        <v>18</v>
      </c>
    </row>
    <row r="1547" spans="1:6" x14ac:dyDescent="0.25">
      <c r="A1547" t="s">
        <v>51</v>
      </c>
      <c r="B1547">
        <v>2011</v>
      </c>
      <c r="C1547" t="s">
        <v>19</v>
      </c>
      <c r="D1547" t="s">
        <v>40</v>
      </c>
      <c r="E1547" t="s">
        <v>24397</v>
      </c>
      <c r="F1547">
        <v>2</v>
      </c>
    </row>
    <row r="1548" spans="1:6" x14ac:dyDescent="0.25">
      <c r="A1548" t="s">
        <v>51</v>
      </c>
      <c r="B1548">
        <v>2011</v>
      </c>
      <c r="C1548" t="s">
        <v>19</v>
      </c>
      <c r="D1548" t="s">
        <v>102</v>
      </c>
      <c r="E1548" t="s">
        <v>24398</v>
      </c>
      <c r="F1548">
        <v>11</v>
      </c>
    </row>
    <row r="1549" spans="1:6" x14ac:dyDescent="0.25">
      <c r="A1549" t="s">
        <v>51</v>
      </c>
      <c r="B1549">
        <v>2011</v>
      </c>
      <c r="C1549" t="s">
        <v>19</v>
      </c>
      <c r="D1549" t="s">
        <v>107</v>
      </c>
      <c r="E1549" t="s">
        <v>24399</v>
      </c>
      <c r="F1549">
        <v>8</v>
      </c>
    </row>
    <row r="1550" spans="1:6" x14ac:dyDescent="0.25">
      <c r="A1550" t="s">
        <v>51</v>
      </c>
      <c r="B1550">
        <v>2011</v>
      </c>
      <c r="C1550" t="s">
        <v>19</v>
      </c>
      <c r="D1550" t="s">
        <v>39</v>
      </c>
      <c r="E1550" t="s">
        <v>24400</v>
      </c>
      <c r="F1550">
        <v>12</v>
      </c>
    </row>
    <row r="1551" spans="1:6" x14ac:dyDescent="0.25">
      <c r="A1551" t="s">
        <v>51</v>
      </c>
      <c r="B1551">
        <v>2011</v>
      </c>
      <c r="C1551" t="s">
        <v>19</v>
      </c>
      <c r="D1551" t="s">
        <v>103</v>
      </c>
      <c r="E1551" t="s">
        <v>24401</v>
      </c>
      <c r="F1551">
        <v>92</v>
      </c>
    </row>
    <row r="1552" spans="1:6" x14ac:dyDescent="0.25">
      <c r="A1552" t="s">
        <v>51</v>
      </c>
      <c r="B1552">
        <v>2011</v>
      </c>
      <c r="C1552" t="s">
        <v>20</v>
      </c>
      <c r="D1552" t="s">
        <v>38</v>
      </c>
      <c r="E1552" t="s">
        <v>24402</v>
      </c>
      <c r="F1552">
        <v>1</v>
      </c>
    </row>
    <row r="1553" spans="1:6" x14ac:dyDescent="0.25">
      <c r="A1553" t="s">
        <v>51</v>
      </c>
      <c r="B1553">
        <v>2011</v>
      </c>
      <c r="C1553" t="s">
        <v>20</v>
      </c>
      <c r="D1553" t="s">
        <v>39</v>
      </c>
      <c r="E1553" t="s">
        <v>24403</v>
      </c>
      <c r="F1553">
        <v>1</v>
      </c>
    </row>
    <row r="1554" spans="1:6" x14ac:dyDescent="0.25">
      <c r="A1554" t="s">
        <v>51</v>
      </c>
      <c r="B1554">
        <v>2011</v>
      </c>
      <c r="C1554" t="s">
        <v>20</v>
      </c>
      <c r="D1554" t="s">
        <v>103</v>
      </c>
      <c r="E1554" t="s">
        <v>24404</v>
      </c>
      <c r="F1554">
        <v>10</v>
      </c>
    </row>
    <row r="1555" spans="1:6" x14ac:dyDescent="0.25">
      <c r="A1555" t="s">
        <v>51</v>
      </c>
      <c r="B1555">
        <v>2011</v>
      </c>
      <c r="C1555" t="s">
        <v>18</v>
      </c>
      <c r="D1555" t="s">
        <v>38</v>
      </c>
      <c r="E1555" t="s">
        <v>24405</v>
      </c>
      <c r="F1555">
        <v>1</v>
      </c>
    </row>
    <row r="1556" spans="1:6" x14ac:dyDescent="0.25">
      <c r="A1556" t="s">
        <v>51</v>
      </c>
      <c r="B1556">
        <v>2011</v>
      </c>
      <c r="C1556" t="s">
        <v>18</v>
      </c>
      <c r="D1556" t="s">
        <v>40</v>
      </c>
      <c r="E1556" t="s">
        <v>24406</v>
      </c>
      <c r="F1556">
        <v>1</v>
      </c>
    </row>
    <row r="1557" spans="1:6" x14ac:dyDescent="0.25">
      <c r="A1557" t="s">
        <v>51</v>
      </c>
      <c r="B1557">
        <v>2011</v>
      </c>
      <c r="C1557" t="s">
        <v>18</v>
      </c>
      <c r="D1557" t="s">
        <v>102</v>
      </c>
      <c r="E1557" t="s">
        <v>24407</v>
      </c>
      <c r="F1557">
        <v>7</v>
      </c>
    </row>
    <row r="1558" spans="1:6" x14ac:dyDescent="0.25">
      <c r="A1558" t="s">
        <v>51</v>
      </c>
      <c r="B1558">
        <v>2011</v>
      </c>
      <c r="C1558" t="s">
        <v>18</v>
      </c>
      <c r="D1558" t="s">
        <v>107</v>
      </c>
      <c r="E1558" t="s">
        <v>24408</v>
      </c>
      <c r="F1558">
        <v>2</v>
      </c>
    </row>
    <row r="1559" spans="1:6" x14ac:dyDescent="0.25">
      <c r="A1559" t="s">
        <v>51</v>
      </c>
      <c r="B1559">
        <v>2011</v>
      </c>
      <c r="C1559" t="s">
        <v>18</v>
      </c>
      <c r="D1559" t="s">
        <v>39</v>
      </c>
      <c r="E1559" t="s">
        <v>24409</v>
      </c>
      <c r="F1559">
        <v>13</v>
      </c>
    </row>
    <row r="1560" spans="1:6" x14ac:dyDescent="0.25">
      <c r="A1560" t="s">
        <v>51</v>
      </c>
      <c r="B1560">
        <v>2011</v>
      </c>
      <c r="C1560" t="s">
        <v>18</v>
      </c>
      <c r="D1560" t="s">
        <v>103</v>
      </c>
      <c r="E1560" t="s">
        <v>24410</v>
      </c>
      <c r="F1560">
        <v>73</v>
      </c>
    </row>
    <row r="1561" spans="1:6" x14ac:dyDescent="0.25">
      <c r="A1561" t="s">
        <v>51</v>
      </c>
      <c r="B1561">
        <v>2012</v>
      </c>
      <c r="C1561" t="s">
        <v>14</v>
      </c>
      <c r="D1561" t="s">
        <v>38</v>
      </c>
      <c r="E1561" t="s">
        <v>24411</v>
      </c>
      <c r="F1561">
        <v>2</v>
      </c>
    </row>
    <row r="1562" spans="1:6" x14ac:dyDescent="0.25">
      <c r="A1562" t="s">
        <v>51</v>
      </c>
      <c r="B1562">
        <v>2012</v>
      </c>
      <c r="C1562" t="s">
        <v>14</v>
      </c>
      <c r="D1562" t="s">
        <v>40</v>
      </c>
      <c r="E1562" t="s">
        <v>24412</v>
      </c>
      <c r="F1562">
        <v>1</v>
      </c>
    </row>
    <row r="1563" spans="1:6" x14ac:dyDescent="0.25">
      <c r="A1563" t="s">
        <v>51</v>
      </c>
      <c r="B1563">
        <v>2012</v>
      </c>
      <c r="C1563" t="s">
        <v>14</v>
      </c>
      <c r="D1563" t="s">
        <v>102</v>
      </c>
      <c r="E1563" t="s">
        <v>24413</v>
      </c>
      <c r="F1563">
        <v>13</v>
      </c>
    </row>
    <row r="1564" spans="1:6" x14ac:dyDescent="0.25">
      <c r="A1564" t="s">
        <v>51</v>
      </c>
      <c r="B1564">
        <v>2012</v>
      </c>
      <c r="C1564" t="s">
        <v>14</v>
      </c>
      <c r="D1564" t="s">
        <v>107</v>
      </c>
      <c r="E1564" t="s">
        <v>24414</v>
      </c>
      <c r="F1564">
        <v>17</v>
      </c>
    </row>
    <row r="1565" spans="1:6" x14ac:dyDescent="0.25">
      <c r="A1565" t="s">
        <v>51</v>
      </c>
      <c r="B1565">
        <v>2012</v>
      </c>
      <c r="C1565" t="s">
        <v>14</v>
      </c>
      <c r="D1565" t="s">
        <v>39</v>
      </c>
      <c r="E1565" t="s">
        <v>24415</v>
      </c>
      <c r="F1565">
        <v>21</v>
      </c>
    </row>
    <row r="1566" spans="1:6" x14ac:dyDescent="0.25">
      <c r="A1566" t="s">
        <v>51</v>
      </c>
      <c r="B1566">
        <v>2012</v>
      </c>
      <c r="C1566" t="s">
        <v>14</v>
      </c>
      <c r="D1566" t="s">
        <v>103</v>
      </c>
      <c r="E1566" t="s">
        <v>24416</v>
      </c>
      <c r="F1566">
        <v>89</v>
      </c>
    </row>
    <row r="1567" spans="1:6" x14ac:dyDescent="0.25">
      <c r="A1567" t="s">
        <v>51</v>
      </c>
      <c r="B1567">
        <v>2012</v>
      </c>
      <c r="C1567" t="s">
        <v>12</v>
      </c>
      <c r="D1567" t="s">
        <v>102</v>
      </c>
      <c r="E1567" t="s">
        <v>24417</v>
      </c>
      <c r="F1567">
        <v>1</v>
      </c>
    </row>
    <row r="1568" spans="1:6" x14ac:dyDescent="0.25">
      <c r="A1568" t="s">
        <v>51</v>
      </c>
      <c r="B1568">
        <v>2012</v>
      </c>
      <c r="C1568" t="s">
        <v>12</v>
      </c>
      <c r="D1568" t="s">
        <v>103</v>
      </c>
      <c r="E1568" t="s">
        <v>24418</v>
      </c>
      <c r="F1568">
        <v>9</v>
      </c>
    </row>
    <row r="1569" spans="1:6" x14ac:dyDescent="0.25">
      <c r="A1569" t="s">
        <v>51</v>
      </c>
      <c r="B1569">
        <v>2012</v>
      </c>
      <c r="C1569" t="s">
        <v>22</v>
      </c>
      <c r="D1569" t="s">
        <v>38</v>
      </c>
      <c r="E1569" t="s">
        <v>24419</v>
      </c>
      <c r="F1569">
        <v>6</v>
      </c>
    </row>
    <row r="1570" spans="1:6" x14ac:dyDescent="0.25">
      <c r="A1570" t="s">
        <v>51</v>
      </c>
      <c r="B1570">
        <v>2012</v>
      </c>
      <c r="C1570" t="s">
        <v>22</v>
      </c>
      <c r="D1570" t="s">
        <v>40</v>
      </c>
      <c r="E1570" t="s">
        <v>24420</v>
      </c>
      <c r="F1570">
        <v>3</v>
      </c>
    </row>
    <row r="1571" spans="1:6" x14ac:dyDescent="0.25">
      <c r="A1571" t="s">
        <v>51</v>
      </c>
      <c r="B1571">
        <v>2012</v>
      </c>
      <c r="C1571" t="s">
        <v>22</v>
      </c>
      <c r="D1571" t="s">
        <v>102</v>
      </c>
      <c r="E1571" t="s">
        <v>24421</v>
      </c>
      <c r="F1571">
        <v>12</v>
      </c>
    </row>
    <row r="1572" spans="1:6" x14ac:dyDescent="0.25">
      <c r="A1572" t="s">
        <v>51</v>
      </c>
      <c r="B1572">
        <v>2012</v>
      </c>
      <c r="C1572" t="s">
        <v>22</v>
      </c>
      <c r="D1572" t="s">
        <v>107</v>
      </c>
      <c r="E1572" t="s">
        <v>24422</v>
      </c>
      <c r="F1572">
        <v>14</v>
      </c>
    </row>
    <row r="1573" spans="1:6" x14ac:dyDescent="0.25">
      <c r="A1573" t="s">
        <v>51</v>
      </c>
      <c r="B1573">
        <v>2012</v>
      </c>
      <c r="C1573" t="s">
        <v>22</v>
      </c>
      <c r="D1573" t="s">
        <v>39</v>
      </c>
      <c r="E1573" t="s">
        <v>24423</v>
      </c>
      <c r="F1573">
        <v>17</v>
      </c>
    </row>
    <row r="1574" spans="1:6" x14ac:dyDescent="0.25">
      <c r="A1574" t="s">
        <v>51</v>
      </c>
      <c r="B1574">
        <v>2012</v>
      </c>
      <c r="C1574" t="s">
        <v>22</v>
      </c>
      <c r="D1574" t="s">
        <v>103</v>
      </c>
      <c r="E1574" t="s">
        <v>24424</v>
      </c>
      <c r="F1574">
        <v>93</v>
      </c>
    </row>
    <row r="1575" spans="1:6" x14ac:dyDescent="0.25">
      <c r="A1575" t="s">
        <v>51</v>
      </c>
      <c r="B1575">
        <v>2012</v>
      </c>
      <c r="C1575" t="s">
        <v>23</v>
      </c>
      <c r="D1575" t="s">
        <v>38</v>
      </c>
      <c r="E1575" t="s">
        <v>24425</v>
      </c>
      <c r="F1575">
        <v>2</v>
      </c>
    </row>
    <row r="1576" spans="1:6" x14ac:dyDescent="0.25">
      <c r="A1576" t="s">
        <v>51</v>
      </c>
      <c r="B1576">
        <v>2012</v>
      </c>
      <c r="C1576" t="s">
        <v>23</v>
      </c>
      <c r="D1576" t="s">
        <v>102</v>
      </c>
      <c r="E1576" t="s">
        <v>24426</v>
      </c>
      <c r="F1576">
        <v>8</v>
      </c>
    </row>
    <row r="1577" spans="1:6" x14ac:dyDescent="0.25">
      <c r="A1577" t="s">
        <v>51</v>
      </c>
      <c r="B1577">
        <v>2012</v>
      </c>
      <c r="C1577" t="s">
        <v>23</v>
      </c>
      <c r="D1577" t="s">
        <v>107</v>
      </c>
      <c r="E1577" t="s">
        <v>24427</v>
      </c>
      <c r="F1577">
        <v>7</v>
      </c>
    </row>
    <row r="1578" spans="1:6" x14ac:dyDescent="0.25">
      <c r="A1578" t="s">
        <v>51</v>
      </c>
      <c r="B1578">
        <v>2012</v>
      </c>
      <c r="C1578" t="s">
        <v>23</v>
      </c>
      <c r="D1578" t="s">
        <v>39</v>
      </c>
      <c r="E1578" t="s">
        <v>24428</v>
      </c>
      <c r="F1578">
        <v>14</v>
      </c>
    </row>
    <row r="1579" spans="1:6" x14ac:dyDescent="0.25">
      <c r="A1579" t="s">
        <v>51</v>
      </c>
      <c r="B1579">
        <v>2012</v>
      </c>
      <c r="C1579" t="s">
        <v>23</v>
      </c>
      <c r="D1579" t="s">
        <v>103</v>
      </c>
      <c r="E1579" t="s">
        <v>24429</v>
      </c>
      <c r="F1579">
        <v>75</v>
      </c>
    </row>
    <row r="1580" spans="1:6" x14ac:dyDescent="0.25">
      <c r="A1580" t="s">
        <v>51</v>
      </c>
      <c r="B1580">
        <v>2012</v>
      </c>
      <c r="C1580" t="s">
        <v>21</v>
      </c>
      <c r="D1580" t="s">
        <v>38</v>
      </c>
      <c r="E1580" t="s">
        <v>24430</v>
      </c>
      <c r="F1580">
        <v>6</v>
      </c>
    </row>
    <row r="1581" spans="1:6" x14ac:dyDescent="0.25">
      <c r="A1581" t="s">
        <v>51</v>
      </c>
      <c r="B1581">
        <v>2012</v>
      </c>
      <c r="C1581" t="s">
        <v>21</v>
      </c>
      <c r="D1581" t="s">
        <v>40</v>
      </c>
      <c r="E1581" t="s">
        <v>24431</v>
      </c>
      <c r="F1581">
        <v>1</v>
      </c>
    </row>
    <row r="1582" spans="1:6" x14ac:dyDescent="0.25">
      <c r="A1582" t="s">
        <v>51</v>
      </c>
      <c r="B1582">
        <v>2012</v>
      </c>
      <c r="C1582" t="s">
        <v>21</v>
      </c>
      <c r="D1582" t="s">
        <v>102</v>
      </c>
      <c r="E1582" t="s">
        <v>24432</v>
      </c>
      <c r="F1582">
        <v>4</v>
      </c>
    </row>
    <row r="1583" spans="1:6" x14ac:dyDescent="0.25">
      <c r="A1583" t="s">
        <v>51</v>
      </c>
      <c r="B1583">
        <v>2012</v>
      </c>
      <c r="C1583" t="s">
        <v>21</v>
      </c>
      <c r="D1583" t="s">
        <v>107</v>
      </c>
      <c r="E1583" t="s">
        <v>24433</v>
      </c>
      <c r="F1583">
        <v>6</v>
      </c>
    </row>
    <row r="1584" spans="1:6" x14ac:dyDescent="0.25">
      <c r="A1584" t="s">
        <v>51</v>
      </c>
      <c r="B1584">
        <v>2012</v>
      </c>
      <c r="C1584" t="s">
        <v>21</v>
      </c>
      <c r="D1584" t="s">
        <v>39</v>
      </c>
      <c r="E1584" t="s">
        <v>24434</v>
      </c>
      <c r="F1584">
        <v>12</v>
      </c>
    </row>
    <row r="1585" spans="1:6" x14ac:dyDescent="0.25">
      <c r="A1585" t="s">
        <v>51</v>
      </c>
      <c r="B1585">
        <v>2012</v>
      </c>
      <c r="C1585" t="s">
        <v>21</v>
      </c>
      <c r="D1585" t="s">
        <v>103</v>
      </c>
      <c r="E1585" t="s">
        <v>24435</v>
      </c>
      <c r="F1585">
        <v>54</v>
      </c>
    </row>
    <row r="1586" spans="1:6" x14ac:dyDescent="0.25">
      <c r="A1586" t="s">
        <v>51</v>
      </c>
      <c r="B1586">
        <v>2012</v>
      </c>
      <c r="C1586" t="s">
        <v>17</v>
      </c>
      <c r="D1586" t="s">
        <v>38</v>
      </c>
      <c r="E1586" t="s">
        <v>24436</v>
      </c>
      <c r="F1586">
        <v>3</v>
      </c>
    </row>
    <row r="1587" spans="1:6" x14ac:dyDescent="0.25">
      <c r="A1587" t="s">
        <v>51</v>
      </c>
      <c r="B1587">
        <v>2012</v>
      </c>
      <c r="C1587" t="s">
        <v>17</v>
      </c>
      <c r="D1587" t="s">
        <v>40</v>
      </c>
      <c r="E1587" t="s">
        <v>24437</v>
      </c>
      <c r="F1587">
        <v>1</v>
      </c>
    </row>
    <row r="1588" spans="1:6" x14ac:dyDescent="0.25">
      <c r="A1588" t="s">
        <v>51</v>
      </c>
      <c r="B1588">
        <v>2012</v>
      </c>
      <c r="C1588" t="s">
        <v>17</v>
      </c>
      <c r="D1588" t="s">
        <v>102</v>
      </c>
      <c r="E1588" t="s">
        <v>24438</v>
      </c>
      <c r="F1588">
        <v>15</v>
      </c>
    </row>
    <row r="1589" spans="1:6" x14ac:dyDescent="0.25">
      <c r="A1589" t="s">
        <v>51</v>
      </c>
      <c r="B1589">
        <v>2012</v>
      </c>
      <c r="C1589" t="s">
        <v>17</v>
      </c>
      <c r="D1589" t="s">
        <v>107</v>
      </c>
      <c r="E1589" t="s">
        <v>24439</v>
      </c>
      <c r="F1589">
        <v>8</v>
      </c>
    </row>
    <row r="1590" spans="1:6" x14ac:dyDescent="0.25">
      <c r="A1590" t="s">
        <v>51</v>
      </c>
      <c r="B1590">
        <v>2012</v>
      </c>
      <c r="C1590" t="s">
        <v>17</v>
      </c>
      <c r="D1590" t="s">
        <v>39</v>
      </c>
      <c r="E1590" t="s">
        <v>24440</v>
      </c>
      <c r="F1590">
        <v>5</v>
      </c>
    </row>
    <row r="1591" spans="1:6" x14ac:dyDescent="0.25">
      <c r="A1591" t="s">
        <v>51</v>
      </c>
      <c r="B1591">
        <v>2012</v>
      </c>
      <c r="C1591" t="s">
        <v>17</v>
      </c>
      <c r="D1591" t="s">
        <v>103</v>
      </c>
      <c r="E1591" t="s">
        <v>24441</v>
      </c>
      <c r="F1591">
        <v>97</v>
      </c>
    </row>
    <row r="1592" spans="1:6" x14ac:dyDescent="0.25">
      <c r="A1592" t="s">
        <v>51</v>
      </c>
      <c r="B1592">
        <v>2012</v>
      </c>
      <c r="C1592" t="s">
        <v>22852</v>
      </c>
      <c r="D1592" t="s">
        <v>39</v>
      </c>
      <c r="E1592" t="s">
        <v>24442</v>
      </c>
      <c r="F1592">
        <v>1</v>
      </c>
    </row>
    <row r="1593" spans="1:6" x14ac:dyDescent="0.25">
      <c r="A1593" t="s">
        <v>51</v>
      </c>
      <c r="B1593">
        <v>2012</v>
      </c>
      <c r="C1593" t="s">
        <v>15</v>
      </c>
      <c r="D1593" t="s">
        <v>40</v>
      </c>
      <c r="E1593" t="s">
        <v>24443</v>
      </c>
      <c r="F1593">
        <v>1</v>
      </c>
    </row>
    <row r="1594" spans="1:6" x14ac:dyDescent="0.25">
      <c r="A1594" t="s">
        <v>51</v>
      </c>
      <c r="B1594">
        <v>2012</v>
      </c>
      <c r="C1594" t="s">
        <v>15</v>
      </c>
      <c r="D1594" t="s">
        <v>102</v>
      </c>
      <c r="E1594" t="s">
        <v>24444</v>
      </c>
      <c r="F1594">
        <v>1</v>
      </c>
    </row>
    <row r="1595" spans="1:6" x14ac:dyDescent="0.25">
      <c r="A1595" t="s">
        <v>51</v>
      </c>
      <c r="B1595">
        <v>2012</v>
      </c>
      <c r="C1595" t="s">
        <v>15</v>
      </c>
      <c r="D1595" t="s">
        <v>107</v>
      </c>
      <c r="E1595" t="s">
        <v>24445</v>
      </c>
      <c r="F1595">
        <v>2</v>
      </c>
    </row>
    <row r="1596" spans="1:6" x14ac:dyDescent="0.25">
      <c r="A1596" t="s">
        <v>51</v>
      </c>
      <c r="B1596">
        <v>2012</v>
      </c>
      <c r="C1596" t="s">
        <v>15</v>
      </c>
      <c r="D1596" t="s">
        <v>39</v>
      </c>
      <c r="E1596" t="s">
        <v>24446</v>
      </c>
      <c r="F1596">
        <v>1</v>
      </c>
    </row>
    <row r="1597" spans="1:6" x14ac:dyDescent="0.25">
      <c r="A1597" t="s">
        <v>51</v>
      </c>
      <c r="B1597">
        <v>2012</v>
      </c>
      <c r="C1597" t="s">
        <v>15</v>
      </c>
      <c r="D1597" t="s">
        <v>103</v>
      </c>
      <c r="E1597" t="s">
        <v>24447</v>
      </c>
      <c r="F1597">
        <v>16</v>
      </c>
    </row>
    <row r="1598" spans="1:6" x14ac:dyDescent="0.25">
      <c r="A1598" t="s">
        <v>51</v>
      </c>
      <c r="B1598">
        <v>2012</v>
      </c>
      <c r="C1598" t="s">
        <v>19</v>
      </c>
      <c r="D1598" t="s">
        <v>38</v>
      </c>
      <c r="E1598" t="s">
        <v>24448</v>
      </c>
      <c r="F1598">
        <v>4</v>
      </c>
    </row>
    <row r="1599" spans="1:6" x14ac:dyDescent="0.25">
      <c r="A1599" t="s">
        <v>51</v>
      </c>
      <c r="B1599">
        <v>2012</v>
      </c>
      <c r="C1599" t="s">
        <v>19</v>
      </c>
      <c r="D1599" t="s">
        <v>40</v>
      </c>
      <c r="E1599" t="s">
        <v>24449</v>
      </c>
      <c r="F1599">
        <v>1</v>
      </c>
    </row>
    <row r="1600" spans="1:6" x14ac:dyDescent="0.25">
      <c r="A1600" t="s">
        <v>51</v>
      </c>
      <c r="B1600">
        <v>2012</v>
      </c>
      <c r="C1600" t="s">
        <v>19</v>
      </c>
      <c r="D1600" t="s">
        <v>102</v>
      </c>
      <c r="E1600" t="s">
        <v>24450</v>
      </c>
      <c r="F1600">
        <v>4</v>
      </c>
    </row>
    <row r="1601" spans="1:6" x14ac:dyDescent="0.25">
      <c r="A1601" t="s">
        <v>51</v>
      </c>
      <c r="B1601">
        <v>2012</v>
      </c>
      <c r="C1601" t="s">
        <v>19</v>
      </c>
      <c r="D1601" t="s">
        <v>107</v>
      </c>
      <c r="E1601" t="s">
        <v>24451</v>
      </c>
      <c r="F1601">
        <v>7</v>
      </c>
    </row>
    <row r="1602" spans="1:6" x14ac:dyDescent="0.25">
      <c r="A1602" t="s">
        <v>51</v>
      </c>
      <c r="B1602">
        <v>2012</v>
      </c>
      <c r="C1602" t="s">
        <v>19</v>
      </c>
      <c r="D1602" t="s">
        <v>39</v>
      </c>
      <c r="E1602" t="s">
        <v>24452</v>
      </c>
      <c r="F1602">
        <v>11</v>
      </c>
    </row>
    <row r="1603" spans="1:6" x14ac:dyDescent="0.25">
      <c r="A1603" t="s">
        <v>51</v>
      </c>
      <c r="B1603">
        <v>2012</v>
      </c>
      <c r="C1603" t="s">
        <v>19</v>
      </c>
      <c r="D1603" t="s">
        <v>103</v>
      </c>
      <c r="E1603" t="s">
        <v>24453</v>
      </c>
      <c r="F1603">
        <v>94</v>
      </c>
    </row>
    <row r="1604" spans="1:6" x14ac:dyDescent="0.25">
      <c r="A1604" t="s">
        <v>51</v>
      </c>
      <c r="B1604">
        <v>2012</v>
      </c>
      <c r="C1604" t="s">
        <v>20</v>
      </c>
      <c r="D1604" t="s">
        <v>102</v>
      </c>
      <c r="E1604" t="s">
        <v>24454</v>
      </c>
      <c r="F1604">
        <v>1</v>
      </c>
    </row>
    <row r="1605" spans="1:6" x14ac:dyDescent="0.25">
      <c r="A1605" t="s">
        <v>51</v>
      </c>
      <c r="B1605">
        <v>2012</v>
      </c>
      <c r="C1605" t="s">
        <v>20</v>
      </c>
      <c r="D1605" t="s">
        <v>39</v>
      </c>
      <c r="E1605" t="s">
        <v>24455</v>
      </c>
      <c r="F1605">
        <v>2</v>
      </c>
    </row>
    <row r="1606" spans="1:6" x14ac:dyDescent="0.25">
      <c r="A1606" t="s">
        <v>51</v>
      </c>
      <c r="B1606">
        <v>2012</v>
      </c>
      <c r="C1606" t="s">
        <v>20</v>
      </c>
      <c r="D1606" t="s">
        <v>103</v>
      </c>
      <c r="E1606" t="s">
        <v>24456</v>
      </c>
      <c r="F1606">
        <v>6</v>
      </c>
    </row>
    <row r="1607" spans="1:6" x14ac:dyDescent="0.25">
      <c r="A1607" t="s">
        <v>51</v>
      </c>
      <c r="B1607">
        <v>2012</v>
      </c>
      <c r="C1607" t="s">
        <v>18</v>
      </c>
      <c r="D1607" t="s">
        <v>38</v>
      </c>
      <c r="E1607" t="s">
        <v>24457</v>
      </c>
      <c r="F1607">
        <v>2</v>
      </c>
    </row>
    <row r="1608" spans="1:6" x14ac:dyDescent="0.25">
      <c r="A1608" t="s">
        <v>51</v>
      </c>
      <c r="B1608">
        <v>2012</v>
      </c>
      <c r="C1608" t="s">
        <v>18</v>
      </c>
      <c r="D1608" t="s">
        <v>40</v>
      </c>
      <c r="E1608" t="s">
        <v>24458</v>
      </c>
      <c r="F1608">
        <v>3</v>
      </c>
    </row>
    <row r="1609" spans="1:6" x14ac:dyDescent="0.25">
      <c r="A1609" t="s">
        <v>51</v>
      </c>
      <c r="B1609">
        <v>2012</v>
      </c>
      <c r="C1609" t="s">
        <v>18</v>
      </c>
      <c r="D1609" t="s">
        <v>102</v>
      </c>
      <c r="E1609" t="s">
        <v>24459</v>
      </c>
      <c r="F1609">
        <v>13</v>
      </c>
    </row>
    <row r="1610" spans="1:6" x14ac:dyDescent="0.25">
      <c r="A1610" t="s">
        <v>51</v>
      </c>
      <c r="B1610">
        <v>2012</v>
      </c>
      <c r="C1610" t="s">
        <v>18</v>
      </c>
      <c r="D1610" t="s">
        <v>107</v>
      </c>
      <c r="E1610" t="s">
        <v>24460</v>
      </c>
      <c r="F1610">
        <v>11</v>
      </c>
    </row>
    <row r="1611" spans="1:6" x14ac:dyDescent="0.25">
      <c r="A1611" t="s">
        <v>51</v>
      </c>
      <c r="B1611">
        <v>2012</v>
      </c>
      <c r="C1611" t="s">
        <v>18</v>
      </c>
      <c r="D1611" t="s">
        <v>39</v>
      </c>
      <c r="E1611" t="s">
        <v>24461</v>
      </c>
      <c r="F1611">
        <v>7</v>
      </c>
    </row>
    <row r="1612" spans="1:6" x14ac:dyDescent="0.25">
      <c r="A1612" t="s">
        <v>51</v>
      </c>
      <c r="B1612">
        <v>2012</v>
      </c>
      <c r="C1612" t="s">
        <v>18</v>
      </c>
      <c r="D1612" t="s">
        <v>103</v>
      </c>
      <c r="E1612" t="s">
        <v>24462</v>
      </c>
      <c r="F1612">
        <v>60</v>
      </c>
    </row>
    <row r="1613" spans="1:6" x14ac:dyDescent="0.25">
      <c r="A1613" t="s">
        <v>51</v>
      </c>
      <c r="B1613">
        <v>2013</v>
      </c>
      <c r="C1613" t="s">
        <v>14</v>
      </c>
      <c r="D1613" t="s">
        <v>38</v>
      </c>
      <c r="E1613" t="s">
        <v>24463</v>
      </c>
      <c r="F1613">
        <v>2</v>
      </c>
    </row>
    <row r="1614" spans="1:6" x14ac:dyDescent="0.25">
      <c r="A1614" t="s">
        <v>51</v>
      </c>
      <c r="B1614">
        <v>2013</v>
      </c>
      <c r="C1614" t="s">
        <v>14</v>
      </c>
      <c r="D1614" t="s">
        <v>40</v>
      </c>
      <c r="E1614" t="s">
        <v>24464</v>
      </c>
      <c r="F1614">
        <v>1</v>
      </c>
    </row>
    <row r="1615" spans="1:6" x14ac:dyDescent="0.25">
      <c r="A1615" t="s">
        <v>51</v>
      </c>
      <c r="B1615">
        <v>2013</v>
      </c>
      <c r="C1615" t="s">
        <v>14</v>
      </c>
      <c r="D1615" t="s">
        <v>102</v>
      </c>
      <c r="E1615" t="s">
        <v>24465</v>
      </c>
      <c r="F1615">
        <v>11</v>
      </c>
    </row>
    <row r="1616" spans="1:6" x14ac:dyDescent="0.25">
      <c r="A1616" t="s">
        <v>51</v>
      </c>
      <c r="B1616">
        <v>2013</v>
      </c>
      <c r="C1616" t="s">
        <v>14</v>
      </c>
      <c r="D1616" t="s">
        <v>107</v>
      </c>
      <c r="E1616" t="s">
        <v>24466</v>
      </c>
      <c r="F1616">
        <v>13</v>
      </c>
    </row>
    <row r="1617" spans="1:6" x14ac:dyDescent="0.25">
      <c r="A1617" t="s">
        <v>51</v>
      </c>
      <c r="B1617">
        <v>2013</v>
      </c>
      <c r="C1617" t="s">
        <v>14</v>
      </c>
      <c r="D1617" t="s">
        <v>39</v>
      </c>
      <c r="E1617" t="s">
        <v>24467</v>
      </c>
      <c r="F1617">
        <v>15</v>
      </c>
    </row>
    <row r="1618" spans="1:6" x14ac:dyDescent="0.25">
      <c r="A1618" t="s">
        <v>51</v>
      </c>
      <c r="B1618">
        <v>2013</v>
      </c>
      <c r="C1618" t="s">
        <v>14</v>
      </c>
      <c r="D1618" t="s">
        <v>103</v>
      </c>
      <c r="E1618" t="s">
        <v>24468</v>
      </c>
      <c r="F1618">
        <v>91</v>
      </c>
    </row>
    <row r="1619" spans="1:6" x14ac:dyDescent="0.25">
      <c r="A1619" t="s">
        <v>51</v>
      </c>
      <c r="B1619">
        <v>2013</v>
      </c>
      <c r="C1619" t="s">
        <v>12</v>
      </c>
      <c r="D1619" t="s">
        <v>38</v>
      </c>
      <c r="E1619" t="s">
        <v>24469</v>
      </c>
      <c r="F1619">
        <v>1</v>
      </c>
    </row>
    <row r="1620" spans="1:6" x14ac:dyDescent="0.25">
      <c r="A1620" t="s">
        <v>51</v>
      </c>
      <c r="B1620">
        <v>2013</v>
      </c>
      <c r="C1620" t="s">
        <v>12</v>
      </c>
      <c r="D1620" t="s">
        <v>107</v>
      </c>
      <c r="E1620" t="s">
        <v>24470</v>
      </c>
      <c r="F1620">
        <v>1</v>
      </c>
    </row>
    <row r="1621" spans="1:6" x14ac:dyDescent="0.25">
      <c r="A1621" t="s">
        <v>51</v>
      </c>
      <c r="B1621">
        <v>2013</v>
      </c>
      <c r="C1621" t="s">
        <v>12</v>
      </c>
      <c r="D1621" t="s">
        <v>39</v>
      </c>
      <c r="E1621" t="s">
        <v>24471</v>
      </c>
      <c r="F1621">
        <v>1</v>
      </c>
    </row>
    <row r="1622" spans="1:6" x14ac:dyDescent="0.25">
      <c r="A1622" t="s">
        <v>51</v>
      </c>
      <c r="B1622">
        <v>2013</v>
      </c>
      <c r="C1622" t="s">
        <v>12</v>
      </c>
      <c r="D1622" t="s">
        <v>103</v>
      </c>
      <c r="E1622" t="s">
        <v>24472</v>
      </c>
      <c r="F1622">
        <v>11</v>
      </c>
    </row>
    <row r="1623" spans="1:6" x14ac:dyDescent="0.25">
      <c r="A1623" t="s">
        <v>51</v>
      </c>
      <c r="B1623">
        <v>2013</v>
      </c>
      <c r="C1623" t="s">
        <v>22</v>
      </c>
      <c r="D1623" t="s">
        <v>38</v>
      </c>
      <c r="E1623" t="s">
        <v>24473</v>
      </c>
      <c r="F1623">
        <v>6</v>
      </c>
    </row>
    <row r="1624" spans="1:6" x14ac:dyDescent="0.25">
      <c r="A1624" t="s">
        <v>51</v>
      </c>
      <c r="B1624">
        <v>2013</v>
      </c>
      <c r="C1624" t="s">
        <v>22</v>
      </c>
      <c r="D1624" t="s">
        <v>40</v>
      </c>
      <c r="E1624" t="s">
        <v>24474</v>
      </c>
      <c r="F1624">
        <v>8</v>
      </c>
    </row>
    <row r="1625" spans="1:6" x14ac:dyDescent="0.25">
      <c r="A1625" t="s">
        <v>51</v>
      </c>
      <c r="B1625">
        <v>2013</v>
      </c>
      <c r="C1625" t="s">
        <v>22</v>
      </c>
      <c r="D1625" t="s">
        <v>102</v>
      </c>
      <c r="E1625" t="s">
        <v>24475</v>
      </c>
      <c r="F1625">
        <v>13</v>
      </c>
    </row>
    <row r="1626" spans="1:6" x14ac:dyDescent="0.25">
      <c r="A1626" t="s">
        <v>51</v>
      </c>
      <c r="B1626">
        <v>2013</v>
      </c>
      <c r="C1626" t="s">
        <v>22</v>
      </c>
      <c r="D1626" t="s">
        <v>107</v>
      </c>
      <c r="E1626" t="s">
        <v>24476</v>
      </c>
      <c r="F1626">
        <v>17</v>
      </c>
    </row>
    <row r="1627" spans="1:6" x14ac:dyDescent="0.25">
      <c r="A1627" t="s">
        <v>51</v>
      </c>
      <c r="B1627">
        <v>2013</v>
      </c>
      <c r="C1627" t="s">
        <v>22</v>
      </c>
      <c r="D1627" t="s">
        <v>39</v>
      </c>
      <c r="E1627" t="s">
        <v>24477</v>
      </c>
      <c r="F1627">
        <v>15</v>
      </c>
    </row>
    <row r="1628" spans="1:6" x14ac:dyDescent="0.25">
      <c r="A1628" t="s">
        <v>51</v>
      </c>
      <c r="B1628">
        <v>2013</v>
      </c>
      <c r="C1628" t="s">
        <v>22</v>
      </c>
      <c r="D1628" t="s">
        <v>103</v>
      </c>
      <c r="E1628" t="s">
        <v>24478</v>
      </c>
      <c r="F1628">
        <v>87</v>
      </c>
    </row>
    <row r="1629" spans="1:6" x14ac:dyDescent="0.25">
      <c r="A1629" t="s">
        <v>51</v>
      </c>
      <c r="B1629">
        <v>2013</v>
      </c>
      <c r="C1629" t="s">
        <v>23</v>
      </c>
      <c r="D1629" t="s">
        <v>38</v>
      </c>
      <c r="E1629" t="s">
        <v>24479</v>
      </c>
      <c r="F1629">
        <v>2</v>
      </c>
    </row>
    <row r="1630" spans="1:6" x14ac:dyDescent="0.25">
      <c r="A1630" t="s">
        <v>51</v>
      </c>
      <c r="B1630">
        <v>2013</v>
      </c>
      <c r="C1630" t="s">
        <v>23</v>
      </c>
      <c r="D1630" t="s">
        <v>40</v>
      </c>
      <c r="E1630" t="s">
        <v>24480</v>
      </c>
      <c r="F1630">
        <v>1</v>
      </c>
    </row>
    <row r="1631" spans="1:6" x14ac:dyDescent="0.25">
      <c r="A1631" t="s">
        <v>51</v>
      </c>
      <c r="B1631">
        <v>2013</v>
      </c>
      <c r="C1631" t="s">
        <v>23</v>
      </c>
      <c r="D1631" t="s">
        <v>102</v>
      </c>
      <c r="E1631" t="s">
        <v>24481</v>
      </c>
      <c r="F1631">
        <v>9</v>
      </c>
    </row>
    <row r="1632" spans="1:6" x14ac:dyDescent="0.25">
      <c r="A1632" t="s">
        <v>51</v>
      </c>
      <c r="B1632">
        <v>2013</v>
      </c>
      <c r="C1632" t="s">
        <v>23</v>
      </c>
      <c r="D1632" t="s">
        <v>107</v>
      </c>
      <c r="E1632" t="s">
        <v>24482</v>
      </c>
      <c r="F1632">
        <v>7</v>
      </c>
    </row>
    <row r="1633" spans="1:6" x14ac:dyDescent="0.25">
      <c r="A1633" t="s">
        <v>51</v>
      </c>
      <c r="B1633">
        <v>2013</v>
      </c>
      <c r="C1633" t="s">
        <v>23</v>
      </c>
      <c r="D1633" t="s">
        <v>39</v>
      </c>
      <c r="E1633" t="s">
        <v>24483</v>
      </c>
      <c r="F1633">
        <v>15</v>
      </c>
    </row>
    <row r="1634" spans="1:6" x14ac:dyDescent="0.25">
      <c r="A1634" t="s">
        <v>51</v>
      </c>
      <c r="B1634">
        <v>2013</v>
      </c>
      <c r="C1634" t="s">
        <v>23</v>
      </c>
      <c r="D1634" t="s">
        <v>103</v>
      </c>
      <c r="E1634" t="s">
        <v>24484</v>
      </c>
      <c r="F1634">
        <v>75</v>
      </c>
    </row>
    <row r="1635" spans="1:6" x14ac:dyDescent="0.25">
      <c r="A1635" t="s">
        <v>51</v>
      </c>
      <c r="B1635">
        <v>2013</v>
      </c>
      <c r="C1635" t="s">
        <v>21</v>
      </c>
      <c r="D1635" t="s">
        <v>38</v>
      </c>
      <c r="E1635" t="s">
        <v>24485</v>
      </c>
      <c r="F1635">
        <v>1</v>
      </c>
    </row>
    <row r="1636" spans="1:6" x14ac:dyDescent="0.25">
      <c r="A1636" t="s">
        <v>51</v>
      </c>
      <c r="B1636">
        <v>2013</v>
      </c>
      <c r="C1636" t="s">
        <v>21</v>
      </c>
      <c r="D1636" t="s">
        <v>102</v>
      </c>
      <c r="E1636" t="s">
        <v>24486</v>
      </c>
      <c r="F1636">
        <v>8</v>
      </c>
    </row>
    <row r="1637" spans="1:6" x14ac:dyDescent="0.25">
      <c r="A1637" t="s">
        <v>51</v>
      </c>
      <c r="B1637">
        <v>2013</v>
      </c>
      <c r="C1637" t="s">
        <v>21</v>
      </c>
      <c r="D1637" t="s">
        <v>107</v>
      </c>
      <c r="E1637" t="s">
        <v>24487</v>
      </c>
      <c r="F1637">
        <v>6</v>
      </c>
    </row>
    <row r="1638" spans="1:6" x14ac:dyDescent="0.25">
      <c r="A1638" t="s">
        <v>51</v>
      </c>
      <c r="B1638">
        <v>2013</v>
      </c>
      <c r="C1638" t="s">
        <v>21</v>
      </c>
      <c r="D1638" t="s">
        <v>39</v>
      </c>
      <c r="E1638" t="s">
        <v>24488</v>
      </c>
      <c r="F1638">
        <v>16</v>
      </c>
    </row>
    <row r="1639" spans="1:6" x14ac:dyDescent="0.25">
      <c r="A1639" t="s">
        <v>51</v>
      </c>
      <c r="B1639">
        <v>2013</v>
      </c>
      <c r="C1639" t="s">
        <v>21</v>
      </c>
      <c r="D1639" t="s">
        <v>103</v>
      </c>
      <c r="E1639" t="s">
        <v>24489</v>
      </c>
      <c r="F1639">
        <v>47</v>
      </c>
    </row>
    <row r="1640" spans="1:6" x14ac:dyDescent="0.25">
      <c r="A1640" t="s">
        <v>51</v>
      </c>
      <c r="B1640">
        <v>2013</v>
      </c>
      <c r="C1640" t="s">
        <v>17</v>
      </c>
      <c r="D1640" t="s">
        <v>38</v>
      </c>
      <c r="E1640" t="s">
        <v>24490</v>
      </c>
      <c r="F1640">
        <v>2</v>
      </c>
    </row>
    <row r="1641" spans="1:6" x14ac:dyDescent="0.25">
      <c r="A1641" t="s">
        <v>51</v>
      </c>
      <c r="B1641">
        <v>2013</v>
      </c>
      <c r="C1641" t="s">
        <v>17</v>
      </c>
      <c r="D1641" t="s">
        <v>40</v>
      </c>
      <c r="E1641" t="s">
        <v>24491</v>
      </c>
      <c r="F1641">
        <v>1</v>
      </c>
    </row>
    <row r="1642" spans="1:6" x14ac:dyDescent="0.25">
      <c r="A1642" t="s">
        <v>51</v>
      </c>
      <c r="B1642">
        <v>2013</v>
      </c>
      <c r="C1642" t="s">
        <v>17</v>
      </c>
      <c r="D1642" t="s">
        <v>102</v>
      </c>
      <c r="E1642" t="s">
        <v>24492</v>
      </c>
      <c r="F1642">
        <v>12</v>
      </c>
    </row>
    <row r="1643" spans="1:6" x14ac:dyDescent="0.25">
      <c r="A1643" t="s">
        <v>51</v>
      </c>
      <c r="B1643">
        <v>2013</v>
      </c>
      <c r="C1643" t="s">
        <v>17</v>
      </c>
      <c r="D1643" t="s">
        <v>107</v>
      </c>
      <c r="E1643" t="s">
        <v>24493</v>
      </c>
      <c r="F1643">
        <v>7</v>
      </c>
    </row>
    <row r="1644" spans="1:6" x14ac:dyDescent="0.25">
      <c r="A1644" t="s">
        <v>51</v>
      </c>
      <c r="B1644">
        <v>2013</v>
      </c>
      <c r="C1644" t="s">
        <v>17</v>
      </c>
      <c r="D1644" t="s">
        <v>39</v>
      </c>
      <c r="E1644" t="s">
        <v>24494</v>
      </c>
      <c r="F1644">
        <v>6</v>
      </c>
    </row>
    <row r="1645" spans="1:6" x14ac:dyDescent="0.25">
      <c r="A1645" t="s">
        <v>51</v>
      </c>
      <c r="B1645">
        <v>2013</v>
      </c>
      <c r="C1645" t="s">
        <v>17</v>
      </c>
      <c r="D1645" t="s">
        <v>103</v>
      </c>
      <c r="E1645" t="s">
        <v>24495</v>
      </c>
      <c r="F1645">
        <v>99</v>
      </c>
    </row>
    <row r="1646" spans="1:6" x14ac:dyDescent="0.25">
      <c r="A1646" t="s">
        <v>51</v>
      </c>
      <c r="B1646">
        <v>2013</v>
      </c>
      <c r="C1646" t="s">
        <v>22852</v>
      </c>
      <c r="D1646" t="s">
        <v>107</v>
      </c>
      <c r="E1646" t="s">
        <v>24496</v>
      </c>
      <c r="F1646">
        <v>3</v>
      </c>
    </row>
    <row r="1647" spans="1:6" x14ac:dyDescent="0.25">
      <c r="A1647" t="s">
        <v>51</v>
      </c>
      <c r="B1647">
        <v>2013</v>
      </c>
      <c r="C1647" t="s">
        <v>15</v>
      </c>
      <c r="D1647" t="s">
        <v>102</v>
      </c>
      <c r="E1647" t="s">
        <v>24497</v>
      </c>
      <c r="F1647">
        <v>3</v>
      </c>
    </row>
    <row r="1648" spans="1:6" x14ac:dyDescent="0.25">
      <c r="A1648" t="s">
        <v>51</v>
      </c>
      <c r="B1648">
        <v>2013</v>
      </c>
      <c r="C1648" t="s">
        <v>15</v>
      </c>
      <c r="D1648" t="s">
        <v>39</v>
      </c>
      <c r="E1648" t="s">
        <v>24498</v>
      </c>
      <c r="F1648">
        <v>1</v>
      </c>
    </row>
    <row r="1649" spans="1:6" x14ac:dyDescent="0.25">
      <c r="A1649" t="s">
        <v>51</v>
      </c>
      <c r="B1649">
        <v>2013</v>
      </c>
      <c r="C1649" t="s">
        <v>15</v>
      </c>
      <c r="D1649" t="s">
        <v>103</v>
      </c>
      <c r="E1649" t="s">
        <v>24499</v>
      </c>
      <c r="F1649">
        <v>16</v>
      </c>
    </row>
    <row r="1650" spans="1:6" x14ac:dyDescent="0.25">
      <c r="A1650" t="s">
        <v>51</v>
      </c>
      <c r="B1650">
        <v>2013</v>
      </c>
      <c r="C1650" t="s">
        <v>19</v>
      </c>
      <c r="D1650" t="s">
        <v>38</v>
      </c>
      <c r="E1650" t="s">
        <v>24500</v>
      </c>
      <c r="F1650">
        <v>4</v>
      </c>
    </row>
    <row r="1651" spans="1:6" x14ac:dyDescent="0.25">
      <c r="A1651" t="s">
        <v>51</v>
      </c>
      <c r="B1651">
        <v>2013</v>
      </c>
      <c r="C1651" t="s">
        <v>19</v>
      </c>
      <c r="D1651" t="s">
        <v>40</v>
      </c>
      <c r="E1651" t="s">
        <v>24501</v>
      </c>
      <c r="F1651">
        <v>2</v>
      </c>
    </row>
    <row r="1652" spans="1:6" x14ac:dyDescent="0.25">
      <c r="A1652" t="s">
        <v>51</v>
      </c>
      <c r="B1652">
        <v>2013</v>
      </c>
      <c r="C1652" t="s">
        <v>19</v>
      </c>
      <c r="D1652" t="s">
        <v>102</v>
      </c>
      <c r="E1652" t="s">
        <v>24502</v>
      </c>
      <c r="F1652">
        <v>12</v>
      </c>
    </row>
    <row r="1653" spans="1:6" x14ac:dyDescent="0.25">
      <c r="A1653" t="s">
        <v>51</v>
      </c>
      <c r="B1653">
        <v>2013</v>
      </c>
      <c r="C1653" t="s">
        <v>19</v>
      </c>
      <c r="D1653" t="s">
        <v>107</v>
      </c>
      <c r="E1653" t="s">
        <v>24503</v>
      </c>
      <c r="F1653">
        <v>10</v>
      </c>
    </row>
    <row r="1654" spans="1:6" x14ac:dyDescent="0.25">
      <c r="A1654" t="s">
        <v>51</v>
      </c>
      <c r="B1654">
        <v>2013</v>
      </c>
      <c r="C1654" t="s">
        <v>19</v>
      </c>
      <c r="D1654" t="s">
        <v>39</v>
      </c>
      <c r="E1654" t="s">
        <v>24504</v>
      </c>
      <c r="F1654">
        <v>10</v>
      </c>
    </row>
    <row r="1655" spans="1:6" x14ac:dyDescent="0.25">
      <c r="A1655" t="s">
        <v>51</v>
      </c>
      <c r="B1655">
        <v>2013</v>
      </c>
      <c r="C1655" t="s">
        <v>19</v>
      </c>
      <c r="D1655" t="s">
        <v>103</v>
      </c>
      <c r="E1655" t="s">
        <v>24505</v>
      </c>
      <c r="F1655">
        <v>76</v>
      </c>
    </row>
    <row r="1656" spans="1:6" x14ac:dyDescent="0.25">
      <c r="A1656" t="s">
        <v>51</v>
      </c>
      <c r="B1656">
        <v>2013</v>
      </c>
      <c r="C1656" t="s">
        <v>20</v>
      </c>
      <c r="D1656" t="s">
        <v>40</v>
      </c>
      <c r="E1656" t="s">
        <v>24506</v>
      </c>
      <c r="F1656">
        <v>1</v>
      </c>
    </row>
    <row r="1657" spans="1:6" x14ac:dyDescent="0.25">
      <c r="A1657" t="s">
        <v>51</v>
      </c>
      <c r="B1657">
        <v>2013</v>
      </c>
      <c r="C1657" t="s">
        <v>20</v>
      </c>
      <c r="D1657" t="s">
        <v>102</v>
      </c>
      <c r="E1657" t="s">
        <v>24507</v>
      </c>
      <c r="F1657">
        <v>1</v>
      </c>
    </row>
    <row r="1658" spans="1:6" x14ac:dyDescent="0.25">
      <c r="A1658" t="s">
        <v>51</v>
      </c>
      <c r="B1658">
        <v>2013</v>
      </c>
      <c r="C1658" t="s">
        <v>20</v>
      </c>
      <c r="D1658" t="s">
        <v>107</v>
      </c>
      <c r="E1658" t="s">
        <v>24508</v>
      </c>
      <c r="F1658">
        <v>4</v>
      </c>
    </row>
    <row r="1659" spans="1:6" x14ac:dyDescent="0.25">
      <c r="A1659" t="s">
        <v>51</v>
      </c>
      <c r="B1659">
        <v>2013</v>
      </c>
      <c r="C1659" t="s">
        <v>20</v>
      </c>
      <c r="D1659" t="s">
        <v>103</v>
      </c>
      <c r="E1659" t="s">
        <v>24509</v>
      </c>
      <c r="F1659">
        <v>5</v>
      </c>
    </row>
    <row r="1660" spans="1:6" x14ac:dyDescent="0.25">
      <c r="A1660" t="s">
        <v>51</v>
      </c>
      <c r="B1660">
        <v>2013</v>
      </c>
      <c r="C1660" t="s">
        <v>18</v>
      </c>
      <c r="D1660" t="s">
        <v>38</v>
      </c>
      <c r="E1660" t="s">
        <v>24510</v>
      </c>
      <c r="F1660">
        <v>3</v>
      </c>
    </row>
    <row r="1661" spans="1:6" x14ac:dyDescent="0.25">
      <c r="A1661" t="s">
        <v>51</v>
      </c>
      <c r="B1661">
        <v>2013</v>
      </c>
      <c r="C1661" t="s">
        <v>18</v>
      </c>
      <c r="D1661" t="s">
        <v>102</v>
      </c>
      <c r="E1661" t="s">
        <v>24511</v>
      </c>
      <c r="F1661">
        <v>9</v>
      </c>
    </row>
    <row r="1662" spans="1:6" x14ac:dyDescent="0.25">
      <c r="A1662" t="s">
        <v>51</v>
      </c>
      <c r="B1662">
        <v>2013</v>
      </c>
      <c r="C1662" t="s">
        <v>18</v>
      </c>
      <c r="D1662" t="s">
        <v>107</v>
      </c>
      <c r="E1662" t="s">
        <v>24512</v>
      </c>
      <c r="F1662">
        <v>11</v>
      </c>
    </row>
    <row r="1663" spans="1:6" x14ac:dyDescent="0.25">
      <c r="A1663" t="s">
        <v>51</v>
      </c>
      <c r="B1663">
        <v>2013</v>
      </c>
      <c r="C1663" t="s">
        <v>18</v>
      </c>
      <c r="D1663" t="s">
        <v>39</v>
      </c>
      <c r="E1663" t="s">
        <v>24513</v>
      </c>
      <c r="F1663">
        <v>10</v>
      </c>
    </row>
    <row r="1664" spans="1:6" x14ac:dyDescent="0.25">
      <c r="A1664" t="s">
        <v>51</v>
      </c>
      <c r="B1664">
        <v>2013</v>
      </c>
      <c r="C1664" t="s">
        <v>18</v>
      </c>
      <c r="D1664" t="s">
        <v>103</v>
      </c>
      <c r="E1664" t="s">
        <v>24514</v>
      </c>
      <c r="F1664">
        <v>58</v>
      </c>
    </row>
    <row r="1665" spans="1:6" x14ac:dyDescent="0.25">
      <c r="A1665" t="s">
        <v>51</v>
      </c>
      <c r="B1665">
        <v>2014</v>
      </c>
      <c r="C1665" t="s">
        <v>14</v>
      </c>
      <c r="D1665" t="s">
        <v>38</v>
      </c>
      <c r="E1665" t="s">
        <v>24515</v>
      </c>
      <c r="F1665">
        <v>1</v>
      </c>
    </row>
    <row r="1666" spans="1:6" x14ac:dyDescent="0.25">
      <c r="A1666" t="s">
        <v>51</v>
      </c>
      <c r="B1666">
        <v>2014</v>
      </c>
      <c r="C1666" t="s">
        <v>14</v>
      </c>
      <c r="D1666" t="s">
        <v>40</v>
      </c>
      <c r="E1666" t="s">
        <v>24516</v>
      </c>
      <c r="F1666">
        <v>3</v>
      </c>
    </row>
    <row r="1667" spans="1:6" x14ac:dyDescent="0.25">
      <c r="A1667" t="s">
        <v>51</v>
      </c>
      <c r="B1667">
        <v>2014</v>
      </c>
      <c r="C1667" t="s">
        <v>14</v>
      </c>
      <c r="D1667" t="s">
        <v>102</v>
      </c>
      <c r="E1667" t="s">
        <v>24517</v>
      </c>
      <c r="F1667">
        <v>14</v>
      </c>
    </row>
    <row r="1668" spans="1:6" x14ac:dyDescent="0.25">
      <c r="A1668" t="s">
        <v>51</v>
      </c>
      <c r="B1668">
        <v>2014</v>
      </c>
      <c r="C1668" t="s">
        <v>14</v>
      </c>
      <c r="D1668" t="s">
        <v>107</v>
      </c>
      <c r="E1668" t="s">
        <v>24518</v>
      </c>
      <c r="F1668">
        <v>17</v>
      </c>
    </row>
    <row r="1669" spans="1:6" x14ac:dyDescent="0.25">
      <c r="A1669" t="s">
        <v>51</v>
      </c>
      <c r="B1669">
        <v>2014</v>
      </c>
      <c r="C1669" t="s">
        <v>14</v>
      </c>
      <c r="D1669" t="s">
        <v>39</v>
      </c>
      <c r="E1669" t="s">
        <v>24519</v>
      </c>
      <c r="F1669">
        <v>16</v>
      </c>
    </row>
    <row r="1670" spans="1:6" x14ac:dyDescent="0.25">
      <c r="A1670" t="s">
        <v>51</v>
      </c>
      <c r="B1670">
        <v>2014</v>
      </c>
      <c r="C1670" t="s">
        <v>14</v>
      </c>
      <c r="D1670" t="s">
        <v>103</v>
      </c>
      <c r="E1670" t="s">
        <v>24520</v>
      </c>
      <c r="F1670">
        <v>95</v>
      </c>
    </row>
    <row r="1671" spans="1:6" x14ac:dyDescent="0.25">
      <c r="A1671" t="s">
        <v>51</v>
      </c>
      <c r="B1671">
        <v>2014</v>
      </c>
      <c r="C1671" t="s">
        <v>12</v>
      </c>
      <c r="D1671" t="s">
        <v>39</v>
      </c>
      <c r="E1671" t="s">
        <v>24521</v>
      </c>
      <c r="F1671">
        <v>3</v>
      </c>
    </row>
    <row r="1672" spans="1:6" x14ac:dyDescent="0.25">
      <c r="A1672" t="s">
        <v>51</v>
      </c>
      <c r="B1672">
        <v>2014</v>
      </c>
      <c r="C1672" t="s">
        <v>12</v>
      </c>
      <c r="D1672" t="s">
        <v>103</v>
      </c>
      <c r="E1672" t="s">
        <v>24522</v>
      </c>
      <c r="F1672">
        <v>15</v>
      </c>
    </row>
    <row r="1673" spans="1:6" x14ac:dyDescent="0.25">
      <c r="A1673" t="s">
        <v>51</v>
      </c>
      <c r="B1673">
        <v>2014</v>
      </c>
      <c r="C1673" t="s">
        <v>22</v>
      </c>
      <c r="D1673" t="s">
        <v>38</v>
      </c>
      <c r="E1673" t="s">
        <v>24523</v>
      </c>
      <c r="F1673">
        <v>4</v>
      </c>
    </row>
    <row r="1674" spans="1:6" x14ac:dyDescent="0.25">
      <c r="A1674" t="s">
        <v>51</v>
      </c>
      <c r="B1674">
        <v>2014</v>
      </c>
      <c r="C1674" t="s">
        <v>22</v>
      </c>
      <c r="D1674" t="s">
        <v>40</v>
      </c>
      <c r="E1674" t="s">
        <v>24524</v>
      </c>
      <c r="F1674">
        <v>3</v>
      </c>
    </row>
    <row r="1675" spans="1:6" x14ac:dyDescent="0.25">
      <c r="A1675" t="s">
        <v>51</v>
      </c>
      <c r="B1675">
        <v>2014</v>
      </c>
      <c r="C1675" t="s">
        <v>22</v>
      </c>
      <c r="D1675" t="s">
        <v>102</v>
      </c>
      <c r="E1675" t="s">
        <v>24525</v>
      </c>
      <c r="F1675">
        <v>17</v>
      </c>
    </row>
    <row r="1676" spans="1:6" x14ac:dyDescent="0.25">
      <c r="A1676" t="s">
        <v>51</v>
      </c>
      <c r="B1676">
        <v>2014</v>
      </c>
      <c r="C1676" t="s">
        <v>22</v>
      </c>
      <c r="D1676" t="s">
        <v>107</v>
      </c>
      <c r="E1676" t="s">
        <v>24526</v>
      </c>
      <c r="F1676">
        <v>12</v>
      </c>
    </row>
    <row r="1677" spans="1:6" x14ac:dyDescent="0.25">
      <c r="A1677" t="s">
        <v>51</v>
      </c>
      <c r="B1677">
        <v>2014</v>
      </c>
      <c r="C1677" t="s">
        <v>22</v>
      </c>
      <c r="D1677" t="s">
        <v>39</v>
      </c>
      <c r="E1677" t="s">
        <v>24527</v>
      </c>
      <c r="F1677">
        <v>13</v>
      </c>
    </row>
    <row r="1678" spans="1:6" x14ac:dyDescent="0.25">
      <c r="A1678" t="s">
        <v>51</v>
      </c>
      <c r="B1678">
        <v>2014</v>
      </c>
      <c r="C1678" t="s">
        <v>22</v>
      </c>
      <c r="D1678" t="s">
        <v>103</v>
      </c>
      <c r="E1678" t="s">
        <v>24528</v>
      </c>
      <c r="F1678">
        <v>85</v>
      </c>
    </row>
    <row r="1679" spans="1:6" x14ac:dyDescent="0.25">
      <c r="A1679" t="s">
        <v>51</v>
      </c>
      <c r="B1679">
        <v>2014</v>
      </c>
      <c r="C1679" t="s">
        <v>23</v>
      </c>
      <c r="D1679" t="s">
        <v>38</v>
      </c>
      <c r="E1679" t="s">
        <v>24529</v>
      </c>
      <c r="F1679">
        <v>4</v>
      </c>
    </row>
    <row r="1680" spans="1:6" x14ac:dyDescent="0.25">
      <c r="A1680" t="s">
        <v>51</v>
      </c>
      <c r="B1680">
        <v>2014</v>
      </c>
      <c r="C1680" t="s">
        <v>23</v>
      </c>
      <c r="D1680" t="s">
        <v>40</v>
      </c>
      <c r="E1680" t="s">
        <v>24530</v>
      </c>
      <c r="F1680">
        <v>2</v>
      </c>
    </row>
    <row r="1681" spans="1:6" x14ac:dyDescent="0.25">
      <c r="A1681" t="s">
        <v>51</v>
      </c>
      <c r="B1681">
        <v>2014</v>
      </c>
      <c r="C1681" t="s">
        <v>23</v>
      </c>
      <c r="D1681" t="s">
        <v>102</v>
      </c>
      <c r="E1681" t="s">
        <v>24531</v>
      </c>
      <c r="F1681">
        <v>8</v>
      </c>
    </row>
    <row r="1682" spans="1:6" x14ac:dyDescent="0.25">
      <c r="A1682" t="s">
        <v>51</v>
      </c>
      <c r="B1682">
        <v>2014</v>
      </c>
      <c r="C1682" t="s">
        <v>23</v>
      </c>
      <c r="D1682" t="s">
        <v>107</v>
      </c>
      <c r="E1682" t="s">
        <v>24532</v>
      </c>
      <c r="F1682">
        <v>9</v>
      </c>
    </row>
    <row r="1683" spans="1:6" x14ac:dyDescent="0.25">
      <c r="A1683" t="s">
        <v>51</v>
      </c>
      <c r="B1683">
        <v>2014</v>
      </c>
      <c r="C1683" t="s">
        <v>23</v>
      </c>
      <c r="D1683" t="s">
        <v>39</v>
      </c>
      <c r="E1683" t="s">
        <v>24533</v>
      </c>
      <c r="F1683">
        <v>10</v>
      </c>
    </row>
    <row r="1684" spans="1:6" x14ac:dyDescent="0.25">
      <c r="A1684" t="s">
        <v>51</v>
      </c>
      <c r="B1684">
        <v>2014</v>
      </c>
      <c r="C1684" t="s">
        <v>23</v>
      </c>
      <c r="D1684" t="s">
        <v>103</v>
      </c>
      <c r="E1684" t="s">
        <v>24534</v>
      </c>
      <c r="F1684">
        <v>53</v>
      </c>
    </row>
    <row r="1685" spans="1:6" x14ac:dyDescent="0.25">
      <c r="A1685" t="s">
        <v>51</v>
      </c>
      <c r="B1685">
        <v>2014</v>
      </c>
      <c r="C1685" t="s">
        <v>21</v>
      </c>
      <c r="D1685" t="s">
        <v>38</v>
      </c>
      <c r="E1685" t="s">
        <v>24535</v>
      </c>
      <c r="F1685">
        <v>2</v>
      </c>
    </row>
    <row r="1686" spans="1:6" x14ac:dyDescent="0.25">
      <c r="A1686" t="s">
        <v>51</v>
      </c>
      <c r="B1686">
        <v>2014</v>
      </c>
      <c r="C1686" t="s">
        <v>21</v>
      </c>
      <c r="D1686" t="s">
        <v>40</v>
      </c>
      <c r="E1686" t="s">
        <v>24536</v>
      </c>
      <c r="F1686">
        <v>2</v>
      </c>
    </row>
    <row r="1687" spans="1:6" x14ac:dyDescent="0.25">
      <c r="A1687" t="s">
        <v>51</v>
      </c>
      <c r="B1687">
        <v>2014</v>
      </c>
      <c r="C1687" t="s">
        <v>21</v>
      </c>
      <c r="D1687" t="s">
        <v>102</v>
      </c>
      <c r="E1687" t="s">
        <v>24537</v>
      </c>
      <c r="F1687">
        <v>7</v>
      </c>
    </row>
    <row r="1688" spans="1:6" x14ac:dyDescent="0.25">
      <c r="A1688" t="s">
        <v>51</v>
      </c>
      <c r="B1688">
        <v>2014</v>
      </c>
      <c r="C1688" t="s">
        <v>21</v>
      </c>
      <c r="D1688" t="s">
        <v>107</v>
      </c>
      <c r="E1688" t="s">
        <v>24538</v>
      </c>
      <c r="F1688">
        <v>9</v>
      </c>
    </row>
    <row r="1689" spans="1:6" x14ac:dyDescent="0.25">
      <c r="A1689" t="s">
        <v>51</v>
      </c>
      <c r="B1689">
        <v>2014</v>
      </c>
      <c r="C1689" t="s">
        <v>21</v>
      </c>
      <c r="D1689" t="s">
        <v>39</v>
      </c>
      <c r="E1689" t="s">
        <v>24539</v>
      </c>
      <c r="F1689">
        <v>16</v>
      </c>
    </row>
    <row r="1690" spans="1:6" x14ac:dyDescent="0.25">
      <c r="A1690" t="s">
        <v>51</v>
      </c>
      <c r="B1690">
        <v>2014</v>
      </c>
      <c r="C1690" t="s">
        <v>21</v>
      </c>
      <c r="D1690" t="s">
        <v>103</v>
      </c>
      <c r="E1690" t="s">
        <v>24540</v>
      </c>
      <c r="F1690">
        <v>47</v>
      </c>
    </row>
    <row r="1691" spans="1:6" x14ac:dyDescent="0.25">
      <c r="A1691" t="s">
        <v>51</v>
      </c>
      <c r="B1691">
        <v>2014</v>
      </c>
      <c r="C1691" t="s">
        <v>17</v>
      </c>
      <c r="D1691" t="s">
        <v>38</v>
      </c>
      <c r="E1691" t="s">
        <v>24541</v>
      </c>
      <c r="F1691">
        <v>4</v>
      </c>
    </row>
    <row r="1692" spans="1:6" x14ac:dyDescent="0.25">
      <c r="A1692" t="s">
        <v>51</v>
      </c>
      <c r="B1692">
        <v>2014</v>
      </c>
      <c r="C1692" t="s">
        <v>17</v>
      </c>
      <c r="D1692" t="s">
        <v>40</v>
      </c>
      <c r="E1692" t="s">
        <v>24542</v>
      </c>
      <c r="F1692">
        <v>1</v>
      </c>
    </row>
    <row r="1693" spans="1:6" x14ac:dyDescent="0.25">
      <c r="A1693" t="s">
        <v>51</v>
      </c>
      <c r="B1693">
        <v>2014</v>
      </c>
      <c r="C1693" t="s">
        <v>17</v>
      </c>
      <c r="D1693" t="s">
        <v>102</v>
      </c>
      <c r="E1693" t="s">
        <v>24543</v>
      </c>
      <c r="F1693">
        <v>15</v>
      </c>
    </row>
    <row r="1694" spans="1:6" x14ac:dyDescent="0.25">
      <c r="A1694" t="s">
        <v>51</v>
      </c>
      <c r="B1694">
        <v>2014</v>
      </c>
      <c r="C1694" t="s">
        <v>17</v>
      </c>
      <c r="D1694" t="s">
        <v>107</v>
      </c>
      <c r="E1694" t="s">
        <v>24544</v>
      </c>
      <c r="F1694">
        <v>15</v>
      </c>
    </row>
    <row r="1695" spans="1:6" x14ac:dyDescent="0.25">
      <c r="A1695" t="s">
        <v>51</v>
      </c>
      <c r="B1695">
        <v>2014</v>
      </c>
      <c r="C1695" t="s">
        <v>17</v>
      </c>
      <c r="D1695" t="s">
        <v>39</v>
      </c>
      <c r="E1695" t="s">
        <v>24545</v>
      </c>
      <c r="F1695">
        <v>5</v>
      </c>
    </row>
    <row r="1696" spans="1:6" x14ac:dyDescent="0.25">
      <c r="A1696" t="s">
        <v>51</v>
      </c>
      <c r="B1696">
        <v>2014</v>
      </c>
      <c r="C1696" t="s">
        <v>17</v>
      </c>
      <c r="D1696" t="s">
        <v>103</v>
      </c>
      <c r="E1696" t="s">
        <v>24546</v>
      </c>
      <c r="F1696">
        <v>107</v>
      </c>
    </row>
    <row r="1697" spans="1:6" x14ac:dyDescent="0.25">
      <c r="A1697" t="s">
        <v>51</v>
      </c>
      <c r="B1697">
        <v>2014</v>
      </c>
      <c r="C1697" t="s">
        <v>22852</v>
      </c>
      <c r="D1697" t="s">
        <v>102</v>
      </c>
      <c r="E1697" t="s">
        <v>24547</v>
      </c>
      <c r="F1697">
        <v>2</v>
      </c>
    </row>
    <row r="1698" spans="1:6" x14ac:dyDescent="0.25">
      <c r="A1698" t="s">
        <v>51</v>
      </c>
      <c r="B1698">
        <v>2014</v>
      </c>
      <c r="C1698" t="s">
        <v>22852</v>
      </c>
      <c r="D1698" t="s">
        <v>107</v>
      </c>
      <c r="E1698" t="s">
        <v>24548</v>
      </c>
      <c r="F1698">
        <v>1</v>
      </c>
    </row>
    <row r="1699" spans="1:6" x14ac:dyDescent="0.25">
      <c r="A1699" t="s">
        <v>51</v>
      </c>
      <c r="B1699">
        <v>2014</v>
      </c>
      <c r="C1699" t="s">
        <v>22852</v>
      </c>
      <c r="D1699" t="s">
        <v>39</v>
      </c>
      <c r="E1699" t="s">
        <v>24549</v>
      </c>
      <c r="F1699">
        <v>2</v>
      </c>
    </row>
    <row r="1700" spans="1:6" x14ac:dyDescent="0.25">
      <c r="A1700" t="s">
        <v>51</v>
      </c>
      <c r="B1700">
        <v>2014</v>
      </c>
      <c r="C1700" t="s">
        <v>22852</v>
      </c>
      <c r="D1700" t="s">
        <v>103</v>
      </c>
      <c r="E1700" t="s">
        <v>24550</v>
      </c>
      <c r="F1700">
        <v>20</v>
      </c>
    </row>
    <row r="1701" spans="1:6" x14ac:dyDescent="0.25">
      <c r="A1701" t="s">
        <v>51</v>
      </c>
      <c r="B1701">
        <v>2014</v>
      </c>
      <c r="C1701" t="s">
        <v>19</v>
      </c>
      <c r="D1701" t="s">
        <v>38</v>
      </c>
      <c r="E1701" t="s">
        <v>24551</v>
      </c>
      <c r="F1701">
        <v>2</v>
      </c>
    </row>
    <row r="1702" spans="1:6" x14ac:dyDescent="0.25">
      <c r="A1702" t="s">
        <v>51</v>
      </c>
      <c r="B1702">
        <v>2014</v>
      </c>
      <c r="C1702" t="s">
        <v>19</v>
      </c>
      <c r="D1702" t="s">
        <v>40</v>
      </c>
      <c r="E1702" t="s">
        <v>24552</v>
      </c>
      <c r="F1702">
        <v>1</v>
      </c>
    </row>
    <row r="1703" spans="1:6" x14ac:dyDescent="0.25">
      <c r="A1703" t="s">
        <v>51</v>
      </c>
      <c r="B1703">
        <v>2014</v>
      </c>
      <c r="C1703" t="s">
        <v>19</v>
      </c>
      <c r="D1703" t="s">
        <v>102</v>
      </c>
      <c r="E1703" t="s">
        <v>24553</v>
      </c>
      <c r="F1703">
        <v>11</v>
      </c>
    </row>
    <row r="1704" spans="1:6" x14ac:dyDescent="0.25">
      <c r="A1704" t="s">
        <v>51</v>
      </c>
      <c r="B1704">
        <v>2014</v>
      </c>
      <c r="C1704" t="s">
        <v>19</v>
      </c>
      <c r="D1704" t="s">
        <v>107</v>
      </c>
      <c r="E1704" t="s">
        <v>24554</v>
      </c>
      <c r="F1704">
        <v>13</v>
      </c>
    </row>
    <row r="1705" spans="1:6" x14ac:dyDescent="0.25">
      <c r="A1705" t="s">
        <v>51</v>
      </c>
      <c r="B1705">
        <v>2014</v>
      </c>
      <c r="C1705" t="s">
        <v>19</v>
      </c>
      <c r="D1705" t="s">
        <v>39</v>
      </c>
      <c r="E1705" t="s">
        <v>24555</v>
      </c>
      <c r="F1705">
        <v>13</v>
      </c>
    </row>
    <row r="1706" spans="1:6" x14ac:dyDescent="0.25">
      <c r="A1706" t="s">
        <v>51</v>
      </c>
      <c r="B1706">
        <v>2014</v>
      </c>
      <c r="C1706" t="s">
        <v>19</v>
      </c>
      <c r="D1706" t="s">
        <v>103</v>
      </c>
      <c r="E1706" t="s">
        <v>24556</v>
      </c>
      <c r="F1706">
        <v>72</v>
      </c>
    </row>
    <row r="1707" spans="1:6" x14ac:dyDescent="0.25">
      <c r="A1707" t="s">
        <v>51</v>
      </c>
      <c r="B1707">
        <v>2014</v>
      </c>
      <c r="C1707" t="s">
        <v>20</v>
      </c>
      <c r="D1707" t="s">
        <v>38</v>
      </c>
      <c r="E1707" t="s">
        <v>24557</v>
      </c>
      <c r="F1707">
        <v>1</v>
      </c>
    </row>
    <row r="1708" spans="1:6" x14ac:dyDescent="0.25">
      <c r="A1708" t="s">
        <v>51</v>
      </c>
      <c r="B1708">
        <v>2014</v>
      </c>
      <c r="C1708" t="s">
        <v>20</v>
      </c>
      <c r="D1708" t="s">
        <v>102</v>
      </c>
      <c r="E1708" t="s">
        <v>24558</v>
      </c>
      <c r="F1708">
        <v>2</v>
      </c>
    </row>
    <row r="1709" spans="1:6" x14ac:dyDescent="0.25">
      <c r="A1709" t="s">
        <v>51</v>
      </c>
      <c r="B1709">
        <v>2014</v>
      </c>
      <c r="C1709" t="s">
        <v>20</v>
      </c>
      <c r="D1709" t="s">
        <v>103</v>
      </c>
      <c r="E1709" t="s">
        <v>24559</v>
      </c>
      <c r="F1709">
        <v>22</v>
      </c>
    </row>
    <row r="1710" spans="1:6" x14ac:dyDescent="0.25">
      <c r="A1710" t="s">
        <v>51</v>
      </c>
      <c r="B1710">
        <v>2014</v>
      </c>
      <c r="C1710" t="s">
        <v>18</v>
      </c>
      <c r="D1710" t="s">
        <v>40</v>
      </c>
      <c r="E1710" t="s">
        <v>24560</v>
      </c>
      <c r="F1710">
        <v>1</v>
      </c>
    </row>
    <row r="1711" spans="1:6" x14ac:dyDescent="0.25">
      <c r="A1711" t="s">
        <v>51</v>
      </c>
      <c r="B1711">
        <v>2014</v>
      </c>
      <c r="C1711" t="s">
        <v>18</v>
      </c>
      <c r="D1711" t="s">
        <v>102</v>
      </c>
      <c r="E1711" t="s">
        <v>24561</v>
      </c>
      <c r="F1711">
        <v>11</v>
      </c>
    </row>
    <row r="1712" spans="1:6" x14ac:dyDescent="0.25">
      <c r="A1712" t="s">
        <v>51</v>
      </c>
      <c r="B1712">
        <v>2014</v>
      </c>
      <c r="C1712" t="s">
        <v>18</v>
      </c>
      <c r="D1712" t="s">
        <v>107</v>
      </c>
      <c r="E1712" t="s">
        <v>24562</v>
      </c>
      <c r="F1712">
        <v>7</v>
      </c>
    </row>
    <row r="1713" spans="1:6" x14ac:dyDescent="0.25">
      <c r="A1713" t="s">
        <v>51</v>
      </c>
      <c r="B1713">
        <v>2014</v>
      </c>
      <c r="C1713" t="s">
        <v>18</v>
      </c>
      <c r="D1713" t="s">
        <v>39</v>
      </c>
      <c r="E1713" t="s">
        <v>24563</v>
      </c>
      <c r="F1713">
        <v>2</v>
      </c>
    </row>
    <row r="1714" spans="1:6" x14ac:dyDescent="0.25">
      <c r="A1714" t="s">
        <v>51</v>
      </c>
      <c r="B1714">
        <v>2014</v>
      </c>
      <c r="C1714" t="s">
        <v>18</v>
      </c>
      <c r="D1714" t="s">
        <v>103</v>
      </c>
      <c r="E1714" t="s">
        <v>24564</v>
      </c>
      <c r="F1714">
        <v>62</v>
      </c>
    </row>
    <row r="1715" spans="1:6" x14ac:dyDescent="0.25">
      <c r="A1715" t="s">
        <v>53</v>
      </c>
      <c r="B1715">
        <v>2010</v>
      </c>
      <c r="C1715" t="s">
        <v>14</v>
      </c>
      <c r="D1715" t="s">
        <v>38</v>
      </c>
      <c r="E1715" t="s">
        <v>24565</v>
      </c>
      <c r="F1715">
        <v>2</v>
      </c>
    </row>
    <row r="1716" spans="1:6" x14ac:dyDescent="0.25">
      <c r="A1716" t="s">
        <v>53</v>
      </c>
      <c r="B1716">
        <v>2010</v>
      </c>
      <c r="C1716" t="s">
        <v>14</v>
      </c>
      <c r="D1716" t="s">
        <v>102</v>
      </c>
      <c r="E1716" t="s">
        <v>24566</v>
      </c>
      <c r="F1716">
        <v>8</v>
      </c>
    </row>
    <row r="1717" spans="1:6" x14ac:dyDescent="0.25">
      <c r="A1717" t="s">
        <v>53</v>
      </c>
      <c r="B1717">
        <v>2010</v>
      </c>
      <c r="C1717" t="s">
        <v>14</v>
      </c>
      <c r="D1717" t="s">
        <v>107</v>
      </c>
      <c r="E1717" t="s">
        <v>24567</v>
      </c>
      <c r="F1717">
        <v>11</v>
      </c>
    </row>
    <row r="1718" spans="1:6" x14ac:dyDescent="0.25">
      <c r="A1718" t="s">
        <v>53</v>
      </c>
      <c r="B1718">
        <v>2010</v>
      </c>
      <c r="C1718" t="s">
        <v>14</v>
      </c>
      <c r="D1718" t="s">
        <v>39</v>
      </c>
      <c r="E1718" t="s">
        <v>24568</v>
      </c>
      <c r="F1718">
        <v>4</v>
      </c>
    </row>
    <row r="1719" spans="1:6" x14ac:dyDescent="0.25">
      <c r="A1719" t="s">
        <v>53</v>
      </c>
      <c r="B1719">
        <v>2010</v>
      </c>
      <c r="C1719" t="s">
        <v>14</v>
      </c>
      <c r="D1719" t="s">
        <v>103</v>
      </c>
      <c r="E1719" t="s">
        <v>24569</v>
      </c>
      <c r="F1719">
        <v>77</v>
      </c>
    </row>
    <row r="1720" spans="1:6" x14ac:dyDescent="0.25">
      <c r="A1720" t="s">
        <v>53</v>
      </c>
      <c r="B1720">
        <v>2010</v>
      </c>
      <c r="C1720" t="s">
        <v>12</v>
      </c>
      <c r="D1720" t="s">
        <v>103</v>
      </c>
      <c r="E1720" t="s">
        <v>24570</v>
      </c>
      <c r="F1720">
        <v>11</v>
      </c>
    </row>
    <row r="1721" spans="1:6" x14ac:dyDescent="0.25">
      <c r="A1721" t="s">
        <v>53</v>
      </c>
      <c r="B1721">
        <v>2010</v>
      </c>
      <c r="C1721" t="s">
        <v>22</v>
      </c>
      <c r="D1721" t="s">
        <v>38</v>
      </c>
      <c r="E1721" t="s">
        <v>24571</v>
      </c>
      <c r="F1721">
        <v>2</v>
      </c>
    </row>
    <row r="1722" spans="1:6" x14ac:dyDescent="0.25">
      <c r="A1722" t="s">
        <v>53</v>
      </c>
      <c r="B1722">
        <v>2010</v>
      </c>
      <c r="C1722" t="s">
        <v>22</v>
      </c>
      <c r="D1722" t="s">
        <v>40</v>
      </c>
      <c r="E1722" t="s">
        <v>24572</v>
      </c>
      <c r="F1722">
        <v>3</v>
      </c>
    </row>
    <row r="1723" spans="1:6" x14ac:dyDescent="0.25">
      <c r="A1723" t="s">
        <v>53</v>
      </c>
      <c r="B1723">
        <v>2010</v>
      </c>
      <c r="C1723" t="s">
        <v>22</v>
      </c>
      <c r="D1723" t="s">
        <v>102</v>
      </c>
      <c r="E1723" t="s">
        <v>24573</v>
      </c>
      <c r="F1723">
        <v>8</v>
      </c>
    </row>
    <row r="1724" spans="1:6" x14ac:dyDescent="0.25">
      <c r="A1724" t="s">
        <v>53</v>
      </c>
      <c r="B1724">
        <v>2010</v>
      </c>
      <c r="C1724" t="s">
        <v>22</v>
      </c>
      <c r="D1724" t="s">
        <v>107</v>
      </c>
      <c r="E1724" t="s">
        <v>24574</v>
      </c>
      <c r="F1724">
        <v>5</v>
      </c>
    </row>
    <row r="1725" spans="1:6" x14ac:dyDescent="0.25">
      <c r="A1725" t="s">
        <v>53</v>
      </c>
      <c r="B1725">
        <v>2010</v>
      </c>
      <c r="C1725" t="s">
        <v>22</v>
      </c>
      <c r="D1725" t="s">
        <v>39</v>
      </c>
      <c r="E1725" t="s">
        <v>24575</v>
      </c>
      <c r="F1725">
        <v>5</v>
      </c>
    </row>
    <row r="1726" spans="1:6" x14ac:dyDescent="0.25">
      <c r="A1726" t="s">
        <v>53</v>
      </c>
      <c r="B1726">
        <v>2010</v>
      </c>
      <c r="C1726" t="s">
        <v>22</v>
      </c>
      <c r="D1726" t="s">
        <v>103</v>
      </c>
      <c r="E1726" t="s">
        <v>24576</v>
      </c>
      <c r="F1726">
        <v>48</v>
      </c>
    </row>
    <row r="1727" spans="1:6" x14ac:dyDescent="0.25">
      <c r="A1727" t="s">
        <v>53</v>
      </c>
      <c r="B1727">
        <v>2010</v>
      </c>
      <c r="C1727" t="s">
        <v>23</v>
      </c>
      <c r="D1727" t="s">
        <v>40</v>
      </c>
      <c r="E1727" t="s">
        <v>24577</v>
      </c>
      <c r="F1727">
        <v>1</v>
      </c>
    </row>
    <row r="1728" spans="1:6" x14ac:dyDescent="0.25">
      <c r="A1728" t="s">
        <v>53</v>
      </c>
      <c r="B1728">
        <v>2010</v>
      </c>
      <c r="C1728" t="s">
        <v>23</v>
      </c>
      <c r="D1728" t="s">
        <v>102</v>
      </c>
      <c r="E1728" t="s">
        <v>24578</v>
      </c>
      <c r="F1728">
        <v>4</v>
      </c>
    </row>
    <row r="1729" spans="1:6" x14ac:dyDescent="0.25">
      <c r="A1729" t="s">
        <v>53</v>
      </c>
      <c r="B1729">
        <v>2010</v>
      </c>
      <c r="C1729" t="s">
        <v>23</v>
      </c>
      <c r="D1729" t="s">
        <v>107</v>
      </c>
      <c r="E1729" t="s">
        <v>24579</v>
      </c>
      <c r="F1729">
        <v>7</v>
      </c>
    </row>
    <row r="1730" spans="1:6" x14ac:dyDescent="0.25">
      <c r="A1730" t="s">
        <v>53</v>
      </c>
      <c r="B1730">
        <v>2010</v>
      </c>
      <c r="C1730" t="s">
        <v>23</v>
      </c>
      <c r="D1730" t="s">
        <v>39</v>
      </c>
      <c r="E1730" t="s">
        <v>24580</v>
      </c>
      <c r="F1730">
        <v>5</v>
      </c>
    </row>
    <row r="1731" spans="1:6" x14ac:dyDescent="0.25">
      <c r="A1731" t="s">
        <v>53</v>
      </c>
      <c r="B1731">
        <v>2010</v>
      </c>
      <c r="C1731" t="s">
        <v>23</v>
      </c>
      <c r="D1731" t="s">
        <v>103</v>
      </c>
      <c r="E1731" t="s">
        <v>24581</v>
      </c>
      <c r="F1731">
        <v>51</v>
      </c>
    </row>
    <row r="1732" spans="1:6" x14ac:dyDescent="0.25">
      <c r="A1732" t="s">
        <v>53</v>
      </c>
      <c r="B1732">
        <v>2010</v>
      </c>
      <c r="C1732" t="s">
        <v>21</v>
      </c>
      <c r="D1732" t="s">
        <v>102</v>
      </c>
      <c r="E1732" t="s">
        <v>24582</v>
      </c>
      <c r="F1732">
        <v>3</v>
      </c>
    </row>
    <row r="1733" spans="1:6" x14ac:dyDescent="0.25">
      <c r="A1733" t="s">
        <v>53</v>
      </c>
      <c r="B1733">
        <v>2010</v>
      </c>
      <c r="C1733" t="s">
        <v>21</v>
      </c>
      <c r="D1733" t="s">
        <v>107</v>
      </c>
      <c r="E1733" t="s">
        <v>24583</v>
      </c>
      <c r="F1733">
        <v>1</v>
      </c>
    </row>
    <row r="1734" spans="1:6" x14ac:dyDescent="0.25">
      <c r="A1734" t="s">
        <v>53</v>
      </c>
      <c r="B1734">
        <v>2010</v>
      </c>
      <c r="C1734" t="s">
        <v>21</v>
      </c>
      <c r="D1734" t="s">
        <v>39</v>
      </c>
      <c r="E1734" t="s">
        <v>24584</v>
      </c>
      <c r="F1734">
        <v>6</v>
      </c>
    </row>
    <row r="1735" spans="1:6" x14ac:dyDescent="0.25">
      <c r="A1735" t="s">
        <v>53</v>
      </c>
      <c r="B1735">
        <v>2010</v>
      </c>
      <c r="C1735" t="s">
        <v>21</v>
      </c>
      <c r="D1735" t="s">
        <v>103</v>
      </c>
      <c r="E1735" t="s">
        <v>24585</v>
      </c>
      <c r="F1735">
        <v>34</v>
      </c>
    </row>
    <row r="1736" spans="1:6" x14ac:dyDescent="0.25">
      <c r="A1736" t="s">
        <v>53</v>
      </c>
      <c r="B1736">
        <v>2010</v>
      </c>
      <c r="C1736" t="s">
        <v>17</v>
      </c>
      <c r="D1736" t="s">
        <v>38</v>
      </c>
      <c r="E1736" t="s">
        <v>24586</v>
      </c>
      <c r="F1736">
        <v>2</v>
      </c>
    </row>
    <row r="1737" spans="1:6" x14ac:dyDescent="0.25">
      <c r="A1737" t="s">
        <v>53</v>
      </c>
      <c r="B1737">
        <v>2010</v>
      </c>
      <c r="C1737" t="s">
        <v>17</v>
      </c>
      <c r="D1737" t="s">
        <v>40</v>
      </c>
      <c r="E1737" t="s">
        <v>24587</v>
      </c>
      <c r="F1737">
        <v>1</v>
      </c>
    </row>
    <row r="1738" spans="1:6" x14ac:dyDescent="0.25">
      <c r="A1738" t="s">
        <v>53</v>
      </c>
      <c r="B1738">
        <v>2010</v>
      </c>
      <c r="C1738" t="s">
        <v>17</v>
      </c>
      <c r="D1738" t="s">
        <v>102</v>
      </c>
      <c r="E1738" t="s">
        <v>24588</v>
      </c>
      <c r="F1738">
        <v>8</v>
      </c>
    </row>
    <row r="1739" spans="1:6" x14ac:dyDescent="0.25">
      <c r="A1739" t="s">
        <v>53</v>
      </c>
      <c r="B1739">
        <v>2010</v>
      </c>
      <c r="C1739" t="s">
        <v>17</v>
      </c>
      <c r="D1739" t="s">
        <v>107</v>
      </c>
      <c r="E1739" t="s">
        <v>24589</v>
      </c>
      <c r="F1739">
        <v>8</v>
      </c>
    </row>
    <row r="1740" spans="1:6" x14ac:dyDescent="0.25">
      <c r="A1740" t="s">
        <v>53</v>
      </c>
      <c r="B1740">
        <v>2010</v>
      </c>
      <c r="C1740" t="s">
        <v>17</v>
      </c>
      <c r="D1740" t="s">
        <v>39</v>
      </c>
      <c r="E1740" t="s">
        <v>24590</v>
      </c>
      <c r="F1740">
        <v>4</v>
      </c>
    </row>
    <row r="1741" spans="1:6" x14ac:dyDescent="0.25">
      <c r="A1741" t="s">
        <v>53</v>
      </c>
      <c r="B1741">
        <v>2010</v>
      </c>
      <c r="C1741" t="s">
        <v>17</v>
      </c>
      <c r="D1741" t="s">
        <v>103</v>
      </c>
      <c r="E1741" t="s">
        <v>24591</v>
      </c>
      <c r="F1741">
        <v>100</v>
      </c>
    </row>
    <row r="1742" spans="1:6" x14ac:dyDescent="0.25">
      <c r="A1742" t="s">
        <v>53</v>
      </c>
      <c r="B1742">
        <v>2010</v>
      </c>
      <c r="C1742" t="s">
        <v>15</v>
      </c>
      <c r="D1742" t="s">
        <v>107</v>
      </c>
      <c r="E1742" t="s">
        <v>24592</v>
      </c>
      <c r="F1742">
        <v>1</v>
      </c>
    </row>
    <row r="1743" spans="1:6" x14ac:dyDescent="0.25">
      <c r="A1743" t="s">
        <v>53</v>
      </c>
      <c r="B1743">
        <v>2010</v>
      </c>
      <c r="C1743" t="s">
        <v>15</v>
      </c>
      <c r="D1743" t="s">
        <v>39</v>
      </c>
      <c r="E1743" t="s">
        <v>24593</v>
      </c>
      <c r="F1743">
        <v>1</v>
      </c>
    </row>
    <row r="1744" spans="1:6" x14ac:dyDescent="0.25">
      <c r="A1744" t="s">
        <v>53</v>
      </c>
      <c r="B1744">
        <v>2010</v>
      </c>
      <c r="C1744" t="s">
        <v>15</v>
      </c>
      <c r="D1744" t="s">
        <v>103</v>
      </c>
      <c r="E1744" t="s">
        <v>24594</v>
      </c>
      <c r="F1744">
        <v>18</v>
      </c>
    </row>
    <row r="1745" spans="1:6" x14ac:dyDescent="0.25">
      <c r="A1745" t="s">
        <v>53</v>
      </c>
      <c r="B1745">
        <v>2010</v>
      </c>
      <c r="C1745" t="s">
        <v>19</v>
      </c>
      <c r="D1745" t="s">
        <v>38</v>
      </c>
      <c r="E1745" t="s">
        <v>24595</v>
      </c>
      <c r="F1745">
        <v>1</v>
      </c>
    </row>
    <row r="1746" spans="1:6" x14ac:dyDescent="0.25">
      <c r="A1746" t="s">
        <v>53</v>
      </c>
      <c r="B1746">
        <v>2010</v>
      </c>
      <c r="C1746" t="s">
        <v>19</v>
      </c>
      <c r="D1746" t="s">
        <v>40</v>
      </c>
      <c r="E1746" t="s">
        <v>24596</v>
      </c>
      <c r="F1746">
        <v>2</v>
      </c>
    </row>
    <row r="1747" spans="1:6" x14ac:dyDescent="0.25">
      <c r="A1747" t="s">
        <v>53</v>
      </c>
      <c r="B1747">
        <v>2010</v>
      </c>
      <c r="C1747" t="s">
        <v>19</v>
      </c>
      <c r="D1747" t="s">
        <v>102</v>
      </c>
      <c r="E1747" t="s">
        <v>24597</v>
      </c>
      <c r="F1747">
        <v>4</v>
      </c>
    </row>
    <row r="1748" spans="1:6" x14ac:dyDescent="0.25">
      <c r="A1748" t="s">
        <v>53</v>
      </c>
      <c r="B1748">
        <v>2010</v>
      </c>
      <c r="C1748" t="s">
        <v>19</v>
      </c>
      <c r="D1748" t="s">
        <v>107</v>
      </c>
      <c r="E1748" t="s">
        <v>24598</v>
      </c>
      <c r="F1748">
        <v>6</v>
      </c>
    </row>
    <row r="1749" spans="1:6" x14ac:dyDescent="0.25">
      <c r="A1749" t="s">
        <v>53</v>
      </c>
      <c r="B1749">
        <v>2010</v>
      </c>
      <c r="C1749" t="s">
        <v>19</v>
      </c>
      <c r="D1749" t="s">
        <v>39</v>
      </c>
      <c r="E1749" t="s">
        <v>24599</v>
      </c>
      <c r="F1749">
        <v>2</v>
      </c>
    </row>
    <row r="1750" spans="1:6" x14ac:dyDescent="0.25">
      <c r="A1750" t="s">
        <v>53</v>
      </c>
      <c r="B1750">
        <v>2010</v>
      </c>
      <c r="C1750" t="s">
        <v>19</v>
      </c>
      <c r="D1750" t="s">
        <v>103</v>
      </c>
      <c r="E1750" t="s">
        <v>24600</v>
      </c>
      <c r="F1750">
        <v>41</v>
      </c>
    </row>
    <row r="1751" spans="1:6" x14ac:dyDescent="0.25">
      <c r="A1751" t="s">
        <v>53</v>
      </c>
      <c r="B1751">
        <v>2010</v>
      </c>
      <c r="C1751" t="s">
        <v>20</v>
      </c>
      <c r="D1751" t="s">
        <v>40</v>
      </c>
      <c r="E1751" t="s">
        <v>24601</v>
      </c>
      <c r="F1751">
        <v>2</v>
      </c>
    </row>
    <row r="1752" spans="1:6" x14ac:dyDescent="0.25">
      <c r="A1752" t="s">
        <v>53</v>
      </c>
      <c r="B1752">
        <v>2010</v>
      </c>
      <c r="C1752" t="s">
        <v>20</v>
      </c>
      <c r="D1752" t="s">
        <v>103</v>
      </c>
      <c r="E1752" t="s">
        <v>24602</v>
      </c>
      <c r="F1752">
        <v>17</v>
      </c>
    </row>
    <row r="1753" spans="1:6" x14ac:dyDescent="0.25">
      <c r="A1753" t="s">
        <v>53</v>
      </c>
      <c r="B1753">
        <v>2010</v>
      </c>
      <c r="C1753" t="s">
        <v>18</v>
      </c>
      <c r="D1753" t="s">
        <v>38</v>
      </c>
      <c r="E1753" t="s">
        <v>24603</v>
      </c>
      <c r="F1753">
        <v>1</v>
      </c>
    </row>
    <row r="1754" spans="1:6" x14ac:dyDescent="0.25">
      <c r="A1754" t="s">
        <v>53</v>
      </c>
      <c r="B1754">
        <v>2010</v>
      </c>
      <c r="C1754" t="s">
        <v>18</v>
      </c>
      <c r="D1754" t="s">
        <v>102</v>
      </c>
      <c r="E1754" t="s">
        <v>24604</v>
      </c>
      <c r="F1754">
        <v>2</v>
      </c>
    </row>
    <row r="1755" spans="1:6" x14ac:dyDescent="0.25">
      <c r="A1755" t="s">
        <v>53</v>
      </c>
      <c r="B1755">
        <v>2010</v>
      </c>
      <c r="C1755" t="s">
        <v>18</v>
      </c>
      <c r="D1755" t="s">
        <v>107</v>
      </c>
      <c r="E1755" t="s">
        <v>24605</v>
      </c>
      <c r="F1755">
        <v>6</v>
      </c>
    </row>
    <row r="1756" spans="1:6" x14ac:dyDescent="0.25">
      <c r="A1756" t="s">
        <v>53</v>
      </c>
      <c r="B1756">
        <v>2010</v>
      </c>
      <c r="C1756" t="s">
        <v>18</v>
      </c>
      <c r="D1756" t="s">
        <v>39</v>
      </c>
      <c r="E1756" t="s">
        <v>24606</v>
      </c>
      <c r="F1756">
        <v>5</v>
      </c>
    </row>
    <row r="1757" spans="1:6" x14ac:dyDescent="0.25">
      <c r="A1757" t="s">
        <v>53</v>
      </c>
      <c r="B1757">
        <v>2010</v>
      </c>
      <c r="C1757" t="s">
        <v>18</v>
      </c>
      <c r="D1757" t="s">
        <v>103</v>
      </c>
      <c r="E1757" t="s">
        <v>24607</v>
      </c>
      <c r="F1757">
        <v>34</v>
      </c>
    </row>
    <row r="1758" spans="1:6" x14ac:dyDescent="0.25">
      <c r="A1758" t="s">
        <v>53</v>
      </c>
      <c r="B1758">
        <v>2011</v>
      </c>
      <c r="C1758" t="s">
        <v>14</v>
      </c>
      <c r="D1758" t="s">
        <v>102</v>
      </c>
      <c r="E1758" t="s">
        <v>24608</v>
      </c>
      <c r="F1758">
        <v>14</v>
      </c>
    </row>
    <row r="1759" spans="1:6" x14ac:dyDescent="0.25">
      <c r="A1759" t="s">
        <v>53</v>
      </c>
      <c r="B1759">
        <v>2011</v>
      </c>
      <c r="C1759" t="s">
        <v>14</v>
      </c>
      <c r="D1759" t="s">
        <v>107</v>
      </c>
      <c r="E1759" t="s">
        <v>24609</v>
      </c>
      <c r="F1759">
        <v>5</v>
      </c>
    </row>
    <row r="1760" spans="1:6" x14ac:dyDescent="0.25">
      <c r="A1760" t="s">
        <v>53</v>
      </c>
      <c r="B1760">
        <v>2011</v>
      </c>
      <c r="C1760" t="s">
        <v>14</v>
      </c>
      <c r="D1760" t="s">
        <v>39</v>
      </c>
      <c r="E1760" t="s">
        <v>24610</v>
      </c>
      <c r="F1760">
        <v>11</v>
      </c>
    </row>
    <row r="1761" spans="1:6" x14ac:dyDescent="0.25">
      <c r="A1761" t="s">
        <v>53</v>
      </c>
      <c r="B1761">
        <v>2011</v>
      </c>
      <c r="C1761" t="s">
        <v>14</v>
      </c>
      <c r="D1761" t="s">
        <v>103</v>
      </c>
      <c r="E1761" t="s">
        <v>24611</v>
      </c>
      <c r="F1761">
        <v>69</v>
      </c>
    </row>
    <row r="1762" spans="1:6" x14ac:dyDescent="0.25">
      <c r="A1762" t="s">
        <v>53</v>
      </c>
      <c r="B1762">
        <v>2011</v>
      </c>
      <c r="C1762" t="s">
        <v>12</v>
      </c>
      <c r="D1762" t="s">
        <v>103</v>
      </c>
      <c r="E1762" t="s">
        <v>24612</v>
      </c>
      <c r="F1762">
        <v>11</v>
      </c>
    </row>
    <row r="1763" spans="1:6" x14ac:dyDescent="0.25">
      <c r="A1763" t="s">
        <v>53</v>
      </c>
      <c r="B1763">
        <v>2011</v>
      </c>
      <c r="C1763" t="s">
        <v>22</v>
      </c>
      <c r="D1763" t="s">
        <v>38</v>
      </c>
      <c r="E1763" t="s">
        <v>24613</v>
      </c>
      <c r="F1763">
        <v>1</v>
      </c>
    </row>
    <row r="1764" spans="1:6" x14ac:dyDescent="0.25">
      <c r="A1764" t="s">
        <v>53</v>
      </c>
      <c r="B1764">
        <v>2011</v>
      </c>
      <c r="C1764" t="s">
        <v>22</v>
      </c>
      <c r="D1764" t="s">
        <v>40</v>
      </c>
      <c r="E1764" t="s">
        <v>24614</v>
      </c>
      <c r="F1764">
        <v>2</v>
      </c>
    </row>
    <row r="1765" spans="1:6" x14ac:dyDescent="0.25">
      <c r="A1765" t="s">
        <v>53</v>
      </c>
      <c r="B1765">
        <v>2011</v>
      </c>
      <c r="C1765" t="s">
        <v>22</v>
      </c>
      <c r="D1765" t="s">
        <v>102</v>
      </c>
      <c r="E1765" t="s">
        <v>24615</v>
      </c>
      <c r="F1765">
        <v>11</v>
      </c>
    </row>
    <row r="1766" spans="1:6" x14ac:dyDescent="0.25">
      <c r="A1766" t="s">
        <v>53</v>
      </c>
      <c r="B1766">
        <v>2011</v>
      </c>
      <c r="C1766" t="s">
        <v>22</v>
      </c>
      <c r="D1766" t="s">
        <v>107</v>
      </c>
      <c r="E1766" t="s">
        <v>24616</v>
      </c>
      <c r="F1766">
        <v>4</v>
      </c>
    </row>
    <row r="1767" spans="1:6" x14ac:dyDescent="0.25">
      <c r="A1767" t="s">
        <v>53</v>
      </c>
      <c r="B1767">
        <v>2011</v>
      </c>
      <c r="C1767" t="s">
        <v>22</v>
      </c>
      <c r="D1767" t="s">
        <v>39</v>
      </c>
      <c r="E1767" t="s">
        <v>24617</v>
      </c>
      <c r="F1767">
        <v>5</v>
      </c>
    </row>
    <row r="1768" spans="1:6" x14ac:dyDescent="0.25">
      <c r="A1768" t="s">
        <v>53</v>
      </c>
      <c r="B1768">
        <v>2011</v>
      </c>
      <c r="C1768" t="s">
        <v>22</v>
      </c>
      <c r="D1768" t="s">
        <v>103</v>
      </c>
      <c r="E1768" t="s">
        <v>24618</v>
      </c>
      <c r="F1768">
        <v>43</v>
      </c>
    </row>
    <row r="1769" spans="1:6" x14ac:dyDescent="0.25">
      <c r="A1769" t="s">
        <v>53</v>
      </c>
      <c r="B1769">
        <v>2011</v>
      </c>
      <c r="C1769" t="s">
        <v>23</v>
      </c>
      <c r="D1769" t="s">
        <v>40</v>
      </c>
      <c r="E1769" t="s">
        <v>24619</v>
      </c>
      <c r="F1769">
        <v>2</v>
      </c>
    </row>
    <row r="1770" spans="1:6" x14ac:dyDescent="0.25">
      <c r="A1770" t="s">
        <v>53</v>
      </c>
      <c r="B1770">
        <v>2011</v>
      </c>
      <c r="C1770" t="s">
        <v>23</v>
      </c>
      <c r="D1770" t="s">
        <v>102</v>
      </c>
      <c r="E1770" t="s">
        <v>24620</v>
      </c>
      <c r="F1770">
        <v>7</v>
      </c>
    </row>
    <row r="1771" spans="1:6" x14ac:dyDescent="0.25">
      <c r="A1771" t="s">
        <v>53</v>
      </c>
      <c r="B1771">
        <v>2011</v>
      </c>
      <c r="C1771" t="s">
        <v>23</v>
      </c>
      <c r="D1771" t="s">
        <v>107</v>
      </c>
      <c r="E1771" t="s">
        <v>24621</v>
      </c>
      <c r="F1771">
        <v>2</v>
      </c>
    </row>
    <row r="1772" spans="1:6" x14ac:dyDescent="0.25">
      <c r="A1772" t="s">
        <v>53</v>
      </c>
      <c r="B1772">
        <v>2011</v>
      </c>
      <c r="C1772" t="s">
        <v>23</v>
      </c>
      <c r="D1772" t="s">
        <v>39</v>
      </c>
      <c r="E1772" t="s">
        <v>24622</v>
      </c>
      <c r="F1772">
        <v>5</v>
      </c>
    </row>
    <row r="1773" spans="1:6" x14ac:dyDescent="0.25">
      <c r="A1773" t="s">
        <v>53</v>
      </c>
      <c r="B1773">
        <v>2011</v>
      </c>
      <c r="C1773" t="s">
        <v>23</v>
      </c>
      <c r="D1773" t="s">
        <v>103</v>
      </c>
      <c r="E1773" t="s">
        <v>24623</v>
      </c>
      <c r="F1773">
        <v>51</v>
      </c>
    </row>
    <row r="1774" spans="1:6" x14ac:dyDescent="0.25">
      <c r="A1774" t="s">
        <v>53</v>
      </c>
      <c r="B1774">
        <v>2011</v>
      </c>
      <c r="C1774" t="s">
        <v>21</v>
      </c>
      <c r="D1774" t="s">
        <v>40</v>
      </c>
      <c r="E1774" t="s">
        <v>24624</v>
      </c>
      <c r="F1774">
        <v>2</v>
      </c>
    </row>
    <row r="1775" spans="1:6" x14ac:dyDescent="0.25">
      <c r="A1775" t="s">
        <v>53</v>
      </c>
      <c r="B1775">
        <v>2011</v>
      </c>
      <c r="C1775" t="s">
        <v>21</v>
      </c>
      <c r="D1775" t="s">
        <v>102</v>
      </c>
      <c r="E1775" t="s">
        <v>24625</v>
      </c>
      <c r="F1775">
        <v>7</v>
      </c>
    </row>
    <row r="1776" spans="1:6" x14ac:dyDescent="0.25">
      <c r="A1776" t="s">
        <v>53</v>
      </c>
      <c r="B1776">
        <v>2011</v>
      </c>
      <c r="C1776" t="s">
        <v>21</v>
      </c>
      <c r="D1776" t="s">
        <v>107</v>
      </c>
      <c r="E1776" t="s">
        <v>24626</v>
      </c>
      <c r="F1776">
        <v>2</v>
      </c>
    </row>
    <row r="1777" spans="1:6" x14ac:dyDescent="0.25">
      <c r="A1777" t="s">
        <v>53</v>
      </c>
      <c r="B1777">
        <v>2011</v>
      </c>
      <c r="C1777" t="s">
        <v>21</v>
      </c>
      <c r="D1777" t="s">
        <v>39</v>
      </c>
      <c r="E1777" t="s">
        <v>24627</v>
      </c>
      <c r="F1777">
        <v>4</v>
      </c>
    </row>
    <row r="1778" spans="1:6" x14ac:dyDescent="0.25">
      <c r="A1778" t="s">
        <v>53</v>
      </c>
      <c r="B1778">
        <v>2011</v>
      </c>
      <c r="C1778" t="s">
        <v>21</v>
      </c>
      <c r="D1778" t="s">
        <v>103</v>
      </c>
      <c r="E1778" t="s">
        <v>24628</v>
      </c>
      <c r="F1778">
        <v>25</v>
      </c>
    </row>
    <row r="1779" spans="1:6" x14ac:dyDescent="0.25">
      <c r="A1779" t="s">
        <v>53</v>
      </c>
      <c r="B1779">
        <v>2011</v>
      </c>
      <c r="C1779" t="s">
        <v>17</v>
      </c>
      <c r="D1779" t="s">
        <v>38</v>
      </c>
      <c r="E1779" t="s">
        <v>24629</v>
      </c>
      <c r="F1779">
        <v>2</v>
      </c>
    </row>
    <row r="1780" spans="1:6" x14ac:dyDescent="0.25">
      <c r="A1780" t="s">
        <v>53</v>
      </c>
      <c r="B1780">
        <v>2011</v>
      </c>
      <c r="C1780" t="s">
        <v>17</v>
      </c>
      <c r="D1780" t="s">
        <v>40</v>
      </c>
      <c r="E1780" t="s">
        <v>24630</v>
      </c>
      <c r="F1780">
        <v>1</v>
      </c>
    </row>
    <row r="1781" spans="1:6" x14ac:dyDescent="0.25">
      <c r="A1781" t="s">
        <v>53</v>
      </c>
      <c r="B1781">
        <v>2011</v>
      </c>
      <c r="C1781" t="s">
        <v>17</v>
      </c>
      <c r="D1781" t="s">
        <v>102</v>
      </c>
      <c r="E1781" t="s">
        <v>24631</v>
      </c>
      <c r="F1781">
        <v>8</v>
      </c>
    </row>
    <row r="1782" spans="1:6" x14ac:dyDescent="0.25">
      <c r="A1782" t="s">
        <v>53</v>
      </c>
      <c r="B1782">
        <v>2011</v>
      </c>
      <c r="C1782" t="s">
        <v>17</v>
      </c>
      <c r="D1782" t="s">
        <v>107</v>
      </c>
      <c r="E1782" t="s">
        <v>24632</v>
      </c>
      <c r="F1782">
        <v>5</v>
      </c>
    </row>
    <row r="1783" spans="1:6" x14ac:dyDescent="0.25">
      <c r="A1783" t="s">
        <v>53</v>
      </c>
      <c r="B1783">
        <v>2011</v>
      </c>
      <c r="C1783" t="s">
        <v>17</v>
      </c>
      <c r="D1783" t="s">
        <v>39</v>
      </c>
      <c r="E1783" t="s">
        <v>24633</v>
      </c>
      <c r="F1783">
        <v>5</v>
      </c>
    </row>
    <row r="1784" spans="1:6" x14ac:dyDescent="0.25">
      <c r="A1784" t="s">
        <v>53</v>
      </c>
      <c r="B1784">
        <v>2011</v>
      </c>
      <c r="C1784" t="s">
        <v>17</v>
      </c>
      <c r="D1784" t="s">
        <v>103</v>
      </c>
      <c r="E1784" t="s">
        <v>24634</v>
      </c>
      <c r="F1784">
        <v>99</v>
      </c>
    </row>
    <row r="1785" spans="1:6" x14ac:dyDescent="0.25">
      <c r="A1785" t="s">
        <v>53</v>
      </c>
      <c r="B1785">
        <v>2011</v>
      </c>
      <c r="C1785" t="s">
        <v>15</v>
      </c>
      <c r="D1785" t="s">
        <v>102</v>
      </c>
      <c r="E1785" t="s">
        <v>24635</v>
      </c>
      <c r="F1785">
        <v>3</v>
      </c>
    </row>
    <row r="1786" spans="1:6" x14ac:dyDescent="0.25">
      <c r="A1786" t="s">
        <v>53</v>
      </c>
      <c r="B1786">
        <v>2011</v>
      </c>
      <c r="C1786" t="s">
        <v>15</v>
      </c>
      <c r="D1786" t="s">
        <v>103</v>
      </c>
      <c r="E1786" t="s">
        <v>24636</v>
      </c>
      <c r="F1786">
        <v>13</v>
      </c>
    </row>
    <row r="1787" spans="1:6" x14ac:dyDescent="0.25">
      <c r="A1787" t="s">
        <v>53</v>
      </c>
      <c r="B1787">
        <v>2011</v>
      </c>
      <c r="C1787" t="s">
        <v>19</v>
      </c>
      <c r="D1787" t="s">
        <v>38</v>
      </c>
      <c r="E1787" t="s">
        <v>24637</v>
      </c>
      <c r="F1787">
        <v>1</v>
      </c>
    </row>
    <row r="1788" spans="1:6" x14ac:dyDescent="0.25">
      <c r="A1788" t="s">
        <v>53</v>
      </c>
      <c r="B1788">
        <v>2011</v>
      </c>
      <c r="C1788" t="s">
        <v>19</v>
      </c>
      <c r="D1788" t="s">
        <v>40</v>
      </c>
      <c r="E1788" t="s">
        <v>24638</v>
      </c>
      <c r="F1788">
        <v>1</v>
      </c>
    </row>
    <row r="1789" spans="1:6" x14ac:dyDescent="0.25">
      <c r="A1789" t="s">
        <v>53</v>
      </c>
      <c r="B1789">
        <v>2011</v>
      </c>
      <c r="C1789" t="s">
        <v>19</v>
      </c>
      <c r="D1789" t="s">
        <v>102</v>
      </c>
      <c r="E1789" t="s">
        <v>24639</v>
      </c>
      <c r="F1789">
        <v>7</v>
      </c>
    </row>
    <row r="1790" spans="1:6" x14ac:dyDescent="0.25">
      <c r="A1790" t="s">
        <v>53</v>
      </c>
      <c r="B1790">
        <v>2011</v>
      </c>
      <c r="C1790" t="s">
        <v>19</v>
      </c>
      <c r="D1790" t="s">
        <v>107</v>
      </c>
      <c r="E1790" t="s">
        <v>24640</v>
      </c>
      <c r="F1790">
        <v>3</v>
      </c>
    </row>
    <row r="1791" spans="1:6" x14ac:dyDescent="0.25">
      <c r="A1791" t="s">
        <v>53</v>
      </c>
      <c r="B1791">
        <v>2011</v>
      </c>
      <c r="C1791" t="s">
        <v>19</v>
      </c>
      <c r="D1791" t="s">
        <v>39</v>
      </c>
      <c r="E1791" t="s">
        <v>24641</v>
      </c>
      <c r="F1791">
        <v>1</v>
      </c>
    </row>
    <row r="1792" spans="1:6" x14ac:dyDescent="0.25">
      <c r="A1792" t="s">
        <v>53</v>
      </c>
      <c r="B1792">
        <v>2011</v>
      </c>
      <c r="C1792" t="s">
        <v>19</v>
      </c>
      <c r="D1792" t="s">
        <v>103</v>
      </c>
      <c r="E1792" t="s">
        <v>24642</v>
      </c>
      <c r="F1792">
        <v>52</v>
      </c>
    </row>
    <row r="1793" spans="1:6" x14ac:dyDescent="0.25">
      <c r="A1793" t="s">
        <v>53</v>
      </c>
      <c r="B1793">
        <v>2011</v>
      </c>
      <c r="C1793" t="s">
        <v>20</v>
      </c>
      <c r="D1793" t="s">
        <v>102</v>
      </c>
      <c r="E1793" t="s">
        <v>24643</v>
      </c>
      <c r="F1793">
        <v>1</v>
      </c>
    </row>
    <row r="1794" spans="1:6" x14ac:dyDescent="0.25">
      <c r="A1794" t="s">
        <v>53</v>
      </c>
      <c r="B1794">
        <v>2011</v>
      </c>
      <c r="C1794" t="s">
        <v>20</v>
      </c>
      <c r="D1794" t="s">
        <v>103</v>
      </c>
      <c r="E1794" t="s">
        <v>24644</v>
      </c>
      <c r="F1794">
        <v>6</v>
      </c>
    </row>
    <row r="1795" spans="1:6" x14ac:dyDescent="0.25">
      <c r="A1795" t="s">
        <v>53</v>
      </c>
      <c r="B1795">
        <v>2011</v>
      </c>
      <c r="C1795" t="s">
        <v>18</v>
      </c>
      <c r="D1795" t="s">
        <v>40</v>
      </c>
      <c r="E1795" t="s">
        <v>24645</v>
      </c>
      <c r="F1795">
        <v>1</v>
      </c>
    </row>
    <row r="1796" spans="1:6" x14ac:dyDescent="0.25">
      <c r="A1796" t="s">
        <v>53</v>
      </c>
      <c r="B1796">
        <v>2011</v>
      </c>
      <c r="C1796" t="s">
        <v>18</v>
      </c>
      <c r="D1796" t="s">
        <v>102</v>
      </c>
      <c r="E1796" t="s">
        <v>24646</v>
      </c>
      <c r="F1796">
        <v>9</v>
      </c>
    </row>
    <row r="1797" spans="1:6" x14ac:dyDescent="0.25">
      <c r="A1797" t="s">
        <v>53</v>
      </c>
      <c r="B1797">
        <v>2011</v>
      </c>
      <c r="C1797" t="s">
        <v>18</v>
      </c>
      <c r="D1797" t="s">
        <v>107</v>
      </c>
      <c r="E1797" t="s">
        <v>24647</v>
      </c>
      <c r="F1797">
        <v>6</v>
      </c>
    </row>
    <row r="1798" spans="1:6" x14ac:dyDescent="0.25">
      <c r="A1798" t="s">
        <v>53</v>
      </c>
      <c r="B1798">
        <v>2011</v>
      </c>
      <c r="C1798" t="s">
        <v>18</v>
      </c>
      <c r="D1798" t="s">
        <v>39</v>
      </c>
      <c r="E1798" t="s">
        <v>24648</v>
      </c>
      <c r="F1798">
        <v>5</v>
      </c>
    </row>
    <row r="1799" spans="1:6" x14ac:dyDescent="0.25">
      <c r="A1799" t="s">
        <v>53</v>
      </c>
      <c r="B1799">
        <v>2011</v>
      </c>
      <c r="C1799" t="s">
        <v>18</v>
      </c>
      <c r="D1799" t="s">
        <v>103</v>
      </c>
      <c r="E1799" t="s">
        <v>24649</v>
      </c>
      <c r="F1799">
        <v>34</v>
      </c>
    </row>
    <row r="1800" spans="1:6" x14ac:dyDescent="0.25">
      <c r="A1800" t="s">
        <v>53</v>
      </c>
      <c r="B1800">
        <v>2012</v>
      </c>
      <c r="C1800" t="s">
        <v>14</v>
      </c>
      <c r="D1800" t="s">
        <v>38</v>
      </c>
      <c r="E1800" t="s">
        <v>24650</v>
      </c>
      <c r="F1800">
        <v>2</v>
      </c>
    </row>
    <row r="1801" spans="1:6" x14ac:dyDescent="0.25">
      <c r="A1801" t="s">
        <v>53</v>
      </c>
      <c r="B1801">
        <v>2012</v>
      </c>
      <c r="C1801" t="s">
        <v>14</v>
      </c>
      <c r="D1801" t="s">
        <v>40</v>
      </c>
      <c r="E1801" t="s">
        <v>24651</v>
      </c>
      <c r="F1801">
        <v>1</v>
      </c>
    </row>
    <row r="1802" spans="1:6" x14ac:dyDescent="0.25">
      <c r="A1802" t="s">
        <v>53</v>
      </c>
      <c r="B1802">
        <v>2012</v>
      </c>
      <c r="C1802" t="s">
        <v>14</v>
      </c>
      <c r="D1802" t="s">
        <v>102</v>
      </c>
      <c r="E1802" t="s">
        <v>24652</v>
      </c>
      <c r="F1802">
        <v>8</v>
      </c>
    </row>
    <row r="1803" spans="1:6" x14ac:dyDescent="0.25">
      <c r="A1803" t="s">
        <v>53</v>
      </c>
      <c r="B1803">
        <v>2012</v>
      </c>
      <c r="C1803" t="s">
        <v>14</v>
      </c>
      <c r="D1803" t="s">
        <v>107</v>
      </c>
      <c r="E1803" t="s">
        <v>24653</v>
      </c>
      <c r="F1803">
        <v>4</v>
      </c>
    </row>
    <row r="1804" spans="1:6" x14ac:dyDescent="0.25">
      <c r="A1804" t="s">
        <v>53</v>
      </c>
      <c r="B1804">
        <v>2012</v>
      </c>
      <c r="C1804" t="s">
        <v>14</v>
      </c>
      <c r="D1804" t="s">
        <v>39</v>
      </c>
      <c r="E1804" t="s">
        <v>24654</v>
      </c>
      <c r="F1804">
        <v>5</v>
      </c>
    </row>
    <row r="1805" spans="1:6" x14ac:dyDescent="0.25">
      <c r="A1805" t="s">
        <v>53</v>
      </c>
      <c r="B1805">
        <v>2012</v>
      </c>
      <c r="C1805" t="s">
        <v>14</v>
      </c>
      <c r="D1805" t="s">
        <v>103</v>
      </c>
      <c r="E1805" t="s">
        <v>24655</v>
      </c>
      <c r="F1805">
        <v>56</v>
      </c>
    </row>
    <row r="1806" spans="1:6" x14ac:dyDescent="0.25">
      <c r="A1806" t="s">
        <v>53</v>
      </c>
      <c r="B1806">
        <v>2012</v>
      </c>
      <c r="C1806" t="s">
        <v>12</v>
      </c>
      <c r="D1806" t="s">
        <v>39</v>
      </c>
      <c r="E1806" t="s">
        <v>24656</v>
      </c>
      <c r="F1806">
        <v>4</v>
      </c>
    </row>
    <row r="1807" spans="1:6" x14ac:dyDescent="0.25">
      <c r="A1807" t="s">
        <v>53</v>
      </c>
      <c r="B1807">
        <v>2012</v>
      </c>
      <c r="C1807" t="s">
        <v>12</v>
      </c>
      <c r="D1807" t="s">
        <v>103</v>
      </c>
      <c r="E1807" t="s">
        <v>24657</v>
      </c>
      <c r="F1807">
        <v>7</v>
      </c>
    </row>
    <row r="1808" spans="1:6" x14ac:dyDescent="0.25">
      <c r="A1808" t="s">
        <v>53</v>
      </c>
      <c r="B1808">
        <v>2012</v>
      </c>
      <c r="C1808" t="s">
        <v>22</v>
      </c>
      <c r="D1808" t="s">
        <v>38</v>
      </c>
      <c r="E1808" t="s">
        <v>24658</v>
      </c>
      <c r="F1808">
        <v>3</v>
      </c>
    </row>
    <row r="1809" spans="1:6" x14ac:dyDescent="0.25">
      <c r="A1809" t="s">
        <v>53</v>
      </c>
      <c r="B1809">
        <v>2012</v>
      </c>
      <c r="C1809" t="s">
        <v>22</v>
      </c>
      <c r="D1809" t="s">
        <v>40</v>
      </c>
      <c r="E1809" t="s">
        <v>24659</v>
      </c>
      <c r="F1809">
        <v>3</v>
      </c>
    </row>
    <row r="1810" spans="1:6" x14ac:dyDescent="0.25">
      <c r="A1810" t="s">
        <v>53</v>
      </c>
      <c r="B1810">
        <v>2012</v>
      </c>
      <c r="C1810" t="s">
        <v>22</v>
      </c>
      <c r="D1810" t="s">
        <v>102</v>
      </c>
      <c r="E1810" t="s">
        <v>24660</v>
      </c>
      <c r="F1810">
        <v>6</v>
      </c>
    </row>
    <row r="1811" spans="1:6" x14ac:dyDescent="0.25">
      <c r="A1811" t="s">
        <v>53</v>
      </c>
      <c r="B1811">
        <v>2012</v>
      </c>
      <c r="C1811" t="s">
        <v>22</v>
      </c>
      <c r="D1811" t="s">
        <v>107</v>
      </c>
      <c r="E1811" t="s">
        <v>24661</v>
      </c>
      <c r="F1811">
        <v>11</v>
      </c>
    </row>
    <row r="1812" spans="1:6" x14ac:dyDescent="0.25">
      <c r="A1812" t="s">
        <v>53</v>
      </c>
      <c r="B1812">
        <v>2012</v>
      </c>
      <c r="C1812" t="s">
        <v>22</v>
      </c>
      <c r="D1812" t="s">
        <v>39</v>
      </c>
      <c r="E1812" t="s">
        <v>24662</v>
      </c>
      <c r="F1812">
        <v>2</v>
      </c>
    </row>
    <row r="1813" spans="1:6" x14ac:dyDescent="0.25">
      <c r="A1813" t="s">
        <v>53</v>
      </c>
      <c r="B1813">
        <v>2012</v>
      </c>
      <c r="C1813" t="s">
        <v>22</v>
      </c>
      <c r="D1813" t="s">
        <v>103</v>
      </c>
      <c r="E1813" t="s">
        <v>24663</v>
      </c>
      <c r="F1813">
        <v>46</v>
      </c>
    </row>
    <row r="1814" spans="1:6" x14ac:dyDescent="0.25">
      <c r="A1814" t="s">
        <v>53</v>
      </c>
      <c r="B1814">
        <v>2012</v>
      </c>
      <c r="C1814" t="s">
        <v>23</v>
      </c>
      <c r="D1814" t="s">
        <v>38</v>
      </c>
      <c r="E1814" t="s">
        <v>24664</v>
      </c>
      <c r="F1814">
        <v>3</v>
      </c>
    </row>
    <row r="1815" spans="1:6" x14ac:dyDescent="0.25">
      <c r="A1815" t="s">
        <v>53</v>
      </c>
      <c r="B1815">
        <v>2012</v>
      </c>
      <c r="C1815" t="s">
        <v>23</v>
      </c>
      <c r="D1815" t="s">
        <v>40</v>
      </c>
      <c r="E1815" t="s">
        <v>24665</v>
      </c>
      <c r="F1815">
        <v>1</v>
      </c>
    </row>
    <row r="1816" spans="1:6" x14ac:dyDescent="0.25">
      <c r="A1816" t="s">
        <v>53</v>
      </c>
      <c r="B1816">
        <v>2012</v>
      </c>
      <c r="C1816" t="s">
        <v>23</v>
      </c>
      <c r="D1816" t="s">
        <v>102</v>
      </c>
      <c r="E1816" t="s">
        <v>24666</v>
      </c>
      <c r="F1816">
        <v>6</v>
      </c>
    </row>
    <row r="1817" spans="1:6" x14ac:dyDescent="0.25">
      <c r="A1817" t="s">
        <v>53</v>
      </c>
      <c r="B1817">
        <v>2012</v>
      </c>
      <c r="C1817" t="s">
        <v>23</v>
      </c>
      <c r="D1817" t="s">
        <v>107</v>
      </c>
      <c r="E1817" t="s">
        <v>24667</v>
      </c>
      <c r="F1817">
        <v>8</v>
      </c>
    </row>
    <row r="1818" spans="1:6" x14ac:dyDescent="0.25">
      <c r="A1818" t="s">
        <v>53</v>
      </c>
      <c r="B1818">
        <v>2012</v>
      </c>
      <c r="C1818" t="s">
        <v>23</v>
      </c>
      <c r="D1818" t="s">
        <v>39</v>
      </c>
      <c r="E1818" t="s">
        <v>24668</v>
      </c>
      <c r="F1818">
        <v>3</v>
      </c>
    </row>
    <row r="1819" spans="1:6" x14ac:dyDescent="0.25">
      <c r="A1819" t="s">
        <v>53</v>
      </c>
      <c r="B1819">
        <v>2012</v>
      </c>
      <c r="C1819" t="s">
        <v>23</v>
      </c>
      <c r="D1819" t="s">
        <v>103</v>
      </c>
      <c r="E1819" t="s">
        <v>24669</v>
      </c>
      <c r="F1819">
        <v>48</v>
      </c>
    </row>
    <row r="1820" spans="1:6" x14ac:dyDescent="0.25">
      <c r="A1820" t="s">
        <v>53</v>
      </c>
      <c r="B1820">
        <v>2012</v>
      </c>
      <c r="C1820" t="s">
        <v>21</v>
      </c>
      <c r="D1820" t="s">
        <v>40</v>
      </c>
      <c r="E1820" t="s">
        <v>24670</v>
      </c>
      <c r="F1820">
        <v>2</v>
      </c>
    </row>
    <row r="1821" spans="1:6" x14ac:dyDescent="0.25">
      <c r="A1821" t="s">
        <v>53</v>
      </c>
      <c r="B1821">
        <v>2012</v>
      </c>
      <c r="C1821" t="s">
        <v>21</v>
      </c>
      <c r="D1821" t="s">
        <v>102</v>
      </c>
      <c r="E1821" t="s">
        <v>24671</v>
      </c>
      <c r="F1821">
        <v>4</v>
      </c>
    </row>
    <row r="1822" spans="1:6" x14ac:dyDescent="0.25">
      <c r="A1822" t="s">
        <v>53</v>
      </c>
      <c r="B1822">
        <v>2012</v>
      </c>
      <c r="C1822" t="s">
        <v>21</v>
      </c>
      <c r="D1822" t="s">
        <v>107</v>
      </c>
      <c r="E1822" t="s">
        <v>24672</v>
      </c>
      <c r="F1822">
        <v>5</v>
      </c>
    </row>
    <row r="1823" spans="1:6" x14ac:dyDescent="0.25">
      <c r="A1823" t="s">
        <v>53</v>
      </c>
      <c r="B1823">
        <v>2012</v>
      </c>
      <c r="C1823" t="s">
        <v>21</v>
      </c>
      <c r="D1823" t="s">
        <v>39</v>
      </c>
      <c r="E1823" t="s">
        <v>24673</v>
      </c>
      <c r="F1823">
        <v>3</v>
      </c>
    </row>
    <row r="1824" spans="1:6" x14ac:dyDescent="0.25">
      <c r="A1824" t="s">
        <v>53</v>
      </c>
      <c r="B1824">
        <v>2012</v>
      </c>
      <c r="C1824" t="s">
        <v>21</v>
      </c>
      <c r="D1824" t="s">
        <v>103</v>
      </c>
      <c r="E1824" t="s">
        <v>24674</v>
      </c>
      <c r="F1824">
        <v>26</v>
      </c>
    </row>
    <row r="1825" spans="1:6" x14ac:dyDescent="0.25">
      <c r="A1825" t="s">
        <v>53</v>
      </c>
      <c r="B1825">
        <v>2012</v>
      </c>
      <c r="C1825" t="s">
        <v>17</v>
      </c>
      <c r="D1825" t="s">
        <v>38</v>
      </c>
      <c r="E1825" t="s">
        <v>24675</v>
      </c>
      <c r="F1825">
        <v>1</v>
      </c>
    </row>
    <row r="1826" spans="1:6" x14ac:dyDescent="0.25">
      <c r="A1826" t="s">
        <v>53</v>
      </c>
      <c r="B1826">
        <v>2012</v>
      </c>
      <c r="C1826" t="s">
        <v>17</v>
      </c>
      <c r="D1826" t="s">
        <v>40</v>
      </c>
      <c r="E1826" t="s">
        <v>24676</v>
      </c>
      <c r="F1826">
        <v>1</v>
      </c>
    </row>
    <row r="1827" spans="1:6" x14ac:dyDescent="0.25">
      <c r="A1827" t="s">
        <v>53</v>
      </c>
      <c r="B1827">
        <v>2012</v>
      </c>
      <c r="C1827" t="s">
        <v>17</v>
      </c>
      <c r="D1827" t="s">
        <v>102</v>
      </c>
      <c r="E1827" t="s">
        <v>24677</v>
      </c>
      <c r="F1827">
        <v>8</v>
      </c>
    </row>
    <row r="1828" spans="1:6" x14ac:dyDescent="0.25">
      <c r="A1828" t="s">
        <v>53</v>
      </c>
      <c r="B1828">
        <v>2012</v>
      </c>
      <c r="C1828" t="s">
        <v>17</v>
      </c>
      <c r="D1828" t="s">
        <v>107</v>
      </c>
      <c r="E1828" t="s">
        <v>24678</v>
      </c>
      <c r="F1828">
        <v>11</v>
      </c>
    </row>
    <row r="1829" spans="1:6" x14ac:dyDescent="0.25">
      <c r="A1829" t="s">
        <v>53</v>
      </c>
      <c r="B1829">
        <v>2012</v>
      </c>
      <c r="C1829" t="s">
        <v>17</v>
      </c>
      <c r="D1829" t="s">
        <v>39</v>
      </c>
      <c r="E1829" t="s">
        <v>24679</v>
      </c>
      <c r="F1829">
        <v>5</v>
      </c>
    </row>
    <row r="1830" spans="1:6" x14ac:dyDescent="0.25">
      <c r="A1830" t="s">
        <v>53</v>
      </c>
      <c r="B1830">
        <v>2012</v>
      </c>
      <c r="C1830" t="s">
        <v>17</v>
      </c>
      <c r="D1830" t="s">
        <v>103</v>
      </c>
      <c r="E1830" t="s">
        <v>24680</v>
      </c>
      <c r="F1830">
        <v>102</v>
      </c>
    </row>
    <row r="1831" spans="1:6" x14ac:dyDescent="0.25">
      <c r="A1831" t="s">
        <v>53</v>
      </c>
      <c r="B1831">
        <v>2012</v>
      </c>
      <c r="C1831" t="s">
        <v>15</v>
      </c>
      <c r="D1831" t="s">
        <v>102</v>
      </c>
      <c r="E1831" t="s">
        <v>24681</v>
      </c>
      <c r="F1831">
        <v>2</v>
      </c>
    </row>
    <row r="1832" spans="1:6" x14ac:dyDescent="0.25">
      <c r="A1832" t="s">
        <v>53</v>
      </c>
      <c r="B1832">
        <v>2012</v>
      </c>
      <c r="C1832" t="s">
        <v>15</v>
      </c>
      <c r="D1832" t="s">
        <v>107</v>
      </c>
      <c r="E1832" t="s">
        <v>24682</v>
      </c>
      <c r="F1832">
        <v>2</v>
      </c>
    </row>
    <row r="1833" spans="1:6" x14ac:dyDescent="0.25">
      <c r="A1833" t="s">
        <v>53</v>
      </c>
      <c r="B1833">
        <v>2012</v>
      </c>
      <c r="C1833" t="s">
        <v>15</v>
      </c>
      <c r="D1833" t="s">
        <v>103</v>
      </c>
      <c r="E1833" t="s">
        <v>24683</v>
      </c>
      <c r="F1833">
        <v>13</v>
      </c>
    </row>
    <row r="1834" spans="1:6" x14ac:dyDescent="0.25">
      <c r="A1834" t="s">
        <v>53</v>
      </c>
      <c r="B1834">
        <v>2012</v>
      </c>
      <c r="C1834" t="s">
        <v>19</v>
      </c>
      <c r="D1834" t="s">
        <v>102</v>
      </c>
      <c r="E1834" t="s">
        <v>24684</v>
      </c>
      <c r="F1834">
        <v>7</v>
      </c>
    </row>
    <row r="1835" spans="1:6" x14ac:dyDescent="0.25">
      <c r="A1835" t="s">
        <v>53</v>
      </c>
      <c r="B1835">
        <v>2012</v>
      </c>
      <c r="C1835" t="s">
        <v>19</v>
      </c>
      <c r="D1835" t="s">
        <v>107</v>
      </c>
      <c r="E1835" t="s">
        <v>24685</v>
      </c>
      <c r="F1835">
        <v>4</v>
      </c>
    </row>
    <row r="1836" spans="1:6" x14ac:dyDescent="0.25">
      <c r="A1836" t="s">
        <v>53</v>
      </c>
      <c r="B1836">
        <v>2012</v>
      </c>
      <c r="C1836" t="s">
        <v>19</v>
      </c>
      <c r="D1836" t="s">
        <v>39</v>
      </c>
      <c r="E1836" t="s">
        <v>24686</v>
      </c>
      <c r="F1836">
        <v>2</v>
      </c>
    </row>
    <row r="1837" spans="1:6" x14ac:dyDescent="0.25">
      <c r="A1837" t="s">
        <v>53</v>
      </c>
      <c r="B1837">
        <v>2012</v>
      </c>
      <c r="C1837" t="s">
        <v>19</v>
      </c>
      <c r="D1837" t="s">
        <v>103</v>
      </c>
      <c r="E1837" t="s">
        <v>24687</v>
      </c>
      <c r="F1837">
        <v>55</v>
      </c>
    </row>
    <row r="1838" spans="1:6" x14ac:dyDescent="0.25">
      <c r="A1838" t="s">
        <v>53</v>
      </c>
      <c r="B1838">
        <v>2012</v>
      </c>
      <c r="C1838" t="s">
        <v>20</v>
      </c>
      <c r="D1838" t="s">
        <v>39</v>
      </c>
      <c r="E1838" t="s">
        <v>24688</v>
      </c>
      <c r="F1838">
        <v>1</v>
      </c>
    </row>
    <row r="1839" spans="1:6" x14ac:dyDescent="0.25">
      <c r="A1839" t="s">
        <v>53</v>
      </c>
      <c r="B1839">
        <v>2012</v>
      </c>
      <c r="C1839" t="s">
        <v>20</v>
      </c>
      <c r="D1839" t="s">
        <v>103</v>
      </c>
      <c r="E1839" t="s">
        <v>24689</v>
      </c>
      <c r="F1839">
        <v>5</v>
      </c>
    </row>
    <row r="1840" spans="1:6" x14ac:dyDescent="0.25">
      <c r="A1840" t="s">
        <v>53</v>
      </c>
      <c r="B1840">
        <v>2012</v>
      </c>
      <c r="C1840" t="s">
        <v>18</v>
      </c>
      <c r="D1840" t="s">
        <v>38</v>
      </c>
      <c r="E1840" t="s">
        <v>24690</v>
      </c>
      <c r="F1840">
        <v>2</v>
      </c>
    </row>
    <row r="1841" spans="1:6" x14ac:dyDescent="0.25">
      <c r="A1841" t="s">
        <v>53</v>
      </c>
      <c r="B1841">
        <v>2012</v>
      </c>
      <c r="C1841" t="s">
        <v>18</v>
      </c>
      <c r="D1841" t="s">
        <v>102</v>
      </c>
      <c r="E1841" t="s">
        <v>24691</v>
      </c>
      <c r="F1841">
        <v>4</v>
      </c>
    </row>
    <row r="1842" spans="1:6" x14ac:dyDescent="0.25">
      <c r="A1842" t="s">
        <v>53</v>
      </c>
      <c r="B1842">
        <v>2012</v>
      </c>
      <c r="C1842" t="s">
        <v>18</v>
      </c>
      <c r="D1842" t="s">
        <v>107</v>
      </c>
      <c r="E1842" t="s">
        <v>24692</v>
      </c>
      <c r="F1842">
        <v>3</v>
      </c>
    </row>
    <row r="1843" spans="1:6" x14ac:dyDescent="0.25">
      <c r="A1843" t="s">
        <v>53</v>
      </c>
      <c r="B1843">
        <v>2012</v>
      </c>
      <c r="C1843" t="s">
        <v>18</v>
      </c>
      <c r="D1843" t="s">
        <v>39</v>
      </c>
      <c r="E1843" t="s">
        <v>24693</v>
      </c>
      <c r="F1843">
        <v>4</v>
      </c>
    </row>
    <row r="1844" spans="1:6" x14ac:dyDescent="0.25">
      <c r="A1844" t="s">
        <v>53</v>
      </c>
      <c r="B1844">
        <v>2012</v>
      </c>
      <c r="C1844" t="s">
        <v>18</v>
      </c>
      <c r="D1844" t="s">
        <v>103</v>
      </c>
      <c r="E1844" t="s">
        <v>24694</v>
      </c>
      <c r="F1844">
        <v>38</v>
      </c>
    </row>
    <row r="1845" spans="1:6" x14ac:dyDescent="0.25">
      <c r="A1845" t="s">
        <v>53</v>
      </c>
      <c r="B1845">
        <v>2013</v>
      </c>
      <c r="C1845" t="s">
        <v>14</v>
      </c>
      <c r="D1845" t="s">
        <v>38</v>
      </c>
      <c r="E1845" t="s">
        <v>24695</v>
      </c>
      <c r="F1845">
        <v>1</v>
      </c>
    </row>
    <row r="1846" spans="1:6" x14ac:dyDescent="0.25">
      <c r="A1846" t="s">
        <v>53</v>
      </c>
      <c r="B1846">
        <v>2013</v>
      </c>
      <c r="C1846" t="s">
        <v>14</v>
      </c>
      <c r="D1846" t="s">
        <v>40</v>
      </c>
      <c r="E1846" t="s">
        <v>24696</v>
      </c>
      <c r="F1846">
        <v>2</v>
      </c>
    </row>
    <row r="1847" spans="1:6" x14ac:dyDescent="0.25">
      <c r="A1847" t="s">
        <v>53</v>
      </c>
      <c r="B1847">
        <v>2013</v>
      </c>
      <c r="C1847" t="s">
        <v>14</v>
      </c>
      <c r="D1847" t="s">
        <v>102</v>
      </c>
      <c r="E1847" t="s">
        <v>24697</v>
      </c>
      <c r="F1847">
        <v>3</v>
      </c>
    </row>
    <row r="1848" spans="1:6" x14ac:dyDescent="0.25">
      <c r="A1848" t="s">
        <v>53</v>
      </c>
      <c r="B1848">
        <v>2013</v>
      </c>
      <c r="C1848" t="s">
        <v>14</v>
      </c>
      <c r="D1848" t="s">
        <v>107</v>
      </c>
      <c r="E1848" t="s">
        <v>24698</v>
      </c>
      <c r="F1848">
        <v>5</v>
      </c>
    </row>
    <row r="1849" spans="1:6" x14ac:dyDescent="0.25">
      <c r="A1849" t="s">
        <v>53</v>
      </c>
      <c r="B1849">
        <v>2013</v>
      </c>
      <c r="C1849" t="s">
        <v>14</v>
      </c>
      <c r="D1849" t="s">
        <v>39</v>
      </c>
      <c r="E1849" t="s">
        <v>24699</v>
      </c>
      <c r="F1849">
        <v>10</v>
      </c>
    </row>
    <row r="1850" spans="1:6" x14ac:dyDescent="0.25">
      <c r="A1850" t="s">
        <v>53</v>
      </c>
      <c r="B1850">
        <v>2013</v>
      </c>
      <c r="C1850" t="s">
        <v>14</v>
      </c>
      <c r="D1850" t="s">
        <v>103</v>
      </c>
      <c r="E1850" t="s">
        <v>24700</v>
      </c>
      <c r="F1850">
        <v>61</v>
      </c>
    </row>
    <row r="1851" spans="1:6" x14ac:dyDescent="0.25">
      <c r="A1851" t="s">
        <v>53</v>
      </c>
      <c r="B1851">
        <v>2013</v>
      </c>
      <c r="C1851" t="s">
        <v>12</v>
      </c>
      <c r="D1851" t="s">
        <v>103</v>
      </c>
      <c r="E1851" t="s">
        <v>24701</v>
      </c>
      <c r="F1851">
        <v>7</v>
      </c>
    </row>
    <row r="1852" spans="1:6" x14ac:dyDescent="0.25">
      <c r="A1852" t="s">
        <v>53</v>
      </c>
      <c r="B1852">
        <v>2013</v>
      </c>
      <c r="C1852" t="s">
        <v>22</v>
      </c>
      <c r="D1852" t="s">
        <v>38</v>
      </c>
      <c r="E1852" t="s">
        <v>24702</v>
      </c>
      <c r="F1852">
        <v>3</v>
      </c>
    </row>
    <row r="1853" spans="1:6" x14ac:dyDescent="0.25">
      <c r="A1853" t="s">
        <v>53</v>
      </c>
      <c r="B1853">
        <v>2013</v>
      </c>
      <c r="C1853" t="s">
        <v>22</v>
      </c>
      <c r="D1853" t="s">
        <v>40</v>
      </c>
      <c r="E1853" t="s">
        <v>24703</v>
      </c>
      <c r="F1853">
        <v>2</v>
      </c>
    </row>
    <row r="1854" spans="1:6" x14ac:dyDescent="0.25">
      <c r="A1854" t="s">
        <v>53</v>
      </c>
      <c r="B1854">
        <v>2013</v>
      </c>
      <c r="C1854" t="s">
        <v>22</v>
      </c>
      <c r="D1854" t="s">
        <v>102</v>
      </c>
      <c r="E1854" t="s">
        <v>24704</v>
      </c>
      <c r="F1854">
        <v>9</v>
      </c>
    </row>
    <row r="1855" spans="1:6" x14ac:dyDescent="0.25">
      <c r="A1855" t="s">
        <v>53</v>
      </c>
      <c r="B1855">
        <v>2013</v>
      </c>
      <c r="C1855" t="s">
        <v>22</v>
      </c>
      <c r="D1855" t="s">
        <v>107</v>
      </c>
      <c r="E1855" t="s">
        <v>24705</v>
      </c>
      <c r="F1855">
        <v>4</v>
      </c>
    </row>
    <row r="1856" spans="1:6" x14ac:dyDescent="0.25">
      <c r="A1856" t="s">
        <v>53</v>
      </c>
      <c r="B1856">
        <v>2013</v>
      </c>
      <c r="C1856" t="s">
        <v>22</v>
      </c>
      <c r="D1856" t="s">
        <v>39</v>
      </c>
      <c r="E1856" t="s">
        <v>24706</v>
      </c>
      <c r="F1856">
        <v>8</v>
      </c>
    </row>
    <row r="1857" spans="1:6" x14ac:dyDescent="0.25">
      <c r="A1857" t="s">
        <v>53</v>
      </c>
      <c r="B1857">
        <v>2013</v>
      </c>
      <c r="C1857" t="s">
        <v>22</v>
      </c>
      <c r="D1857" t="s">
        <v>103</v>
      </c>
      <c r="E1857" t="s">
        <v>24707</v>
      </c>
      <c r="F1857">
        <v>46</v>
      </c>
    </row>
    <row r="1858" spans="1:6" x14ac:dyDescent="0.25">
      <c r="A1858" t="s">
        <v>53</v>
      </c>
      <c r="B1858">
        <v>2013</v>
      </c>
      <c r="C1858" t="s">
        <v>23</v>
      </c>
      <c r="D1858" t="s">
        <v>38</v>
      </c>
      <c r="E1858" t="s">
        <v>24708</v>
      </c>
      <c r="F1858">
        <v>1</v>
      </c>
    </row>
    <row r="1859" spans="1:6" x14ac:dyDescent="0.25">
      <c r="A1859" t="s">
        <v>53</v>
      </c>
      <c r="B1859">
        <v>2013</v>
      </c>
      <c r="C1859" t="s">
        <v>23</v>
      </c>
      <c r="D1859" t="s">
        <v>40</v>
      </c>
      <c r="E1859" t="s">
        <v>24709</v>
      </c>
      <c r="F1859">
        <v>2</v>
      </c>
    </row>
    <row r="1860" spans="1:6" x14ac:dyDescent="0.25">
      <c r="A1860" t="s">
        <v>53</v>
      </c>
      <c r="B1860">
        <v>2013</v>
      </c>
      <c r="C1860" t="s">
        <v>23</v>
      </c>
      <c r="D1860" t="s">
        <v>102</v>
      </c>
      <c r="E1860" t="s">
        <v>24710</v>
      </c>
      <c r="F1860">
        <v>10</v>
      </c>
    </row>
    <row r="1861" spans="1:6" x14ac:dyDescent="0.25">
      <c r="A1861" t="s">
        <v>53</v>
      </c>
      <c r="B1861">
        <v>2013</v>
      </c>
      <c r="C1861" t="s">
        <v>23</v>
      </c>
      <c r="D1861" t="s">
        <v>107</v>
      </c>
      <c r="E1861" t="s">
        <v>24711</v>
      </c>
      <c r="F1861">
        <v>7</v>
      </c>
    </row>
    <row r="1862" spans="1:6" x14ac:dyDescent="0.25">
      <c r="A1862" t="s">
        <v>53</v>
      </c>
      <c r="B1862">
        <v>2013</v>
      </c>
      <c r="C1862" t="s">
        <v>23</v>
      </c>
      <c r="D1862" t="s">
        <v>39</v>
      </c>
      <c r="E1862" t="s">
        <v>24712</v>
      </c>
      <c r="F1862">
        <v>5</v>
      </c>
    </row>
    <row r="1863" spans="1:6" x14ac:dyDescent="0.25">
      <c r="A1863" t="s">
        <v>53</v>
      </c>
      <c r="B1863">
        <v>2013</v>
      </c>
      <c r="C1863" t="s">
        <v>23</v>
      </c>
      <c r="D1863" t="s">
        <v>103</v>
      </c>
      <c r="E1863" t="s">
        <v>24713</v>
      </c>
      <c r="F1863">
        <v>49</v>
      </c>
    </row>
    <row r="1864" spans="1:6" x14ac:dyDescent="0.25">
      <c r="A1864" t="s">
        <v>53</v>
      </c>
      <c r="B1864">
        <v>2013</v>
      </c>
      <c r="C1864" t="s">
        <v>21</v>
      </c>
      <c r="D1864" t="s">
        <v>38</v>
      </c>
      <c r="E1864" t="s">
        <v>24714</v>
      </c>
      <c r="F1864">
        <v>2</v>
      </c>
    </row>
    <row r="1865" spans="1:6" x14ac:dyDescent="0.25">
      <c r="A1865" t="s">
        <v>53</v>
      </c>
      <c r="B1865">
        <v>2013</v>
      </c>
      <c r="C1865" t="s">
        <v>21</v>
      </c>
      <c r="D1865" t="s">
        <v>40</v>
      </c>
      <c r="E1865" t="s">
        <v>24715</v>
      </c>
      <c r="F1865">
        <v>1</v>
      </c>
    </row>
    <row r="1866" spans="1:6" x14ac:dyDescent="0.25">
      <c r="A1866" t="s">
        <v>53</v>
      </c>
      <c r="B1866">
        <v>2013</v>
      </c>
      <c r="C1866" t="s">
        <v>21</v>
      </c>
      <c r="D1866" t="s">
        <v>102</v>
      </c>
      <c r="E1866" t="s">
        <v>24716</v>
      </c>
      <c r="F1866">
        <v>2</v>
      </c>
    </row>
    <row r="1867" spans="1:6" x14ac:dyDescent="0.25">
      <c r="A1867" t="s">
        <v>53</v>
      </c>
      <c r="B1867">
        <v>2013</v>
      </c>
      <c r="C1867" t="s">
        <v>21</v>
      </c>
      <c r="D1867" t="s">
        <v>107</v>
      </c>
      <c r="E1867" t="s">
        <v>24717</v>
      </c>
      <c r="F1867">
        <v>1</v>
      </c>
    </row>
    <row r="1868" spans="1:6" x14ac:dyDescent="0.25">
      <c r="A1868" t="s">
        <v>53</v>
      </c>
      <c r="B1868">
        <v>2013</v>
      </c>
      <c r="C1868" t="s">
        <v>21</v>
      </c>
      <c r="D1868" t="s">
        <v>39</v>
      </c>
      <c r="E1868" t="s">
        <v>24718</v>
      </c>
      <c r="F1868">
        <v>7</v>
      </c>
    </row>
    <row r="1869" spans="1:6" x14ac:dyDescent="0.25">
      <c r="A1869" t="s">
        <v>53</v>
      </c>
      <c r="B1869">
        <v>2013</v>
      </c>
      <c r="C1869" t="s">
        <v>21</v>
      </c>
      <c r="D1869" t="s">
        <v>103</v>
      </c>
      <c r="E1869" t="s">
        <v>24719</v>
      </c>
      <c r="F1869">
        <v>21</v>
      </c>
    </row>
    <row r="1870" spans="1:6" x14ac:dyDescent="0.25">
      <c r="A1870" t="s">
        <v>53</v>
      </c>
      <c r="B1870">
        <v>2013</v>
      </c>
      <c r="C1870" t="s">
        <v>17</v>
      </c>
      <c r="D1870" t="s">
        <v>38</v>
      </c>
      <c r="E1870" t="s">
        <v>24720</v>
      </c>
      <c r="F1870">
        <v>1</v>
      </c>
    </row>
    <row r="1871" spans="1:6" x14ac:dyDescent="0.25">
      <c r="A1871" t="s">
        <v>53</v>
      </c>
      <c r="B1871">
        <v>2013</v>
      </c>
      <c r="C1871" t="s">
        <v>17</v>
      </c>
      <c r="D1871" t="s">
        <v>40</v>
      </c>
      <c r="E1871" t="s">
        <v>24721</v>
      </c>
      <c r="F1871">
        <v>1</v>
      </c>
    </row>
    <row r="1872" spans="1:6" x14ac:dyDescent="0.25">
      <c r="A1872" t="s">
        <v>53</v>
      </c>
      <c r="B1872">
        <v>2013</v>
      </c>
      <c r="C1872" t="s">
        <v>17</v>
      </c>
      <c r="D1872" t="s">
        <v>102</v>
      </c>
      <c r="E1872" t="s">
        <v>24722</v>
      </c>
      <c r="F1872">
        <v>10</v>
      </c>
    </row>
    <row r="1873" spans="1:6" x14ac:dyDescent="0.25">
      <c r="A1873" t="s">
        <v>53</v>
      </c>
      <c r="B1873">
        <v>2013</v>
      </c>
      <c r="C1873" t="s">
        <v>17</v>
      </c>
      <c r="D1873" t="s">
        <v>107</v>
      </c>
      <c r="E1873" t="s">
        <v>24723</v>
      </c>
      <c r="F1873">
        <v>15</v>
      </c>
    </row>
    <row r="1874" spans="1:6" x14ac:dyDescent="0.25">
      <c r="A1874" t="s">
        <v>53</v>
      </c>
      <c r="B1874">
        <v>2013</v>
      </c>
      <c r="C1874" t="s">
        <v>17</v>
      </c>
      <c r="D1874" t="s">
        <v>39</v>
      </c>
      <c r="E1874" t="s">
        <v>24724</v>
      </c>
      <c r="F1874">
        <v>4</v>
      </c>
    </row>
    <row r="1875" spans="1:6" x14ac:dyDescent="0.25">
      <c r="A1875" t="s">
        <v>53</v>
      </c>
      <c r="B1875">
        <v>2013</v>
      </c>
      <c r="C1875" t="s">
        <v>17</v>
      </c>
      <c r="D1875" t="s">
        <v>103</v>
      </c>
      <c r="E1875" t="s">
        <v>24725</v>
      </c>
      <c r="F1875">
        <v>95</v>
      </c>
    </row>
    <row r="1876" spans="1:6" x14ac:dyDescent="0.25">
      <c r="A1876" t="s">
        <v>53</v>
      </c>
      <c r="B1876">
        <v>2013</v>
      </c>
      <c r="C1876" t="s">
        <v>22852</v>
      </c>
      <c r="D1876" t="s">
        <v>107</v>
      </c>
      <c r="E1876" t="s">
        <v>24726</v>
      </c>
      <c r="F1876">
        <v>2</v>
      </c>
    </row>
    <row r="1877" spans="1:6" x14ac:dyDescent="0.25">
      <c r="A1877" t="s">
        <v>53</v>
      </c>
      <c r="B1877">
        <v>2013</v>
      </c>
      <c r="C1877" t="s">
        <v>15</v>
      </c>
      <c r="D1877" t="s">
        <v>102</v>
      </c>
      <c r="E1877" t="s">
        <v>24727</v>
      </c>
      <c r="F1877">
        <v>1</v>
      </c>
    </row>
    <row r="1878" spans="1:6" x14ac:dyDescent="0.25">
      <c r="A1878" t="s">
        <v>53</v>
      </c>
      <c r="B1878">
        <v>2013</v>
      </c>
      <c r="C1878" t="s">
        <v>15</v>
      </c>
      <c r="D1878" t="s">
        <v>103</v>
      </c>
      <c r="E1878" t="s">
        <v>24728</v>
      </c>
      <c r="F1878">
        <v>14</v>
      </c>
    </row>
    <row r="1879" spans="1:6" x14ac:dyDescent="0.25">
      <c r="A1879" t="s">
        <v>53</v>
      </c>
      <c r="B1879">
        <v>2013</v>
      </c>
      <c r="C1879" t="s">
        <v>19</v>
      </c>
      <c r="D1879" t="s">
        <v>38</v>
      </c>
      <c r="E1879" t="s">
        <v>24729</v>
      </c>
      <c r="F1879">
        <v>1</v>
      </c>
    </row>
    <row r="1880" spans="1:6" x14ac:dyDescent="0.25">
      <c r="A1880" t="s">
        <v>53</v>
      </c>
      <c r="B1880">
        <v>2013</v>
      </c>
      <c r="C1880" t="s">
        <v>19</v>
      </c>
      <c r="D1880" t="s">
        <v>40</v>
      </c>
      <c r="E1880" t="s">
        <v>24730</v>
      </c>
      <c r="F1880">
        <v>1</v>
      </c>
    </row>
    <row r="1881" spans="1:6" x14ac:dyDescent="0.25">
      <c r="A1881" t="s">
        <v>53</v>
      </c>
      <c r="B1881">
        <v>2013</v>
      </c>
      <c r="C1881" t="s">
        <v>19</v>
      </c>
      <c r="D1881" t="s">
        <v>102</v>
      </c>
      <c r="E1881" t="s">
        <v>24731</v>
      </c>
      <c r="F1881">
        <v>7</v>
      </c>
    </row>
    <row r="1882" spans="1:6" x14ac:dyDescent="0.25">
      <c r="A1882" t="s">
        <v>53</v>
      </c>
      <c r="B1882">
        <v>2013</v>
      </c>
      <c r="C1882" t="s">
        <v>19</v>
      </c>
      <c r="D1882" t="s">
        <v>107</v>
      </c>
      <c r="E1882" t="s">
        <v>24732</v>
      </c>
      <c r="F1882">
        <v>7</v>
      </c>
    </row>
    <row r="1883" spans="1:6" x14ac:dyDescent="0.25">
      <c r="A1883" t="s">
        <v>53</v>
      </c>
      <c r="B1883">
        <v>2013</v>
      </c>
      <c r="C1883" t="s">
        <v>19</v>
      </c>
      <c r="D1883" t="s">
        <v>39</v>
      </c>
      <c r="E1883" t="s">
        <v>24733</v>
      </c>
      <c r="F1883">
        <v>5</v>
      </c>
    </row>
    <row r="1884" spans="1:6" x14ac:dyDescent="0.25">
      <c r="A1884" t="s">
        <v>53</v>
      </c>
      <c r="B1884">
        <v>2013</v>
      </c>
      <c r="C1884" t="s">
        <v>19</v>
      </c>
      <c r="D1884" t="s">
        <v>103</v>
      </c>
      <c r="E1884" t="s">
        <v>24734</v>
      </c>
      <c r="F1884">
        <v>48</v>
      </c>
    </row>
    <row r="1885" spans="1:6" x14ac:dyDescent="0.25">
      <c r="A1885" t="s">
        <v>53</v>
      </c>
      <c r="B1885">
        <v>2013</v>
      </c>
      <c r="C1885" t="s">
        <v>20</v>
      </c>
      <c r="D1885" t="s">
        <v>107</v>
      </c>
      <c r="E1885" t="s">
        <v>24735</v>
      </c>
      <c r="F1885">
        <v>2</v>
      </c>
    </row>
    <row r="1886" spans="1:6" x14ac:dyDescent="0.25">
      <c r="A1886" t="s">
        <v>53</v>
      </c>
      <c r="B1886">
        <v>2013</v>
      </c>
      <c r="C1886" t="s">
        <v>20</v>
      </c>
      <c r="D1886" t="s">
        <v>103</v>
      </c>
      <c r="E1886" t="s">
        <v>24736</v>
      </c>
      <c r="F1886">
        <v>4</v>
      </c>
    </row>
    <row r="1887" spans="1:6" x14ac:dyDescent="0.25">
      <c r="A1887" t="s">
        <v>53</v>
      </c>
      <c r="B1887">
        <v>2013</v>
      </c>
      <c r="C1887" t="s">
        <v>18</v>
      </c>
      <c r="D1887" t="s">
        <v>40</v>
      </c>
      <c r="E1887" t="s">
        <v>24737</v>
      </c>
      <c r="F1887">
        <v>1</v>
      </c>
    </row>
    <row r="1888" spans="1:6" x14ac:dyDescent="0.25">
      <c r="A1888" t="s">
        <v>53</v>
      </c>
      <c r="B1888">
        <v>2013</v>
      </c>
      <c r="C1888" t="s">
        <v>18</v>
      </c>
      <c r="D1888" t="s">
        <v>102</v>
      </c>
      <c r="E1888" t="s">
        <v>24738</v>
      </c>
      <c r="F1888">
        <v>3</v>
      </c>
    </row>
    <row r="1889" spans="1:6" x14ac:dyDescent="0.25">
      <c r="A1889" t="s">
        <v>53</v>
      </c>
      <c r="B1889">
        <v>2013</v>
      </c>
      <c r="C1889" t="s">
        <v>18</v>
      </c>
      <c r="D1889" t="s">
        <v>107</v>
      </c>
      <c r="E1889" t="s">
        <v>24739</v>
      </c>
      <c r="F1889">
        <v>5</v>
      </c>
    </row>
    <row r="1890" spans="1:6" x14ac:dyDescent="0.25">
      <c r="A1890" t="s">
        <v>53</v>
      </c>
      <c r="B1890">
        <v>2013</v>
      </c>
      <c r="C1890" t="s">
        <v>18</v>
      </c>
      <c r="D1890" t="s">
        <v>39</v>
      </c>
      <c r="E1890" t="s">
        <v>24740</v>
      </c>
      <c r="F1890">
        <v>2</v>
      </c>
    </row>
    <row r="1891" spans="1:6" x14ac:dyDescent="0.25">
      <c r="A1891" t="s">
        <v>53</v>
      </c>
      <c r="B1891">
        <v>2013</v>
      </c>
      <c r="C1891" t="s">
        <v>18</v>
      </c>
      <c r="D1891" t="s">
        <v>103</v>
      </c>
      <c r="E1891" t="s">
        <v>24741</v>
      </c>
      <c r="F1891">
        <v>38</v>
      </c>
    </row>
    <row r="1892" spans="1:6" x14ac:dyDescent="0.25">
      <c r="A1892" t="s">
        <v>53</v>
      </c>
      <c r="B1892">
        <v>2014</v>
      </c>
      <c r="C1892" t="s">
        <v>14</v>
      </c>
      <c r="D1892" t="s">
        <v>40</v>
      </c>
      <c r="E1892" t="s">
        <v>24742</v>
      </c>
      <c r="F1892">
        <v>2</v>
      </c>
    </row>
    <row r="1893" spans="1:6" x14ac:dyDescent="0.25">
      <c r="A1893" t="s">
        <v>53</v>
      </c>
      <c r="B1893">
        <v>2014</v>
      </c>
      <c r="C1893" t="s">
        <v>14</v>
      </c>
      <c r="D1893" t="s">
        <v>102</v>
      </c>
      <c r="E1893" t="s">
        <v>24743</v>
      </c>
      <c r="F1893">
        <v>6</v>
      </c>
    </row>
    <row r="1894" spans="1:6" x14ac:dyDescent="0.25">
      <c r="A1894" t="s">
        <v>53</v>
      </c>
      <c r="B1894">
        <v>2014</v>
      </c>
      <c r="C1894" t="s">
        <v>14</v>
      </c>
      <c r="D1894" t="s">
        <v>107</v>
      </c>
      <c r="E1894" t="s">
        <v>24744</v>
      </c>
      <c r="F1894">
        <v>10</v>
      </c>
    </row>
    <row r="1895" spans="1:6" x14ac:dyDescent="0.25">
      <c r="A1895" t="s">
        <v>53</v>
      </c>
      <c r="B1895">
        <v>2014</v>
      </c>
      <c r="C1895" t="s">
        <v>14</v>
      </c>
      <c r="D1895" t="s">
        <v>39</v>
      </c>
      <c r="E1895" t="s">
        <v>24745</v>
      </c>
      <c r="F1895">
        <v>5</v>
      </c>
    </row>
    <row r="1896" spans="1:6" x14ac:dyDescent="0.25">
      <c r="A1896" t="s">
        <v>53</v>
      </c>
      <c r="B1896">
        <v>2014</v>
      </c>
      <c r="C1896" t="s">
        <v>14</v>
      </c>
      <c r="D1896" t="s">
        <v>103</v>
      </c>
      <c r="E1896" t="s">
        <v>24746</v>
      </c>
      <c r="F1896">
        <v>63</v>
      </c>
    </row>
    <row r="1897" spans="1:6" x14ac:dyDescent="0.25">
      <c r="A1897" t="s">
        <v>53</v>
      </c>
      <c r="B1897">
        <v>2014</v>
      </c>
      <c r="C1897" t="s">
        <v>12</v>
      </c>
      <c r="D1897" t="s">
        <v>102</v>
      </c>
      <c r="E1897" t="s">
        <v>24747</v>
      </c>
      <c r="F1897">
        <v>3</v>
      </c>
    </row>
    <row r="1898" spans="1:6" x14ac:dyDescent="0.25">
      <c r="A1898" t="s">
        <v>53</v>
      </c>
      <c r="B1898">
        <v>2014</v>
      </c>
      <c r="C1898" t="s">
        <v>12</v>
      </c>
      <c r="D1898" t="s">
        <v>103</v>
      </c>
      <c r="E1898" t="s">
        <v>24748</v>
      </c>
      <c r="F1898">
        <v>8</v>
      </c>
    </row>
    <row r="1899" spans="1:6" x14ac:dyDescent="0.25">
      <c r="A1899" t="s">
        <v>53</v>
      </c>
      <c r="B1899">
        <v>2014</v>
      </c>
      <c r="C1899" t="s">
        <v>22</v>
      </c>
      <c r="D1899" t="s">
        <v>38</v>
      </c>
      <c r="E1899" t="s">
        <v>24749</v>
      </c>
      <c r="F1899">
        <v>1</v>
      </c>
    </row>
    <row r="1900" spans="1:6" x14ac:dyDescent="0.25">
      <c r="A1900" t="s">
        <v>53</v>
      </c>
      <c r="B1900">
        <v>2014</v>
      </c>
      <c r="C1900" t="s">
        <v>22</v>
      </c>
      <c r="D1900" t="s">
        <v>102</v>
      </c>
      <c r="E1900" t="s">
        <v>24750</v>
      </c>
      <c r="F1900">
        <v>4</v>
      </c>
    </row>
    <row r="1901" spans="1:6" x14ac:dyDescent="0.25">
      <c r="A1901" t="s">
        <v>53</v>
      </c>
      <c r="B1901">
        <v>2014</v>
      </c>
      <c r="C1901" t="s">
        <v>22</v>
      </c>
      <c r="D1901" t="s">
        <v>107</v>
      </c>
      <c r="E1901" t="s">
        <v>24751</v>
      </c>
      <c r="F1901">
        <v>3</v>
      </c>
    </row>
    <row r="1902" spans="1:6" x14ac:dyDescent="0.25">
      <c r="A1902" t="s">
        <v>53</v>
      </c>
      <c r="B1902">
        <v>2014</v>
      </c>
      <c r="C1902" t="s">
        <v>22</v>
      </c>
      <c r="D1902" t="s">
        <v>39</v>
      </c>
      <c r="E1902" t="s">
        <v>24752</v>
      </c>
      <c r="F1902">
        <v>3</v>
      </c>
    </row>
    <row r="1903" spans="1:6" x14ac:dyDescent="0.25">
      <c r="A1903" t="s">
        <v>53</v>
      </c>
      <c r="B1903">
        <v>2014</v>
      </c>
      <c r="C1903" t="s">
        <v>22</v>
      </c>
      <c r="D1903" t="s">
        <v>103</v>
      </c>
      <c r="E1903" t="s">
        <v>24753</v>
      </c>
      <c r="F1903">
        <v>46</v>
      </c>
    </row>
    <row r="1904" spans="1:6" x14ac:dyDescent="0.25">
      <c r="A1904" t="s">
        <v>53</v>
      </c>
      <c r="B1904">
        <v>2014</v>
      </c>
      <c r="C1904" t="s">
        <v>23</v>
      </c>
      <c r="D1904" t="s">
        <v>38</v>
      </c>
      <c r="E1904" t="s">
        <v>24754</v>
      </c>
      <c r="F1904">
        <v>4</v>
      </c>
    </row>
    <row r="1905" spans="1:6" x14ac:dyDescent="0.25">
      <c r="A1905" t="s">
        <v>53</v>
      </c>
      <c r="B1905">
        <v>2014</v>
      </c>
      <c r="C1905" t="s">
        <v>23</v>
      </c>
      <c r="D1905" t="s">
        <v>40</v>
      </c>
      <c r="E1905" t="s">
        <v>24755</v>
      </c>
      <c r="F1905">
        <v>1</v>
      </c>
    </row>
    <row r="1906" spans="1:6" x14ac:dyDescent="0.25">
      <c r="A1906" t="s">
        <v>53</v>
      </c>
      <c r="B1906">
        <v>2014</v>
      </c>
      <c r="C1906" t="s">
        <v>23</v>
      </c>
      <c r="D1906" t="s">
        <v>102</v>
      </c>
      <c r="E1906" t="s">
        <v>24756</v>
      </c>
      <c r="F1906">
        <v>6</v>
      </c>
    </row>
    <row r="1907" spans="1:6" x14ac:dyDescent="0.25">
      <c r="A1907" t="s">
        <v>53</v>
      </c>
      <c r="B1907">
        <v>2014</v>
      </c>
      <c r="C1907" t="s">
        <v>23</v>
      </c>
      <c r="D1907" t="s">
        <v>107</v>
      </c>
      <c r="E1907" t="s">
        <v>24757</v>
      </c>
      <c r="F1907">
        <v>6</v>
      </c>
    </row>
    <row r="1908" spans="1:6" x14ac:dyDescent="0.25">
      <c r="A1908" t="s">
        <v>53</v>
      </c>
      <c r="B1908">
        <v>2014</v>
      </c>
      <c r="C1908" t="s">
        <v>23</v>
      </c>
      <c r="D1908" t="s">
        <v>39</v>
      </c>
      <c r="E1908" t="s">
        <v>24758</v>
      </c>
      <c r="F1908">
        <v>3</v>
      </c>
    </row>
    <row r="1909" spans="1:6" x14ac:dyDescent="0.25">
      <c r="A1909" t="s">
        <v>53</v>
      </c>
      <c r="B1909">
        <v>2014</v>
      </c>
      <c r="C1909" t="s">
        <v>23</v>
      </c>
      <c r="D1909" t="s">
        <v>103</v>
      </c>
      <c r="E1909" t="s">
        <v>24759</v>
      </c>
      <c r="F1909">
        <v>37</v>
      </c>
    </row>
    <row r="1910" spans="1:6" x14ac:dyDescent="0.25">
      <c r="A1910" t="s">
        <v>53</v>
      </c>
      <c r="B1910">
        <v>2014</v>
      </c>
      <c r="C1910" t="s">
        <v>21</v>
      </c>
      <c r="D1910" t="s">
        <v>38</v>
      </c>
      <c r="E1910" t="s">
        <v>24760</v>
      </c>
      <c r="F1910">
        <v>1</v>
      </c>
    </row>
    <row r="1911" spans="1:6" x14ac:dyDescent="0.25">
      <c r="A1911" t="s">
        <v>53</v>
      </c>
      <c r="B1911">
        <v>2014</v>
      </c>
      <c r="C1911" t="s">
        <v>21</v>
      </c>
      <c r="D1911" t="s">
        <v>40</v>
      </c>
      <c r="E1911" t="s">
        <v>24761</v>
      </c>
      <c r="F1911">
        <v>1</v>
      </c>
    </row>
    <row r="1912" spans="1:6" x14ac:dyDescent="0.25">
      <c r="A1912" t="s">
        <v>53</v>
      </c>
      <c r="B1912">
        <v>2014</v>
      </c>
      <c r="C1912" t="s">
        <v>21</v>
      </c>
      <c r="D1912" t="s">
        <v>102</v>
      </c>
      <c r="E1912" t="s">
        <v>24762</v>
      </c>
      <c r="F1912">
        <v>3</v>
      </c>
    </row>
    <row r="1913" spans="1:6" x14ac:dyDescent="0.25">
      <c r="A1913" t="s">
        <v>53</v>
      </c>
      <c r="B1913">
        <v>2014</v>
      </c>
      <c r="C1913" t="s">
        <v>21</v>
      </c>
      <c r="D1913" t="s">
        <v>107</v>
      </c>
      <c r="E1913" t="s">
        <v>24763</v>
      </c>
      <c r="F1913">
        <v>3</v>
      </c>
    </row>
    <row r="1914" spans="1:6" x14ac:dyDescent="0.25">
      <c r="A1914" t="s">
        <v>53</v>
      </c>
      <c r="B1914">
        <v>2014</v>
      </c>
      <c r="C1914" t="s">
        <v>21</v>
      </c>
      <c r="D1914" t="s">
        <v>39</v>
      </c>
      <c r="E1914" t="s">
        <v>24764</v>
      </c>
      <c r="F1914">
        <v>4</v>
      </c>
    </row>
    <row r="1915" spans="1:6" x14ac:dyDescent="0.25">
      <c r="A1915" t="s">
        <v>53</v>
      </c>
      <c r="B1915">
        <v>2014</v>
      </c>
      <c r="C1915" t="s">
        <v>21</v>
      </c>
      <c r="D1915" t="s">
        <v>103</v>
      </c>
      <c r="E1915" t="s">
        <v>24765</v>
      </c>
      <c r="F1915">
        <v>18</v>
      </c>
    </row>
    <row r="1916" spans="1:6" x14ac:dyDescent="0.25">
      <c r="A1916" t="s">
        <v>53</v>
      </c>
      <c r="B1916">
        <v>2014</v>
      </c>
      <c r="C1916" t="s">
        <v>17</v>
      </c>
      <c r="D1916" t="s">
        <v>38</v>
      </c>
      <c r="E1916" t="s">
        <v>24766</v>
      </c>
      <c r="F1916">
        <v>3</v>
      </c>
    </row>
    <row r="1917" spans="1:6" x14ac:dyDescent="0.25">
      <c r="A1917" t="s">
        <v>53</v>
      </c>
      <c r="B1917">
        <v>2014</v>
      </c>
      <c r="C1917" t="s">
        <v>17</v>
      </c>
      <c r="D1917" t="s">
        <v>40</v>
      </c>
      <c r="E1917" t="s">
        <v>24767</v>
      </c>
      <c r="F1917">
        <v>7</v>
      </c>
    </row>
    <row r="1918" spans="1:6" x14ac:dyDescent="0.25">
      <c r="A1918" t="s">
        <v>53</v>
      </c>
      <c r="B1918">
        <v>2014</v>
      </c>
      <c r="C1918" t="s">
        <v>17</v>
      </c>
      <c r="D1918" t="s">
        <v>102</v>
      </c>
      <c r="E1918" t="s">
        <v>24768</v>
      </c>
      <c r="F1918">
        <v>22</v>
      </c>
    </row>
    <row r="1919" spans="1:6" x14ac:dyDescent="0.25">
      <c r="A1919" t="s">
        <v>53</v>
      </c>
      <c r="B1919">
        <v>2014</v>
      </c>
      <c r="C1919" t="s">
        <v>17</v>
      </c>
      <c r="D1919" t="s">
        <v>107</v>
      </c>
      <c r="E1919" t="s">
        <v>24769</v>
      </c>
      <c r="F1919">
        <v>19</v>
      </c>
    </row>
    <row r="1920" spans="1:6" x14ac:dyDescent="0.25">
      <c r="A1920" t="s">
        <v>53</v>
      </c>
      <c r="B1920">
        <v>2014</v>
      </c>
      <c r="C1920" t="s">
        <v>17</v>
      </c>
      <c r="D1920" t="s">
        <v>39</v>
      </c>
      <c r="E1920" t="s">
        <v>24770</v>
      </c>
      <c r="F1920">
        <v>2</v>
      </c>
    </row>
    <row r="1921" spans="1:6" x14ac:dyDescent="0.25">
      <c r="A1921" t="s">
        <v>53</v>
      </c>
      <c r="B1921">
        <v>2014</v>
      </c>
      <c r="C1921" t="s">
        <v>17</v>
      </c>
      <c r="D1921" t="s">
        <v>103</v>
      </c>
      <c r="E1921" t="s">
        <v>24771</v>
      </c>
      <c r="F1921">
        <v>92</v>
      </c>
    </row>
    <row r="1922" spans="1:6" x14ac:dyDescent="0.25">
      <c r="A1922" t="s">
        <v>53</v>
      </c>
      <c r="B1922">
        <v>2014</v>
      </c>
      <c r="C1922" t="s">
        <v>22852</v>
      </c>
      <c r="D1922" t="s">
        <v>102</v>
      </c>
      <c r="E1922" t="s">
        <v>24772</v>
      </c>
      <c r="F1922">
        <v>3</v>
      </c>
    </row>
    <row r="1923" spans="1:6" x14ac:dyDescent="0.25">
      <c r="A1923" t="s">
        <v>53</v>
      </c>
      <c r="B1923">
        <v>2014</v>
      </c>
      <c r="C1923" t="s">
        <v>22852</v>
      </c>
      <c r="D1923" t="s">
        <v>107</v>
      </c>
      <c r="E1923" t="s">
        <v>24773</v>
      </c>
      <c r="F1923">
        <v>2</v>
      </c>
    </row>
    <row r="1924" spans="1:6" x14ac:dyDescent="0.25">
      <c r="A1924" t="s">
        <v>53</v>
      </c>
      <c r="B1924">
        <v>2014</v>
      </c>
      <c r="C1924" t="s">
        <v>22852</v>
      </c>
      <c r="D1924" t="s">
        <v>103</v>
      </c>
      <c r="E1924" t="s">
        <v>24774</v>
      </c>
      <c r="F1924">
        <v>16</v>
      </c>
    </row>
    <row r="1925" spans="1:6" x14ac:dyDescent="0.25">
      <c r="A1925" t="s">
        <v>53</v>
      </c>
      <c r="B1925">
        <v>2014</v>
      </c>
      <c r="C1925" t="s">
        <v>19</v>
      </c>
      <c r="D1925" t="s">
        <v>38</v>
      </c>
      <c r="E1925" t="s">
        <v>24775</v>
      </c>
      <c r="F1925">
        <v>1</v>
      </c>
    </row>
    <row r="1926" spans="1:6" x14ac:dyDescent="0.25">
      <c r="A1926" t="s">
        <v>53</v>
      </c>
      <c r="B1926">
        <v>2014</v>
      </c>
      <c r="C1926" t="s">
        <v>19</v>
      </c>
      <c r="D1926" t="s">
        <v>40</v>
      </c>
      <c r="E1926" t="s">
        <v>24776</v>
      </c>
      <c r="F1926">
        <v>1</v>
      </c>
    </row>
    <row r="1927" spans="1:6" x14ac:dyDescent="0.25">
      <c r="A1927" t="s">
        <v>53</v>
      </c>
      <c r="B1927">
        <v>2014</v>
      </c>
      <c r="C1927" t="s">
        <v>19</v>
      </c>
      <c r="D1927" t="s">
        <v>102</v>
      </c>
      <c r="E1927" t="s">
        <v>24777</v>
      </c>
      <c r="F1927">
        <v>8</v>
      </c>
    </row>
    <row r="1928" spans="1:6" x14ac:dyDescent="0.25">
      <c r="A1928" t="s">
        <v>53</v>
      </c>
      <c r="B1928">
        <v>2014</v>
      </c>
      <c r="C1928" t="s">
        <v>19</v>
      </c>
      <c r="D1928" t="s">
        <v>107</v>
      </c>
      <c r="E1928" t="s">
        <v>24778</v>
      </c>
      <c r="F1928">
        <v>5</v>
      </c>
    </row>
    <row r="1929" spans="1:6" x14ac:dyDescent="0.25">
      <c r="A1929" t="s">
        <v>53</v>
      </c>
      <c r="B1929">
        <v>2014</v>
      </c>
      <c r="C1929" t="s">
        <v>19</v>
      </c>
      <c r="D1929" t="s">
        <v>39</v>
      </c>
      <c r="E1929" t="s">
        <v>24779</v>
      </c>
      <c r="F1929">
        <v>1</v>
      </c>
    </row>
    <row r="1930" spans="1:6" x14ac:dyDescent="0.25">
      <c r="A1930" t="s">
        <v>53</v>
      </c>
      <c r="B1930">
        <v>2014</v>
      </c>
      <c r="C1930" t="s">
        <v>19</v>
      </c>
      <c r="D1930" t="s">
        <v>103</v>
      </c>
      <c r="E1930" t="s">
        <v>24780</v>
      </c>
      <c r="F1930">
        <v>44</v>
      </c>
    </row>
    <row r="1931" spans="1:6" x14ac:dyDescent="0.25">
      <c r="A1931" t="s">
        <v>53</v>
      </c>
      <c r="B1931">
        <v>2014</v>
      </c>
      <c r="C1931" t="s">
        <v>20</v>
      </c>
      <c r="D1931" t="s">
        <v>102</v>
      </c>
      <c r="E1931" t="s">
        <v>24781</v>
      </c>
      <c r="F1931">
        <v>5</v>
      </c>
    </row>
    <row r="1932" spans="1:6" x14ac:dyDescent="0.25">
      <c r="A1932" t="s">
        <v>53</v>
      </c>
      <c r="B1932">
        <v>2014</v>
      </c>
      <c r="C1932" t="s">
        <v>20</v>
      </c>
      <c r="D1932" t="s">
        <v>107</v>
      </c>
      <c r="E1932" t="s">
        <v>24782</v>
      </c>
      <c r="F1932">
        <v>3</v>
      </c>
    </row>
    <row r="1933" spans="1:6" x14ac:dyDescent="0.25">
      <c r="A1933" t="s">
        <v>53</v>
      </c>
      <c r="B1933">
        <v>2014</v>
      </c>
      <c r="C1933" t="s">
        <v>20</v>
      </c>
      <c r="D1933" t="s">
        <v>103</v>
      </c>
      <c r="E1933" t="s">
        <v>24783</v>
      </c>
      <c r="F1933">
        <v>12</v>
      </c>
    </row>
    <row r="1934" spans="1:6" x14ac:dyDescent="0.25">
      <c r="A1934" t="s">
        <v>53</v>
      </c>
      <c r="B1934">
        <v>2014</v>
      </c>
      <c r="C1934" t="s">
        <v>18</v>
      </c>
      <c r="D1934" t="s">
        <v>38</v>
      </c>
      <c r="E1934" t="s">
        <v>24784</v>
      </c>
      <c r="F1934">
        <v>2</v>
      </c>
    </row>
    <row r="1935" spans="1:6" x14ac:dyDescent="0.25">
      <c r="A1935" t="s">
        <v>53</v>
      </c>
      <c r="B1935">
        <v>2014</v>
      </c>
      <c r="C1935" t="s">
        <v>18</v>
      </c>
      <c r="D1935" t="s">
        <v>102</v>
      </c>
      <c r="E1935" t="s">
        <v>24785</v>
      </c>
      <c r="F1935">
        <v>5</v>
      </c>
    </row>
    <row r="1936" spans="1:6" x14ac:dyDescent="0.25">
      <c r="A1936" t="s">
        <v>53</v>
      </c>
      <c r="B1936">
        <v>2014</v>
      </c>
      <c r="C1936" t="s">
        <v>18</v>
      </c>
      <c r="D1936" t="s">
        <v>107</v>
      </c>
      <c r="E1936" t="s">
        <v>24786</v>
      </c>
      <c r="F1936">
        <v>5</v>
      </c>
    </row>
    <row r="1937" spans="1:6" x14ac:dyDescent="0.25">
      <c r="A1937" t="s">
        <v>53</v>
      </c>
      <c r="B1937">
        <v>2014</v>
      </c>
      <c r="C1937" t="s">
        <v>18</v>
      </c>
      <c r="D1937" t="s">
        <v>39</v>
      </c>
      <c r="E1937" t="s">
        <v>24787</v>
      </c>
      <c r="F1937">
        <v>1</v>
      </c>
    </row>
    <row r="1938" spans="1:6" x14ac:dyDescent="0.25">
      <c r="A1938" t="s">
        <v>53</v>
      </c>
      <c r="B1938">
        <v>2014</v>
      </c>
      <c r="C1938" t="s">
        <v>18</v>
      </c>
      <c r="D1938" t="s">
        <v>103</v>
      </c>
      <c r="E1938" t="s">
        <v>24788</v>
      </c>
      <c r="F1938">
        <v>39</v>
      </c>
    </row>
    <row r="1939" spans="1:6" x14ac:dyDescent="0.25">
      <c r="A1939" t="s">
        <v>93</v>
      </c>
      <c r="B1939">
        <v>2010</v>
      </c>
      <c r="C1939" t="s">
        <v>14</v>
      </c>
      <c r="D1939" t="s">
        <v>38</v>
      </c>
      <c r="E1939" t="s">
        <v>24789</v>
      </c>
      <c r="F1939">
        <v>5</v>
      </c>
    </row>
    <row r="1940" spans="1:6" x14ac:dyDescent="0.25">
      <c r="A1940" t="s">
        <v>93</v>
      </c>
      <c r="B1940">
        <v>2010</v>
      </c>
      <c r="C1940" t="s">
        <v>14</v>
      </c>
      <c r="D1940" t="s">
        <v>40</v>
      </c>
      <c r="E1940" t="s">
        <v>24790</v>
      </c>
      <c r="F1940">
        <v>5</v>
      </c>
    </row>
    <row r="1941" spans="1:6" x14ac:dyDescent="0.25">
      <c r="A1941" t="s">
        <v>93</v>
      </c>
      <c r="B1941">
        <v>2010</v>
      </c>
      <c r="C1941" t="s">
        <v>14</v>
      </c>
      <c r="D1941" t="s">
        <v>102</v>
      </c>
      <c r="E1941" t="s">
        <v>24791</v>
      </c>
      <c r="F1941">
        <v>28</v>
      </c>
    </row>
    <row r="1942" spans="1:6" x14ac:dyDescent="0.25">
      <c r="A1942" t="s">
        <v>93</v>
      </c>
      <c r="B1942">
        <v>2010</v>
      </c>
      <c r="C1942" t="s">
        <v>14</v>
      </c>
      <c r="D1942" t="s">
        <v>107</v>
      </c>
      <c r="E1942" t="s">
        <v>24792</v>
      </c>
      <c r="F1942">
        <v>27</v>
      </c>
    </row>
    <row r="1943" spans="1:6" x14ac:dyDescent="0.25">
      <c r="A1943" t="s">
        <v>93</v>
      </c>
      <c r="B1943">
        <v>2010</v>
      </c>
      <c r="C1943" t="s">
        <v>14</v>
      </c>
      <c r="D1943" t="s">
        <v>39</v>
      </c>
      <c r="E1943" t="s">
        <v>24793</v>
      </c>
      <c r="F1943">
        <v>18</v>
      </c>
    </row>
    <row r="1944" spans="1:6" x14ac:dyDescent="0.25">
      <c r="A1944" t="s">
        <v>93</v>
      </c>
      <c r="B1944">
        <v>2010</v>
      </c>
      <c r="C1944" t="s">
        <v>14</v>
      </c>
      <c r="D1944" t="s">
        <v>103</v>
      </c>
      <c r="E1944" t="s">
        <v>24794</v>
      </c>
      <c r="F1944">
        <v>302</v>
      </c>
    </row>
    <row r="1945" spans="1:6" x14ac:dyDescent="0.25">
      <c r="A1945" t="s">
        <v>93</v>
      </c>
      <c r="B1945">
        <v>2010</v>
      </c>
      <c r="C1945" t="s">
        <v>12</v>
      </c>
      <c r="D1945" t="s">
        <v>40</v>
      </c>
      <c r="E1945" t="s">
        <v>24795</v>
      </c>
      <c r="F1945">
        <v>1</v>
      </c>
    </row>
    <row r="1946" spans="1:6" x14ac:dyDescent="0.25">
      <c r="A1946" t="s">
        <v>93</v>
      </c>
      <c r="B1946">
        <v>2010</v>
      </c>
      <c r="C1946" t="s">
        <v>12</v>
      </c>
      <c r="D1946" t="s">
        <v>107</v>
      </c>
      <c r="E1946" t="s">
        <v>24796</v>
      </c>
      <c r="F1946">
        <v>2</v>
      </c>
    </row>
    <row r="1947" spans="1:6" x14ac:dyDescent="0.25">
      <c r="A1947" t="s">
        <v>93</v>
      </c>
      <c r="B1947">
        <v>2010</v>
      </c>
      <c r="C1947" t="s">
        <v>12</v>
      </c>
      <c r="D1947" t="s">
        <v>39</v>
      </c>
      <c r="E1947" t="s">
        <v>24797</v>
      </c>
      <c r="F1947">
        <v>3</v>
      </c>
    </row>
    <row r="1948" spans="1:6" x14ac:dyDescent="0.25">
      <c r="A1948" t="s">
        <v>93</v>
      </c>
      <c r="B1948">
        <v>2010</v>
      </c>
      <c r="C1948" t="s">
        <v>12</v>
      </c>
      <c r="D1948" t="s">
        <v>103</v>
      </c>
      <c r="E1948" t="s">
        <v>24798</v>
      </c>
      <c r="F1948">
        <v>33</v>
      </c>
    </row>
    <row r="1949" spans="1:6" x14ac:dyDescent="0.25">
      <c r="A1949" t="s">
        <v>93</v>
      </c>
      <c r="B1949">
        <v>2010</v>
      </c>
      <c r="C1949" t="s">
        <v>22</v>
      </c>
      <c r="D1949" t="s">
        <v>38</v>
      </c>
      <c r="E1949" t="s">
        <v>24799</v>
      </c>
      <c r="F1949">
        <v>13</v>
      </c>
    </row>
    <row r="1950" spans="1:6" x14ac:dyDescent="0.25">
      <c r="A1950" t="s">
        <v>93</v>
      </c>
      <c r="B1950">
        <v>2010</v>
      </c>
      <c r="C1950" t="s">
        <v>22</v>
      </c>
      <c r="D1950" t="s">
        <v>40</v>
      </c>
      <c r="E1950" t="s">
        <v>24800</v>
      </c>
      <c r="F1950">
        <v>6</v>
      </c>
    </row>
    <row r="1951" spans="1:6" x14ac:dyDescent="0.25">
      <c r="A1951" t="s">
        <v>93</v>
      </c>
      <c r="B1951">
        <v>2010</v>
      </c>
      <c r="C1951" t="s">
        <v>22</v>
      </c>
      <c r="D1951" t="s">
        <v>102</v>
      </c>
      <c r="E1951" t="s">
        <v>24801</v>
      </c>
      <c r="F1951">
        <v>28</v>
      </c>
    </row>
    <row r="1952" spans="1:6" x14ac:dyDescent="0.25">
      <c r="A1952" t="s">
        <v>93</v>
      </c>
      <c r="B1952">
        <v>2010</v>
      </c>
      <c r="C1952" t="s">
        <v>22</v>
      </c>
      <c r="D1952" t="s">
        <v>107</v>
      </c>
      <c r="E1952" t="s">
        <v>24802</v>
      </c>
      <c r="F1952">
        <v>30</v>
      </c>
    </row>
    <row r="1953" spans="1:6" x14ac:dyDescent="0.25">
      <c r="A1953" t="s">
        <v>93</v>
      </c>
      <c r="B1953">
        <v>2010</v>
      </c>
      <c r="C1953" t="s">
        <v>22</v>
      </c>
      <c r="D1953" t="s">
        <v>39</v>
      </c>
      <c r="E1953" t="s">
        <v>24803</v>
      </c>
      <c r="F1953">
        <v>28</v>
      </c>
    </row>
    <row r="1954" spans="1:6" x14ac:dyDescent="0.25">
      <c r="A1954" t="s">
        <v>93</v>
      </c>
      <c r="B1954">
        <v>2010</v>
      </c>
      <c r="C1954" t="s">
        <v>22</v>
      </c>
      <c r="D1954" t="s">
        <v>103</v>
      </c>
      <c r="E1954" t="s">
        <v>24804</v>
      </c>
      <c r="F1954">
        <v>273</v>
      </c>
    </row>
    <row r="1955" spans="1:6" x14ac:dyDescent="0.25">
      <c r="A1955" t="s">
        <v>93</v>
      </c>
      <c r="B1955">
        <v>2010</v>
      </c>
      <c r="C1955" t="s">
        <v>23</v>
      </c>
      <c r="D1955" t="s">
        <v>38</v>
      </c>
      <c r="E1955" t="s">
        <v>24805</v>
      </c>
      <c r="F1955">
        <v>5</v>
      </c>
    </row>
    <row r="1956" spans="1:6" x14ac:dyDescent="0.25">
      <c r="A1956" t="s">
        <v>93</v>
      </c>
      <c r="B1956">
        <v>2010</v>
      </c>
      <c r="C1956" t="s">
        <v>23</v>
      </c>
      <c r="D1956" t="s">
        <v>40</v>
      </c>
      <c r="E1956" t="s">
        <v>24806</v>
      </c>
      <c r="F1956">
        <v>6</v>
      </c>
    </row>
    <row r="1957" spans="1:6" x14ac:dyDescent="0.25">
      <c r="A1957" t="s">
        <v>93</v>
      </c>
      <c r="B1957">
        <v>2010</v>
      </c>
      <c r="C1957" t="s">
        <v>23</v>
      </c>
      <c r="D1957" t="s">
        <v>102</v>
      </c>
      <c r="E1957" t="s">
        <v>24807</v>
      </c>
      <c r="F1957">
        <v>20</v>
      </c>
    </row>
    <row r="1958" spans="1:6" x14ac:dyDescent="0.25">
      <c r="A1958" t="s">
        <v>93</v>
      </c>
      <c r="B1958">
        <v>2010</v>
      </c>
      <c r="C1958" t="s">
        <v>23</v>
      </c>
      <c r="D1958" t="s">
        <v>107</v>
      </c>
      <c r="E1958" t="s">
        <v>24808</v>
      </c>
      <c r="F1958">
        <v>17</v>
      </c>
    </row>
    <row r="1959" spans="1:6" x14ac:dyDescent="0.25">
      <c r="A1959" t="s">
        <v>93</v>
      </c>
      <c r="B1959">
        <v>2010</v>
      </c>
      <c r="C1959" t="s">
        <v>23</v>
      </c>
      <c r="D1959" t="s">
        <v>39</v>
      </c>
      <c r="E1959" t="s">
        <v>24809</v>
      </c>
      <c r="F1959">
        <v>21</v>
      </c>
    </row>
    <row r="1960" spans="1:6" x14ac:dyDescent="0.25">
      <c r="A1960" t="s">
        <v>93</v>
      </c>
      <c r="B1960">
        <v>2010</v>
      </c>
      <c r="C1960" t="s">
        <v>23</v>
      </c>
      <c r="D1960" t="s">
        <v>103</v>
      </c>
      <c r="E1960" t="s">
        <v>24810</v>
      </c>
      <c r="F1960">
        <v>226</v>
      </c>
    </row>
    <row r="1961" spans="1:6" x14ac:dyDescent="0.25">
      <c r="A1961" t="s">
        <v>93</v>
      </c>
      <c r="B1961">
        <v>2010</v>
      </c>
      <c r="C1961" t="s">
        <v>21</v>
      </c>
      <c r="D1961" t="s">
        <v>38</v>
      </c>
      <c r="E1961" t="s">
        <v>24811</v>
      </c>
      <c r="F1961">
        <v>7</v>
      </c>
    </row>
    <row r="1962" spans="1:6" x14ac:dyDescent="0.25">
      <c r="A1962" t="s">
        <v>93</v>
      </c>
      <c r="B1962">
        <v>2010</v>
      </c>
      <c r="C1962" t="s">
        <v>21</v>
      </c>
      <c r="D1962" t="s">
        <v>40</v>
      </c>
      <c r="E1962" t="s">
        <v>24812</v>
      </c>
      <c r="F1962">
        <v>3</v>
      </c>
    </row>
    <row r="1963" spans="1:6" x14ac:dyDescent="0.25">
      <c r="A1963" t="s">
        <v>93</v>
      </c>
      <c r="B1963">
        <v>2010</v>
      </c>
      <c r="C1963" t="s">
        <v>21</v>
      </c>
      <c r="D1963" t="s">
        <v>102</v>
      </c>
      <c r="E1963" t="s">
        <v>24813</v>
      </c>
      <c r="F1963">
        <v>24</v>
      </c>
    </row>
    <row r="1964" spans="1:6" x14ac:dyDescent="0.25">
      <c r="A1964" t="s">
        <v>93</v>
      </c>
      <c r="B1964">
        <v>2010</v>
      </c>
      <c r="C1964" t="s">
        <v>21</v>
      </c>
      <c r="D1964" t="s">
        <v>107</v>
      </c>
      <c r="E1964" t="s">
        <v>24814</v>
      </c>
      <c r="F1964">
        <v>18</v>
      </c>
    </row>
    <row r="1965" spans="1:6" x14ac:dyDescent="0.25">
      <c r="A1965" t="s">
        <v>93</v>
      </c>
      <c r="B1965">
        <v>2010</v>
      </c>
      <c r="C1965" t="s">
        <v>21</v>
      </c>
      <c r="D1965" t="s">
        <v>39</v>
      </c>
      <c r="E1965" t="s">
        <v>24815</v>
      </c>
      <c r="F1965">
        <v>19</v>
      </c>
    </row>
    <row r="1966" spans="1:6" x14ac:dyDescent="0.25">
      <c r="A1966" t="s">
        <v>93</v>
      </c>
      <c r="B1966">
        <v>2010</v>
      </c>
      <c r="C1966" t="s">
        <v>21</v>
      </c>
      <c r="D1966" t="s">
        <v>103</v>
      </c>
      <c r="E1966" t="s">
        <v>24816</v>
      </c>
      <c r="F1966">
        <v>181</v>
      </c>
    </row>
    <row r="1967" spans="1:6" x14ac:dyDescent="0.25">
      <c r="A1967" t="s">
        <v>93</v>
      </c>
      <c r="B1967">
        <v>2010</v>
      </c>
      <c r="C1967" t="s">
        <v>17</v>
      </c>
      <c r="D1967" t="s">
        <v>38</v>
      </c>
      <c r="E1967" t="s">
        <v>24817</v>
      </c>
      <c r="F1967">
        <v>5</v>
      </c>
    </row>
    <row r="1968" spans="1:6" x14ac:dyDescent="0.25">
      <c r="A1968" t="s">
        <v>93</v>
      </c>
      <c r="B1968">
        <v>2010</v>
      </c>
      <c r="C1968" t="s">
        <v>17</v>
      </c>
      <c r="D1968" t="s">
        <v>40</v>
      </c>
      <c r="E1968" t="s">
        <v>24818</v>
      </c>
      <c r="F1968">
        <v>14</v>
      </c>
    </row>
    <row r="1969" spans="1:6" x14ac:dyDescent="0.25">
      <c r="A1969" t="s">
        <v>93</v>
      </c>
      <c r="B1969">
        <v>2010</v>
      </c>
      <c r="C1969" t="s">
        <v>17</v>
      </c>
      <c r="D1969" t="s">
        <v>102</v>
      </c>
      <c r="E1969" t="s">
        <v>24819</v>
      </c>
      <c r="F1969">
        <v>33</v>
      </c>
    </row>
    <row r="1970" spans="1:6" x14ac:dyDescent="0.25">
      <c r="A1970" t="s">
        <v>93</v>
      </c>
      <c r="B1970">
        <v>2010</v>
      </c>
      <c r="C1970" t="s">
        <v>17</v>
      </c>
      <c r="D1970" t="s">
        <v>107</v>
      </c>
      <c r="E1970" t="s">
        <v>24820</v>
      </c>
      <c r="F1970">
        <v>35</v>
      </c>
    </row>
    <row r="1971" spans="1:6" x14ac:dyDescent="0.25">
      <c r="A1971" t="s">
        <v>93</v>
      </c>
      <c r="B1971">
        <v>2010</v>
      </c>
      <c r="C1971" t="s">
        <v>17</v>
      </c>
      <c r="D1971" t="s">
        <v>39</v>
      </c>
      <c r="E1971" t="s">
        <v>24821</v>
      </c>
      <c r="F1971">
        <v>20</v>
      </c>
    </row>
    <row r="1972" spans="1:6" x14ac:dyDescent="0.25">
      <c r="A1972" t="s">
        <v>93</v>
      </c>
      <c r="B1972">
        <v>2010</v>
      </c>
      <c r="C1972" t="s">
        <v>17</v>
      </c>
      <c r="D1972" t="s">
        <v>103</v>
      </c>
      <c r="E1972" t="s">
        <v>24822</v>
      </c>
      <c r="F1972">
        <v>359</v>
      </c>
    </row>
    <row r="1973" spans="1:6" x14ac:dyDescent="0.25">
      <c r="A1973" t="s">
        <v>93</v>
      </c>
      <c r="B1973">
        <v>2010</v>
      </c>
      <c r="C1973" t="s">
        <v>22852</v>
      </c>
      <c r="D1973" t="s">
        <v>102</v>
      </c>
      <c r="E1973" t="s">
        <v>24823</v>
      </c>
      <c r="F1973">
        <v>1</v>
      </c>
    </row>
    <row r="1974" spans="1:6" x14ac:dyDescent="0.25">
      <c r="A1974" t="s">
        <v>93</v>
      </c>
      <c r="B1974">
        <v>2010</v>
      </c>
      <c r="C1974" t="s">
        <v>22852</v>
      </c>
      <c r="D1974" t="s">
        <v>107</v>
      </c>
      <c r="E1974" t="s">
        <v>24824</v>
      </c>
      <c r="F1974">
        <v>1</v>
      </c>
    </row>
    <row r="1975" spans="1:6" x14ac:dyDescent="0.25">
      <c r="A1975" t="s">
        <v>93</v>
      </c>
      <c r="B1975">
        <v>2010</v>
      </c>
      <c r="C1975" t="s">
        <v>15</v>
      </c>
      <c r="D1975" t="s">
        <v>38</v>
      </c>
      <c r="E1975" t="s">
        <v>24825</v>
      </c>
      <c r="F1975">
        <v>1</v>
      </c>
    </row>
    <row r="1976" spans="1:6" x14ac:dyDescent="0.25">
      <c r="A1976" t="s">
        <v>93</v>
      </c>
      <c r="B1976">
        <v>2010</v>
      </c>
      <c r="C1976" t="s">
        <v>15</v>
      </c>
      <c r="D1976" t="s">
        <v>40</v>
      </c>
      <c r="E1976" t="s">
        <v>24826</v>
      </c>
      <c r="F1976">
        <v>1</v>
      </c>
    </row>
    <row r="1977" spans="1:6" x14ac:dyDescent="0.25">
      <c r="A1977" t="s">
        <v>93</v>
      </c>
      <c r="B1977">
        <v>2010</v>
      </c>
      <c r="C1977" t="s">
        <v>15</v>
      </c>
      <c r="D1977" t="s">
        <v>102</v>
      </c>
      <c r="E1977" t="s">
        <v>24827</v>
      </c>
      <c r="F1977">
        <v>8</v>
      </c>
    </row>
    <row r="1978" spans="1:6" x14ac:dyDescent="0.25">
      <c r="A1978" t="s">
        <v>93</v>
      </c>
      <c r="B1978">
        <v>2010</v>
      </c>
      <c r="C1978" t="s">
        <v>15</v>
      </c>
      <c r="D1978" t="s">
        <v>107</v>
      </c>
      <c r="E1978" t="s">
        <v>24828</v>
      </c>
      <c r="F1978">
        <v>7</v>
      </c>
    </row>
    <row r="1979" spans="1:6" x14ac:dyDescent="0.25">
      <c r="A1979" t="s">
        <v>93</v>
      </c>
      <c r="B1979">
        <v>2010</v>
      </c>
      <c r="C1979" t="s">
        <v>15</v>
      </c>
      <c r="D1979" t="s">
        <v>39</v>
      </c>
      <c r="E1979" t="s">
        <v>24829</v>
      </c>
      <c r="F1979">
        <v>8</v>
      </c>
    </row>
    <row r="1980" spans="1:6" x14ac:dyDescent="0.25">
      <c r="A1980" t="s">
        <v>93</v>
      </c>
      <c r="B1980">
        <v>2010</v>
      </c>
      <c r="C1980" t="s">
        <v>15</v>
      </c>
      <c r="D1980" t="s">
        <v>103</v>
      </c>
      <c r="E1980" t="s">
        <v>24830</v>
      </c>
      <c r="F1980">
        <v>45</v>
      </c>
    </row>
    <row r="1981" spans="1:6" x14ac:dyDescent="0.25">
      <c r="A1981" t="s">
        <v>93</v>
      </c>
      <c r="B1981">
        <v>2010</v>
      </c>
      <c r="C1981" t="s">
        <v>19</v>
      </c>
      <c r="D1981" t="s">
        <v>38</v>
      </c>
      <c r="E1981" t="s">
        <v>24831</v>
      </c>
      <c r="F1981">
        <v>3</v>
      </c>
    </row>
    <row r="1982" spans="1:6" x14ac:dyDescent="0.25">
      <c r="A1982" t="s">
        <v>93</v>
      </c>
      <c r="B1982">
        <v>2010</v>
      </c>
      <c r="C1982" t="s">
        <v>19</v>
      </c>
      <c r="D1982" t="s">
        <v>40</v>
      </c>
      <c r="E1982" t="s">
        <v>24832</v>
      </c>
      <c r="F1982">
        <v>6</v>
      </c>
    </row>
    <row r="1983" spans="1:6" x14ac:dyDescent="0.25">
      <c r="A1983" t="s">
        <v>93</v>
      </c>
      <c r="B1983">
        <v>2010</v>
      </c>
      <c r="C1983" t="s">
        <v>19</v>
      </c>
      <c r="D1983" t="s">
        <v>102</v>
      </c>
      <c r="E1983" t="s">
        <v>24833</v>
      </c>
      <c r="F1983">
        <v>18</v>
      </c>
    </row>
    <row r="1984" spans="1:6" x14ac:dyDescent="0.25">
      <c r="A1984" t="s">
        <v>93</v>
      </c>
      <c r="B1984">
        <v>2010</v>
      </c>
      <c r="C1984" t="s">
        <v>19</v>
      </c>
      <c r="D1984" t="s">
        <v>107</v>
      </c>
      <c r="E1984" t="s">
        <v>24834</v>
      </c>
      <c r="F1984">
        <v>24</v>
      </c>
    </row>
    <row r="1985" spans="1:6" x14ac:dyDescent="0.25">
      <c r="A1985" t="s">
        <v>93</v>
      </c>
      <c r="B1985">
        <v>2010</v>
      </c>
      <c r="C1985" t="s">
        <v>19</v>
      </c>
      <c r="D1985" t="s">
        <v>39</v>
      </c>
      <c r="E1985" t="s">
        <v>24835</v>
      </c>
      <c r="F1985">
        <v>13</v>
      </c>
    </row>
    <row r="1986" spans="1:6" x14ac:dyDescent="0.25">
      <c r="A1986" t="s">
        <v>93</v>
      </c>
      <c r="B1986">
        <v>2010</v>
      </c>
      <c r="C1986" t="s">
        <v>19</v>
      </c>
      <c r="D1986" t="s">
        <v>103</v>
      </c>
      <c r="E1986" t="s">
        <v>24836</v>
      </c>
      <c r="F1986">
        <v>180</v>
      </c>
    </row>
    <row r="1987" spans="1:6" x14ac:dyDescent="0.25">
      <c r="A1987" t="s">
        <v>93</v>
      </c>
      <c r="B1987">
        <v>2010</v>
      </c>
      <c r="C1987" t="s">
        <v>20</v>
      </c>
      <c r="D1987" t="s">
        <v>38</v>
      </c>
      <c r="E1987" t="s">
        <v>24837</v>
      </c>
      <c r="F1987">
        <v>2</v>
      </c>
    </row>
    <row r="1988" spans="1:6" x14ac:dyDescent="0.25">
      <c r="A1988" t="s">
        <v>93</v>
      </c>
      <c r="B1988">
        <v>2010</v>
      </c>
      <c r="C1988" t="s">
        <v>20</v>
      </c>
      <c r="D1988" t="s">
        <v>40</v>
      </c>
      <c r="E1988" t="s">
        <v>24838</v>
      </c>
      <c r="F1988">
        <v>1</v>
      </c>
    </row>
    <row r="1989" spans="1:6" x14ac:dyDescent="0.25">
      <c r="A1989" t="s">
        <v>93</v>
      </c>
      <c r="B1989">
        <v>2010</v>
      </c>
      <c r="C1989" t="s">
        <v>20</v>
      </c>
      <c r="D1989" t="s">
        <v>102</v>
      </c>
      <c r="E1989" t="s">
        <v>24839</v>
      </c>
      <c r="F1989">
        <v>4</v>
      </c>
    </row>
    <row r="1990" spans="1:6" x14ac:dyDescent="0.25">
      <c r="A1990" t="s">
        <v>93</v>
      </c>
      <c r="B1990">
        <v>2010</v>
      </c>
      <c r="C1990" t="s">
        <v>20</v>
      </c>
      <c r="D1990" t="s">
        <v>39</v>
      </c>
      <c r="E1990" t="s">
        <v>24840</v>
      </c>
      <c r="F1990">
        <v>3</v>
      </c>
    </row>
    <row r="1991" spans="1:6" x14ac:dyDescent="0.25">
      <c r="A1991" t="s">
        <v>93</v>
      </c>
      <c r="B1991">
        <v>2010</v>
      </c>
      <c r="C1991" t="s">
        <v>20</v>
      </c>
      <c r="D1991" t="s">
        <v>103</v>
      </c>
      <c r="E1991" t="s">
        <v>24841</v>
      </c>
      <c r="F1991">
        <v>67</v>
      </c>
    </row>
    <row r="1992" spans="1:6" x14ac:dyDescent="0.25">
      <c r="A1992" t="s">
        <v>93</v>
      </c>
      <c r="B1992">
        <v>2010</v>
      </c>
      <c r="C1992" t="s">
        <v>18</v>
      </c>
      <c r="D1992" t="s">
        <v>38</v>
      </c>
      <c r="E1992" t="s">
        <v>24842</v>
      </c>
      <c r="F1992">
        <v>2</v>
      </c>
    </row>
    <row r="1993" spans="1:6" x14ac:dyDescent="0.25">
      <c r="A1993" t="s">
        <v>93</v>
      </c>
      <c r="B1993">
        <v>2010</v>
      </c>
      <c r="C1993" t="s">
        <v>18</v>
      </c>
      <c r="D1993" t="s">
        <v>40</v>
      </c>
      <c r="E1993" t="s">
        <v>24843</v>
      </c>
      <c r="F1993">
        <v>3</v>
      </c>
    </row>
    <row r="1994" spans="1:6" x14ac:dyDescent="0.25">
      <c r="A1994" t="s">
        <v>93</v>
      </c>
      <c r="B1994">
        <v>2010</v>
      </c>
      <c r="C1994" t="s">
        <v>18</v>
      </c>
      <c r="D1994" t="s">
        <v>102</v>
      </c>
      <c r="E1994" t="s">
        <v>24844</v>
      </c>
      <c r="F1994">
        <v>15</v>
      </c>
    </row>
    <row r="1995" spans="1:6" x14ac:dyDescent="0.25">
      <c r="A1995" t="s">
        <v>93</v>
      </c>
      <c r="B1995">
        <v>2010</v>
      </c>
      <c r="C1995" t="s">
        <v>18</v>
      </c>
      <c r="D1995" t="s">
        <v>107</v>
      </c>
      <c r="E1995" t="s">
        <v>24845</v>
      </c>
      <c r="F1995">
        <v>16</v>
      </c>
    </row>
    <row r="1996" spans="1:6" x14ac:dyDescent="0.25">
      <c r="A1996" t="s">
        <v>93</v>
      </c>
      <c r="B1996">
        <v>2010</v>
      </c>
      <c r="C1996" t="s">
        <v>18</v>
      </c>
      <c r="D1996" t="s">
        <v>39</v>
      </c>
      <c r="E1996" t="s">
        <v>24846</v>
      </c>
      <c r="F1996">
        <v>19</v>
      </c>
    </row>
    <row r="1997" spans="1:6" x14ac:dyDescent="0.25">
      <c r="A1997" t="s">
        <v>93</v>
      </c>
      <c r="B1997">
        <v>2010</v>
      </c>
      <c r="C1997" t="s">
        <v>18</v>
      </c>
      <c r="D1997" t="s">
        <v>103</v>
      </c>
      <c r="E1997" t="s">
        <v>24847</v>
      </c>
      <c r="F1997">
        <v>138</v>
      </c>
    </row>
    <row r="1998" spans="1:6" x14ac:dyDescent="0.25">
      <c r="A1998" t="s">
        <v>93</v>
      </c>
      <c r="B1998">
        <v>2011</v>
      </c>
      <c r="C1998" t="s">
        <v>14</v>
      </c>
      <c r="D1998" t="s">
        <v>38</v>
      </c>
      <c r="E1998" t="s">
        <v>24848</v>
      </c>
      <c r="F1998">
        <v>6</v>
      </c>
    </row>
    <row r="1999" spans="1:6" x14ac:dyDescent="0.25">
      <c r="A1999" t="s">
        <v>93</v>
      </c>
      <c r="B1999">
        <v>2011</v>
      </c>
      <c r="C1999" t="s">
        <v>14</v>
      </c>
      <c r="D1999" t="s">
        <v>40</v>
      </c>
      <c r="E1999" t="s">
        <v>24849</v>
      </c>
      <c r="F1999">
        <v>2</v>
      </c>
    </row>
    <row r="2000" spans="1:6" x14ac:dyDescent="0.25">
      <c r="A2000" t="s">
        <v>93</v>
      </c>
      <c r="B2000">
        <v>2011</v>
      </c>
      <c r="C2000" t="s">
        <v>14</v>
      </c>
      <c r="D2000" t="s">
        <v>102</v>
      </c>
      <c r="E2000" t="s">
        <v>24850</v>
      </c>
      <c r="F2000">
        <v>37</v>
      </c>
    </row>
    <row r="2001" spans="1:6" x14ac:dyDescent="0.25">
      <c r="A2001" t="s">
        <v>93</v>
      </c>
      <c r="B2001">
        <v>2011</v>
      </c>
      <c r="C2001" t="s">
        <v>14</v>
      </c>
      <c r="D2001" t="s">
        <v>107</v>
      </c>
      <c r="E2001" t="s">
        <v>24851</v>
      </c>
      <c r="F2001">
        <v>47</v>
      </c>
    </row>
    <row r="2002" spans="1:6" x14ac:dyDescent="0.25">
      <c r="A2002" t="s">
        <v>93</v>
      </c>
      <c r="B2002">
        <v>2011</v>
      </c>
      <c r="C2002" t="s">
        <v>14</v>
      </c>
      <c r="D2002" t="s">
        <v>39</v>
      </c>
      <c r="E2002" t="s">
        <v>24852</v>
      </c>
      <c r="F2002">
        <v>52</v>
      </c>
    </row>
    <row r="2003" spans="1:6" x14ac:dyDescent="0.25">
      <c r="A2003" t="s">
        <v>93</v>
      </c>
      <c r="B2003">
        <v>2011</v>
      </c>
      <c r="C2003" t="s">
        <v>14</v>
      </c>
      <c r="D2003" t="s">
        <v>103</v>
      </c>
      <c r="E2003" t="s">
        <v>24853</v>
      </c>
      <c r="F2003">
        <v>262</v>
      </c>
    </row>
    <row r="2004" spans="1:6" x14ac:dyDescent="0.25">
      <c r="A2004" t="s">
        <v>93</v>
      </c>
      <c r="B2004">
        <v>2011</v>
      </c>
      <c r="C2004" t="s">
        <v>12</v>
      </c>
      <c r="D2004" t="s">
        <v>40</v>
      </c>
      <c r="E2004" t="s">
        <v>24854</v>
      </c>
      <c r="F2004">
        <v>1</v>
      </c>
    </row>
    <row r="2005" spans="1:6" x14ac:dyDescent="0.25">
      <c r="A2005" t="s">
        <v>93</v>
      </c>
      <c r="B2005">
        <v>2011</v>
      </c>
      <c r="C2005" t="s">
        <v>12</v>
      </c>
      <c r="D2005" t="s">
        <v>102</v>
      </c>
      <c r="E2005" t="s">
        <v>24855</v>
      </c>
      <c r="F2005">
        <v>6</v>
      </c>
    </row>
    <row r="2006" spans="1:6" x14ac:dyDescent="0.25">
      <c r="A2006" t="s">
        <v>93</v>
      </c>
      <c r="B2006">
        <v>2011</v>
      </c>
      <c r="C2006" t="s">
        <v>12</v>
      </c>
      <c r="D2006" t="s">
        <v>107</v>
      </c>
      <c r="E2006" t="s">
        <v>24856</v>
      </c>
      <c r="F2006">
        <v>4</v>
      </c>
    </row>
    <row r="2007" spans="1:6" x14ac:dyDescent="0.25">
      <c r="A2007" t="s">
        <v>93</v>
      </c>
      <c r="B2007">
        <v>2011</v>
      </c>
      <c r="C2007" t="s">
        <v>12</v>
      </c>
      <c r="D2007" t="s">
        <v>39</v>
      </c>
      <c r="E2007" t="s">
        <v>24857</v>
      </c>
      <c r="F2007">
        <v>5</v>
      </c>
    </row>
    <row r="2008" spans="1:6" x14ac:dyDescent="0.25">
      <c r="A2008" t="s">
        <v>93</v>
      </c>
      <c r="B2008">
        <v>2011</v>
      </c>
      <c r="C2008" t="s">
        <v>12</v>
      </c>
      <c r="D2008" t="s">
        <v>103</v>
      </c>
      <c r="E2008" t="s">
        <v>24858</v>
      </c>
      <c r="F2008">
        <v>29</v>
      </c>
    </row>
    <row r="2009" spans="1:6" x14ac:dyDescent="0.25">
      <c r="A2009" t="s">
        <v>93</v>
      </c>
      <c r="B2009">
        <v>2011</v>
      </c>
      <c r="C2009" t="s">
        <v>22</v>
      </c>
      <c r="D2009" t="s">
        <v>38</v>
      </c>
      <c r="E2009" t="s">
        <v>24859</v>
      </c>
      <c r="F2009">
        <v>7</v>
      </c>
    </row>
    <row r="2010" spans="1:6" x14ac:dyDescent="0.25">
      <c r="A2010" t="s">
        <v>93</v>
      </c>
      <c r="B2010">
        <v>2011</v>
      </c>
      <c r="C2010" t="s">
        <v>22</v>
      </c>
      <c r="D2010" t="s">
        <v>40</v>
      </c>
      <c r="E2010" t="s">
        <v>24860</v>
      </c>
      <c r="F2010">
        <v>5</v>
      </c>
    </row>
    <row r="2011" spans="1:6" x14ac:dyDescent="0.25">
      <c r="A2011" t="s">
        <v>93</v>
      </c>
      <c r="B2011">
        <v>2011</v>
      </c>
      <c r="C2011" t="s">
        <v>22</v>
      </c>
      <c r="D2011" t="s">
        <v>102</v>
      </c>
      <c r="E2011" t="s">
        <v>24861</v>
      </c>
      <c r="F2011">
        <v>27</v>
      </c>
    </row>
    <row r="2012" spans="1:6" x14ac:dyDescent="0.25">
      <c r="A2012" t="s">
        <v>93</v>
      </c>
      <c r="B2012">
        <v>2011</v>
      </c>
      <c r="C2012" t="s">
        <v>22</v>
      </c>
      <c r="D2012" t="s">
        <v>107</v>
      </c>
      <c r="E2012" t="s">
        <v>24862</v>
      </c>
      <c r="F2012">
        <v>17</v>
      </c>
    </row>
    <row r="2013" spans="1:6" x14ac:dyDescent="0.25">
      <c r="A2013" t="s">
        <v>93</v>
      </c>
      <c r="B2013">
        <v>2011</v>
      </c>
      <c r="C2013" t="s">
        <v>22</v>
      </c>
      <c r="D2013" t="s">
        <v>39</v>
      </c>
      <c r="E2013" t="s">
        <v>24863</v>
      </c>
      <c r="F2013">
        <v>40</v>
      </c>
    </row>
    <row r="2014" spans="1:6" x14ac:dyDescent="0.25">
      <c r="A2014" t="s">
        <v>93</v>
      </c>
      <c r="B2014">
        <v>2011</v>
      </c>
      <c r="C2014" t="s">
        <v>22</v>
      </c>
      <c r="D2014" t="s">
        <v>103</v>
      </c>
      <c r="E2014" t="s">
        <v>24864</v>
      </c>
      <c r="F2014">
        <v>277</v>
      </c>
    </row>
    <row r="2015" spans="1:6" x14ac:dyDescent="0.25">
      <c r="A2015" t="s">
        <v>93</v>
      </c>
      <c r="B2015">
        <v>2011</v>
      </c>
      <c r="C2015" t="s">
        <v>23</v>
      </c>
      <c r="D2015" t="s">
        <v>38</v>
      </c>
      <c r="E2015" t="s">
        <v>24865</v>
      </c>
      <c r="F2015">
        <v>6</v>
      </c>
    </row>
    <row r="2016" spans="1:6" x14ac:dyDescent="0.25">
      <c r="A2016" t="s">
        <v>93</v>
      </c>
      <c r="B2016">
        <v>2011</v>
      </c>
      <c r="C2016" t="s">
        <v>23</v>
      </c>
      <c r="D2016" t="s">
        <v>40</v>
      </c>
      <c r="E2016" t="s">
        <v>24866</v>
      </c>
      <c r="F2016">
        <v>8</v>
      </c>
    </row>
    <row r="2017" spans="1:6" x14ac:dyDescent="0.25">
      <c r="A2017" t="s">
        <v>93</v>
      </c>
      <c r="B2017">
        <v>2011</v>
      </c>
      <c r="C2017" t="s">
        <v>23</v>
      </c>
      <c r="D2017" t="s">
        <v>102</v>
      </c>
      <c r="E2017" t="s">
        <v>24867</v>
      </c>
      <c r="F2017">
        <v>23</v>
      </c>
    </row>
    <row r="2018" spans="1:6" x14ac:dyDescent="0.25">
      <c r="A2018" t="s">
        <v>93</v>
      </c>
      <c r="B2018">
        <v>2011</v>
      </c>
      <c r="C2018" t="s">
        <v>23</v>
      </c>
      <c r="D2018" t="s">
        <v>107</v>
      </c>
      <c r="E2018" t="s">
        <v>24868</v>
      </c>
      <c r="F2018">
        <v>9</v>
      </c>
    </row>
    <row r="2019" spans="1:6" x14ac:dyDescent="0.25">
      <c r="A2019" t="s">
        <v>93</v>
      </c>
      <c r="B2019">
        <v>2011</v>
      </c>
      <c r="C2019" t="s">
        <v>23</v>
      </c>
      <c r="D2019" t="s">
        <v>39</v>
      </c>
      <c r="E2019" t="s">
        <v>24869</v>
      </c>
      <c r="F2019">
        <v>28</v>
      </c>
    </row>
    <row r="2020" spans="1:6" x14ac:dyDescent="0.25">
      <c r="A2020" t="s">
        <v>93</v>
      </c>
      <c r="B2020">
        <v>2011</v>
      </c>
      <c r="C2020" t="s">
        <v>23</v>
      </c>
      <c r="D2020" t="s">
        <v>103</v>
      </c>
      <c r="E2020" t="s">
        <v>24870</v>
      </c>
      <c r="F2020">
        <v>201</v>
      </c>
    </row>
    <row r="2021" spans="1:6" x14ac:dyDescent="0.25">
      <c r="A2021" t="s">
        <v>93</v>
      </c>
      <c r="B2021">
        <v>2011</v>
      </c>
      <c r="C2021" t="s">
        <v>21</v>
      </c>
      <c r="D2021" t="s">
        <v>38</v>
      </c>
      <c r="E2021" t="s">
        <v>24871</v>
      </c>
      <c r="F2021">
        <v>6</v>
      </c>
    </row>
    <row r="2022" spans="1:6" x14ac:dyDescent="0.25">
      <c r="A2022" t="s">
        <v>93</v>
      </c>
      <c r="B2022">
        <v>2011</v>
      </c>
      <c r="C2022" t="s">
        <v>21</v>
      </c>
      <c r="D2022" t="s">
        <v>40</v>
      </c>
      <c r="E2022" t="s">
        <v>24872</v>
      </c>
      <c r="F2022">
        <v>4</v>
      </c>
    </row>
    <row r="2023" spans="1:6" x14ac:dyDescent="0.25">
      <c r="A2023" t="s">
        <v>93</v>
      </c>
      <c r="B2023">
        <v>2011</v>
      </c>
      <c r="C2023" t="s">
        <v>21</v>
      </c>
      <c r="D2023" t="s">
        <v>102</v>
      </c>
      <c r="E2023" t="s">
        <v>24873</v>
      </c>
      <c r="F2023">
        <v>22</v>
      </c>
    </row>
    <row r="2024" spans="1:6" x14ac:dyDescent="0.25">
      <c r="A2024" t="s">
        <v>93</v>
      </c>
      <c r="B2024">
        <v>2011</v>
      </c>
      <c r="C2024" t="s">
        <v>21</v>
      </c>
      <c r="D2024" t="s">
        <v>107</v>
      </c>
      <c r="E2024" t="s">
        <v>24874</v>
      </c>
      <c r="F2024">
        <v>10</v>
      </c>
    </row>
    <row r="2025" spans="1:6" x14ac:dyDescent="0.25">
      <c r="A2025" t="s">
        <v>93</v>
      </c>
      <c r="B2025">
        <v>2011</v>
      </c>
      <c r="C2025" t="s">
        <v>21</v>
      </c>
      <c r="D2025" t="s">
        <v>39</v>
      </c>
      <c r="E2025" t="s">
        <v>24875</v>
      </c>
      <c r="F2025">
        <v>24</v>
      </c>
    </row>
    <row r="2026" spans="1:6" x14ac:dyDescent="0.25">
      <c r="A2026" t="s">
        <v>93</v>
      </c>
      <c r="B2026">
        <v>2011</v>
      </c>
      <c r="C2026" t="s">
        <v>21</v>
      </c>
      <c r="D2026" t="s">
        <v>103</v>
      </c>
      <c r="E2026" t="s">
        <v>24876</v>
      </c>
      <c r="F2026">
        <v>190</v>
      </c>
    </row>
    <row r="2027" spans="1:6" x14ac:dyDescent="0.25">
      <c r="A2027" t="s">
        <v>93</v>
      </c>
      <c r="B2027">
        <v>2011</v>
      </c>
      <c r="C2027" t="s">
        <v>17</v>
      </c>
      <c r="D2027" t="s">
        <v>38</v>
      </c>
      <c r="E2027" t="s">
        <v>24877</v>
      </c>
      <c r="F2027">
        <v>3</v>
      </c>
    </row>
    <row r="2028" spans="1:6" x14ac:dyDescent="0.25">
      <c r="A2028" t="s">
        <v>93</v>
      </c>
      <c r="B2028">
        <v>2011</v>
      </c>
      <c r="C2028" t="s">
        <v>17</v>
      </c>
      <c r="D2028" t="s">
        <v>102</v>
      </c>
      <c r="E2028" t="s">
        <v>24878</v>
      </c>
      <c r="F2028">
        <v>41</v>
      </c>
    </row>
    <row r="2029" spans="1:6" x14ac:dyDescent="0.25">
      <c r="A2029" t="s">
        <v>93</v>
      </c>
      <c r="B2029">
        <v>2011</v>
      </c>
      <c r="C2029" t="s">
        <v>17</v>
      </c>
      <c r="D2029" t="s">
        <v>107</v>
      </c>
      <c r="E2029" t="s">
        <v>24879</v>
      </c>
      <c r="F2029">
        <v>33</v>
      </c>
    </row>
    <row r="2030" spans="1:6" x14ac:dyDescent="0.25">
      <c r="A2030" t="s">
        <v>93</v>
      </c>
      <c r="B2030">
        <v>2011</v>
      </c>
      <c r="C2030" t="s">
        <v>17</v>
      </c>
      <c r="D2030" t="s">
        <v>39</v>
      </c>
      <c r="E2030" t="s">
        <v>24880</v>
      </c>
      <c r="F2030">
        <v>20</v>
      </c>
    </row>
    <row r="2031" spans="1:6" x14ac:dyDescent="0.25">
      <c r="A2031" t="s">
        <v>93</v>
      </c>
      <c r="B2031">
        <v>2011</v>
      </c>
      <c r="C2031" t="s">
        <v>17</v>
      </c>
      <c r="D2031" t="s">
        <v>103</v>
      </c>
      <c r="E2031" t="s">
        <v>24881</v>
      </c>
      <c r="F2031">
        <v>361</v>
      </c>
    </row>
    <row r="2032" spans="1:6" x14ac:dyDescent="0.25">
      <c r="A2032" t="s">
        <v>93</v>
      </c>
      <c r="B2032">
        <v>2011</v>
      </c>
      <c r="C2032" t="s">
        <v>22852</v>
      </c>
      <c r="D2032" t="s">
        <v>103</v>
      </c>
      <c r="E2032" t="s">
        <v>24882</v>
      </c>
      <c r="F2032">
        <v>1</v>
      </c>
    </row>
    <row r="2033" spans="1:6" x14ac:dyDescent="0.25">
      <c r="A2033" t="s">
        <v>93</v>
      </c>
      <c r="B2033">
        <v>2011</v>
      </c>
      <c r="C2033" t="s">
        <v>15</v>
      </c>
      <c r="D2033" t="s">
        <v>38</v>
      </c>
      <c r="E2033" t="s">
        <v>24883</v>
      </c>
      <c r="F2033">
        <v>1</v>
      </c>
    </row>
    <row r="2034" spans="1:6" x14ac:dyDescent="0.25">
      <c r="A2034" t="s">
        <v>93</v>
      </c>
      <c r="B2034">
        <v>2011</v>
      </c>
      <c r="C2034" t="s">
        <v>15</v>
      </c>
      <c r="D2034" t="s">
        <v>40</v>
      </c>
      <c r="E2034" t="s">
        <v>24884</v>
      </c>
      <c r="F2034">
        <v>2</v>
      </c>
    </row>
    <row r="2035" spans="1:6" x14ac:dyDescent="0.25">
      <c r="A2035" t="s">
        <v>93</v>
      </c>
      <c r="B2035">
        <v>2011</v>
      </c>
      <c r="C2035" t="s">
        <v>15</v>
      </c>
      <c r="D2035" t="s">
        <v>102</v>
      </c>
      <c r="E2035" t="s">
        <v>24885</v>
      </c>
      <c r="F2035">
        <v>6</v>
      </c>
    </row>
    <row r="2036" spans="1:6" x14ac:dyDescent="0.25">
      <c r="A2036" t="s">
        <v>93</v>
      </c>
      <c r="B2036">
        <v>2011</v>
      </c>
      <c r="C2036" t="s">
        <v>15</v>
      </c>
      <c r="D2036" t="s">
        <v>107</v>
      </c>
      <c r="E2036" t="s">
        <v>24886</v>
      </c>
      <c r="F2036">
        <v>6</v>
      </c>
    </row>
    <row r="2037" spans="1:6" x14ac:dyDescent="0.25">
      <c r="A2037" t="s">
        <v>93</v>
      </c>
      <c r="B2037">
        <v>2011</v>
      </c>
      <c r="C2037" t="s">
        <v>15</v>
      </c>
      <c r="D2037" t="s">
        <v>39</v>
      </c>
      <c r="E2037" t="s">
        <v>24887</v>
      </c>
      <c r="F2037">
        <v>6</v>
      </c>
    </row>
    <row r="2038" spans="1:6" x14ac:dyDescent="0.25">
      <c r="A2038" t="s">
        <v>93</v>
      </c>
      <c r="B2038">
        <v>2011</v>
      </c>
      <c r="C2038" t="s">
        <v>15</v>
      </c>
      <c r="D2038" t="s">
        <v>103</v>
      </c>
      <c r="E2038" t="s">
        <v>24888</v>
      </c>
      <c r="F2038">
        <v>41</v>
      </c>
    </row>
    <row r="2039" spans="1:6" x14ac:dyDescent="0.25">
      <c r="A2039" t="s">
        <v>93</v>
      </c>
      <c r="B2039">
        <v>2011</v>
      </c>
      <c r="C2039" t="s">
        <v>19</v>
      </c>
      <c r="D2039" t="s">
        <v>38</v>
      </c>
      <c r="E2039" t="s">
        <v>24889</v>
      </c>
      <c r="F2039">
        <v>2</v>
      </c>
    </row>
    <row r="2040" spans="1:6" x14ac:dyDescent="0.25">
      <c r="A2040" t="s">
        <v>93</v>
      </c>
      <c r="B2040">
        <v>2011</v>
      </c>
      <c r="C2040" t="s">
        <v>19</v>
      </c>
      <c r="D2040" t="s">
        <v>40</v>
      </c>
      <c r="E2040" t="s">
        <v>24890</v>
      </c>
      <c r="F2040">
        <v>4</v>
      </c>
    </row>
    <row r="2041" spans="1:6" x14ac:dyDescent="0.25">
      <c r="A2041" t="s">
        <v>93</v>
      </c>
      <c r="B2041">
        <v>2011</v>
      </c>
      <c r="C2041" t="s">
        <v>19</v>
      </c>
      <c r="D2041" t="s">
        <v>102</v>
      </c>
      <c r="E2041" t="s">
        <v>24891</v>
      </c>
      <c r="F2041">
        <v>22</v>
      </c>
    </row>
    <row r="2042" spans="1:6" x14ac:dyDescent="0.25">
      <c r="A2042" t="s">
        <v>93</v>
      </c>
      <c r="B2042">
        <v>2011</v>
      </c>
      <c r="C2042" t="s">
        <v>19</v>
      </c>
      <c r="D2042" t="s">
        <v>107</v>
      </c>
      <c r="E2042" t="s">
        <v>24892</v>
      </c>
      <c r="F2042">
        <v>9</v>
      </c>
    </row>
    <row r="2043" spans="1:6" x14ac:dyDescent="0.25">
      <c r="A2043" t="s">
        <v>93</v>
      </c>
      <c r="B2043">
        <v>2011</v>
      </c>
      <c r="C2043" t="s">
        <v>19</v>
      </c>
      <c r="D2043" t="s">
        <v>39</v>
      </c>
      <c r="E2043" t="s">
        <v>24893</v>
      </c>
      <c r="F2043">
        <v>21</v>
      </c>
    </row>
    <row r="2044" spans="1:6" x14ac:dyDescent="0.25">
      <c r="A2044" t="s">
        <v>93</v>
      </c>
      <c r="B2044">
        <v>2011</v>
      </c>
      <c r="C2044" t="s">
        <v>19</v>
      </c>
      <c r="D2044" t="s">
        <v>103</v>
      </c>
      <c r="E2044" t="s">
        <v>24894</v>
      </c>
      <c r="F2044">
        <v>237</v>
      </c>
    </row>
    <row r="2045" spans="1:6" x14ac:dyDescent="0.25">
      <c r="A2045" t="s">
        <v>93</v>
      </c>
      <c r="B2045">
        <v>2011</v>
      </c>
      <c r="C2045" t="s">
        <v>20</v>
      </c>
      <c r="D2045" t="s">
        <v>38</v>
      </c>
      <c r="E2045" t="s">
        <v>24895</v>
      </c>
      <c r="F2045">
        <v>2</v>
      </c>
    </row>
    <row r="2046" spans="1:6" x14ac:dyDescent="0.25">
      <c r="A2046" t="s">
        <v>93</v>
      </c>
      <c r="B2046">
        <v>2011</v>
      </c>
      <c r="C2046" t="s">
        <v>20</v>
      </c>
      <c r="D2046" t="s">
        <v>102</v>
      </c>
      <c r="E2046" t="s">
        <v>24896</v>
      </c>
      <c r="F2046">
        <v>1</v>
      </c>
    </row>
    <row r="2047" spans="1:6" x14ac:dyDescent="0.25">
      <c r="A2047" t="s">
        <v>93</v>
      </c>
      <c r="B2047">
        <v>2011</v>
      </c>
      <c r="C2047" t="s">
        <v>20</v>
      </c>
      <c r="D2047" t="s">
        <v>107</v>
      </c>
      <c r="E2047" t="s">
        <v>24897</v>
      </c>
      <c r="F2047">
        <v>2</v>
      </c>
    </row>
    <row r="2048" spans="1:6" x14ac:dyDescent="0.25">
      <c r="A2048" t="s">
        <v>93</v>
      </c>
      <c r="B2048">
        <v>2011</v>
      </c>
      <c r="C2048" t="s">
        <v>20</v>
      </c>
      <c r="D2048" t="s">
        <v>39</v>
      </c>
      <c r="E2048" t="s">
        <v>24898</v>
      </c>
      <c r="F2048">
        <v>1</v>
      </c>
    </row>
    <row r="2049" spans="1:6" x14ac:dyDescent="0.25">
      <c r="A2049" t="s">
        <v>93</v>
      </c>
      <c r="B2049">
        <v>2011</v>
      </c>
      <c r="C2049" t="s">
        <v>20</v>
      </c>
      <c r="D2049" t="s">
        <v>103</v>
      </c>
      <c r="E2049" t="s">
        <v>24899</v>
      </c>
      <c r="F2049">
        <v>25</v>
      </c>
    </row>
    <row r="2050" spans="1:6" x14ac:dyDescent="0.25">
      <c r="A2050" t="s">
        <v>93</v>
      </c>
      <c r="B2050">
        <v>2011</v>
      </c>
      <c r="C2050" t="s">
        <v>18</v>
      </c>
      <c r="D2050" t="s">
        <v>38</v>
      </c>
      <c r="E2050" t="s">
        <v>24900</v>
      </c>
      <c r="F2050">
        <v>3</v>
      </c>
    </row>
    <row r="2051" spans="1:6" x14ac:dyDescent="0.25">
      <c r="A2051" t="s">
        <v>93</v>
      </c>
      <c r="B2051">
        <v>2011</v>
      </c>
      <c r="C2051" t="s">
        <v>18</v>
      </c>
      <c r="D2051" t="s">
        <v>40</v>
      </c>
      <c r="E2051" t="s">
        <v>24901</v>
      </c>
      <c r="F2051">
        <v>6</v>
      </c>
    </row>
    <row r="2052" spans="1:6" x14ac:dyDescent="0.25">
      <c r="A2052" t="s">
        <v>93</v>
      </c>
      <c r="B2052">
        <v>2011</v>
      </c>
      <c r="C2052" t="s">
        <v>18</v>
      </c>
      <c r="D2052" t="s">
        <v>102</v>
      </c>
      <c r="E2052" t="s">
        <v>24902</v>
      </c>
      <c r="F2052">
        <v>17</v>
      </c>
    </row>
    <row r="2053" spans="1:6" x14ac:dyDescent="0.25">
      <c r="A2053" t="s">
        <v>93</v>
      </c>
      <c r="B2053">
        <v>2011</v>
      </c>
      <c r="C2053" t="s">
        <v>18</v>
      </c>
      <c r="D2053" t="s">
        <v>107</v>
      </c>
      <c r="E2053" t="s">
        <v>24903</v>
      </c>
      <c r="F2053">
        <v>12</v>
      </c>
    </row>
    <row r="2054" spans="1:6" x14ac:dyDescent="0.25">
      <c r="A2054" t="s">
        <v>93</v>
      </c>
      <c r="B2054">
        <v>2011</v>
      </c>
      <c r="C2054" t="s">
        <v>18</v>
      </c>
      <c r="D2054" t="s">
        <v>39</v>
      </c>
      <c r="E2054" t="s">
        <v>24904</v>
      </c>
      <c r="F2054">
        <v>21</v>
      </c>
    </row>
    <row r="2055" spans="1:6" x14ac:dyDescent="0.25">
      <c r="A2055" t="s">
        <v>93</v>
      </c>
      <c r="B2055">
        <v>2011</v>
      </c>
      <c r="C2055" t="s">
        <v>18</v>
      </c>
      <c r="D2055" t="s">
        <v>103</v>
      </c>
      <c r="E2055" t="s">
        <v>24905</v>
      </c>
      <c r="F2055">
        <v>158</v>
      </c>
    </row>
    <row r="2056" spans="1:6" x14ac:dyDescent="0.25">
      <c r="A2056" t="s">
        <v>93</v>
      </c>
      <c r="B2056">
        <v>2012</v>
      </c>
      <c r="C2056" t="s">
        <v>14</v>
      </c>
      <c r="D2056" t="s">
        <v>38</v>
      </c>
      <c r="E2056" t="s">
        <v>24906</v>
      </c>
      <c r="F2056">
        <v>13</v>
      </c>
    </row>
    <row r="2057" spans="1:6" x14ac:dyDescent="0.25">
      <c r="A2057" t="s">
        <v>93</v>
      </c>
      <c r="B2057">
        <v>2012</v>
      </c>
      <c r="C2057" t="s">
        <v>14</v>
      </c>
      <c r="D2057" t="s">
        <v>40</v>
      </c>
      <c r="E2057" t="s">
        <v>24907</v>
      </c>
      <c r="F2057">
        <v>11</v>
      </c>
    </row>
    <row r="2058" spans="1:6" x14ac:dyDescent="0.25">
      <c r="A2058" t="s">
        <v>93</v>
      </c>
      <c r="B2058">
        <v>2012</v>
      </c>
      <c r="C2058" t="s">
        <v>14</v>
      </c>
      <c r="D2058" t="s">
        <v>102</v>
      </c>
      <c r="E2058" t="s">
        <v>24908</v>
      </c>
      <c r="F2058">
        <v>52</v>
      </c>
    </row>
    <row r="2059" spans="1:6" x14ac:dyDescent="0.25">
      <c r="A2059" t="s">
        <v>93</v>
      </c>
      <c r="B2059">
        <v>2012</v>
      </c>
      <c r="C2059" t="s">
        <v>14</v>
      </c>
      <c r="D2059" t="s">
        <v>107</v>
      </c>
      <c r="E2059" t="s">
        <v>24909</v>
      </c>
      <c r="F2059">
        <v>48</v>
      </c>
    </row>
    <row r="2060" spans="1:6" x14ac:dyDescent="0.25">
      <c r="A2060" t="s">
        <v>93</v>
      </c>
      <c r="B2060">
        <v>2012</v>
      </c>
      <c r="C2060" t="s">
        <v>14</v>
      </c>
      <c r="D2060" t="s">
        <v>39</v>
      </c>
      <c r="E2060" t="s">
        <v>24910</v>
      </c>
      <c r="F2060">
        <v>43</v>
      </c>
    </row>
    <row r="2061" spans="1:6" x14ac:dyDescent="0.25">
      <c r="A2061" t="s">
        <v>93</v>
      </c>
      <c r="B2061">
        <v>2012</v>
      </c>
      <c r="C2061" t="s">
        <v>14</v>
      </c>
      <c r="D2061" t="s">
        <v>103</v>
      </c>
      <c r="E2061" t="s">
        <v>24911</v>
      </c>
      <c r="F2061">
        <v>209</v>
      </c>
    </row>
    <row r="2062" spans="1:6" x14ac:dyDescent="0.25">
      <c r="A2062" t="s">
        <v>93</v>
      </c>
      <c r="B2062">
        <v>2012</v>
      </c>
      <c r="C2062" t="s">
        <v>12</v>
      </c>
      <c r="D2062" t="s">
        <v>102</v>
      </c>
      <c r="E2062" t="s">
        <v>24912</v>
      </c>
      <c r="F2062">
        <v>5</v>
      </c>
    </row>
    <row r="2063" spans="1:6" x14ac:dyDescent="0.25">
      <c r="A2063" t="s">
        <v>93</v>
      </c>
      <c r="B2063">
        <v>2012</v>
      </c>
      <c r="C2063" t="s">
        <v>12</v>
      </c>
      <c r="D2063" t="s">
        <v>107</v>
      </c>
      <c r="E2063" t="s">
        <v>24913</v>
      </c>
      <c r="F2063">
        <v>3</v>
      </c>
    </row>
    <row r="2064" spans="1:6" x14ac:dyDescent="0.25">
      <c r="A2064" t="s">
        <v>93</v>
      </c>
      <c r="B2064">
        <v>2012</v>
      </c>
      <c r="C2064" t="s">
        <v>12</v>
      </c>
      <c r="D2064" t="s">
        <v>39</v>
      </c>
      <c r="E2064" t="s">
        <v>24914</v>
      </c>
      <c r="F2064">
        <v>2</v>
      </c>
    </row>
    <row r="2065" spans="1:6" x14ac:dyDescent="0.25">
      <c r="A2065" t="s">
        <v>93</v>
      </c>
      <c r="B2065">
        <v>2012</v>
      </c>
      <c r="C2065" t="s">
        <v>12</v>
      </c>
      <c r="D2065" t="s">
        <v>103</v>
      </c>
      <c r="E2065" t="s">
        <v>24915</v>
      </c>
      <c r="F2065">
        <v>30</v>
      </c>
    </row>
    <row r="2066" spans="1:6" x14ac:dyDescent="0.25">
      <c r="A2066" t="s">
        <v>93</v>
      </c>
      <c r="B2066">
        <v>2012</v>
      </c>
      <c r="C2066" t="s">
        <v>22</v>
      </c>
      <c r="D2066" t="s">
        <v>38</v>
      </c>
      <c r="E2066" t="s">
        <v>24916</v>
      </c>
      <c r="F2066">
        <v>8</v>
      </c>
    </row>
    <row r="2067" spans="1:6" x14ac:dyDescent="0.25">
      <c r="A2067" t="s">
        <v>93</v>
      </c>
      <c r="B2067">
        <v>2012</v>
      </c>
      <c r="C2067" t="s">
        <v>22</v>
      </c>
      <c r="D2067" t="s">
        <v>40</v>
      </c>
      <c r="E2067" t="s">
        <v>24917</v>
      </c>
      <c r="F2067">
        <v>8</v>
      </c>
    </row>
    <row r="2068" spans="1:6" x14ac:dyDescent="0.25">
      <c r="A2068" t="s">
        <v>93</v>
      </c>
      <c r="B2068">
        <v>2012</v>
      </c>
      <c r="C2068" t="s">
        <v>22</v>
      </c>
      <c r="D2068" t="s">
        <v>102</v>
      </c>
      <c r="E2068" t="s">
        <v>24918</v>
      </c>
      <c r="F2068">
        <v>31</v>
      </c>
    </row>
    <row r="2069" spans="1:6" x14ac:dyDescent="0.25">
      <c r="A2069" t="s">
        <v>93</v>
      </c>
      <c r="B2069">
        <v>2012</v>
      </c>
      <c r="C2069" t="s">
        <v>22</v>
      </c>
      <c r="D2069" t="s">
        <v>107</v>
      </c>
      <c r="E2069" t="s">
        <v>24919</v>
      </c>
      <c r="F2069">
        <v>37</v>
      </c>
    </row>
    <row r="2070" spans="1:6" x14ac:dyDescent="0.25">
      <c r="A2070" t="s">
        <v>93</v>
      </c>
      <c r="B2070">
        <v>2012</v>
      </c>
      <c r="C2070" t="s">
        <v>22</v>
      </c>
      <c r="D2070" t="s">
        <v>39</v>
      </c>
      <c r="E2070" t="s">
        <v>24920</v>
      </c>
      <c r="F2070">
        <v>27</v>
      </c>
    </row>
    <row r="2071" spans="1:6" x14ac:dyDescent="0.25">
      <c r="A2071" t="s">
        <v>93</v>
      </c>
      <c r="B2071">
        <v>2012</v>
      </c>
      <c r="C2071" t="s">
        <v>22</v>
      </c>
      <c r="D2071" t="s">
        <v>103</v>
      </c>
      <c r="E2071" t="s">
        <v>24921</v>
      </c>
      <c r="F2071">
        <v>276</v>
      </c>
    </row>
    <row r="2072" spans="1:6" x14ac:dyDescent="0.25">
      <c r="A2072" t="s">
        <v>93</v>
      </c>
      <c r="B2072">
        <v>2012</v>
      </c>
      <c r="C2072" t="s">
        <v>23</v>
      </c>
      <c r="D2072" t="s">
        <v>38</v>
      </c>
      <c r="E2072" t="s">
        <v>24922</v>
      </c>
      <c r="F2072">
        <v>6</v>
      </c>
    </row>
    <row r="2073" spans="1:6" x14ac:dyDescent="0.25">
      <c r="A2073" t="s">
        <v>93</v>
      </c>
      <c r="B2073">
        <v>2012</v>
      </c>
      <c r="C2073" t="s">
        <v>23</v>
      </c>
      <c r="D2073" t="s">
        <v>40</v>
      </c>
      <c r="E2073" t="s">
        <v>24923</v>
      </c>
      <c r="F2073">
        <v>3</v>
      </c>
    </row>
    <row r="2074" spans="1:6" x14ac:dyDescent="0.25">
      <c r="A2074" t="s">
        <v>93</v>
      </c>
      <c r="B2074">
        <v>2012</v>
      </c>
      <c r="C2074" t="s">
        <v>23</v>
      </c>
      <c r="D2074" t="s">
        <v>102</v>
      </c>
      <c r="E2074" t="s">
        <v>24924</v>
      </c>
      <c r="F2074">
        <v>22</v>
      </c>
    </row>
    <row r="2075" spans="1:6" x14ac:dyDescent="0.25">
      <c r="A2075" t="s">
        <v>93</v>
      </c>
      <c r="B2075">
        <v>2012</v>
      </c>
      <c r="C2075" t="s">
        <v>23</v>
      </c>
      <c r="D2075" t="s">
        <v>107</v>
      </c>
      <c r="E2075" t="s">
        <v>24925</v>
      </c>
      <c r="F2075">
        <v>19</v>
      </c>
    </row>
    <row r="2076" spans="1:6" x14ac:dyDescent="0.25">
      <c r="A2076" t="s">
        <v>93</v>
      </c>
      <c r="B2076">
        <v>2012</v>
      </c>
      <c r="C2076" t="s">
        <v>23</v>
      </c>
      <c r="D2076" t="s">
        <v>39</v>
      </c>
      <c r="E2076" t="s">
        <v>24926</v>
      </c>
      <c r="F2076">
        <v>21</v>
      </c>
    </row>
    <row r="2077" spans="1:6" x14ac:dyDescent="0.25">
      <c r="A2077" t="s">
        <v>93</v>
      </c>
      <c r="B2077">
        <v>2012</v>
      </c>
      <c r="C2077" t="s">
        <v>23</v>
      </c>
      <c r="D2077" t="s">
        <v>103</v>
      </c>
      <c r="E2077" t="s">
        <v>24927</v>
      </c>
      <c r="F2077">
        <v>200</v>
      </c>
    </row>
    <row r="2078" spans="1:6" x14ac:dyDescent="0.25">
      <c r="A2078" t="s">
        <v>93</v>
      </c>
      <c r="B2078">
        <v>2012</v>
      </c>
      <c r="C2078" t="s">
        <v>21</v>
      </c>
      <c r="D2078" t="s">
        <v>38</v>
      </c>
      <c r="E2078" t="s">
        <v>24928</v>
      </c>
      <c r="F2078">
        <v>3</v>
      </c>
    </row>
    <row r="2079" spans="1:6" x14ac:dyDescent="0.25">
      <c r="A2079" t="s">
        <v>93</v>
      </c>
      <c r="B2079">
        <v>2012</v>
      </c>
      <c r="C2079" t="s">
        <v>21</v>
      </c>
      <c r="D2079" t="s">
        <v>40</v>
      </c>
      <c r="E2079" t="s">
        <v>24929</v>
      </c>
      <c r="F2079">
        <v>6</v>
      </c>
    </row>
    <row r="2080" spans="1:6" x14ac:dyDescent="0.25">
      <c r="A2080" t="s">
        <v>93</v>
      </c>
      <c r="B2080">
        <v>2012</v>
      </c>
      <c r="C2080" t="s">
        <v>21</v>
      </c>
      <c r="D2080" t="s">
        <v>102</v>
      </c>
      <c r="E2080" t="s">
        <v>24930</v>
      </c>
      <c r="F2080">
        <v>24</v>
      </c>
    </row>
    <row r="2081" spans="1:6" x14ac:dyDescent="0.25">
      <c r="A2081" t="s">
        <v>93</v>
      </c>
      <c r="B2081">
        <v>2012</v>
      </c>
      <c r="C2081" t="s">
        <v>21</v>
      </c>
      <c r="D2081" t="s">
        <v>107</v>
      </c>
      <c r="E2081" t="s">
        <v>24931</v>
      </c>
      <c r="F2081">
        <v>18</v>
      </c>
    </row>
    <row r="2082" spans="1:6" x14ac:dyDescent="0.25">
      <c r="A2082" t="s">
        <v>93</v>
      </c>
      <c r="B2082">
        <v>2012</v>
      </c>
      <c r="C2082" t="s">
        <v>21</v>
      </c>
      <c r="D2082" t="s">
        <v>39</v>
      </c>
      <c r="E2082" t="s">
        <v>24932</v>
      </c>
      <c r="F2082">
        <v>21</v>
      </c>
    </row>
    <row r="2083" spans="1:6" x14ac:dyDescent="0.25">
      <c r="A2083" t="s">
        <v>93</v>
      </c>
      <c r="B2083">
        <v>2012</v>
      </c>
      <c r="C2083" t="s">
        <v>21</v>
      </c>
      <c r="D2083" t="s">
        <v>103</v>
      </c>
      <c r="E2083" t="s">
        <v>24933</v>
      </c>
      <c r="F2083">
        <v>173</v>
      </c>
    </row>
    <row r="2084" spans="1:6" x14ac:dyDescent="0.25">
      <c r="A2084" t="s">
        <v>93</v>
      </c>
      <c r="B2084">
        <v>2012</v>
      </c>
      <c r="C2084" t="s">
        <v>17</v>
      </c>
      <c r="D2084" t="s">
        <v>38</v>
      </c>
      <c r="E2084" t="s">
        <v>24934</v>
      </c>
      <c r="F2084">
        <v>13</v>
      </c>
    </row>
    <row r="2085" spans="1:6" x14ac:dyDescent="0.25">
      <c r="A2085" t="s">
        <v>93</v>
      </c>
      <c r="B2085">
        <v>2012</v>
      </c>
      <c r="C2085" t="s">
        <v>17</v>
      </c>
      <c r="D2085" t="s">
        <v>40</v>
      </c>
      <c r="E2085" t="s">
        <v>24935</v>
      </c>
      <c r="F2085">
        <v>9</v>
      </c>
    </row>
    <row r="2086" spans="1:6" x14ac:dyDescent="0.25">
      <c r="A2086" t="s">
        <v>93</v>
      </c>
      <c r="B2086">
        <v>2012</v>
      </c>
      <c r="C2086" t="s">
        <v>17</v>
      </c>
      <c r="D2086" t="s">
        <v>102</v>
      </c>
      <c r="E2086" t="s">
        <v>24936</v>
      </c>
      <c r="F2086">
        <v>42</v>
      </c>
    </row>
    <row r="2087" spans="1:6" x14ac:dyDescent="0.25">
      <c r="A2087" t="s">
        <v>93</v>
      </c>
      <c r="B2087">
        <v>2012</v>
      </c>
      <c r="C2087" t="s">
        <v>17</v>
      </c>
      <c r="D2087" t="s">
        <v>107</v>
      </c>
      <c r="E2087" t="s">
        <v>24937</v>
      </c>
      <c r="F2087">
        <v>35</v>
      </c>
    </row>
    <row r="2088" spans="1:6" x14ac:dyDescent="0.25">
      <c r="A2088" t="s">
        <v>93</v>
      </c>
      <c r="B2088">
        <v>2012</v>
      </c>
      <c r="C2088" t="s">
        <v>17</v>
      </c>
      <c r="D2088" t="s">
        <v>39</v>
      </c>
      <c r="E2088" t="s">
        <v>24938</v>
      </c>
      <c r="F2088">
        <v>12</v>
      </c>
    </row>
    <row r="2089" spans="1:6" x14ac:dyDescent="0.25">
      <c r="A2089" t="s">
        <v>93</v>
      </c>
      <c r="B2089">
        <v>2012</v>
      </c>
      <c r="C2089" t="s">
        <v>17</v>
      </c>
      <c r="D2089" t="s">
        <v>103</v>
      </c>
      <c r="E2089" t="s">
        <v>24939</v>
      </c>
      <c r="F2089">
        <v>362</v>
      </c>
    </row>
    <row r="2090" spans="1:6" x14ac:dyDescent="0.25">
      <c r="A2090" t="s">
        <v>93</v>
      </c>
      <c r="B2090">
        <v>2012</v>
      </c>
      <c r="C2090" t="s">
        <v>22852</v>
      </c>
      <c r="D2090" t="s">
        <v>40</v>
      </c>
      <c r="E2090" t="s">
        <v>24940</v>
      </c>
      <c r="F2090">
        <v>1</v>
      </c>
    </row>
    <row r="2091" spans="1:6" x14ac:dyDescent="0.25">
      <c r="A2091" t="s">
        <v>93</v>
      </c>
      <c r="B2091">
        <v>2012</v>
      </c>
      <c r="C2091" t="s">
        <v>22852</v>
      </c>
      <c r="D2091" t="s">
        <v>107</v>
      </c>
      <c r="E2091" t="s">
        <v>24941</v>
      </c>
      <c r="F2091">
        <v>1</v>
      </c>
    </row>
    <row r="2092" spans="1:6" x14ac:dyDescent="0.25">
      <c r="A2092" t="s">
        <v>93</v>
      </c>
      <c r="B2092">
        <v>2012</v>
      </c>
      <c r="C2092" t="s">
        <v>15</v>
      </c>
      <c r="D2092" t="s">
        <v>38</v>
      </c>
      <c r="E2092" t="s">
        <v>24942</v>
      </c>
      <c r="F2092">
        <v>1</v>
      </c>
    </row>
    <row r="2093" spans="1:6" x14ac:dyDescent="0.25">
      <c r="A2093" t="s">
        <v>93</v>
      </c>
      <c r="B2093">
        <v>2012</v>
      </c>
      <c r="C2093" t="s">
        <v>15</v>
      </c>
      <c r="D2093" t="s">
        <v>40</v>
      </c>
      <c r="E2093" t="s">
        <v>24943</v>
      </c>
      <c r="F2093">
        <v>1</v>
      </c>
    </row>
    <row r="2094" spans="1:6" x14ac:dyDescent="0.25">
      <c r="A2094" t="s">
        <v>93</v>
      </c>
      <c r="B2094">
        <v>2012</v>
      </c>
      <c r="C2094" t="s">
        <v>15</v>
      </c>
      <c r="D2094" t="s">
        <v>102</v>
      </c>
      <c r="E2094" t="s">
        <v>24944</v>
      </c>
      <c r="F2094">
        <v>2</v>
      </c>
    </row>
    <row r="2095" spans="1:6" x14ac:dyDescent="0.25">
      <c r="A2095" t="s">
        <v>93</v>
      </c>
      <c r="B2095">
        <v>2012</v>
      </c>
      <c r="C2095" t="s">
        <v>15</v>
      </c>
      <c r="D2095" t="s">
        <v>107</v>
      </c>
      <c r="E2095" t="s">
        <v>24945</v>
      </c>
      <c r="F2095">
        <v>3</v>
      </c>
    </row>
    <row r="2096" spans="1:6" x14ac:dyDescent="0.25">
      <c r="A2096" t="s">
        <v>93</v>
      </c>
      <c r="B2096">
        <v>2012</v>
      </c>
      <c r="C2096" t="s">
        <v>15</v>
      </c>
      <c r="D2096" t="s">
        <v>39</v>
      </c>
      <c r="E2096" t="s">
        <v>24946</v>
      </c>
      <c r="F2096">
        <v>9</v>
      </c>
    </row>
    <row r="2097" spans="1:6" x14ac:dyDescent="0.25">
      <c r="A2097" t="s">
        <v>93</v>
      </c>
      <c r="B2097">
        <v>2012</v>
      </c>
      <c r="C2097" t="s">
        <v>15</v>
      </c>
      <c r="D2097" t="s">
        <v>103</v>
      </c>
      <c r="E2097" t="s">
        <v>24947</v>
      </c>
      <c r="F2097">
        <v>42</v>
      </c>
    </row>
    <row r="2098" spans="1:6" x14ac:dyDescent="0.25">
      <c r="A2098" t="s">
        <v>93</v>
      </c>
      <c r="B2098">
        <v>2012</v>
      </c>
      <c r="C2098" t="s">
        <v>19</v>
      </c>
      <c r="D2098" t="s">
        <v>38</v>
      </c>
      <c r="E2098" t="s">
        <v>24948</v>
      </c>
      <c r="F2098">
        <v>6</v>
      </c>
    </row>
    <row r="2099" spans="1:6" x14ac:dyDescent="0.25">
      <c r="A2099" t="s">
        <v>93</v>
      </c>
      <c r="B2099">
        <v>2012</v>
      </c>
      <c r="C2099" t="s">
        <v>19</v>
      </c>
      <c r="D2099" t="s">
        <v>40</v>
      </c>
      <c r="E2099" t="s">
        <v>24949</v>
      </c>
      <c r="F2099">
        <v>11</v>
      </c>
    </row>
    <row r="2100" spans="1:6" x14ac:dyDescent="0.25">
      <c r="A2100" t="s">
        <v>93</v>
      </c>
      <c r="B2100">
        <v>2012</v>
      </c>
      <c r="C2100" t="s">
        <v>19</v>
      </c>
      <c r="D2100" t="s">
        <v>102</v>
      </c>
      <c r="E2100" t="s">
        <v>24950</v>
      </c>
      <c r="F2100">
        <v>24</v>
      </c>
    </row>
    <row r="2101" spans="1:6" x14ac:dyDescent="0.25">
      <c r="A2101" t="s">
        <v>93</v>
      </c>
      <c r="B2101">
        <v>2012</v>
      </c>
      <c r="C2101" t="s">
        <v>19</v>
      </c>
      <c r="D2101" t="s">
        <v>107</v>
      </c>
      <c r="E2101" t="s">
        <v>24951</v>
      </c>
      <c r="F2101">
        <v>22</v>
      </c>
    </row>
    <row r="2102" spans="1:6" x14ac:dyDescent="0.25">
      <c r="A2102" t="s">
        <v>93</v>
      </c>
      <c r="B2102">
        <v>2012</v>
      </c>
      <c r="C2102" t="s">
        <v>19</v>
      </c>
      <c r="D2102" t="s">
        <v>39</v>
      </c>
      <c r="E2102" t="s">
        <v>24952</v>
      </c>
      <c r="F2102">
        <v>16</v>
      </c>
    </row>
    <row r="2103" spans="1:6" x14ac:dyDescent="0.25">
      <c r="A2103" t="s">
        <v>93</v>
      </c>
      <c r="B2103">
        <v>2012</v>
      </c>
      <c r="C2103" t="s">
        <v>19</v>
      </c>
      <c r="D2103" t="s">
        <v>103</v>
      </c>
      <c r="E2103" t="s">
        <v>24953</v>
      </c>
      <c r="F2103">
        <v>211</v>
      </c>
    </row>
    <row r="2104" spans="1:6" x14ac:dyDescent="0.25">
      <c r="A2104" t="s">
        <v>93</v>
      </c>
      <c r="B2104">
        <v>2012</v>
      </c>
      <c r="C2104" t="s">
        <v>20</v>
      </c>
      <c r="D2104" t="s">
        <v>102</v>
      </c>
      <c r="E2104" t="s">
        <v>24954</v>
      </c>
      <c r="F2104">
        <v>1</v>
      </c>
    </row>
    <row r="2105" spans="1:6" x14ac:dyDescent="0.25">
      <c r="A2105" t="s">
        <v>93</v>
      </c>
      <c r="B2105">
        <v>2012</v>
      </c>
      <c r="C2105" t="s">
        <v>20</v>
      </c>
      <c r="D2105" t="s">
        <v>39</v>
      </c>
      <c r="E2105" t="s">
        <v>24955</v>
      </c>
      <c r="F2105">
        <v>2</v>
      </c>
    </row>
    <row r="2106" spans="1:6" x14ac:dyDescent="0.25">
      <c r="A2106" t="s">
        <v>93</v>
      </c>
      <c r="B2106">
        <v>2012</v>
      </c>
      <c r="C2106" t="s">
        <v>20</v>
      </c>
      <c r="D2106" t="s">
        <v>103</v>
      </c>
      <c r="E2106" t="s">
        <v>24956</v>
      </c>
      <c r="F2106">
        <v>20</v>
      </c>
    </row>
    <row r="2107" spans="1:6" x14ac:dyDescent="0.25">
      <c r="A2107" t="s">
        <v>93</v>
      </c>
      <c r="B2107">
        <v>2012</v>
      </c>
      <c r="C2107" t="s">
        <v>18</v>
      </c>
      <c r="D2107" t="s">
        <v>38</v>
      </c>
      <c r="E2107" t="s">
        <v>24957</v>
      </c>
      <c r="F2107">
        <v>2</v>
      </c>
    </row>
    <row r="2108" spans="1:6" x14ac:dyDescent="0.25">
      <c r="A2108" t="s">
        <v>93</v>
      </c>
      <c r="B2108">
        <v>2012</v>
      </c>
      <c r="C2108" t="s">
        <v>18</v>
      </c>
      <c r="D2108" t="s">
        <v>40</v>
      </c>
      <c r="E2108" t="s">
        <v>24958</v>
      </c>
      <c r="F2108">
        <v>5</v>
      </c>
    </row>
    <row r="2109" spans="1:6" x14ac:dyDescent="0.25">
      <c r="A2109" t="s">
        <v>93</v>
      </c>
      <c r="B2109">
        <v>2012</v>
      </c>
      <c r="C2109" t="s">
        <v>18</v>
      </c>
      <c r="D2109" t="s">
        <v>102</v>
      </c>
      <c r="E2109" t="s">
        <v>24959</v>
      </c>
      <c r="F2109">
        <v>19</v>
      </c>
    </row>
    <row r="2110" spans="1:6" x14ac:dyDescent="0.25">
      <c r="A2110" t="s">
        <v>93</v>
      </c>
      <c r="B2110">
        <v>2012</v>
      </c>
      <c r="C2110" t="s">
        <v>18</v>
      </c>
      <c r="D2110" t="s">
        <v>107</v>
      </c>
      <c r="E2110" t="s">
        <v>24960</v>
      </c>
      <c r="F2110">
        <v>8</v>
      </c>
    </row>
    <row r="2111" spans="1:6" x14ac:dyDescent="0.25">
      <c r="A2111" t="s">
        <v>93</v>
      </c>
      <c r="B2111">
        <v>2012</v>
      </c>
      <c r="C2111" t="s">
        <v>18</v>
      </c>
      <c r="D2111" t="s">
        <v>39</v>
      </c>
      <c r="E2111" t="s">
        <v>24961</v>
      </c>
      <c r="F2111">
        <v>11</v>
      </c>
    </row>
    <row r="2112" spans="1:6" x14ac:dyDescent="0.25">
      <c r="A2112" t="s">
        <v>93</v>
      </c>
      <c r="B2112">
        <v>2012</v>
      </c>
      <c r="C2112" t="s">
        <v>18</v>
      </c>
      <c r="D2112" t="s">
        <v>103</v>
      </c>
      <c r="E2112" t="s">
        <v>24962</v>
      </c>
      <c r="F2112">
        <v>157</v>
      </c>
    </row>
    <row r="2113" spans="1:6" x14ac:dyDescent="0.25">
      <c r="A2113" t="s">
        <v>93</v>
      </c>
      <c r="B2113">
        <v>2013</v>
      </c>
      <c r="C2113" t="s">
        <v>14</v>
      </c>
      <c r="D2113" t="s">
        <v>38</v>
      </c>
      <c r="E2113" t="s">
        <v>24963</v>
      </c>
      <c r="F2113">
        <v>20</v>
      </c>
    </row>
    <row r="2114" spans="1:6" x14ac:dyDescent="0.25">
      <c r="A2114" t="s">
        <v>93</v>
      </c>
      <c r="B2114">
        <v>2013</v>
      </c>
      <c r="C2114" t="s">
        <v>14</v>
      </c>
      <c r="D2114" t="s">
        <v>40</v>
      </c>
      <c r="E2114" t="s">
        <v>24964</v>
      </c>
      <c r="F2114">
        <v>8</v>
      </c>
    </row>
    <row r="2115" spans="1:6" x14ac:dyDescent="0.25">
      <c r="A2115" t="s">
        <v>93</v>
      </c>
      <c r="B2115">
        <v>2013</v>
      </c>
      <c r="C2115" t="s">
        <v>14</v>
      </c>
      <c r="D2115" t="s">
        <v>102</v>
      </c>
      <c r="E2115" t="s">
        <v>24965</v>
      </c>
      <c r="F2115">
        <v>44</v>
      </c>
    </row>
    <row r="2116" spans="1:6" x14ac:dyDescent="0.25">
      <c r="A2116" t="s">
        <v>93</v>
      </c>
      <c r="B2116">
        <v>2013</v>
      </c>
      <c r="C2116" t="s">
        <v>14</v>
      </c>
      <c r="D2116" t="s">
        <v>107</v>
      </c>
      <c r="E2116" t="s">
        <v>24966</v>
      </c>
      <c r="F2116">
        <v>47</v>
      </c>
    </row>
    <row r="2117" spans="1:6" x14ac:dyDescent="0.25">
      <c r="A2117" t="s">
        <v>93</v>
      </c>
      <c r="B2117">
        <v>2013</v>
      </c>
      <c r="C2117" t="s">
        <v>14</v>
      </c>
      <c r="D2117" t="s">
        <v>39</v>
      </c>
      <c r="E2117" t="s">
        <v>24967</v>
      </c>
      <c r="F2117">
        <v>39</v>
      </c>
    </row>
    <row r="2118" spans="1:6" x14ac:dyDescent="0.25">
      <c r="A2118" t="s">
        <v>93</v>
      </c>
      <c r="B2118">
        <v>2013</v>
      </c>
      <c r="C2118" t="s">
        <v>14</v>
      </c>
      <c r="D2118" t="s">
        <v>103</v>
      </c>
      <c r="E2118" t="s">
        <v>24968</v>
      </c>
      <c r="F2118">
        <v>226</v>
      </c>
    </row>
    <row r="2119" spans="1:6" x14ac:dyDescent="0.25">
      <c r="A2119" t="s">
        <v>93</v>
      </c>
      <c r="B2119">
        <v>2013</v>
      </c>
      <c r="C2119" t="s">
        <v>12</v>
      </c>
      <c r="D2119" t="s">
        <v>38</v>
      </c>
      <c r="E2119" t="s">
        <v>24969</v>
      </c>
      <c r="F2119">
        <v>3</v>
      </c>
    </row>
    <row r="2120" spans="1:6" x14ac:dyDescent="0.25">
      <c r="A2120" t="s">
        <v>93</v>
      </c>
      <c r="B2120">
        <v>2013</v>
      </c>
      <c r="C2120" t="s">
        <v>12</v>
      </c>
      <c r="D2120" t="s">
        <v>102</v>
      </c>
      <c r="E2120" t="s">
        <v>24970</v>
      </c>
      <c r="F2120">
        <v>5</v>
      </c>
    </row>
    <row r="2121" spans="1:6" x14ac:dyDescent="0.25">
      <c r="A2121" t="s">
        <v>93</v>
      </c>
      <c r="B2121">
        <v>2013</v>
      </c>
      <c r="C2121" t="s">
        <v>12</v>
      </c>
      <c r="D2121" t="s">
        <v>107</v>
      </c>
      <c r="E2121" t="s">
        <v>24971</v>
      </c>
      <c r="F2121">
        <v>5</v>
      </c>
    </row>
    <row r="2122" spans="1:6" x14ac:dyDescent="0.25">
      <c r="A2122" t="s">
        <v>93</v>
      </c>
      <c r="B2122">
        <v>2013</v>
      </c>
      <c r="C2122" t="s">
        <v>12</v>
      </c>
      <c r="D2122" t="s">
        <v>39</v>
      </c>
      <c r="E2122" t="s">
        <v>24972</v>
      </c>
      <c r="F2122">
        <v>3</v>
      </c>
    </row>
    <row r="2123" spans="1:6" x14ac:dyDescent="0.25">
      <c r="A2123" t="s">
        <v>93</v>
      </c>
      <c r="B2123">
        <v>2013</v>
      </c>
      <c r="C2123" t="s">
        <v>12</v>
      </c>
      <c r="D2123" t="s">
        <v>103</v>
      </c>
      <c r="E2123" t="s">
        <v>24973</v>
      </c>
      <c r="F2123">
        <v>25</v>
      </c>
    </row>
    <row r="2124" spans="1:6" x14ac:dyDescent="0.25">
      <c r="A2124" t="s">
        <v>93</v>
      </c>
      <c r="B2124">
        <v>2013</v>
      </c>
      <c r="C2124" t="s">
        <v>22</v>
      </c>
      <c r="D2124" t="s">
        <v>38</v>
      </c>
      <c r="E2124" t="s">
        <v>24974</v>
      </c>
      <c r="F2124">
        <v>23</v>
      </c>
    </row>
    <row r="2125" spans="1:6" x14ac:dyDescent="0.25">
      <c r="A2125" t="s">
        <v>93</v>
      </c>
      <c r="B2125">
        <v>2013</v>
      </c>
      <c r="C2125" t="s">
        <v>22</v>
      </c>
      <c r="D2125" t="s">
        <v>40</v>
      </c>
      <c r="E2125" t="s">
        <v>24975</v>
      </c>
      <c r="F2125">
        <v>18</v>
      </c>
    </row>
    <row r="2126" spans="1:6" x14ac:dyDescent="0.25">
      <c r="A2126" t="s">
        <v>93</v>
      </c>
      <c r="B2126">
        <v>2013</v>
      </c>
      <c r="C2126" t="s">
        <v>22</v>
      </c>
      <c r="D2126" t="s">
        <v>102</v>
      </c>
      <c r="E2126" t="s">
        <v>24976</v>
      </c>
      <c r="F2126">
        <v>33</v>
      </c>
    </row>
    <row r="2127" spans="1:6" x14ac:dyDescent="0.25">
      <c r="A2127" t="s">
        <v>93</v>
      </c>
      <c r="B2127">
        <v>2013</v>
      </c>
      <c r="C2127" t="s">
        <v>22</v>
      </c>
      <c r="D2127" t="s">
        <v>107</v>
      </c>
      <c r="E2127" t="s">
        <v>24977</v>
      </c>
      <c r="F2127">
        <v>39</v>
      </c>
    </row>
    <row r="2128" spans="1:6" x14ac:dyDescent="0.25">
      <c r="A2128" t="s">
        <v>93</v>
      </c>
      <c r="B2128">
        <v>2013</v>
      </c>
      <c r="C2128" t="s">
        <v>22</v>
      </c>
      <c r="D2128" t="s">
        <v>39</v>
      </c>
      <c r="E2128" t="s">
        <v>24978</v>
      </c>
      <c r="F2128">
        <v>29</v>
      </c>
    </row>
    <row r="2129" spans="1:6" x14ac:dyDescent="0.25">
      <c r="A2129" t="s">
        <v>93</v>
      </c>
      <c r="B2129">
        <v>2013</v>
      </c>
      <c r="C2129" t="s">
        <v>22</v>
      </c>
      <c r="D2129" t="s">
        <v>103</v>
      </c>
      <c r="E2129" t="s">
        <v>24979</v>
      </c>
      <c r="F2129">
        <v>253</v>
      </c>
    </row>
    <row r="2130" spans="1:6" x14ac:dyDescent="0.25">
      <c r="A2130" t="s">
        <v>93</v>
      </c>
      <c r="B2130">
        <v>2013</v>
      </c>
      <c r="C2130" t="s">
        <v>23</v>
      </c>
      <c r="D2130" t="s">
        <v>38</v>
      </c>
      <c r="E2130" t="s">
        <v>24980</v>
      </c>
      <c r="F2130">
        <v>11</v>
      </c>
    </row>
    <row r="2131" spans="1:6" x14ac:dyDescent="0.25">
      <c r="A2131" t="s">
        <v>93</v>
      </c>
      <c r="B2131">
        <v>2013</v>
      </c>
      <c r="C2131" t="s">
        <v>23</v>
      </c>
      <c r="D2131" t="s">
        <v>40</v>
      </c>
      <c r="E2131" t="s">
        <v>24981</v>
      </c>
      <c r="F2131">
        <v>6</v>
      </c>
    </row>
    <row r="2132" spans="1:6" x14ac:dyDescent="0.25">
      <c r="A2132" t="s">
        <v>93</v>
      </c>
      <c r="B2132">
        <v>2013</v>
      </c>
      <c r="C2132" t="s">
        <v>23</v>
      </c>
      <c r="D2132" t="s">
        <v>102</v>
      </c>
      <c r="E2132" t="s">
        <v>24982</v>
      </c>
      <c r="F2132">
        <v>25</v>
      </c>
    </row>
    <row r="2133" spans="1:6" x14ac:dyDescent="0.25">
      <c r="A2133" t="s">
        <v>93</v>
      </c>
      <c r="B2133">
        <v>2013</v>
      </c>
      <c r="C2133" t="s">
        <v>23</v>
      </c>
      <c r="D2133" t="s">
        <v>107</v>
      </c>
      <c r="E2133" t="s">
        <v>24983</v>
      </c>
      <c r="F2133">
        <v>20</v>
      </c>
    </row>
    <row r="2134" spans="1:6" x14ac:dyDescent="0.25">
      <c r="A2134" t="s">
        <v>93</v>
      </c>
      <c r="B2134">
        <v>2013</v>
      </c>
      <c r="C2134" t="s">
        <v>23</v>
      </c>
      <c r="D2134" t="s">
        <v>39</v>
      </c>
      <c r="E2134" t="s">
        <v>24984</v>
      </c>
      <c r="F2134">
        <v>19</v>
      </c>
    </row>
    <row r="2135" spans="1:6" x14ac:dyDescent="0.25">
      <c r="A2135" t="s">
        <v>93</v>
      </c>
      <c r="B2135">
        <v>2013</v>
      </c>
      <c r="C2135" t="s">
        <v>23</v>
      </c>
      <c r="D2135" t="s">
        <v>103</v>
      </c>
      <c r="E2135" t="s">
        <v>24985</v>
      </c>
      <c r="F2135">
        <v>200</v>
      </c>
    </row>
    <row r="2136" spans="1:6" x14ac:dyDescent="0.25">
      <c r="A2136" t="s">
        <v>93</v>
      </c>
      <c r="B2136">
        <v>2013</v>
      </c>
      <c r="C2136" t="s">
        <v>21</v>
      </c>
      <c r="D2136" t="s">
        <v>38</v>
      </c>
      <c r="E2136" t="s">
        <v>24986</v>
      </c>
      <c r="F2136">
        <v>10</v>
      </c>
    </row>
    <row r="2137" spans="1:6" x14ac:dyDescent="0.25">
      <c r="A2137" t="s">
        <v>93</v>
      </c>
      <c r="B2137">
        <v>2013</v>
      </c>
      <c r="C2137" t="s">
        <v>21</v>
      </c>
      <c r="D2137" t="s">
        <v>40</v>
      </c>
      <c r="E2137" t="s">
        <v>24987</v>
      </c>
      <c r="F2137">
        <v>10</v>
      </c>
    </row>
    <row r="2138" spans="1:6" x14ac:dyDescent="0.25">
      <c r="A2138" t="s">
        <v>93</v>
      </c>
      <c r="B2138">
        <v>2013</v>
      </c>
      <c r="C2138" t="s">
        <v>21</v>
      </c>
      <c r="D2138" t="s">
        <v>102</v>
      </c>
      <c r="E2138" t="s">
        <v>24988</v>
      </c>
      <c r="F2138">
        <v>15</v>
      </c>
    </row>
    <row r="2139" spans="1:6" x14ac:dyDescent="0.25">
      <c r="A2139" t="s">
        <v>93</v>
      </c>
      <c r="B2139">
        <v>2013</v>
      </c>
      <c r="C2139" t="s">
        <v>21</v>
      </c>
      <c r="D2139" t="s">
        <v>107</v>
      </c>
      <c r="E2139" t="s">
        <v>24989</v>
      </c>
      <c r="F2139">
        <v>15</v>
      </c>
    </row>
    <row r="2140" spans="1:6" x14ac:dyDescent="0.25">
      <c r="A2140" t="s">
        <v>93</v>
      </c>
      <c r="B2140">
        <v>2013</v>
      </c>
      <c r="C2140" t="s">
        <v>21</v>
      </c>
      <c r="D2140" t="s">
        <v>39</v>
      </c>
      <c r="E2140" t="s">
        <v>24990</v>
      </c>
      <c r="F2140">
        <v>19</v>
      </c>
    </row>
    <row r="2141" spans="1:6" x14ac:dyDescent="0.25">
      <c r="A2141" t="s">
        <v>93</v>
      </c>
      <c r="B2141">
        <v>2013</v>
      </c>
      <c r="C2141" t="s">
        <v>21</v>
      </c>
      <c r="D2141" t="s">
        <v>103</v>
      </c>
      <c r="E2141" t="s">
        <v>24991</v>
      </c>
      <c r="F2141">
        <v>170</v>
      </c>
    </row>
    <row r="2142" spans="1:6" x14ac:dyDescent="0.25">
      <c r="A2142" t="s">
        <v>93</v>
      </c>
      <c r="B2142">
        <v>2013</v>
      </c>
      <c r="C2142" t="s">
        <v>17</v>
      </c>
      <c r="D2142" t="s">
        <v>38</v>
      </c>
      <c r="E2142" t="s">
        <v>24992</v>
      </c>
      <c r="F2142">
        <v>15</v>
      </c>
    </row>
    <row r="2143" spans="1:6" x14ac:dyDescent="0.25">
      <c r="A2143" t="s">
        <v>93</v>
      </c>
      <c r="B2143">
        <v>2013</v>
      </c>
      <c r="C2143" t="s">
        <v>17</v>
      </c>
      <c r="D2143" t="s">
        <v>40</v>
      </c>
      <c r="E2143" t="s">
        <v>24993</v>
      </c>
      <c r="F2143">
        <v>14</v>
      </c>
    </row>
    <row r="2144" spans="1:6" x14ac:dyDescent="0.25">
      <c r="A2144" t="s">
        <v>93</v>
      </c>
      <c r="B2144">
        <v>2013</v>
      </c>
      <c r="C2144" t="s">
        <v>17</v>
      </c>
      <c r="D2144" t="s">
        <v>102</v>
      </c>
      <c r="E2144" t="s">
        <v>24994</v>
      </c>
      <c r="F2144">
        <v>45</v>
      </c>
    </row>
    <row r="2145" spans="1:6" x14ac:dyDescent="0.25">
      <c r="A2145" t="s">
        <v>93</v>
      </c>
      <c r="B2145">
        <v>2013</v>
      </c>
      <c r="C2145" t="s">
        <v>17</v>
      </c>
      <c r="D2145" t="s">
        <v>107</v>
      </c>
      <c r="E2145" t="s">
        <v>24995</v>
      </c>
      <c r="F2145">
        <v>45</v>
      </c>
    </row>
    <row r="2146" spans="1:6" x14ac:dyDescent="0.25">
      <c r="A2146" t="s">
        <v>93</v>
      </c>
      <c r="B2146">
        <v>2013</v>
      </c>
      <c r="C2146" t="s">
        <v>17</v>
      </c>
      <c r="D2146" t="s">
        <v>39</v>
      </c>
      <c r="E2146" t="s">
        <v>24996</v>
      </c>
      <c r="F2146">
        <v>18</v>
      </c>
    </row>
    <row r="2147" spans="1:6" x14ac:dyDescent="0.25">
      <c r="A2147" t="s">
        <v>93</v>
      </c>
      <c r="B2147">
        <v>2013</v>
      </c>
      <c r="C2147" t="s">
        <v>17</v>
      </c>
      <c r="D2147" t="s">
        <v>103</v>
      </c>
      <c r="E2147" t="s">
        <v>24997</v>
      </c>
      <c r="F2147">
        <v>325</v>
      </c>
    </row>
    <row r="2148" spans="1:6" x14ac:dyDescent="0.25">
      <c r="A2148" t="s">
        <v>93</v>
      </c>
      <c r="B2148">
        <v>2013</v>
      </c>
      <c r="C2148" t="s">
        <v>22852</v>
      </c>
      <c r="D2148" t="s">
        <v>107</v>
      </c>
      <c r="E2148" t="s">
        <v>24998</v>
      </c>
      <c r="F2148">
        <v>7</v>
      </c>
    </row>
    <row r="2149" spans="1:6" x14ac:dyDescent="0.25">
      <c r="A2149" t="s">
        <v>93</v>
      </c>
      <c r="B2149">
        <v>2013</v>
      </c>
      <c r="C2149" t="s">
        <v>22852</v>
      </c>
      <c r="D2149" t="s">
        <v>103</v>
      </c>
      <c r="E2149" t="s">
        <v>24999</v>
      </c>
      <c r="F2149">
        <v>1</v>
      </c>
    </row>
    <row r="2150" spans="1:6" x14ac:dyDescent="0.25">
      <c r="A2150" t="s">
        <v>93</v>
      </c>
      <c r="B2150">
        <v>2013</v>
      </c>
      <c r="C2150" t="s">
        <v>15</v>
      </c>
      <c r="D2150" t="s">
        <v>38</v>
      </c>
      <c r="E2150" t="s">
        <v>25000</v>
      </c>
      <c r="F2150">
        <v>1</v>
      </c>
    </row>
    <row r="2151" spans="1:6" x14ac:dyDescent="0.25">
      <c r="A2151" t="s">
        <v>93</v>
      </c>
      <c r="B2151">
        <v>2013</v>
      </c>
      <c r="C2151" t="s">
        <v>15</v>
      </c>
      <c r="D2151" t="s">
        <v>102</v>
      </c>
      <c r="E2151" t="s">
        <v>25001</v>
      </c>
      <c r="F2151">
        <v>6</v>
      </c>
    </row>
    <row r="2152" spans="1:6" x14ac:dyDescent="0.25">
      <c r="A2152" t="s">
        <v>93</v>
      </c>
      <c r="B2152">
        <v>2013</v>
      </c>
      <c r="C2152" t="s">
        <v>15</v>
      </c>
      <c r="D2152" t="s">
        <v>39</v>
      </c>
      <c r="E2152" t="s">
        <v>25002</v>
      </c>
      <c r="F2152">
        <v>7</v>
      </c>
    </row>
    <row r="2153" spans="1:6" x14ac:dyDescent="0.25">
      <c r="A2153" t="s">
        <v>93</v>
      </c>
      <c r="B2153">
        <v>2013</v>
      </c>
      <c r="C2153" t="s">
        <v>15</v>
      </c>
      <c r="D2153" t="s">
        <v>103</v>
      </c>
      <c r="E2153" t="s">
        <v>25003</v>
      </c>
      <c r="F2153">
        <v>37</v>
      </c>
    </row>
    <row r="2154" spans="1:6" x14ac:dyDescent="0.25">
      <c r="A2154" t="s">
        <v>93</v>
      </c>
      <c r="B2154">
        <v>2013</v>
      </c>
      <c r="C2154" t="s">
        <v>19</v>
      </c>
      <c r="D2154" t="s">
        <v>38</v>
      </c>
      <c r="E2154" t="s">
        <v>25004</v>
      </c>
      <c r="F2154">
        <v>7</v>
      </c>
    </row>
    <row r="2155" spans="1:6" x14ac:dyDescent="0.25">
      <c r="A2155" t="s">
        <v>93</v>
      </c>
      <c r="B2155">
        <v>2013</v>
      </c>
      <c r="C2155" t="s">
        <v>19</v>
      </c>
      <c r="D2155" t="s">
        <v>40</v>
      </c>
      <c r="E2155" t="s">
        <v>25005</v>
      </c>
      <c r="F2155">
        <v>5</v>
      </c>
    </row>
    <row r="2156" spans="1:6" x14ac:dyDescent="0.25">
      <c r="A2156" t="s">
        <v>93</v>
      </c>
      <c r="B2156">
        <v>2013</v>
      </c>
      <c r="C2156" t="s">
        <v>19</v>
      </c>
      <c r="D2156" t="s">
        <v>102</v>
      </c>
      <c r="E2156" t="s">
        <v>25006</v>
      </c>
      <c r="F2156">
        <v>23</v>
      </c>
    </row>
    <row r="2157" spans="1:6" x14ac:dyDescent="0.25">
      <c r="A2157" t="s">
        <v>93</v>
      </c>
      <c r="B2157">
        <v>2013</v>
      </c>
      <c r="C2157" t="s">
        <v>19</v>
      </c>
      <c r="D2157" t="s">
        <v>107</v>
      </c>
      <c r="E2157" t="s">
        <v>25007</v>
      </c>
      <c r="F2157">
        <v>24</v>
      </c>
    </row>
    <row r="2158" spans="1:6" x14ac:dyDescent="0.25">
      <c r="A2158" t="s">
        <v>93</v>
      </c>
      <c r="B2158">
        <v>2013</v>
      </c>
      <c r="C2158" t="s">
        <v>19</v>
      </c>
      <c r="D2158" t="s">
        <v>39</v>
      </c>
      <c r="E2158" t="s">
        <v>25008</v>
      </c>
      <c r="F2158">
        <v>16</v>
      </c>
    </row>
    <row r="2159" spans="1:6" x14ac:dyDescent="0.25">
      <c r="A2159" t="s">
        <v>93</v>
      </c>
      <c r="B2159">
        <v>2013</v>
      </c>
      <c r="C2159" t="s">
        <v>19</v>
      </c>
      <c r="D2159" t="s">
        <v>103</v>
      </c>
      <c r="E2159" t="s">
        <v>25009</v>
      </c>
      <c r="F2159">
        <v>214</v>
      </c>
    </row>
    <row r="2160" spans="1:6" x14ac:dyDescent="0.25">
      <c r="A2160" t="s">
        <v>93</v>
      </c>
      <c r="B2160">
        <v>2013</v>
      </c>
      <c r="C2160" t="s">
        <v>20</v>
      </c>
      <c r="D2160" t="s">
        <v>102</v>
      </c>
      <c r="E2160" t="s">
        <v>25010</v>
      </c>
      <c r="F2160">
        <v>2</v>
      </c>
    </row>
    <row r="2161" spans="1:6" x14ac:dyDescent="0.25">
      <c r="A2161" t="s">
        <v>93</v>
      </c>
      <c r="B2161">
        <v>2013</v>
      </c>
      <c r="C2161" t="s">
        <v>20</v>
      </c>
      <c r="D2161" t="s">
        <v>107</v>
      </c>
      <c r="E2161" t="s">
        <v>25011</v>
      </c>
      <c r="F2161">
        <v>4</v>
      </c>
    </row>
    <row r="2162" spans="1:6" x14ac:dyDescent="0.25">
      <c r="A2162" t="s">
        <v>93</v>
      </c>
      <c r="B2162">
        <v>2013</v>
      </c>
      <c r="C2162" t="s">
        <v>20</v>
      </c>
      <c r="D2162" t="s">
        <v>39</v>
      </c>
      <c r="E2162" t="s">
        <v>25012</v>
      </c>
      <c r="F2162">
        <v>1</v>
      </c>
    </row>
    <row r="2163" spans="1:6" x14ac:dyDescent="0.25">
      <c r="A2163" t="s">
        <v>93</v>
      </c>
      <c r="B2163">
        <v>2013</v>
      </c>
      <c r="C2163" t="s">
        <v>20</v>
      </c>
      <c r="D2163" t="s">
        <v>103</v>
      </c>
      <c r="E2163" t="s">
        <v>25013</v>
      </c>
      <c r="F2163">
        <v>15</v>
      </c>
    </row>
    <row r="2164" spans="1:6" x14ac:dyDescent="0.25">
      <c r="A2164" t="s">
        <v>93</v>
      </c>
      <c r="B2164">
        <v>2013</v>
      </c>
      <c r="C2164" t="s">
        <v>18</v>
      </c>
      <c r="D2164" t="s">
        <v>38</v>
      </c>
      <c r="E2164" t="s">
        <v>25014</v>
      </c>
      <c r="F2164">
        <v>6</v>
      </c>
    </row>
    <row r="2165" spans="1:6" x14ac:dyDescent="0.25">
      <c r="A2165" t="s">
        <v>93</v>
      </c>
      <c r="B2165">
        <v>2013</v>
      </c>
      <c r="C2165" t="s">
        <v>18</v>
      </c>
      <c r="D2165" t="s">
        <v>40</v>
      </c>
      <c r="E2165" t="s">
        <v>25015</v>
      </c>
      <c r="F2165">
        <v>4</v>
      </c>
    </row>
    <row r="2166" spans="1:6" x14ac:dyDescent="0.25">
      <c r="A2166" t="s">
        <v>93</v>
      </c>
      <c r="B2166">
        <v>2013</v>
      </c>
      <c r="C2166" t="s">
        <v>18</v>
      </c>
      <c r="D2166" t="s">
        <v>102</v>
      </c>
      <c r="E2166" t="s">
        <v>25016</v>
      </c>
      <c r="F2166">
        <v>19</v>
      </c>
    </row>
    <row r="2167" spans="1:6" x14ac:dyDescent="0.25">
      <c r="A2167" t="s">
        <v>93</v>
      </c>
      <c r="B2167">
        <v>2013</v>
      </c>
      <c r="C2167" t="s">
        <v>18</v>
      </c>
      <c r="D2167" t="s">
        <v>107</v>
      </c>
      <c r="E2167" t="s">
        <v>25017</v>
      </c>
      <c r="F2167">
        <v>22</v>
      </c>
    </row>
    <row r="2168" spans="1:6" x14ac:dyDescent="0.25">
      <c r="A2168" t="s">
        <v>93</v>
      </c>
      <c r="B2168">
        <v>2013</v>
      </c>
      <c r="C2168" t="s">
        <v>18</v>
      </c>
      <c r="D2168" t="s">
        <v>39</v>
      </c>
      <c r="E2168" t="s">
        <v>25018</v>
      </c>
      <c r="F2168">
        <v>16</v>
      </c>
    </row>
    <row r="2169" spans="1:6" x14ac:dyDescent="0.25">
      <c r="A2169" t="s">
        <v>93</v>
      </c>
      <c r="B2169">
        <v>2013</v>
      </c>
      <c r="C2169" t="s">
        <v>18</v>
      </c>
      <c r="D2169" t="s">
        <v>103</v>
      </c>
      <c r="E2169" t="s">
        <v>25019</v>
      </c>
      <c r="F2169">
        <v>140</v>
      </c>
    </row>
    <row r="2170" spans="1:6" x14ac:dyDescent="0.25">
      <c r="A2170" t="s">
        <v>93</v>
      </c>
      <c r="B2170">
        <v>2014</v>
      </c>
      <c r="C2170" t="s">
        <v>14</v>
      </c>
      <c r="D2170" t="s">
        <v>38</v>
      </c>
      <c r="E2170" t="s">
        <v>25020</v>
      </c>
      <c r="F2170">
        <v>14</v>
      </c>
    </row>
    <row r="2171" spans="1:6" x14ac:dyDescent="0.25">
      <c r="A2171" t="s">
        <v>93</v>
      </c>
      <c r="B2171">
        <v>2014</v>
      </c>
      <c r="C2171" t="s">
        <v>14</v>
      </c>
      <c r="D2171" t="s">
        <v>40</v>
      </c>
      <c r="E2171" t="s">
        <v>25021</v>
      </c>
      <c r="F2171">
        <v>8</v>
      </c>
    </row>
    <row r="2172" spans="1:6" x14ac:dyDescent="0.25">
      <c r="A2172" t="s">
        <v>93</v>
      </c>
      <c r="B2172">
        <v>2014</v>
      </c>
      <c r="C2172" t="s">
        <v>14</v>
      </c>
      <c r="D2172" t="s">
        <v>102</v>
      </c>
      <c r="E2172" t="s">
        <v>25022</v>
      </c>
      <c r="F2172">
        <v>42</v>
      </c>
    </row>
    <row r="2173" spans="1:6" x14ac:dyDescent="0.25">
      <c r="A2173" t="s">
        <v>93</v>
      </c>
      <c r="B2173">
        <v>2014</v>
      </c>
      <c r="C2173" t="s">
        <v>14</v>
      </c>
      <c r="D2173" t="s">
        <v>107</v>
      </c>
      <c r="E2173" t="s">
        <v>25023</v>
      </c>
      <c r="F2173">
        <v>57</v>
      </c>
    </row>
    <row r="2174" spans="1:6" x14ac:dyDescent="0.25">
      <c r="A2174" t="s">
        <v>93</v>
      </c>
      <c r="B2174">
        <v>2014</v>
      </c>
      <c r="C2174" t="s">
        <v>14</v>
      </c>
      <c r="D2174" t="s">
        <v>39</v>
      </c>
      <c r="E2174" t="s">
        <v>25024</v>
      </c>
      <c r="F2174">
        <v>48</v>
      </c>
    </row>
    <row r="2175" spans="1:6" x14ac:dyDescent="0.25">
      <c r="A2175" t="s">
        <v>93</v>
      </c>
      <c r="B2175">
        <v>2014</v>
      </c>
      <c r="C2175" t="s">
        <v>14</v>
      </c>
      <c r="D2175" t="s">
        <v>103</v>
      </c>
      <c r="E2175" t="s">
        <v>25025</v>
      </c>
      <c r="F2175">
        <v>239</v>
      </c>
    </row>
    <row r="2176" spans="1:6" x14ac:dyDescent="0.25">
      <c r="A2176" t="s">
        <v>93</v>
      </c>
      <c r="B2176">
        <v>2014</v>
      </c>
      <c r="C2176" t="s">
        <v>12</v>
      </c>
      <c r="D2176" t="s">
        <v>38</v>
      </c>
      <c r="E2176" t="s">
        <v>25026</v>
      </c>
      <c r="F2176">
        <v>1</v>
      </c>
    </row>
    <row r="2177" spans="1:6" x14ac:dyDescent="0.25">
      <c r="A2177" t="s">
        <v>93</v>
      </c>
      <c r="B2177">
        <v>2014</v>
      </c>
      <c r="C2177" t="s">
        <v>12</v>
      </c>
      <c r="D2177" t="s">
        <v>40</v>
      </c>
      <c r="E2177" t="s">
        <v>25027</v>
      </c>
      <c r="F2177">
        <v>1</v>
      </c>
    </row>
    <row r="2178" spans="1:6" x14ac:dyDescent="0.25">
      <c r="A2178" t="s">
        <v>93</v>
      </c>
      <c r="B2178">
        <v>2014</v>
      </c>
      <c r="C2178" t="s">
        <v>12</v>
      </c>
      <c r="D2178" t="s">
        <v>102</v>
      </c>
      <c r="E2178" t="s">
        <v>25028</v>
      </c>
      <c r="F2178">
        <v>11</v>
      </c>
    </row>
    <row r="2179" spans="1:6" x14ac:dyDescent="0.25">
      <c r="A2179" t="s">
        <v>93</v>
      </c>
      <c r="B2179">
        <v>2014</v>
      </c>
      <c r="C2179" t="s">
        <v>12</v>
      </c>
      <c r="D2179" t="s">
        <v>107</v>
      </c>
      <c r="E2179" t="s">
        <v>25029</v>
      </c>
      <c r="F2179">
        <v>9</v>
      </c>
    </row>
    <row r="2180" spans="1:6" x14ac:dyDescent="0.25">
      <c r="A2180" t="s">
        <v>93</v>
      </c>
      <c r="B2180">
        <v>2014</v>
      </c>
      <c r="C2180" t="s">
        <v>12</v>
      </c>
      <c r="D2180" t="s">
        <v>39</v>
      </c>
      <c r="E2180" t="s">
        <v>25030</v>
      </c>
      <c r="F2180">
        <v>2</v>
      </c>
    </row>
    <row r="2181" spans="1:6" x14ac:dyDescent="0.25">
      <c r="A2181" t="s">
        <v>93</v>
      </c>
      <c r="B2181">
        <v>2014</v>
      </c>
      <c r="C2181" t="s">
        <v>12</v>
      </c>
      <c r="D2181" t="s">
        <v>103</v>
      </c>
      <c r="E2181" t="s">
        <v>25031</v>
      </c>
      <c r="F2181">
        <v>25</v>
      </c>
    </row>
    <row r="2182" spans="1:6" x14ac:dyDescent="0.25">
      <c r="A2182" t="s">
        <v>93</v>
      </c>
      <c r="B2182">
        <v>2014</v>
      </c>
      <c r="C2182" t="s">
        <v>22</v>
      </c>
      <c r="D2182" t="s">
        <v>38</v>
      </c>
      <c r="E2182" t="s">
        <v>25032</v>
      </c>
      <c r="F2182">
        <v>13</v>
      </c>
    </row>
    <row r="2183" spans="1:6" x14ac:dyDescent="0.25">
      <c r="A2183" t="s">
        <v>93</v>
      </c>
      <c r="B2183">
        <v>2014</v>
      </c>
      <c r="C2183" t="s">
        <v>22</v>
      </c>
      <c r="D2183" t="s">
        <v>40</v>
      </c>
      <c r="E2183" t="s">
        <v>25033</v>
      </c>
      <c r="F2183">
        <v>18</v>
      </c>
    </row>
    <row r="2184" spans="1:6" x14ac:dyDescent="0.25">
      <c r="A2184" t="s">
        <v>93</v>
      </c>
      <c r="B2184">
        <v>2014</v>
      </c>
      <c r="C2184" t="s">
        <v>22</v>
      </c>
      <c r="D2184" t="s">
        <v>102</v>
      </c>
      <c r="E2184" t="s">
        <v>25034</v>
      </c>
      <c r="F2184">
        <v>23</v>
      </c>
    </row>
    <row r="2185" spans="1:6" x14ac:dyDescent="0.25">
      <c r="A2185" t="s">
        <v>93</v>
      </c>
      <c r="B2185">
        <v>2014</v>
      </c>
      <c r="C2185" t="s">
        <v>22</v>
      </c>
      <c r="D2185" t="s">
        <v>107</v>
      </c>
      <c r="E2185" t="s">
        <v>25035</v>
      </c>
      <c r="F2185">
        <v>21</v>
      </c>
    </row>
    <row r="2186" spans="1:6" x14ac:dyDescent="0.25">
      <c r="A2186" t="s">
        <v>93</v>
      </c>
      <c r="B2186">
        <v>2014</v>
      </c>
      <c r="C2186" t="s">
        <v>22</v>
      </c>
      <c r="D2186" t="s">
        <v>39</v>
      </c>
      <c r="E2186" t="s">
        <v>25036</v>
      </c>
      <c r="F2186">
        <v>21</v>
      </c>
    </row>
    <row r="2187" spans="1:6" x14ac:dyDescent="0.25">
      <c r="A2187" t="s">
        <v>93</v>
      </c>
      <c r="B2187">
        <v>2014</v>
      </c>
      <c r="C2187" t="s">
        <v>22</v>
      </c>
      <c r="D2187" t="s">
        <v>103</v>
      </c>
      <c r="E2187" t="s">
        <v>25037</v>
      </c>
      <c r="F2187">
        <v>253</v>
      </c>
    </row>
    <row r="2188" spans="1:6" x14ac:dyDescent="0.25">
      <c r="A2188" t="s">
        <v>93</v>
      </c>
      <c r="B2188">
        <v>2014</v>
      </c>
      <c r="C2188" t="s">
        <v>23</v>
      </c>
      <c r="D2188" t="s">
        <v>38</v>
      </c>
      <c r="E2188" t="s">
        <v>25038</v>
      </c>
      <c r="F2188">
        <v>11</v>
      </c>
    </row>
    <row r="2189" spans="1:6" x14ac:dyDescent="0.25">
      <c r="A2189" t="s">
        <v>93</v>
      </c>
      <c r="B2189">
        <v>2014</v>
      </c>
      <c r="C2189" t="s">
        <v>23</v>
      </c>
      <c r="D2189" t="s">
        <v>40</v>
      </c>
      <c r="E2189" t="s">
        <v>25039</v>
      </c>
      <c r="F2189">
        <v>7</v>
      </c>
    </row>
    <row r="2190" spans="1:6" x14ac:dyDescent="0.25">
      <c r="A2190" t="s">
        <v>93</v>
      </c>
      <c r="B2190">
        <v>2014</v>
      </c>
      <c r="C2190" t="s">
        <v>23</v>
      </c>
      <c r="D2190" t="s">
        <v>102</v>
      </c>
      <c r="E2190" t="s">
        <v>25040</v>
      </c>
      <c r="F2190">
        <v>13</v>
      </c>
    </row>
    <row r="2191" spans="1:6" x14ac:dyDescent="0.25">
      <c r="A2191" t="s">
        <v>93</v>
      </c>
      <c r="B2191">
        <v>2014</v>
      </c>
      <c r="C2191" t="s">
        <v>23</v>
      </c>
      <c r="D2191" t="s">
        <v>107</v>
      </c>
      <c r="E2191" t="s">
        <v>25041</v>
      </c>
      <c r="F2191">
        <v>24</v>
      </c>
    </row>
    <row r="2192" spans="1:6" x14ac:dyDescent="0.25">
      <c r="A2192" t="s">
        <v>93</v>
      </c>
      <c r="B2192">
        <v>2014</v>
      </c>
      <c r="C2192" t="s">
        <v>23</v>
      </c>
      <c r="D2192" t="s">
        <v>39</v>
      </c>
      <c r="E2192" t="s">
        <v>25042</v>
      </c>
      <c r="F2192">
        <v>8</v>
      </c>
    </row>
    <row r="2193" spans="1:6" x14ac:dyDescent="0.25">
      <c r="A2193" t="s">
        <v>93</v>
      </c>
      <c r="B2193">
        <v>2014</v>
      </c>
      <c r="C2193" t="s">
        <v>23</v>
      </c>
      <c r="D2193" t="s">
        <v>103</v>
      </c>
      <c r="E2193" t="s">
        <v>25043</v>
      </c>
      <c r="F2193">
        <v>151</v>
      </c>
    </row>
    <row r="2194" spans="1:6" x14ac:dyDescent="0.25">
      <c r="A2194" t="s">
        <v>93</v>
      </c>
      <c r="B2194">
        <v>2014</v>
      </c>
      <c r="C2194" t="s">
        <v>21</v>
      </c>
      <c r="D2194" t="s">
        <v>38</v>
      </c>
      <c r="E2194" t="s">
        <v>25044</v>
      </c>
      <c r="F2194">
        <v>8</v>
      </c>
    </row>
    <row r="2195" spans="1:6" x14ac:dyDescent="0.25">
      <c r="A2195" t="s">
        <v>93</v>
      </c>
      <c r="B2195">
        <v>2014</v>
      </c>
      <c r="C2195" t="s">
        <v>21</v>
      </c>
      <c r="D2195" t="s">
        <v>40</v>
      </c>
      <c r="E2195" t="s">
        <v>25045</v>
      </c>
      <c r="F2195">
        <v>9</v>
      </c>
    </row>
    <row r="2196" spans="1:6" x14ac:dyDescent="0.25">
      <c r="A2196" t="s">
        <v>93</v>
      </c>
      <c r="B2196">
        <v>2014</v>
      </c>
      <c r="C2196" t="s">
        <v>21</v>
      </c>
      <c r="D2196" t="s">
        <v>102</v>
      </c>
      <c r="E2196" t="s">
        <v>25046</v>
      </c>
      <c r="F2196">
        <v>20</v>
      </c>
    </row>
    <row r="2197" spans="1:6" x14ac:dyDescent="0.25">
      <c r="A2197" t="s">
        <v>93</v>
      </c>
      <c r="B2197">
        <v>2014</v>
      </c>
      <c r="C2197" t="s">
        <v>21</v>
      </c>
      <c r="D2197" t="s">
        <v>107</v>
      </c>
      <c r="E2197" t="s">
        <v>25047</v>
      </c>
      <c r="F2197">
        <v>11</v>
      </c>
    </row>
    <row r="2198" spans="1:6" x14ac:dyDescent="0.25">
      <c r="A2198" t="s">
        <v>93</v>
      </c>
      <c r="B2198">
        <v>2014</v>
      </c>
      <c r="C2198" t="s">
        <v>21</v>
      </c>
      <c r="D2198" t="s">
        <v>39</v>
      </c>
      <c r="E2198" t="s">
        <v>25048</v>
      </c>
      <c r="F2198">
        <v>17</v>
      </c>
    </row>
    <row r="2199" spans="1:6" x14ac:dyDescent="0.25">
      <c r="A2199" t="s">
        <v>93</v>
      </c>
      <c r="B2199">
        <v>2014</v>
      </c>
      <c r="C2199" t="s">
        <v>21</v>
      </c>
      <c r="D2199" t="s">
        <v>103</v>
      </c>
      <c r="E2199" t="s">
        <v>25049</v>
      </c>
      <c r="F2199">
        <v>172</v>
      </c>
    </row>
    <row r="2200" spans="1:6" x14ac:dyDescent="0.25">
      <c r="A2200" t="s">
        <v>93</v>
      </c>
      <c r="B2200">
        <v>2014</v>
      </c>
      <c r="C2200" t="s">
        <v>17</v>
      </c>
      <c r="D2200" t="s">
        <v>38</v>
      </c>
      <c r="E2200" t="s">
        <v>25050</v>
      </c>
      <c r="F2200">
        <v>17</v>
      </c>
    </row>
    <row r="2201" spans="1:6" x14ac:dyDescent="0.25">
      <c r="A2201" t="s">
        <v>93</v>
      </c>
      <c r="B2201">
        <v>2014</v>
      </c>
      <c r="C2201" t="s">
        <v>17</v>
      </c>
      <c r="D2201" t="s">
        <v>40</v>
      </c>
      <c r="E2201" t="s">
        <v>25051</v>
      </c>
      <c r="F2201">
        <v>8</v>
      </c>
    </row>
    <row r="2202" spans="1:6" x14ac:dyDescent="0.25">
      <c r="A2202" t="s">
        <v>93</v>
      </c>
      <c r="B2202">
        <v>2014</v>
      </c>
      <c r="C2202" t="s">
        <v>17</v>
      </c>
      <c r="D2202" t="s">
        <v>102</v>
      </c>
      <c r="E2202" t="s">
        <v>25052</v>
      </c>
      <c r="F2202">
        <v>42</v>
      </c>
    </row>
    <row r="2203" spans="1:6" x14ac:dyDescent="0.25">
      <c r="A2203" t="s">
        <v>93</v>
      </c>
      <c r="B2203">
        <v>2014</v>
      </c>
      <c r="C2203" t="s">
        <v>17</v>
      </c>
      <c r="D2203" t="s">
        <v>107</v>
      </c>
      <c r="E2203" t="s">
        <v>25053</v>
      </c>
      <c r="F2203">
        <v>46</v>
      </c>
    </row>
    <row r="2204" spans="1:6" x14ac:dyDescent="0.25">
      <c r="A2204" t="s">
        <v>93</v>
      </c>
      <c r="B2204">
        <v>2014</v>
      </c>
      <c r="C2204" t="s">
        <v>17</v>
      </c>
      <c r="D2204" t="s">
        <v>39</v>
      </c>
      <c r="E2204" t="s">
        <v>25054</v>
      </c>
      <c r="F2204">
        <v>23</v>
      </c>
    </row>
    <row r="2205" spans="1:6" x14ac:dyDescent="0.25">
      <c r="A2205" t="s">
        <v>93</v>
      </c>
      <c r="B2205">
        <v>2014</v>
      </c>
      <c r="C2205" t="s">
        <v>17</v>
      </c>
      <c r="D2205" t="s">
        <v>103</v>
      </c>
      <c r="E2205" t="s">
        <v>25055</v>
      </c>
      <c r="F2205">
        <v>359</v>
      </c>
    </row>
    <row r="2206" spans="1:6" x14ac:dyDescent="0.25">
      <c r="A2206" t="s">
        <v>93</v>
      </c>
      <c r="B2206">
        <v>2014</v>
      </c>
      <c r="C2206" t="s">
        <v>22852</v>
      </c>
      <c r="D2206" t="s">
        <v>38</v>
      </c>
      <c r="E2206" t="s">
        <v>25056</v>
      </c>
      <c r="F2206">
        <v>1</v>
      </c>
    </row>
    <row r="2207" spans="1:6" x14ac:dyDescent="0.25">
      <c r="A2207" t="s">
        <v>93</v>
      </c>
      <c r="B2207">
        <v>2014</v>
      </c>
      <c r="C2207" t="s">
        <v>22852</v>
      </c>
      <c r="D2207" t="s">
        <v>40</v>
      </c>
      <c r="E2207" t="s">
        <v>25057</v>
      </c>
      <c r="F2207">
        <v>1</v>
      </c>
    </row>
    <row r="2208" spans="1:6" x14ac:dyDescent="0.25">
      <c r="A2208" t="s">
        <v>93</v>
      </c>
      <c r="B2208">
        <v>2014</v>
      </c>
      <c r="C2208" t="s">
        <v>22852</v>
      </c>
      <c r="D2208" t="s">
        <v>102</v>
      </c>
      <c r="E2208" t="s">
        <v>25058</v>
      </c>
      <c r="F2208">
        <v>5</v>
      </c>
    </row>
    <row r="2209" spans="1:6" x14ac:dyDescent="0.25">
      <c r="A2209" t="s">
        <v>93</v>
      </c>
      <c r="B2209">
        <v>2014</v>
      </c>
      <c r="C2209" t="s">
        <v>22852</v>
      </c>
      <c r="D2209" t="s">
        <v>107</v>
      </c>
      <c r="E2209" t="s">
        <v>25059</v>
      </c>
      <c r="F2209">
        <v>7</v>
      </c>
    </row>
    <row r="2210" spans="1:6" x14ac:dyDescent="0.25">
      <c r="A2210" t="s">
        <v>93</v>
      </c>
      <c r="B2210">
        <v>2014</v>
      </c>
      <c r="C2210" t="s">
        <v>22852</v>
      </c>
      <c r="D2210" t="s">
        <v>39</v>
      </c>
      <c r="E2210" t="s">
        <v>25060</v>
      </c>
      <c r="F2210">
        <v>6</v>
      </c>
    </row>
    <row r="2211" spans="1:6" x14ac:dyDescent="0.25">
      <c r="A2211" t="s">
        <v>93</v>
      </c>
      <c r="B2211">
        <v>2014</v>
      </c>
      <c r="C2211" t="s">
        <v>22852</v>
      </c>
      <c r="D2211" t="s">
        <v>103</v>
      </c>
      <c r="E2211" t="s">
        <v>25061</v>
      </c>
      <c r="F2211">
        <v>49</v>
      </c>
    </row>
    <row r="2212" spans="1:6" x14ac:dyDescent="0.25">
      <c r="A2212" t="s">
        <v>93</v>
      </c>
      <c r="B2212">
        <v>2014</v>
      </c>
      <c r="C2212" t="s">
        <v>19</v>
      </c>
      <c r="D2212" t="s">
        <v>38</v>
      </c>
      <c r="E2212" t="s">
        <v>25062</v>
      </c>
      <c r="F2212">
        <v>5</v>
      </c>
    </row>
    <row r="2213" spans="1:6" x14ac:dyDescent="0.25">
      <c r="A2213" t="s">
        <v>93</v>
      </c>
      <c r="B2213">
        <v>2014</v>
      </c>
      <c r="C2213" t="s">
        <v>19</v>
      </c>
      <c r="D2213" t="s">
        <v>40</v>
      </c>
      <c r="E2213" t="s">
        <v>25063</v>
      </c>
      <c r="F2213">
        <v>5</v>
      </c>
    </row>
    <row r="2214" spans="1:6" x14ac:dyDescent="0.25">
      <c r="A2214" t="s">
        <v>93</v>
      </c>
      <c r="B2214">
        <v>2014</v>
      </c>
      <c r="C2214" t="s">
        <v>19</v>
      </c>
      <c r="D2214" t="s">
        <v>102</v>
      </c>
      <c r="E2214" t="s">
        <v>25064</v>
      </c>
      <c r="F2214">
        <v>21</v>
      </c>
    </row>
    <row r="2215" spans="1:6" x14ac:dyDescent="0.25">
      <c r="A2215" t="s">
        <v>93</v>
      </c>
      <c r="B2215">
        <v>2014</v>
      </c>
      <c r="C2215" t="s">
        <v>19</v>
      </c>
      <c r="D2215" t="s">
        <v>107</v>
      </c>
      <c r="E2215" t="s">
        <v>25065</v>
      </c>
      <c r="F2215">
        <v>20</v>
      </c>
    </row>
    <row r="2216" spans="1:6" x14ac:dyDescent="0.25">
      <c r="A2216" t="s">
        <v>93</v>
      </c>
      <c r="B2216">
        <v>2014</v>
      </c>
      <c r="C2216" t="s">
        <v>19</v>
      </c>
      <c r="D2216" t="s">
        <v>39</v>
      </c>
      <c r="E2216" t="s">
        <v>25066</v>
      </c>
      <c r="F2216">
        <v>18</v>
      </c>
    </row>
    <row r="2217" spans="1:6" x14ac:dyDescent="0.25">
      <c r="A2217" t="s">
        <v>93</v>
      </c>
      <c r="B2217">
        <v>2014</v>
      </c>
      <c r="C2217" t="s">
        <v>19</v>
      </c>
      <c r="D2217" t="s">
        <v>103</v>
      </c>
      <c r="E2217" t="s">
        <v>25067</v>
      </c>
      <c r="F2217">
        <v>195</v>
      </c>
    </row>
    <row r="2218" spans="1:6" x14ac:dyDescent="0.25">
      <c r="A2218" t="s">
        <v>93</v>
      </c>
      <c r="B2218">
        <v>2014</v>
      </c>
      <c r="C2218" t="s">
        <v>20</v>
      </c>
      <c r="D2218" t="s">
        <v>38</v>
      </c>
      <c r="E2218" t="s">
        <v>25068</v>
      </c>
      <c r="F2218">
        <v>2</v>
      </c>
    </row>
    <row r="2219" spans="1:6" x14ac:dyDescent="0.25">
      <c r="A2219" t="s">
        <v>93</v>
      </c>
      <c r="B2219">
        <v>2014</v>
      </c>
      <c r="C2219" t="s">
        <v>20</v>
      </c>
      <c r="D2219" t="s">
        <v>40</v>
      </c>
      <c r="E2219" t="s">
        <v>25069</v>
      </c>
      <c r="F2219">
        <v>4</v>
      </c>
    </row>
    <row r="2220" spans="1:6" x14ac:dyDescent="0.25">
      <c r="A2220" t="s">
        <v>93</v>
      </c>
      <c r="B2220">
        <v>2014</v>
      </c>
      <c r="C2220" t="s">
        <v>20</v>
      </c>
      <c r="D2220" t="s">
        <v>102</v>
      </c>
      <c r="E2220" t="s">
        <v>25070</v>
      </c>
      <c r="F2220">
        <v>10</v>
      </c>
    </row>
    <row r="2221" spans="1:6" x14ac:dyDescent="0.25">
      <c r="A2221" t="s">
        <v>93</v>
      </c>
      <c r="B2221">
        <v>2014</v>
      </c>
      <c r="C2221" t="s">
        <v>20</v>
      </c>
      <c r="D2221" t="s">
        <v>107</v>
      </c>
      <c r="E2221" t="s">
        <v>25071</v>
      </c>
      <c r="F2221">
        <v>12</v>
      </c>
    </row>
    <row r="2222" spans="1:6" x14ac:dyDescent="0.25">
      <c r="A2222" t="s">
        <v>93</v>
      </c>
      <c r="B2222">
        <v>2014</v>
      </c>
      <c r="C2222" t="s">
        <v>20</v>
      </c>
      <c r="D2222" t="s">
        <v>39</v>
      </c>
      <c r="E2222" t="s">
        <v>25072</v>
      </c>
      <c r="F2222">
        <v>5</v>
      </c>
    </row>
    <row r="2223" spans="1:6" x14ac:dyDescent="0.25">
      <c r="A2223" t="s">
        <v>93</v>
      </c>
      <c r="B2223">
        <v>2014</v>
      </c>
      <c r="C2223" t="s">
        <v>20</v>
      </c>
      <c r="D2223" t="s">
        <v>103</v>
      </c>
      <c r="E2223" t="s">
        <v>25073</v>
      </c>
      <c r="F2223">
        <v>37</v>
      </c>
    </row>
    <row r="2224" spans="1:6" x14ac:dyDescent="0.25">
      <c r="A2224" t="s">
        <v>93</v>
      </c>
      <c r="B2224">
        <v>2014</v>
      </c>
      <c r="C2224" t="s">
        <v>18</v>
      </c>
      <c r="D2224" t="s">
        <v>38</v>
      </c>
      <c r="E2224" t="s">
        <v>25074</v>
      </c>
      <c r="F2224">
        <v>6</v>
      </c>
    </row>
    <row r="2225" spans="1:6" x14ac:dyDescent="0.25">
      <c r="A2225" t="s">
        <v>93</v>
      </c>
      <c r="B2225">
        <v>2014</v>
      </c>
      <c r="C2225" t="s">
        <v>18</v>
      </c>
      <c r="D2225" t="s">
        <v>40</v>
      </c>
      <c r="E2225" t="s">
        <v>25075</v>
      </c>
      <c r="F2225">
        <v>10</v>
      </c>
    </row>
    <row r="2226" spans="1:6" x14ac:dyDescent="0.25">
      <c r="A2226" t="s">
        <v>93</v>
      </c>
      <c r="B2226">
        <v>2014</v>
      </c>
      <c r="C2226" t="s">
        <v>18</v>
      </c>
      <c r="D2226" t="s">
        <v>102</v>
      </c>
      <c r="E2226" t="s">
        <v>25076</v>
      </c>
      <c r="F2226">
        <v>21</v>
      </c>
    </row>
    <row r="2227" spans="1:6" x14ac:dyDescent="0.25">
      <c r="A2227" t="s">
        <v>93</v>
      </c>
      <c r="B2227">
        <v>2014</v>
      </c>
      <c r="C2227" t="s">
        <v>18</v>
      </c>
      <c r="D2227" t="s">
        <v>107</v>
      </c>
      <c r="E2227" t="s">
        <v>25077</v>
      </c>
      <c r="F2227">
        <v>17</v>
      </c>
    </row>
    <row r="2228" spans="1:6" x14ac:dyDescent="0.25">
      <c r="A2228" t="s">
        <v>93</v>
      </c>
      <c r="B2228">
        <v>2014</v>
      </c>
      <c r="C2228" t="s">
        <v>18</v>
      </c>
      <c r="D2228" t="s">
        <v>39</v>
      </c>
      <c r="E2228" t="s">
        <v>25078</v>
      </c>
      <c r="F2228">
        <v>16</v>
      </c>
    </row>
    <row r="2229" spans="1:6" x14ac:dyDescent="0.25">
      <c r="A2229" t="s">
        <v>93</v>
      </c>
      <c r="B2229">
        <v>2014</v>
      </c>
      <c r="C2229" t="s">
        <v>18</v>
      </c>
      <c r="D2229" t="s">
        <v>103</v>
      </c>
      <c r="E2229" t="s">
        <v>25079</v>
      </c>
      <c r="F2229">
        <v>134</v>
      </c>
    </row>
    <row r="2230" spans="1:6" x14ac:dyDescent="0.25">
      <c r="A2230" t="s">
        <v>54</v>
      </c>
      <c r="B2230">
        <v>2010</v>
      </c>
      <c r="C2230" t="s">
        <v>14</v>
      </c>
      <c r="D2230" t="s">
        <v>38</v>
      </c>
      <c r="E2230" t="s">
        <v>25080</v>
      </c>
      <c r="F2230">
        <v>8</v>
      </c>
    </row>
    <row r="2231" spans="1:6" x14ac:dyDescent="0.25">
      <c r="A2231" t="s">
        <v>54</v>
      </c>
      <c r="B2231">
        <v>2010</v>
      </c>
      <c r="C2231" t="s">
        <v>14</v>
      </c>
      <c r="D2231" t="s">
        <v>40</v>
      </c>
      <c r="E2231" t="s">
        <v>25081</v>
      </c>
      <c r="F2231">
        <v>7</v>
      </c>
    </row>
    <row r="2232" spans="1:6" x14ac:dyDescent="0.25">
      <c r="A2232" t="s">
        <v>54</v>
      </c>
      <c r="B2232">
        <v>2010</v>
      </c>
      <c r="C2232" t="s">
        <v>14</v>
      </c>
      <c r="D2232" t="s">
        <v>102</v>
      </c>
      <c r="E2232" t="s">
        <v>25082</v>
      </c>
      <c r="F2232">
        <v>20</v>
      </c>
    </row>
    <row r="2233" spans="1:6" x14ac:dyDescent="0.25">
      <c r="A2233" t="s">
        <v>54</v>
      </c>
      <c r="B2233">
        <v>2010</v>
      </c>
      <c r="C2233" t="s">
        <v>14</v>
      </c>
      <c r="D2233" t="s">
        <v>107</v>
      </c>
      <c r="E2233" t="s">
        <v>25083</v>
      </c>
      <c r="F2233">
        <v>36</v>
      </c>
    </row>
    <row r="2234" spans="1:6" x14ac:dyDescent="0.25">
      <c r="A2234" t="s">
        <v>54</v>
      </c>
      <c r="B2234">
        <v>2010</v>
      </c>
      <c r="C2234" t="s">
        <v>14</v>
      </c>
      <c r="D2234" t="s">
        <v>39</v>
      </c>
      <c r="E2234" t="s">
        <v>25084</v>
      </c>
      <c r="F2234">
        <v>17</v>
      </c>
    </row>
    <row r="2235" spans="1:6" x14ac:dyDescent="0.25">
      <c r="A2235" t="s">
        <v>54</v>
      </c>
      <c r="B2235">
        <v>2010</v>
      </c>
      <c r="C2235" t="s">
        <v>14</v>
      </c>
      <c r="D2235" t="s">
        <v>103</v>
      </c>
      <c r="E2235" t="s">
        <v>25085</v>
      </c>
      <c r="F2235">
        <v>202</v>
      </c>
    </row>
    <row r="2236" spans="1:6" x14ac:dyDescent="0.25">
      <c r="A2236" t="s">
        <v>54</v>
      </c>
      <c r="B2236">
        <v>2010</v>
      </c>
      <c r="C2236" t="s">
        <v>12</v>
      </c>
      <c r="D2236" t="s">
        <v>102</v>
      </c>
      <c r="E2236" t="s">
        <v>25086</v>
      </c>
      <c r="F2236">
        <v>4</v>
      </c>
    </row>
    <row r="2237" spans="1:6" x14ac:dyDescent="0.25">
      <c r="A2237" t="s">
        <v>54</v>
      </c>
      <c r="B2237">
        <v>2010</v>
      </c>
      <c r="C2237" t="s">
        <v>12</v>
      </c>
      <c r="D2237" t="s">
        <v>107</v>
      </c>
      <c r="E2237" t="s">
        <v>25087</v>
      </c>
      <c r="F2237">
        <v>2</v>
      </c>
    </row>
    <row r="2238" spans="1:6" x14ac:dyDescent="0.25">
      <c r="A2238" t="s">
        <v>54</v>
      </c>
      <c r="B2238">
        <v>2010</v>
      </c>
      <c r="C2238" t="s">
        <v>12</v>
      </c>
      <c r="D2238" t="s">
        <v>39</v>
      </c>
      <c r="E2238" t="s">
        <v>25088</v>
      </c>
      <c r="F2238">
        <v>2</v>
      </c>
    </row>
    <row r="2239" spans="1:6" x14ac:dyDescent="0.25">
      <c r="A2239" t="s">
        <v>54</v>
      </c>
      <c r="B2239">
        <v>2010</v>
      </c>
      <c r="C2239" t="s">
        <v>12</v>
      </c>
      <c r="D2239" t="s">
        <v>103</v>
      </c>
      <c r="E2239" t="s">
        <v>25089</v>
      </c>
      <c r="F2239">
        <v>28</v>
      </c>
    </row>
    <row r="2240" spans="1:6" x14ac:dyDescent="0.25">
      <c r="A2240" t="s">
        <v>54</v>
      </c>
      <c r="B2240">
        <v>2010</v>
      </c>
      <c r="C2240" t="s">
        <v>22</v>
      </c>
      <c r="D2240" t="s">
        <v>38</v>
      </c>
      <c r="E2240" t="s">
        <v>25090</v>
      </c>
      <c r="F2240">
        <v>10</v>
      </c>
    </row>
    <row r="2241" spans="1:6" x14ac:dyDescent="0.25">
      <c r="A2241" t="s">
        <v>54</v>
      </c>
      <c r="B2241">
        <v>2010</v>
      </c>
      <c r="C2241" t="s">
        <v>22</v>
      </c>
      <c r="D2241" t="s">
        <v>40</v>
      </c>
      <c r="E2241" t="s">
        <v>25091</v>
      </c>
      <c r="F2241">
        <v>8</v>
      </c>
    </row>
    <row r="2242" spans="1:6" x14ac:dyDescent="0.25">
      <c r="A2242" t="s">
        <v>54</v>
      </c>
      <c r="B2242">
        <v>2010</v>
      </c>
      <c r="C2242" t="s">
        <v>22</v>
      </c>
      <c r="D2242" t="s">
        <v>102</v>
      </c>
      <c r="E2242" t="s">
        <v>25092</v>
      </c>
      <c r="F2242">
        <v>21</v>
      </c>
    </row>
    <row r="2243" spans="1:6" x14ac:dyDescent="0.25">
      <c r="A2243" t="s">
        <v>54</v>
      </c>
      <c r="B2243">
        <v>2010</v>
      </c>
      <c r="C2243" t="s">
        <v>22</v>
      </c>
      <c r="D2243" t="s">
        <v>107</v>
      </c>
      <c r="E2243" t="s">
        <v>25093</v>
      </c>
      <c r="F2243">
        <v>25</v>
      </c>
    </row>
    <row r="2244" spans="1:6" x14ac:dyDescent="0.25">
      <c r="A2244" t="s">
        <v>54</v>
      </c>
      <c r="B2244">
        <v>2010</v>
      </c>
      <c r="C2244" t="s">
        <v>22</v>
      </c>
      <c r="D2244" t="s">
        <v>39</v>
      </c>
      <c r="E2244" t="s">
        <v>25094</v>
      </c>
      <c r="F2244">
        <v>45</v>
      </c>
    </row>
    <row r="2245" spans="1:6" x14ac:dyDescent="0.25">
      <c r="A2245" t="s">
        <v>54</v>
      </c>
      <c r="B2245">
        <v>2010</v>
      </c>
      <c r="C2245" t="s">
        <v>22</v>
      </c>
      <c r="D2245" t="s">
        <v>103</v>
      </c>
      <c r="E2245" t="s">
        <v>25095</v>
      </c>
      <c r="F2245">
        <v>239</v>
      </c>
    </row>
    <row r="2246" spans="1:6" x14ac:dyDescent="0.25">
      <c r="A2246" t="s">
        <v>54</v>
      </c>
      <c r="B2246">
        <v>2010</v>
      </c>
      <c r="C2246" t="s">
        <v>23</v>
      </c>
      <c r="D2246" t="s">
        <v>38</v>
      </c>
      <c r="E2246" t="s">
        <v>25096</v>
      </c>
      <c r="F2246">
        <v>10</v>
      </c>
    </row>
    <row r="2247" spans="1:6" x14ac:dyDescent="0.25">
      <c r="A2247" t="s">
        <v>54</v>
      </c>
      <c r="B2247">
        <v>2010</v>
      </c>
      <c r="C2247" t="s">
        <v>23</v>
      </c>
      <c r="D2247" t="s">
        <v>40</v>
      </c>
      <c r="E2247" t="s">
        <v>25097</v>
      </c>
      <c r="F2247">
        <v>6</v>
      </c>
    </row>
    <row r="2248" spans="1:6" x14ac:dyDescent="0.25">
      <c r="A2248" t="s">
        <v>54</v>
      </c>
      <c r="B2248">
        <v>2010</v>
      </c>
      <c r="C2248" t="s">
        <v>23</v>
      </c>
      <c r="D2248" t="s">
        <v>102</v>
      </c>
      <c r="E2248" t="s">
        <v>25098</v>
      </c>
      <c r="F2248">
        <v>13</v>
      </c>
    </row>
    <row r="2249" spans="1:6" x14ac:dyDescent="0.25">
      <c r="A2249" t="s">
        <v>54</v>
      </c>
      <c r="B2249">
        <v>2010</v>
      </c>
      <c r="C2249" t="s">
        <v>23</v>
      </c>
      <c r="D2249" t="s">
        <v>107</v>
      </c>
      <c r="E2249" t="s">
        <v>25099</v>
      </c>
      <c r="F2249">
        <v>16</v>
      </c>
    </row>
    <row r="2250" spans="1:6" x14ac:dyDescent="0.25">
      <c r="A2250" t="s">
        <v>54</v>
      </c>
      <c r="B2250">
        <v>2010</v>
      </c>
      <c r="C2250" t="s">
        <v>23</v>
      </c>
      <c r="D2250" t="s">
        <v>39</v>
      </c>
      <c r="E2250" t="s">
        <v>25100</v>
      </c>
      <c r="F2250">
        <v>22</v>
      </c>
    </row>
    <row r="2251" spans="1:6" x14ac:dyDescent="0.25">
      <c r="A2251" t="s">
        <v>54</v>
      </c>
      <c r="B2251">
        <v>2010</v>
      </c>
      <c r="C2251" t="s">
        <v>23</v>
      </c>
      <c r="D2251" t="s">
        <v>103</v>
      </c>
      <c r="E2251" t="s">
        <v>25101</v>
      </c>
      <c r="F2251">
        <v>181</v>
      </c>
    </row>
    <row r="2252" spans="1:6" x14ac:dyDescent="0.25">
      <c r="A2252" t="s">
        <v>54</v>
      </c>
      <c r="B2252">
        <v>2010</v>
      </c>
      <c r="C2252" t="s">
        <v>21</v>
      </c>
      <c r="D2252" t="s">
        <v>38</v>
      </c>
      <c r="E2252" t="s">
        <v>25102</v>
      </c>
      <c r="F2252">
        <v>7</v>
      </c>
    </row>
    <row r="2253" spans="1:6" x14ac:dyDescent="0.25">
      <c r="A2253" t="s">
        <v>54</v>
      </c>
      <c r="B2253">
        <v>2010</v>
      </c>
      <c r="C2253" t="s">
        <v>21</v>
      </c>
      <c r="D2253" t="s">
        <v>40</v>
      </c>
      <c r="E2253" t="s">
        <v>25103</v>
      </c>
      <c r="F2253">
        <v>3</v>
      </c>
    </row>
    <row r="2254" spans="1:6" x14ac:dyDescent="0.25">
      <c r="A2254" t="s">
        <v>54</v>
      </c>
      <c r="B2254">
        <v>2010</v>
      </c>
      <c r="C2254" t="s">
        <v>21</v>
      </c>
      <c r="D2254" t="s">
        <v>102</v>
      </c>
      <c r="E2254" t="s">
        <v>25104</v>
      </c>
      <c r="F2254">
        <v>10</v>
      </c>
    </row>
    <row r="2255" spans="1:6" x14ac:dyDescent="0.25">
      <c r="A2255" t="s">
        <v>54</v>
      </c>
      <c r="B2255">
        <v>2010</v>
      </c>
      <c r="C2255" t="s">
        <v>21</v>
      </c>
      <c r="D2255" t="s">
        <v>107</v>
      </c>
      <c r="E2255" t="s">
        <v>25105</v>
      </c>
      <c r="F2255">
        <v>15</v>
      </c>
    </row>
    <row r="2256" spans="1:6" x14ac:dyDescent="0.25">
      <c r="A2256" t="s">
        <v>54</v>
      </c>
      <c r="B2256">
        <v>2010</v>
      </c>
      <c r="C2256" t="s">
        <v>21</v>
      </c>
      <c r="D2256" t="s">
        <v>39</v>
      </c>
      <c r="E2256" t="s">
        <v>25106</v>
      </c>
      <c r="F2256">
        <v>23</v>
      </c>
    </row>
    <row r="2257" spans="1:6" x14ac:dyDescent="0.25">
      <c r="A2257" t="s">
        <v>54</v>
      </c>
      <c r="B2257">
        <v>2010</v>
      </c>
      <c r="C2257" t="s">
        <v>21</v>
      </c>
      <c r="D2257" t="s">
        <v>103</v>
      </c>
      <c r="E2257" t="s">
        <v>25107</v>
      </c>
      <c r="F2257">
        <v>172</v>
      </c>
    </row>
    <row r="2258" spans="1:6" x14ac:dyDescent="0.25">
      <c r="A2258" t="s">
        <v>54</v>
      </c>
      <c r="B2258">
        <v>2010</v>
      </c>
      <c r="C2258" t="s">
        <v>17</v>
      </c>
      <c r="D2258" t="s">
        <v>38</v>
      </c>
      <c r="E2258" t="s">
        <v>25108</v>
      </c>
      <c r="F2258">
        <v>6</v>
      </c>
    </row>
    <row r="2259" spans="1:6" x14ac:dyDescent="0.25">
      <c r="A2259" t="s">
        <v>54</v>
      </c>
      <c r="B2259">
        <v>2010</v>
      </c>
      <c r="C2259" t="s">
        <v>17</v>
      </c>
      <c r="D2259" t="s">
        <v>40</v>
      </c>
      <c r="E2259" t="s">
        <v>25109</v>
      </c>
      <c r="F2259">
        <v>7</v>
      </c>
    </row>
    <row r="2260" spans="1:6" x14ac:dyDescent="0.25">
      <c r="A2260" t="s">
        <v>54</v>
      </c>
      <c r="B2260">
        <v>2010</v>
      </c>
      <c r="C2260" t="s">
        <v>17</v>
      </c>
      <c r="D2260" t="s">
        <v>102</v>
      </c>
      <c r="E2260" t="s">
        <v>25110</v>
      </c>
      <c r="F2260">
        <v>36</v>
      </c>
    </row>
    <row r="2261" spans="1:6" x14ac:dyDescent="0.25">
      <c r="A2261" t="s">
        <v>54</v>
      </c>
      <c r="B2261">
        <v>2010</v>
      </c>
      <c r="C2261" t="s">
        <v>17</v>
      </c>
      <c r="D2261" t="s">
        <v>107</v>
      </c>
      <c r="E2261" t="s">
        <v>25111</v>
      </c>
      <c r="F2261">
        <v>27</v>
      </c>
    </row>
    <row r="2262" spans="1:6" x14ac:dyDescent="0.25">
      <c r="A2262" t="s">
        <v>54</v>
      </c>
      <c r="B2262">
        <v>2010</v>
      </c>
      <c r="C2262" t="s">
        <v>17</v>
      </c>
      <c r="D2262" t="s">
        <v>39</v>
      </c>
      <c r="E2262" t="s">
        <v>25112</v>
      </c>
      <c r="F2262">
        <v>19</v>
      </c>
    </row>
    <row r="2263" spans="1:6" x14ac:dyDescent="0.25">
      <c r="A2263" t="s">
        <v>54</v>
      </c>
      <c r="B2263">
        <v>2010</v>
      </c>
      <c r="C2263" t="s">
        <v>17</v>
      </c>
      <c r="D2263" t="s">
        <v>103</v>
      </c>
      <c r="E2263" t="s">
        <v>25113</v>
      </c>
      <c r="F2263">
        <v>279</v>
      </c>
    </row>
    <row r="2264" spans="1:6" x14ac:dyDescent="0.25">
      <c r="A2264" t="s">
        <v>54</v>
      </c>
      <c r="B2264">
        <v>2010</v>
      </c>
      <c r="C2264" t="s">
        <v>22852</v>
      </c>
      <c r="D2264" t="s">
        <v>103</v>
      </c>
      <c r="E2264" t="s">
        <v>25114</v>
      </c>
      <c r="F2264">
        <v>1</v>
      </c>
    </row>
    <row r="2265" spans="1:6" x14ac:dyDescent="0.25">
      <c r="A2265" t="s">
        <v>54</v>
      </c>
      <c r="B2265">
        <v>2010</v>
      </c>
      <c r="C2265" t="s">
        <v>15</v>
      </c>
      <c r="D2265" t="s">
        <v>38</v>
      </c>
      <c r="E2265" t="s">
        <v>25115</v>
      </c>
      <c r="F2265">
        <v>2</v>
      </c>
    </row>
    <row r="2266" spans="1:6" x14ac:dyDescent="0.25">
      <c r="A2266" t="s">
        <v>54</v>
      </c>
      <c r="B2266">
        <v>2010</v>
      </c>
      <c r="C2266" t="s">
        <v>15</v>
      </c>
      <c r="D2266" t="s">
        <v>102</v>
      </c>
      <c r="E2266" t="s">
        <v>25116</v>
      </c>
      <c r="F2266">
        <v>1</v>
      </c>
    </row>
    <row r="2267" spans="1:6" x14ac:dyDescent="0.25">
      <c r="A2267" t="s">
        <v>54</v>
      </c>
      <c r="B2267">
        <v>2010</v>
      </c>
      <c r="C2267" t="s">
        <v>15</v>
      </c>
      <c r="D2267" t="s">
        <v>107</v>
      </c>
      <c r="E2267" t="s">
        <v>25117</v>
      </c>
      <c r="F2267">
        <v>3</v>
      </c>
    </row>
    <row r="2268" spans="1:6" x14ac:dyDescent="0.25">
      <c r="A2268" t="s">
        <v>54</v>
      </c>
      <c r="B2268">
        <v>2010</v>
      </c>
      <c r="C2268" t="s">
        <v>15</v>
      </c>
      <c r="D2268" t="s">
        <v>39</v>
      </c>
      <c r="E2268" t="s">
        <v>25118</v>
      </c>
      <c r="F2268">
        <v>5</v>
      </c>
    </row>
    <row r="2269" spans="1:6" x14ac:dyDescent="0.25">
      <c r="A2269" t="s">
        <v>54</v>
      </c>
      <c r="B2269">
        <v>2010</v>
      </c>
      <c r="C2269" t="s">
        <v>15</v>
      </c>
      <c r="D2269" t="s">
        <v>103</v>
      </c>
      <c r="E2269" t="s">
        <v>25119</v>
      </c>
      <c r="F2269">
        <v>42</v>
      </c>
    </row>
    <row r="2270" spans="1:6" x14ac:dyDescent="0.25">
      <c r="A2270" t="s">
        <v>54</v>
      </c>
      <c r="B2270">
        <v>2010</v>
      </c>
      <c r="C2270" t="s">
        <v>19</v>
      </c>
      <c r="D2270" t="s">
        <v>38</v>
      </c>
      <c r="E2270" t="s">
        <v>25120</v>
      </c>
      <c r="F2270">
        <v>4</v>
      </c>
    </row>
    <row r="2271" spans="1:6" x14ac:dyDescent="0.25">
      <c r="A2271" t="s">
        <v>54</v>
      </c>
      <c r="B2271">
        <v>2010</v>
      </c>
      <c r="C2271" t="s">
        <v>19</v>
      </c>
      <c r="D2271" t="s">
        <v>40</v>
      </c>
      <c r="E2271" t="s">
        <v>25121</v>
      </c>
      <c r="F2271">
        <v>4</v>
      </c>
    </row>
    <row r="2272" spans="1:6" x14ac:dyDescent="0.25">
      <c r="A2272" t="s">
        <v>54</v>
      </c>
      <c r="B2272">
        <v>2010</v>
      </c>
      <c r="C2272" t="s">
        <v>19</v>
      </c>
      <c r="D2272" t="s">
        <v>102</v>
      </c>
      <c r="E2272" t="s">
        <v>25122</v>
      </c>
      <c r="F2272">
        <v>13</v>
      </c>
    </row>
    <row r="2273" spans="1:6" x14ac:dyDescent="0.25">
      <c r="A2273" t="s">
        <v>54</v>
      </c>
      <c r="B2273">
        <v>2010</v>
      </c>
      <c r="C2273" t="s">
        <v>19</v>
      </c>
      <c r="D2273" t="s">
        <v>107</v>
      </c>
      <c r="E2273" t="s">
        <v>25123</v>
      </c>
      <c r="F2273">
        <v>23</v>
      </c>
    </row>
    <row r="2274" spans="1:6" x14ac:dyDescent="0.25">
      <c r="A2274" t="s">
        <v>54</v>
      </c>
      <c r="B2274">
        <v>2010</v>
      </c>
      <c r="C2274" t="s">
        <v>19</v>
      </c>
      <c r="D2274" t="s">
        <v>39</v>
      </c>
      <c r="E2274" t="s">
        <v>25124</v>
      </c>
      <c r="F2274">
        <v>12</v>
      </c>
    </row>
    <row r="2275" spans="1:6" x14ac:dyDescent="0.25">
      <c r="A2275" t="s">
        <v>54</v>
      </c>
      <c r="B2275">
        <v>2010</v>
      </c>
      <c r="C2275" t="s">
        <v>19</v>
      </c>
      <c r="D2275" t="s">
        <v>103</v>
      </c>
      <c r="E2275" t="s">
        <v>25125</v>
      </c>
      <c r="F2275">
        <v>155</v>
      </c>
    </row>
    <row r="2276" spans="1:6" x14ac:dyDescent="0.25">
      <c r="A2276" t="s">
        <v>54</v>
      </c>
      <c r="B2276">
        <v>2010</v>
      </c>
      <c r="C2276" t="s">
        <v>20</v>
      </c>
      <c r="D2276" t="s">
        <v>38</v>
      </c>
      <c r="E2276" t="s">
        <v>25126</v>
      </c>
      <c r="F2276">
        <v>1</v>
      </c>
    </row>
    <row r="2277" spans="1:6" x14ac:dyDescent="0.25">
      <c r="A2277" t="s">
        <v>54</v>
      </c>
      <c r="B2277">
        <v>2010</v>
      </c>
      <c r="C2277" t="s">
        <v>20</v>
      </c>
      <c r="D2277" t="s">
        <v>40</v>
      </c>
      <c r="E2277" t="s">
        <v>25127</v>
      </c>
      <c r="F2277">
        <v>1</v>
      </c>
    </row>
    <row r="2278" spans="1:6" x14ac:dyDescent="0.25">
      <c r="A2278" t="s">
        <v>54</v>
      </c>
      <c r="B2278">
        <v>2010</v>
      </c>
      <c r="C2278" t="s">
        <v>20</v>
      </c>
      <c r="D2278" t="s">
        <v>102</v>
      </c>
      <c r="E2278" t="s">
        <v>25128</v>
      </c>
      <c r="F2278">
        <v>3</v>
      </c>
    </row>
    <row r="2279" spans="1:6" x14ac:dyDescent="0.25">
      <c r="A2279" t="s">
        <v>54</v>
      </c>
      <c r="B2279">
        <v>2010</v>
      </c>
      <c r="C2279" t="s">
        <v>20</v>
      </c>
      <c r="D2279" t="s">
        <v>107</v>
      </c>
      <c r="E2279" t="s">
        <v>25129</v>
      </c>
      <c r="F2279">
        <v>1</v>
      </c>
    </row>
    <row r="2280" spans="1:6" x14ac:dyDescent="0.25">
      <c r="A2280" t="s">
        <v>54</v>
      </c>
      <c r="B2280">
        <v>2010</v>
      </c>
      <c r="C2280" t="s">
        <v>20</v>
      </c>
      <c r="D2280" t="s">
        <v>39</v>
      </c>
      <c r="E2280" t="s">
        <v>25130</v>
      </c>
      <c r="F2280">
        <v>3</v>
      </c>
    </row>
    <row r="2281" spans="1:6" x14ac:dyDescent="0.25">
      <c r="A2281" t="s">
        <v>54</v>
      </c>
      <c r="B2281">
        <v>2010</v>
      </c>
      <c r="C2281" t="s">
        <v>20</v>
      </c>
      <c r="D2281" t="s">
        <v>103</v>
      </c>
      <c r="E2281" t="s">
        <v>25131</v>
      </c>
      <c r="F2281">
        <v>57</v>
      </c>
    </row>
    <row r="2282" spans="1:6" x14ac:dyDescent="0.25">
      <c r="A2282" t="s">
        <v>54</v>
      </c>
      <c r="B2282">
        <v>2010</v>
      </c>
      <c r="C2282" t="s">
        <v>18</v>
      </c>
      <c r="D2282" t="s">
        <v>38</v>
      </c>
      <c r="E2282" t="s">
        <v>25132</v>
      </c>
      <c r="F2282">
        <v>4</v>
      </c>
    </row>
    <row r="2283" spans="1:6" x14ac:dyDescent="0.25">
      <c r="A2283" t="s">
        <v>54</v>
      </c>
      <c r="B2283">
        <v>2010</v>
      </c>
      <c r="C2283" t="s">
        <v>18</v>
      </c>
      <c r="D2283" t="s">
        <v>40</v>
      </c>
      <c r="E2283" t="s">
        <v>25133</v>
      </c>
      <c r="F2283">
        <v>5</v>
      </c>
    </row>
    <row r="2284" spans="1:6" x14ac:dyDescent="0.25">
      <c r="A2284" t="s">
        <v>54</v>
      </c>
      <c r="B2284">
        <v>2010</v>
      </c>
      <c r="C2284" t="s">
        <v>18</v>
      </c>
      <c r="D2284" t="s">
        <v>102</v>
      </c>
      <c r="E2284" t="s">
        <v>25134</v>
      </c>
      <c r="F2284">
        <v>8</v>
      </c>
    </row>
    <row r="2285" spans="1:6" x14ac:dyDescent="0.25">
      <c r="A2285" t="s">
        <v>54</v>
      </c>
      <c r="B2285">
        <v>2010</v>
      </c>
      <c r="C2285" t="s">
        <v>18</v>
      </c>
      <c r="D2285" t="s">
        <v>107</v>
      </c>
      <c r="E2285" t="s">
        <v>25135</v>
      </c>
      <c r="F2285">
        <v>10</v>
      </c>
    </row>
    <row r="2286" spans="1:6" x14ac:dyDescent="0.25">
      <c r="A2286" t="s">
        <v>54</v>
      </c>
      <c r="B2286">
        <v>2010</v>
      </c>
      <c r="C2286" t="s">
        <v>18</v>
      </c>
      <c r="D2286" t="s">
        <v>39</v>
      </c>
      <c r="E2286" t="s">
        <v>25136</v>
      </c>
      <c r="F2286">
        <v>13</v>
      </c>
    </row>
    <row r="2287" spans="1:6" x14ac:dyDescent="0.25">
      <c r="A2287" t="s">
        <v>54</v>
      </c>
      <c r="B2287">
        <v>2010</v>
      </c>
      <c r="C2287" t="s">
        <v>18</v>
      </c>
      <c r="D2287" t="s">
        <v>103</v>
      </c>
      <c r="E2287" t="s">
        <v>25137</v>
      </c>
      <c r="F2287">
        <v>118</v>
      </c>
    </row>
    <row r="2288" spans="1:6" x14ac:dyDescent="0.25">
      <c r="A2288" t="s">
        <v>54</v>
      </c>
      <c r="B2288">
        <v>2011</v>
      </c>
      <c r="C2288" t="s">
        <v>14</v>
      </c>
      <c r="D2288" t="s">
        <v>38</v>
      </c>
      <c r="E2288" t="s">
        <v>25138</v>
      </c>
      <c r="F2288">
        <v>2</v>
      </c>
    </row>
    <row r="2289" spans="1:6" x14ac:dyDescent="0.25">
      <c r="A2289" t="s">
        <v>54</v>
      </c>
      <c r="B2289">
        <v>2011</v>
      </c>
      <c r="C2289" t="s">
        <v>14</v>
      </c>
      <c r="D2289" t="s">
        <v>40</v>
      </c>
      <c r="E2289" t="s">
        <v>25139</v>
      </c>
      <c r="F2289">
        <v>6</v>
      </c>
    </row>
    <row r="2290" spans="1:6" x14ac:dyDescent="0.25">
      <c r="A2290" t="s">
        <v>54</v>
      </c>
      <c r="B2290">
        <v>2011</v>
      </c>
      <c r="C2290" t="s">
        <v>14</v>
      </c>
      <c r="D2290" t="s">
        <v>102</v>
      </c>
      <c r="E2290" t="s">
        <v>25140</v>
      </c>
      <c r="F2290">
        <v>35</v>
      </c>
    </row>
    <row r="2291" spans="1:6" x14ac:dyDescent="0.25">
      <c r="A2291" t="s">
        <v>54</v>
      </c>
      <c r="B2291">
        <v>2011</v>
      </c>
      <c r="C2291" t="s">
        <v>14</v>
      </c>
      <c r="D2291" t="s">
        <v>107</v>
      </c>
      <c r="E2291" t="s">
        <v>25141</v>
      </c>
      <c r="F2291">
        <v>21</v>
      </c>
    </row>
    <row r="2292" spans="1:6" x14ac:dyDescent="0.25">
      <c r="A2292" t="s">
        <v>54</v>
      </c>
      <c r="B2292">
        <v>2011</v>
      </c>
      <c r="C2292" t="s">
        <v>14</v>
      </c>
      <c r="D2292" t="s">
        <v>39</v>
      </c>
      <c r="E2292" t="s">
        <v>25142</v>
      </c>
      <c r="F2292">
        <v>29</v>
      </c>
    </row>
    <row r="2293" spans="1:6" x14ac:dyDescent="0.25">
      <c r="A2293" t="s">
        <v>54</v>
      </c>
      <c r="B2293">
        <v>2011</v>
      </c>
      <c r="C2293" t="s">
        <v>14</v>
      </c>
      <c r="D2293" t="s">
        <v>103</v>
      </c>
      <c r="E2293" t="s">
        <v>25143</v>
      </c>
      <c r="F2293">
        <v>185</v>
      </c>
    </row>
    <row r="2294" spans="1:6" x14ac:dyDescent="0.25">
      <c r="A2294" t="s">
        <v>54</v>
      </c>
      <c r="B2294">
        <v>2011</v>
      </c>
      <c r="C2294" t="s">
        <v>12</v>
      </c>
      <c r="D2294" t="s">
        <v>102</v>
      </c>
      <c r="E2294" t="s">
        <v>25144</v>
      </c>
      <c r="F2294">
        <v>3</v>
      </c>
    </row>
    <row r="2295" spans="1:6" x14ac:dyDescent="0.25">
      <c r="A2295" t="s">
        <v>54</v>
      </c>
      <c r="B2295">
        <v>2011</v>
      </c>
      <c r="C2295" t="s">
        <v>12</v>
      </c>
      <c r="D2295" t="s">
        <v>107</v>
      </c>
      <c r="E2295" t="s">
        <v>25145</v>
      </c>
      <c r="F2295">
        <v>2</v>
      </c>
    </row>
    <row r="2296" spans="1:6" x14ac:dyDescent="0.25">
      <c r="A2296" t="s">
        <v>54</v>
      </c>
      <c r="B2296">
        <v>2011</v>
      </c>
      <c r="C2296" t="s">
        <v>12</v>
      </c>
      <c r="D2296" t="s">
        <v>39</v>
      </c>
      <c r="E2296" t="s">
        <v>25146</v>
      </c>
      <c r="F2296">
        <v>4</v>
      </c>
    </row>
    <row r="2297" spans="1:6" x14ac:dyDescent="0.25">
      <c r="A2297" t="s">
        <v>54</v>
      </c>
      <c r="B2297">
        <v>2011</v>
      </c>
      <c r="C2297" t="s">
        <v>12</v>
      </c>
      <c r="D2297" t="s">
        <v>103</v>
      </c>
      <c r="E2297" t="s">
        <v>25147</v>
      </c>
      <c r="F2297">
        <v>26</v>
      </c>
    </row>
    <row r="2298" spans="1:6" x14ac:dyDescent="0.25">
      <c r="A2298" t="s">
        <v>54</v>
      </c>
      <c r="B2298">
        <v>2011</v>
      </c>
      <c r="C2298" t="s">
        <v>22</v>
      </c>
      <c r="D2298" t="s">
        <v>38</v>
      </c>
      <c r="E2298" t="s">
        <v>25148</v>
      </c>
      <c r="F2298">
        <v>5</v>
      </c>
    </row>
    <row r="2299" spans="1:6" x14ac:dyDescent="0.25">
      <c r="A2299" t="s">
        <v>54</v>
      </c>
      <c r="B2299">
        <v>2011</v>
      </c>
      <c r="C2299" t="s">
        <v>22</v>
      </c>
      <c r="D2299" t="s">
        <v>40</v>
      </c>
      <c r="E2299" t="s">
        <v>25149</v>
      </c>
      <c r="F2299">
        <v>7</v>
      </c>
    </row>
    <row r="2300" spans="1:6" x14ac:dyDescent="0.25">
      <c r="A2300" t="s">
        <v>54</v>
      </c>
      <c r="B2300">
        <v>2011</v>
      </c>
      <c r="C2300" t="s">
        <v>22</v>
      </c>
      <c r="D2300" t="s">
        <v>102</v>
      </c>
      <c r="E2300" t="s">
        <v>25150</v>
      </c>
      <c r="F2300">
        <v>34</v>
      </c>
    </row>
    <row r="2301" spans="1:6" x14ac:dyDescent="0.25">
      <c r="A2301" t="s">
        <v>54</v>
      </c>
      <c r="B2301">
        <v>2011</v>
      </c>
      <c r="C2301" t="s">
        <v>22</v>
      </c>
      <c r="D2301" t="s">
        <v>107</v>
      </c>
      <c r="E2301" t="s">
        <v>25151</v>
      </c>
      <c r="F2301">
        <v>14</v>
      </c>
    </row>
    <row r="2302" spans="1:6" x14ac:dyDescent="0.25">
      <c r="A2302" t="s">
        <v>54</v>
      </c>
      <c r="B2302">
        <v>2011</v>
      </c>
      <c r="C2302" t="s">
        <v>22</v>
      </c>
      <c r="D2302" t="s">
        <v>39</v>
      </c>
      <c r="E2302" t="s">
        <v>25152</v>
      </c>
      <c r="F2302">
        <v>30</v>
      </c>
    </row>
    <row r="2303" spans="1:6" x14ac:dyDescent="0.25">
      <c r="A2303" t="s">
        <v>54</v>
      </c>
      <c r="B2303">
        <v>2011</v>
      </c>
      <c r="C2303" t="s">
        <v>22</v>
      </c>
      <c r="D2303" t="s">
        <v>103</v>
      </c>
      <c r="E2303" t="s">
        <v>25153</v>
      </c>
      <c r="F2303">
        <v>249</v>
      </c>
    </row>
    <row r="2304" spans="1:6" x14ac:dyDescent="0.25">
      <c r="A2304" t="s">
        <v>54</v>
      </c>
      <c r="B2304">
        <v>2011</v>
      </c>
      <c r="C2304" t="s">
        <v>23</v>
      </c>
      <c r="D2304" t="s">
        <v>38</v>
      </c>
      <c r="E2304" t="s">
        <v>25154</v>
      </c>
      <c r="F2304">
        <v>7</v>
      </c>
    </row>
    <row r="2305" spans="1:6" x14ac:dyDescent="0.25">
      <c r="A2305" t="s">
        <v>54</v>
      </c>
      <c r="B2305">
        <v>2011</v>
      </c>
      <c r="C2305" t="s">
        <v>23</v>
      </c>
      <c r="D2305" t="s">
        <v>40</v>
      </c>
      <c r="E2305" t="s">
        <v>25155</v>
      </c>
      <c r="F2305">
        <v>4</v>
      </c>
    </row>
    <row r="2306" spans="1:6" x14ac:dyDescent="0.25">
      <c r="A2306" t="s">
        <v>54</v>
      </c>
      <c r="B2306">
        <v>2011</v>
      </c>
      <c r="C2306" t="s">
        <v>23</v>
      </c>
      <c r="D2306" t="s">
        <v>102</v>
      </c>
      <c r="E2306" t="s">
        <v>25156</v>
      </c>
      <c r="F2306">
        <v>16</v>
      </c>
    </row>
    <row r="2307" spans="1:6" x14ac:dyDescent="0.25">
      <c r="A2307" t="s">
        <v>54</v>
      </c>
      <c r="B2307">
        <v>2011</v>
      </c>
      <c r="C2307" t="s">
        <v>23</v>
      </c>
      <c r="D2307" t="s">
        <v>107</v>
      </c>
      <c r="E2307" t="s">
        <v>25157</v>
      </c>
      <c r="F2307">
        <v>9</v>
      </c>
    </row>
    <row r="2308" spans="1:6" x14ac:dyDescent="0.25">
      <c r="A2308" t="s">
        <v>54</v>
      </c>
      <c r="B2308">
        <v>2011</v>
      </c>
      <c r="C2308" t="s">
        <v>23</v>
      </c>
      <c r="D2308" t="s">
        <v>39</v>
      </c>
      <c r="E2308" t="s">
        <v>25158</v>
      </c>
      <c r="F2308">
        <v>22</v>
      </c>
    </row>
    <row r="2309" spans="1:6" x14ac:dyDescent="0.25">
      <c r="A2309" t="s">
        <v>54</v>
      </c>
      <c r="B2309">
        <v>2011</v>
      </c>
      <c r="C2309" t="s">
        <v>23</v>
      </c>
      <c r="D2309" t="s">
        <v>103</v>
      </c>
      <c r="E2309" t="s">
        <v>25159</v>
      </c>
      <c r="F2309">
        <v>177</v>
      </c>
    </row>
    <row r="2310" spans="1:6" x14ac:dyDescent="0.25">
      <c r="A2310" t="s">
        <v>54</v>
      </c>
      <c r="B2310">
        <v>2011</v>
      </c>
      <c r="C2310" t="s">
        <v>21</v>
      </c>
      <c r="D2310" t="s">
        <v>38</v>
      </c>
      <c r="E2310" t="s">
        <v>25160</v>
      </c>
      <c r="F2310">
        <v>6</v>
      </c>
    </row>
    <row r="2311" spans="1:6" x14ac:dyDescent="0.25">
      <c r="A2311" t="s">
        <v>54</v>
      </c>
      <c r="B2311">
        <v>2011</v>
      </c>
      <c r="C2311" t="s">
        <v>21</v>
      </c>
      <c r="D2311" t="s">
        <v>40</v>
      </c>
      <c r="E2311" t="s">
        <v>25161</v>
      </c>
      <c r="F2311">
        <v>10</v>
      </c>
    </row>
    <row r="2312" spans="1:6" x14ac:dyDescent="0.25">
      <c r="A2312" t="s">
        <v>54</v>
      </c>
      <c r="B2312">
        <v>2011</v>
      </c>
      <c r="C2312" t="s">
        <v>21</v>
      </c>
      <c r="D2312" t="s">
        <v>102</v>
      </c>
      <c r="E2312" t="s">
        <v>25162</v>
      </c>
      <c r="F2312">
        <v>22</v>
      </c>
    </row>
    <row r="2313" spans="1:6" x14ac:dyDescent="0.25">
      <c r="A2313" t="s">
        <v>54</v>
      </c>
      <c r="B2313">
        <v>2011</v>
      </c>
      <c r="C2313" t="s">
        <v>21</v>
      </c>
      <c r="D2313" t="s">
        <v>107</v>
      </c>
      <c r="E2313" t="s">
        <v>25163</v>
      </c>
      <c r="F2313">
        <v>18</v>
      </c>
    </row>
    <row r="2314" spans="1:6" x14ac:dyDescent="0.25">
      <c r="A2314" t="s">
        <v>54</v>
      </c>
      <c r="B2314">
        <v>2011</v>
      </c>
      <c r="C2314" t="s">
        <v>21</v>
      </c>
      <c r="D2314" t="s">
        <v>39</v>
      </c>
      <c r="E2314" t="s">
        <v>25164</v>
      </c>
      <c r="F2314">
        <v>25</v>
      </c>
    </row>
    <row r="2315" spans="1:6" x14ac:dyDescent="0.25">
      <c r="A2315" t="s">
        <v>54</v>
      </c>
      <c r="B2315">
        <v>2011</v>
      </c>
      <c r="C2315" t="s">
        <v>21</v>
      </c>
      <c r="D2315" t="s">
        <v>103</v>
      </c>
      <c r="E2315" t="s">
        <v>25165</v>
      </c>
      <c r="F2315">
        <v>153</v>
      </c>
    </row>
    <row r="2316" spans="1:6" x14ac:dyDescent="0.25">
      <c r="A2316" t="s">
        <v>54</v>
      </c>
      <c r="B2316">
        <v>2011</v>
      </c>
      <c r="C2316" t="s">
        <v>17</v>
      </c>
      <c r="D2316" t="s">
        <v>38</v>
      </c>
      <c r="E2316" t="s">
        <v>25166</v>
      </c>
      <c r="F2316">
        <v>5</v>
      </c>
    </row>
    <row r="2317" spans="1:6" x14ac:dyDescent="0.25">
      <c r="A2317" t="s">
        <v>54</v>
      </c>
      <c r="B2317">
        <v>2011</v>
      </c>
      <c r="C2317" t="s">
        <v>17</v>
      </c>
      <c r="D2317" t="s">
        <v>40</v>
      </c>
      <c r="E2317" t="s">
        <v>25167</v>
      </c>
      <c r="F2317">
        <v>5</v>
      </c>
    </row>
    <row r="2318" spans="1:6" x14ac:dyDescent="0.25">
      <c r="A2318" t="s">
        <v>54</v>
      </c>
      <c r="B2318">
        <v>2011</v>
      </c>
      <c r="C2318" t="s">
        <v>17</v>
      </c>
      <c r="D2318" t="s">
        <v>102</v>
      </c>
      <c r="E2318" t="s">
        <v>25168</v>
      </c>
      <c r="F2318">
        <v>36</v>
      </c>
    </row>
    <row r="2319" spans="1:6" x14ac:dyDescent="0.25">
      <c r="A2319" t="s">
        <v>54</v>
      </c>
      <c r="B2319">
        <v>2011</v>
      </c>
      <c r="C2319" t="s">
        <v>17</v>
      </c>
      <c r="D2319" t="s">
        <v>107</v>
      </c>
      <c r="E2319" t="s">
        <v>25169</v>
      </c>
      <c r="F2319">
        <v>25</v>
      </c>
    </row>
    <row r="2320" spans="1:6" x14ac:dyDescent="0.25">
      <c r="A2320" t="s">
        <v>54</v>
      </c>
      <c r="B2320">
        <v>2011</v>
      </c>
      <c r="C2320" t="s">
        <v>17</v>
      </c>
      <c r="D2320" t="s">
        <v>39</v>
      </c>
      <c r="E2320" t="s">
        <v>25170</v>
      </c>
      <c r="F2320">
        <v>17</v>
      </c>
    </row>
    <row r="2321" spans="1:6" x14ac:dyDescent="0.25">
      <c r="A2321" t="s">
        <v>54</v>
      </c>
      <c r="B2321">
        <v>2011</v>
      </c>
      <c r="C2321" t="s">
        <v>17</v>
      </c>
      <c r="D2321" t="s">
        <v>103</v>
      </c>
      <c r="E2321" t="s">
        <v>25171</v>
      </c>
      <c r="F2321">
        <v>274</v>
      </c>
    </row>
    <row r="2322" spans="1:6" x14ac:dyDescent="0.25">
      <c r="A2322" t="s">
        <v>54</v>
      </c>
      <c r="B2322">
        <v>2011</v>
      </c>
      <c r="C2322" t="s">
        <v>22852</v>
      </c>
      <c r="D2322" t="s">
        <v>103</v>
      </c>
      <c r="E2322" t="s">
        <v>25172</v>
      </c>
      <c r="F2322">
        <v>1</v>
      </c>
    </row>
    <row r="2323" spans="1:6" x14ac:dyDescent="0.25">
      <c r="A2323" t="s">
        <v>54</v>
      </c>
      <c r="B2323">
        <v>2011</v>
      </c>
      <c r="C2323" t="s">
        <v>15</v>
      </c>
      <c r="D2323" t="s">
        <v>38</v>
      </c>
      <c r="E2323" t="s">
        <v>25173</v>
      </c>
      <c r="F2323">
        <v>2</v>
      </c>
    </row>
    <row r="2324" spans="1:6" x14ac:dyDescent="0.25">
      <c r="A2324" t="s">
        <v>54</v>
      </c>
      <c r="B2324">
        <v>2011</v>
      </c>
      <c r="C2324" t="s">
        <v>15</v>
      </c>
      <c r="D2324" t="s">
        <v>102</v>
      </c>
      <c r="E2324" t="s">
        <v>25174</v>
      </c>
      <c r="F2324">
        <v>2</v>
      </c>
    </row>
    <row r="2325" spans="1:6" x14ac:dyDescent="0.25">
      <c r="A2325" t="s">
        <v>54</v>
      </c>
      <c r="B2325">
        <v>2011</v>
      </c>
      <c r="C2325" t="s">
        <v>15</v>
      </c>
      <c r="D2325" t="s">
        <v>107</v>
      </c>
      <c r="E2325" t="s">
        <v>25175</v>
      </c>
      <c r="F2325">
        <v>3</v>
      </c>
    </row>
    <row r="2326" spans="1:6" x14ac:dyDescent="0.25">
      <c r="A2326" t="s">
        <v>54</v>
      </c>
      <c r="B2326">
        <v>2011</v>
      </c>
      <c r="C2326" t="s">
        <v>15</v>
      </c>
      <c r="D2326" t="s">
        <v>39</v>
      </c>
      <c r="E2326" t="s">
        <v>25176</v>
      </c>
      <c r="F2326">
        <v>7</v>
      </c>
    </row>
    <row r="2327" spans="1:6" x14ac:dyDescent="0.25">
      <c r="A2327" t="s">
        <v>54</v>
      </c>
      <c r="B2327">
        <v>2011</v>
      </c>
      <c r="C2327" t="s">
        <v>15</v>
      </c>
      <c r="D2327" t="s">
        <v>103</v>
      </c>
      <c r="E2327" t="s">
        <v>25177</v>
      </c>
      <c r="F2327">
        <v>38</v>
      </c>
    </row>
    <row r="2328" spans="1:6" x14ac:dyDescent="0.25">
      <c r="A2328" t="s">
        <v>54</v>
      </c>
      <c r="B2328">
        <v>2011</v>
      </c>
      <c r="C2328" t="s">
        <v>19</v>
      </c>
      <c r="D2328" t="s">
        <v>38</v>
      </c>
      <c r="E2328" t="s">
        <v>25178</v>
      </c>
      <c r="F2328">
        <v>2</v>
      </c>
    </row>
    <row r="2329" spans="1:6" x14ac:dyDescent="0.25">
      <c r="A2329" t="s">
        <v>54</v>
      </c>
      <c r="B2329">
        <v>2011</v>
      </c>
      <c r="C2329" t="s">
        <v>19</v>
      </c>
      <c r="D2329" t="s">
        <v>40</v>
      </c>
      <c r="E2329" t="s">
        <v>25179</v>
      </c>
      <c r="F2329">
        <v>2</v>
      </c>
    </row>
    <row r="2330" spans="1:6" x14ac:dyDescent="0.25">
      <c r="A2330" t="s">
        <v>54</v>
      </c>
      <c r="B2330">
        <v>2011</v>
      </c>
      <c r="C2330" t="s">
        <v>19</v>
      </c>
      <c r="D2330" t="s">
        <v>102</v>
      </c>
      <c r="E2330" t="s">
        <v>25180</v>
      </c>
      <c r="F2330">
        <v>28</v>
      </c>
    </row>
    <row r="2331" spans="1:6" x14ac:dyDescent="0.25">
      <c r="A2331" t="s">
        <v>54</v>
      </c>
      <c r="B2331">
        <v>2011</v>
      </c>
      <c r="C2331" t="s">
        <v>19</v>
      </c>
      <c r="D2331" t="s">
        <v>107</v>
      </c>
      <c r="E2331" t="s">
        <v>25181</v>
      </c>
      <c r="F2331">
        <v>11</v>
      </c>
    </row>
    <row r="2332" spans="1:6" x14ac:dyDescent="0.25">
      <c r="A2332" t="s">
        <v>54</v>
      </c>
      <c r="B2332">
        <v>2011</v>
      </c>
      <c r="C2332" t="s">
        <v>19</v>
      </c>
      <c r="D2332" t="s">
        <v>39</v>
      </c>
      <c r="E2332" t="s">
        <v>25182</v>
      </c>
      <c r="F2332">
        <v>18</v>
      </c>
    </row>
    <row r="2333" spans="1:6" x14ac:dyDescent="0.25">
      <c r="A2333" t="s">
        <v>54</v>
      </c>
      <c r="B2333">
        <v>2011</v>
      </c>
      <c r="C2333" t="s">
        <v>19</v>
      </c>
      <c r="D2333" t="s">
        <v>103</v>
      </c>
      <c r="E2333" t="s">
        <v>25183</v>
      </c>
      <c r="F2333">
        <v>192</v>
      </c>
    </row>
    <row r="2334" spans="1:6" x14ac:dyDescent="0.25">
      <c r="A2334" t="s">
        <v>54</v>
      </c>
      <c r="B2334">
        <v>2011</v>
      </c>
      <c r="C2334" t="s">
        <v>20</v>
      </c>
      <c r="D2334" t="s">
        <v>102</v>
      </c>
      <c r="E2334" t="s">
        <v>25184</v>
      </c>
      <c r="F2334">
        <v>1</v>
      </c>
    </row>
    <row r="2335" spans="1:6" x14ac:dyDescent="0.25">
      <c r="A2335" t="s">
        <v>54</v>
      </c>
      <c r="B2335">
        <v>2011</v>
      </c>
      <c r="C2335" t="s">
        <v>20</v>
      </c>
      <c r="D2335" t="s">
        <v>107</v>
      </c>
      <c r="E2335" t="s">
        <v>25185</v>
      </c>
      <c r="F2335">
        <v>1</v>
      </c>
    </row>
    <row r="2336" spans="1:6" x14ac:dyDescent="0.25">
      <c r="A2336" t="s">
        <v>54</v>
      </c>
      <c r="B2336">
        <v>2011</v>
      </c>
      <c r="C2336" t="s">
        <v>20</v>
      </c>
      <c r="D2336" t="s">
        <v>39</v>
      </c>
      <c r="E2336" t="s">
        <v>25186</v>
      </c>
      <c r="F2336">
        <v>2</v>
      </c>
    </row>
    <row r="2337" spans="1:6" x14ac:dyDescent="0.25">
      <c r="A2337" t="s">
        <v>54</v>
      </c>
      <c r="B2337">
        <v>2011</v>
      </c>
      <c r="C2337" t="s">
        <v>20</v>
      </c>
      <c r="D2337" t="s">
        <v>103</v>
      </c>
      <c r="E2337" t="s">
        <v>25187</v>
      </c>
      <c r="F2337">
        <v>23</v>
      </c>
    </row>
    <row r="2338" spans="1:6" x14ac:dyDescent="0.25">
      <c r="A2338" t="s">
        <v>54</v>
      </c>
      <c r="B2338">
        <v>2011</v>
      </c>
      <c r="C2338" t="s">
        <v>18</v>
      </c>
      <c r="D2338" t="s">
        <v>38</v>
      </c>
      <c r="E2338" t="s">
        <v>25188</v>
      </c>
      <c r="F2338">
        <v>3</v>
      </c>
    </row>
    <row r="2339" spans="1:6" x14ac:dyDescent="0.25">
      <c r="A2339" t="s">
        <v>54</v>
      </c>
      <c r="B2339">
        <v>2011</v>
      </c>
      <c r="C2339" t="s">
        <v>18</v>
      </c>
      <c r="D2339" t="s">
        <v>40</v>
      </c>
      <c r="E2339" t="s">
        <v>25189</v>
      </c>
      <c r="F2339">
        <v>3</v>
      </c>
    </row>
    <row r="2340" spans="1:6" x14ac:dyDescent="0.25">
      <c r="A2340" t="s">
        <v>54</v>
      </c>
      <c r="B2340">
        <v>2011</v>
      </c>
      <c r="C2340" t="s">
        <v>18</v>
      </c>
      <c r="D2340" t="s">
        <v>102</v>
      </c>
      <c r="E2340" t="s">
        <v>25190</v>
      </c>
      <c r="F2340">
        <v>11</v>
      </c>
    </row>
    <row r="2341" spans="1:6" x14ac:dyDescent="0.25">
      <c r="A2341" t="s">
        <v>54</v>
      </c>
      <c r="B2341">
        <v>2011</v>
      </c>
      <c r="C2341" t="s">
        <v>18</v>
      </c>
      <c r="D2341" t="s">
        <v>107</v>
      </c>
      <c r="E2341" t="s">
        <v>25191</v>
      </c>
      <c r="F2341">
        <v>5</v>
      </c>
    </row>
    <row r="2342" spans="1:6" x14ac:dyDescent="0.25">
      <c r="A2342" t="s">
        <v>54</v>
      </c>
      <c r="B2342">
        <v>2011</v>
      </c>
      <c r="C2342" t="s">
        <v>18</v>
      </c>
      <c r="D2342" t="s">
        <v>39</v>
      </c>
      <c r="E2342" t="s">
        <v>25192</v>
      </c>
      <c r="F2342">
        <v>12</v>
      </c>
    </row>
    <row r="2343" spans="1:6" x14ac:dyDescent="0.25">
      <c r="A2343" t="s">
        <v>54</v>
      </c>
      <c r="B2343">
        <v>2011</v>
      </c>
      <c r="C2343" t="s">
        <v>18</v>
      </c>
      <c r="D2343" t="s">
        <v>103</v>
      </c>
      <c r="E2343" t="s">
        <v>25193</v>
      </c>
      <c r="F2343">
        <v>133</v>
      </c>
    </row>
    <row r="2344" spans="1:6" x14ac:dyDescent="0.25">
      <c r="A2344" t="s">
        <v>54</v>
      </c>
      <c r="B2344">
        <v>2012</v>
      </c>
      <c r="C2344" t="s">
        <v>14</v>
      </c>
      <c r="D2344" t="s">
        <v>38</v>
      </c>
      <c r="E2344" t="s">
        <v>25194</v>
      </c>
      <c r="F2344">
        <v>6</v>
      </c>
    </row>
    <row r="2345" spans="1:6" x14ac:dyDescent="0.25">
      <c r="A2345" t="s">
        <v>54</v>
      </c>
      <c r="B2345">
        <v>2012</v>
      </c>
      <c r="C2345" t="s">
        <v>14</v>
      </c>
      <c r="D2345" t="s">
        <v>40</v>
      </c>
      <c r="E2345" t="s">
        <v>25195</v>
      </c>
      <c r="F2345">
        <v>7</v>
      </c>
    </row>
    <row r="2346" spans="1:6" x14ac:dyDescent="0.25">
      <c r="A2346" t="s">
        <v>54</v>
      </c>
      <c r="B2346">
        <v>2012</v>
      </c>
      <c r="C2346" t="s">
        <v>14</v>
      </c>
      <c r="D2346" t="s">
        <v>102</v>
      </c>
      <c r="E2346" t="s">
        <v>25196</v>
      </c>
      <c r="F2346">
        <v>26</v>
      </c>
    </row>
    <row r="2347" spans="1:6" x14ac:dyDescent="0.25">
      <c r="A2347" t="s">
        <v>54</v>
      </c>
      <c r="B2347">
        <v>2012</v>
      </c>
      <c r="C2347" t="s">
        <v>14</v>
      </c>
      <c r="D2347" t="s">
        <v>107</v>
      </c>
      <c r="E2347" t="s">
        <v>25197</v>
      </c>
      <c r="F2347">
        <v>30</v>
      </c>
    </row>
    <row r="2348" spans="1:6" x14ac:dyDescent="0.25">
      <c r="A2348" t="s">
        <v>54</v>
      </c>
      <c r="B2348">
        <v>2012</v>
      </c>
      <c r="C2348" t="s">
        <v>14</v>
      </c>
      <c r="D2348" t="s">
        <v>39</v>
      </c>
      <c r="E2348" t="s">
        <v>25198</v>
      </c>
      <c r="F2348">
        <v>25</v>
      </c>
    </row>
    <row r="2349" spans="1:6" x14ac:dyDescent="0.25">
      <c r="A2349" t="s">
        <v>54</v>
      </c>
      <c r="B2349">
        <v>2012</v>
      </c>
      <c r="C2349" t="s">
        <v>14</v>
      </c>
      <c r="D2349" t="s">
        <v>103</v>
      </c>
      <c r="E2349" t="s">
        <v>25199</v>
      </c>
      <c r="F2349">
        <v>145</v>
      </c>
    </row>
    <row r="2350" spans="1:6" x14ac:dyDescent="0.25">
      <c r="A2350" t="s">
        <v>54</v>
      </c>
      <c r="B2350">
        <v>2012</v>
      </c>
      <c r="C2350" t="s">
        <v>12</v>
      </c>
      <c r="D2350" t="s">
        <v>40</v>
      </c>
      <c r="E2350" t="s">
        <v>25200</v>
      </c>
      <c r="F2350">
        <v>1</v>
      </c>
    </row>
    <row r="2351" spans="1:6" x14ac:dyDescent="0.25">
      <c r="A2351" t="s">
        <v>54</v>
      </c>
      <c r="B2351">
        <v>2012</v>
      </c>
      <c r="C2351" t="s">
        <v>12</v>
      </c>
      <c r="D2351" t="s">
        <v>102</v>
      </c>
      <c r="E2351" t="s">
        <v>25201</v>
      </c>
      <c r="F2351">
        <v>3</v>
      </c>
    </row>
    <row r="2352" spans="1:6" x14ac:dyDescent="0.25">
      <c r="A2352" t="s">
        <v>54</v>
      </c>
      <c r="B2352">
        <v>2012</v>
      </c>
      <c r="C2352" t="s">
        <v>12</v>
      </c>
      <c r="D2352" t="s">
        <v>107</v>
      </c>
      <c r="E2352" t="s">
        <v>25202</v>
      </c>
      <c r="F2352">
        <v>2</v>
      </c>
    </row>
    <row r="2353" spans="1:6" x14ac:dyDescent="0.25">
      <c r="A2353" t="s">
        <v>54</v>
      </c>
      <c r="B2353">
        <v>2012</v>
      </c>
      <c r="C2353" t="s">
        <v>12</v>
      </c>
      <c r="D2353" t="s">
        <v>39</v>
      </c>
      <c r="E2353" t="s">
        <v>25203</v>
      </c>
      <c r="F2353">
        <v>2</v>
      </c>
    </row>
    <row r="2354" spans="1:6" x14ac:dyDescent="0.25">
      <c r="A2354" t="s">
        <v>54</v>
      </c>
      <c r="B2354">
        <v>2012</v>
      </c>
      <c r="C2354" t="s">
        <v>12</v>
      </c>
      <c r="D2354" t="s">
        <v>103</v>
      </c>
      <c r="E2354" t="s">
        <v>25204</v>
      </c>
      <c r="F2354">
        <v>31</v>
      </c>
    </row>
    <row r="2355" spans="1:6" x14ac:dyDescent="0.25">
      <c r="A2355" t="s">
        <v>54</v>
      </c>
      <c r="B2355">
        <v>2012</v>
      </c>
      <c r="C2355" t="s">
        <v>22</v>
      </c>
      <c r="D2355" t="s">
        <v>38</v>
      </c>
      <c r="E2355" t="s">
        <v>25205</v>
      </c>
      <c r="F2355">
        <v>16</v>
      </c>
    </row>
    <row r="2356" spans="1:6" x14ac:dyDescent="0.25">
      <c r="A2356" t="s">
        <v>54</v>
      </c>
      <c r="B2356">
        <v>2012</v>
      </c>
      <c r="C2356" t="s">
        <v>22</v>
      </c>
      <c r="D2356" t="s">
        <v>40</v>
      </c>
      <c r="E2356" t="s">
        <v>25206</v>
      </c>
      <c r="F2356">
        <v>17</v>
      </c>
    </row>
    <row r="2357" spans="1:6" x14ac:dyDescent="0.25">
      <c r="A2357" t="s">
        <v>54</v>
      </c>
      <c r="B2357">
        <v>2012</v>
      </c>
      <c r="C2357" t="s">
        <v>22</v>
      </c>
      <c r="D2357" t="s">
        <v>102</v>
      </c>
      <c r="E2357" t="s">
        <v>25207</v>
      </c>
      <c r="F2357">
        <v>18</v>
      </c>
    </row>
    <row r="2358" spans="1:6" x14ac:dyDescent="0.25">
      <c r="A2358" t="s">
        <v>54</v>
      </c>
      <c r="B2358">
        <v>2012</v>
      </c>
      <c r="C2358" t="s">
        <v>22</v>
      </c>
      <c r="D2358" t="s">
        <v>107</v>
      </c>
      <c r="E2358" t="s">
        <v>25208</v>
      </c>
      <c r="F2358">
        <v>27</v>
      </c>
    </row>
    <row r="2359" spans="1:6" x14ac:dyDescent="0.25">
      <c r="A2359" t="s">
        <v>54</v>
      </c>
      <c r="B2359">
        <v>2012</v>
      </c>
      <c r="C2359" t="s">
        <v>22</v>
      </c>
      <c r="D2359" t="s">
        <v>39</v>
      </c>
      <c r="E2359" t="s">
        <v>25209</v>
      </c>
      <c r="F2359">
        <v>33</v>
      </c>
    </row>
    <row r="2360" spans="1:6" x14ac:dyDescent="0.25">
      <c r="A2360" t="s">
        <v>54</v>
      </c>
      <c r="B2360">
        <v>2012</v>
      </c>
      <c r="C2360" t="s">
        <v>22</v>
      </c>
      <c r="D2360" t="s">
        <v>103</v>
      </c>
      <c r="E2360" t="s">
        <v>25210</v>
      </c>
      <c r="F2360">
        <v>258</v>
      </c>
    </row>
    <row r="2361" spans="1:6" x14ac:dyDescent="0.25">
      <c r="A2361" t="s">
        <v>54</v>
      </c>
      <c r="B2361">
        <v>2012</v>
      </c>
      <c r="C2361" t="s">
        <v>23</v>
      </c>
      <c r="D2361" t="s">
        <v>38</v>
      </c>
      <c r="E2361" t="s">
        <v>25211</v>
      </c>
      <c r="F2361">
        <v>11</v>
      </c>
    </row>
    <row r="2362" spans="1:6" x14ac:dyDescent="0.25">
      <c r="A2362" t="s">
        <v>54</v>
      </c>
      <c r="B2362">
        <v>2012</v>
      </c>
      <c r="C2362" t="s">
        <v>23</v>
      </c>
      <c r="D2362" t="s">
        <v>40</v>
      </c>
      <c r="E2362" t="s">
        <v>25212</v>
      </c>
      <c r="F2362">
        <v>10</v>
      </c>
    </row>
    <row r="2363" spans="1:6" x14ac:dyDescent="0.25">
      <c r="A2363" t="s">
        <v>54</v>
      </c>
      <c r="B2363">
        <v>2012</v>
      </c>
      <c r="C2363" t="s">
        <v>23</v>
      </c>
      <c r="D2363" t="s">
        <v>102</v>
      </c>
      <c r="E2363" t="s">
        <v>25213</v>
      </c>
      <c r="F2363">
        <v>13</v>
      </c>
    </row>
    <row r="2364" spans="1:6" x14ac:dyDescent="0.25">
      <c r="A2364" t="s">
        <v>54</v>
      </c>
      <c r="B2364">
        <v>2012</v>
      </c>
      <c r="C2364" t="s">
        <v>23</v>
      </c>
      <c r="D2364" t="s">
        <v>107</v>
      </c>
      <c r="E2364" t="s">
        <v>25214</v>
      </c>
      <c r="F2364">
        <v>23</v>
      </c>
    </row>
    <row r="2365" spans="1:6" x14ac:dyDescent="0.25">
      <c r="A2365" t="s">
        <v>54</v>
      </c>
      <c r="B2365">
        <v>2012</v>
      </c>
      <c r="C2365" t="s">
        <v>23</v>
      </c>
      <c r="D2365" t="s">
        <v>39</v>
      </c>
      <c r="E2365" t="s">
        <v>25215</v>
      </c>
      <c r="F2365">
        <v>14</v>
      </c>
    </row>
    <row r="2366" spans="1:6" x14ac:dyDescent="0.25">
      <c r="A2366" t="s">
        <v>54</v>
      </c>
      <c r="B2366">
        <v>2012</v>
      </c>
      <c r="C2366" t="s">
        <v>23</v>
      </c>
      <c r="D2366" t="s">
        <v>103</v>
      </c>
      <c r="E2366" t="s">
        <v>25216</v>
      </c>
      <c r="F2366">
        <v>180</v>
      </c>
    </row>
    <row r="2367" spans="1:6" x14ac:dyDescent="0.25">
      <c r="A2367" t="s">
        <v>54</v>
      </c>
      <c r="B2367">
        <v>2012</v>
      </c>
      <c r="C2367" t="s">
        <v>21</v>
      </c>
      <c r="D2367" t="s">
        <v>38</v>
      </c>
      <c r="E2367" t="s">
        <v>25217</v>
      </c>
      <c r="F2367">
        <v>10</v>
      </c>
    </row>
    <row r="2368" spans="1:6" x14ac:dyDescent="0.25">
      <c r="A2368" t="s">
        <v>54</v>
      </c>
      <c r="B2368">
        <v>2012</v>
      </c>
      <c r="C2368" t="s">
        <v>21</v>
      </c>
      <c r="D2368" t="s">
        <v>40</v>
      </c>
      <c r="E2368" t="s">
        <v>25218</v>
      </c>
      <c r="F2368">
        <v>9</v>
      </c>
    </row>
    <row r="2369" spans="1:6" x14ac:dyDescent="0.25">
      <c r="A2369" t="s">
        <v>54</v>
      </c>
      <c r="B2369">
        <v>2012</v>
      </c>
      <c r="C2369" t="s">
        <v>21</v>
      </c>
      <c r="D2369" t="s">
        <v>102</v>
      </c>
      <c r="E2369" t="s">
        <v>25219</v>
      </c>
      <c r="F2369">
        <v>11</v>
      </c>
    </row>
    <row r="2370" spans="1:6" x14ac:dyDescent="0.25">
      <c r="A2370" t="s">
        <v>54</v>
      </c>
      <c r="B2370">
        <v>2012</v>
      </c>
      <c r="C2370" t="s">
        <v>21</v>
      </c>
      <c r="D2370" t="s">
        <v>107</v>
      </c>
      <c r="E2370" t="s">
        <v>25220</v>
      </c>
      <c r="F2370">
        <v>17</v>
      </c>
    </row>
    <row r="2371" spans="1:6" x14ac:dyDescent="0.25">
      <c r="A2371" t="s">
        <v>54</v>
      </c>
      <c r="B2371">
        <v>2012</v>
      </c>
      <c r="C2371" t="s">
        <v>21</v>
      </c>
      <c r="D2371" t="s">
        <v>39</v>
      </c>
      <c r="E2371" t="s">
        <v>25221</v>
      </c>
      <c r="F2371">
        <v>29</v>
      </c>
    </row>
    <row r="2372" spans="1:6" x14ac:dyDescent="0.25">
      <c r="A2372" t="s">
        <v>54</v>
      </c>
      <c r="B2372">
        <v>2012</v>
      </c>
      <c r="C2372" t="s">
        <v>21</v>
      </c>
      <c r="D2372" t="s">
        <v>103</v>
      </c>
      <c r="E2372" t="s">
        <v>25222</v>
      </c>
      <c r="F2372">
        <v>153</v>
      </c>
    </row>
    <row r="2373" spans="1:6" x14ac:dyDescent="0.25">
      <c r="A2373" t="s">
        <v>54</v>
      </c>
      <c r="B2373">
        <v>2012</v>
      </c>
      <c r="C2373" t="s">
        <v>17</v>
      </c>
      <c r="D2373" t="s">
        <v>38</v>
      </c>
      <c r="E2373" t="s">
        <v>25223</v>
      </c>
      <c r="F2373">
        <v>10</v>
      </c>
    </row>
    <row r="2374" spans="1:6" x14ac:dyDescent="0.25">
      <c r="A2374" t="s">
        <v>54</v>
      </c>
      <c r="B2374">
        <v>2012</v>
      </c>
      <c r="C2374" t="s">
        <v>17</v>
      </c>
      <c r="D2374" t="s">
        <v>40</v>
      </c>
      <c r="E2374" t="s">
        <v>25224</v>
      </c>
      <c r="F2374">
        <v>13</v>
      </c>
    </row>
    <row r="2375" spans="1:6" x14ac:dyDescent="0.25">
      <c r="A2375" t="s">
        <v>54</v>
      </c>
      <c r="B2375">
        <v>2012</v>
      </c>
      <c r="C2375" t="s">
        <v>17</v>
      </c>
      <c r="D2375" t="s">
        <v>102</v>
      </c>
      <c r="E2375" t="s">
        <v>25225</v>
      </c>
      <c r="F2375">
        <v>27</v>
      </c>
    </row>
    <row r="2376" spans="1:6" x14ac:dyDescent="0.25">
      <c r="A2376" t="s">
        <v>54</v>
      </c>
      <c r="B2376">
        <v>2012</v>
      </c>
      <c r="C2376" t="s">
        <v>17</v>
      </c>
      <c r="D2376" t="s">
        <v>107</v>
      </c>
      <c r="E2376" t="s">
        <v>25226</v>
      </c>
      <c r="F2376">
        <v>24</v>
      </c>
    </row>
    <row r="2377" spans="1:6" x14ac:dyDescent="0.25">
      <c r="A2377" t="s">
        <v>54</v>
      </c>
      <c r="B2377">
        <v>2012</v>
      </c>
      <c r="C2377" t="s">
        <v>17</v>
      </c>
      <c r="D2377" t="s">
        <v>39</v>
      </c>
      <c r="E2377" t="s">
        <v>25227</v>
      </c>
      <c r="F2377">
        <v>17</v>
      </c>
    </row>
    <row r="2378" spans="1:6" x14ac:dyDescent="0.25">
      <c r="A2378" t="s">
        <v>54</v>
      </c>
      <c r="B2378">
        <v>2012</v>
      </c>
      <c r="C2378" t="s">
        <v>17</v>
      </c>
      <c r="D2378" t="s">
        <v>103</v>
      </c>
      <c r="E2378" t="s">
        <v>25228</v>
      </c>
      <c r="F2378">
        <v>291</v>
      </c>
    </row>
    <row r="2379" spans="1:6" x14ac:dyDescent="0.25">
      <c r="A2379" t="s">
        <v>54</v>
      </c>
      <c r="B2379">
        <v>2012</v>
      </c>
      <c r="C2379" t="s">
        <v>22852</v>
      </c>
      <c r="D2379" t="s">
        <v>103</v>
      </c>
      <c r="E2379" t="s">
        <v>25229</v>
      </c>
      <c r="F2379">
        <v>1</v>
      </c>
    </row>
    <row r="2380" spans="1:6" x14ac:dyDescent="0.25">
      <c r="A2380" t="s">
        <v>54</v>
      </c>
      <c r="B2380">
        <v>2012</v>
      </c>
      <c r="C2380" t="s">
        <v>15</v>
      </c>
      <c r="D2380" t="s">
        <v>38</v>
      </c>
      <c r="E2380" t="s">
        <v>25230</v>
      </c>
      <c r="F2380">
        <v>2</v>
      </c>
    </row>
    <row r="2381" spans="1:6" x14ac:dyDescent="0.25">
      <c r="A2381" t="s">
        <v>54</v>
      </c>
      <c r="B2381">
        <v>2012</v>
      </c>
      <c r="C2381" t="s">
        <v>15</v>
      </c>
      <c r="D2381" t="s">
        <v>40</v>
      </c>
      <c r="E2381" t="s">
        <v>25231</v>
      </c>
      <c r="F2381">
        <v>1</v>
      </c>
    </row>
    <row r="2382" spans="1:6" x14ac:dyDescent="0.25">
      <c r="A2382" t="s">
        <v>54</v>
      </c>
      <c r="B2382">
        <v>2012</v>
      </c>
      <c r="C2382" t="s">
        <v>15</v>
      </c>
      <c r="D2382" t="s">
        <v>102</v>
      </c>
      <c r="E2382" t="s">
        <v>25232</v>
      </c>
      <c r="F2382">
        <v>2</v>
      </c>
    </row>
    <row r="2383" spans="1:6" x14ac:dyDescent="0.25">
      <c r="A2383" t="s">
        <v>54</v>
      </c>
      <c r="B2383">
        <v>2012</v>
      </c>
      <c r="C2383" t="s">
        <v>15</v>
      </c>
      <c r="D2383" t="s">
        <v>107</v>
      </c>
      <c r="E2383" t="s">
        <v>25233</v>
      </c>
      <c r="F2383">
        <v>5</v>
      </c>
    </row>
    <row r="2384" spans="1:6" x14ac:dyDescent="0.25">
      <c r="A2384" t="s">
        <v>54</v>
      </c>
      <c r="B2384">
        <v>2012</v>
      </c>
      <c r="C2384" t="s">
        <v>15</v>
      </c>
      <c r="D2384" t="s">
        <v>39</v>
      </c>
      <c r="E2384" t="s">
        <v>25234</v>
      </c>
      <c r="F2384">
        <v>3</v>
      </c>
    </row>
    <row r="2385" spans="1:6" x14ac:dyDescent="0.25">
      <c r="A2385" t="s">
        <v>54</v>
      </c>
      <c r="B2385">
        <v>2012</v>
      </c>
      <c r="C2385" t="s">
        <v>15</v>
      </c>
      <c r="D2385" t="s">
        <v>103</v>
      </c>
      <c r="E2385" t="s">
        <v>25235</v>
      </c>
      <c r="F2385">
        <v>38</v>
      </c>
    </row>
    <row r="2386" spans="1:6" x14ac:dyDescent="0.25">
      <c r="A2386" t="s">
        <v>54</v>
      </c>
      <c r="B2386">
        <v>2012</v>
      </c>
      <c r="C2386" t="s">
        <v>19</v>
      </c>
      <c r="D2386" t="s">
        <v>38</v>
      </c>
      <c r="E2386" t="s">
        <v>25236</v>
      </c>
      <c r="F2386">
        <v>6</v>
      </c>
    </row>
    <row r="2387" spans="1:6" x14ac:dyDescent="0.25">
      <c r="A2387" t="s">
        <v>54</v>
      </c>
      <c r="B2387">
        <v>2012</v>
      </c>
      <c r="C2387" t="s">
        <v>19</v>
      </c>
      <c r="D2387" t="s">
        <v>40</v>
      </c>
      <c r="E2387" t="s">
        <v>25237</v>
      </c>
      <c r="F2387">
        <v>6</v>
      </c>
    </row>
    <row r="2388" spans="1:6" x14ac:dyDescent="0.25">
      <c r="A2388" t="s">
        <v>54</v>
      </c>
      <c r="B2388">
        <v>2012</v>
      </c>
      <c r="C2388" t="s">
        <v>19</v>
      </c>
      <c r="D2388" t="s">
        <v>102</v>
      </c>
      <c r="E2388" t="s">
        <v>25238</v>
      </c>
      <c r="F2388">
        <v>20</v>
      </c>
    </row>
    <row r="2389" spans="1:6" x14ac:dyDescent="0.25">
      <c r="A2389" t="s">
        <v>54</v>
      </c>
      <c r="B2389">
        <v>2012</v>
      </c>
      <c r="C2389" t="s">
        <v>19</v>
      </c>
      <c r="D2389" t="s">
        <v>107</v>
      </c>
      <c r="E2389" t="s">
        <v>25239</v>
      </c>
      <c r="F2389">
        <v>19</v>
      </c>
    </row>
    <row r="2390" spans="1:6" x14ac:dyDescent="0.25">
      <c r="A2390" t="s">
        <v>54</v>
      </c>
      <c r="B2390">
        <v>2012</v>
      </c>
      <c r="C2390" t="s">
        <v>19</v>
      </c>
      <c r="D2390" t="s">
        <v>39</v>
      </c>
      <c r="E2390" t="s">
        <v>25240</v>
      </c>
      <c r="F2390">
        <v>7</v>
      </c>
    </row>
    <row r="2391" spans="1:6" x14ac:dyDescent="0.25">
      <c r="A2391" t="s">
        <v>54</v>
      </c>
      <c r="B2391">
        <v>2012</v>
      </c>
      <c r="C2391" t="s">
        <v>19</v>
      </c>
      <c r="D2391" t="s">
        <v>103</v>
      </c>
      <c r="E2391" t="s">
        <v>25241</v>
      </c>
      <c r="F2391">
        <v>182</v>
      </c>
    </row>
    <row r="2392" spans="1:6" x14ac:dyDescent="0.25">
      <c r="A2392" t="s">
        <v>54</v>
      </c>
      <c r="B2392">
        <v>2012</v>
      </c>
      <c r="C2392" t="s">
        <v>20</v>
      </c>
      <c r="D2392" t="s">
        <v>40</v>
      </c>
      <c r="E2392" t="s">
        <v>25242</v>
      </c>
      <c r="F2392">
        <v>1</v>
      </c>
    </row>
    <row r="2393" spans="1:6" x14ac:dyDescent="0.25">
      <c r="A2393" t="s">
        <v>54</v>
      </c>
      <c r="B2393">
        <v>2012</v>
      </c>
      <c r="C2393" t="s">
        <v>20</v>
      </c>
      <c r="D2393" t="s">
        <v>102</v>
      </c>
      <c r="E2393" t="s">
        <v>25243</v>
      </c>
      <c r="F2393">
        <v>1</v>
      </c>
    </row>
    <row r="2394" spans="1:6" x14ac:dyDescent="0.25">
      <c r="A2394" t="s">
        <v>54</v>
      </c>
      <c r="B2394">
        <v>2012</v>
      </c>
      <c r="C2394" t="s">
        <v>20</v>
      </c>
      <c r="D2394" t="s">
        <v>107</v>
      </c>
      <c r="E2394" t="s">
        <v>25244</v>
      </c>
      <c r="F2394">
        <v>2</v>
      </c>
    </row>
    <row r="2395" spans="1:6" x14ac:dyDescent="0.25">
      <c r="A2395" t="s">
        <v>54</v>
      </c>
      <c r="B2395">
        <v>2012</v>
      </c>
      <c r="C2395" t="s">
        <v>20</v>
      </c>
      <c r="D2395" t="s">
        <v>39</v>
      </c>
      <c r="E2395" t="s">
        <v>25245</v>
      </c>
      <c r="F2395">
        <v>1</v>
      </c>
    </row>
    <row r="2396" spans="1:6" x14ac:dyDescent="0.25">
      <c r="A2396" t="s">
        <v>54</v>
      </c>
      <c r="B2396">
        <v>2012</v>
      </c>
      <c r="C2396" t="s">
        <v>20</v>
      </c>
      <c r="D2396" t="s">
        <v>103</v>
      </c>
      <c r="E2396" t="s">
        <v>25246</v>
      </c>
      <c r="F2396">
        <v>16</v>
      </c>
    </row>
    <row r="2397" spans="1:6" x14ac:dyDescent="0.25">
      <c r="A2397" t="s">
        <v>54</v>
      </c>
      <c r="B2397">
        <v>2012</v>
      </c>
      <c r="C2397" t="s">
        <v>18</v>
      </c>
      <c r="D2397" t="s">
        <v>38</v>
      </c>
      <c r="E2397" t="s">
        <v>25247</v>
      </c>
      <c r="F2397">
        <v>2</v>
      </c>
    </row>
    <row r="2398" spans="1:6" x14ac:dyDescent="0.25">
      <c r="A2398" t="s">
        <v>54</v>
      </c>
      <c r="B2398">
        <v>2012</v>
      </c>
      <c r="C2398" t="s">
        <v>18</v>
      </c>
      <c r="D2398" t="s">
        <v>40</v>
      </c>
      <c r="E2398" t="s">
        <v>25248</v>
      </c>
      <c r="F2398">
        <v>2</v>
      </c>
    </row>
    <row r="2399" spans="1:6" x14ac:dyDescent="0.25">
      <c r="A2399" t="s">
        <v>54</v>
      </c>
      <c r="B2399">
        <v>2012</v>
      </c>
      <c r="C2399" t="s">
        <v>18</v>
      </c>
      <c r="D2399" t="s">
        <v>102</v>
      </c>
      <c r="E2399" t="s">
        <v>25249</v>
      </c>
      <c r="F2399">
        <v>12</v>
      </c>
    </row>
    <row r="2400" spans="1:6" x14ac:dyDescent="0.25">
      <c r="A2400" t="s">
        <v>54</v>
      </c>
      <c r="B2400">
        <v>2012</v>
      </c>
      <c r="C2400" t="s">
        <v>18</v>
      </c>
      <c r="D2400" t="s">
        <v>107</v>
      </c>
      <c r="E2400" t="s">
        <v>25250</v>
      </c>
      <c r="F2400">
        <v>11</v>
      </c>
    </row>
    <row r="2401" spans="1:6" x14ac:dyDescent="0.25">
      <c r="A2401" t="s">
        <v>54</v>
      </c>
      <c r="B2401">
        <v>2012</v>
      </c>
      <c r="C2401" t="s">
        <v>18</v>
      </c>
      <c r="D2401" t="s">
        <v>39</v>
      </c>
      <c r="E2401" t="s">
        <v>25251</v>
      </c>
      <c r="F2401">
        <v>17</v>
      </c>
    </row>
    <row r="2402" spans="1:6" x14ac:dyDescent="0.25">
      <c r="A2402" t="s">
        <v>54</v>
      </c>
      <c r="B2402">
        <v>2012</v>
      </c>
      <c r="C2402" t="s">
        <v>18</v>
      </c>
      <c r="D2402" t="s">
        <v>103</v>
      </c>
      <c r="E2402" t="s">
        <v>25252</v>
      </c>
      <c r="F2402">
        <v>125</v>
      </c>
    </row>
    <row r="2403" spans="1:6" x14ac:dyDescent="0.25">
      <c r="A2403" t="s">
        <v>54</v>
      </c>
      <c r="B2403">
        <v>2013</v>
      </c>
      <c r="C2403" t="s">
        <v>14</v>
      </c>
      <c r="D2403" t="s">
        <v>38</v>
      </c>
      <c r="E2403" t="s">
        <v>25253</v>
      </c>
      <c r="F2403">
        <v>4</v>
      </c>
    </row>
    <row r="2404" spans="1:6" x14ac:dyDescent="0.25">
      <c r="A2404" t="s">
        <v>54</v>
      </c>
      <c r="B2404">
        <v>2013</v>
      </c>
      <c r="C2404" t="s">
        <v>14</v>
      </c>
      <c r="D2404" t="s">
        <v>40</v>
      </c>
      <c r="E2404" t="s">
        <v>25254</v>
      </c>
      <c r="F2404">
        <v>11</v>
      </c>
    </row>
    <row r="2405" spans="1:6" x14ac:dyDescent="0.25">
      <c r="A2405" t="s">
        <v>54</v>
      </c>
      <c r="B2405">
        <v>2013</v>
      </c>
      <c r="C2405" t="s">
        <v>14</v>
      </c>
      <c r="D2405" t="s">
        <v>102</v>
      </c>
      <c r="E2405" t="s">
        <v>25255</v>
      </c>
      <c r="F2405">
        <v>26</v>
      </c>
    </row>
    <row r="2406" spans="1:6" x14ac:dyDescent="0.25">
      <c r="A2406" t="s">
        <v>54</v>
      </c>
      <c r="B2406">
        <v>2013</v>
      </c>
      <c r="C2406" t="s">
        <v>14</v>
      </c>
      <c r="D2406" t="s">
        <v>107</v>
      </c>
      <c r="E2406" t="s">
        <v>25256</v>
      </c>
      <c r="F2406">
        <v>31</v>
      </c>
    </row>
    <row r="2407" spans="1:6" x14ac:dyDescent="0.25">
      <c r="A2407" t="s">
        <v>54</v>
      </c>
      <c r="B2407">
        <v>2013</v>
      </c>
      <c r="C2407" t="s">
        <v>14</v>
      </c>
      <c r="D2407" t="s">
        <v>39</v>
      </c>
      <c r="E2407" t="s">
        <v>25257</v>
      </c>
      <c r="F2407">
        <v>22</v>
      </c>
    </row>
    <row r="2408" spans="1:6" x14ac:dyDescent="0.25">
      <c r="A2408" t="s">
        <v>54</v>
      </c>
      <c r="B2408">
        <v>2013</v>
      </c>
      <c r="C2408" t="s">
        <v>14</v>
      </c>
      <c r="D2408" t="s">
        <v>103</v>
      </c>
      <c r="E2408" t="s">
        <v>25258</v>
      </c>
      <c r="F2408">
        <v>163</v>
      </c>
    </row>
    <row r="2409" spans="1:6" x14ac:dyDescent="0.25">
      <c r="A2409" t="s">
        <v>54</v>
      </c>
      <c r="B2409">
        <v>2013</v>
      </c>
      <c r="C2409" t="s">
        <v>12</v>
      </c>
      <c r="D2409" t="s">
        <v>40</v>
      </c>
      <c r="E2409" t="s">
        <v>25259</v>
      </c>
      <c r="F2409">
        <v>1</v>
      </c>
    </row>
    <row r="2410" spans="1:6" x14ac:dyDescent="0.25">
      <c r="A2410" t="s">
        <v>54</v>
      </c>
      <c r="B2410">
        <v>2013</v>
      </c>
      <c r="C2410" t="s">
        <v>12</v>
      </c>
      <c r="D2410" t="s">
        <v>102</v>
      </c>
      <c r="E2410" t="s">
        <v>25260</v>
      </c>
      <c r="F2410">
        <v>4</v>
      </c>
    </row>
    <row r="2411" spans="1:6" x14ac:dyDescent="0.25">
      <c r="A2411" t="s">
        <v>54</v>
      </c>
      <c r="B2411">
        <v>2013</v>
      </c>
      <c r="C2411" t="s">
        <v>12</v>
      </c>
      <c r="D2411" t="s">
        <v>107</v>
      </c>
      <c r="E2411" t="s">
        <v>25261</v>
      </c>
      <c r="F2411">
        <v>3</v>
      </c>
    </row>
    <row r="2412" spans="1:6" x14ac:dyDescent="0.25">
      <c r="A2412" t="s">
        <v>54</v>
      </c>
      <c r="B2412">
        <v>2013</v>
      </c>
      <c r="C2412" t="s">
        <v>12</v>
      </c>
      <c r="D2412" t="s">
        <v>39</v>
      </c>
      <c r="E2412" t="s">
        <v>25262</v>
      </c>
      <c r="F2412">
        <v>7</v>
      </c>
    </row>
    <row r="2413" spans="1:6" x14ac:dyDescent="0.25">
      <c r="A2413" t="s">
        <v>54</v>
      </c>
      <c r="B2413">
        <v>2013</v>
      </c>
      <c r="C2413" t="s">
        <v>12</v>
      </c>
      <c r="D2413" t="s">
        <v>103</v>
      </c>
      <c r="E2413" t="s">
        <v>25263</v>
      </c>
      <c r="F2413">
        <v>24</v>
      </c>
    </row>
    <row r="2414" spans="1:6" x14ac:dyDescent="0.25">
      <c r="A2414" t="s">
        <v>54</v>
      </c>
      <c r="B2414">
        <v>2013</v>
      </c>
      <c r="C2414" t="s">
        <v>22</v>
      </c>
      <c r="D2414" t="s">
        <v>38</v>
      </c>
      <c r="E2414" t="s">
        <v>25264</v>
      </c>
      <c r="F2414">
        <v>16</v>
      </c>
    </row>
    <row r="2415" spans="1:6" x14ac:dyDescent="0.25">
      <c r="A2415" t="s">
        <v>54</v>
      </c>
      <c r="B2415">
        <v>2013</v>
      </c>
      <c r="C2415" t="s">
        <v>22</v>
      </c>
      <c r="D2415" t="s">
        <v>40</v>
      </c>
      <c r="E2415" t="s">
        <v>25265</v>
      </c>
      <c r="F2415">
        <v>18</v>
      </c>
    </row>
    <row r="2416" spans="1:6" x14ac:dyDescent="0.25">
      <c r="A2416" t="s">
        <v>54</v>
      </c>
      <c r="B2416">
        <v>2013</v>
      </c>
      <c r="C2416" t="s">
        <v>22</v>
      </c>
      <c r="D2416" t="s">
        <v>102</v>
      </c>
      <c r="E2416" t="s">
        <v>25266</v>
      </c>
      <c r="F2416">
        <v>25</v>
      </c>
    </row>
    <row r="2417" spans="1:6" x14ac:dyDescent="0.25">
      <c r="A2417" t="s">
        <v>54</v>
      </c>
      <c r="B2417">
        <v>2013</v>
      </c>
      <c r="C2417" t="s">
        <v>22</v>
      </c>
      <c r="D2417" t="s">
        <v>107</v>
      </c>
      <c r="E2417" t="s">
        <v>25267</v>
      </c>
      <c r="F2417">
        <v>25</v>
      </c>
    </row>
    <row r="2418" spans="1:6" x14ac:dyDescent="0.25">
      <c r="A2418" t="s">
        <v>54</v>
      </c>
      <c r="B2418">
        <v>2013</v>
      </c>
      <c r="C2418" t="s">
        <v>22</v>
      </c>
      <c r="D2418" t="s">
        <v>39</v>
      </c>
      <c r="E2418" t="s">
        <v>25268</v>
      </c>
      <c r="F2418">
        <v>39</v>
      </c>
    </row>
    <row r="2419" spans="1:6" x14ac:dyDescent="0.25">
      <c r="A2419" t="s">
        <v>54</v>
      </c>
      <c r="B2419">
        <v>2013</v>
      </c>
      <c r="C2419" t="s">
        <v>22</v>
      </c>
      <c r="D2419" t="s">
        <v>103</v>
      </c>
      <c r="E2419" t="s">
        <v>25269</v>
      </c>
      <c r="F2419">
        <v>250</v>
      </c>
    </row>
    <row r="2420" spans="1:6" x14ac:dyDescent="0.25">
      <c r="A2420" t="s">
        <v>54</v>
      </c>
      <c r="B2420">
        <v>2013</v>
      </c>
      <c r="C2420" t="s">
        <v>23</v>
      </c>
      <c r="D2420" t="s">
        <v>38</v>
      </c>
      <c r="E2420" t="s">
        <v>25270</v>
      </c>
      <c r="F2420">
        <v>12</v>
      </c>
    </row>
    <row r="2421" spans="1:6" x14ac:dyDescent="0.25">
      <c r="A2421" t="s">
        <v>54</v>
      </c>
      <c r="B2421">
        <v>2013</v>
      </c>
      <c r="C2421" t="s">
        <v>23</v>
      </c>
      <c r="D2421" t="s">
        <v>40</v>
      </c>
      <c r="E2421" t="s">
        <v>25271</v>
      </c>
      <c r="F2421">
        <v>9</v>
      </c>
    </row>
    <row r="2422" spans="1:6" x14ac:dyDescent="0.25">
      <c r="A2422" t="s">
        <v>54</v>
      </c>
      <c r="B2422">
        <v>2013</v>
      </c>
      <c r="C2422" t="s">
        <v>23</v>
      </c>
      <c r="D2422" t="s">
        <v>102</v>
      </c>
      <c r="E2422" t="s">
        <v>25272</v>
      </c>
      <c r="F2422">
        <v>18</v>
      </c>
    </row>
    <row r="2423" spans="1:6" x14ac:dyDescent="0.25">
      <c r="A2423" t="s">
        <v>54</v>
      </c>
      <c r="B2423">
        <v>2013</v>
      </c>
      <c r="C2423" t="s">
        <v>23</v>
      </c>
      <c r="D2423" t="s">
        <v>107</v>
      </c>
      <c r="E2423" t="s">
        <v>25273</v>
      </c>
      <c r="F2423">
        <v>13</v>
      </c>
    </row>
    <row r="2424" spans="1:6" x14ac:dyDescent="0.25">
      <c r="A2424" t="s">
        <v>54</v>
      </c>
      <c r="B2424">
        <v>2013</v>
      </c>
      <c r="C2424" t="s">
        <v>23</v>
      </c>
      <c r="D2424" t="s">
        <v>39</v>
      </c>
      <c r="E2424" t="s">
        <v>25274</v>
      </c>
      <c r="F2424">
        <v>23</v>
      </c>
    </row>
    <row r="2425" spans="1:6" x14ac:dyDescent="0.25">
      <c r="A2425" t="s">
        <v>54</v>
      </c>
      <c r="B2425">
        <v>2013</v>
      </c>
      <c r="C2425" t="s">
        <v>23</v>
      </c>
      <c r="D2425" t="s">
        <v>103</v>
      </c>
      <c r="E2425" t="s">
        <v>25275</v>
      </c>
      <c r="F2425">
        <v>173</v>
      </c>
    </row>
    <row r="2426" spans="1:6" x14ac:dyDescent="0.25">
      <c r="A2426" t="s">
        <v>54</v>
      </c>
      <c r="B2426">
        <v>2013</v>
      </c>
      <c r="C2426" t="s">
        <v>21</v>
      </c>
      <c r="D2426" t="s">
        <v>38</v>
      </c>
      <c r="E2426" t="s">
        <v>25276</v>
      </c>
      <c r="F2426">
        <v>10</v>
      </c>
    </row>
    <row r="2427" spans="1:6" x14ac:dyDescent="0.25">
      <c r="A2427" t="s">
        <v>54</v>
      </c>
      <c r="B2427">
        <v>2013</v>
      </c>
      <c r="C2427" t="s">
        <v>21</v>
      </c>
      <c r="D2427" t="s">
        <v>40</v>
      </c>
      <c r="E2427" t="s">
        <v>25277</v>
      </c>
      <c r="F2427">
        <v>11</v>
      </c>
    </row>
    <row r="2428" spans="1:6" x14ac:dyDescent="0.25">
      <c r="A2428" t="s">
        <v>54</v>
      </c>
      <c r="B2428">
        <v>2013</v>
      </c>
      <c r="C2428" t="s">
        <v>21</v>
      </c>
      <c r="D2428" t="s">
        <v>102</v>
      </c>
      <c r="E2428" t="s">
        <v>25278</v>
      </c>
      <c r="F2428">
        <v>20</v>
      </c>
    </row>
    <row r="2429" spans="1:6" x14ac:dyDescent="0.25">
      <c r="A2429" t="s">
        <v>54</v>
      </c>
      <c r="B2429">
        <v>2013</v>
      </c>
      <c r="C2429" t="s">
        <v>21</v>
      </c>
      <c r="D2429" t="s">
        <v>107</v>
      </c>
      <c r="E2429" t="s">
        <v>25279</v>
      </c>
      <c r="F2429">
        <v>13</v>
      </c>
    </row>
    <row r="2430" spans="1:6" x14ac:dyDescent="0.25">
      <c r="A2430" t="s">
        <v>54</v>
      </c>
      <c r="B2430">
        <v>2013</v>
      </c>
      <c r="C2430" t="s">
        <v>21</v>
      </c>
      <c r="D2430" t="s">
        <v>39</v>
      </c>
      <c r="E2430" t="s">
        <v>25280</v>
      </c>
      <c r="F2430">
        <v>24</v>
      </c>
    </row>
    <row r="2431" spans="1:6" x14ac:dyDescent="0.25">
      <c r="A2431" t="s">
        <v>54</v>
      </c>
      <c r="B2431">
        <v>2013</v>
      </c>
      <c r="C2431" t="s">
        <v>21</v>
      </c>
      <c r="D2431" t="s">
        <v>103</v>
      </c>
      <c r="E2431" t="s">
        <v>25281</v>
      </c>
      <c r="F2431">
        <v>140</v>
      </c>
    </row>
    <row r="2432" spans="1:6" x14ac:dyDescent="0.25">
      <c r="A2432" t="s">
        <v>54</v>
      </c>
      <c r="B2432">
        <v>2013</v>
      </c>
      <c r="C2432" t="s">
        <v>17</v>
      </c>
      <c r="D2432" t="s">
        <v>38</v>
      </c>
      <c r="E2432" t="s">
        <v>25282</v>
      </c>
      <c r="F2432">
        <v>10</v>
      </c>
    </row>
    <row r="2433" spans="1:6" x14ac:dyDescent="0.25">
      <c r="A2433" t="s">
        <v>54</v>
      </c>
      <c r="B2433">
        <v>2013</v>
      </c>
      <c r="C2433" t="s">
        <v>17</v>
      </c>
      <c r="D2433" t="s">
        <v>40</v>
      </c>
      <c r="E2433" t="s">
        <v>25283</v>
      </c>
      <c r="F2433">
        <v>11</v>
      </c>
    </row>
    <row r="2434" spans="1:6" x14ac:dyDescent="0.25">
      <c r="A2434" t="s">
        <v>54</v>
      </c>
      <c r="B2434">
        <v>2013</v>
      </c>
      <c r="C2434" t="s">
        <v>17</v>
      </c>
      <c r="D2434" t="s">
        <v>102</v>
      </c>
      <c r="E2434" t="s">
        <v>25284</v>
      </c>
      <c r="F2434">
        <v>35</v>
      </c>
    </row>
    <row r="2435" spans="1:6" x14ac:dyDescent="0.25">
      <c r="A2435" t="s">
        <v>54</v>
      </c>
      <c r="B2435">
        <v>2013</v>
      </c>
      <c r="C2435" t="s">
        <v>17</v>
      </c>
      <c r="D2435" t="s">
        <v>107</v>
      </c>
      <c r="E2435" t="s">
        <v>25285</v>
      </c>
      <c r="F2435">
        <v>32</v>
      </c>
    </row>
    <row r="2436" spans="1:6" x14ac:dyDescent="0.25">
      <c r="A2436" t="s">
        <v>54</v>
      </c>
      <c r="B2436">
        <v>2013</v>
      </c>
      <c r="C2436" t="s">
        <v>17</v>
      </c>
      <c r="D2436" t="s">
        <v>39</v>
      </c>
      <c r="E2436" t="s">
        <v>25286</v>
      </c>
      <c r="F2436">
        <v>19</v>
      </c>
    </row>
    <row r="2437" spans="1:6" x14ac:dyDescent="0.25">
      <c r="A2437" t="s">
        <v>54</v>
      </c>
      <c r="B2437">
        <v>2013</v>
      </c>
      <c r="C2437" t="s">
        <v>17</v>
      </c>
      <c r="D2437" t="s">
        <v>103</v>
      </c>
      <c r="E2437" t="s">
        <v>25287</v>
      </c>
      <c r="F2437">
        <v>266</v>
      </c>
    </row>
    <row r="2438" spans="1:6" x14ac:dyDescent="0.25">
      <c r="A2438" t="s">
        <v>54</v>
      </c>
      <c r="B2438">
        <v>2013</v>
      </c>
      <c r="C2438" t="s">
        <v>22852</v>
      </c>
      <c r="D2438" t="s">
        <v>107</v>
      </c>
      <c r="E2438" t="s">
        <v>25288</v>
      </c>
      <c r="F2438">
        <v>3</v>
      </c>
    </row>
    <row r="2439" spans="1:6" x14ac:dyDescent="0.25">
      <c r="A2439" t="s">
        <v>54</v>
      </c>
      <c r="B2439">
        <v>2013</v>
      </c>
      <c r="C2439" t="s">
        <v>22852</v>
      </c>
      <c r="D2439" t="s">
        <v>103</v>
      </c>
      <c r="E2439" t="s">
        <v>25289</v>
      </c>
      <c r="F2439">
        <v>1</v>
      </c>
    </row>
    <row r="2440" spans="1:6" x14ac:dyDescent="0.25">
      <c r="A2440" t="s">
        <v>54</v>
      </c>
      <c r="B2440">
        <v>2013</v>
      </c>
      <c r="C2440" t="s">
        <v>15</v>
      </c>
      <c r="D2440" t="s">
        <v>38</v>
      </c>
      <c r="E2440" t="s">
        <v>25290</v>
      </c>
      <c r="F2440">
        <v>1</v>
      </c>
    </row>
    <row r="2441" spans="1:6" x14ac:dyDescent="0.25">
      <c r="A2441" t="s">
        <v>54</v>
      </c>
      <c r="B2441">
        <v>2013</v>
      </c>
      <c r="C2441" t="s">
        <v>15</v>
      </c>
      <c r="D2441" t="s">
        <v>40</v>
      </c>
      <c r="E2441" t="s">
        <v>25291</v>
      </c>
      <c r="F2441">
        <v>4</v>
      </c>
    </row>
    <row r="2442" spans="1:6" x14ac:dyDescent="0.25">
      <c r="A2442" t="s">
        <v>54</v>
      </c>
      <c r="B2442">
        <v>2013</v>
      </c>
      <c r="C2442" t="s">
        <v>15</v>
      </c>
      <c r="D2442" t="s">
        <v>102</v>
      </c>
      <c r="E2442" t="s">
        <v>25292</v>
      </c>
      <c r="F2442">
        <v>9</v>
      </c>
    </row>
    <row r="2443" spans="1:6" x14ac:dyDescent="0.25">
      <c r="A2443" t="s">
        <v>54</v>
      </c>
      <c r="B2443">
        <v>2013</v>
      </c>
      <c r="C2443" t="s">
        <v>15</v>
      </c>
      <c r="D2443" t="s">
        <v>39</v>
      </c>
      <c r="E2443" t="s">
        <v>25293</v>
      </c>
      <c r="F2443">
        <v>6</v>
      </c>
    </row>
    <row r="2444" spans="1:6" x14ac:dyDescent="0.25">
      <c r="A2444" t="s">
        <v>54</v>
      </c>
      <c r="B2444">
        <v>2013</v>
      </c>
      <c r="C2444" t="s">
        <v>15</v>
      </c>
      <c r="D2444" t="s">
        <v>103</v>
      </c>
      <c r="E2444" t="s">
        <v>25294</v>
      </c>
      <c r="F2444">
        <v>32</v>
      </c>
    </row>
    <row r="2445" spans="1:6" x14ac:dyDescent="0.25">
      <c r="A2445" t="s">
        <v>54</v>
      </c>
      <c r="B2445">
        <v>2013</v>
      </c>
      <c r="C2445" t="s">
        <v>19</v>
      </c>
      <c r="D2445" t="s">
        <v>38</v>
      </c>
      <c r="E2445" t="s">
        <v>25295</v>
      </c>
      <c r="F2445">
        <v>16</v>
      </c>
    </row>
    <row r="2446" spans="1:6" x14ac:dyDescent="0.25">
      <c r="A2446" t="s">
        <v>54</v>
      </c>
      <c r="B2446">
        <v>2013</v>
      </c>
      <c r="C2446" t="s">
        <v>19</v>
      </c>
      <c r="D2446" t="s">
        <v>40</v>
      </c>
      <c r="E2446" t="s">
        <v>25296</v>
      </c>
      <c r="F2446">
        <v>9</v>
      </c>
    </row>
    <row r="2447" spans="1:6" x14ac:dyDescent="0.25">
      <c r="A2447" t="s">
        <v>54</v>
      </c>
      <c r="B2447">
        <v>2013</v>
      </c>
      <c r="C2447" t="s">
        <v>19</v>
      </c>
      <c r="D2447" t="s">
        <v>102</v>
      </c>
      <c r="E2447" t="s">
        <v>25297</v>
      </c>
      <c r="F2447">
        <v>18</v>
      </c>
    </row>
    <row r="2448" spans="1:6" x14ac:dyDescent="0.25">
      <c r="A2448" t="s">
        <v>54</v>
      </c>
      <c r="B2448">
        <v>2013</v>
      </c>
      <c r="C2448" t="s">
        <v>19</v>
      </c>
      <c r="D2448" t="s">
        <v>107</v>
      </c>
      <c r="E2448" t="s">
        <v>25298</v>
      </c>
      <c r="F2448">
        <v>15</v>
      </c>
    </row>
    <row r="2449" spans="1:6" x14ac:dyDescent="0.25">
      <c r="A2449" t="s">
        <v>54</v>
      </c>
      <c r="B2449">
        <v>2013</v>
      </c>
      <c r="C2449" t="s">
        <v>19</v>
      </c>
      <c r="D2449" t="s">
        <v>39</v>
      </c>
      <c r="E2449" t="s">
        <v>25299</v>
      </c>
      <c r="F2449">
        <v>19</v>
      </c>
    </row>
    <row r="2450" spans="1:6" x14ac:dyDescent="0.25">
      <c r="A2450" t="s">
        <v>54</v>
      </c>
      <c r="B2450">
        <v>2013</v>
      </c>
      <c r="C2450" t="s">
        <v>19</v>
      </c>
      <c r="D2450" t="s">
        <v>103</v>
      </c>
      <c r="E2450" t="s">
        <v>25300</v>
      </c>
      <c r="F2450">
        <v>176</v>
      </c>
    </row>
    <row r="2451" spans="1:6" x14ac:dyDescent="0.25">
      <c r="A2451" t="s">
        <v>54</v>
      </c>
      <c r="B2451">
        <v>2013</v>
      </c>
      <c r="C2451" t="s">
        <v>20</v>
      </c>
      <c r="D2451" t="s">
        <v>102</v>
      </c>
      <c r="E2451" t="s">
        <v>25301</v>
      </c>
      <c r="F2451">
        <v>1</v>
      </c>
    </row>
    <row r="2452" spans="1:6" x14ac:dyDescent="0.25">
      <c r="A2452" t="s">
        <v>54</v>
      </c>
      <c r="B2452">
        <v>2013</v>
      </c>
      <c r="C2452" t="s">
        <v>20</v>
      </c>
      <c r="D2452" t="s">
        <v>107</v>
      </c>
      <c r="E2452" t="s">
        <v>25302</v>
      </c>
      <c r="F2452">
        <v>6</v>
      </c>
    </row>
    <row r="2453" spans="1:6" x14ac:dyDescent="0.25">
      <c r="A2453" t="s">
        <v>54</v>
      </c>
      <c r="B2453">
        <v>2013</v>
      </c>
      <c r="C2453" t="s">
        <v>20</v>
      </c>
      <c r="D2453" t="s">
        <v>39</v>
      </c>
      <c r="E2453" t="s">
        <v>25303</v>
      </c>
      <c r="F2453">
        <v>5</v>
      </c>
    </row>
    <row r="2454" spans="1:6" x14ac:dyDescent="0.25">
      <c r="A2454" t="s">
        <v>54</v>
      </c>
      <c r="B2454">
        <v>2013</v>
      </c>
      <c r="C2454" t="s">
        <v>20</v>
      </c>
      <c r="D2454" t="s">
        <v>103</v>
      </c>
      <c r="E2454" t="s">
        <v>25304</v>
      </c>
      <c r="F2454">
        <v>15</v>
      </c>
    </row>
    <row r="2455" spans="1:6" x14ac:dyDescent="0.25">
      <c r="A2455" t="s">
        <v>54</v>
      </c>
      <c r="B2455">
        <v>2013</v>
      </c>
      <c r="C2455" t="s">
        <v>18</v>
      </c>
      <c r="D2455" t="s">
        <v>38</v>
      </c>
      <c r="E2455" t="s">
        <v>25305</v>
      </c>
      <c r="F2455">
        <v>7</v>
      </c>
    </row>
    <row r="2456" spans="1:6" x14ac:dyDescent="0.25">
      <c r="A2456" t="s">
        <v>54</v>
      </c>
      <c r="B2456">
        <v>2013</v>
      </c>
      <c r="C2456" t="s">
        <v>18</v>
      </c>
      <c r="D2456" t="s">
        <v>40</v>
      </c>
      <c r="E2456" t="s">
        <v>25306</v>
      </c>
      <c r="F2456">
        <v>4</v>
      </c>
    </row>
    <row r="2457" spans="1:6" x14ac:dyDescent="0.25">
      <c r="A2457" t="s">
        <v>54</v>
      </c>
      <c r="B2457">
        <v>2013</v>
      </c>
      <c r="C2457" t="s">
        <v>18</v>
      </c>
      <c r="D2457" t="s">
        <v>102</v>
      </c>
      <c r="E2457" t="s">
        <v>25307</v>
      </c>
      <c r="F2457">
        <v>12</v>
      </c>
    </row>
    <row r="2458" spans="1:6" x14ac:dyDescent="0.25">
      <c r="A2458" t="s">
        <v>54</v>
      </c>
      <c r="B2458">
        <v>2013</v>
      </c>
      <c r="C2458" t="s">
        <v>18</v>
      </c>
      <c r="D2458" t="s">
        <v>107</v>
      </c>
      <c r="E2458" t="s">
        <v>25308</v>
      </c>
      <c r="F2458">
        <v>15</v>
      </c>
    </row>
    <row r="2459" spans="1:6" x14ac:dyDescent="0.25">
      <c r="A2459" t="s">
        <v>54</v>
      </c>
      <c r="B2459">
        <v>2013</v>
      </c>
      <c r="C2459" t="s">
        <v>18</v>
      </c>
      <c r="D2459" t="s">
        <v>39</v>
      </c>
      <c r="E2459" t="s">
        <v>25309</v>
      </c>
      <c r="F2459">
        <v>8</v>
      </c>
    </row>
    <row r="2460" spans="1:6" x14ac:dyDescent="0.25">
      <c r="A2460" t="s">
        <v>54</v>
      </c>
      <c r="B2460">
        <v>2013</v>
      </c>
      <c r="C2460" t="s">
        <v>18</v>
      </c>
      <c r="D2460" t="s">
        <v>103</v>
      </c>
      <c r="E2460" t="s">
        <v>25310</v>
      </c>
      <c r="F2460">
        <v>121</v>
      </c>
    </row>
    <row r="2461" spans="1:6" x14ac:dyDescent="0.25">
      <c r="A2461" t="s">
        <v>54</v>
      </c>
      <c r="B2461">
        <v>2014</v>
      </c>
      <c r="C2461" t="s">
        <v>14</v>
      </c>
      <c r="D2461" t="s">
        <v>38</v>
      </c>
      <c r="E2461" t="s">
        <v>25311</v>
      </c>
      <c r="F2461">
        <v>4</v>
      </c>
    </row>
    <row r="2462" spans="1:6" x14ac:dyDescent="0.25">
      <c r="A2462" t="s">
        <v>54</v>
      </c>
      <c r="B2462">
        <v>2014</v>
      </c>
      <c r="C2462" t="s">
        <v>14</v>
      </c>
      <c r="D2462" t="s">
        <v>40</v>
      </c>
      <c r="E2462" t="s">
        <v>25312</v>
      </c>
      <c r="F2462">
        <v>3</v>
      </c>
    </row>
    <row r="2463" spans="1:6" x14ac:dyDescent="0.25">
      <c r="A2463" t="s">
        <v>54</v>
      </c>
      <c r="B2463">
        <v>2014</v>
      </c>
      <c r="C2463" t="s">
        <v>14</v>
      </c>
      <c r="D2463" t="s">
        <v>102</v>
      </c>
      <c r="E2463" t="s">
        <v>25313</v>
      </c>
      <c r="F2463">
        <v>35</v>
      </c>
    </row>
    <row r="2464" spans="1:6" x14ac:dyDescent="0.25">
      <c r="A2464" t="s">
        <v>54</v>
      </c>
      <c r="B2464">
        <v>2014</v>
      </c>
      <c r="C2464" t="s">
        <v>14</v>
      </c>
      <c r="D2464" t="s">
        <v>107</v>
      </c>
      <c r="E2464" t="s">
        <v>25314</v>
      </c>
      <c r="F2464">
        <v>31</v>
      </c>
    </row>
    <row r="2465" spans="1:6" x14ac:dyDescent="0.25">
      <c r="A2465" t="s">
        <v>54</v>
      </c>
      <c r="B2465">
        <v>2014</v>
      </c>
      <c r="C2465" t="s">
        <v>14</v>
      </c>
      <c r="D2465" t="s">
        <v>39</v>
      </c>
      <c r="E2465" t="s">
        <v>25315</v>
      </c>
      <c r="F2465">
        <v>22</v>
      </c>
    </row>
    <row r="2466" spans="1:6" x14ac:dyDescent="0.25">
      <c r="A2466" t="s">
        <v>54</v>
      </c>
      <c r="B2466">
        <v>2014</v>
      </c>
      <c r="C2466" t="s">
        <v>14</v>
      </c>
      <c r="D2466" t="s">
        <v>103</v>
      </c>
      <c r="E2466" t="s">
        <v>25316</v>
      </c>
      <c r="F2466">
        <v>157</v>
      </c>
    </row>
    <row r="2467" spans="1:6" x14ac:dyDescent="0.25">
      <c r="A2467" t="s">
        <v>54</v>
      </c>
      <c r="B2467">
        <v>2014</v>
      </c>
      <c r="C2467" t="s">
        <v>12</v>
      </c>
      <c r="D2467" t="s">
        <v>38</v>
      </c>
      <c r="E2467" t="s">
        <v>25317</v>
      </c>
      <c r="F2467">
        <v>1</v>
      </c>
    </row>
    <row r="2468" spans="1:6" x14ac:dyDescent="0.25">
      <c r="A2468" t="s">
        <v>54</v>
      </c>
      <c r="B2468">
        <v>2014</v>
      </c>
      <c r="C2468" t="s">
        <v>12</v>
      </c>
      <c r="D2468" t="s">
        <v>102</v>
      </c>
      <c r="E2468" t="s">
        <v>25318</v>
      </c>
      <c r="F2468">
        <v>3</v>
      </c>
    </row>
    <row r="2469" spans="1:6" x14ac:dyDescent="0.25">
      <c r="A2469" t="s">
        <v>54</v>
      </c>
      <c r="B2469">
        <v>2014</v>
      </c>
      <c r="C2469" t="s">
        <v>12</v>
      </c>
      <c r="D2469" t="s">
        <v>107</v>
      </c>
      <c r="E2469" t="s">
        <v>25319</v>
      </c>
      <c r="F2469">
        <v>4</v>
      </c>
    </row>
    <row r="2470" spans="1:6" x14ac:dyDescent="0.25">
      <c r="A2470" t="s">
        <v>54</v>
      </c>
      <c r="B2470">
        <v>2014</v>
      </c>
      <c r="C2470" t="s">
        <v>12</v>
      </c>
      <c r="D2470" t="s">
        <v>39</v>
      </c>
      <c r="E2470" t="s">
        <v>25320</v>
      </c>
      <c r="F2470">
        <v>2</v>
      </c>
    </row>
    <row r="2471" spans="1:6" x14ac:dyDescent="0.25">
      <c r="A2471" t="s">
        <v>54</v>
      </c>
      <c r="B2471">
        <v>2014</v>
      </c>
      <c r="C2471" t="s">
        <v>12</v>
      </c>
      <c r="D2471" t="s">
        <v>103</v>
      </c>
      <c r="E2471" t="s">
        <v>25321</v>
      </c>
      <c r="F2471">
        <v>35</v>
      </c>
    </row>
    <row r="2472" spans="1:6" x14ac:dyDescent="0.25">
      <c r="A2472" t="s">
        <v>54</v>
      </c>
      <c r="B2472">
        <v>2014</v>
      </c>
      <c r="C2472" t="s">
        <v>22</v>
      </c>
      <c r="D2472" t="s">
        <v>38</v>
      </c>
      <c r="E2472" t="s">
        <v>25322</v>
      </c>
      <c r="F2472">
        <v>19</v>
      </c>
    </row>
    <row r="2473" spans="1:6" x14ac:dyDescent="0.25">
      <c r="A2473" t="s">
        <v>54</v>
      </c>
      <c r="B2473">
        <v>2014</v>
      </c>
      <c r="C2473" t="s">
        <v>22</v>
      </c>
      <c r="D2473" t="s">
        <v>40</v>
      </c>
      <c r="E2473" t="s">
        <v>25323</v>
      </c>
      <c r="F2473">
        <v>12</v>
      </c>
    </row>
    <row r="2474" spans="1:6" x14ac:dyDescent="0.25">
      <c r="A2474" t="s">
        <v>54</v>
      </c>
      <c r="B2474">
        <v>2014</v>
      </c>
      <c r="C2474" t="s">
        <v>22</v>
      </c>
      <c r="D2474" t="s">
        <v>102</v>
      </c>
      <c r="E2474" t="s">
        <v>25324</v>
      </c>
      <c r="F2474">
        <v>31</v>
      </c>
    </row>
    <row r="2475" spans="1:6" x14ac:dyDescent="0.25">
      <c r="A2475" t="s">
        <v>54</v>
      </c>
      <c r="B2475">
        <v>2014</v>
      </c>
      <c r="C2475" t="s">
        <v>22</v>
      </c>
      <c r="D2475" t="s">
        <v>107</v>
      </c>
      <c r="E2475" t="s">
        <v>25325</v>
      </c>
      <c r="F2475">
        <v>29</v>
      </c>
    </row>
    <row r="2476" spans="1:6" x14ac:dyDescent="0.25">
      <c r="A2476" t="s">
        <v>54</v>
      </c>
      <c r="B2476">
        <v>2014</v>
      </c>
      <c r="C2476" t="s">
        <v>22</v>
      </c>
      <c r="D2476" t="s">
        <v>39</v>
      </c>
      <c r="E2476" t="s">
        <v>25326</v>
      </c>
      <c r="F2476">
        <v>26</v>
      </c>
    </row>
    <row r="2477" spans="1:6" x14ac:dyDescent="0.25">
      <c r="A2477" t="s">
        <v>54</v>
      </c>
      <c r="B2477">
        <v>2014</v>
      </c>
      <c r="C2477" t="s">
        <v>22</v>
      </c>
      <c r="D2477" t="s">
        <v>103</v>
      </c>
      <c r="E2477" t="s">
        <v>25327</v>
      </c>
      <c r="F2477">
        <v>217</v>
      </c>
    </row>
    <row r="2478" spans="1:6" x14ac:dyDescent="0.25">
      <c r="A2478" t="s">
        <v>54</v>
      </c>
      <c r="B2478">
        <v>2014</v>
      </c>
      <c r="C2478" t="s">
        <v>23</v>
      </c>
      <c r="D2478" t="s">
        <v>38</v>
      </c>
      <c r="E2478" t="s">
        <v>25328</v>
      </c>
      <c r="F2478">
        <v>3</v>
      </c>
    </row>
    <row r="2479" spans="1:6" x14ac:dyDescent="0.25">
      <c r="A2479" t="s">
        <v>54</v>
      </c>
      <c r="B2479">
        <v>2014</v>
      </c>
      <c r="C2479" t="s">
        <v>23</v>
      </c>
      <c r="D2479" t="s">
        <v>40</v>
      </c>
      <c r="E2479" t="s">
        <v>25329</v>
      </c>
      <c r="F2479">
        <v>11</v>
      </c>
    </row>
    <row r="2480" spans="1:6" x14ac:dyDescent="0.25">
      <c r="A2480" t="s">
        <v>54</v>
      </c>
      <c r="B2480">
        <v>2014</v>
      </c>
      <c r="C2480" t="s">
        <v>23</v>
      </c>
      <c r="D2480" t="s">
        <v>102</v>
      </c>
      <c r="E2480" t="s">
        <v>25330</v>
      </c>
      <c r="F2480">
        <v>8</v>
      </c>
    </row>
    <row r="2481" spans="1:6" x14ac:dyDescent="0.25">
      <c r="A2481" t="s">
        <v>54</v>
      </c>
      <c r="B2481">
        <v>2014</v>
      </c>
      <c r="C2481" t="s">
        <v>23</v>
      </c>
      <c r="D2481" t="s">
        <v>107</v>
      </c>
      <c r="E2481" t="s">
        <v>25331</v>
      </c>
      <c r="F2481">
        <v>15</v>
      </c>
    </row>
    <row r="2482" spans="1:6" x14ac:dyDescent="0.25">
      <c r="A2482" t="s">
        <v>54</v>
      </c>
      <c r="B2482">
        <v>2014</v>
      </c>
      <c r="C2482" t="s">
        <v>23</v>
      </c>
      <c r="D2482" t="s">
        <v>39</v>
      </c>
      <c r="E2482" t="s">
        <v>25332</v>
      </c>
      <c r="F2482">
        <v>15</v>
      </c>
    </row>
    <row r="2483" spans="1:6" x14ac:dyDescent="0.25">
      <c r="A2483" t="s">
        <v>54</v>
      </c>
      <c r="B2483">
        <v>2014</v>
      </c>
      <c r="C2483" t="s">
        <v>23</v>
      </c>
      <c r="D2483" t="s">
        <v>103</v>
      </c>
      <c r="E2483" t="s">
        <v>25333</v>
      </c>
      <c r="F2483">
        <v>146</v>
      </c>
    </row>
    <row r="2484" spans="1:6" x14ac:dyDescent="0.25">
      <c r="A2484" t="s">
        <v>54</v>
      </c>
      <c r="B2484">
        <v>2014</v>
      </c>
      <c r="C2484" t="s">
        <v>21</v>
      </c>
      <c r="D2484" t="s">
        <v>38</v>
      </c>
      <c r="E2484" t="s">
        <v>25334</v>
      </c>
      <c r="F2484">
        <v>15</v>
      </c>
    </row>
    <row r="2485" spans="1:6" x14ac:dyDescent="0.25">
      <c r="A2485" t="s">
        <v>54</v>
      </c>
      <c r="B2485">
        <v>2014</v>
      </c>
      <c r="C2485" t="s">
        <v>21</v>
      </c>
      <c r="D2485" t="s">
        <v>40</v>
      </c>
      <c r="E2485" t="s">
        <v>25335</v>
      </c>
      <c r="F2485">
        <v>20</v>
      </c>
    </row>
    <row r="2486" spans="1:6" x14ac:dyDescent="0.25">
      <c r="A2486" t="s">
        <v>54</v>
      </c>
      <c r="B2486">
        <v>2014</v>
      </c>
      <c r="C2486" t="s">
        <v>21</v>
      </c>
      <c r="D2486" t="s">
        <v>102</v>
      </c>
      <c r="E2486" t="s">
        <v>25336</v>
      </c>
      <c r="F2486">
        <v>13</v>
      </c>
    </row>
    <row r="2487" spans="1:6" x14ac:dyDescent="0.25">
      <c r="A2487" t="s">
        <v>54</v>
      </c>
      <c r="B2487">
        <v>2014</v>
      </c>
      <c r="C2487" t="s">
        <v>21</v>
      </c>
      <c r="D2487" t="s">
        <v>107</v>
      </c>
      <c r="E2487" t="s">
        <v>25337</v>
      </c>
      <c r="F2487">
        <v>20</v>
      </c>
    </row>
    <row r="2488" spans="1:6" x14ac:dyDescent="0.25">
      <c r="A2488" t="s">
        <v>54</v>
      </c>
      <c r="B2488">
        <v>2014</v>
      </c>
      <c r="C2488" t="s">
        <v>21</v>
      </c>
      <c r="D2488" t="s">
        <v>39</v>
      </c>
      <c r="E2488" t="s">
        <v>25338</v>
      </c>
      <c r="F2488">
        <v>24</v>
      </c>
    </row>
    <row r="2489" spans="1:6" x14ac:dyDescent="0.25">
      <c r="A2489" t="s">
        <v>54</v>
      </c>
      <c r="B2489">
        <v>2014</v>
      </c>
      <c r="C2489" t="s">
        <v>21</v>
      </c>
      <c r="D2489" t="s">
        <v>103</v>
      </c>
      <c r="E2489" t="s">
        <v>25339</v>
      </c>
      <c r="F2489">
        <v>128</v>
      </c>
    </row>
    <row r="2490" spans="1:6" x14ac:dyDescent="0.25">
      <c r="A2490" t="s">
        <v>54</v>
      </c>
      <c r="B2490">
        <v>2014</v>
      </c>
      <c r="C2490" t="s">
        <v>17</v>
      </c>
      <c r="D2490" t="s">
        <v>38</v>
      </c>
      <c r="E2490" t="s">
        <v>25340</v>
      </c>
      <c r="F2490">
        <v>15</v>
      </c>
    </row>
    <row r="2491" spans="1:6" x14ac:dyDescent="0.25">
      <c r="A2491" t="s">
        <v>54</v>
      </c>
      <c r="B2491">
        <v>2014</v>
      </c>
      <c r="C2491" t="s">
        <v>17</v>
      </c>
      <c r="D2491" t="s">
        <v>40</v>
      </c>
      <c r="E2491" t="s">
        <v>25341</v>
      </c>
      <c r="F2491">
        <v>7</v>
      </c>
    </row>
    <row r="2492" spans="1:6" x14ac:dyDescent="0.25">
      <c r="A2492" t="s">
        <v>54</v>
      </c>
      <c r="B2492">
        <v>2014</v>
      </c>
      <c r="C2492" t="s">
        <v>17</v>
      </c>
      <c r="D2492" t="s">
        <v>102</v>
      </c>
      <c r="E2492" t="s">
        <v>25342</v>
      </c>
      <c r="F2492">
        <v>39</v>
      </c>
    </row>
    <row r="2493" spans="1:6" x14ac:dyDescent="0.25">
      <c r="A2493" t="s">
        <v>54</v>
      </c>
      <c r="B2493">
        <v>2014</v>
      </c>
      <c r="C2493" t="s">
        <v>17</v>
      </c>
      <c r="D2493" t="s">
        <v>107</v>
      </c>
      <c r="E2493" t="s">
        <v>25343</v>
      </c>
      <c r="F2493">
        <v>32</v>
      </c>
    </row>
    <row r="2494" spans="1:6" x14ac:dyDescent="0.25">
      <c r="A2494" t="s">
        <v>54</v>
      </c>
      <c r="B2494">
        <v>2014</v>
      </c>
      <c r="C2494" t="s">
        <v>17</v>
      </c>
      <c r="D2494" t="s">
        <v>39</v>
      </c>
      <c r="E2494" t="s">
        <v>25344</v>
      </c>
      <c r="F2494">
        <v>20</v>
      </c>
    </row>
    <row r="2495" spans="1:6" x14ac:dyDescent="0.25">
      <c r="A2495" t="s">
        <v>54</v>
      </c>
      <c r="B2495">
        <v>2014</v>
      </c>
      <c r="C2495" t="s">
        <v>17</v>
      </c>
      <c r="D2495" t="s">
        <v>103</v>
      </c>
      <c r="E2495" t="s">
        <v>25345</v>
      </c>
      <c r="F2495">
        <v>283</v>
      </c>
    </row>
    <row r="2496" spans="1:6" x14ac:dyDescent="0.25">
      <c r="A2496" t="s">
        <v>54</v>
      </c>
      <c r="B2496">
        <v>2014</v>
      </c>
      <c r="C2496" t="s">
        <v>22852</v>
      </c>
      <c r="D2496" t="s">
        <v>38</v>
      </c>
      <c r="E2496" t="s">
        <v>25346</v>
      </c>
      <c r="F2496">
        <v>1</v>
      </c>
    </row>
    <row r="2497" spans="1:6" x14ac:dyDescent="0.25">
      <c r="A2497" t="s">
        <v>54</v>
      </c>
      <c r="B2497">
        <v>2014</v>
      </c>
      <c r="C2497" t="s">
        <v>22852</v>
      </c>
      <c r="D2497" t="s">
        <v>40</v>
      </c>
      <c r="E2497" t="s">
        <v>25347</v>
      </c>
      <c r="F2497">
        <v>2</v>
      </c>
    </row>
    <row r="2498" spans="1:6" x14ac:dyDescent="0.25">
      <c r="A2498" t="s">
        <v>54</v>
      </c>
      <c r="B2498">
        <v>2014</v>
      </c>
      <c r="C2498" t="s">
        <v>22852</v>
      </c>
      <c r="D2498" t="s">
        <v>102</v>
      </c>
      <c r="E2498" t="s">
        <v>25348</v>
      </c>
      <c r="F2498">
        <v>3</v>
      </c>
    </row>
    <row r="2499" spans="1:6" x14ac:dyDescent="0.25">
      <c r="A2499" t="s">
        <v>54</v>
      </c>
      <c r="B2499">
        <v>2014</v>
      </c>
      <c r="C2499" t="s">
        <v>22852</v>
      </c>
      <c r="D2499" t="s">
        <v>107</v>
      </c>
      <c r="E2499" t="s">
        <v>25349</v>
      </c>
      <c r="F2499">
        <v>7</v>
      </c>
    </row>
    <row r="2500" spans="1:6" x14ac:dyDescent="0.25">
      <c r="A2500" t="s">
        <v>54</v>
      </c>
      <c r="B2500">
        <v>2014</v>
      </c>
      <c r="C2500" t="s">
        <v>22852</v>
      </c>
      <c r="D2500" t="s">
        <v>39</v>
      </c>
      <c r="E2500" t="s">
        <v>25350</v>
      </c>
      <c r="F2500">
        <v>5</v>
      </c>
    </row>
    <row r="2501" spans="1:6" x14ac:dyDescent="0.25">
      <c r="A2501" t="s">
        <v>54</v>
      </c>
      <c r="B2501">
        <v>2014</v>
      </c>
      <c r="C2501" t="s">
        <v>22852</v>
      </c>
      <c r="D2501" t="s">
        <v>103</v>
      </c>
      <c r="E2501" t="s">
        <v>25351</v>
      </c>
      <c r="F2501">
        <v>41</v>
      </c>
    </row>
    <row r="2502" spans="1:6" x14ac:dyDescent="0.25">
      <c r="A2502" t="s">
        <v>54</v>
      </c>
      <c r="B2502">
        <v>2014</v>
      </c>
      <c r="C2502" t="s">
        <v>19</v>
      </c>
      <c r="D2502" t="s">
        <v>38</v>
      </c>
      <c r="E2502" t="s">
        <v>25352</v>
      </c>
      <c r="F2502">
        <v>7</v>
      </c>
    </row>
    <row r="2503" spans="1:6" x14ac:dyDescent="0.25">
      <c r="A2503" t="s">
        <v>54</v>
      </c>
      <c r="B2503">
        <v>2014</v>
      </c>
      <c r="C2503" t="s">
        <v>19</v>
      </c>
      <c r="D2503" t="s">
        <v>40</v>
      </c>
      <c r="E2503" t="s">
        <v>25353</v>
      </c>
      <c r="F2503">
        <v>10</v>
      </c>
    </row>
    <row r="2504" spans="1:6" x14ac:dyDescent="0.25">
      <c r="A2504" t="s">
        <v>54</v>
      </c>
      <c r="B2504">
        <v>2014</v>
      </c>
      <c r="C2504" t="s">
        <v>19</v>
      </c>
      <c r="D2504" t="s">
        <v>102</v>
      </c>
      <c r="E2504" t="s">
        <v>25354</v>
      </c>
      <c r="F2504">
        <v>21</v>
      </c>
    </row>
    <row r="2505" spans="1:6" x14ac:dyDescent="0.25">
      <c r="A2505" t="s">
        <v>54</v>
      </c>
      <c r="B2505">
        <v>2014</v>
      </c>
      <c r="C2505" t="s">
        <v>19</v>
      </c>
      <c r="D2505" t="s">
        <v>107</v>
      </c>
      <c r="E2505" t="s">
        <v>25355</v>
      </c>
      <c r="F2505">
        <v>19</v>
      </c>
    </row>
    <row r="2506" spans="1:6" x14ac:dyDescent="0.25">
      <c r="A2506" t="s">
        <v>54</v>
      </c>
      <c r="B2506">
        <v>2014</v>
      </c>
      <c r="C2506" t="s">
        <v>19</v>
      </c>
      <c r="D2506" t="s">
        <v>39</v>
      </c>
      <c r="E2506" t="s">
        <v>25356</v>
      </c>
      <c r="F2506">
        <v>11</v>
      </c>
    </row>
    <row r="2507" spans="1:6" x14ac:dyDescent="0.25">
      <c r="A2507" t="s">
        <v>54</v>
      </c>
      <c r="B2507">
        <v>2014</v>
      </c>
      <c r="C2507" t="s">
        <v>19</v>
      </c>
      <c r="D2507" t="s">
        <v>103</v>
      </c>
      <c r="E2507" t="s">
        <v>25357</v>
      </c>
      <c r="F2507">
        <v>155</v>
      </c>
    </row>
    <row r="2508" spans="1:6" x14ac:dyDescent="0.25">
      <c r="A2508" t="s">
        <v>54</v>
      </c>
      <c r="B2508">
        <v>2014</v>
      </c>
      <c r="C2508" t="s">
        <v>20</v>
      </c>
      <c r="D2508" t="s">
        <v>38</v>
      </c>
      <c r="E2508" t="s">
        <v>25358</v>
      </c>
      <c r="F2508">
        <v>6</v>
      </c>
    </row>
    <row r="2509" spans="1:6" x14ac:dyDescent="0.25">
      <c r="A2509" t="s">
        <v>54</v>
      </c>
      <c r="B2509">
        <v>2014</v>
      </c>
      <c r="C2509" t="s">
        <v>20</v>
      </c>
      <c r="D2509" t="s">
        <v>40</v>
      </c>
      <c r="E2509" t="s">
        <v>25359</v>
      </c>
      <c r="F2509">
        <v>3</v>
      </c>
    </row>
    <row r="2510" spans="1:6" x14ac:dyDescent="0.25">
      <c r="A2510" t="s">
        <v>54</v>
      </c>
      <c r="B2510">
        <v>2014</v>
      </c>
      <c r="C2510" t="s">
        <v>20</v>
      </c>
      <c r="D2510" t="s">
        <v>102</v>
      </c>
      <c r="E2510" t="s">
        <v>25360</v>
      </c>
      <c r="F2510">
        <v>7</v>
      </c>
    </row>
    <row r="2511" spans="1:6" x14ac:dyDescent="0.25">
      <c r="A2511" t="s">
        <v>54</v>
      </c>
      <c r="B2511">
        <v>2014</v>
      </c>
      <c r="C2511" t="s">
        <v>20</v>
      </c>
      <c r="D2511" t="s">
        <v>107</v>
      </c>
      <c r="E2511" t="s">
        <v>25361</v>
      </c>
      <c r="F2511">
        <v>7</v>
      </c>
    </row>
    <row r="2512" spans="1:6" x14ac:dyDescent="0.25">
      <c r="A2512" t="s">
        <v>54</v>
      </c>
      <c r="B2512">
        <v>2014</v>
      </c>
      <c r="C2512" t="s">
        <v>20</v>
      </c>
      <c r="D2512" t="s">
        <v>39</v>
      </c>
      <c r="E2512" t="s">
        <v>25362</v>
      </c>
      <c r="F2512">
        <v>3</v>
      </c>
    </row>
    <row r="2513" spans="1:6" x14ac:dyDescent="0.25">
      <c r="A2513" t="s">
        <v>54</v>
      </c>
      <c r="B2513">
        <v>2014</v>
      </c>
      <c r="C2513" t="s">
        <v>20</v>
      </c>
      <c r="D2513" t="s">
        <v>103</v>
      </c>
      <c r="E2513" t="s">
        <v>25363</v>
      </c>
      <c r="F2513">
        <v>43</v>
      </c>
    </row>
    <row r="2514" spans="1:6" x14ac:dyDescent="0.25">
      <c r="A2514" t="s">
        <v>54</v>
      </c>
      <c r="B2514">
        <v>2014</v>
      </c>
      <c r="C2514" t="s">
        <v>18</v>
      </c>
      <c r="D2514" t="s">
        <v>38</v>
      </c>
      <c r="E2514" t="s">
        <v>25364</v>
      </c>
      <c r="F2514">
        <v>4</v>
      </c>
    </row>
    <row r="2515" spans="1:6" x14ac:dyDescent="0.25">
      <c r="A2515" t="s">
        <v>54</v>
      </c>
      <c r="B2515">
        <v>2014</v>
      </c>
      <c r="C2515" t="s">
        <v>18</v>
      </c>
      <c r="D2515" t="s">
        <v>40</v>
      </c>
      <c r="E2515" t="s">
        <v>25365</v>
      </c>
      <c r="F2515">
        <v>8</v>
      </c>
    </row>
    <row r="2516" spans="1:6" x14ac:dyDescent="0.25">
      <c r="A2516" t="s">
        <v>54</v>
      </c>
      <c r="B2516">
        <v>2014</v>
      </c>
      <c r="C2516" t="s">
        <v>18</v>
      </c>
      <c r="D2516" t="s">
        <v>102</v>
      </c>
      <c r="E2516" t="s">
        <v>25366</v>
      </c>
      <c r="F2516">
        <v>18</v>
      </c>
    </row>
    <row r="2517" spans="1:6" x14ac:dyDescent="0.25">
      <c r="A2517" t="s">
        <v>54</v>
      </c>
      <c r="B2517">
        <v>2014</v>
      </c>
      <c r="C2517" t="s">
        <v>18</v>
      </c>
      <c r="D2517" t="s">
        <v>107</v>
      </c>
      <c r="E2517" t="s">
        <v>25367</v>
      </c>
      <c r="F2517">
        <v>12</v>
      </c>
    </row>
    <row r="2518" spans="1:6" x14ac:dyDescent="0.25">
      <c r="A2518" t="s">
        <v>54</v>
      </c>
      <c r="B2518">
        <v>2014</v>
      </c>
      <c r="C2518" t="s">
        <v>18</v>
      </c>
      <c r="D2518" t="s">
        <v>39</v>
      </c>
      <c r="E2518" t="s">
        <v>25368</v>
      </c>
      <c r="F2518">
        <v>10</v>
      </c>
    </row>
    <row r="2519" spans="1:6" x14ac:dyDescent="0.25">
      <c r="A2519" t="s">
        <v>54</v>
      </c>
      <c r="B2519">
        <v>2014</v>
      </c>
      <c r="C2519" t="s">
        <v>18</v>
      </c>
      <c r="D2519" t="s">
        <v>103</v>
      </c>
      <c r="E2519" t="s">
        <v>25369</v>
      </c>
      <c r="F2519">
        <v>124</v>
      </c>
    </row>
    <row r="2520" spans="1:6" x14ac:dyDescent="0.25">
      <c r="A2520" t="s">
        <v>57</v>
      </c>
      <c r="B2520">
        <v>2010</v>
      </c>
      <c r="C2520" t="s">
        <v>14</v>
      </c>
      <c r="D2520" t="s">
        <v>38</v>
      </c>
      <c r="E2520" t="s">
        <v>25370</v>
      </c>
      <c r="F2520">
        <v>14</v>
      </c>
    </row>
    <row r="2521" spans="1:6" x14ac:dyDescent="0.25">
      <c r="A2521" t="s">
        <v>57</v>
      </c>
      <c r="B2521">
        <v>2010</v>
      </c>
      <c r="C2521" t="s">
        <v>14</v>
      </c>
      <c r="D2521" t="s">
        <v>40</v>
      </c>
      <c r="E2521" t="s">
        <v>25371</v>
      </c>
      <c r="F2521">
        <v>4</v>
      </c>
    </row>
    <row r="2522" spans="1:6" x14ac:dyDescent="0.25">
      <c r="A2522" t="s">
        <v>57</v>
      </c>
      <c r="B2522">
        <v>2010</v>
      </c>
      <c r="C2522" t="s">
        <v>14</v>
      </c>
      <c r="D2522" t="s">
        <v>102</v>
      </c>
      <c r="E2522" t="s">
        <v>25372</v>
      </c>
      <c r="F2522">
        <v>28</v>
      </c>
    </row>
    <row r="2523" spans="1:6" x14ac:dyDescent="0.25">
      <c r="A2523" t="s">
        <v>57</v>
      </c>
      <c r="B2523">
        <v>2010</v>
      </c>
      <c r="C2523" t="s">
        <v>14</v>
      </c>
      <c r="D2523" t="s">
        <v>107</v>
      </c>
      <c r="E2523" t="s">
        <v>25373</v>
      </c>
      <c r="F2523">
        <v>32</v>
      </c>
    </row>
    <row r="2524" spans="1:6" x14ac:dyDescent="0.25">
      <c r="A2524" t="s">
        <v>57</v>
      </c>
      <c r="B2524">
        <v>2010</v>
      </c>
      <c r="C2524" t="s">
        <v>14</v>
      </c>
      <c r="D2524" t="s">
        <v>39</v>
      </c>
      <c r="E2524" t="s">
        <v>25374</v>
      </c>
      <c r="F2524">
        <v>27</v>
      </c>
    </row>
    <row r="2525" spans="1:6" x14ac:dyDescent="0.25">
      <c r="A2525" t="s">
        <v>57</v>
      </c>
      <c r="B2525">
        <v>2010</v>
      </c>
      <c r="C2525" t="s">
        <v>14</v>
      </c>
      <c r="D2525" t="s">
        <v>103</v>
      </c>
      <c r="E2525" t="s">
        <v>25375</v>
      </c>
      <c r="F2525">
        <v>333</v>
      </c>
    </row>
    <row r="2526" spans="1:6" x14ac:dyDescent="0.25">
      <c r="A2526" t="s">
        <v>57</v>
      </c>
      <c r="B2526">
        <v>2010</v>
      </c>
      <c r="C2526" t="s">
        <v>12</v>
      </c>
      <c r="D2526" t="s">
        <v>40</v>
      </c>
      <c r="E2526" t="s">
        <v>25376</v>
      </c>
      <c r="F2526">
        <v>1</v>
      </c>
    </row>
    <row r="2527" spans="1:6" x14ac:dyDescent="0.25">
      <c r="A2527" t="s">
        <v>57</v>
      </c>
      <c r="B2527">
        <v>2010</v>
      </c>
      <c r="C2527" t="s">
        <v>12</v>
      </c>
      <c r="D2527" t="s">
        <v>107</v>
      </c>
      <c r="E2527" t="s">
        <v>25377</v>
      </c>
      <c r="F2527">
        <v>2</v>
      </c>
    </row>
    <row r="2528" spans="1:6" x14ac:dyDescent="0.25">
      <c r="A2528" t="s">
        <v>57</v>
      </c>
      <c r="B2528">
        <v>2010</v>
      </c>
      <c r="C2528" t="s">
        <v>12</v>
      </c>
      <c r="D2528" t="s">
        <v>39</v>
      </c>
      <c r="E2528" t="s">
        <v>25378</v>
      </c>
      <c r="F2528">
        <v>2</v>
      </c>
    </row>
    <row r="2529" spans="1:6" x14ac:dyDescent="0.25">
      <c r="A2529" t="s">
        <v>57</v>
      </c>
      <c r="B2529">
        <v>2010</v>
      </c>
      <c r="C2529" t="s">
        <v>12</v>
      </c>
      <c r="D2529" t="s">
        <v>103</v>
      </c>
      <c r="E2529" t="s">
        <v>25379</v>
      </c>
      <c r="F2529">
        <v>19</v>
      </c>
    </row>
    <row r="2530" spans="1:6" x14ac:dyDescent="0.25">
      <c r="A2530" t="s">
        <v>57</v>
      </c>
      <c r="B2530">
        <v>2010</v>
      </c>
      <c r="C2530" t="s">
        <v>22</v>
      </c>
      <c r="D2530" t="s">
        <v>38</v>
      </c>
      <c r="E2530" t="s">
        <v>25380</v>
      </c>
      <c r="F2530">
        <v>19</v>
      </c>
    </row>
    <row r="2531" spans="1:6" x14ac:dyDescent="0.25">
      <c r="A2531" t="s">
        <v>57</v>
      </c>
      <c r="B2531">
        <v>2010</v>
      </c>
      <c r="C2531" t="s">
        <v>22</v>
      </c>
      <c r="D2531" t="s">
        <v>40</v>
      </c>
      <c r="E2531" t="s">
        <v>25381</v>
      </c>
      <c r="F2531">
        <v>5</v>
      </c>
    </row>
    <row r="2532" spans="1:6" x14ac:dyDescent="0.25">
      <c r="A2532" t="s">
        <v>57</v>
      </c>
      <c r="B2532">
        <v>2010</v>
      </c>
      <c r="C2532" t="s">
        <v>22</v>
      </c>
      <c r="D2532" t="s">
        <v>102</v>
      </c>
      <c r="E2532" t="s">
        <v>25382</v>
      </c>
      <c r="F2532">
        <v>22</v>
      </c>
    </row>
    <row r="2533" spans="1:6" x14ac:dyDescent="0.25">
      <c r="A2533" t="s">
        <v>57</v>
      </c>
      <c r="B2533">
        <v>2010</v>
      </c>
      <c r="C2533" t="s">
        <v>22</v>
      </c>
      <c r="D2533" t="s">
        <v>107</v>
      </c>
      <c r="E2533" t="s">
        <v>25383</v>
      </c>
      <c r="F2533">
        <v>24</v>
      </c>
    </row>
    <row r="2534" spans="1:6" x14ac:dyDescent="0.25">
      <c r="A2534" t="s">
        <v>57</v>
      </c>
      <c r="B2534">
        <v>2010</v>
      </c>
      <c r="C2534" t="s">
        <v>22</v>
      </c>
      <c r="D2534" t="s">
        <v>39</v>
      </c>
      <c r="E2534" t="s">
        <v>25384</v>
      </c>
      <c r="F2534">
        <v>60</v>
      </c>
    </row>
    <row r="2535" spans="1:6" x14ac:dyDescent="0.25">
      <c r="A2535" t="s">
        <v>57</v>
      </c>
      <c r="B2535">
        <v>2010</v>
      </c>
      <c r="C2535" t="s">
        <v>22</v>
      </c>
      <c r="D2535" t="s">
        <v>103</v>
      </c>
      <c r="E2535" t="s">
        <v>25385</v>
      </c>
      <c r="F2535">
        <v>230</v>
      </c>
    </row>
    <row r="2536" spans="1:6" x14ac:dyDescent="0.25">
      <c r="A2536" t="s">
        <v>57</v>
      </c>
      <c r="B2536">
        <v>2010</v>
      </c>
      <c r="C2536" t="s">
        <v>23</v>
      </c>
      <c r="D2536" t="s">
        <v>38</v>
      </c>
      <c r="E2536" t="s">
        <v>25386</v>
      </c>
      <c r="F2536">
        <v>9</v>
      </c>
    </row>
    <row r="2537" spans="1:6" x14ac:dyDescent="0.25">
      <c r="A2537" t="s">
        <v>57</v>
      </c>
      <c r="B2537">
        <v>2010</v>
      </c>
      <c r="C2537" t="s">
        <v>23</v>
      </c>
      <c r="D2537" t="s">
        <v>40</v>
      </c>
      <c r="E2537" t="s">
        <v>25387</v>
      </c>
      <c r="F2537">
        <v>3</v>
      </c>
    </row>
    <row r="2538" spans="1:6" x14ac:dyDescent="0.25">
      <c r="A2538" t="s">
        <v>57</v>
      </c>
      <c r="B2538">
        <v>2010</v>
      </c>
      <c r="C2538" t="s">
        <v>23</v>
      </c>
      <c r="D2538" t="s">
        <v>102</v>
      </c>
      <c r="E2538" t="s">
        <v>25388</v>
      </c>
      <c r="F2538">
        <v>22</v>
      </c>
    </row>
    <row r="2539" spans="1:6" x14ac:dyDescent="0.25">
      <c r="A2539" t="s">
        <v>57</v>
      </c>
      <c r="B2539">
        <v>2010</v>
      </c>
      <c r="C2539" t="s">
        <v>23</v>
      </c>
      <c r="D2539" t="s">
        <v>107</v>
      </c>
      <c r="E2539" t="s">
        <v>25389</v>
      </c>
      <c r="F2539">
        <v>9</v>
      </c>
    </row>
    <row r="2540" spans="1:6" x14ac:dyDescent="0.25">
      <c r="A2540" t="s">
        <v>57</v>
      </c>
      <c r="B2540">
        <v>2010</v>
      </c>
      <c r="C2540" t="s">
        <v>23</v>
      </c>
      <c r="D2540" t="s">
        <v>39</v>
      </c>
      <c r="E2540" t="s">
        <v>25390</v>
      </c>
      <c r="F2540">
        <v>30</v>
      </c>
    </row>
    <row r="2541" spans="1:6" x14ac:dyDescent="0.25">
      <c r="A2541" t="s">
        <v>57</v>
      </c>
      <c r="B2541">
        <v>2010</v>
      </c>
      <c r="C2541" t="s">
        <v>23</v>
      </c>
      <c r="D2541" t="s">
        <v>103</v>
      </c>
      <c r="E2541" t="s">
        <v>25391</v>
      </c>
      <c r="F2541">
        <v>182</v>
      </c>
    </row>
    <row r="2542" spans="1:6" x14ac:dyDescent="0.25">
      <c r="A2542" t="s">
        <v>57</v>
      </c>
      <c r="B2542">
        <v>2010</v>
      </c>
      <c r="C2542" t="s">
        <v>21</v>
      </c>
      <c r="D2542" t="s">
        <v>38</v>
      </c>
      <c r="E2542" t="s">
        <v>25392</v>
      </c>
      <c r="F2542">
        <v>8</v>
      </c>
    </row>
    <row r="2543" spans="1:6" x14ac:dyDescent="0.25">
      <c r="A2543" t="s">
        <v>57</v>
      </c>
      <c r="B2543">
        <v>2010</v>
      </c>
      <c r="C2543" t="s">
        <v>21</v>
      </c>
      <c r="D2543" t="s">
        <v>40</v>
      </c>
      <c r="E2543" t="s">
        <v>25393</v>
      </c>
      <c r="F2543">
        <v>3</v>
      </c>
    </row>
    <row r="2544" spans="1:6" x14ac:dyDescent="0.25">
      <c r="A2544" t="s">
        <v>57</v>
      </c>
      <c r="B2544">
        <v>2010</v>
      </c>
      <c r="C2544" t="s">
        <v>21</v>
      </c>
      <c r="D2544" t="s">
        <v>102</v>
      </c>
      <c r="E2544" t="s">
        <v>25394</v>
      </c>
      <c r="F2544">
        <v>27</v>
      </c>
    </row>
    <row r="2545" spans="1:6" x14ac:dyDescent="0.25">
      <c r="A2545" t="s">
        <v>57</v>
      </c>
      <c r="B2545">
        <v>2010</v>
      </c>
      <c r="C2545" t="s">
        <v>21</v>
      </c>
      <c r="D2545" t="s">
        <v>107</v>
      </c>
      <c r="E2545" t="s">
        <v>25395</v>
      </c>
      <c r="F2545">
        <v>17</v>
      </c>
    </row>
    <row r="2546" spans="1:6" x14ac:dyDescent="0.25">
      <c r="A2546" t="s">
        <v>57</v>
      </c>
      <c r="B2546">
        <v>2010</v>
      </c>
      <c r="C2546" t="s">
        <v>21</v>
      </c>
      <c r="D2546" t="s">
        <v>39</v>
      </c>
      <c r="E2546" t="s">
        <v>25396</v>
      </c>
      <c r="F2546">
        <v>50</v>
      </c>
    </row>
    <row r="2547" spans="1:6" x14ac:dyDescent="0.25">
      <c r="A2547" t="s">
        <v>57</v>
      </c>
      <c r="B2547">
        <v>2010</v>
      </c>
      <c r="C2547" t="s">
        <v>21</v>
      </c>
      <c r="D2547" t="s">
        <v>103</v>
      </c>
      <c r="E2547" t="s">
        <v>25397</v>
      </c>
      <c r="F2547">
        <v>173</v>
      </c>
    </row>
    <row r="2548" spans="1:6" x14ac:dyDescent="0.25">
      <c r="A2548" t="s">
        <v>57</v>
      </c>
      <c r="B2548">
        <v>2010</v>
      </c>
      <c r="C2548" t="s">
        <v>17</v>
      </c>
      <c r="D2548" t="s">
        <v>38</v>
      </c>
      <c r="E2548" t="s">
        <v>25398</v>
      </c>
      <c r="F2548">
        <v>10</v>
      </c>
    </row>
    <row r="2549" spans="1:6" x14ac:dyDescent="0.25">
      <c r="A2549" t="s">
        <v>57</v>
      </c>
      <c r="B2549">
        <v>2010</v>
      </c>
      <c r="C2549" t="s">
        <v>17</v>
      </c>
      <c r="D2549" t="s">
        <v>40</v>
      </c>
      <c r="E2549" t="s">
        <v>25399</v>
      </c>
      <c r="F2549">
        <v>7</v>
      </c>
    </row>
    <row r="2550" spans="1:6" x14ac:dyDescent="0.25">
      <c r="A2550" t="s">
        <v>57</v>
      </c>
      <c r="B2550">
        <v>2010</v>
      </c>
      <c r="C2550" t="s">
        <v>17</v>
      </c>
      <c r="D2550" t="s">
        <v>102</v>
      </c>
      <c r="E2550" t="s">
        <v>25400</v>
      </c>
      <c r="F2550">
        <v>18</v>
      </c>
    </row>
    <row r="2551" spans="1:6" x14ac:dyDescent="0.25">
      <c r="A2551" t="s">
        <v>57</v>
      </c>
      <c r="B2551">
        <v>2010</v>
      </c>
      <c r="C2551" t="s">
        <v>17</v>
      </c>
      <c r="D2551" t="s">
        <v>107</v>
      </c>
      <c r="E2551" t="s">
        <v>25401</v>
      </c>
      <c r="F2551">
        <v>45</v>
      </c>
    </row>
    <row r="2552" spans="1:6" x14ac:dyDescent="0.25">
      <c r="A2552" t="s">
        <v>57</v>
      </c>
      <c r="B2552">
        <v>2010</v>
      </c>
      <c r="C2552" t="s">
        <v>17</v>
      </c>
      <c r="D2552" t="s">
        <v>39</v>
      </c>
      <c r="E2552" t="s">
        <v>25402</v>
      </c>
      <c r="F2552">
        <v>31</v>
      </c>
    </row>
    <row r="2553" spans="1:6" x14ac:dyDescent="0.25">
      <c r="A2553" t="s">
        <v>57</v>
      </c>
      <c r="B2553">
        <v>2010</v>
      </c>
      <c r="C2553" t="s">
        <v>17</v>
      </c>
      <c r="D2553" t="s">
        <v>103</v>
      </c>
      <c r="E2553" t="s">
        <v>25403</v>
      </c>
      <c r="F2553">
        <v>240</v>
      </c>
    </row>
    <row r="2554" spans="1:6" x14ac:dyDescent="0.25">
      <c r="A2554" t="s">
        <v>57</v>
      </c>
      <c r="B2554">
        <v>2010</v>
      </c>
      <c r="C2554" t="s">
        <v>22852</v>
      </c>
      <c r="D2554" t="s">
        <v>102</v>
      </c>
      <c r="E2554" t="s">
        <v>25404</v>
      </c>
      <c r="F2554">
        <v>2</v>
      </c>
    </row>
    <row r="2555" spans="1:6" x14ac:dyDescent="0.25">
      <c r="A2555" t="s">
        <v>57</v>
      </c>
      <c r="B2555">
        <v>2010</v>
      </c>
      <c r="C2555" t="s">
        <v>22852</v>
      </c>
      <c r="D2555" t="s">
        <v>107</v>
      </c>
      <c r="E2555" t="s">
        <v>25405</v>
      </c>
      <c r="F2555">
        <v>1</v>
      </c>
    </row>
    <row r="2556" spans="1:6" x14ac:dyDescent="0.25">
      <c r="A2556" t="s">
        <v>57</v>
      </c>
      <c r="B2556">
        <v>2010</v>
      </c>
      <c r="C2556" t="s">
        <v>15</v>
      </c>
      <c r="D2556" t="s">
        <v>102</v>
      </c>
      <c r="E2556" t="s">
        <v>25406</v>
      </c>
      <c r="F2556">
        <v>2</v>
      </c>
    </row>
    <row r="2557" spans="1:6" x14ac:dyDescent="0.25">
      <c r="A2557" t="s">
        <v>57</v>
      </c>
      <c r="B2557">
        <v>2010</v>
      </c>
      <c r="C2557" t="s">
        <v>15</v>
      </c>
      <c r="D2557" t="s">
        <v>107</v>
      </c>
      <c r="E2557" t="s">
        <v>25407</v>
      </c>
      <c r="F2557">
        <v>2</v>
      </c>
    </row>
    <row r="2558" spans="1:6" x14ac:dyDescent="0.25">
      <c r="A2558" t="s">
        <v>57</v>
      </c>
      <c r="B2558">
        <v>2010</v>
      </c>
      <c r="C2558" t="s">
        <v>15</v>
      </c>
      <c r="D2558" t="s">
        <v>39</v>
      </c>
      <c r="E2558" t="s">
        <v>25408</v>
      </c>
      <c r="F2558">
        <v>1</v>
      </c>
    </row>
    <row r="2559" spans="1:6" x14ac:dyDescent="0.25">
      <c r="A2559" t="s">
        <v>57</v>
      </c>
      <c r="B2559">
        <v>2010</v>
      </c>
      <c r="C2559" t="s">
        <v>15</v>
      </c>
      <c r="D2559" t="s">
        <v>103</v>
      </c>
      <c r="E2559" t="s">
        <v>25409</v>
      </c>
      <c r="F2559">
        <v>34</v>
      </c>
    </row>
    <row r="2560" spans="1:6" x14ac:dyDescent="0.25">
      <c r="A2560" t="s">
        <v>57</v>
      </c>
      <c r="B2560">
        <v>2010</v>
      </c>
      <c r="C2560" t="s">
        <v>19</v>
      </c>
      <c r="D2560" t="s">
        <v>38</v>
      </c>
      <c r="E2560" t="s">
        <v>25410</v>
      </c>
      <c r="F2560">
        <v>9</v>
      </c>
    </row>
    <row r="2561" spans="1:6" x14ac:dyDescent="0.25">
      <c r="A2561" t="s">
        <v>57</v>
      </c>
      <c r="B2561">
        <v>2010</v>
      </c>
      <c r="C2561" t="s">
        <v>19</v>
      </c>
      <c r="D2561" t="s">
        <v>40</v>
      </c>
      <c r="E2561" t="s">
        <v>25411</v>
      </c>
      <c r="F2561">
        <v>1</v>
      </c>
    </row>
    <row r="2562" spans="1:6" x14ac:dyDescent="0.25">
      <c r="A2562" t="s">
        <v>57</v>
      </c>
      <c r="B2562">
        <v>2010</v>
      </c>
      <c r="C2562" t="s">
        <v>19</v>
      </c>
      <c r="D2562" t="s">
        <v>102</v>
      </c>
      <c r="E2562" t="s">
        <v>25412</v>
      </c>
      <c r="F2562">
        <v>12</v>
      </c>
    </row>
    <row r="2563" spans="1:6" x14ac:dyDescent="0.25">
      <c r="A2563" t="s">
        <v>57</v>
      </c>
      <c r="B2563">
        <v>2010</v>
      </c>
      <c r="C2563" t="s">
        <v>19</v>
      </c>
      <c r="D2563" t="s">
        <v>107</v>
      </c>
      <c r="E2563" t="s">
        <v>25413</v>
      </c>
      <c r="F2563">
        <v>19</v>
      </c>
    </row>
    <row r="2564" spans="1:6" x14ac:dyDescent="0.25">
      <c r="A2564" t="s">
        <v>57</v>
      </c>
      <c r="B2564">
        <v>2010</v>
      </c>
      <c r="C2564" t="s">
        <v>19</v>
      </c>
      <c r="D2564" t="s">
        <v>39</v>
      </c>
      <c r="E2564" t="s">
        <v>25414</v>
      </c>
      <c r="F2564">
        <v>20</v>
      </c>
    </row>
    <row r="2565" spans="1:6" x14ac:dyDescent="0.25">
      <c r="A2565" t="s">
        <v>57</v>
      </c>
      <c r="B2565">
        <v>2010</v>
      </c>
      <c r="C2565" t="s">
        <v>19</v>
      </c>
      <c r="D2565" t="s">
        <v>103</v>
      </c>
      <c r="E2565" t="s">
        <v>25415</v>
      </c>
      <c r="F2565">
        <v>150</v>
      </c>
    </row>
    <row r="2566" spans="1:6" x14ac:dyDescent="0.25">
      <c r="A2566" t="s">
        <v>57</v>
      </c>
      <c r="B2566">
        <v>2010</v>
      </c>
      <c r="C2566" t="s">
        <v>20</v>
      </c>
      <c r="D2566" t="s">
        <v>102</v>
      </c>
      <c r="E2566" t="s">
        <v>25416</v>
      </c>
      <c r="F2566">
        <v>3</v>
      </c>
    </row>
    <row r="2567" spans="1:6" x14ac:dyDescent="0.25">
      <c r="A2567" t="s">
        <v>57</v>
      </c>
      <c r="B2567">
        <v>2010</v>
      </c>
      <c r="C2567" t="s">
        <v>20</v>
      </c>
      <c r="D2567" t="s">
        <v>107</v>
      </c>
      <c r="E2567" t="s">
        <v>25417</v>
      </c>
      <c r="F2567">
        <v>1</v>
      </c>
    </row>
    <row r="2568" spans="1:6" x14ac:dyDescent="0.25">
      <c r="A2568" t="s">
        <v>57</v>
      </c>
      <c r="B2568">
        <v>2010</v>
      </c>
      <c r="C2568" t="s">
        <v>20</v>
      </c>
      <c r="D2568" t="s">
        <v>39</v>
      </c>
      <c r="E2568" t="s">
        <v>25418</v>
      </c>
      <c r="F2568">
        <v>3</v>
      </c>
    </row>
    <row r="2569" spans="1:6" x14ac:dyDescent="0.25">
      <c r="A2569" t="s">
        <v>57</v>
      </c>
      <c r="B2569">
        <v>2010</v>
      </c>
      <c r="C2569" t="s">
        <v>20</v>
      </c>
      <c r="D2569" t="s">
        <v>103</v>
      </c>
      <c r="E2569" t="s">
        <v>25419</v>
      </c>
      <c r="F2569">
        <v>47</v>
      </c>
    </row>
    <row r="2570" spans="1:6" x14ac:dyDescent="0.25">
      <c r="A2570" t="s">
        <v>57</v>
      </c>
      <c r="B2570">
        <v>2010</v>
      </c>
      <c r="C2570" t="s">
        <v>18</v>
      </c>
      <c r="D2570" t="s">
        <v>38</v>
      </c>
      <c r="E2570" t="s">
        <v>25420</v>
      </c>
      <c r="F2570">
        <v>11</v>
      </c>
    </row>
    <row r="2571" spans="1:6" x14ac:dyDescent="0.25">
      <c r="A2571" t="s">
        <v>57</v>
      </c>
      <c r="B2571">
        <v>2010</v>
      </c>
      <c r="C2571" t="s">
        <v>18</v>
      </c>
      <c r="D2571" t="s">
        <v>40</v>
      </c>
      <c r="E2571" t="s">
        <v>25421</v>
      </c>
      <c r="F2571">
        <v>5</v>
      </c>
    </row>
    <row r="2572" spans="1:6" x14ac:dyDescent="0.25">
      <c r="A2572" t="s">
        <v>57</v>
      </c>
      <c r="B2572">
        <v>2010</v>
      </c>
      <c r="C2572" t="s">
        <v>18</v>
      </c>
      <c r="D2572" t="s">
        <v>102</v>
      </c>
      <c r="E2572" t="s">
        <v>25422</v>
      </c>
      <c r="F2572">
        <v>14</v>
      </c>
    </row>
    <row r="2573" spans="1:6" x14ac:dyDescent="0.25">
      <c r="A2573" t="s">
        <v>57</v>
      </c>
      <c r="B2573">
        <v>2010</v>
      </c>
      <c r="C2573" t="s">
        <v>18</v>
      </c>
      <c r="D2573" t="s">
        <v>107</v>
      </c>
      <c r="E2573" t="s">
        <v>25423</v>
      </c>
      <c r="F2573">
        <v>22</v>
      </c>
    </row>
    <row r="2574" spans="1:6" x14ac:dyDescent="0.25">
      <c r="A2574" t="s">
        <v>57</v>
      </c>
      <c r="B2574">
        <v>2010</v>
      </c>
      <c r="C2574" t="s">
        <v>18</v>
      </c>
      <c r="D2574" t="s">
        <v>39</v>
      </c>
      <c r="E2574" t="s">
        <v>25424</v>
      </c>
      <c r="F2574">
        <v>35</v>
      </c>
    </row>
    <row r="2575" spans="1:6" x14ac:dyDescent="0.25">
      <c r="A2575" t="s">
        <v>57</v>
      </c>
      <c r="B2575">
        <v>2010</v>
      </c>
      <c r="C2575" t="s">
        <v>18</v>
      </c>
      <c r="D2575" t="s">
        <v>103</v>
      </c>
      <c r="E2575" t="s">
        <v>25425</v>
      </c>
      <c r="F2575">
        <v>118</v>
      </c>
    </row>
    <row r="2576" spans="1:6" x14ac:dyDescent="0.25">
      <c r="A2576" t="s">
        <v>57</v>
      </c>
      <c r="B2576">
        <v>2011</v>
      </c>
      <c r="C2576" t="s">
        <v>14</v>
      </c>
      <c r="D2576" t="s">
        <v>38</v>
      </c>
      <c r="E2576" t="s">
        <v>25426</v>
      </c>
      <c r="F2576">
        <v>5</v>
      </c>
    </row>
    <row r="2577" spans="1:6" x14ac:dyDescent="0.25">
      <c r="A2577" t="s">
        <v>57</v>
      </c>
      <c r="B2577">
        <v>2011</v>
      </c>
      <c r="C2577" t="s">
        <v>14</v>
      </c>
      <c r="D2577" t="s">
        <v>40</v>
      </c>
      <c r="E2577" t="s">
        <v>25427</v>
      </c>
      <c r="F2577">
        <v>4</v>
      </c>
    </row>
    <row r="2578" spans="1:6" x14ac:dyDescent="0.25">
      <c r="A2578" t="s">
        <v>57</v>
      </c>
      <c r="B2578">
        <v>2011</v>
      </c>
      <c r="C2578" t="s">
        <v>14</v>
      </c>
      <c r="D2578" t="s">
        <v>102</v>
      </c>
      <c r="E2578" t="s">
        <v>25428</v>
      </c>
      <c r="F2578">
        <v>48</v>
      </c>
    </row>
    <row r="2579" spans="1:6" x14ac:dyDescent="0.25">
      <c r="A2579" t="s">
        <v>57</v>
      </c>
      <c r="B2579">
        <v>2011</v>
      </c>
      <c r="C2579" t="s">
        <v>14</v>
      </c>
      <c r="D2579" t="s">
        <v>107</v>
      </c>
      <c r="E2579" t="s">
        <v>25429</v>
      </c>
      <c r="F2579">
        <v>24</v>
      </c>
    </row>
    <row r="2580" spans="1:6" x14ac:dyDescent="0.25">
      <c r="A2580" t="s">
        <v>57</v>
      </c>
      <c r="B2580">
        <v>2011</v>
      </c>
      <c r="C2580" t="s">
        <v>14</v>
      </c>
      <c r="D2580" t="s">
        <v>39</v>
      </c>
      <c r="E2580" t="s">
        <v>25430</v>
      </c>
      <c r="F2580">
        <v>61</v>
      </c>
    </row>
    <row r="2581" spans="1:6" x14ac:dyDescent="0.25">
      <c r="A2581" t="s">
        <v>57</v>
      </c>
      <c r="B2581">
        <v>2011</v>
      </c>
      <c r="C2581" t="s">
        <v>14</v>
      </c>
      <c r="D2581" t="s">
        <v>103</v>
      </c>
      <c r="E2581" t="s">
        <v>25431</v>
      </c>
      <c r="F2581">
        <v>290</v>
      </c>
    </row>
    <row r="2582" spans="1:6" x14ac:dyDescent="0.25">
      <c r="A2582" t="s">
        <v>57</v>
      </c>
      <c r="B2582">
        <v>2011</v>
      </c>
      <c r="C2582" t="s">
        <v>12</v>
      </c>
      <c r="D2582" t="s">
        <v>102</v>
      </c>
      <c r="E2582" t="s">
        <v>25432</v>
      </c>
      <c r="F2582">
        <v>2</v>
      </c>
    </row>
    <row r="2583" spans="1:6" x14ac:dyDescent="0.25">
      <c r="A2583" t="s">
        <v>57</v>
      </c>
      <c r="B2583">
        <v>2011</v>
      </c>
      <c r="C2583" t="s">
        <v>12</v>
      </c>
      <c r="D2583" t="s">
        <v>107</v>
      </c>
      <c r="E2583" t="s">
        <v>25433</v>
      </c>
      <c r="F2583">
        <v>2</v>
      </c>
    </row>
    <row r="2584" spans="1:6" x14ac:dyDescent="0.25">
      <c r="A2584" t="s">
        <v>57</v>
      </c>
      <c r="B2584">
        <v>2011</v>
      </c>
      <c r="C2584" t="s">
        <v>12</v>
      </c>
      <c r="D2584" t="s">
        <v>39</v>
      </c>
      <c r="E2584" t="s">
        <v>25434</v>
      </c>
      <c r="F2584">
        <v>3</v>
      </c>
    </row>
    <row r="2585" spans="1:6" x14ac:dyDescent="0.25">
      <c r="A2585" t="s">
        <v>57</v>
      </c>
      <c r="B2585">
        <v>2011</v>
      </c>
      <c r="C2585" t="s">
        <v>12</v>
      </c>
      <c r="D2585" t="s">
        <v>103</v>
      </c>
      <c r="E2585" t="s">
        <v>25435</v>
      </c>
      <c r="F2585">
        <v>20</v>
      </c>
    </row>
    <row r="2586" spans="1:6" x14ac:dyDescent="0.25">
      <c r="A2586" t="s">
        <v>57</v>
      </c>
      <c r="B2586">
        <v>2011</v>
      </c>
      <c r="C2586" t="s">
        <v>22</v>
      </c>
      <c r="D2586" t="s">
        <v>38</v>
      </c>
      <c r="E2586" t="s">
        <v>25436</v>
      </c>
      <c r="F2586">
        <v>8</v>
      </c>
    </row>
    <row r="2587" spans="1:6" x14ac:dyDescent="0.25">
      <c r="A2587" t="s">
        <v>57</v>
      </c>
      <c r="B2587">
        <v>2011</v>
      </c>
      <c r="C2587" t="s">
        <v>22</v>
      </c>
      <c r="D2587" t="s">
        <v>40</v>
      </c>
      <c r="E2587" t="s">
        <v>25437</v>
      </c>
      <c r="F2587">
        <v>1</v>
      </c>
    </row>
    <row r="2588" spans="1:6" x14ac:dyDescent="0.25">
      <c r="A2588" t="s">
        <v>57</v>
      </c>
      <c r="B2588">
        <v>2011</v>
      </c>
      <c r="C2588" t="s">
        <v>22</v>
      </c>
      <c r="D2588" t="s">
        <v>102</v>
      </c>
      <c r="E2588" t="s">
        <v>25438</v>
      </c>
      <c r="F2588">
        <v>24</v>
      </c>
    </row>
    <row r="2589" spans="1:6" x14ac:dyDescent="0.25">
      <c r="A2589" t="s">
        <v>57</v>
      </c>
      <c r="B2589">
        <v>2011</v>
      </c>
      <c r="C2589" t="s">
        <v>22</v>
      </c>
      <c r="D2589" t="s">
        <v>107</v>
      </c>
      <c r="E2589" t="s">
        <v>25439</v>
      </c>
      <c r="F2589">
        <v>19</v>
      </c>
    </row>
    <row r="2590" spans="1:6" x14ac:dyDescent="0.25">
      <c r="A2590" t="s">
        <v>57</v>
      </c>
      <c r="B2590">
        <v>2011</v>
      </c>
      <c r="C2590" t="s">
        <v>22</v>
      </c>
      <c r="D2590" t="s">
        <v>39</v>
      </c>
      <c r="E2590" t="s">
        <v>25440</v>
      </c>
      <c r="F2590">
        <v>80</v>
      </c>
    </row>
    <row r="2591" spans="1:6" x14ac:dyDescent="0.25">
      <c r="A2591" t="s">
        <v>57</v>
      </c>
      <c r="B2591">
        <v>2011</v>
      </c>
      <c r="C2591" t="s">
        <v>22</v>
      </c>
      <c r="D2591" t="s">
        <v>103</v>
      </c>
      <c r="E2591" t="s">
        <v>25441</v>
      </c>
      <c r="F2591">
        <v>248</v>
      </c>
    </row>
    <row r="2592" spans="1:6" x14ac:dyDescent="0.25">
      <c r="A2592" t="s">
        <v>57</v>
      </c>
      <c r="B2592">
        <v>2011</v>
      </c>
      <c r="C2592" t="s">
        <v>23</v>
      </c>
      <c r="D2592" t="s">
        <v>38</v>
      </c>
      <c r="E2592" t="s">
        <v>25442</v>
      </c>
      <c r="F2592">
        <v>3</v>
      </c>
    </row>
    <row r="2593" spans="1:6" x14ac:dyDescent="0.25">
      <c r="A2593" t="s">
        <v>57</v>
      </c>
      <c r="B2593">
        <v>2011</v>
      </c>
      <c r="C2593" t="s">
        <v>23</v>
      </c>
      <c r="D2593" t="s">
        <v>102</v>
      </c>
      <c r="E2593" t="s">
        <v>25443</v>
      </c>
      <c r="F2593">
        <v>18</v>
      </c>
    </row>
    <row r="2594" spans="1:6" x14ac:dyDescent="0.25">
      <c r="A2594" t="s">
        <v>57</v>
      </c>
      <c r="B2594">
        <v>2011</v>
      </c>
      <c r="C2594" t="s">
        <v>23</v>
      </c>
      <c r="D2594" t="s">
        <v>107</v>
      </c>
      <c r="E2594" t="s">
        <v>25444</v>
      </c>
      <c r="F2594">
        <v>3</v>
      </c>
    </row>
    <row r="2595" spans="1:6" x14ac:dyDescent="0.25">
      <c r="A2595" t="s">
        <v>57</v>
      </c>
      <c r="B2595">
        <v>2011</v>
      </c>
      <c r="C2595" t="s">
        <v>23</v>
      </c>
      <c r="D2595" t="s">
        <v>39</v>
      </c>
      <c r="E2595" t="s">
        <v>25445</v>
      </c>
      <c r="F2595">
        <v>56</v>
      </c>
    </row>
    <row r="2596" spans="1:6" x14ac:dyDescent="0.25">
      <c r="A2596" t="s">
        <v>57</v>
      </c>
      <c r="B2596">
        <v>2011</v>
      </c>
      <c r="C2596" t="s">
        <v>23</v>
      </c>
      <c r="D2596" t="s">
        <v>103</v>
      </c>
      <c r="E2596" t="s">
        <v>25446</v>
      </c>
      <c r="F2596">
        <v>178</v>
      </c>
    </row>
    <row r="2597" spans="1:6" x14ac:dyDescent="0.25">
      <c r="A2597" t="s">
        <v>57</v>
      </c>
      <c r="B2597">
        <v>2011</v>
      </c>
      <c r="C2597" t="s">
        <v>21</v>
      </c>
      <c r="D2597" t="s">
        <v>38</v>
      </c>
      <c r="E2597" t="s">
        <v>25447</v>
      </c>
      <c r="F2597">
        <v>10</v>
      </c>
    </row>
    <row r="2598" spans="1:6" x14ac:dyDescent="0.25">
      <c r="A2598" t="s">
        <v>57</v>
      </c>
      <c r="B2598">
        <v>2011</v>
      </c>
      <c r="C2598" t="s">
        <v>21</v>
      </c>
      <c r="D2598" t="s">
        <v>40</v>
      </c>
      <c r="E2598" t="s">
        <v>25448</v>
      </c>
      <c r="F2598">
        <v>1</v>
      </c>
    </row>
    <row r="2599" spans="1:6" x14ac:dyDescent="0.25">
      <c r="A2599" t="s">
        <v>57</v>
      </c>
      <c r="B2599">
        <v>2011</v>
      </c>
      <c r="C2599" t="s">
        <v>21</v>
      </c>
      <c r="D2599" t="s">
        <v>102</v>
      </c>
      <c r="E2599" t="s">
        <v>25449</v>
      </c>
      <c r="F2599">
        <v>25</v>
      </c>
    </row>
    <row r="2600" spans="1:6" x14ac:dyDescent="0.25">
      <c r="A2600" t="s">
        <v>57</v>
      </c>
      <c r="B2600">
        <v>2011</v>
      </c>
      <c r="C2600" t="s">
        <v>21</v>
      </c>
      <c r="D2600" t="s">
        <v>107</v>
      </c>
      <c r="E2600" t="s">
        <v>25450</v>
      </c>
      <c r="F2600">
        <v>11</v>
      </c>
    </row>
    <row r="2601" spans="1:6" x14ac:dyDescent="0.25">
      <c r="A2601" t="s">
        <v>57</v>
      </c>
      <c r="B2601">
        <v>2011</v>
      </c>
      <c r="C2601" t="s">
        <v>21</v>
      </c>
      <c r="D2601" t="s">
        <v>39</v>
      </c>
      <c r="E2601" t="s">
        <v>25451</v>
      </c>
      <c r="F2601">
        <v>64</v>
      </c>
    </row>
    <row r="2602" spans="1:6" x14ac:dyDescent="0.25">
      <c r="A2602" t="s">
        <v>57</v>
      </c>
      <c r="B2602">
        <v>2011</v>
      </c>
      <c r="C2602" t="s">
        <v>21</v>
      </c>
      <c r="D2602" t="s">
        <v>103</v>
      </c>
      <c r="E2602" t="s">
        <v>25452</v>
      </c>
      <c r="F2602">
        <v>174</v>
      </c>
    </row>
    <row r="2603" spans="1:6" x14ac:dyDescent="0.25">
      <c r="A2603" t="s">
        <v>57</v>
      </c>
      <c r="B2603">
        <v>2011</v>
      </c>
      <c r="C2603" t="s">
        <v>17</v>
      </c>
      <c r="D2603" t="s">
        <v>38</v>
      </c>
      <c r="E2603" t="s">
        <v>25453</v>
      </c>
      <c r="F2603">
        <v>11</v>
      </c>
    </row>
    <row r="2604" spans="1:6" x14ac:dyDescent="0.25">
      <c r="A2604" t="s">
        <v>57</v>
      </c>
      <c r="B2604">
        <v>2011</v>
      </c>
      <c r="C2604" t="s">
        <v>17</v>
      </c>
      <c r="D2604" t="s">
        <v>40</v>
      </c>
      <c r="E2604" t="s">
        <v>25454</v>
      </c>
      <c r="F2604">
        <v>4</v>
      </c>
    </row>
    <row r="2605" spans="1:6" x14ac:dyDescent="0.25">
      <c r="A2605" t="s">
        <v>57</v>
      </c>
      <c r="B2605">
        <v>2011</v>
      </c>
      <c r="C2605" t="s">
        <v>17</v>
      </c>
      <c r="D2605" t="s">
        <v>102</v>
      </c>
      <c r="E2605" t="s">
        <v>25455</v>
      </c>
      <c r="F2605">
        <v>18</v>
      </c>
    </row>
    <row r="2606" spans="1:6" x14ac:dyDescent="0.25">
      <c r="A2606" t="s">
        <v>57</v>
      </c>
      <c r="B2606">
        <v>2011</v>
      </c>
      <c r="C2606" t="s">
        <v>17</v>
      </c>
      <c r="D2606" t="s">
        <v>107</v>
      </c>
      <c r="E2606" t="s">
        <v>25456</v>
      </c>
      <c r="F2606">
        <v>19</v>
      </c>
    </row>
    <row r="2607" spans="1:6" x14ac:dyDescent="0.25">
      <c r="A2607" t="s">
        <v>57</v>
      </c>
      <c r="B2607">
        <v>2011</v>
      </c>
      <c r="C2607" t="s">
        <v>17</v>
      </c>
      <c r="D2607" t="s">
        <v>39</v>
      </c>
      <c r="E2607" t="s">
        <v>25457</v>
      </c>
      <c r="F2607">
        <v>25</v>
      </c>
    </row>
    <row r="2608" spans="1:6" x14ac:dyDescent="0.25">
      <c r="A2608" t="s">
        <v>57</v>
      </c>
      <c r="B2608">
        <v>2011</v>
      </c>
      <c r="C2608" t="s">
        <v>17</v>
      </c>
      <c r="D2608" t="s">
        <v>103</v>
      </c>
      <c r="E2608" t="s">
        <v>25458</v>
      </c>
      <c r="F2608">
        <v>287</v>
      </c>
    </row>
    <row r="2609" spans="1:6" x14ac:dyDescent="0.25">
      <c r="A2609" t="s">
        <v>57</v>
      </c>
      <c r="B2609">
        <v>2011</v>
      </c>
      <c r="C2609" t="s">
        <v>22852</v>
      </c>
      <c r="D2609" t="s">
        <v>107</v>
      </c>
      <c r="E2609" t="s">
        <v>25459</v>
      </c>
      <c r="F2609">
        <v>1</v>
      </c>
    </row>
    <row r="2610" spans="1:6" x14ac:dyDescent="0.25">
      <c r="A2610" t="s">
        <v>57</v>
      </c>
      <c r="B2610">
        <v>2011</v>
      </c>
      <c r="C2610" t="s">
        <v>22852</v>
      </c>
      <c r="D2610" t="s">
        <v>103</v>
      </c>
      <c r="E2610" t="s">
        <v>25460</v>
      </c>
      <c r="F2610">
        <v>1</v>
      </c>
    </row>
    <row r="2611" spans="1:6" x14ac:dyDescent="0.25">
      <c r="A2611" t="s">
        <v>57</v>
      </c>
      <c r="B2611">
        <v>2011</v>
      </c>
      <c r="C2611" t="s">
        <v>15</v>
      </c>
      <c r="D2611" t="s">
        <v>102</v>
      </c>
      <c r="E2611" t="s">
        <v>25461</v>
      </c>
      <c r="F2611">
        <v>3</v>
      </c>
    </row>
    <row r="2612" spans="1:6" x14ac:dyDescent="0.25">
      <c r="A2612" t="s">
        <v>57</v>
      </c>
      <c r="B2612">
        <v>2011</v>
      </c>
      <c r="C2612" t="s">
        <v>15</v>
      </c>
      <c r="D2612" t="s">
        <v>107</v>
      </c>
      <c r="E2612" t="s">
        <v>25462</v>
      </c>
      <c r="F2612">
        <v>1</v>
      </c>
    </row>
    <row r="2613" spans="1:6" x14ac:dyDescent="0.25">
      <c r="A2613" t="s">
        <v>57</v>
      </c>
      <c r="B2613">
        <v>2011</v>
      </c>
      <c r="C2613" t="s">
        <v>15</v>
      </c>
      <c r="D2613" t="s">
        <v>39</v>
      </c>
      <c r="E2613" t="s">
        <v>25463</v>
      </c>
      <c r="F2613">
        <v>3</v>
      </c>
    </row>
    <row r="2614" spans="1:6" x14ac:dyDescent="0.25">
      <c r="A2614" t="s">
        <v>57</v>
      </c>
      <c r="B2614">
        <v>2011</v>
      </c>
      <c r="C2614" t="s">
        <v>15</v>
      </c>
      <c r="D2614" t="s">
        <v>103</v>
      </c>
      <c r="E2614" t="s">
        <v>25464</v>
      </c>
      <c r="F2614">
        <v>26</v>
      </c>
    </row>
    <row r="2615" spans="1:6" x14ac:dyDescent="0.25">
      <c r="A2615" t="s">
        <v>57</v>
      </c>
      <c r="B2615">
        <v>2011</v>
      </c>
      <c r="C2615" t="s">
        <v>19</v>
      </c>
      <c r="D2615" t="s">
        <v>38</v>
      </c>
      <c r="E2615" t="s">
        <v>25465</v>
      </c>
      <c r="F2615">
        <v>5</v>
      </c>
    </row>
    <row r="2616" spans="1:6" x14ac:dyDescent="0.25">
      <c r="A2616" t="s">
        <v>57</v>
      </c>
      <c r="B2616">
        <v>2011</v>
      </c>
      <c r="C2616" t="s">
        <v>19</v>
      </c>
      <c r="D2616" t="s">
        <v>40</v>
      </c>
      <c r="E2616" t="s">
        <v>25466</v>
      </c>
      <c r="F2616">
        <v>2</v>
      </c>
    </row>
    <row r="2617" spans="1:6" x14ac:dyDescent="0.25">
      <c r="A2617" t="s">
        <v>57</v>
      </c>
      <c r="B2617">
        <v>2011</v>
      </c>
      <c r="C2617" t="s">
        <v>19</v>
      </c>
      <c r="D2617" t="s">
        <v>102</v>
      </c>
      <c r="E2617" t="s">
        <v>25467</v>
      </c>
      <c r="F2617">
        <v>17</v>
      </c>
    </row>
    <row r="2618" spans="1:6" x14ac:dyDescent="0.25">
      <c r="A2618" t="s">
        <v>57</v>
      </c>
      <c r="B2618">
        <v>2011</v>
      </c>
      <c r="C2618" t="s">
        <v>19</v>
      </c>
      <c r="D2618" t="s">
        <v>107</v>
      </c>
      <c r="E2618" t="s">
        <v>25468</v>
      </c>
      <c r="F2618">
        <v>10</v>
      </c>
    </row>
    <row r="2619" spans="1:6" x14ac:dyDescent="0.25">
      <c r="A2619" t="s">
        <v>57</v>
      </c>
      <c r="B2619">
        <v>2011</v>
      </c>
      <c r="C2619" t="s">
        <v>19</v>
      </c>
      <c r="D2619" t="s">
        <v>39</v>
      </c>
      <c r="E2619" t="s">
        <v>25469</v>
      </c>
      <c r="F2619">
        <v>45</v>
      </c>
    </row>
    <row r="2620" spans="1:6" x14ac:dyDescent="0.25">
      <c r="A2620" t="s">
        <v>57</v>
      </c>
      <c r="B2620">
        <v>2011</v>
      </c>
      <c r="C2620" t="s">
        <v>19</v>
      </c>
      <c r="D2620" t="s">
        <v>103</v>
      </c>
      <c r="E2620" t="s">
        <v>25470</v>
      </c>
      <c r="F2620">
        <v>192</v>
      </c>
    </row>
    <row r="2621" spans="1:6" x14ac:dyDescent="0.25">
      <c r="A2621" t="s">
        <v>57</v>
      </c>
      <c r="B2621">
        <v>2011</v>
      </c>
      <c r="C2621" t="s">
        <v>20</v>
      </c>
      <c r="D2621" t="s">
        <v>102</v>
      </c>
      <c r="E2621" t="s">
        <v>25471</v>
      </c>
      <c r="F2621">
        <v>2</v>
      </c>
    </row>
    <row r="2622" spans="1:6" x14ac:dyDescent="0.25">
      <c r="A2622" t="s">
        <v>57</v>
      </c>
      <c r="B2622">
        <v>2011</v>
      </c>
      <c r="C2622" t="s">
        <v>20</v>
      </c>
      <c r="D2622" t="s">
        <v>39</v>
      </c>
      <c r="E2622" t="s">
        <v>25472</v>
      </c>
      <c r="F2622">
        <v>4</v>
      </c>
    </row>
    <row r="2623" spans="1:6" x14ac:dyDescent="0.25">
      <c r="A2623" t="s">
        <v>57</v>
      </c>
      <c r="B2623">
        <v>2011</v>
      </c>
      <c r="C2623" t="s">
        <v>20</v>
      </c>
      <c r="D2623" t="s">
        <v>103</v>
      </c>
      <c r="E2623" t="s">
        <v>25473</v>
      </c>
      <c r="F2623">
        <v>15</v>
      </c>
    </row>
    <row r="2624" spans="1:6" x14ac:dyDescent="0.25">
      <c r="A2624" t="s">
        <v>57</v>
      </c>
      <c r="B2624">
        <v>2011</v>
      </c>
      <c r="C2624" t="s">
        <v>18</v>
      </c>
      <c r="D2624" t="s">
        <v>38</v>
      </c>
      <c r="E2624" t="s">
        <v>25474</v>
      </c>
      <c r="F2624">
        <v>7</v>
      </c>
    </row>
    <row r="2625" spans="1:6" x14ac:dyDescent="0.25">
      <c r="A2625" t="s">
        <v>57</v>
      </c>
      <c r="B2625">
        <v>2011</v>
      </c>
      <c r="C2625" t="s">
        <v>18</v>
      </c>
      <c r="D2625" t="s">
        <v>40</v>
      </c>
      <c r="E2625" t="s">
        <v>25475</v>
      </c>
      <c r="F2625">
        <v>1</v>
      </c>
    </row>
    <row r="2626" spans="1:6" x14ac:dyDescent="0.25">
      <c r="A2626" t="s">
        <v>57</v>
      </c>
      <c r="B2626">
        <v>2011</v>
      </c>
      <c r="C2626" t="s">
        <v>18</v>
      </c>
      <c r="D2626" t="s">
        <v>102</v>
      </c>
      <c r="E2626" t="s">
        <v>25476</v>
      </c>
      <c r="F2626">
        <v>26</v>
      </c>
    </row>
    <row r="2627" spans="1:6" x14ac:dyDescent="0.25">
      <c r="A2627" t="s">
        <v>57</v>
      </c>
      <c r="B2627">
        <v>2011</v>
      </c>
      <c r="C2627" t="s">
        <v>18</v>
      </c>
      <c r="D2627" t="s">
        <v>107</v>
      </c>
      <c r="E2627" t="s">
        <v>25477</v>
      </c>
      <c r="F2627">
        <v>9</v>
      </c>
    </row>
    <row r="2628" spans="1:6" x14ac:dyDescent="0.25">
      <c r="A2628" t="s">
        <v>57</v>
      </c>
      <c r="B2628">
        <v>2011</v>
      </c>
      <c r="C2628" t="s">
        <v>18</v>
      </c>
      <c r="D2628" t="s">
        <v>39</v>
      </c>
      <c r="E2628" t="s">
        <v>25478</v>
      </c>
      <c r="F2628">
        <v>31</v>
      </c>
    </row>
    <row r="2629" spans="1:6" x14ac:dyDescent="0.25">
      <c r="A2629" t="s">
        <v>57</v>
      </c>
      <c r="B2629">
        <v>2011</v>
      </c>
      <c r="C2629" t="s">
        <v>18</v>
      </c>
      <c r="D2629" t="s">
        <v>103</v>
      </c>
      <c r="E2629" t="s">
        <v>25479</v>
      </c>
      <c r="F2629">
        <v>153</v>
      </c>
    </row>
    <row r="2630" spans="1:6" x14ac:dyDescent="0.25">
      <c r="A2630" t="s">
        <v>57</v>
      </c>
      <c r="B2630">
        <v>2012</v>
      </c>
      <c r="C2630" t="s">
        <v>14</v>
      </c>
      <c r="D2630" t="s">
        <v>38</v>
      </c>
      <c r="E2630" t="s">
        <v>25480</v>
      </c>
      <c r="F2630">
        <v>15</v>
      </c>
    </row>
    <row r="2631" spans="1:6" x14ac:dyDescent="0.25">
      <c r="A2631" t="s">
        <v>57</v>
      </c>
      <c r="B2631">
        <v>2012</v>
      </c>
      <c r="C2631" t="s">
        <v>14</v>
      </c>
      <c r="D2631" t="s">
        <v>40</v>
      </c>
      <c r="E2631" t="s">
        <v>25481</v>
      </c>
      <c r="F2631">
        <v>4</v>
      </c>
    </row>
    <row r="2632" spans="1:6" x14ac:dyDescent="0.25">
      <c r="A2632" t="s">
        <v>57</v>
      </c>
      <c r="B2632">
        <v>2012</v>
      </c>
      <c r="C2632" t="s">
        <v>14</v>
      </c>
      <c r="D2632" t="s">
        <v>102</v>
      </c>
      <c r="E2632" t="s">
        <v>25482</v>
      </c>
      <c r="F2632">
        <v>26</v>
      </c>
    </row>
    <row r="2633" spans="1:6" x14ac:dyDescent="0.25">
      <c r="A2633" t="s">
        <v>57</v>
      </c>
      <c r="B2633">
        <v>2012</v>
      </c>
      <c r="C2633" t="s">
        <v>14</v>
      </c>
      <c r="D2633" t="s">
        <v>107</v>
      </c>
      <c r="E2633" t="s">
        <v>25483</v>
      </c>
      <c r="F2633">
        <v>28</v>
      </c>
    </row>
    <row r="2634" spans="1:6" x14ac:dyDescent="0.25">
      <c r="A2634" t="s">
        <v>57</v>
      </c>
      <c r="B2634">
        <v>2012</v>
      </c>
      <c r="C2634" t="s">
        <v>14</v>
      </c>
      <c r="D2634" t="s">
        <v>39</v>
      </c>
      <c r="E2634" t="s">
        <v>25484</v>
      </c>
      <c r="F2634">
        <v>72</v>
      </c>
    </row>
    <row r="2635" spans="1:6" x14ac:dyDescent="0.25">
      <c r="A2635" t="s">
        <v>57</v>
      </c>
      <c r="B2635">
        <v>2012</v>
      </c>
      <c r="C2635" t="s">
        <v>14</v>
      </c>
      <c r="D2635" t="s">
        <v>103</v>
      </c>
      <c r="E2635" t="s">
        <v>25485</v>
      </c>
      <c r="F2635">
        <v>261</v>
      </c>
    </row>
    <row r="2636" spans="1:6" x14ac:dyDescent="0.25">
      <c r="A2636" t="s">
        <v>57</v>
      </c>
      <c r="B2636">
        <v>2012</v>
      </c>
      <c r="C2636" t="s">
        <v>12</v>
      </c>
      <c r="D2636" t="s">
        <v>40</v>
      </c>
      <c r="E2636" t="s">
        <v>25486</v>
      </c>
      <c r="F2636">
        <v>1</v>
      </c>
    </row>
    <row r="2637" spans="1:6" x14ac:dyDescent="0.25">
      <c r="A2637" t="s">
        <v>57</v>
      </c>
      <c r="B2637">
        <v>2012</v>
      </c>
      <c r="C2637" t="s">
        <v>12</v>
      </c>
      <c r="D2637" t="s">
        <v>102</v>
      </c>
      <c r="E2637" t="s">
        <v>25487</v>
      </c>
      <c r="F2637">
        <v>1</v>
      </c>
    </row>
    <row r="2638" spans="1:6" x14ac:dyDescent="0.25">
      <c r="A2638" t="s">
        <v>57</v>
      </c>
      <c r="B2638">
        <v>2012</v>
      </c>
      <c r="C2638" t="s">
        <v>12</v>
      </c>
      <c r="D2638" t="s">
        <v>107</v>
      </c>
      <c r="E2638" t="s">
        <v>25488</v>
      </c>
      <c r="F2638">
        <v>2</v>
      </c>
    </row>
    <row r="2639" spans="1:6" x14ac:dyDescent="0.25">
      <c r="A2639" t="s">
        <v>57</v>
      </c>
      <c r="B2639">
        <v>2012</v>
      </c>
      <c r="C2639" t="s">
        <v>12</v>
      </c>
      <c r="D2639" t="s">
        <v>39</v>
      </c>
      <c r="E2639" t="s">
        <v>25489</v>
      </c>
      <c r="F2639">
        <v>3</v>
      </c>
    </row>
    <row r="2640" spans="1:6" x14ac:dyDescent="0.25">
      <c r="A2640" t="s">
        <v>57</v>
      </c>
      <c r="B2640">
        <v>2012</v>
      </c>
      <c r="C2640" t="s">
        <v>12</v>
      </c>
      <c r="D2640" t="s">
        <v>103</v>
      </c>
      <c r="E2640" t="s">
        <v>25490</v>
      </c>
      <c r="F2640">
        <v>36</v>
      </c>
    </row>
    <row r="2641" spans="1:6" x14ac:dyDescent="0.25">
      <c r="A2641" t="s">
        <v>57</v>
      </c>
      <c r="B2641">
        <v>2012</v>
      </c>
      <c r="C2641" t="s">
        <v>22</v>
      </c>
      <c r="D2641" t="s">
        <v>38</v>
      </c>
      <c r="E2641" t="s">
        <v>25491</v>
      </c>
      <c r="F2641">
        <v>23</v>
      </c>
    </row>
    <row r="2642" spans="1:6" x14ac:dyDescent="0.25">
      <c r="A2642" t="s">
        <v>57</v>
      </c>
      <c r="B2642">
        <v>2012</v>
      </c>
      <c r="C2642" t="s">
        <v>22</v>
      </c>
      <c r="D2642" t="s">
        <v>40</v>
      </c>
      <c r="E2642" t="s">
        <v>25492</v>
      </c>
      <c r="F2642">
        <v>4</v>
      </c>
    </row>
    <row r="2643" spans="1:6" x14ac:dyDescent="0.25">
      <c r="A2643" t="s">
        <v>57</v>
      </c>
      <c r="B2643">
        <v>2012</v>
      </c>
      <c r="C2643" t="s">
        <v>22</v>
      </c>
      <c r="D2643" t="s">
        <v>102</v>
      </c>
      <c r="E2643" t="s">
        <v>25493</v>
      </c>
      <c r="F2643">
        <v>28</v>
      </c>
    </row>
    <row r="2644" spans="1:6" x14ac:dyDescent="0.25">
      <c r="A2644" t="s">
        <v>57</v>
      </c>
      <c r="B2644">
        <v>2012</v>
      </c>
      <c r="C2644" t="s">
        <v>22</v>
      </c>
      <c r="D2644" t="s">
        <v>107</v>
      </c>
      <c r="E2644" t="s">
        <v>25494</v>
      </c>
      <c r="F2644">
        <v>32</v>
      </c>
    </row>
    <row r="2645" spans="1:6" x14ac:dyDescent="0.25">
      <c r="A2645" t="s">
        <v>57</v>
      </c>
      <c r="B2645">
        <v>2012</v>
      </c>
      <c r="C2645" t="s">
        <v>22</v>
      </c>
      <c r="D2645" t="s">
        <v>39</v>
      </c>
      <c r="E2645" t="s">
        <v>25495</v>
      </c>
      <c r="F2645">
        <v>73</v>
      </c>
    </row>
    <row r="2646" spans="1:6" x14ac:dyDescent="0.25">
      <c r="A2646" t="s">
        <v>57</v>
      </c>
      <c r="B2646">
        <v>2012</v>
      </c>
      <c r="C2646" t="s">
        <v>22</v>
      </c>
      <c r="D2646" t="s">
        <v>103</v>
      </c>
      <c r="E2646" t="s">
        <v>25496</v>
      </c>
      <c r="F2646">
        <v>249</v>
      </c>
    </row>
    <row r="2647" spans="1:6" x14ac:dyDescent="0.25">
      <c r="A2647" t="s">
        <v>57</v>
      </c>
      <c r="B2647">
        <v>2012</v>
      </c>
      <c r="C2647" t="s">
        <v>23</v>
      </c>
      <c r="D2647" t="s">
        <v>38</v>
      </c>
      <c r="E2647" t="s">
        <v>25497</v>
      </c>
      <c r="F2647">
        <v>7</v>
      </c>
    </row>
    <row r="2648" spans="1:6" x14ac:dyDescent="0.25">
      <c r="A2648" t="s">
        <v>57</v>
      </c>
      <c r="B2648">
        <v>2012</v>
      </c>
      <c r="C2648" t="s">
        <v>23</v>
      </c>
      <c r="D2648" t="s">
        <v>40</v>
      </c>
      <c r="E2648" t="s">
        <v>25498</v>
      </c>
      <c r="F2648">
        <v>2</v>
      </c>
    </row>
    <row r="2649" spans="1:6" x14ac:dyDescent="0.25">
      <c r="A2649" t="s">
        <v>57</v>
      </c>
      <c r="B2649">
        <v>2012</v>
      </c>
      <c r="C2649" t="s">
        <v>23</v>
      </c>
      <c r="D2649" t="s">
        <v>102</v>
      </c>
      <c r="E2649" t="s">
        <v>25499</v>
      </c>
      <c r="F2649">
        <v>16</v>
      </c>
    </row>
    <row r="2650" spans="1:6" x14ac:dyDescent="0.25">
      <c r="A2650" t="s">
        <v>57</v>
      </c>
      <c r="B2650">
        <v>2012</v>
      </c>
      <c r="C2650" t="s">
        <v>23</v>
      </c>
      <c r="D2650" t="s">
        <v>107</v>
      </c>
      <c r="E2650" t="s">
        <v>25500</v>
      </c>
      <c r="F2650">
        <v>12</v>
      </c>
    </row>
    <row r="2651" spans="1:6" x14ac:dyDescent="0.25">
      <c r="A2651" t="s">
        <v>57</v>
      </c>
      <c r="B2651">
        <v>2012</v>
      </c>
      <c r="C2651" t="s">
        <v>23</v>
      </c>
      <c r="D2651" t="s">
        <v>39</v>
      </c>
      <c r="E2651" t="s">
        <v>25501</v>
      </c>
      <c r="F2651">
        <v>29</v>
      </c>
    </row>
    <row r="2652" spans="1:6" x14ac:dyDescent="0.25">
      <c r="A2652" t="s">
        <v>57</v>
      </c>
      <c r="B2652">
        <v>2012</v>
      </c>
      <c r="C2652" t="s">
        <v>23</v>
      </c>
      <c r="D2652" t="s">
        <v>103</v>
      </c>
      <c r="E2652" t="s">
        <v>25502</v>
      </c>
      <c r="F2652">
        <v>179</v>
      </c>
    </row>
    <row r="2653" spans="1:6" x14ac:dyDescent="0.25">
      <c r="A2653" t="s">
        <v>57</v>
      </c>
      <c r="B2653">
        <v>2012</v>
      </c>
      <c r="C2653" t="s">
        <v>21</v>
      </c>
      <c r="D2653" t="s">
        <v>38</v>
      </c>
      <c r="E2653" t="s">
        <v>25503</v>
      </c>
      <c r="F2653">
        <v>17</v>
      </c>
    </row>
    <row r="2654" spans="1:6" x14ac:dyDescent="0.25">
      <c r="A2654" t="s">
        <v>57</v>
      </c>
      <c r="B2654">
        <v>2012</v>
      </c>
      <c r="C2654" t="s">
        <v>21</v>
      </c>
      <c r="D2654" t="s">
        <v>40</v>
      </c>
      <c r="E2654" t="s">
        <v>25504</v>
      </c>
      <c r="F2654">
        <v>5</v>
      </c>
    </row>
    <row r="2655" spans="1:6" x14ac:dyDescent="0.25">
      <c r="A2655" t="s">
        <v>57</v>
      </c>
      <c r="B2655">
        <v>2012</v>
      </c>
      <c r="C2655" t="s">
        <v>21</v>
      </c>
      <c r="D2655" t="s">
        <v>102</v>
      </c>
      <c r="E2655" t="s">
        <v>25505</v>
      </c>
      <c r="F2655">
        <v>24</v>
      </c>
    </row>
    <row r="2656" spans="1:6" x14ac:dyDescent="0.25">
      <c r="A2656" t="s">
        <v>57</v>
      </c>
      <c r="B2656">
        <v>2012</v>
      </c>
      <c r="C2656" t="s">
        <v>21</v>
      </c>
      <c r="D2656" t="s">
        <v>107</v>
      </c>
      <c r="E2656" t="s">
        <v>25506</v>
      </c>
      <c r="F2656">
        <v>17</v>
      </c>
    </row>
    <row r="2657" spans="1:6" x14ac:dyDescent="0.25">
      <c r="A2657" t="s">
        <v>57</v>
      </c>
      <c r="B2657">
        <v>2012</v>
      </c>
      <c r="C2657" t="s">
        <v>21</v>
      </c>
      <c r="D2657" t="s">
        <v>39</v>
      </c>
      <c r="E2657" t="s">
        <v>25507</v>
      </c>
      <c r="F2657">
        <v>50</v>
      </c>
    </row>
    <row r="2658" spans="1:6" x14ac:dyDescent="0.25">
      <c r="A2658" t="s">
        <v>57</v>
      </c>
      <c r="B2658">
        <v>2012</v>
      </c>
      <c r="C2658" t="s">
        <v>21</v>
      </c>
      <c r="D2658" t="s">
        <v>103</v>
      </c>
      <c r="E2658" t="s">
        <v>25508</v>
      </c>
      <c r="F2658">
        <v>152</v>
      </c>
    </row>
    <row r="2659" spans="1:6" x14ac:dyDescent="0.25">
      <c r="A2659" t="s">
        <v>57</v>
      </c>
      <c r="B2659">
        <v>2012</v>
      </c>
      <c r="C2659" t="s">
        <v>17</v>
      </c>
      <c r="D2659" t="s">
        <v>38</v>
      </c>
      <c r="E2659" t="s">
        <v>25509</v>
      </c>
      <c r="F2659">
        <v>13</v>
      </c>
    </row>
    <row r="2660" spans="1:6" x14ac:dyDescent="0.25">
      <c r="A2660" t="s">
        <v>57</v>
      </c>
      <c r="B2660">
        <v>2012</v>
      </c>
      <c r="C2660" t="s">
        <v>17</v>
      </c>
      <c r="D2660" t="s">
        <v>40</v>
      </c>
      <c r="E2660" t="s">
        <v>25510</v>
      </c>
      <c r="F2660">
        <v>5</v>
      </c>
    </row>
    <row r="2661" spans="1:6" x14ac:dyDescent="0.25">
      <c r="A2661" t="s">
        <v>57</v>
      </c>
      <c r="B2661">
        <v>2012</v>
      </c>
      <c r="C2661" t="s">
        <v>17</v>
      </c>
      <c r="D2661" t="s">
        <v>102</v>
      </c>
      <c r="E2661" t="s">
        <v>25511</v>
      </c>
      <c r="F2661">
        <v>26</v>
      </c>
    </row>
    <row r="2662" spans="1:6" x14ac:dyDescent="0.25">
      <c r="A2662" t="s">
        <v>57</v>
      </c>
      <c r="B2662">
        <v>2012</v>
      </c>
      <c r="C2662" t="s">
        <v>17</v>
      </c>
      <c r="D2662" t="s">
        <v>107</v>
      </c>
      <c r="E2662" t="s">
        <v>25512</v>
      </c>
      <c r="F2662">
        <v>31</v>
      </c>
    </row>
    <row r="2663" spans="1:6" x14ac:dyDescent="0.25">
      <c r="A2663" t="s">
        <v>57</v>
      </c>
      <c r="B2663">
        <v>2012</v>
      </c>
      <c r="C2663" t="s">
        <v>17</v>
      </c>
      <c r="D2663" t="s">
        <v>39</v>
      </c>
      <c r="E2663" t="s">
        <v>25513</v>
      </c>
      <c r="F2663">
        <v>28</v>
      </c>
    </row>
    <row r="2664" spans="1:6" x14ac:dyDescent="0.25">
      <c r="A2664" t="s">
        <v>57</v>
      </c>
      <c r="B2664">
        <v>2012</v>
      </c>
      <c r="C2664" t="s">
        <v>17</v>
      </c>
      <c r="D2664" t="s">
        <v>103</v>
      </c>
      <c r="E2664" t="s">
        <v>25514</v>
      </c>
      <c r="F2664">
        <v>280</v>
      </c>
    </row>
    <row r="2665" spans="1:6" x14ac:dyDescent="0.25">
      <c r="A2665" t="s">
        <v>57</v>
      </c>
      <c r="B2665">
        <v>2012</v>
      </c>
      <c r="C2665" t="s">
        <v>22852</v>
      </c>
      <c r="D2665" t="s">
        <v>103</v>
      </c>
      <c r="E2665" t="s">
        <v>25515</v>
      </c>
      <c r="F2665">
        <v>2</v>
      </c>
    </row>
    <row r="2666" spans="1:6" x14ac:dyDescent="0.25">
      <c r="A2666" t="s">
        <v>57</v>
      </c>
      <c r="B2666">
        <v>2012</v>
      </c>
      <c r="C2666" t="s">
        <v>15</v>
      </c>
      <c r="D2666" t="s">
        <v>40</v>
      </c>
      <c r="E2666" t="s">
        <v>25516</v>
      </c>
      <c r="F2666">
        <v>1</v>
      </c>
    </row>
    <row r="2667" spans="1:6" x14ac:dyDescent="0.25">
      <c r="A2667" t="s">
        <v>57</v>
      </c>
      <c r="B2667">
        <v>2012</v>
      </c>
      <c r="C2667" t="s">
        <v>15</v>
      </c>
      <c r="D2667" t="s">
        <v>102</v>
      </c>
      <c r="E2667" t="s">
        <v>25517</v>
      </c>
      <c r="F2667">
        <v>2</v>
      </c>
    </row>
    <row r="2668" spans="1:6" x14ac:dyDescent="0.25">
      <c r="A2668" t="s">
        <v>57</v>
      </c>
      <c r="B2668">
        <v>2012</v>
      </c>
      <c r="C2668" t="s">
        <v>15</v>
      </c>
      <c r="D2668" t="s">
        <v>107</v>
      </c>
      <c r="E2668" t="s">
        <v>25518</v>
      </c>
      <c r="F2668">
        <v>2</v>
      </c>
    </row>
    <row r="2669" spans="1:6" x14ac:dyDescent="0.25">
      <c r="A2669" t="s">
        <v>57</v>
      </c>
      <c r="B2669">
        <v>2012</v>
      </c>
      <c r="C2669" t="s">
        <v>15</v>
      </c>
      <c r="D2669" t="s">
        <v>39</v>
      </c>
      <c r="E2669" t="s">
        <v>25519</v>
      </c>
      <c r="F2669">
        <v>1</v>
      </c>
    </row>
    <row r="2670" spans="1:6" x14ac:dyDescent="0.25">
      <c r="A2670" t="s">
        <v>57</v>
      </c>
      <c r="B2670">
        <v>2012</v>
      </c>
      <c r="C2670" t="s">
        <v>15</v>
      </c>
      <c r="D2670" t="s">
        <v>103</v>
      </c>
      <c r="E2670" t="s">
        <v>25520</v>
      </c>
      <c r="F2670">
        <v>28</v>
      </c>
    </row>
    <row r="2671" spans="1:6" x14ac:dyDescent="0.25">
      <c r="A2671" t="s">
        <v>57</v>
      </c>
      <c r="B2671">
        <v>2012</v>
      </c>
      <c r="C2671" t="s">
        <v>19</v>
      </c>
      <c r="D2671" t="s">
        <v>38</v>
      </c>
      <c r="E2671" t="s">
        <v>25521</v>
      </c>
      <c r="F2671">
        <v>8</v>
      </c>
    </row>
    <row r="2672" spans="1:6" x14ac:dyDescent="0.25">
      <c r="A2672" t="s">
        <v>57</v>
      </c>
      <c r="B2672">
        <v>2012</v>
      </c>
      <c r="C2672" t="s">
        <v>19</v>
      </c>
      <c r="D2672" t="s">
        <v>40</v>
      </c>
      <c r="E2672" t="s">
        <v>25522</v>
      </c>
      <c r="F2672">
        <v>1</v>
      </c>
    </row>
    <row r="2673" spans="1:6" x14ac:dyDescent="0.25">
      <c r="A2673" t="s">
        <v>57</v>
      </c>
      <c r="B2673">
        <v>2012</v>
      </c>
      <c r="C2673" t="s">
        <v>19</v>
      </c>
      <c r="D2673" t="s">
        <v>102</v>
      </c>
      <c r="E2673" t="s">
        <v>25523</v>
      </c>
      <c r="F2673">
        <v>25</v>
      </c>
    </row>
    <row r="2674" spans="1:6" x14ac:dyDescent="0.25">
      <c r="A2674" t="s">
        <v>57</v>
      </c>
      <c r="B2674">
        <v>2012</v>
      </c>
      <c r="C2674" t="s">
        <v>19</v>
      </c>
      <c r="D2674" t="s">
        <v>107</v>
      </c>
      <c r="E2674" t="s">
        <v>25524</v>
      </c>
      <c r="F2674">
        <v>22</v>
      </c>
    </row>
    <row r="2675" spans="1:6" x14ac:dyDescent="0.25">
      <c r="A2675" t="s">
        <v>57</v>
      </c>
      <c r="B2675">
        <v>2012</v>
      </c>
      <c r="C2675" t="s">
        <v>19</v>
      </c>
      <c r="D2675" t="s">
        <v>39</v>
      </c>
      <c r="E2675" t="s">
        <v>25525</v>
      </c>
      <c r="F2675">
        <v>20</v>
      </c>
    </row>
    <row r="2676" spans="1:6" x14ac:dyDescent="0.25">
      <c r="A2676" t="s">
        <v>57</v>
      </c>
      <c r="B2676">
        <v>2012</v>
      </c>
      <c r="C2676" t="s">
        <v>19</v>
      </c>
      <c r="D2676" t="s">
        <v>103</v>
      </c>
      <c r="E2676" t="s">
        <v>25526</v>
      </c>
      <c r="F2676">
        <v>188</v>
      </c>
    </row>
    <row r="2677" spans="1:6" x14ac:dyDescent="0.25">
      <c r="A2677" t="s">
        <v>57</v>
      </c>
      <c r="B2677">
        <v>2012</v>
      </c>
      <c r="C2677" t="s">
        <v>20</v>
      </c>
      <c r="D2677" t="s">
        <v>38</v>
      </c>
      <c r="E2677" t="s">
        <v>25527</v>
      </c>
      <c r="F2677">
        <v>1</v>
      </c>
    </row>
    <row r="2678" spans="1:6" x14ac:dyDescent="0.25">
      <c r="A2678" t="s">
        <v>57</v>
      </c>
      <c r="B2678">
        <v>2012</v>
      </c>
      <c r="C2678" t="s">
        <v>20</v>
      </c>
      <c r="D2678" t="s">
        <v>39</v>
      </c>
      <c r="E2678" t="s">
        <v>25528</v>
      </c>
      <c r="F2678">
        <v>2</v>
      </c>
    </row>
    <row r="2679" spans="1:6" x14ac:dyDescent="0.25">
      <c r="A2679" t="s">
        <v>57</v>
      </c>
      <c r="B2679">
        <v>2012</v>
      </c>
      <c r="C2679" t="s">
        <v>20</v>
      </c>
      <c r="D2679" t="s">
        <v>103</v>
      </c>
      <c r="E2679" t="s">
        <v>25529</v>
      </c>
      <c r="F2679">
        <v>15</v>
      </c>
    </row>
    <row r="2680" spans="1:6" x14ac:dyDescent="0.25">
      <c r="A2680" t="s">
        <v>57</v>
      </c>
      <c r="B2680">
        <v>2012</v>
      </c>
      <c r="C2680" t="s">
        <v>18</v>
      </c>
      <c r="D2680" t="s">
        <v>38</v>
      </c>
      <c r="E2680" t="s">
        <v>25530</v>
      </c>
      <c r="F2680">
        <v>7</v>
      </c>
    </row>
    <row r="2681" spans="1:6" x14ac:dyDescent="0.25">
      <c r="A2681" t="s">
        <v>57</v>
      </c>
      <c r="B2681">
        <v>2012</v>
      </c>
      <c r="C2681" t="s">
        <v>18</v>
      </c>
      <c r="D2681" t="s">
        <v>40</v>
      </c>
      <c r="E2681" t="s">
        <v>25531</v>
      </c>
      <c r="F2681">
        <v>3</v>
      </c>
    </row>
    <row r="2682" spans="1:6" x14ac:dyDescent="0.25">
      <c r="A2682" t="s">
        <v>57</v>
      </c>
      <c r="B2682">
        <v>2012</v>
      </c>
      <c r="C2682" t="s">
        <v>18</v>
      </c>
      <c r="D2682" t="s">
        <v>102</v>
      </c>
      <c r="E2682" t="s">
        <v>25532</v>
      </c>
      <c r="F2682">
        <v>22</v>
      </c>
    </row>
    <row r="2683" spans="1:6" x14ac:dyDescent="0.25">
      <c r="A2683" t="s">
        <v>57</v>
      </c>
      <c r="B2683">
        <v>2012</v>
      </c>
      <c r="C2683" t="s">
        <v>18</v>
      </c>
      <c r="D2683" t="s">
        <v>107</v>
      </c>
      <c r="E2683" t="s">
        <v>25533</v>
      </c>
      <c r="F2683">
        <v>19</v>
      </c>
    </row>
    <row r="2684" spans="1:6" x14ac:dyDescent="0.25">
      <c r="A2684" t="s">
        <v>57</v>
      </c>
      <c r="B2684">
        <v>2012</v>
      </c>
      <c r="C2684" t="s">
        <v>18</v>
      </c>
      <c r="D2684" t="s">
        <v>39</v>
      </c>
      <c r="E2684" t="s">
        <v>25534</v>
      </c>
      <c r="F2684">
        <v>17</v>
      </c>
    </row>
    <row r="2685" spans="1:6" x14ac:dyDescent="0.25">
      <c r="A2685" t="s">
        <v>57</v>
      </c>
      <c r="B2685">
        <v>2012</v>
      </c>
      <c r="C2685" t="s">
        <v>18</v>
      </c>
      <c r="D2685" t="s">
        <v>103</v>
      </c>
      <c r="E2685" t="s">
        <v>25535</v>
      </c>
      <c r="F2685">
        <v>144</v>
      </c>
    </row>
    <row r="2686" spans="1:6" x14ac:dyDescent="0.25">
      <c r="A2686" t="s">
        <v>57</v>
      </c>
      <c r="B2686">
        <v>2013</v>
      </c>
      <c r="C2686" t="s">
        <v>14</v>
      </c>
      <c r="D2686" t="s">
        <v>38</v>
      </c>
      <c r="E2686" t="s">
        <v>25536</v>
      </c>
      <c r="F2686">
        <v>9</v>
      </c>
    </row>
    <row r="2687" spans="1:6" x14ac:dyDescent="0.25">
      <c r="A2687" t="s">
        <v>57</v>
      </c>
      <c r="B2687">
        <v>2013</v>
      </c>
      <c r="C2687" t="s">
        <v>14</v>
      </c>
      <c r="D2687" t="s">
        <v>40</v>
      </c>
      <c r="E2687" t="s">
        <v>25537</v>
      </c>
      <c r="F2687">
        <v>3</v>
      </c>
    </row>
    <row r="2688" spans="1:6" x14ac:dyDescent="0.25">
      <c r="A2688" t="s">
        <v>57</v>
      </c>
      <c r="B2688">
        <v>2013</v>
      </c>
      <c r="C2688" t="s">
        <v>14</v>
      </c>
      <c r="D2688" t="s">
        <v>102</v>
      </c>
      <c r="E2688" t="s">
        <v>25538</v>
      </c>
      <c r="F2688">
        <v>39</v>
      </c>
    </row>
    <row r="2689" spans="1:6" x14ac:dyDescent="0.25">
      <c r="A2689" t="s">
        <v>57</v>
      </c>
      <c r="B2689">
        <v>2013</v>
      </c>
      <c r="C2689" t="s">
        <v>14</v>
      </c>
      <c r="D2689" t="s">
        <v>107</v>
      </c>
      <c r="E2689" t="s">
        <v>25539</v>
      </c>
      <c r="F2689">
        <v>31</v>
      </c>
    </row>
    <row r="2690" spans="1:6" x14ac:dyDescent="0.25">
      <c r="A2690" t="s">
        <v>57</v>
      </c>
      <c r="B2690">
        <v>2013</v>
      </c>
      <c r="C2690" t="s">
        <v>14</v>
      </c>
      <c r="D2690" t="s">
        <v>39</v>
      </c>
      <c r="E2690" t="s">
        <v>25540</v>
      </c>
      <c r="F2690">
        <v>44</v>
      </c>
    </row>
    <row r="2691" spans="1:6" x14ac:dyDescent="0.25">
      <c r="A2691" t="s">
        <v>57</v>
      </c>
      <c r="B2691">
        <v>2013</v>
      </c>
      <c r="C2691" t="s">
        <v>14</v>
      </c>
      <c r="D2691" t="s">
        <v>103</v>
      </c>
      <c r="E2691" t="s">
        <v>25541</v>
      </c>
      <c r="F2691">
        <v>280</v>
      </c>
    </row>
    <row r="2692" spans="1:6" x14ac:dyDescent="0.25">
      <c r="A2692" t="s">
        <v>57</v>
      </c>
      <c r="B2692">
        <v>2013</v>
      </c>
      <c r="C2692" t="s">
        <v>12</v>
      </c>
      <c r="D2692" t="s">
        <v>102</v>
      </c>
      <c r="E2692" t="s">
        <v>25542</v>
      </c>
      <c r="F2692">
        <v>3</v>
      </c>
    </row>
    <row r="2693" spans="1:6" x14ac:dyDescent="0.25">
      <c r="A2693" t="s">
        <v>57</v>
      </c>
      <c r="B2693">
        <v>2013</v>
      </c>
      <c r="C2693" t="s">
        <v>12</v>
      </c>
      <c r="D2693" t="s">
        <v>107</v>
      </c>
      <c r="E2693" t="s">
        <v>25543</v>
      </c>
      <c r="F2693">
        <v>1</v>
      </c>
    </row>
    <row r="2694" spans="1:6" x14ac:dyDescent="0.25">
      <c r="A2694" t="s">
        <v>57</v>
      </c>
      <c r="B2694">
        <v>2013</v>
      </c>
      <c r="C2694" t="s">
        <v>12</v>
      </c>
      <c r="D2694" t="s">
        <v>39</v>
      </c>
      <c r="E2694" t="s">
        <v>25544</v>
      </c>
      <c r="F2694">
        <v>3</v>
      </c>
    </row>
    <row r="2695" spans="1:6" x14ac:dyDescent="0.25">
      <c r="A2695" t="s">
        <v>57</v>
      </c>
      <c r="B2695">
        <v>2013</v>
      </c>
      <c r="C2695" t="s">
        <v>12</v>
      </c>
      <c r="D2695" t="s">
        <v>103</v>
      </c>
      <c r="E2695" t="s">
        <v>25545</v>
      </c>
      <c r="F2695">
        <v>38</v>
      </c>
    </row>
    <row r="2696" spans="1:6" x14ac:dyDescent="0.25">
      <c r="A2696" t="s">
        <v>57</v>
      </c>
      <c r="B2696">
        <v>2013</v>
      </c>
      <c r="C2696" t="s">
        <v>22</v>
      </c>
      <c r="D2696" t="s">
        <v>38</v>
      </c>
      <c r="E2696" t="s">
        <v>25546</v>
      </c>
      <c r="F2696">
        <v>21</v>
      </c>
    </row>
    <row r="2697" spans="1:6" x14ac:dyDescent="0.25">
      <c r="A2697" t="s">
        <v>57</v>
      </c>
      <c r="B2697">
        <v>2013</v>
      </c>
      <c r="C2697" t="s">
        <v>22</v>
      </c>
      <c r="D2697" t="s">
        <v>40</v>
      </c>
      <c r="E2697" t="s">
        <v>25547</v>
      </c>
      <c r="F2697">
        <v>9</v>
      </c>
    </row>
    <row r="2698" spans="1:6" x14ac:dyDescent="0.25">
      <c r="A2698" t="s">
        <v>57</v>
      </c>
      <c r="B2698">
        <v>2013</v>
      </c>
      <c r="C2698" t="s">
        <v>22</v>
      </c>
      <c r="D2698" t="s">
        <v>102</v>
      </c>
      <c r="E2698" t="s">
        <v>25548</v>
      </c>
      <c r="F2698">
        <v>35</v>
      </c>
    </row>
    <row r="2699" spans="1:6" x14ac:dyDescent="0.25">
      <c r="A2699" t="s">
        <v>57</v>
      </c>
      <c r="B2699">
        <v>2013</v>
      </c>
      <c r="C2699" t="s">
        <v>22</v>
      </c>
      <c r="D2699" t="s">
        <v>107</v>
      </c>
      <c r="E2699" t="s">
        <v>25549</v>
      </c>
      <c r="F2699">
        <v>44</v>
      </c>
    </row>
    <row r="2700" spans="1:6" x14ac:dyDescent="0.25">
      <c r="A2700" t="s">
        <v>57</v>
      </c>
      <c r="B2700">
        <v>2013</v>
      </c>
      <c r="C2700" t="s">
        <v>22</v>
      </c>
      <c r="D2700" t="s">
        <v>39</v>
      </c>
      <c r="E2700" t="s">
        <v>25550</v>
      </c>
      <c r="F2700">
        <v>80</v>
      </c>
    </row>
    <row r="2701" spans="1:6" x14ac:dyDescent="0.25">
      <c r="A2701" t="s">
        <v>57</v>
      </c>
      <c r="B2701">
        <v>2013</v>
      </c>
      <c r="C2701" t="s">
        <v>22</v>
      </c>
      <c r="D2701" t="s">
        <v>103</v>
      </c>
      <c r="E2701" t="s">
        <v>25551</v>
      </c>
      <c r="F2701">
        <v>224</v>
      </c>
    </row>
    <row r="2702" spans="1:6" x14ac:dyDescent="0.25">
      <c r="A2702" t="s">
        <v>57</v>
      </c>
      <c r="B2702">
        <v>2013</v>
      </c>
      <c r="C2702" t="s">
        <v>23</v>
      </c>
      <c r="D2702" t="s">
        <v>38</v>
      </c>
      <c r="E2702" t="s">
        <v>25552</v>
      </c>
      <c r="F2702">
        <v>12</v>
      </c>
    </row>
    <row r="2703" spans="1:6" x14ac:dyDescent="0.25">
      <c r="A2703" t="s">
        <v>57</v>
      </c>
      <c r="B2703">
        <v>2013</v>
      </c>
      <c r="C2703" t="s">
        <v>23</v>
      </c>
      <c r="D2703" t="s">
        <v>40</v>
      </c>
      <c r="E2703" t="s">
        <v>25553</v>
      </c>
      <c r="F2703">
        <v>6</v>
      </c>
    </row>
    <row r="2704" spans="1:6" x14ac:dyDescent="0.25">
      <c r="A2704" t="s">
        <v>57</v>
      </c>
      <c r="B2704">
        <v>2013</v>
      </c>
      <c r="C2704" t="s">
        <v>23</v>
      </c>
      <c r="D2704" t="s">
        <v>102</v>
      </c>
      <c r="E2704" t="s">
        <v>25554</v>
      </c>
      <c r="F2704">
        <v>23</v>
      </c>
    </row>
    <row r="2705" spans="1:6" x14ac:dyDescent="0.25">
      <c r="A2705" t="s">
        <v>57</v>
      </c>
      <c r="B2705">
        <v>2013</v>
      </c>
      <c r="C2705" t="s">
        <v>23</v>
      </c>
      <c r="D2705" t="s">
        <v>107</v>
      </c>
      <c r="E2705" t="s">
        <v>25555</v>
      </c>
      <c r="F2705">
        <v>16</v>
      </c>
    </row>
    <row r="2706" spans="1:6" x14ac:dyDescent="0.25">
      <c r="A2706" t="s">
        <v>57</v>
      </c>
      <c r="B2706">
        <v>2013</v>
      </c>
      <c r="C2706" t="s">
        <v>23</v>
      </c>
      <c r="D2706" t="s">
        <v>39</v>
      </c>
      <c r="E2706" t="s">
        <v>25556</v>
      </c>
      <c r="F2706">
        <v>38</v>
      </c>
    </row>
    <row r="2707" spans="1:6" x14ac:dyDescent="0.25">
      <c r="A2707" t="s">
        <v>57</v>
      </c>
      <c r="B2707">
        <v>2013</v>
      </c>
      <c r="C2707" t="s">
        <v>23</v>
      </c>
      <c r="D2707" t="s">
        <v>103</v>
      </c>
      <c r="E2707" t="s">
        <v>25557</v>
      </c>
      <c r="F2707">
        <v>182</v>
      </c>
    </row>
    <row r="2708" spans="1:6" x14ac:dyDescent="0.25">
      <c r="A2708" t="s">
        <v>57</v>
      </c>
      <c r="B2708">
        <v>2013</v>
      </c>
      <c r="C2708" t="s">
        <v>21</v>
      </c>
      <c r="D2708" t="s">
        <v>38</v>
      </c>
      <c r="E2708" t="s">
        <v>25558</v>
      </c>
      <c r="F2708">
        <v>16</v>
      </c>
    </row>
    <row r="2709" spans="1:6" x14ac:dyDescent="0.25">
      <c r="A2709" t="s">
        <v>57</v>
      </c>
      <c r="B2709">
        <v>2013</v>
      </c>
      <c r="C2709" t="s">
        <v>21</v>
      </c>
      <c r="D2709" t="s">
        <v>40</v>
      </c>
      <c r="E2709" t="s">
        <v>25559</v>
      </c>
      <c r="F2709">
        <v>2</v>
      </c>
    </row>
    <row r="2710" spans="1:6" x14ac:dyDescent="0.25">
      <c r="A2710" t="s">
        <v>57</v>
      </c>
      <c r="B2710">
        <v>2013</v>
      </c>
      <c r="C2710" t="s">
        <v>21</v>
      </c>
      <c r="D2710" t="s">
        <v>102</v>
      </c>
      <c r="E2710" t="s">
        <v>25560</v>
      </c>
      <c r="F2710">
        <v>19</v>
      </c>
    </row>
    <row r="2711" spans="1:6" x14ac:dyDescent="0.25">
      <c r="A2711" t="s">
        <v>57</v>
      </c>
      <c r="B2711">
        <v>2013</v>
      </c>
      <c r="C2711" t="s">
        <v>21</v>
      </c>
      <c r="D2711" t="s">
        <v>107</v>
      </c>
      <c r="E2711" t="s">
        <v>25561</v>
      </c>
      <c r="F2711">
        <v>21</v>
      </c>
    </row>
    <row r="2712" spans="1:6" x14ac:dyDescent="0.25">
      <c r="A2712" t="s">
        <v>57</v>
      </c>
      <c r="B2712">
        <v>2013</v>
      </c>
      <c r="C2712" t="s">
        <v>21</v>
      </c>
      <c r="D2712" t="s">
        <v>39</v>
      </c>
      <c r="E2712" t="s">
        <v>25562</v>
      </c>
      <c r="F2712">
        <v>46</v>
      </c>
    </row>
    <row r="2713" spans="1:6" x14ac:dyDescent="0.25">
      <c r="A2713" t="s">
        <v>57</v>
      </c>
      <c r="B2713">
        <v>2013</v>
      </c>
      <c r="C2713" t="s">
        <v>21</v>
      </c>
      <c r="D2713" t="s">
        <v>103</v>
      </c>
      <c r="E2713" t="s">
        <v>25563</v>
      </c>
      <c r="F2713">
        <v>153</v>
      </c>
    </row>
    <row r="2714" spans="1:6" x14ac:dyDescent="0.25">
      <c r="A2714" t="s">
        <v>57</v>
      </c>
      <c r="B2714">
        <v>2013</v>
      </c>
      <c r="C2714" t="s">
        <v>17</v>
      </c>
      <c r="D2714" t="s">
        <v>38</v>
      </c>
      <c r="E2714" t="s">
        <v>25564</v>
      </c>
      <c r="F2714">
        <v>11</v>
      </c>
    </row>
    <row r="2715" spans="1:6" x14ac:dyDescent="0.25">
      <c r="A2715" t="s">
        <v>57</v>
      </c>
      <c r="B2715">
        <v>2013</v>
      </c>
      <c r="C2715" t="s">
        <v>17</v>
      </c>
      <c r="D2715" t="s">
        <v>40</v>
      </c>
      <c r="E2715" t="s">
        <v>25565</v>
      </c>
      <c r="F2715">
        <v>6</v>
      </c>
    </row>
    <row r="2716" spans="1:6" x14ac:dyDescent="0.25">
      <c r="A2716" t="s">
        <v>57</v>
      </c>
      <c r="B2716">
        <v>2013</v>
      </c>
      <c r="C2716" t="s">
        <v>17</v>
      </c>
      <c r="D2716" t="s">
        <v>102</v>
      </c>
      <c r="E2716" t="s">
        <v>25566</v>
      </c>
      <c r="F2716">
        <v>30</v>
      </c>
    </row>
    <row r="2717" spans="1:6" x14ac:dyDescent="0.25">
      <c r="A2717" t="s">
        <v>57</v>
      </c>
      <c r="B2717">
        <v>2013</v>
      </c>
      <c r="C2717" t="s">
        <v>17</v>
      </c>
      <c r="D2717" t="s">
        <v>107</v>
      </c>
      <c r="E2717" t="s">
        <v>25567</v>
      </c>
      <c r="F2717">
        <v>40</v>
      </c>
    </row>
    <row r="2718" spans="1:6" x14ac:dyDescent="0.25">
      <c r="A2718" t="s">
        <v>57</v>
      </c>
      <c r="B2718">
        <v>2013</v>
      </c>
      <c r="C2718" t="s">
        <v>17</v>
      </c>
      <c r="D2718" t="s">
        <v>39</v>
      </c>
      <c r="E2718" t="s">
        <v>25568</v>
      </c>
      <c r="F2718">
        <v>21</v>
      </c>
    </row>
    <row r="2719" spans="1:6" x14ac:dyDescent="0.25">
      <c r="A2719" t="s">
        <v>57</v>
      </c>
      <c r="B2719">
        <v>2013</v>
      </c>
      <c r="C2719" t="s">
        <v>17</v>
      </c>
      <c r="D2719" t="s">
        <v>103</v>
      </c>
      <c r="E2719" t="s">
        <v>25569</v>
      </c>
      <c r="F2719">
        <v>272</v>
      </c>
    </row>
    <row r="2720" spans="1:6" x14ac:dyDescent="0.25">
      <c r="A2720" t="s">
        <v>57</v>
      </c>
      <c r="B2720">
        <v>2013</v>
      </c>
      <c r="C2720" t="s">
        <v>22852</v>
      </c>
      <c r="D2720" t="s">
        <v>107</v>
      </c>
      <c r="E2720" t="s">
        <v>25570</v>
      </c>
      <c r="F2720">
        <v>5</v>
      </c>
    </row>
    <row r="2721" spans="1:6" x14ac:dyDescent="0.25">
      <c r="A2721" t="s">
        <v>57</v>
      </c>
      <c r="B2721">
        <v>2013</v>
      </c>
      <c r="C2721" t="s">
        <v>22852</v>
      </c>
      <c r="D2721" t="s">
        <v>39</v>
      </c>
      <c r="E2721" t="s">
        <v>25571</v>
      </c>
      <c r="F2721">
        <v>1</v>
      </c>
    </row>
    <row r="2722" spans="1:6" x14ac:dyDescent="0.25">
      <c r="A2722" t="s">
        <v>57</v>
      </c>
      <c r="B2722">
        <v>2013</v>
      </c>
      <c r="C2722" t="s">
        <v>22852</v>
      </c>
      <c r="D2722" t="s">
        <v>103</v>
      </c>
      <c r="E2722" t="s">
        <v>25572</v>
      </c>
      <c r="F2722">
        <v>1</v>
      </c>
    </row>
    <row r="2723" spans="1:6" x14ac:dyDescent="0.25">
      <c r="A2723" t="s">
        <v>57</v>
      </c>
      <c r="B2723">
        <v>2013</v>
      </c>
      <c r="C2723" t="s">
        <v>15</v>
      </c>
      <c r="D2723" t="s">
        <v>38</v>
      </c>
      <c r="E2723" t="s">
        <v>25573</v>
      </c>
      <c r="F2723">
        <v>1</v>
      </c>
    </row>
    <row r="2724" spans="1:6" x14ac:dyDescent="0.25">
      <c r="A2724" t="s">
        <v>57</v>
      </c>
      <c r="B2724">
        <v>2013</v>
      </c>
      <c r="C2724" t="s">
        <v>15</v>
      </c>
      <c r="D2724" t="s">
        <v>40</v>
      </c>
      <c r="E2724" t="s">
        <v>25574</v>
      </c>
      <c r="F2724">
        <v>2</v>
      </c>
    </row>
    <row r="2725" spans="1:6" x14ac:dyDescent="0.25">
      <c r="A2725" t="s">
        <v>57</v>
      </c>
      <c r="B2725">
        <v>2013</v>
      </c>
      <c r="C2725" t="s">
        <v>15</v>
      </c>
      <c r="D2725" t="s">
        <v>102</v>
      </c>
      <c r="E2725" t="s">
        <v>25575</v>
      </c>
      <c r="F2725">
        <v>5</v>
      </c>
    </row>
    <row r="2726" spans="1:6" x14ac:dyDescent="0.25">
      <c r="A2726" t="s">
        <v>57</v>
      </c>
      <c r="B2726">
        <v>2013</v>
      </c>
      <c r="C2726" t="s">
        <v>15</v>
      </c>
      <c r="D2726" t="s">
        <v>39</v>
      </c>
      <c r="E2726" t="s">
        <v>25576</v>
      </c>
      <c r="F2726">
        <v>4</v>
      </c>
    </row>
    <row r="2727" spans="1:6" x14ac:dyDescent="0.25">
      <c r="A2727" t="s">
        <v>57</v>
      </c>
      <c r="B2727">
        <v>2013</v>
      </c>
      <c r="C2727" t="s">
        <v>15</v>
      </c>
      <c r="D2727" t="s">
        <v>103</v>
      </c>
      <c r="E2727" t="s">
        <v>25577</v>
      </c>
      <c r="F2727">
        <v>21</v>
      </c>
    </row>
    <row r="2728" spans="1:6" x14ac:dyDescent="0.25">
      <c r="A2728" t="s">
        <v>57</v>
      </c>
      <c r="B2728">
        <v>2013</v>
      </c>
      <c r="C2728" t="s">
        <v>19</v>
      </c>
      <c r="D2728" t="s">
        <v>38</v>
      </c>
      <c r="E2728" t="s">
        <v>25578</v>
      </c>
      <c r="F2728">
        <v>6</v>
      </c>
    </row>
    <row r="2729" spans="1:6" x14ac:dyDescent="0.25">
      <c r="A2729" t="s">
        <v>57</v>
      </c>
      <c r="B2729">
        <v>2013</v>
      </c>
      <c r="C2729" t="s">
        <v>19</v>
      </c>
      <c r="D2729" t="s">
        <v>40</v>
      </c>
      <c r="E2729" t="s">
        <v>25579</v>
      </c>
      <c r="F2729">
        <v>5</v>
      </c>
    </row>
    <row r="2730" spans="1:6" x14ac:dyDescent="0.25">
      <c r="A2730" t="s">
        <v>57</v>
      </c>
      <c r="B2730">
        <v>2013</v>
      </c>
      <c r="C2730" t="s">
        <v>19</v>
      </c>
      <c r="D2730" t="s">
        <v>102</v>
      </c>
      <c r="E2730" t="s">
        <v>25580</v>
      </c>
      <c r="F2730">
        <v>23</v>
      </c>
    </row>
    <row r="2731" spans="1:6" x14ac:dyDescent="0.25">
      <c r="A2731" t="s">
        <v>57</v>
      </c>
      <c r="B2731">
        <v>2013</v>
      </c>
      <c r="C2731" t="s">
        <v>19</v>
      </c>
      <c r="D2731" t="s">
        <v>107</v>
      </c>
      <c r="E2731" t="s">
        <v>25581</v>
      </c>
      <c r="F2731">
        <v>13</v>
      </c>
    </row>
    <row r="2732" spans="1:6" x14ac:dyDescent="0.25">
      <c r="A2732" t="s">
        <v>57</v>
      </c>
      <c r="B2732">
        <v>2013</v>
      </c>
      <c r="C2732" t="s">
        <v>19</v>
      </c>
      <c r="D2732" t="s">
        <v>39</v>
      </c>
      <c r="E2732" t="s">
        <v>25582</v>
      </c>
      <c r="F2732">
        <v>35</v>
      </c>
    </row>
    <row r="2733" spans="1:6" x14ac:dyDescent="0.25">
      <c r="A2733" t="s">
        <v>57</v>
      </c>
      <c r="B2733">
        <v>2013</v>
      </c>
      <c r="C2733" t="s">
        <v>19</v>
      </c>
      <c r="D2733" t="s">
        <v>103</v>
      </c>
      <c r="E2733" t="s">
        <v>25583</v>
      </c>
      <c r="F2733">
        <v>172</v>
      </c>
    </row>
    <row r="2734" spans="1:6" x14ac:dyDescent="0.25">
      <c r="A2734" t="s">
        <v>57</v>
      </c>
      <c r="B2734">
        <v>2013</v>
      </c>
      <c r="C2734" t="s">
        <v>20</v>
      </c>
      <c r="D2734" t="s">
        <v>40</v>
      </c>
      <c r="E2734" t="s">
        <v>25584</v>
      </c>
      <c r="F2734">
        <v>1</v>
      </c>
    </row>
    <row r="2735" spans="1:6" x14ac:dyDescent="0.25">
      <c r="A2735" t="s">
        <v>57</v>
      </c>
      <c r="B2735">
        <v>2013</v>
      </c>
      <c r="C2735" t="s">
        <v>20</v>
      </c>
      <c r="D2735" t="s">
        <v>107</v>
      </c>
      <c r="E2735" t="s">
        <v>25585</v>
      </c>
      <c r="F2735">
        <v>2</v>
      </c>
    </row>
    <row r="2736" spans="1:6" x14ac:dyDescent="0.25">
      <c r="A2736" t="s">
        <v>57</v>
      </c>
      <c r="B2736">
        <v>2013</v>
      </c>
      <c r="C2736" t="s">
        <v>20</v>
      </c>
      <c r="D2736" t="s">
        <v>39</v>
      </c>
      <c r="E2736" t="s">
        <v>25586</v>
      </c>
      <c r="F2736">
        <v>2</v>
      </c>
    </row>
    <row r="2737" spans="1:6" x14ac:dyDescent="0.25">
      <c r="A2737" t="s">
        <v>57</v>
      </c>
      <c r="B2737">
        <v>2013</v>
      </c>
      <c r="C2737" t="s">
        <v>20</v>
      </c>
      <c r="D2737" t="s">
        <v>103</v>
      </c>
      <c r="E2737" t="s">
        <v>25587</v>
      </c>
      <c r="F2737">
        <v>11</v>
      </c>
    </row>
    <row r="2738" spans="1:6" x14ac:dyDescent="0.25">
      <c r="A2738" t="s">
        <v>57</v>
      </c>
      <c r="B2738">
        <v>2013</v>
      </c>
      <c r="C2738" t="s">
        <v>18</v>
      </c>
      <c r="D2738" t="s">
        <v>38</v>
      </c>
      <c r="E2738" t="s">
        <v>25588</v>
      </c>
      <c r="F2738">
        <v>11</v>
      </c>
    </row>
    <row r="2739" spans="1:6" x14ac:dyDescent="0.25">
      <c r="A2739" t="s">
        <v>57</v>
      </c>
      <c r="B2739">
        <v>2013</v>
      </c>
      <c r="C2739" t="s">
        <v>18</v>
      </c>
      <c r="D2739" t="s">
        <v>40</v>
      </c>
      <c r="E2739" t="s">
        <v>25589</v>
      </c>
      <c r="F2739">
        <v>1</v>
      </c>
    </row>
    <row r="2740" spans="1:6" x14ac:dyDescent="0.25">
      <c r="A2740" t="s">
        <v>57</v>
      </c>
      <c r="B2740">
        <v>2013</v>
      </c>
      <c r="C2740" t="s">
        <v>18</v>
      </c>
      <c r="D2740" t="s">
        <v>102</v>
      </c>
      <c r="E2740" t="s">
        <v>25590</v>
      </c>
      <c r="F2740">
        <v>18</v>
      </c>
    </row>
    <row r="2741" spans="1:6" x14ac:dyDescent="0.25">
      <c r="A2741" t="s">
        <v>57</v>
      </c>
      <c r="B2741">
        <v>2013</v>
      </c>
      <c r="C2741" t="s">
        <v>18</v>
      </c>
      <c r="D2741" t="s">
        <v>107</v>
      </c>
      <c r="E2741" t="s">
        <v>25591</v>
      </c>
      <c r="F2741">
        <v>11</v>
      </c>
    </row>
    <row r="2742" spans="1:6" x14ac:dyDescent="0.25">
      <c r="A2742" t="s">
        <v>57</v>
      </c>
      <c r="B2742">
        <v>2013</v>
      </c>
      <c r="C2742" t="s">
        <v>18</v>
      </c>
      <c r="D2742" t="s">
        <v>39</v>
      </c>
      <c r="E2742" t="s">
        <v>25592</v>
      </c>
      <c r="F2742">
        <v>24</v>
      </c>
    </row>
    <row r="2743" spans="1:6" x14ac:dyDescent="0.25">
      <c r="A2743" t="s">
        <v>57</v>
      </c>
      <c r="B2743">
        <v>2013</v>
      </c>
      <c r="C2743" t="s">
        <v>18</v>
      </c>
      <c r="D2743" t="s">
        <v>103</v>
      </c>
      <c r="E2743" t="s">
        <v>25593</v>
      </c>
      <c r="F2743">
        <v>143</v>
      </c>
    </row>
    <row r="2744" spans="1:6" x14ac:dyDescent="0.25">
      <c r="A2744" t="s">
        <v>57</v>
      </c>
      <c r="B2744">
        <v>2014</v>
      </c>
      <c r="C2744" t="s">
        <v>14</v>
      </c>
      <c r="D2744" t="s">
        <v>38</v>
      </c>
      <c r="E2744" t="s">
        <v>25594</v>
      </c>
      <c r="F2744">
        <v>8</v>
      </c>
    </row>
    <row r="2745" spans="1:6" x14ac:dyDescent="0.25">
      <c r="A2745" t="s">
        <v>57</v>
      </c>
      <c r="B2745">
        <v>2014</v>
      </c>
      <c r="C2745" t="s">
        <v>14</v>
      </c>
      <c r="D2745" t="s">
        <v>40</v>
      </c>
      <c r="E2745" t="s">
        <v>25595</v>
      </c>
      <c r="F2745">
        <v>5</v>
      </c>
    </row>
    <row r="2746" spans="1:6" x14ac:dyDescent="0.25">
      <c r="A2746" t="s">
        <v>57</v>
      </c>
      <c r="B2746">
        <v>2014</v>
      </c>
      <c r="C2746" t="s">
        <v>14</v>
      </c>
      <c r="D2746" t="s">
        <v>102</v>
      </c>
      <c r="E2746" t="s">
        <v>25596</v>
      </c>
      <c r="F2746">
        <v>32</v>
      </c>
    </row>
    <row r="2747" spans="1:6" x14ac:dyDescent="0.25">
      <c r="A2747" t="s">
        <v>57</v>
      </c>
      <c r="B2747">
        <v>2014</v>
      </c>
      <c r="C2747" t="s">
        <v>14</v>
      </c>
      <c r="D2747" t="s">
        <v>107</v>
      </c>
      <c r="E2747" t="s">
        <v>25597</v>
      </c>
      <c r="F2747">
        <v>41</v>
      </c>
    </row>
    <row r="2748" spans="1:6" x14ac:dyDescent="0.25">
      <c r="A2748" t="s">
        <v>57</v>
      </c>
      <c r="B2748">
        <v>2014</v>
      </c>
      <c r="C2748" t="s">
        <v>14</v>
      </c>
      <c r="D2748" t="s">
        <v>39</v>
      </c>
      <c r="E2748" t="s">
        <v>25598</v>
      </c>
      <c r="F2748">
        <v>48</v>
      </c>
    </row>
    <row r="2749" spans="1:6" x14ac:dyDescent="0.25">
      <c r="A2749" t="s">
        <v>57</v>
      </c>
      <c r="B2749">
        <v>2014</v>
      </c>
      <c r="C2749" t="s">
        <v>14</v>
      </c>
      <c r="D2749" t="s">
        <v>103</v>
      </c>
      <c r="E2749" t="s">
        <v>25599</v>
      </c>
      <c r="F2749">
        <v>294</v>
      </c>
    </row>
    <row r="2750" spans="1:6" x14ac:dyDescent="0.25">
      <c r="A2750" t="s">
        <v>57</v>
      </c>
      <c r="B2750">
        <v>2014</v>
      </c>
      <c r="C2750" t="s">
        <v>12</v>
      </c>
      <c r="D2750" t="s">
        <v>102</v>
      </c>
      <c r="E2750" t="s">
        <v>25600</v>
      </c>
      <c r="F2750">
        <v>7</v>
      </c>
    </row>
    <row r="2751" spans="1:6" x14ac:dyDescent="0.25">
      <c r="A2751" t="s">
        <v>57</v>
      </c>
      <c r="B2751">
        <v>2014</v>
      </c>
      <c r="C2751" t="s">
        <v>12</v>
      </c>
      <c r="D2751" t="s">
        <v>107</v>
      </c>
      <c r="E2751" t="s">
        <v>25601</v>
      </c>
      <c r="F2751">
        <v>9</v>
      </c>
    </row>
    <row r="2752" spans="1:6" x14ac:dyDescent="0.25">
      <c r="A2752" t="s">
        <v>57</v>
      </c>
      <c r="B2752">
        <v>2014</v>
      </c>
      <c r="C2752" t="s">
        <v>12</v>
      </c>
      <c r="D2752" t="s">
        <v>39</v>
      </c>
      <c r="E2752" t="s">
        <v>25602</v>
      </c>
      <c r="F2752">
        <v>4</v>
      </c>
    </row>
    <row r="2753" spans="1:6" x14ac:dyDescent="0.25">
      <c r="A2753" t="s">
        <v>57</v>
      </c>
      <c r="B2753">
        <v>2014</v>
      </c>
      <c r="C2753" t="s">
        <v>12</v>
      </c>
      <c r="D2753" t="s">
        <v>103</v>
      </c>
      <c r="E2753" t="s">
        <v>25603</v>
      </c>
      <c r="F2753">
        <v>53</v>
      </c>
    </row>
    <row r="2754" spans="1:6" x14ac:dyDescent="0.25">
      <c r="A2754" t="s">
        <v>57</v>
      </c>
      <c r="B2754">
        <v>2014</v>
      </c>
      <c r="C2754" t="s">
        <v>22</v>
      </c>
      <c r="D2754" t="s">
        <v>38</v>
      </c>
      <c r="E2754" t="s">
        <v>25604</v>
      </c>
      <c r="F2754">
        <v>16</v>
      </c>
    </row>
    <row r="2755" spans="1:6" x14ac:dyDescent="0.25">
      <c r="A2755" t="s">
        <v>57</v>
      </c>
      <c r="B2755">
        <v>2014</v>
      </c>
      <c r="C2755" t="s">
        <v>22</v>
      </c>
      <c r="D2755" t="s">
        <v>40</v>
      </c>
      <c r="E2755" t="s">
        <v>25605</v>
      </c>
      <c r="F2755">
        <v>6</v>
      </c>
    </row>
    <row r="2756" spans="1:6" x14ac:dyDescent="0.25">
      <c r="A2756" t="s">
        <v>57</v>
      </c>
      <c r="B2756">
        <v>2014</v>
      </c>
      <c r="C2756" t="s">
        <v>22</v>
      </c>
      <c r="D2756" t="s">
        <v>102</v>
      </c>
      <c r="E2756" t="s">
        <v>25606</v>
      </c>
      <c r="F2756">
        <v>38</v>
      </c>
    </row>
    <row r="2757" spans="1:6" x14ac:dyDescent="0.25">
      <c r="A2757" t="s">
        <v>57</v>
      </c>
      <c r="B2757">
        <v>2014</v>
      </c>
      <c r="C2757" t="s">
        <v>22</v>
      </c>
      <c r="D2757" t="s">
        <v>107</v>
      </c>
      <c r="E2757" t="s">
        <v>25607</v>
      </c>
      <c r="F2757">
        <v>30</v>
      </c>
    </row>
    <row r="2758" spans="1:6" x14ac:dyDescent="0.25">
      <c r="A2758" t="s">
        <v>57</v>
      </c>
      <c r="B2758">
        <v>2014</v>
      </c>
      <c r="C2758" t="s">
        <v>22</v>
      </c>
      <c r="D2758" t="s">
        <v>39</v>
      </c>
      <c r="E2758" t="s">
        <v>25608</v>
      </c>
      <c r="F2758">
        <v>58</v>
      </c>
    </row>
    <row r="2759" spans="1:6" x14ac:dyDescent="0.25">
      <c r="A2759" t="s">
        <v>57</v>
      </c>
      <c r="B2759">
        <v>2014</v>
      </c>
      <c r="C2759" t="s">
        <v>22</v>
      </c>
      <c r="D2759" t="s">
        <v>103</v>
      </c>
      <c r="E2759" t="s">
        <v>25609</v>
      </c>
      <c r="F2759">
        <v>215</v>
      </c>
    </row>
    <row r="2760" spans="1:6" x14ac:dyDescent="0.25">
      <c r="A2760" t="s">
        <v>57</v>
      </c>
      <c r="B2760">
        <v>2014</v>
      </c>
      <c r="C2760" t="s">
        <v>23</v>
      </c>
      <c r="D2760" t="s">
        <v>38</v>
      </c>
      <c r="E2760" t="s">
        <v>25610</v>
      </c>
      <c r="F2760">
        <v>13</v>
      </c>
    </row>
    <row r="2761" spans="1:6" x14ac:dyDescent="0.25">
      <c r="A2761" t="s">
        <v>57</v>
      </c>
      <c r="B2761">
        <v>2014</v>
      </c>
      <c r="C2761" t="s">
        <v>23</v>
      </c>
      <c r="D2761" t="s">
        <v>40</v>
      </c>
      <c r="E2761" t="s">
        <v>25611</v>
      </c>
      <c r="F2761">
        <v>4</v>
      </c>
    </row>
    <row r="2762" spans="1:6" x14ac:dyDescent="0.25">
      <c r="A2762" t="s">
        <v>57</v>
      </c>
      <c r="B2762">
        <v>2014</v>
      </c>
      <c r="C2762" t="s">
        <v>23</v>
      </c>
      <c r="D2762" t="s">
        <v>102</v>
      </c>
      <c r="E2762" t="s">
        <v>25612</v>
      </c>
      <c r="F2762">
        <v>18</v>
      </c>
    </row>
    <row r="2763" spans="1:6" x14ac:dyDescent="0.25">
      <c r="A2763" t="s">
        <v>57</v>
      </c>
      <c r="B2763">
        <v>2014</v>
      </c>
      <c r="C2763" t="s">
        <v>23</v>
      </c>
      <c r="D2763" t="s">
        <v>107</v>
      </c>
      <c r="E2763" t="s">
        <v>25613</v>
      </c>
      <c r="F2763">
        <v>16</v>
      </c>
    </row>
    <row r="2764" spans="1:6" x14ac:dyDescent="0.25">
      <c r="A2764" t="s">
        <v>57</v>
      </c>
      <c r="B2764">
        <v>2014</v>
      </c>
      <c r="C2764" t="s">
        <v>23</v>
      </c>
      <c r="D2764" t="s">
        <v>39</v>
      </c>
      <c r="E2764" t="s">
        <v>25614</v>
      </c>
      <c r="F2764">
        <v>37</v>
      </c>
    </row>
    <row r="2765" spans="1:6" x14ac:dyDescent="0.25">
      <c r="A2765" t="s">
        <v>57</v>
      </c>
      <c r="B2765">
        <v>2014</v>
      </c>
      <c r="C2765" t="s">
        <v>23</v>
      </c>
      <c r="D2765" t="s">
        <v>103</v>
      </c>
      <c r="E2765" t="s">
        <v>25615</v>
      </c>
      <c r="F2765">
        <v>132</v>
      </c>
    </row>
    <row r="2766" spans="1:6" x14ac:dyDescent="0.25">
      <c r="A2766" t="s">
        <v>57</v>
      </c>
      <c r="B2766">
        <v>2014</v>
      </c>
      <c r="C2766" t="s">
        <v>21</v>
      </c>
      <c r="D2766" t="s">
        <v>38</v>
      </c>
      <c r="E2766" t="s">
        <v>25616</v>
      </c>
      <c r="F2766">
        <v>22</v>
      </c>
    </row>
    <row r="2767" spans="1:6" x14ac:dyDescent="0.25">
      <c r="A2767" t="s">
        <v>57</v>
      </c>
      <c r="B2767">
        <v>2014</v>
      </c>
      <c r="C2767" t="s">
        <v>21</v>
      </c>
      <c r="D2767" t="s">
        <v>40</v>
      </c>
      <c r="E2767" t="s">
        <v>25617</v>
      </c>
      <c r="F2767">
        <v>6</v>
      </c>
    </row>
    <row r="2768" spans="1:6" x14ac:dyDescent="0.25">
      <c r="A2768" t="s">
        <v>57</v>
      </c>
      <c r="B2768">
        <v>2014</v>
      </c>
      <c r="C2768" t="s">
        <v>21</v>
      </c>
      <c r="D2768" t="s">
        <v>102</v>
      </c>
      <c r="E2768" t="s">
        <v>25618</v>
      </c>
      <c r="F2768">
        <v>24</v>
      </c>
    </row>
    <row r="2769" spans="1:6" x14ac:dyDescent="0.25">
      <c r="A2769" t="s">
        <v>57</v>
      </c>
      <c r="B2769">
        <v>2014</v>
      </c>
      <c r="C2769" t="s">
        <v>21</v>
      </c>
      <c r="D2769" t="s">
        <v>107</v>
      </c>
      <c r="E2769" t="s">
        <v>25619</v>
      </c>
      <c r="F2769">
        <v>27</v>
      </c>
    </row>
    <row r="2770" spans="1:6" x14ac:dyDescent="0.25">
      <c r="A2770" t="s">
        <v>57</v>
      </c>
      <c r="B2770">
        <v>2014</v>
      </c>
      <c r="C2770" t="s">
        <v>21</v>
      </c>
      <c r="D2770" t="s">
        <v>39</v>
      </c>
      <c r="E2770" t="s">
        <v>25620</v>
      </c>
      <c r="F2770">
        <v>41</v>
      </c>
    </row>
    <row r="2771" spans="1:6" x14ac:dyDescent="0.25">
      <c r="A2771" t="s">
        <v>57</v>
      </c>
      <c r="B2771">
        <v>2014</v>
      </c>
      <c r="C2771" t="s">
        <v>21</v>
      </c>
      <c r="D2771" t="s">
        <v>103</v>
      </c>
      <c r="E2771" t="s">
        <v>25621</v>
      </c>
      <c r="F2771">
        <v>159</v>
      </c>
    </row>
    <row r="2772" spans="1:6" x14ac:dyDescent="0.25">
      <c r="A2772" t="s">
        <v>57</v>
      </c>
      <c r="B2772">
        <v>2014</v>
      </c>
      <c r="C2772" t="s">
        <v>17</v>
      </c>
      <c r="D2772" t="s">
        <v>38</v>
      </c>
      <c r="E2772" t="s">
        <v>25622</v>
      </c>
      <c r="F2772">
        <v>14</v>
      </c>
    </row>
    <row r="2773" spans="1:6" x14ac:dyDescent="0.25">
      <c r="A2773" t="s">
        <v>57</v>
      </c>
      <c r="B2773">
        <v>2014</v>
      </c>
      <c r="C2773" t="s">
        <v>17</v>
      </c>
      <c r="D2773" t="s">
        <v>40</v>
      </c>
      <c r="E2773" t="s">
        <v>25623</v>
      </c>
      <c r="F2773">
        <v>7</v>
      </c>
    </row>
    <row r="2774" spans="1:6" x14ac:dyDescent="0.25">
      <c r="A2774" t="s">
        <v>57</v>
      </c>
      <c r="B2774">
        <v>2014</v>
      </c>
      <c r="C2774" t="s">
        <v>17</v>
      </c>
      <c r="D2774" t="s">
        <v>102</v>
      </c>
      <c r="E2774" t="s">
        <v>25624</v>
      </c>
      <c r="F2774">
        <v>37</v>
      </c>
    </row>
    <row r="2775" spans="1:6" x14ac:dyDescent="0.25">
      <c r="A2775" t="s">
        <v>57</v>
      </c>
      <c r="B2775">
        <v>2014</v>
      </c>
      <c r="C2775" t="s">
        <v>17</v>
      </c>
      <c r="D2775" t="s">
        <v>107</v>
      </c>
      <c r="E2775" t="s">
        <v>25625</v>
      </c>
      <c r="F2775">
        <v>32</v>
      </c>
    </row>
    <row r="2776" spans="1:6" x14ac:dyDescent="0.25">
      <c r="A2776" t="s">
        <v>57</v>
      </c>
      <c r="B2776">
        <v>2014</v>
      </c>
      <c r="C2776" t="s">
        <v>17</v>
      </c>
      <c r="D2776" t="s">
        <v>39</v>
      </c>
      <c r="E2776" t="s">
        <v>25626</v>
      </c>
      <c r="F2776">
        <v>36</v>
      </c>
    </row>
    <row r="2777" spans="1:6" x14ac:dyDescent="0.25">
      <c r="A2777" t="s">
        <v>57</v>
      </c>
      <c r="B2777">
        <v>2014</v>
      </c>
      <c r="C2777" t="s">
        <v>17</v>
      </c>
      <c r="D2777" t="s">
        <v>103</v>
      </c>
      <c r="E2777" t="s">
        <v>25627</v>
      </c>
      <c r="F2777">
        <v>295</v>
      </c>
    </row>
    <row r="2778" spans="1:6" x14ac:dyDescent="0.25">
      <c r="A2778" t="s">
        <v>57</v>
      </c>
      <c r="B2778">
        <v>2014</v>
      </c>
      <c r="C2778" t="s">
        <v>22852</v>
      </c>
      <c r="D2778" t="s">
        <v>38</v>
      </c>
      <c r="E2778" t="s">
        <v>25628</v>
      </c>
      <c r="F2778">
        <v>2</v>
      </c>
    </row>
    <row r="2779" spans="1:6" x14ac:dyDescent="0.25">
      <c r="A2779" t="s">
        <v>57</v>
      </c>
      <c r="B2779">
        <v>2014</v>
      </c>
      <c r="C2779" t="s">
        <v>22852</v>
      </c>
      <c r="D2779" t="s">
        <v>40</v>
      </c>
      <c r="E2779" t="s">
        <v>25629</v>
      </c>
      <c r="F2779">
        <v>1</v>
      </c>
    </row>
    <row r="2780" spans="1:6" x14ac:dyDescent="0.25">
      <c r="A2780" t="s">
        <v>57</v>
      </c>
      <c r="B2780">
        <v>2014</v>
      </c>
      <c r="C2780" t="s">
        <v>22852</v>
      </c>
      <c r="D2780" t="s">
        <v>102</v>
      </c>
      <c r="E2780" t="s">
        <v>25630</v>
      </c>
      <c r="F2780">
        <v>4</v>
      </c>
    </row>
    <row r="2781" spans="1:6" x14ac:dyDescent="0.25">
      <c r="A2781" t="s">
        <v>57</v>
      </c>
      <c r="B2781">
        <v>2014</v>
      </c>
      <c r="C2781" t="s">
        <v>22852</v>
      </c>
      <c r="D2781" t="s">
        <v>107</v>
      </c>
      <c r="E2781" t="s">
        <v>25631</v>
      </c>
      <c r="F2781">
        <v>2</v>
      </c>
    </row>
    <row r="2782" spans="1:6" x14ac:dyDescent="0.25">
      <c r="A2782" t="s">
        <v>57</v>
      </c>
      <c r="B2782">
        <v>2014</v>
      </c>
      <c r="C2782" t="s">
        <v>22852</v>
      </c>
      <c r="D2782" t="s">
        <v>39</v>
      </c>
      <c r="E2782" t="s">
        <v>25632</v>
      </c>
      <c r="F2782">
        <v>1</v>
      </c>
    </row>
    <row r="2783" spans="1:6" x14ac:dyDescent="0.25">
      <c r="A2783" t="s">
        <v>57</v>
      </c>
      <c r="B2783">
        <v>2014</v>
      </c>
      <c r="C2783" t="s">
        <v>22852</v>
      </c>
      <c r="D2783" t="s">
        <v>103</v>
      </c>
      <c r="E2783" t="s">
        <v>25633</v>
      </c>
      <c r="F2783">
        <v>29</v>
      </c>
    </row>
    <row r="2784" spans="1:6" x14ac:dyDescent="0.25">
      <c r="A2784" t="s">
        <v>57</v>
      </c>
      <c r="B2784">
        <v>2014</v>
      </c>
      <c r="C2784" t="s">
        <v>19</v>
      </c>
      <c r="D2784" t="s">
        <v>38</v>
      </c>
      <c r="E2784" t="s">
        <v>25634</v>
      </c>
      <c r="F2784">
        <v>5</v>
      </c>
    </row>
    <row r="2785" spans="1:6" x14ac:dyDescent="0.25">
      <c r="A2785" t="s">
        <v>57</v>
      </c>
      <c r="B2785">
        <v>2014</v>
      </c>
      <c r="C2785" t="s">
        <v>19</v>
      </c>
      <c r="D2785" t="s">
        <v>40</v>
      </c>
      <c r="E2785" t="s">
        <v>25635</v>
      </c>
      <c r="F2785">
        <v>4</v>
      </c>
    </row>
    <row r="2786" spans="1:6" x14ac:dyDescent="0.25">
      <c r="A2786" t="s">
        <v>57</v>
      </c>
      <c r="B2786">
        <v>2014</v>
      </c>
      <c r="C2786" t="s">
        <v>19</v>
      </c>
      <c r="D2786" t="s">
        <v>102</v>
      </c>
      <c r="E2786" t="s">
        <v>25636</v>
      </c>
      <c r="F2786">
        <v>17</v>
      </c>
    </row>
    <row r="2787" spans="1:6" x14ac:dyDescent="0.25">
      <c r="A2787" t="s">
        <v>57</v>
      </c>
      <c r="B2787">
        <v>2014</v>
      </c>
      <c r="C2787" t="s">
        <v>19</v>
      </c>
      <c r="D2787" t="s">
        <v>107</v>
      </c>
      <c r="E2787" t="s">
        <v>25637</v>
      </c>
      <c r="F2787">
        <v>13</v>
      </c>
    </row>
    <row r="2788" spans="1:6" x14ac:dyDescent="0.25">
      <c r="A2788" t="s">
        <v>57</v>
      </c>
      <c r="B2788">
        <v>2014</v>
      </c>
      <c r="C2788" t="s">
        <v>19</v>
      </c>
      <c r="D2788" t="s">
        <v>39</v>
      </c>
      <c r="E2788" t="s">
        <v>25638</v>
      </c>
      <c r="F2788">
        <v>29</v>
      </c>
    </row>
    <row r="2789" spans="1:6" x14ac:dyDescent="0.25">
      <c r="A2789" t="s">
        <v>57</v>
      </c>
      <c r="B2789">
        <v>2014</v>
      </c>
      <c r="C2789" t="s">
        <v>19</v>
      </c>
      <c r="D2789" t="s">
        <v>103</v>
      </c>
      <c r="E2789" t="s">
        <v>25639</v>
      </c>
      <c r="F2789">
        <v>166</v>
      </c>
    </row>
    <row r="2790" spans="1:6" x14ac:dyDescent="0.25">
      <c r="A2790" t="s">
        <v>57</v>
      </c>
      <c r="B2790">
        <v>2014</v>
      </c>
      <c r="C2790" t="s">
        <v>20</v>
      </c>
      <c r="D2790" t="s">
        <v>38</v>
      </c>
      <c r="E2790" t="s">
        <v>25640</v>
      </c>
      <c r="F2790">
        <v>4</v>
      </c>
    </row>
    <row r="2791" spans="1:6" x14ac:dyDescent="0.25">
      <c r="A2791" t="s">
        <v>57</v>
      </c>
      <c r="B2791">
        <v>2014</v>
      </c>
      <c r="C2791" t="s">
        <v>20</v>
      </c>
      <c r="D2791" t="s">
        <v>40</v>
      </c>
      <c r="E2791" t="s">
        <v>25641</v>
      </c>
      <c r="F2791">
        <v>3</v>
      </c>
    </row>
    <row r="2792" spans="1:6" x14ac:dyDescent="0.25">
      <c r="A2792" t="s">
        <v>57</v>
      </c>
      <c r="B2792">
        <v>2014</v>
      </c>
      <c r="C2792" t="s">
        <v>20</v>
      </c>
      <c r="D2792" t="s">
        <v>102</v>
      </c>
      <c r="E2792" t="s">
        <v>25642</v>
      </c>
      <c r="F2792">
        <v>6</v>
      </c>
    </row>
    <row r="2793" spans="1:6" x14ac:dyDescent="0.25">
      <c r="A2793" t="s">
        <v>57</v>
      </c>
      <c r="B2793">
        <v>2014</v>
      </c>
      <c r="C2793" t="s">
        <v>20</v>
      </c>
      <c r="D2793" t="s">
        <v>107</v>
      </c>
      <c r="E2793" t="s">
        <v>25643</v>
      </c>
      <c r="F2793">
        <v>9</v>
      </c>
    </row>
    <row r="2794" spans="1:6" x14ac:dyDescent="0.25">
      <c r="A2794" t="s">
        <v>57</v>
      </c>
      <c r="B2794">
        <v>2014</v>
      </c>
      <c r="C2794" t="s">
        <v>20</v>
      </c>
      <c r="D2794" t="s">
        <v>39</v>
      </c>
      <c r="E2794" t="s">
        <v>25644</v>
      </c>
      <c r="F2794">
        <v>7</v>
      </c>
    </row>
    <row r="2795" spans="1:6" x14ac:dyDescent="0.25">
      <c r="A2795" t="s">
        <v>57</v>
      </c>
      <c r="B2795">
        <v>2014</v>
      </c>
      <c r="C2795" t="s">
        <v>20</v>
      </c>
      <c r="D2795" t="s">
        <v>103</v>
      </c>
      <c r="E2795" t="s">
        <v>25645</v>
      </c>
      <c r="F2795">
        <v>39</v>
      </c>
    </row>
    <row r="2796" spans="1:6" x14ac:dyDescent="0.25">
      <c r="A2796" t="s">
        <v>57</v>
      </c>
      <c r="B2796">
        <v>2014</v>
      </c>
      <c r="C2796" t="s">
        <v>18</v>
      </c>
      <c r="D2796" t="s">
        <v>38</v>
      </c>
      <c r="E2796" t="s">
        <v>25646</v>
      </c>
      <c r="F2796">
        <v>7</v>
      </c>
    </row>
    <row r="2797" spans="1:6" x14ac:dyDescent="0.25">
      <c r="A2797" t="s">
        <v>57</v>
      </c>
      <c r="B2797">
        <v>2014</v>
      </c>
      <c r="C2797" t="s">
        <v>18</v>
      </c>
      <c r="D2797" t="s">
        <v>40</v>
      </c>
      <c r="E2797" t="s">
        <v>25647</v>
      </c>
      <c r="F2797">
        <v>2</v>
      </c>
    </row>
    <row r="2798" spans="1:6" x14ac:dyDescent="0.25">
      <c r="A2798" t="s">
        <v>57</v>
      </c>
      <c r="B2798">
        <v>2014</v>
      </c>
      <c r="C2798" t="s">
        <v>18</v>
      </c>
      <c r="D2798" t="s">
        <v>102</v>
      </c>
      <c r="E2798" t="s">
        <v>25648</v>
      </c>
      <c r="F2798">
        <v>15</v>
      </c>
    </row>
    <row r="2799" spans="1:6" x14ac:dyDescent="0.25">
      <c r="A2799" t="s">
        <v>57</v>
      </c>
      <c r="B2799">
        <v>2014</v>
      </c>
      <c r="C2799" t="s">
        <v>18</v>
      </c>
      <c r="D2799" t="s">
        <v>107</v>
      </c>
      <c r="E2799" t="s">
        <v>25649</v>
      </c>
      <c r="F2799">
        <v>16</v>
      </c>
    </row>
    <row r="2800" spans="1:6" x14ac:dyDescent="0.25">
      <c r="A2800" t="s">
        <v>57</v>
      </c>
      <c r="B2800">
        <v>2014</v>
      </c>
      <c r="C2800" t="s">
        <v>18</v>
      </c>
      <c r="D2800" t="s">
        <v>39</v>
      </c>
      <c r="E2800" t="s">
        <v>25650</v>
      </c>
      <c r="F2800">
        <v>22</v>
      </c>
    </row>
    <row r="2801" spans="1:6" x14ac:dyDescent="0.25">
      <c r="A2801" t="s">
        <v>57</v>
      </c>
      <c r="B2801">
        <v>2014</v>
      </c>
      <c r="C2801" t="s">
        <v>18</v>
      </c>
      <c r="D2801" t="s">
        <v>103</v>
      </c>
      <c r="E2801" t="s">
        <v>25651</v>
      </c>
      <c r="F2801">
        <v>139</v>
      </c>
    </row>
    <row r="2802" spans="1:6" x14ac:dyDescent="0.25">
      <c r="A2802" t="s">
        <v>55</v>
      </c>
      <c r="B2802">
        <v>2010</v>
      </c>
      <c r="C2802" t="s">
        <v>14</v>
      </c>
      <c r="D2802" t="s">
        <v>38</v>
      </c>
      <c r="E2802" t="s">
        <v>25652</v>
      </c>
      <c r="F2802">
        <v>4</v>
      </c>
    </row>
    <row r="2803" spans="1:6" x14ac:dyDescent="0.25">
      <c r="A2803" t="s">
        <v>55</v>
      </c>
      <c r="B2803">
        <v>2010</v>
      </c>
      <c r="C2803" t="s">
        <v>14</v>
      </c>
      <c r="D2803" t="s">
        <v>40</v>
      </c>
      <c r="E2803" t="s">
        <v>25653</v>
      </c>
      <c r="F2803">
        <v>6</v>
      </c>
    </row>
    <row r="2804" spans="1:6" x14ac:dyDescent="0.25">
      <c r="A2804" t="s">
        <v>55</v>
      </c>
      <c r="B2804">
        <v>2010</v>
      </c>
      <c r="C2804" t="s">
        <v>14</v>
      </c>
      <c r="D2804" t="s">
        <v>102</v>
      </c>
      <c r="E2804" t="s">
        <v>25654</v>
      </c>
      <c r="F2804">
        <v>18</v>
      </c>
    </row>
    <row r="2805" spans="1:6" x14ac:dyDescent="0.25">
      <c r="A2805" t="s">
        <v>55</v>
      </c>
      <c r="B2805">
        <v>2010</v>
      </c>
      <c r="C2805" t="s">
        <v>14</v>
      </c>
      <c r="D2805" t="s">
        <v>107</v>
      </c>
      <c r="E2805" t="s">
        <v>25655</v>
      </c>
      <c r="F2805">
        <v>30</v>
      </c>
    </row>
    <row r="2806" spans="1:6" x14ac:dyDescent="0.25">
      <c r="A2806" t="s">
        <v>55</v>
      </c>
      <c r="B2806">
        <v>2010</v>
      </c>
      <c r="C2806" t="s">
        <v>14</v>
      </c>
      <c r="D2806" t="s">
        <v>39</v>
      </c>
      <c r="E2806" t="s">
        <v>25656</v>
      </c>
      <c r="F2806">
        <v>14</v>
      </c>
    </row>
    <row r="2807" spans="1:6" x14ac:dyDescent="0.25">
      <c r="A2807" t="s">
        <v>55</v>
      </c>
      <c r="B2807">
        <v>2010</v>
      </c>
      <c r="C2807" t="s">
        <v>14</v>
      </c>
      <c r="D2807" t="s">
        <v>103</v>
      </c>
      <c r="E2807" t="s">
        <v>25657</v>
      </c>
      <c r="F2807">
        <v>165</v>
      </c>
    </row>
    <row r="2808" spans="1:6" x14ac:dyDescent="0.25">
      <c r="A2808" t="s">
        <v>55</v>
      </c>
      <c r="B2808">
        <v>2010</v>
      </c>
      <c r="C2808" t="s">
        <v>12</v>
      </c>
      <c r="D2808" t="s">
        <v>102</v>
      </c>
      <c r="E2808" t="s">
        <v>25658</v>
      </c>
      <c r="F2808">
        <v>3</v>
      </c>
    </row>
    <row r="2809" spans="1:6" x14ac:dyDescent="0.25">
      <c r="A2809" t="s">
        <v>55</v>
      </c>
      <c r="B2809">
        <v>2010</v>
      </c>
      <c r="C2809" t="s">
        <v>12</v>
      </c>
      <c r="D2809" t="s">
        <v>107</v>
      </c>
      <c r="E2809" t="s">
        <v>25659</v>
      </c>
      <c r="F2809">
        <v>4</v>
      </c>
    </row>
    <row r="2810" spans="1:6" x14ac:dyDescent="0.25">
      <c r="A2810" t="s">
        <v>55</v>
      </c>
      <c r="B2810">
        <v>2010</v>
      </c>
      <c r="C2810" t="s">
        <v>12</v>
      </c>
      <c r="D2810" t="s">
        <v>39</v>
      </c>
      <c r="E2810" t="s">
        <v>25660</v>
      </c>
      <c r="F2810">
        <v>3</v>
      </c>
    </row>
    <row r="2811" spans="1:6" x14ac:dyDescent="0.25">
      <c r="A2811" t="s">
        <v>55</v>
      </c>
      <c r="B2811">
        <v>2010</v>
      </c>
      <c r="C2811" t="s">
        <v>12</v>
      </c>
      <c r="D2811" t="s">
        <v>103</v>
      </c>
      <c r="E2811" t="s">
        <v>25661</v>
      </c>
      <c r="F2811">
        <v>21</v>
      </c>
    </row>
    <row r="2812" spans="1:6" x14ac:dyDescent="0.25">
      <c r="A2812" t="s">
        <v>55</v>
      </c>
      <c r="B2812">
        <v>2010</v>
      </c>
      <c r="C2812" t="s">
        <v>22</v>
      </c>
      <c r="D2812" t="s">
        <v>38</v>
      </c>
      <c r="E2812" t="s">
        <v>25662</v>
      </c>
      <c r="F2812">
        <v>10</v>
      </c>
    </row>
    <row r="2813" spans="1:6" x14ac:dyDescent="0.25">
      <c r="A2813" t="s">
        <v>55</v>
      </c>
      <c r="B2813">
        <v>2010</v>
      </c>
      <c r="C2813" t="s">
        <v>22</v>
      </c>
      <c r="D2813" t="s">
        <v>40</v>
      </c>
      <c r="E2813" t="s">
        <v>25663</v>
      </c>
      <c r="F2813">
        <v>10</v>
      </c>
    </row>
    <row r="2814" spans="1:6" x14ac:dyDescent="0.25">
      <c r="A2814" t="s">
        <v>55</v>
      </c>
      <c r="B2814">
        <v>2010</v>
      </c>
      <c r="C2814" t="s">
        <v>22</v>
      </c>
      <c r="D2814" t="s">
        <v>102</v>
      </c>
      <c r="E2814" t="s">
        <v>25664</v>
      </c>
      <c r="F2814">
        <v>23</v>
      </c>
    </row>
    <row r="2815" spans="1:6" x14ac:dyDescent="0.25">
      <c r="A2815" t="s">
        <v>55</v>
      </c>
      <c r="B2815">
        <v>2010</v>
      </c>
      <c r="C2815" t="s">
        <v>22</v>
      </c>
      <c r="D2815" t="s">
        <v>107</v>
      </c>
      <c r="E2815" t="s">
        <v>25665</v>
      </c>
      <c r="F2815">
        <v>22</v>
      </c>
    </row>
    <row r="2816" spans="1:6" x14ac:dyDescent="0.25">
      <c r="A2816" t="s">
        <v>55</v>
      </c>
      <c r="B2816">
        <v>2010</v>
      </c>
      <c r="C2816" t="s">
        <v>22</v>
      </c>
      <c r="D2816" t="s">
        <v>39</v>
      </c>
      <c r="E2816" t="s">
        <v>25666</v>
      </c>
      <c r="F2816">
        <v>25</v>
      </c>
    </row>
    <row r="2817" spans="1:6" x14ac:dyDescent="0.25">
      <c r="A2817" t="s">
        <v>55</v>
      </c>
      <c r="B2817">
        <v>2010</v>
      </c>
      <c r="C2817" t="s">
        <v>22</v>
      </c>
      <c r="D2817" t="s">
        <v>103</v>
      </c>
      <c r="E2817" t="s">
        <v>25667</v>
      </c>
      <c r="F2817">
        <v>216</v>
      </c>
    </row>
    <row r="2818" spans="1:6" x14ac:dyDescent="0.25">
      <c r="A2818" t="s">
        <v>55</v>
      </c>
      <c r="B2818">
        <v>2010</v>
      </c>
      <c r="C2818" t="s">
        <v>23</v>
      </c>
      <c r="D2818" t="s">
        <v>38</v>
      </c>
      <c r="E2818" t="s">
        <v>25668</v>
      </c>
      <c r="F2818">
        <v>8</v>
      </c>
    </row>
    <row r="2819" spans="1:6" x14ac:dyDescent="0.25">
      <c r="A2819" t="s">
        <v>55</v>
      </c>
      <c r="B2819">
        <v>2010</v>
      </c>
      <c r="C2819" t="s">
        <v>23</v>
      </c>
      <c r="D2819" t="s">
        <v>40</v>
      </c>
      <c r="E2819" t="s">
        <v>25669</v>
      </c>
      <c r="F2819">
        <v>8</v>
      </c>
    </row>
    <row r="2820" spans="1:6" x14ac:dyDescent="0.25">
      <c r="A2820" t="s">
        <v>55</v>
      </c>
      <c r="B2820">
        <v>2010</v>
      </c>
      <c r="C2820" t="s">
        <v>23</v>
      </c>
      <c r="D2820" t="s">
        <v>102</v>
      </c>
      <c r="E2820" t="s">
        <v>25670</v>
      </c>
      <c r="F2820">
        <v>19</v>
      </c>
    </row>
    <row r="2821" spans="1:6" x14ac:dyDescent="0.25">
      <c r="A2821" t="s">
        <v>55</v>
      </c>
      <c r="B2821">
        <v>2010</v>
      </c>
      <c r="C2821" t="s">
        <v>23</v>
      </c>
      <c r="D2821" t="s">
        <v>107</v>
      </c>
      <c r="E2821" t="s">
        <v>25671</v>
      </c>
      <c r="F2821">
        <v>19</v>
      </c>
    </row>
    <row r="2822" spans="1:6" x14ac:dyDescent="0.25">
      <c r="A2822" t="s">
        <v>55</v>
      </c>
      <c r="B2822">
        <v>2010</v>
      </c>
      <c r="C2822" t="s">
        <v>23</v>
      </c>
      <c r="D2822" t="s">
        <v>39</v>
      </c>
      <c r="E2822" t="s">
        <v>25672</v>
      </c>
      <c r="F2822">
        <v>11</v>
      </c>
    </row>
    <row r="2823" spans="1:6" x14ac:dyDescent="0.25">
      <c r="A2823" t="s">
        <v>55</v>
      </c>
      <c r="B2823">
        <v>2010</v>
      </c>
      <c r="C2823" t="s">
        <v>23</v>
      </c>
      <c r="D2823" t="s">
        <v>103</v>
      </c>
      <c r="E2823" t="s">
        <v>25673</v>
      </c>
      <c r="F2823">
        <v>162</v>
      </c>
    </row>
    <row r="2824" spans="1:6" x14ac:dyDescent="0.25">
      <c r="A2824" t="s">
        <v>55</v>
      </c>
      <c r="B2824">
        <v>2010</v>
      </c>
      <c r="C2824" t="s">
        <v>21</v>
      </c>
      <c r="D2824" t="s">
        <v>38</v>
      </c>
      <c r="E2824" t="s">
        <v>25674</v>
      </c>
      <c r="F2824">
        <v>1</v>
      </c>
    </row>
    <row r="2825" spans="1:6" x14ac:dyDescent="0.25">
      <c r="A2825" t="s">
        <v>55</v>
      </c>
      <c r="B2825">
        <v>2010</v>
      </c>
      <c r="C2825" t="s">
        <v>21</v>
      </c>
      <c r="D2825" t="s">
        <v>40</v>
      </c>
      <c r="E2825" t="s">
        <v>25675</v>
      </c>
      <c r="F2825">
        <v>11</v>
      </c>
    </row>
    <row r="2826" spans="1:6" x14ac:dyDescent="0.25">
      <c r="A2826" t="s">
        <v>55</v>
      </c>
      <c r="B2826">
        <v>2010</v>
      </c>
      <c r="C2826" t="s">
        <v>21</v>
      </c>
      <c r="D2826" t="s">
        <v>102</v>
      </c>
      <c r="E2826" t="s">
        <v>25676</v>
      </c>
      <c r="F2826">
        <v>14</v>
      </c>
    </row>
    <row r="2827" spans="1:6" x14ac:dyDescent="0.25">
      <c r="A2827" t="s">
        <v>55</v>
      </c>
      <c r="B2827">
        <v>2010</v>
      </c>
      <c r="C2827" t="s">
        <v>21</v>
      </c>
      <c r="D2827" t="s">
        <v>107</v>
      </c>
      <c r="E2827" t="s">
        <v>25677</v>
      </c>
      <c r="F2827">
        <v>15</v>
      </c>
    </row>
    <row r="2828" spans="1:6" x14ac:dyDescent="0.25">
      <c r="A2828" t="s">
        <v>55</v>
      </c>
      <c r="B2828">
        <v>2010</v>
      </c>
      <c r="C2828" t="s">
        <v>21</v>
      </c>
      <c r="D2828" t="s">
        <v>39</v>
      </c>
      <c r="E2828" t="s">
        <v>25678</v>
      </c>
      <c r="F2828">
        <v>18</v>
      </c>
    </row>
    <row r="2829" spans="1:6" x14ac:dyDescent="0.25">
      <c r="A2829" t="s">
        <v>55</v>
      </c>
      <c r="B2829">
        <v>2010</v>
      </c>
      <c r="C2829" t="s">
        <v>21</v>
      </c>
      <c r="D2829" t="s">
        <v>103</v>
      </c>
      <c r="E2829" t="s">
        <v>25679</v>
      </c>
      <c r="F2829">
        <v>147</v>
      </c>
    </row>
    <row r="2830" spans="1:6" x14ac:dyDescent="0.25">
      <c r="A2830" t="s">
        <v>55</v>
      </c>
      <c r="B2830">
        <v>2010</v>
      </c>
      <c r="C2830" t="s">
        <v>17</v>
      </c>
      <c r="D2830" t="s">
        <v>38</v>
      </c>
      <c r="E2830" t="s">
        <v>25680</v>
      </c>
      <c r="F2830">
        <v>9</v>
      </c>
    </row>
    <row r="2831" spans="1:6" x14ac:dyDescent="0.25">
      <c r="A2831" t="s">
        <v>55</v>
      </c>
      <c r="B2831">
        <v>2010</v>
      </c>
      <c r="C2831" t="s">
        <v>17</v>
      </c>
      <c r="D2831" t="s">
        <v>40</v>
      </c>
      <c r="E2831" t="s">
        <v>25681</v>
      </c>
      <c r="F2831">
        <v>6</v>
      </c>
    </row>
    <row r="2832" spans="1:6" x14ac:dyDescent="0.25">
      <c r="A2832" t="s">
        <v>55</v>
      </c>
      <c r="B2832">
        <v>2010</v>
      </c>
      <c r="C2832" t="s">
        <v>17</v>
      </c>
      <c r="D2832" t="s">
        <v>102</v>
      </c>
      <c r="E2832" t="s">
        <v>25682</v>
      </c>
      <c r="F2832">
        <v>22</v>
      </c>
    </row>
    <row r="2833" spans="1:6" x14ac:dyDescent="0.25">
      <c r="A2833" t="s">
        <v>55</v>
      </c>
      <c r="B2833">
        <v>2010</v>
      </c>
      <c r="C2833" t="s">
        <v>17</v>
      </c>
      <c r="D2833" t="s">
        <v>107</v>
      </c>
      <c r="E2833" t="s">
        <v>25683</v>
      </c>
      <c r="F2833">
        <v>29</v>
      </c>
    </row>
    <row r="2834" spans="1:6" x14ac:dyDescent="0.25">
      <c r="A2834" t="s">
        <v>55</v>
      </c>
      <c r="B2834">
        <v>2010</v>
      </c>
      <c r="C2834" t="s">
        <v>17</v>
      </c>
      <c r="D2834" t="s">
        <v>39</v>
      </c>
      <c r="E2834" t="s">
        <v>25684</v>
      </c>
      <c r="F2834">
        <v>9</v>
      </c>
    </row>
    <row r="2835" spans="1:6" x14ac:dyDescent="0.25">
      <c r="A2835" t="s">
        <v>55</v>
      </c>
      <c r="B2835">
        <v>2010</v>
      </c>
      <c r="C2835" t="s">
        <v>17</v>
      </c>
      <c r="D2835" t="s">
        <v>103</v>
      </c>
      <c r="E2835" t="s">
        <v>25685</v>
      </c>
      <c r="F2835">
        <v>236</v>
      </c>
    </row>
    <row r="2836" spans="1:6" x14ac:dyDescent="0.25">
      <c r="A2836" t="s">
        <v>55</v>
      </c>
      <c r="B2836">
        <v>2010</v>
      </c>
      <c r="C2836" t="s">
        <v>22852</v>
      </c>
      <c r="D2836" t="s">
        <v>102</v>
      </c>
      <c r="E2836" t="s">
        <v>25686</v>
      </c>
      <c r="F2836">
        <v>1</v>
      </c>
    </row>
    <row r="2837" spans="1:6" x14ac:dyDescent="0.25">
      <c r="A2837" t="s">
        <v>55</v>
      </c>
      <c r="B2837">
        <v>2010</v>
      </c>
      <c r="C2837" t="s">
        <v>22852</v>
      </c>
      <c r="D2837" t="s">
        <v>107</v>
      </c>
      <c r="E2837" t="s">
        <v>25687</v>
      </c>
      <c r="F2837">
        <v>1</v>
      </c>
    </row>
    <row r="2838" spans="1:6" x14ac:dyDescent="0.25">
      <c r="A2838" t="s">
        <v>55</v>
      </c>
      <c r="B2838">
        <v>2010</v>
      </c>
      <c r="C2838" t="s">
        <v>15</v>
      </c>
      <c r="D2838" t="s">
        <v>38</v>
      </c>
      <c r="E2838" t="s">
        <v>25688</v>
      </c>
      <c r="F2838">
        <v>1</v>
      </c>
    </row>
    <row r="2839" spans="1:6" x14ac:dyDescent="0.25">
      <c r="A2839" t="s">
        <v>55</v>
      </c>
      <c r="B2839">
        <v>2010</v>
      </c>
      <c r="C2839" t="s">
        <v>15</v>
      </c>
      <c r="D2839" t="s">
        <v>102</v>
      </c>
      <c r="E2839" t="s">
        <v>25689</v>
      </c>
      <c r="F2839">
        <v>4</v>
      </c>
    </row>
    <row r="2840" spans="1:6" x14ac:dyDescent="0.25">
      <c r="A2840" t="s">
        <v>55</v>
      </c>
      <c r="B2840">
        <v>2010</v>
      </c>
      <c r="C2840" t="s">
        <v>15</v>
      </c>
      <c r="D2840" t="s">
        <v>107</v>
      </c>
      <c r="E2840" t="s">
        <v>25690</v>
      </c>
      <c r="F2840">
        <v>3</v>
      </c>
    </row>
    <row r="2841" spans="1:6" x14ac:dyDescent="0.25">
      <c r="A2841" t="s">
        <v>55</v>
      </c>
      <c r="B2841">
        <v>2010</v>
      </c>
      <c r="C2841" t="s">
        <v>15</v>
      </c>
      <c r="D2841" t="s">
        <v>39</v>
      </c>
      <c r="E2841" t="s">
        <v>25691</v>
      </c>
      <c r="F2841">
        <v>8</v>
      </c>
    </row>
    <row r="2842" spans="1:6" x14ac:dyDescent="0.25">
      <c r="A2842" t="s">
        <v>55</v>
      </c>
      <c r="B2842">
        <v>2010</v>
      </c>
      <c r="C2842" t="s">
        <v>15</v>
      </c>
      <c r="D2842" t="s">
        <v>103</v>
      </c>
      <c r="E2842" t="s">
        <v>25692</v>
      </c>
      <c r="F2842">
        <v>40</v>
      </c>
    </row>
    <row r="2843" spans="1:6" x14ac:dyDescent="0.25">
      <c r="A2843" t="s">
        <v>55</v>
      </c>
      <c r="B2843">
        <v>2010</v>
      </c>
      <c r="C2843" t="s">
        <v>19</v>
      </c>
      <c r="D2843" t="s">
        <v>38</v>
      </c>
      <c r="E2843" t="s">
        <v>25693</v>
      </c>
      <c r="F2843">
        <v>1</v>
      </c>
    </row>
    <row r="2844" spans="1:6" x14ac:dyDescent="0.25">
      <c r="A2844" t="s">
        <v>55</v>
      </c>
      <c r="B2844">
        <v>2010</v>
      </c>
      <c r="C2844" t="s">
        <v>19</v>
      </c>
      <c r="D2844" t="s">
        <v>40</v>
      </c>
      <c r="E2844" t="s">
        <v>25694</v>
      </c>
      <c r="F2844">
        <v>5</v>
      </c>
    </row>
    <row r="2845" spans="1:6" x14ac:dyDescent="0.25">
      <c r="A2845" t="s">
        <v>55</v>
      </c>
      <c r="B2845">
        <v>2010</v>
      </c>
      <c r="C2845" t="s">
        <v>19</v>
      </c>
      <c r="D2845" t="s">
        <v>102</v>
      </c>
      <c r="E2845" t="s">
        <v>25695</v>
      </c>
      <c r="F2845">
        <v>16</v>
      </c>
    </row>
    <row r="2846" spans="1:6" x14ac:dyDescent="0.25">
      <c r="A2846" t="s">
        <v>55</v>
      </c>
      <c r="B2846">
        <v>2010</v>
      </c>
      <c r="C2846" t="s">
        <v>19</v>
      </c>
      <c r="D2846" t="s">
        <v>107</v>
      </c>
      <c r="E2846" t="s">
        <v>25696</v>
      </c>
      <c r="F2846">
        <v>18</v>
      </c>
    </row>
    <row r="2847" spans="1:6" x14ac:dyDescent="0.25">
      <c r="A2847" t="s">
        <v>55</v>
      </c>
      <c r="B2847">
        <v>2010</v>
      </c>
      <c r="C2847" t="s">
        <v>19</v>
      </c>
      <c r="D2847" t="s">
        <v>39</v>
      </c>
      <c r="E2847" t="s">
        <v>25697</v>
      </c>
      <c r="F2847">
        <v>12</v>
      </c>
    </row>
    <row r="2848" spans="1:6" x14ac:dyDescent="0.25">
      <c r="A2848" t="s">
        <v>55</v>
      </c>
      <c r="B2848">
        <v>2010</v>
      </c>
      <c r="C2848" t="s">
        <v>19</v>
      </c>
      <c r="D2848" t="s">
        <v>103</v>
      </c>
      <c r="E2848" t="s">
        <v>25698</v>
      </c>
      <c r="F2848">
        <v>133</v>
      </c>
    </row>
    <row r="2849" spans="1:6" x14ac:dyDescent="0.25">
      <c r="A2849" t="s">
        <v>55</v>
      </c>
      <c r="B2849">
        <v>2010</v>
      </c>
      <c r="C2849" t="s">
        <v>20</v>
      </c>
      <c r="D2849" t="s">
        <v>38</v>
      </c>
      <c r="E2849" t="s">
        <v>25699</v>
      </c>
      <c r="F2849">
        <v>1</v>
      </c>
    </row>
    <row r="2850" spans="1:6" x14ac:dyDescent="0.25">
      <c r="A2850" t="s">
        <v>55</v>
      </c>
      <c r="B2850">
        <v>2010</v>
      </c>
      <c r="C2850" t="s">
        <v>20</v>
      </c>
      <c r="D2850" t="s">
        <v>102</v>
      </c>
      <c r="E2850" t="s">
        <v>25700</v>
      </c>
      <c r="F2850">
        <v>1</v>
      </c>
    </row>
    <row r="2851" spans="1:6" x14ac:dyDescent="0.25">
      <c r="A2851" t="s">
        <v>55</v>
      </c>
      <c r="B2851">
        <v>2010</v>
      </c>
      <c r="C2851" t="s">
        <v>20</v>
      </c>
      <c r="D2851" t="s">
        <v>107</v>
      </c>
      <c r="E2851" t="s">
        <v>25701</v>
      </c>
      <c r="F2851">
        <v>1</v>
      </c>
    </row>
    <row r="2852" spans="1:6" x14ac:dyDescent="0.25">
      <c r="A2852" t="s">
        <v>55</v>
      </c>
      <c r="B2852">
        <v>2010</v>
      </c>
      <c r="C2852" t="s">
        <v>20</v>
      </c>
      <c r="D2852" t="s">
        <v>39</v>
      </c>
      <c r="E2852" t="s">
        <v>25702</v>
      </c>
      <c r="F2852">
        <v>3</v>
      </c>
    </row>
    <row r="2853" spans="1:6" x14ac:dyDescent="0.25">
      <c r="A2853" t="s">
        <v>55</v>
      </c>
      <c r="B2853">
        <v>2010</v>
      </c>
      <c r="C2853" t="s">
        <v>20</v>
      </c>
      <c r="D2853" t="s">
        <v>103</v>
      </c>
      <c r="E2853" t="s">
        <v>25703</v>
      </c>
      <c r="F2853">
        <v>58</v>
      </c>
    </row>
    <row r="2854" spans="1:6" x14ac:dyDescent="0.25">
      <c r="A2854" t="s">
        <v>55</v>
      </c>
      <c r="B2854">
        <v>2010</v>
      </c>
      <c r="C2854" t="s">
        <v>18</v>
      </c>
      <c r="D2854" t="s">
        <v>38</v>
      </c>
      <c r="E2854" t="s">
        <v>25704</v>
      </c>
      <c r="F2854">
        <v>2</v>
      </c>
    </row>
    <row r="2855" spans="1:6" x14ac:dyDescent="0.25">
      <c r="A2855" t="s">
        <v>55</v>
      </c>
      <c r="B2855">
        <v>2010</v>
      </c>
      <c r="C2855" t="s">
        <v>18</v>
      </c>
      <c r="D2855" t="s">
        <v>40</v>
      </c>
      <c r="E2855" t="s">
        <v>25705</v>
      </c>
      <c r="F2855">
        <v>5</v>
      </c>
    </row>
    <row r="2856" spans="1:6" x14ac:dyDescent="0.25">
      <c r="A2856" t="s">
        <v>55</v>
      </c>
      <c r="B2856">
        <v>2010</v>
      </c>
      <c r="C2856" t="s">
        <v>18</v>
      </c>
      <c r="D2856" t="s">
        <v>102</v>
      </c>
      <c r="E2856" t="s">
        <v>25706</v>
      </c>
      <c r="F2856">
        <v>11</v>
      </c>
    </row>
    <row r="2857" spans="1:6" x14ac:dyDescent="0.25">
      <c r="A2857" t="s">
        <v>55</v>
      </c>
      <c r="B2857">
        <v>2010</v>
      </c>
      <c r="C2857" t="s">
        <v>18</v>
      </c>
      <c r="D2857" t="s">
        <v>107</v>
      </c>
      <c r="E2857" t="s">
        <v>25707</v>
      </c>
      <c r="F2857">
        <v>12</v>
      </c>
    </row>
    <row r="2858" spans="1:6" x14ac:dyDescent="0.25">
      <c r="A2858" t="s">
        <v>55</v>
      </c>
      <c r="B2858">
        <v>2010</v>
      </c>
      <c r="C2858" t="s">
        <v>18</v>
      </c>
      <c r="D2858" t="s">
        <v>39</v>
      </c>
      <c r="E2858" t="s">
        <v>25708</v>
      </c>
      <c r="F2858">
        <v>5</v>
      </c>
    </row>
    <row r="2859" spans="1:6" x14ac:dyDescent="0.25">
      <c r="A2859" t="s">
        <v>55</v>
      </c>
      <c r="B2859">
        <v>2010</v>
      </c>
      <c r="C2859" t="s">
        <v>18</v>
      </c>
      <c r="D2859" t="s">
        <v>103</v>
      </c>
      <c r="E2859" t="s">
        <v>25709</v>
      </c>
      <c r="F2859">
        <v>111</v>
      </c>
    </row>
    <row r="2860" spans="1:6" x14ac:dyDescent="0.25">
      <c r="A2860" t="s">
        <v>55</v>
      </c>
      <c r="B2860">
        <v>2011</v>
      </c>
      <c r="C2860" t="s">
        <v>14</v>
      </c>
      <c r="D2860" t="s">
        <v>38</v>
      </c>
      <c r="E2860" t="s">
        <v>25710</v>
      </c>
      <c r="F2860">
        <v>1</v>
      </c>
    </row>
    <row r="2861" spans="1:6" x14ac:dyDescent="0.25">
      <c r="A2861" t="s">
        <v>55</v>
      </c>
      <c r="B2861">
        <v>2011</v>
      </c>
      <c r="C2861" t="s">
        <v>14</v>
      </c>
      <c r="D2861" t="s">
        <v>40</v>
      </c>
      <c r="E2861" t="s">
        <v>25711</v>
      </c>
      <c r="F2861">
        <v>6</v>
      </c>
    </row>
    <row r="2862" spans="1:6" x14ac:dyDescent="0.25">
      <c r="A2862" t="s">
        <v>55</v>
      </c>
      <c r="B2862">
        <v>2011</v>
      </c>
      <c r="C2862" t="s">
        <v>14</v>
      </c>
      <c r="D2862" t="s">
        <v>102</v>
      </c>
      <c r="E2862" t="s">
        <v>25712</v>
      </c>
      <c r="F2862">
        <v>28</v>
      </c>
    </row>
    <row r="2863" spans="1:6" x14ac:dyDescent="0.25">
      <c r="A2863" t="s">
        <v>55</v>
      </c>
      <c r="B2863">
        <v>2011</v>
      </c>
      <c r="C2863" t="s">
        <v>14</v>
      </c>
      <c r="D2863" t="s">
        <v>107</v>
      </c>
      <c r="E2863" t="s">
        <v>25713</v>
      </c>
      <c r="F2863">
        <v>31</v>
      </c>
    </row>
    <row r="2864" spans="1:6" x14ac:dyDescent="0.25">
      <c r="A2864" t="s">
        <v>55</v>
      </c>
      <c r="B2864">
        <v>2011</v>
      </c>
      <c r="C2864" t="s">
        <v>14</v>
      </c>
      <c r="D2864" t="s">
        <v>39</v>
      </c>
      <c r="E2864" t="s">
        <v>25714</v>
      </c>
      <c r="F2864">
        <v>24</v>
      </c>
    </row>
    <row r="2865" spans="1:6" x14ac:dyDescent="0.25">
      <c r="A2865" t="s">
        <v>55</v>
      </c>
      <c r="B2865">
        <v>2011</v>
      </c>
      <c r="C2865" t="s">
        <v>14</v>
      </c>
      <c r="D2865" t="s">
        <v>103</v>
      </c>
      <c r="E2865" t="s">
        <v>25715</v>
      </c>
      <c r="F2865">
        <v>150</v>
      </c>
    </row>
    <row r="2866" spans="1:6" x14ac:dyDescent="0.25">
      <c r="A2866" t="s">
        <v>55</v>
      </c>
      <c r="B2866">
        <v>2011</v>
      </c>
      <c r="C2866" t="s">
        <v>12</v>
      </c>
      <c r="D2866" t="s">
        <v>102</v>
      </c>
      <c r="E2866" t="s">
        <v>25716</v>
      </c>
      <c r="F2866">
        <v>2</v>
      </c>
    </row>
    <row r="2867" spans="1:6" x14ac:dyDescent="0.25">
      <c r="A2867" t="s">
        <v>55</v>
      </c>
      <c r="B2867">
        <v>2011</v>
      </c>
      <c r="C2867" t="s">
        <v>12</v>
      </c>
      <c r="D2867" t="s">
        <v>107</v>
      </c>
      <c r="E2867" t="s">
        <v>25717</v>
      </c>
      <c r="F2867">
        <v>2</v>
      </c>
    </row>
    <row r="2868" spans="1:6" x14ac:dyDescent="0.25">
      <c r="A2868" t="s">
        <v>55</v>
      </c>
      <c r="B2868">
        <v>2011</v>
      </c>
      <c r="C2868" t="s">
        <v>12</v>
      </c>
      <c r="D2868" t="s">
        <v>39</v>
      </c>
      <c r="E2868" t="s">
        <v>25718</v>
      </c>
      <c r="F2868">
        <v>2</v>
      </c>
    </row>
    <row r="2869" spans="1:6" x14ac:dyDescent="0.25">
      <c r="A2869" t="s">
        <v>55</v>
      </c>
      <c r="B2869">
        <v>2011</v>
      </c>
      <c r="C2869" t="s">
        <v>12</v>
      </c>
      <c r="D2869" t="s">
        <v>103</v>
      </c>
      <c r="E2869" t="s">
        <v>25719</v>
      </c>
      <c r="F2869">
        <v>25</v>
      </c>
    </row>
    <row r="2870" spans="1:6" x14ac:dyDescent="0.25">
      <c r="A2870" t="s">
        <v>55</v>
      </c>
      <c r="B2870">
        <v>2011</v>
      </c>
      <c r="C2870" t="s">
        <v>22</v>
      </c>
      <c r="D2870" t="s">
        <v>38</v>
      </c>
      <c r="E2870" t="s">
        <v>25720</v>
      </c>
      <c r="F2870">
        <v>3</v>
      </c>
    </row>
    <row r="2871" spans="1:6" x14ac:dyDescent="0.25">
      <c r="A2871" t="s">
        <v>55</v>
      </c>
      <c r="B2871">
        <v>2011</v>
      </c>
      <c r="C2871" t="s">
        <v>22</v>
      </c>
      <c r="D2871" t="s">
        <v>40</v>
      </c>
      <c r="E2871" t="s">
        <v>25721</v>
      </c>
      <c r="F2871">
        <v>6</v>
      </c>
    </row>
    <row r="2872" spans="1:6" x14ac:dyDescent="0.25">
      <c r="A2872" t="s">
        <v>55</v>
      </c>
      <c r="B2872">
        <v>2011</v>
      </c>
      <c r="C2872" t="s">
        <v>22</v>
      </c>
      <c r="D2872" t="s">
        <v>102</v>
      </c>
      <c r="E2872" t="s">
        <v>25722</v>
      </c>
      <c r="F2872">
        <v>18</v>
      </c>
    </row>
    <row r="2873" spans="1:6" x14ac:dyDescent="0.25">
      <c r="A2873" t="s">
        <v>55</v>
      </c>
      <c r="B2873">
        <v>2011</v>
      </c>
      <c r="C2873" t="s">
        <v>22</v>
      </c>
      <c r="D2873" t="s">
        <v>107</v>
      </c>
      <c r="E2873" t="s">
        <v>25723</v>
      </c>
      <c r="F2873">
        <v>11</v>
      </c>
    </row>
    <row r="2874" spans="1:6" x14ac:dyDescent="0.25">
      <c r="A2874" t="s">
        <v>55</v>
      </c>
      <c r="B2874">
        <v>2011</v>
      </c>
      <c r="C2874" t="s">
        <v>22</v>
      </c>
      <c r="D2874" t="s">
        <v>39</v>
      </c>
      <c r="E2874" t="s">
        <v>25724</v>
      </c>
      <c r="F2874">
        <v>25</v>
      </c>
    </row>
    <row r="2875" spans="1:6" x14ac:dyDescent="0.25">
      <c r="A2875" t="s">
        <v>55</v>
      </c>
      <c r="B2875">
        <v>2011</v>
      </c>
      <c r="C2875" t="s">
        <v>22</v>
      </c>
      <c r="D2875" t="s">
        <v>103</v>
      </c>
      <c r="E2875" t="s">
        <v>25725</v>
      </c>
      <c r="F2875">
        <v>231</v>
      </c>
    </row>
    <row r="2876" spans="1:6" x14ac:dyDescent="0.25">
      <c r="A2876" t="s">
        <v>55</v>
      </c>
      <c r="B2876">
        <v>2011</v>
      </c>
      <c r="C2876" t="s">
        <v>23</v>
      </c>
      <c r="D2876" t="s">
        <v>38</v>
      </c>
      <c r="E2876" t="s">
        <v>25726</v>
      </c>
      <c r="F2876">
        <v>1</v>
      </c>
    </row>
    <row r="2877" spans="1:6" x14ac:dyDescent="0.25">
      <c r="A2877" t="s">
        <v>55</v>
      </c>
      <c r="B2877">
        <v>2011</v>
      </c>
      <c r="C2877" t="s">
        <v>23</v>
      </c>
      <c r="D2877" t="s">
        <v>40</v>
      </c>
      <c r="E2877" t="s">
        <v>25727</v>
      </c>
      <c r="F2877">
        <v>5</v>
      </c>
    </row>
    <row r="2878" spans="1:6" x14ac:dyDescent="0.25">
      <c r="A2878" t="s">
        <v>55</v>
      </c>
      <c r="B2878">
        <v>2011</v>
      </c>
      <c r="C2878" t="s">
        <v>23</v>
      </c>
      <c r="D2878" t="s">
        <v>102</v>
      </c>
      <c r="E2878" t="s">
        <v>25728</v>
      </c>
      <c r="F2878">
        <v>22</v>
      </c>
    </row>
    <row r="2879" spans="1:6" x14ac:dyDescent="0.25">
      <c r="A2879" t="s">
        <v>55</v>
      </c>
      <c r="B2879">
        <v>2011</v>
      </c>
      <c r="C2879" t="s">
        <v>23</v>
      </c>
      <c r="D2879" t="s">
        <v>107</v>
      </c>
      <c r="E2879" t="s">
        <v>25729</v>
      </c>
      <c r="F2879">
        <v>9</v>
      </c>
    </row>
    <row r="2880" spans="1:6" x14ac:dyDescent="0.25">
      <c r="A2880" t="s">
        <v>55</v>
      </c>
      <c r="B2880">
        <v>2011</v>
      </c>
      <c r="C2880" t="s">
        <v>23</v>
      </c>
      <c r="D2880" t="s">
        <v>39</v>
      </c>
      <c r="E2880" t="s">
        <v>25730</v>
      </c>
      <c r="F2880">
        <v>21</v>
      </c>
    </row>
    <row r="2881" spans="1:6" x14ac:dyDescent="0.25">
      <c r="A2881" t="s">
        <v>55</v>
      </c>
      <c r="B2881">
        <v>2011</v>
      </c>
      <c r="C2881" t="s">
        <v>23</v>
      </c>
      <c r="D2881" t="s">
        <v>103</v>
      </c>
      <c r="E2881" t="s">
        <v>25731</v>
      </c>
      <c r="F2881">
        <v>156</v>
      </c>
    </row>
    <row r="2882" spans="1:6" x14ac:dyDescent="0.25">
      <c r="A2882" t="s">
        <v>55</v>
      </c>
      <c r="B2882">
        <v>2011</v>
      </c>
      <c r="C2882" t="s">
        <v>21</v>
      </c>
      <c r="D2882" t="s">
        <v>38</v>
      </c>
      <c r="E2882" t="s">
        <v>25732</v>
      </c>
      <c r="F2882">
        <v>2</v>
      </c>
    </row>
    <row r="2883" spans="1:6" x14ac:dyDescent="0.25">
      <c r="A2883" t="s">
        <v>55</v>
      </c>
      <c r="B2883">
        <v>2011</v>
      </c>
      <c r="C2883" t="s">
        <v>21</v>
      </c>
      <c r="D2883" t="s">
        <v>40</v>
      </c>
      <c r="E2883" t="s">
        <v>25733</v>
      </c>
      <c r="F2883">
        <v>5</v>
      </c>
    </row>
    <row r="2884" spans="1:6" x14ac:dyDescent="0.25">
      <c r="A2884" t="s">
        <v>55</v>
      </c>
      <c r="B2884">
        <v>2011</v>
      </c>
      <c r="C2884" t="s">
        <v>21</v>
      </c>
      <c r="D2884" t="s">
        <v>102</v>
      </c>
      <c r="E2884" t="s">
        <v>25734</v>
      </c>
      <c r="F2884">
        <v>19</v>
      </c>
    </row>
    <row r="2885" spans="1:6" x14ac:dyDescent="0.25">
      <c r="A2885" t="s">
        <v>55</v>
      </c>
      <c r="B2885">
        <v>2011</v>
      </c>
      <c r="C2885" t="s">
        <v>21</v>
      </c>
      <c r="D2885" t="s">
        <v>107</v>
      </c>
      <c r="E2885" t="s">
        <v>25735</v>
      </c>
      <c r="F2885">
        <v>11</v>
      </c>
    </row>
    <row r="2886" spans="1:6" x14ac:dyDescent="0.25">
      <c r="A2886" t="s">
        <v>55</v>
      </c>
      <c r="B2886">
        <v>2011</v>
      </c>
      <c r="C2886" t="s">
        <v>21</v>
      </c>
      <c r="D2886" t="s">
        <v>39</v>
      </c>
      <c r="E2886" t="s">
        <v>25736</v>
      </c>
      <c r="F2886">
        <v>19</v>
      </c>
    </row>
    <row r="2887" spans="1:6" x14ac:dyDescent="0.25">
      <c r="A2887" t="s">
        <v>55</v>
      </c>
      <c r="B2887">
        <v>2011</v>
      </c>
      <c r="C2887" t="s">
        <v>21</v>
      </c>
      <c r="D2887" t="s">
        <v>103</v>
      </c>
      <c r="E2887" t="s">
        <v>25737</v>
      </c>
      <c r="F2887">
        <v>138</v>
      </c>
    </row>
    <row r="2888" spans="1:6" x14ac:dyDescent="0.25">
      <c r="A2888" t="s">
        <v>55</v>
      </c>
      <c r="B2888">
        <v>2011</v>
      </c>
      <c r="C2888" t="s">
        <v>17</v>
      </c>
      <c r="D2888" t="s">
        <v>38</v>
      </c>
      <c r="E2888" t="s">
        <v>25738</v>
      </c>
      <c r="F2888">
        <v>4</v>
      </c>
    </row>
    <row r="2889" spans="1:6" x14ac:dyDescent="0.25">
      <c r="A2889" t="s">
        <v>55</v>
      </c>
      <c r="B2889">
        <v>2011</v>
      </c>
      <c r="C2889" t="s">
        <v>17</v>
      </c>
      <c r="D2889" t="s">
        <v>40</v>
      </c>
      <c r="E2889" t="s">
        <v>25739</v>
      </c>
      <c r="F2889">
        <v>3</v>
      </c>
    </row>
    <row r="2890" spans="1:6" x14ac:dyDescent="0.25">
      <c r="A2890" t="s">
        <v>55</v>
      </c>
      <c r="B2890">
        <v>2011</v>
      </c>
      <c r="C2890" t="s">
        <v>17</v>
      </c>
      <c r="D2890" t="s">
        <v>102</v>
      </c>
      <c r="E2890" t="s">
        <v>25740</v>
      </c>
      <c r="F2890">
        <v>32</v>
      </c>
    </row>
    <row r="2891" spans="1:6" x14ac:dyDescent="0.25">
      <c r="A2891" t="s">
        <v>55</v>
      </c>
      <c r="B2891">
        <v>2011</v>
      </c>
      <c r="C2891" t="s">
        <v>17</v>
      </c>
      <c r="D2891" t="s">
        <v>107</v>
      </c>
      <c r="E2891" t="s">
        <v>25741</v>
      </c>
      <c r="F2891">
        <v>16</v>
      </c>
    </row>
    <row r="2892" spans="1:6" x14ac:dyDescent="0.25">
      <c r="A2892" t="s">
        <v>55</v>
      </c>
      <c r="B2892">
        <v>2011</v>
      </c>
      <c r="C2892" t="s">
        <v>17</v>
      </c>
      <c r="D2892" t="s">
        <v>39</v>
      </c>
      <c r="E2892" t="s">
        <v>25742</v>
      </c>
      <c r="F2892">
        <v>5</v>
      </c>
    </row>
    <row r="2893" spans="1:6" x14ac:dyDescent="0.25">
      <c r="A2893" t="s">
        <v>55</v>
      </c>
      <c r="B2893">
        <v>2011</v>
      </c>
      <c r="C2893" t="s">
        <v>17</v>
      </c>
      <c r="D2893" t="s">
        <v>103</v>
      </c>
      <c r="E2893" t="s">
        <v>25743</v>
      </c>
      <c r="F2893">
        <v>242</v>
      </c>
    </row>
    <row r="2894" spans="1:6" x14ac:dyDescent="0.25">
      <c r="A2894" t="s">
        <v>55</v>
      </c>
      <c r="B2894">
        <v>2011</v>
      </c>
      <c r="C2894" t="s">
        <v>22852</v>
      </c>
      <c r="D2894" t="s">
        <v>103</v>
      </c>
      <c r="E2894" t="s">
        <v>25744</v>
      </c>
      <c r="F2894">
        <v>1</v>
      </c>
    </row>
    <row r="2895" spans="1:6" x14ac:dyDescent="0.25">
      <c r="A2895" t="s">
        <v>55</v>
      </c>
      <c r="B2895">
        <v>2011</v>
      </c>
      <c r="C2895" t="s">
        <v>15</v>
      </c>
      <c r="D2895" t="s">
        <v>40</v>
      </c>
      <c r="E2895" t="s">
        <v>25745</v>
      </c>
      <c r="F2895">
        <v>1</v>
      </c>
    </row>
    <row r="2896" spans="1:6" x14ac:dyDescent="0.25">
      <c r="A2896" t="s">
        <v>55</v>
      </c>
      <c r="B2896">
        <v>2011</v>
      </c>
      <c r="C2896" t="s">
        <v>15</v>
      </c>
      <c r="D2896" t="s">
        <v>102</v>
      </c>
      <c r="E2896" t="s">
        <v>25746</v>
      </c>
      <c r="F2896">
        <v>3</v>
      </c>
    </row>
    <row r="2897" spans="1:6" x14ac:dyDescent="0.25">
      <c r="A2897" t="s">
        <v>55</v>
      </c>
      <c r="B2897">
        <v>2011</v>
      </c>
      <c r="C2897" t="s">
        <v>15</v>
      </c>
      <c r="D2897" t="s">
        <v>107</v>
      </c>
      <c r="E2897" t="s">
        <v>25747</v>
      </c>
      <c r="F2897">
        <v>3</v>
      </c>
    </row>
    <row r="2898" spans="1:6" x14ac:dyDescent="0.25">
      <c r="A2898" t="s">
        <v>55</v>
      </c>
      <c r="B2898">
        <v>2011</v>
      </c>
      <c r="C2898" t="s">
        <v>15</v>
      </c>
      <c r="D2898" t="s">
        <v>39</v>
      </c>
      <c r="E2898" t="s">
        <v>25748</v>
      </c>
      <c r="F2898">
        <v>6</v>
      </c>
    </row>
    <row r="2899" spans="1:6" x14ac:dyDescent="0.25">
      <c r="A2899" t="s">
        <v>55</v>
      </c>
      <c r="B2899">
        <v>2011</v>
      </c>
      <c r="C2899" t="s">
        <v>15</v>
      </c>
      <c r="D2899" t="s">
        <v>103</v>
      </c>
      <c r="E2899" t="s">
        <v>25749</v>
      </c>
      <c r="F2899">
        <v>34</v>
      </c>
    </row>
    <row r="2900" spans="1:6" x14ac:dyDescent="0.25">
      <c r="A2900" t="s">
        <v>55</v>
      </c>
      <c r="B2900">
        <v>2011</v>
      </c>
      <c r="C2900" t="s">
        <v>19</v>
      </c>
      <c r="D2900" t="s">
        <v>38</v>
      </c>
      <c r="E2900" t="s">
        <v>25750</v>
      </c>
      <c r="F2900">
        <v>3</v>
      </c>
    </row>
    <row r="2901" spans="1:6" x14ac:dyDescent="0.25">
      <c r="A2901" t="s">
        <v>55</v>
      </c>
      <c r="B2901">
        <v>2011</v>
      </c>
      <c r="C2901" t="s">
        <v>19</v>
      </c>
      <c r="D2901" t="s">
        <v>40</v>
      </c>
      <c r="E2901" t="s">
        <v>25751</v>
      </c>
      <c r="F2901">
        <v>3</v>
      </c>
    </row>
    <row r="2902" spans="1:6" x14ac:dyDescent="0.25">
      <c r="A2902" t="s">
        <v>55</v>
      </c>
      <c r="B2902">
        <v>2011</v>
      </c>
      <c r="C2902" t="s">
        <v>19</v>
      </c>
      <c r="D2902" t="s">
        <v>102</v>
      </c>
      <c r="E2902" t="s">
        <v>25752</v>
      </c>
      <c r="F2902">
        <v>19</v>
      </c>
    </row>
    <row r="2903" spans="1:6" x14ac:dyDescent="0.25">
      <c r="A2903" t="s">
        <v>55</v>
      </c>
      <c r="B2903">
        <v>2011</v>
      </c>
      <c r="C2903" t="s">
        <v>19</v>
      </c>
      <c r="D2903" t="s">
        <v>107</v>
      </c>
      <c r="E2903" t="s">
        <v>25753</v>
      </c>
      <c r="F2903">
        <v>11</v>
      </c>
    </row>
    <row r="2904" spans="1:6" x14ac:dyDescent="0.25">
      <c r="A2904" t="s">
        <v>55</v>
      </c>
      <c r="B2904">
        <v>2011</v>
      </c>
      <c r="C2904" t="s">
        <v>19</v>
      </c>
      <c r="D2904" t="s">
        <v>39</v>
      </c>
      <c r="E2904" t="s">
        <v>25754</v>
      </c>
      <c r="F2904">
        <v>14</v>
      </c>
    </row>
    <row r="2905" spans="1:6" x14ac:dyDescent="0.25">
      <c r="A2905" t="s">
        <v>55</v>
      </c>
      <c r="B2905">
        <v>2011</v>
      </c>
      <c r="C2905" t="s">
        <v>19</v>
      </c>
      <c r="D2905" t="s">
        <v>103</v>
      </c>
      <c r="E2905" t="s">
        <v>25755</v>
      </c>
      <c r="F2905">
        <v>172</v>
      </c>
    </row>
    <row r="2906" spans="1:6" x14ac:dyDescent="0.25">
      <c r="A2906" t="s">
        <v>55</v>
      </c>
      <c r="B2906">
        <v>2011</v>
      </c>
      <c r="C2906" t="s">
        <v>20</v>
      </c>
      <c r="D2906" t="s">
        <v>40</v>
      </c>
      <c r="E2906" t="s">
        <v>25756</v>
      </c>
      <c r="F2906">
        <v>1</v>
      </c>
    </row>
    <row r="2907" spans="1:6" x14ac:dyDescent="0.25">
      <c r="A2907" t="s">
        <v>55</v>
      </c>
      <c r="B2907">
        <v>2011</v>
      </c>
      <c r="C2907" t="s">
        <v>20</v>
      </c>
      <c r="D2907" t="s">
        <v>102</v>
      </c>
      <c r="E2907" t="s">
        <v>25757</v>
      </c>
      <c r="F2907">
        <v>2</v>
      </c>
    </row>
    <row r="2908" spans="1:6" x14ac:dyDescent="0.25">
      <c r="A2908" t="s">
        <v>55</v>
      </c>
      <c r="B2908">
        <v>2011</v>
      </c>
      <c r="C2908" t="s">
        <v>20</v>
      </c>
      <c r="D2908" t="s">
        <v>39</v>
      </c>
      <c r="E2908" t="s">
        <v>25758</v>
      </c>
      <c r="F2908">
        <v>1</v>
      </c>
    </row>
    <row r="2909" spans="1:6" x14ac:dyDescent="0.25">
      <c r="A2909" t="s">
        <v>55</v>
      </c>
      <c r="B2909">
        <v>2011</v>
      </c>
      <c r="C2909" t="s">
        <v>20</v>
      </c>
      <c r="D2909" t="s">
        <v>103</v>
      </c>
      <c r="E2909" t="s">
        <v>25759</v>
      </c>
      <c r="F2909">
        <v>20</v>
      </c>
    </row>
    <row r="2910" spans="1:6" x14ac:dyDescent="0.25">
      <c r="A2910" t="s">
        <v>55</v>
      </c>
      <c r="B2910">
        <v>2011</v>
      </c>
      <c r="C2910" t="s">
        <v>18</v>
      </c>
      <c r="D2910" t="s">
        <v>38</v>
      </c>
      <c r="E2910" t="s">
        <v>25760</v>
      </c>
      <c r="F2910">
        <v>1</v>
      </c>
    </row>
    <row r="2911" spans="1:6" x14ac:dyDescent="0.25">
      <c r="A2911" t="s">
        <v>55</v>
      </c>
      <c r="B2911">
        <v>2011</v>
      </c>
      <c r="C2911" t="s">
        <v>18</v>
      </c>
      <c r="D2911" t="s">
        <v>40</v>
      </c>
      <c r="E2911" t="s">
        <v>25761</v>
      </c>
      <c r="F2911">
        <v>7</v>
      </c>
    </row>
    <row r="2912" spans="1:6" x14ac:dyDescent="0.25">
      <c r="A2912" t="s">
        <v>55</v>
      </c>
      <c r="B2912">
        <v>2011</v>
      </c>
      <c r="C2912" t="s">
        <v>18</v>
      </c>
      <c r="D2912" t="s">
        <v>102</v>
      </c>
      <c r="E2912" t="s">
        <v>25762</v>
      </c>
      <c r="F2912">
        <v>15</v>
      </c>
    </row>
    <row r="2913" spans="1:6" x14ac:dyDescent="0.25">
      <c r="A2913" t="s">
        <v>55</v>
      </c>
      <c r="B2913">
        <v>2011</v>
      </c>
      <c r="C2913" t="s">
        <v>18</v>
      </c>
      <c r="D2913" t="s">
        <v>107</v>
      </c>
      <c r="E2913" t="s">
        <v>25763</v>
      </c>
      <c r="F2913">
        <v>9</v>
      </c>
    </row>
    <row r="2914" spans="1:6" x14ac:dyDescent="0.25">
      <c r="A2914" t="s">
        <v>55</v>
      </c>
      <c r="B2914">
        <v>2011</v>
      </c>
      <c r="C2914" t="s">
        <v>18</v>
      </c>
      <c r="D2914" t="s">
        <v>39</v>
      </c>
      <c r="E2914" t="s">
        <v>25764</v>
      </c>
      <c r="F2914">
        <v>13</v>
      </c>
    </row>
    <row r="2915" spans="1:6" x14ac:dyDescent="0.25">
      <c r="A2915" t="s">
        <v>55</v>
      </c>
      <c r="B2915">
        <v>2011</v>
      </c>
      <c r="C2915" t="s">
        <v>18</v>
      </c>
      <c r="D2915" t="s">
        <v>103</v>
      </c>
      <c r="E2915" t="s">
        <v>25765</v>
      </c>
      <c r="F2915">
        <v>122</v>
      </c>
    </row>
    <row r="2916" spans="1:6" x14ac:dyDescent="0.25">
      <c r="A2916" t="s">
        <v>55</v>
      </c>
      <c r="B2916">
        <v>2012</v>
      </c>
      <c r="C2916" t="s">
        <v>14</v>
      </c>
      <c r="D2916" t="s">
        <v>38</v>
      </c>
      <c r="E2916" t="s">
        <v>25766</v>
      </c>
      <c r="F2916">
        <v>6</v>
      </c>
    </row>
    <row r="2917" spans="1:6" x14ac:dyDescent="0.25">
      <c r="A2917" t="s">
        <v>55</v>
      </c>
      <c r="B2917">
        <v>2012</v>
      </c>
      <c r="C2917" t="s">
        <v>14</v>
      </c>
      <c r="D2917" t="s">
        <v>40</v>
      </c>
      <c r="E2917" t="s">
        <v>25767</v>
      </c>
      <c r="F2917">
        <v>12</v>
      </c>
    </row>
    <row r="2918" spans="1:6" x14ac:dyDescent="0.25">
      <c r="A2918" t="s">
        <v>55</v>
      </c>
      <c r="B2918">
        <v>2012</v>
      </c>
      <c r="C2918" t="s">
        <v>14</v>
      </c>
      <c r="D2918" t="s">
        <v>102</v>
      </c>
      <c r="E2918" t="s">
        <v>25768</v>
      </c>
      <c r="F2918">
        <v>19</v>
      </c>
    </row>
    <row r="2919" spans="1:6" x14ac:dyDescent="0.25">
      <c r="A2919" t="s">
        <v>55</v>
      </c>
      <c r="B2919">
        <v>2012</v>
      </c>
      <c r="C2919" t="s">
        <v>14</v>
      </c>
      <c r="D2919" t="s">
        <v>107</v>
      </c>
      <c r="E2919" t="s">
        <v>25769</v>
      </c>
      <c r="F2919">
        <v>24</v>
      </c>
    </row>
    <row r="2920" spans="1:6" x14ac:dyDescent="0.25">
      <c r="A2920" t="s">
        <v>55</v>
      </c>
      <c r="B2920">
        <v>2012</v>
      </c>
      <c r="C2920" t="s">
        <v>14</v>
      </c>
      <c r="D2920" t="s">
        <v>39</v>
      </c>
      <c r="E2920" t="s">
        <v>25770</v>
      </c>
      <c r="F2920">
        <v>16</v>
      </c>
    </row>
    <row r="2921" spans="1:6" x14ac:dyDescent="0.25">
      <c r="A2921" t="s">
        <v>55</v>
      </c>
      <c r="B2921">
        <v>2012</v>
      </c>
      <c r="C2921" t="s">
        <v>14</v>
      </c>
      <c r="D2921" t="s">
        <v>103</v>
      </c>
      <c r="E2921" t="s">
        <v>25771</v>
      </c>
      <c r="F2921">
        <v>124</v>
      </c>
    </row>
    <row r="2922" spans="1:6" x14ac:dyDescent="0.25">
      <c r="A2922" t="s">
        <v>55</v>
      </c>
      <c r="B2922">
        <v>2012</v>
      </c>
      <c r="C2922" t="s">
        <v>12</v>
      </c>
      <c r="D2922" t="s">
        <v>102</v>
      </c>
      <c r="E2922" t="s">
        <v>25772</v>
      </c>
      <c r="F2922">
        <v>6</v>
      </c>
    </row>
    <row r="2923" spans="1:6" x14ac:dyDescent="0.25">
      <c r="A2923" t="s">
        <v>55</v>
      </c>
      <c r="B2923">
        <v>2012</v>
      </c>
      <c r="C2923" t="s">
        <v>12</v>
      </c>
      <c r="D2923" t="s">
        <v>39</v>
      </c>
      <c r="E2923" t="s">
        <v>25773</v>
      </c>
      <c r="F2923">
        <v>5</v>
      </c>
    </row>
    <row r="2924" spans="1:6" x14ac:dyDescent="0.25">
      <c r="A2924" t="s">
        <v>55</v>
      </c>
      <c r="B2924">
        <v>2012</v>
      </c>
      <c r="C2924" t="s">
        <v>12</v>
      </c>
      <c r="D2924" t="s">
        <v>103</v>
      </c>
      <c r="E2924" t="s">
        <v>25774</v>
      </c>
      <c r="F2924">
        <v>19</v>
      </c>
    </row>
    <row r="2925" spans="1:6" x14ac:dyDescent="0.25">
      <c r="A2925" t="s">
        <v>55</v>
      </c>
      <c r="B2925">
        <v>2012</v>
      </c>
      <c r="C2925" t="s">
        <v>22</v>
      </c>
      <c r="D2925" t="s">
        <v>38</v>
      </c>
      <c r="E2925" t="s">
        <v>25775</v>
      </c>
      <c r="F2925">
        <v>10</v>
      </c>
    </row>
    <row r="2926" spans="1:6" x14ac:dyDescent="0.25">
      <c r="A2926" t="s">
        <v>55</v>
      </c>
      <c r="B2926">
        <v>2012</v>
      </c>
      <c r="C2926" t="s">
        <v>22</v>
      </c>
      <c r="D2926" t="s">
        <v>40</v>
      </c>
      <c r="E2926" t="s">
        <v>25776</v>
      </c>
      <c r="F2926">
        <v>12</v>
      </c>
    </row>
    <row r="2927" spans="1:6" x14ac:dyDescent="0.25">
      <c r="A2927" t="s">
        <v>55</v>
      </c>
      <c r="B2927">
        <v>2012</v>
      </c>
      <c r="C2927" t="s">
        <v>22</v>
      </c>
      <c r="D2927" t="s">
        <v>102</v>
      </c>
      <c r="E2927" t="s">
        <v>25777</v>
      </c>
      <c r="F2927">
        <v>18</v>
      </c>
    </row>
    <row r="2928" spans="1:6" x14ac:dyDescent="0.25">
      <c r="A2928" t="s">
        <v>55</v>
      </c>
      <c r="B2928">
        <v>2012</v>
      </c>
      <c r="C2928" t="s">
        <v>22</v>
      </c>
      <c r="D2928" t="s">
        <v>107</v>
      </c>
      <c r="E2928" t="s">
        <v>25778</v>
      </c>
      <c r="F2928">
        <v>22</v>
      </c>
    </row>
    <row r="2929" spans="1:6" x14ac:dyDescent="0.25">
      <c r="A2929" t="s">
        <v>55</v>
      </c>
      <c r="B2929">
        <v>2012</v>
      </c>
      <c r="C2929" t="s">
        <v>22</v>
      </c>
      <c r="D2929" t="s">
        <v>39</v>
      </c>
      <c r="E2929" t="s">
        <v>25779</v>
      </c>
      <c r="F2929">
        <v>21</v>
      </c>
    </row>
    <row r="2930" spans="1:6" x14ac:dyDescent="0.25">
      <c r="A2930" t="s">
        <v>55</v>
      </c>
      <c r="B2930">
        <v>2012</v>
      </c>
      <c r="C2930" t="s">
        <v>22</v>
      </c>
      <c r="D2930" t="s">
        <v>103</v>
      </c>
      <c r="E2930" t="s">
        <v>25780</v>
      </c>
      <c r="F2930">
        <v>220</v>
      </c>
    </row>
    <row r="2931" spans="1:6" x14ac:dyDescent="0.25">
      <c r="A2931" t="s">
        <v>55</v>
      </c>
      <c r="B2931">
        <v>2012</v>
      </c>
      <c r="C2931" t="s">
        <v>23</v>
      </c>
      <c r="D2931" t="s">
        <v>38</v>
      </c>
      <c r="E2931" t="s">
        <v>25781</v>
      </c>
      <c r="F2931">
        <v>5</v>
      </c>
    </row>
    <row r="2932" spans="1:6" x14ac:dyDescent="0.25">
      <c r="A2932" t="s">
        <v>55</v>
      </c>
      <c r="B2932">
        <v>2012</v>
      </c>
      <c r="C2932" t="s">
        <v>23</v>
      </c>
      <c r="D2932" t="s">
        <v>40</v>
      </c>
      <c r="E2932" t="s">
        <v>25782</v>
      </c>
      <c r="F2932">
        <v>5</v>
      </c>
    </row>
    <row r="2933" spans="1:6" x14ac:dyDescent="0.25">
      <c r="A2933" t="s">
        <v>55</v>
      </c>
      <c r="B2933">
        <v>2012</v>
      </c>
      <c r="C2933" t="s">
        <v>23</v>
      </c>
      <c r="D2933" t="s">
        <v>102</v>
      </c>
      <c r="E2933" t="s">
        <v>25783</v>
      </c>
      <c r="F2933">
        <v>17</v>
      </c>
    </row>
    <row r="2934" spans="1:6" x14ac:dyDescent="0.25">
      <c r="A2934" t="s">
        <v>55</v>
      </c>
      <c r="B2934">
        <v>2012</v>
      </c>
      <c r="C2934" t="s">
        <v>23</v>
      </c>
      <c r="D2934" t="s">
        <v>107</v>
      </c>
      <c r="E2934" t="s">
        <v>25784</v>
      </c>
      <c r="F2934">
        <v>16</v>
      </c>
    </row>
    <row r="2935" spans="1:6" x14ac:dyDescent="0.25">
      <c r="A2935" t="s">
        <v>55</v>
      </c>
      <c r="B2935">
        <v>2012</v>
      </c>
      <c r="C2935" t="s">
        <v>23</v>
      </c>
      <c r="D2935" t="s">
        <v>39</v>
      </c>
      <c r="E2935" t="s">
        <v>25785</v>
      </c>
      <c r="F2935">
        <v>8</v>
      </c>
    </row>
    <row r="2936" spans="1:6" x14ac:dyDescent="0.25">
      <c r="A2936" t="s">
        <v>55</v>
      </c>
      <c r="B2936">
        <v>2012</v>
      </c>
      <c r="C2936" t="s">
        <v>23</v>
      </c>
      <c r="D2936" t="s">
        <v>103</v>
      </c>
      <c r="E2936" t="s">
        <v>25786</v>
      </c>
      <c r="F2936">
        <v>150</v>
      </c>
    </row>
    <row r="2937" spans="1:6" x14ac:dyDescent="0.25">
      <c r="A2937" t="s">
        <v>55</v>
      </c>
      <c r="B2937">
        <v>2012</v>
      </c>
      <c r="C2937" t="s">
        <v>21</v>
      </c>
      <c r="D2937" t="s">
        <v>38</v>
      </c>
      <c r="E2937" t="s">
        <v>25787</v>
      </c>
      <c r="F2937">
        <v>7</v>
      </c>
    </row>
    <row r="2938" spans="1:6" x14ac:dyDescent="0.25">
      <c r="A2938" t="s">
        <v>55</v>
      </c>
      <c r="B2938">
        <v>2012</v>
      </c>
      <c r="C2938" t="s">
        <v>21</v>
      </c>
      <c r="D2938" t="s">
        <v>40</v>
      </c>
      <c r="E2938" t="s">
        <v>25788</v>
      </c>
      <c r="F2938">
        <v>8</v>
      </c>
    </row>
    <row r="2939" spans="1:6" x14ac:dyDescent="0.25">
      <c r="A2939" t="s">
        <v>55</v>
      </c>
      <c r="B2939">
        <v>2012</v>
      </c>
      <c r="C2939" t="s">
        <v>21</v>
      </c>
      <c r="D2939" t="s">
        <v>102</v>
      </c>
      <c r="E2939" t="s">
        <v>25789</v>
      </c>
      <c r="F2939">
        <v>9</v>
      </c>
    </row>
    <row r="2940" spans="1:6" x14ac:dyDescent="0.25">
      <c r="A2940" t="s">
        <v>55</v>
      </c>
      <c r="B2940">
        <v>2012</v>
      </c>
      <c r="C2940" t="s">
        <v>21</v>
      </c>
      <c r="D2940" t="s">
        <v>107</v>
      </c>
      <c r="E2940" t="s">
        <v>25790</v>
      </c>
      <c r="F2940">
        <v>13</v>
      </c>
    </row>
    <row r="2941" spans="1:6" x14ac:dyDescent="0.25">
      <c r="A2941" t="s">
        <v>55</v>
      </c>
      <c r="B2941">
        <v>2012</v>
      </c>
      <c r="C2941" t="s">
        <v>21</v>
      </c>
      <c r="D2941" t="s">
        <v>39</v>
      </c>
      <c r="E2941" t="s">
        <v>25791</v>
      </c>
      <c r="F2941">
        <v>9</v>
      </c>
    </row>
    <row r="2942" spans="1:6" x14ac:dyDescent="0.25">
      <c r="A2942" t="s">
        <v>55</v>
      </c>
      <c r="B2942">
        <v>2012</v>
      </c>
      <c r="C2942" t="s">
        <v>21</v>
      </c>
      <c r="D2942" t="s">
        <v>103</v>
      </c>
      <c r="E2942" t="s">
        <v>25792</v>
      </c>
      <c r="F2942">
        <v>136</v>
      </c>
    </row>
    <row r="2943" spans="1:6" x14ac:dyDescent="0.25">
      <c r="A2943" t="s">
        <v>55</v>
      </c>
      <c r="B2943">
        <v>2012</v>
      </c>
      <c r="C2943" t="s">
        <v>17</v>
      </c>
      <c r="D2943" t="s">
        <v>38</v>
      </c>
      <c r="E2943" t="s">
        <v>25793</v>
      </c>
      <c r="F2943">
        <v>8</v>
      </c>
    </row>
    <row r="2944" spans="1:6" x14ac:dyDescent="0.25">
      <c r="A2944" t="s">
        <v>55</v>
      </c>
      <c r="B2944">
        <v>2012</v>
      </c>
      <c r="C2944" t="s">
        <v>17</v>
      </c>
      <c r="D2944" t="s">
        <v>40</v>
      </c>
      <c r="E2944" t="s">
        <v>25794</v>
      </c>
      <c r="F2944">
        <v>11</v>
      </c>
    </row>
    <row r="2945" spans="1:6" x14ac:dyDescent="0.25">
      <c r="A2945" t="s">
        <v>55</v>
      </c>
      <c r="B2945">
        <v>2012</v>
      </c>
      <c r="C2945" t="s">
        <v>17</v>
      </c>
      <c r="D2945" t="s">
        <v>102</v>
      </c>
      <c r="E2945" t="s">
        <v>25795</v>
      </c>
      <c r="F2945">
        <v>28</v>
      </c>
    </row>
    <row r="2946" spans="1:6" x14ac:dyDescent="0.25">
      <c r="A2946" t="s">
        <v>55</v>
      </c>
      <c r="B2946">
        <v>2012</v>
      </c>
      <c r="C2946" t="s">
        <v>17</v>
      </c>
      <c r="D2946" t="s">
        <v>107</v>
      </c>
      <c r="E2946" t="s">
        <v>25796</v>
      </c>
      <c r="F2946">
        <v>12</v>
      </c>
    </row>
    <row r="2947" spans="1:6" x14ac:dyDescent="0.25">
      <c r="A2947" t="s">
        <v>55</v>
      </c>
      <c r="B2947">
        <v>2012</v>
      </c>
      <c r="C2947" t="s">
        <v>17</v>
      </c>
      <c r="D2947" t="s">
        <v>39</v>
      </c>
      <c r="E2947" t="s">
        <v>25797</v>
      </c>
      <c r="F2947">
        <v>14</v>
      </c>
    </row>
    <row r="2948" spans="1:6" x14ac:dyDescent="0.25">
      <c r="A2948" t="s">
        <v>55</v>
      </c>
      <c r="B2948">
        <v>2012</v>
      </c>
      <c r="C2948" t="s">
        <v>17</v>
      </c>
      <c r="D2948" t="s">
        <v>103</v>
      </c>
      <c r="E2948" t="s">
        <v>25798</v>
      </c>
      <c r="F2948">
        <v>244</v>
      </c>
    </row>
    <row r="2949" spans="1:6" x14ac:dyDescent="0.25">
      <c r="A2949" t="s">
        <v>55</v>
      </c>
      <c r="B2949">
        <v>2012</v>
      </c>
      <c r="C2949" t="s">
        <v>22852</v>
      </c>
      <c r="D2949" t="s">
        <v>102</v>
      </c>
      <c r="E2949" t="s">
        <v>25799</v>
      </c>
      <c r="F2949">
        <v>1</v>
      </c>
    </row>
    <row r="2950" spans="1:6" x14ac:dyDescent="0.25">
      <c r="A2950" t="s">
        <v>55</v>
      </c>
      <c r="B2950">
        <v>2012</v>
      </c>
      <c r="C2950" t="s">
        <v>15</v>
      </c>
      <c r="D2950" t="s">
        <v>38</v>
      </c>
      <c r="E2950" t="s">
        <v>25800</v>
      </c>
      <c r="F2950">
        <v>1</v>
      </c>
    </row>
    <row r="2951" spans="1:6" x14ac:dyDescent="0.25">
      <c r="A2951" t="s">
        <v>55</v>
      </c>
      <c r="B2951">
        <v>2012</v>
      </c>
      <c r="C2951" t="s">
        <v>15</v>
      </c>
      <c r="D2951" t="s">
        <v>102</v>
      </c>
      <c r="E2951" t="s">
        <v>25801</v>
      </c>
      <c r="F2951">
        <v>2</v>
      </c>
    </row>
    <row r="2952" spans="1:6" x14ac:dyDescent="0.25">
      <c r="A2952" t="s">
        <v>55</v>
      </c>
      <c r="B2952">
        <v>2012</v>
      </c>
      <c r="C2952" t="s">
        <v>15</v>
      </c>
      <c r="D2952" t="s">
        <v>107</v>
      </c>
      <c r="E2952" t="s">
        <v>25802</v>
      </c>
      <c r="F2952">
        <v>3</v>
      </c>
    </row>
    <row r="2953" spans="1:6" x14ac:dyDescent="0.25">
      <c r="A2953" t="s">
        <v>55</v>
      </c>
      <c r="B2953">
        <v>2012</v>
      </c>
      <c r="C2953" t="s">
        <v>15</v>
      </c>
      <c r="D2953" t="s">
        <v>39</v>
      </c>
      <c r="E2953" t="s">
        <v>25803</v>
      </c>
      <c r="F2953">
        <v>7</v>
      </c>
    </row>
    <row r="2954" spans="1:6" x14ac:dyDescent="0.25">
      <c r="A2954" t="s">
        <v>55</v>
      </c>
      <c r="B2954">
        <v>2012</v>
      </c>
      <c r="C2954" t="s">
        <v>15</v>
      </c>
      <c r="D2954" t="s">
        <v>103</v>
      </c>
      <c r="E2954" t="s">
        <v>25804</v>
      </c>
      <c r="F2954">
        <v>32</v>
      </c>
    </row>
    <row r="2955" spans="1:6" x14ac:dyDescent="0.25">
      <c r="A2955" t="s">
        <v>55</v>
      </c>
      <c r="B2955">
        <v>2012</v>
      </c>
      <c r="C2955" t="s">
        <v>19</v>
      </c>
      <c r="D2955" t="s">
        <v>38</v>
      </c>
      <c r="E2955" t="s">
        <v>25805</v>
      </c>
      <c r="F2955">
        <v>3</v>
      </c>
    </row>
    <row r="2956" spans="1:6" x14ac:dyDescent="0.25">
      <c r="A2956" t="s">
        <v>55</v>
      </c>
      <c r="B2956">
        <v>2012</v>
      </c>
      <c r="C2956" t="s">
        <v>19</v>
      </c>
      <c r="D2956" t="s">
        <v>40</v>
      </c>
      <c r="E2956" t="s">
        <v>25806</v>
      </c>
      <c r="F2956">
        <v>13</v>
      </c>
    </row>
    <row r="2957" spans="1:6" x14ac:dyDescent="0.25">
      <c r="A2957" t="s">
        <v>55</v>
      </c>
      <c r="B2957">
        <v>2012</v>
      </c>
      <c r="C2957" t="s">
        <v>19</v>
      </c>
      <c r="D2957" t="s">
        <v>102</v>
      </c>
      <c r="E2957" t="s">
        <v>25807</v>
      </c>
      <c r="F2957">
        <v>16</v>
      </c>
    </row>
    <row r="2958" spans="1:6" x14ac:dyDescent="0.25">
      <c r="A2958" t="s">
        <v>55</v>
      </c>
      <c r="B2958">
        <v>2012</v>
      </c>
      <c r="C2958" t="s">
        <v>19</v>
      </c>
      <c r="D2958" t="s">
        <v>107</v>
      </c>
      <c r="E2958" t="s">
        <v>25808</v>
      </c>
      <c r="F2958">
        <v>16</v>
      </c>
    </row>
    <row r="2959" spans="1:6" x14ac:dyDescent="0.25">
      <c r="A2959" t="s">
        <v>55</v>
      </c>
      <c r="B2959">
        <v>2012</v>
      </c>
      <c r="C2959" t="s">
        <v>19</v>
      </c>
      <c r="D2959" t="s">
        <v>39</v>
      </c>
      <c r="E2959" t="s">
        <v>25809</v>
      </c>
      <c r="F2959">
        <v>11</v>
      </c>
    </row>
    <row r="2960" spans="1:6" x14ac:dyDescent="0.25">
      <c r="A2960" t="s">
        <v>55</v>
      </c>
      <c r="B2960">
        <v>2012</v>
      </c>
      <c r="C2960" t="s">
        <v>19</v>
      </c>
      <c r="D2960" t="s">
        <v>103</v>
      </c>
      <c r="E2960" t="s">
        <v>25810</v>
      </c>
      <c r="F2960">
        <v>157</v>
      </c>
    </row>
    <row r="2961" spans="1:6" x14ac:dyDescent="0.25">
      <c r="A2961" t="s">
        <v>55</v>
      </c>
      <c r="B2961">
        <v>2012</v>
      </c>
      <c r="C2961" t="s">
        <v>20</v>
      </c>
      <c r="D2961" t="s">
        <v>103</v>
      </c>
      <c r="E2961" t="s">
        <v>25811</v>
      </c>
      <c r="F2961">
        <v>16</v>
      </c>
    </row>
    <row r="2962" spans="1:6" x14ac:dyDescent="0.25">
      <c r="A2962" t="s">
        <v>55</v>
      </c>
      <c r="B2962">
        <v>2012</v>
      </c>
      <c r="C2962" t="s">
        <v>18</v>
      </c>
      <c r="D2962" t="s">
        <v>38</v>
      </c>
      <c r="E2962" t="s">
        <v>25812</v>
      </c>
      <c r="F2962">
        <v>4</v>
      </c>
    </row>
    <row r="2963" spans="1:6" x14ac:dyDescent="0.25">
      <c r="A2963" t="s">
        <v>55</v>
      </c>
      <c r="B2963">
        <v>2012</v>
      </c>
      <c r="C2963" t="s">
        <v>18</v>
      </c>
      <c r="D2963" t="s">
        <v>40</v>
      </c>
      <c r="E2963" t="s">
        <v>25813</v>
      </c>
      <c r="F2963">
        <v>1</v>
      </c>
    </row>
    <row r="2964" spans="1:6" x14ac:dyDescent="0.25">
      <c r="A2964" t="s">
        <v>55</v>
      </c>
      <c r="B2964">
        <v>2012</v>
      </c>
      <c r="C2964" t="s">
        <v>18</v>
      </c>
      <c r="D2964" t="s">
        <v>102</v>
      </c>
      <c r="E2964" t="s">
        <v>25814</v>
      </c>
      <c r="F2964">
        <v>13</v>
      </c>
    </row>
    <row r="2965" spans="1:6" x14ac:dyDescent="0.25">
      <c r="A2965" t="s">
        <v>55</v>
      </c>
      <c r="B2965">
        <v>2012</v>
      </c>
      <c r="C2965" t="s">
        <v>18</v>
      </c>
      <c r="D2965" t="s">
        <v>107</v>
      </c>
      <c r="E2965" t="s">
        <v>25815</v>
      </c>
      <c r="F2965">
        <v>7</v>
      </c>
    </row>
    <row r="2966" spans="1:6" x14ac:dyDescent="0.25">
      <c r="A2966" t="s">
        <v>55</v>
      </c>
      <c r="B2966">
        <v>2012</v>
      </c>
      <c r="C2966" t="s">
        <v>18</v>
      </c>
      <c r="D2966" t="s">
        <v>39</v>
      </c>
      <c r="E2966" t="s">
        <v>25816</v>
      </c>
      <c r="F2966">
        <v>8</v>
      </c>
    </row>
    <row r="2967" spans="1:6" x14ac:dyDescent="0.25">
      <c r="A2967" t="s">
        <v>55</v>
      </c>
      <c r="B2967">
        <v>2012</v>
      </c>
      <c r="C2967" t="s">
        <v>18</v>
      </c>
      <c r="D2967" t="s">
        <v>103</v>
      </c>
      <c r="E2967" t="s">
        <v>25817</v>
      </c>
      <c r="F2967">
        <v>118</v>
      </c>
    </row>
    <row r="2968" spans="1:6" x14ac:dyDescent="0.25">
      <c r="A2968" t="s">
        <v>55</v>
      </c>
      <c r="B2968">
        <v>2013</v>
      </c>
      <c r="C2968" t="s">
        <v>14</v>
      </c>
      <c r="D2968" t="s">
        <v>38</v>
      </c>
      <c r="E2968" t="s">
        <v>25818</v>
      </c>
      <c r="F2968">
        <v>4</v>
      </c>
    </row>
    <row r="2969" spans="1:6" x14ac:dyDescent="0.25">
      <c r="A2969" t="s">
        <v>55</v>
      </c>
      <c r="B2969">
        <v>2013</v>
      </c>
      <c r="C2969" t="s">
        <v>14</v>
      </c>
      <c r="D2969" t="s">
        <v>40</v>
      </c>
      <c r="E2969" t="s">
        <v>25819</v>
      </c>
      <c r="F2969">
        <v>11</v>
      </c>
    </row>
    <row r="2970" spans="1:6" x14ac:dyDescent="0.25">
      <c r="A2970" t="s">
        <v>55</v>
      </c>
      <c r="B2970">
        <v>2013</v>
      </c>
      <c r="C2970" t="s">
        <v>14</v>
      </c>
      <c r="D2970" t="s">
        <v>102</v>
      </c>
      <c r="E2970" t="s">
        <v>25820</v>
      </c>
      <c r="F2970">
        <v>26</v>
      </c>
    </row>
    <row r="2971" spans="1:6" x14ac:dyDescent="0.25">
      <c r="A2971" t="s">
        <v>55</v>
      </c>
      <c r="B2971">
        <v>2013</v>
      </c>
      <c r="C2971" t="s">
        <v>14</v>
      </c>
      <c r="D2971" t="s">
        <v>107</v>
      </c>
      <c r="E2971" t="s">
        <v>25821</v>
      </c>
      <c r="F2971">
        <v>18</v>
      </c>
    </row>
    <row r="2972" spans="1:6" x14ac:dyDescent="0.25">
      <c r="A2972" t="s">
        <v>55</v>
      </c>
      <c r="B2972">
        <v>2013</v>
      </c>
      <c r="C2972" t="s">
        <v>14</v>
      </c>
      <c r="D2972" t="s">
        <v>39</v>
      </c>
      <c r="E2972" t="s">
        <v>25822</v>
      </c>
      <c r="F2972">
        <v>18</v>
      </c>
    </row>
    <row r="2973" spans="1:6" x14ac:dyDescent="0.25">
      <c r="A2973" t="s">
        <v>55</v>
      </c>
      <c r="B2973">
        <v>2013</v>
      </c>
      <c r="C2973" t="s">
        <v>14</v>
      </c>
      <c r="D2973" t="s">
        <v>103</v>
      </c>
      <c r="E2973" t="s">
        <v>25823</v>
      </c>
      <c r="F2973">
        <v>126</v>
      </c>
    </row>
    <row r="2974" spans="1:6" x14ac:dyDescent="0.25">
      <c r="A2974" t="s">
        <v>55</v>
      </c>
      <c r="B2974">
        <v>2013</v>
      </c>
      <c r="C2974" t="s">
        <v>12</v>
      </c>
      <c r="D2974" t="s">
        <v>102</v>
      </c>
      <c r="E2974" t="s">
        <v>25824</v>
      </c>
      <c r="F2974">
        <v>3</v>
      </c>
    </row>
    <row r="2975" spans="1:6" x14ac:dyDescent="0.25">
      <c r="A2975" t="s">
        <v>55</v>
      </c>
      <c r="B2975">
        <v>2013</v>
      </c>
      <c r="C2975" t="s">
        <v>12</v>
      </c>
      <c r="D2975" t="s">
        <v>107</v>
      </c>
      <c r="E2975" t="s">
        <v>25825</v>
      </c>
      <c r="F2975">
        <v>4</v>
      </c>
    </row>
    <row r="2976" spans="1:6" x14ac:dyDescent="0.25">
      <c r="A2976" t="s">
        <v>55</v>
      </c>
      <c r="B2976">
        <v>2013</v>
      </c>
      <c r="C2976" t="s">
        <v>12</v>
      </c>
      <c r="D2976" t="s">
        <v>39</v>
      </c>
      <c r="E2976" t="s">
        <v>25826</v>
      </c>
      <c r="F2976">
        <v>2</v>
      </c>
    </row>
    <row r="2977" spans="1:6" x14ac:dyDescent="0.25">
      <c r="A2977" t="s">
        <v>55</v>
      </c>
      <c r="B2977">
        <v>2013</v>
      </c>
      <c r="C2977" t="s">
        <v>12</v>
      </c>
      <c r="D2977" t="s">
        <v>103</v>
      </c>
      <c r="E2977" t="s">
        <v>25827</v>
      </c>
      <c r="F2977">
        <v>20</v>
      </c>
    </row>
    <row r="2978" spans="1:6" x14ac:dyDescent="0.25">
      <c r="A2978" t="s">
        <v>55</v>
      </c>
      <c r="B2978">
        <v>2013</v>
      </c>
      <c r="C2978" t="s">
        <v>22</v>
      </c>
      <c r="D2978" t="s">
        <v>38</v>
      </c>
      <c r="E2978" t="s">
        <v>25828</v>
      </c>
      <c r="F2978">
        <v>17</v>
      </c>
    </row>
    <row r="2979" spans="1:6" x14ac:dyDescent="0.25">
      <c r="A2979" t="s">
        <v>55</v>
      </c>
      <c r="B2979">
        <v>2013</v>
      </c>
      <c r="C2979" t="s">
        <v>22</v>
      </c>
      <c r="D2979" t="s">
        <v>40</v>
      </c>
      <c r="E2979" t="s">
        <v>25829</v>
      </c>
      <c r="F2979">
        <v>20</v>
      </c>
    </row>
    <row r="2980" spans="1:6" x14ac:dyDescent="0.25">
      <c r="A2980" t="s">
        <v>55</v>
      </c>
      <c r="B2980">
        <v>2013</v>
      </c>
      <c r="C2980" t="s">
        <v>22</v>
      </c>
      <c r="D2980" t="s">
        <v>102</v>
      </c>
      <c r="E2980" t="s">
        <v>25830</v>
      </c>
      <c r="F2980">
        <v>23</v>
      </c>
    </row>
    <row r="2981" spans="1:6" x14ac:dyDescent="0.25">
      <c r="A2981" t="s">
        <v>55</v>
      </c>
      <c r="B2981">
        <v>2013</v>
      </c>
      <c r="C2981" t="s">
        <v>22</v>
      </c>
      <c r="D2981" t="s">
        <v>107</v>
      </c>
      <c r="E2981" t="s">
        <v>25831</v>
      </c>
      <c r="F2981">
        <v>23</v>
      </c>
    </row>
    <row r="2982" spans="1:6" x14ac:dyDescent="0.25">
      <c r="A2982" t="s">
        <v>55</v>
      </c>
      <c r="B2982">
        <v>2013</v>
      </c>
      <c r="C2982" t="s">
        <v>22</v>
      </c>
      <c r="D2982" t="s">
        <v>39</v>
      </c>
      <c r="E2982" t="s">
        <v>25832</v>
      </c>
      <c r="F2982">
        <v>22</v>
      </c>
    </row>
    <row r="2983" spans="1:6" x14ac:dyDescent="0.25">
      <c r="A2983" t="s">
        <v>55</v>
      </c>
      <c r="B2983">
        <v>2013</v>
      </c>
      <c r="C2983" t="s">
        <v>22</v>
      </c>
      <c r="D2983" t="s">
        <v>103</v>
      </c>
      <c r="E2983" t="s">
        <v>25833</v>
      </c>
      <c r="F2983">
        <v>203</v>
      </c>
    </row>
    <row r="2984" spans="1:6" x14ac:dyDescent="0.25">
      <c r="A2984" t="s">
        <v>55</v>
      </c>
      <c r="B2984">
        <v>2013</v>
      </c>
      <c r="C2984" t="s">
        <v>23</v>
      </c>
      <c r="D2984" t="s">
        <v>38</v>
      </c>
      <c r="E2984" t="s">
        <v>25834</v>
      </c>
      <c r="F2984">
        <v>8</v>
      </c>
    </row>
    <row r="2985" spans="1:6" x14ac:dyDescent="0.25">
      <c r="A2985" t="s">
        <v>55</v>
      </c>
      <c r="B2985">
        <v>2013</v>
      </c>
      <c r="C2985" t="s">
        <v>23</v>
      </c>
      <c r="D2985" t="s">
        <v>40</v>
      </c>
      <c r="E2985" t="s">
        <v>25835</v>
      </c>
      <c r="F2985">
        <v>10</v>
      </c>
    </row>
    <row r="2986" spans="1:6" x14ac:dyDescent="0.25">
      <c r="A2986" t="s">
        <v>55</v>
      </c>
      <c r="B2986">
        <v>2013</v>
      </c>
      <c r="C2986" t="s">
        <v>23</v>
      </c>
      <c r="D2986" t="s">
        <v>102</v>
      </c>
      <c r="E2986" t="s">
        <v>25836</v>
      </c>
      <c r="F2986">
        <v>19</v>
      </c>
    </row>
    <row r="2987" spans="1:6" x14ac:dyDescent="0.25">
      <c r="A2987" t="s">
        <v>55</v>
      </c>
      <c r="B2987">
        <v>2013</v>
      </c>
      <c r="C2987" t="s">
        <v>23</v>
      </c>
      <c r="D2987" t="s">
        <v>107</v>
      </c>
      <c r="E2987" t="s">
        <v>25837</v>
      </c>
      <c r="F2987">
        <v>19</v>
      </c>
    </row>
    <row r="2988" spans="1:6" x14ac:dyDescent="0.25">
      <c r="A2988" t="s">
        <v>55</v>
      </c>
      <c r="B2988">
        <v>2013</v>
      </c>
      <c r="C2988" t="s">
        <v>23</v>
      </c>
      <c r="D2988" t="s">
        <v>39</v>
      </c>
      <c r="E2988" t="s">
        <v>25838</v>
      </c>
      <c r="F2988">
        <v>9</v>
      </c>
    </row>
    <row r="2989" spans="1:6" x14ac:dyDescent="0.25">
      <c r="A2989" t="s">
        <v>55</v>
      </c>
      <c r="B2989">
        <v>2013</v>
      </c>
      <c r="C2989" t="s">
        <v>23</v>
      </c>
      <c r="D2989" t="s">
        <v>103</v>
      </c>
      <c r="E2989" t="s">
        <v>25839</v>
      </c>
      <c r="F2989">
        <v>152</v>
      </c>
    </row>
    <row r="2990" spans="1:6" x14ac:dyDescent="0.25">
      <c r="A2990" t="s">
        <v>55</v>
      </c>
      <c r="B2990">
        <v>2013</v>
      </c>
      <c r="C2990" t="s">
        <v>21</v>
      </c>
      <c r="D2990" t="s">
        <v>38</v>
      </c>
      <c r="E2990" t="s">
        <v>25840</v>
      </c>
      <c r="F2990">
        <v>7</v>
      </c>
    </row>
    <row r="2991" spans="1:6" x14ac:dyDescent="0.25">
      <c r="A2991" t="s">
        <v>55</v>
      </c>
      <c r="B2991">
        <v>2013</v>
      </c>
      <c r="C2991" t="s">
        <v>21</v>
      </c>
      <c r="D2991" t="s">
        <v>40</v>
      </c>
      <c r="E2991" t="s">
        <v>25841</v>
      </c>
      <c r="F2991">
        <v>20</v>
      </c>
    </row>
    <row r="2992" spans="1:6" x14ac:dyDescent="0.25">
      <c r="A2992" t="s">
        <v>55</v>
      </c>
      <c r="B2992">
        <v>2013</v>
      </c>
      <c r="C2992" t="s">
        <v>21</v>
      </c>
      <c r="D2992" t="s">
        <v>102</v>
      </c>
      <c r="E2992" t="s">
        <v>25842</v>
      </c>
      <c r="F2992">
        <v>22</v>
      </c>
    </row>
    <row r="2993" spans="1:6" x14ac:dyDescent="0.25">
      <c r="A2993" t="s">
        <v>55</v>
      </c>
      <c r="B2993">
        <v>2013</v>
      </c>
      <c r="C2993" t="s">
        <v>21</v>
      </c>
      <c r="D2993" t="s">
        <v>107</v>
      </c>
      <c r="E2993" t="s">
        <v>25843</v>
      </c>
      <c r="F2993">
        <v>19</v>
      </c>
    </row>
    <row r="2994" spans="1:6" x14ac:dyDescent="0.25">
      <c r="A2994" t="s">
        <v>55</v>
      </c>
      <c r="B2994">
        <v>2013</v>
      </c>
      <c r="C2994" t="s">
        <v>21</v>
      </c>
      <c r="D2994" t="s">
        <v>39</v>
      </c>
      <c r="E2994" t="s">
        <v>25844</v>
      </c>
      <c r="F2994">
        <v>15</v>
      </c>
    </row>
    <row r="2995" spans="1:6" x14ac:dyDescent="0.25">
      <c r="A2995" t="s">
        <v>55</v>
      </c>
      <c r="B2995">
        <v>2013</v>
      </c>
      <c r="C2995" t="s">
        <v>21</v>
      </c>
      <c r="D2995" t="s">
        <v>103</v>
      </c>
      <c r="E2995" t="s">
        <v>25845</v>
      </c>
      <c r="F2995">
        <v>105</v>
      </c>
    </row>
    <row r="2996" spans="1:6" x14ac:dyDescent="0.25">
      <c r="A2996" t="s">
        <v>55</v>
      </c>
      <c r="B2996">
        <v>2013</v>
      </c>
      <c r="C2996" t="s">
        <v>17</v>
      </c>
      <c r="D2996" t="s">
        <v>38</v>
      </c>
      <c r="E2996" t="s">
        <v>25846</v>
      </c>
      <c r="F2996">
        <v>10</v>
      </c>
    </row>
    <row r="2997" spans="1:6" x14ac:dyDescent="0.25">
      <c r="A2997" t="s">
        <v>55</v>
      </c>
      <c r="B2997">
        <v>2013</v>
      </c>
      <c r="C2997" t="s">
        <v>17</v>
      </c>
      <c r="D2997" t="s">
        <v>40</v>
      </c>
      <c r="E2997" t="s">
        <v>25847</v>
      </c>
      <c r="F2997">
        <v>8</v>
      </c>
    </row>
    <row r="2998" spans="1:6" x14ac:dyDescent="0.25">
      <c r="A2998" t="s">
        <v>55</v>
      </c>
      <c r="B2998">
        <v>2013</v>
      </c>
      <c r="C2998" t="s">
        <v>17</v>
      </c>
      <c r="D2998" t="s">
        <v>102</v>
      </c>
      <c r="E2998" t="s">
        <v>25848</v>
      </c>
      <c r="F2998">
        <v>27</v>
      </c>
    </row>
    <row r="2999" spans="1:6" x14ac:dyDescent="0.25">
      <c r="A2999" t="s">
        <v>55</v>
      </c>
      <c r="B2999">
        <v>2013</v>
      </c>
      <c r="C2999" t="s">
        <v>17</v>
      </c>
      <c r="D2999" t="s">
        <v>107</v>
      </c>
      <c r="E2999" t="s">
        <v>25849</v>
      </c>
      <c r="F2999">
        <v>26</v>
      </c>
    </row>
    <row r="3000" spans="1:6" x14ac:dyDescent="0.25">
      <c r="A3000" t="s">
        <v>55</v>
      </c>
      <c r="B3000">
        <v>2013</v>
      </c>
      <c r="C3000" t="s">
        <v>17</v>
      </c>
      <c r="D3000" t="s">
        <v>39</v>
      </c>
      <c r="E3000" t="s">
        <v>25850</v>
      </c>
      <c r="F3000">
        <v>13</v>
      </c>
    </row>
    <row r="3001" spans="1:6" x14ac:dyDescent="0.25">
      <c r="A3001" t="s">
        <v>55</v>
      </c>
      <c r="B3001">
        <v>2013</v>
      </c>
      <c r="C3001" t="s">
        <v>17</v>
      </c>
      <c r="D3001" t="s">
        <v>103</v>
      </c>
      <c r="E3001" t="s">
        <v>25851</v>
      </c>
      <c r="F3001">
        <v>221</v>
      </c>
    </row>
    <row r="3002" spans="1:6" x14ac:dyDescent="0.25">
      <c r="A3002" t="s">
        <v>55</v>
      </c>
      <c r="B3002">
        <v>2013</v>
      </c>
      <c r="C3002" t="s">
        <v>22852</v>
      </c>
      <c r="D3002" t="s">
        <v>38</v>
      </c>
      <c r="E3002" t="s">
        <v>25852</v>
      </c>
      <c r="F3002">
        <v>1</v>
      </c>
    </row>
    <row r="3003" spans="1:6" x14ac:dyDescent="0.25">
      <c r="A3003" t="s">
        <v>55</v>
      </c>
      <c r="B3003">
        <v>2013</v>
      </c>
      <c r="C3003" t="s">
        <v>22852</v>
      </c>
      <c r="D3003" t="s">
        <v>107</v>
      </c>
      <c r="E3003" t="s">
        <v>25853</v>
      </c>
      <c r="F3003">
        <v>7</v>
      </c>
    </row>
    <row r="3004" spans="1:6" x14ac:dyDescent="0.25">
      <c r="A3004" t="s">
        <v>55</v>
      </c>
      <c r="B3004">
        <v>2013</v>
      </c>
      <c r="C3004" t="s">
        <v>15</v>
      </c>
      <c r="D3004" t="s">
        <v>38</v>
      </c>
      <c r="E3004" t="s">
        <v>25854</v>
      </c>
      <c r="F3004">
        <v>2</v>
      </c>
    </row>
    <row r="3005" spans="1:6" x14ac:dyDescent="0.25">
      <c r="A3005" t="s">
        <v>55</v>
      </c>
      <c r="B3005">
        <v>2013</v>
      </c>
      <c r="C3005" t="s">
        <v>15</v>
      </c>
      <c r="D3005" t="s">
        <v>102</v>
      </c>
      <c r="E3005" t="s">
        <v>25855</v>
      </c>
      <c r="F3005">
        <v>4</v>
      </c>
    </row>
    <row r="3006" spans="1:6" x14ac:dyDescent="0.25">
      <c r="A3006" t="s">
        <v>55</v>
      </c>
      <c r="B3006">
        <v>2013</v>
      </c>
      <c r="C3006" t="s">
        <v>15</v>
      </c>
      <c r="D3006" t="s">
        <v>39</v>
      </c>
      <c r="E3006" t="s">
        <v>25856</v>
      </c>
      <c r="F3006">
        <v>2</v>
      </c>
    </row>
    <row r="3007" spans="1:6" x14ac:dyDescent="0.25">
      <c r="A3007" t="s">
        <v>55</v>
      </c>
      <c r="B3007">
        <v>2013</v>
      </c>
      <c r="C3007" t="s">
        <v>15</v>
      </c>
      <c r="D3007" t="s">
        <v>103</v>
      </c>
      <c r="E3007" t="s">
        <v>25857</v>
      </c>
      <c r="F3007">
        <v>32</v>
      </c>
    </row>
    <row r="3008" spans="1:6" x14ac:dyDescent="0.25">
      <c r="A3008" t="s">
        <v>55</v>
      </c>
      <c r="B3008">
        <v>2013</v>
      </c>
      <c r="C3008" t="s">
        <v>19</v>
      </c>
      <c r="D3008" t="s">
        <v>38</v>
      </c>
      <c r="E3008" t="s">
        <v>25858</v>
      </c>
      <c r="F3008">
        <v>6</v>
      </c>
    </row>
    <row r="3009" spans="1:6" x14ac:dyDescent="0.25">
      <c r="A3009" t="s">
        <v>55</v>
      </c>
      <c r="B3009">
        <v>2013</v>
      </c>
      <c r="C3009" t="s">
        <v>19</v>
      </c>
      <c r="D3009" t="s">
        <v>40</v>
      </c>
      <c r="E3009" t="s">
        <v>25859</v>
      </c>
      <c r="F3009">
        <v>7</v>
      </c>
    </row>
    <row r="3010" spans="1:6" x14ac:dyDescent="0.25">
      <c r="A3010" t="s">
        <v>55</v>
      </c>
      <c r="B3010">
        <v>2013</v>
      </c>
      <c r="C3010" t="s">
        <v>19</v>
      </c>
      <c r="D3010" t="s">
        <v>102</v>
      </c>
      <c r="E3010" t="s">
        <v>25860</v>
      </c>
      <c r="F3010">
        <v>14</v>
      </c>
    </row>
    <row r="3011" spans="1:6" x14ac:dyDescent="0.25">
      <c r="A3011" t="s">
        <v>55</v>
      </c>
      <c r="B3011">
        <v>2013</v>
      </c>
      <c r="C3011" t="s">
        <v>19</v>
      </c>
      <c r="D3011" t="s">
        <v>107</v>
      </c>
      <c r="E3011" t="s">
        <v>25861</v>
      </c>
      <c r="F3011">
        <v>14</v>
      </c>
    </row>
    <row r="3012" spans="1:6" x14ac:dyDescent="0.25">
      <c r="A3012" t="s">
        <v>55</v>
      </c>
      <c r="B3012">
        <v>2013</v>
      </c>
      <c r="C3012" t="s">
        <v>19</v>
      </c>
      <c r="D3012" t="s">
        <v>39</v>
      </c>
      <c r="E3012" t="s">
        <v>25862</v>
      </c>
      <c r="F3012">
        <v>12</v>
      </c>
    </row>
    <row r="3013" spans="1:6" x14ac:dyDescent="0.25">
      <c r="A3013" t="s">
        <v>55</v>
      </c>
      <c r="B3013">
        <v>2013</v>
      </c>
      <c r="C3013" t="s">
        <v>19</v>
      </c>
      <c r="D3013" t="s">
        <v>103</v>
      </c>
      <c r="E3013" t="s">
        <v>25863</v>
      </c>
      <c r="F3013">
        <v>154</v>
      </c>
    </row>
    <row r="3014" spans="1:6" x14ac:dyDescent="0.25">
      <c r="A3014" t="s">
        <v>55</v>
      </c>
      <c r="B3014">
        <v>2013</v>
      </c>
      <c r="C3014" t="s">
        <v>20</v>
      </c>
      <c r="D3014" t="s">
        <v>102</v>
      </c>
      <c r="E3014" t="s">
        <v>25864</v>
      </c>
      <c r="F3014">
        <v>2</v>
      </c>
    </row>
    <row r="3015" spans="1:6" x14ac:dyDescent="0.25">
      <c r="A3015" t="s">
        <v>55</v>
      </c>
      <c r="B3015">
        <v>2013</v>
      </c>
      <c r="C3015" t="s">
        <v>20</v>
      </c>
      <c r="D3015" t="s">
        <v>107</v>
      </c>
      <c r="E3015" t="s">
        <v>25865</v>
      </c>
      <c r="F3015">
        <v>2</v>
      </c>
    </row>
    <row r="3016" spans="1:6" x14ac:dyDescent="0.25">
      <c r="A3016" t="s">
        <v>55</v>
      </c>
      <c r="B3016">
        <v>2013</v>
      </c>
      <c r="C3016" t="s">
        <v>20</v>
      </c>
      <c r="D3016" t="s">
        <v>103</v>
      </c>
      <c r="E3016" t="s">
        <v>25866</v>
      </c>
      <c r="F3016">
        <v>14</v>
      </c>
    </row>
    <row r="3017" spans="1:6" x14ac:dyDescent="0.25">
      <c r="A3017" t="s">
        <v>55</v>
      </c>
      <c r="B3017">
        <v>2013</v>
      </c>
      <c r="C3017" t="s">
        <v>18</v>
      </c>
      <c r="D3017" t="s">
        <v>38</v>
      </c>
      <c r="E3017" t="s">
        <v>25867</v>
      </c>
      <c r="F3017">
        <v>9</v>
      </c>
    </row>
    <row r="3018" spans="1:6" x14ac:dyDescent="0.25">
      <c r="A3018" t="s">
        <v>55</v>
      </c>
      <c r="B3018">
        <v>2013</v>
      </c>
      <c r="C3018" t="s">
        <v>18</v>
      </c>
      <c r="D3018" t="s">
        <v>40</v>
      </c>
      <c r="E3018" t="s">
        <v>25868</v>
      </c>
      <c r="F3018">
        <v>6</v>
      </c>
    </row>
    <row r="3019" spans="1:6" x14ac:dyDescent="0.25">
      <c r="A3019" t="s">
        <v>55</v>
      </c>
      <c r="B3019">
        <v>2013</v>
      </c>
      <c r="C3019" t="s">
        <v>18</v>
      </c>
      <c r="D3019" t="s">
        <v>102</v>
      </c>
      <c r="E3019" t="s">
        <v>25869</v>
      </c>
      <c r="F3019">
        <v>11</v>
      </c>
    </row>
    <row r="3020" spans="1:6" x14ac:dyDescent="0.25">
      <c r="A3020" t="s">
        <v>55</v>
      </c>
      <c r="B3020">
        <v>2013</v>
      </c>
      <c r="C3020" t="s">
        <v>18</v>
      </c>
      <c r="D3020" t="s">
        <v>107</v>
      </c>
      <c r="E3020" t="s">
        <v>25870</v>
      </c>
      <c r="F3020">
        <v>20</v>
      </c>
    </row>
    <row r="3021" spans="1:6" x14ac:dyDescent="0.25">
      <c r="A3021" t="s">
        <v>55</v>
      </c>
      <c r="B3021">
        <v>2013</v>
      </c>
      <c r="C3021" t="s">
        <v>18</v>
      </c>
      <c r="D3021" t="s">
        <v>39</v>
      </c>
      <c r="E3021" t="s">
        <v>25871</v>
      </c>
      <c r="F3021">
        <v>9</v>
      </c>
    </row>
    <row r="3022" spans="1:6" x14ac:dyDescent="0.25">
      <c r="A3022" t="s">
        <v>55</v>
      </c>
      <c r="B3022">
        <v>2013</v>
      </c>
      <c r="C3022" t="s">
        <v>18</v>
      </c>
      <c r="D3022" t="s">
        <v>103</v>
      </c>
      <c r="E3022" t="s">
        <v>25872</v>
      </c>
      <c r="F3022">
        <v>110</v>
      </c>
    </row>
    <row r="3023" spans="1:6" x14ac:dyDescent="0.25">
      <c r="A3023" t="s">
        <v>55</v>
      </c>
      <c r="B3023">
        <v>2014</v>
      </c>
      <c r="C3023" t="s">
        <v>14</v>
      </c>
      <c r="D3023" t="s">
        <v>38</v>
      </c>
      <c r="E3023" t="s">
        <v>25873</v>
      </c>
      <c r="F3023">
        <v>7</v>
      </c>
    </row>
    <row r="3024" spans="1:6" x14ac:dyDescent="0.25">
      <c r="A3024" t="s">
        <v>55</v>
      </c>
      <c r="B3024">
        <v>2014</v>
      </c>
      <c r="C3024" t="s">
        <v>14</v>
      </c>
      <c r="D3024" t="s">
        <v>40</v>
      </c>
      <c r="E3024" t="s">
        <v>25874</v>
      </c>
      <c r="F3024">
        <v>5</v>
      </c>
    </row>
    <row r="3025" spans="1:6" x14ac:dyDescent="0.25">
      <c r="A3025" t="s">
        <v>55</v>
      </c>
      <c r="B3025">
        <v>2014</v>
      </c>
      <c r="C3025" t="s">
        <v>14</v>
      </c>
      <c r="D3025" t="s">
        <v>102</v>
      </c>
      <c r="E3025" t="s">
        <v>25875</v>
      </c>
      <c r="F3025">
        <v>30</v>
      </c>
    </row>
    <row r="3026" spans="1:6" x14ac:dyDescent="0.25">
      <c r="A3026" t="s">
        <v>55</v>
      </c>
      <c r="B3026">
        <v>2014</v>
      </c>
      <c r="C3026" t="s">
        <v>14</v>
      </c>
      <c r="D3026" t="s">
        <v>107</v>
      </c>
      <c r="E3026" t="s">
        <v>25876</v>
      </c>
      <c r="F3026">
        <v>34</v>
      </c>
    </row>
    <row r="3027" spans="1:6" x14ac:dyDescent="0.25">
      <c r="A3027" t="s">
        <v>55</v>
      </c>
      <c r="B3027">
        <v>2014</v>
      </c>
      <c r="C3027" t="s">
        <v>14</v>
      </c>
      <c r="D3027" t="s">
        <v>39</v>
      </c>
      <c r="E3027" t="s">
        <v>25877</v>
      </c>
      <c r="F3027">
        <v>9</v>
      </c>
    </row>
    <row r="3028" spans="1:6" x14ac:dyDescent="0.25">
      <c r="A3028" t="s">
        <v>55</v>
      </c>
      <c r="B3028">
        <v>2014</v>
      </c>
      <c r="C3028" t="s">
        <v>14</v>
      </c>
      <c r="D3028" t="s">
        <v>103</v>
      </c>
      <c r="E3028" t="s">
        <v>25878</v>
      </c>
      <c r="F3028">
        <v>130</v>
      </c>
    </row>
    <row r="3029" spans="1:6" x14ac:dyDescent="0.25">
      <c r="A3029" t="s">
        <v>55</v>
      </c>
      <c r="B3029">
        <v>2014</v>
      </c>
      <c r="C3029" t="s">
        <v>12</v>
      </c>
      <c r="D3029" t="s">
        <v>40</v>
      </c>
      <c r="E3029" t="s">
        <v>25879</v>
      </c>
      <c r="F3029">
        <v>1</v>
      </c>
    </row>
    <row r="3030" spans="1:6" x14ac:dyDescent="0.25">
      <c r="A3030" t="s">
        <v>55</v>
      </c>
      <c r="B3030">
        <v>2014</v>
      </c>
      <c r="C3030" t="s">
        <v>12</v>
      </c>
      <c r="D3030" t="s">
        <v>102</v>
      </c>
      <c r="E3030" t="s">
        <v>25880</v>
      </c>
      <c r="F3030">
        <v>4</v>
      </c>
    </row>
    <row r="3031" spans="1:6" x14ac:dyDescent="0.25">
      <c r="A3031" t="s">
        <v>55</v>
      </c>
      <c r="B3031">
        <v>2014</v>
      </c>
      <c r="C3031" t="s">
        <v>12</v>
      </c>
      <c r="D3031" t="s">
        <v>107</v>
      </c>
      <c r="E3031" t="s">
        <v>25881</v>
      </c>
      <c r="F3031">
        <v>5</v>
      </c>
    </row>
    <row r="3032" spans="1:6" x14ac:dyDescent="0.25">
      <c r="A3032" t="s">
        <v>55</v>
      </c>
      <c r="B3032">
        <v>2014</v>
      </c>
      <c r="C3032" t="s">
        <v>12</v>
      </c>
      <c r="D3032" t="s">
        <v>39</v>
      </c>
      <c r="E3032" t="s">
        <v>25882</v>
      </c>
      <c r="F3032">
        <v>3</v>
      </c>
    </row>
    <row r="3033" spans="1:6" x14ac:dyDescent="0.25">
      <c r="A3033" t="s">
        <v>55</v>
      </c>
      <c r="B3033">
        <v>2014</v>
      </c>
      <c r="C3033" t="s">
        <v>12</v>
      </c>
      <c r="D3033" t="s">
        <v>103</v>
      </c>
      <c r="E3033" t="s">
        <v>25883</v>
      </c>
      <c r="F3033">
        <v>30</v>
      </c>
    </row>
    <row r="3034" spans="1:6" x14ac:dyDescent="0.25">
      <c r="A3034" t="s">
        <v>55</v>
      </c>
      <c r="B3034">
        <v>2014</v>
      </c>
      <c r="C3034" t="s">
        <v>22</v>
      </c>
      <c r="D3034" t="s">
        <v>38</v>
      </c>
      <c r="E3034" t="s">
        <v>25884</v>
      </c>
      <c r="F3034">
        <v>8</v>
      </c>
    </row>
    <row r="3035" spans="1:6" x14ac:dyDescent="0.25">
      <c r="A3035" t="s">
        <v>55</v>
      </c>
      <c r="B3035">
        <v>2014</v>
      </c>
      <c r="C3035" t="s">
        <v>22</v>
      </c>
      <c r="D3035" t="s">
        <v>40</v>
      </c>
      <c r="E3035" t="s">
        <v>25885</v>
      </c>
      <c r="F3035">
        <v>22</v>
      </c>
    </row>
    <row r="3036" spans="1:6" x14ac:dyDescent="0.25">
      <c r="A3036" t="s">
        <v>55</v>
      </c>
      <c r="B3036">
        <v>2014</v>
      </c>
      <c r="C3036" t="s">
        <v>22</v>
      </c>
      <c r="D3036" t="s">
        <v>102</v>
      </c>
      <c r="E3036" t="s">
        <v>25886</v>
      </c>
      <c r="F3036">
        <v>24</v>
      </c>
    </row>
    <row r="3037" spans="1:6" x14ac:dyDescent="0.25">
      <c r="A3037" t="s">
        <v>55</v>
      </c>
      <c r="B3037">
        <v>2014</v>
      </c>
      <c r="C3037" t="s">
        <v>22</v>
      </c>
      <c r="D3037" t="s">
        <v>107</v>
      </c>
      <c r="E3037" t="s">
        <v>25887</v>
      </c>
      <c r="F3037">
        <v>24</v>
      </c>
    </row>
    <row r="3038" spans="1:6" x14ac:dyDescent="0.25">
      <c r="A3038" t="s">
        <v>55</v>
      </c>
      <c r="B3038">
        <v>2014</v>
      </c>
      <c r="C3038" t="s">
        <v>22</v>
      </c>
      <c r="D3038" t="s">
        <v>39</v>
      </c>
      <c r="E3038" t="s">
        <v>25888</v>
      </c>
      <c r="F3038">
        <v>20</v>
      </c>
    </row>
    <row r="3039" spans="1:6" x14ac:dyDescent="0.25">
      <c r="A3039" t="s">
        <v>55</v>
      </c>
      <c r="B3039">
        <v>2014</v>
      </c>
      <c r="C3039" t="s">
        <v>22</v>
      </c>
      <c r="D3039" t="s">
        <v>103</v>
      </c>
      <c r="E3039" t="s">
        <v>25889</v>
      </c>
      <c r="F3039">
        <v>188</v>
      </c>
    </row>
    <row r="3040" spans="1:6" x14ac:dyDescent="0.25">
      <c r="A3040" t="s">
        <v>55</v>
      </c>
      <c r="B3040">
        <v>2014</v>
      </c>
      <c r="C3040" t="s">
        <v>23</v>
      </c>
      <c r="D3040" t="s">
        <v>38</v>
      </c>
      <c r="E3040" t="s">
        <v>25890</v>
      </c>
      <c r="F3040">
        <v>6</v>
      </c>
    </row>
    <row r="3041" spans="1:6" x14ac:dyDescent="0.25">
      <c r="A3041" t="s">
        <v>55</v>
      </c>
      <c r="B3041">
        <v>2014</v>
      </c>
      <c r="C3041" t="s">
        <v>23</v>
      </c>
      <c r="D3041" t="s">
        <v>40</v>
      </c>
      <c r="E3041" t="s">
        <v>25891</v>
      </c>
      <c r="F3041">
        <v>3</v>
      </c>
    </row>
    <row r="3042" spans="1:6" x14ac:dyDescent="0.25">
      <c r="A3042" t="s">
        <v>55</v>
      </c>
      <c r="B3042">
        <v>2014</v>
      </c>
      <c r="C3042" t="s">
        <v>23</v>
      </c>
      <c r="D3042" t="s">
        <v>102</v>
      </c>
      <c r="E3042" t="s">
        <v>25892</v>
      </c>
      <c r="F3042">
        <v>19</v>
      </c>
    </row>
    <row r="3043" spans="1:6" x14ac:dyDescent="0.25">
      <c r="A3043" t="s">
        <v>55</v>
      </c>
      <c r="B3043">
        <v>2014</v>
      </c>
      <c r="C3043" t="s">
        <v>23</v>
      </c>
      <c r="D3043" t="s">
        <v>107</v>
      </c>
      <c r="E3043" t="s">
        <v>25893</v>
      </c>
      <c r="F3043">
        <v>11</v>
      </c>
    </row>
    <row r="3044" spans="1:6" x14ac:dyDescent="0.25">
      <c r="A3044" t="s">
        <v>55</v>
      </c>
      <c r="B3044">
        <v>2014</v>
      </c>
      <c r="C3044" t="s">
        <v>23</v>
      </c>
      <c r="D3044" t="s">
        <v>39</v>
      </c>
      <c r="E3044" t="s">
        <v>25894</v>
      </c>
      <c r="F3044">
        <v>12</v>
      </c>
    </row>
    <row r="3045" spans="1:6" x14ac:dyDescent="0.25">
      <c r="A3045" t="s">
        <v>55</v>
      </c>
      <c r="B3045">
        <v>2014</v>
      </c>
      <c r="C3045" t="s">
        <v>23</v>
      </c>
      <c r="D3045" t="s">
        <v>103</v>
      </c>
      <c r="E3045" t="s">
        <v>25895</v>
      </c>
      <c r="F3045">
        <v>110</v>
      </c>
    </row>
    <row r="3046" spans="1:6" x14ac:dyDescent="0.25">
      <c r="A3046" t="s">
        <v>55</v>
      </c>
      <c r="B3046">
        <v>2014</v>
      </c>
      <c r="C3046" t="s">
        <v>21</v>
      </c>
      <c r="D3046" t="s">
        <v>38</v>
      </c>
      <c r="E3046" t="s">
        <v>25896</v>
      </c>
      <c r="F3046">
        <v>11</v>
      </c>
    </row>
    <row r="3047" spans="1:6" x14ac:dyDescent="0.25">
      <c r="A3047" t="s">
        <v>55</v>
      </c>
      <c r="B3047">
        <v>2014</v>
      </c>
      <c r="C3047" t="s">
        <v>21</v>
      </c>
      <c r="D3047" t="s">
        <v>40</v>
      </c>
      <c r="E3047" t="s">
        <v>25897</v>
      </c>
      <c r="F3047">
        <v>15</v>
      </c>
    </row>
    <row r="3048" spans="1:6" x14ac:dyDescent="0.25">
      <c r="A3048" t="s">
        <v>55</v>
      </c>
      <c r="B3048">
        <v>2014</v>
      </c>
      <c r="C3048" t="s">
        <v>21</v>
      </c>
      <c r="D3048" t="s">
        <v>102</v>
      </c>
      <c r="E3048" t="s">
        <v>25898</v>
      </c>
      <c r="F3048">
        <v>18</v>
      </c>
    </row>
    <row r="3049" spans="1:6" x14ac:dyDescent="0.25">
      <c r="A3049" t="s">
        <v>55</v>
      </c>
      <c r="B3049">
        <v>2014</v>
      </c>
      <c r="C3049" t="s">
        <v>21</v>
      </c>
      <c r="D3049" t="s">
        <v>107</v>
      </c>
      <c r="E3049" t="s">
        <v>25899</v>
      </c>
      <c r="F3049">
        <v>16</v>
      </c>
    </row>
    <row r="3050" spans="1:6" x14ac:dyDescent="0.25">
      <c r="A3050" t="s">
        <v>55</v>
      </c>
      <c r="B3050">
        <v>2014</v>
      </c>
      <c r="C3050" t="s">
        <v>21</v>
      </c>
      <c r="D3050" t="s">
        <v>39</v>
      </c>
      <c r="E3050" t="s">
        <v>25900</v>
      </c>
      <c r="F3050">
        <v>12</v>
      </c>
    </row>
    <row r="3051" spans="1:6" x14ac:dyDescent="0.25">
      <c r="A3051" t="s">
        <v>55</v>
      </c>
      <c r="B3051">
        <v>2014</v>
      </c>
      <c r="C3051" t="s">
        <v>21</v>
      </c>
      <c r="D3051" t="s">
        <v>103</v>
      </c>
      <c r="E3051" t="s">
        <v>25901</v>
      </c>
      <c r="F3051">
        <v>111</v>
      </c>
    </row>
    <row r="3052" spans="1:6" x14ac:dyDescent="0.25">
      <c r="A3052" t="s">
        <v>55</v>
      </c>
      <c r="B3052">
        <v>2014</v>
      </c>
      <c r="C3052" t="s">
        <v>17</v>
      </c>
      <c r="D3052" t="s">
        <v>38</v>
      </c>
      <c r="E3052" t="s">
        <v>25902</v>
      </c>
      <c r="F3052">
        <v>4</v>
      </c>
    </row>
    <row r="3053" spans="1:6" x14ac:dyDescent="0.25">
      <c r="A3053" t="s">
        <v>55</v>
      </c>
      <c r="B3053">
        <v>2014</v>
      </c>
      <c r="C3053" t="s">
        <v>17</v>
      </c>
      <c r="D3053" t="s">
        <v>40</v>
      </c>
      <c r="E3053" t="s">
        <v>25903</v>
      </c>
      <c r="F3053">
        <v>11</v>
      </c>
    </row>
    <row r="3054" spans="1:6" x14ac:dyDescent="0.25">
      <c r="A3054" t="s">
        <v>55</v>
      </c>
      <c r="B3054">
        <v>2014</v>
      </c>
      <c r="C3054" t="s">
        <v>17</v>
      </c>
      <c r="D3054" t="s">
        <v>102</v>
      </c>
      <c r="E3054" t="s">
        <v>25904</v>
      </c>
      <c r="F3054">
        <v>29</v>
      </c>
    </row>
    <row r="3055" spans="1:6" x14ac:dyDescent="0.25">
      <c r="A3055" t="s">
        <v>55</v>
      </c>
      <c r="B3055">
        <v>2014</v>
      </c>
      <c r="C3055" t="s">
        <v>17</v>
      </c>
      <c r="D3055" t="s">
        <v>107</v>
      </c>
      <c r="E3055" t="s">
        <v>25905</v>
      </c>
      <c r="F3055">
        <v>26</v>
      </c>
    </row>
    <row r="3056" spans="1:6" x14ac:dyDescent="0.25">
      <c r="A3056" t="s">
        <v>55</v>
      </c>
      <c r="B3056">
        <v>2014</v>
      </c>
      <c r="C3056" t="s">
        <v>17</v>
      </c>
      <c r="D3056" t="s">
        <v>39</v>
      </c>
      <c r="E3056" t="s">
        <v>25906</v>
      </c>
      <c r="F3056">
        <v>14</v>
      </c>
    </row>
    <row r="3057" spans="1:6" x14ac:dyDescent="0.25">
      <c r="A3057" t="s">
        <v>55</v>
      </c>
      <c r="B3057">
        <v>2014</v>
      </c>
      <c r="C3057" t="s">
        <v>17</v>
      </c>
      <c r="D3057" t="s">
        <v>103</v>
      </c>
      <c r="E3057" t="s">
        <v>25907</v>
      </c>
      <c r="F3057">
        <v>243</v>
      </c>
    </row>
    <row r="3058" spans="1:6" x14ac:dyDescent="0.25">
      <c r="A3058" t="s">
        <v>55</v>
      </c>
      <c r="B3058">
        <v>2014</v>
      </c>
      <c r="C3058" t="s">
        <v>22852</v>
      </c>
      <c r="D3058" t="s">
        <v>38</v>
      </c>
      <c r="E3058" t="s">
        <v>25908</v>
      </c>
      <c r="F3058">
        <v>1</v>
      </c>
    </row>
    <row r="3059" spans="1:6" x14ac:dyDescent="0.25">
      <c r="A3059" t="s">
        <v>55</v>
      </c>
      <c r="B3059">
        <v>2014</v>
      </c>
      <c r="C3059" t="s">
        <v>22852</v>
      </c>
      <c r="D3059" t="s">
        <v>40</v>
      </c>
      <c r="E3059" t="s">
        <v>25909</v>
      </c>
      <c r="F3059">
        <v>1</v>
      </c>
    </row>
    <row r="3060" spans="1:6" x14ac:dyDescent="0.25">
      <c r="A3060" t="s">
        <v>55</v>
      </c>
      <c r="B3060">
        <v>2014</v>
      </c>
      <c r="C3060" t="s">
        <v>22852</v>
      </c>
      <c r="D3060" t="s">
        <v>102</v>
      </c>
      <c r="E3060" t="s">
        <v>25910</v>
      </c>
      <c r="F3060">
        <v>6</v>
      </c>
    </row>
    <row r="3061" spans="1:6" x14ac:dyDescent="0.25">
      <c r="A3061" t="s">
        <v>55</v>
      </c>
      <c r="B3061">
        <v>2014</v>
      </c>
      <c r="C3061" t="s">
        <v>22852</v>
      </c>
      <c r="D3061" t="s">
        <v>107</v>
      </c>
      <c r="E3061" t="s">
        <v>25911</v>
      </c>
      <c r="F3061">
        <v>2</v>
      </c>
    </row>
    <row r="3062" spans="1:6" x14ac:dyDescent="0.25">
      <c r="A3062" t="s">
        <v>55</v>
      </c>
      <c r="B3062">
        <v>2014</v>
      </c>
      <c r="C3062" t="s">
        <v>22852</v>
      </c>
      <c r="D3062" t="s">
        <v>39</v>
      </c>
      <c r="E3062" t="s">
        <v>25912</v>
      </c>
      <c r="F3062">
        <v>5</v>
      </c>
    </row>
    <row r="3063" spans="1:6" x14ac:dyDescent="0.25">
      <c r="A3063" t="s">
        <v>55</v>
      </c>
      <c r="B3063">
        <v>2014</v>
      </c>
      <c r="C3063" t="s">
        <v>22852</v>
      </c>
      <c r="D3063" t="s">
        <v>103</v>
      </c>
      <c r="E3063" t="s">
        <v>25913</v>
      </c>
      <c r="F3063">
        <v>35</v>
      </c>
    </row>
    <row r="3064" spans="1:6" x14ac:dyDescent="0.25">
      <c r="A3064" t="s">
        <v>55</v>
      </c>
      <c r="B3064">
        <v>2014</v>
      </c>
      <c r="C3064" t="s">
        <v>19</v>
      </c>
      <c r="D3064" t="s">
        <v>38</v>
      </c>
      <c r="E3064" t="s">
        <v>25914</v>
      </c>
      <c r="F3064">
        <v>5</v>
      </c>
    </row>
    <row r="3065" spans="1:6" x14ac:dyDescent="0.25">
      <c r="A3065" t="s">
        <v>55</v>
      </c>
      <c r="B3065">
        <v>2014</v>
      </c>
      <c r="C3065" t="s">
        <v>19</v>
      </c>
      <c r="D3065" t="s">
        <v>40</v>
      </c>
      <c r="E3065" t="s">
        <v>25915</v>
      </c>
      <c r="F3065">
        <v>12</v>
      </c>
    </row>
    <row r="3066" spans="1:6" x14ac:dyDescent="0.25">
      <c r="A3066" t="s">
        <v>55</v>
      </c>
      <c r="B3066">
        <v>2014</v>
      </c>
      <c r="C3066" t="s">
        <v>19</v>
      </c>
      <c r="D3066" t="s">
        <v>102</v>
      </c>
      <c r="E3066" t="s">
        <v>25916</v>
      </c>
      <c r="F3066">
        <v>13</v>
      </c>
    </row>
    <row r="3067" spans="1:6" x14ac:dyDescent="0.25">
      <c r="A3067" t="s">
        <v>55</v>
      </c>
      <c r="B3067">
        <v>2014</v>
      </c>
      <c r="C3067" t="s">
        <v>19</v>
      </c>
      <c r="D3067" t="s">
        <v>107</v>
      </c>
      <c r="E3067" t="s">
        <v>25917</v>
      </c>
      <c r="F3067">
        <v>12</v>
      </c>
    </row>
    <row r="3068" spans="1:6" x14ac:dyDescent="0.25">
      <c r="A3068" t="s">
        <v>55</v>
      </c>
      <c r="B3068">
        <v>2014</v>
      </c>
      <c r="C3068" t="s">
        <v>19</v>
      </c>
      <c r="D3068" t="s">
        <v>39</v>
      </c>
      <c r="E3068" t="s">
        <v>25918</v>
      </c>
      <c r="F3068">
        <v>9</v>
      </c>
    </row>
    <row r="3069" spans="1:6" x14ac:dyDescent="0.25">
      <c r="A3069" t="s">
        <v>55</v>
      </c>
      <c r="B3069">
        <v>2014</v>
      </c>
      <c r="C3069" t="s">
        <v>19</v>
      </c>
      <c r="D3069" t="s">
        <v>103</v>
      </c>
      <c r="E3069" t="s">
        <v>25919</v>
      </c>
      <c r="F3069">
        <v>130</v>
      </c>
    </row>
    <row r="3070" spans="1:6" x14ac:dyDescent="0.25">
      <c r="A3070" t="s">
        <v>55</v>
      </c>
      <c r="B3070">
        <v>2014</v>
      </c>
      <c r="C3070" t="s">
        <v>20</v>
      </c>
      <c r="D3070" t="s">
        <v>38</v>
      </c>
      <c r="E3070" t="s">
        <v>25920</v>
      </c>
      <c r="F3070">
        <v>2</v>
      </c>
    </row>
    <row r="3071" spans="1:6" x14ac:dyDescent="0.25">
      <c r="A3071" t="s">
        <v>55</v>
      </c>
      <c r="B3071">
        <v>2014</v>
      </c>
      <c r="C3071" t="s">
        <v>20</v>
      </c>
      <c r="D3071" t="s">
        <v>40</v>
      </c>
      <c r="E3071" t="s">
        <v>25921</v>
      </c>
      <c r="F3071">
        <v>3</v>
      </c>
    </row>
    <row r="3072" spans="1:6" x14ac:dyDescent="0.25">
      <c r="A3072" t="s">
        <v>55</v>
      </c>
      <c r="B3072">
        <v>2014</v>
      </c>
      <c r="C3072" t="s">
        <v>20</v>
      </c>
      <c r="D3072" t="s">
        <v>102</v>
      </c>
      <c r="E3072" t="s">
        <v>25922</v>
      </c>
      <c r="F3072">
        <v>2</v>
      </c>
    </row>
    <row r="3073" spans="1:6" x14ac:dyDescent="0.25">
      <c r="A3073" t="s">
        <v>55</v>
      </c>
      <c r="B3073">
        <v>2014</v>
      </c>
      <c r="C3073" t="s">
        <v>20</v>
      </c>
      <c r="D3073" t="s">
        <v>107</v>
      </c>
      <c r="E3073" t="s">
        <v>25923</v>
      </c>
      <c r="F3073">
        <v>6</v>
      </c>
    </row>
    <row r="3074" spans="1:6" x14ac:dyDescent="0.25">
      <c r="A3074" t="s">
        <v>55</v>
      </c>
      <c r="B3074">
        <v>2014</v>
      </c>
      <c r="C3074" t="s">
        <v>20</v>
      </c>
      <c r="D3074" t="s">
        <v>39</v>
      </c>
      <c r="E3074" t="s">
        <v>25924</v>
      </c>
      <c r="F3074">
        <v>7</v>
      </c>
    </row>
    <row r="3075" spans="1:6" x14ac:dyDescent="0.25">
      <c r="A3075" t="s">
        <v>55</v>
      </c>
      <c r="B3075">
        <v>2014</v>
      </c>
      <c r="C3075" t="s">
        <v>20</v>
      </c>
      <c r="D3075" t="s">
        <v>103</v>
      </c>
      <c r="E3075" t="s">
        <v>25925</v>
      </c>
      <c r="F3075">
        <v>35</v>
      </c>
    </row>
    <row r="3076" spans="1:6" x14ac:dyDescent="0.25">
      <c r="A3076" t="s">
        <v>55</v>
      </c>
      <c r="B3076">
        <v>2014</v>
      </c>
      <c r="C3076" t="s">
        <v>18</v>
      </c>
      <c r="D3076" t="s">
        <v>38</v>
      </c>
      <c r="E3076" t="s">
        <v>25926</v>
      </c>
      <c r="F3076">
        <v>3</v>
      </c>
    </row>
    <row r="3077" spans="1:6" x14ac:dyDescent="0.25">
      <c r="A3077" t="s">
        <v>55</v>
      </c>
      <c r="B3077">
        <v>2014</v>
      </c>
      <c r="C3077" t="s">
        <v>18</v>
      </c>
      <c r="D3077" t="s">
        <v>40</v>
      </c>
      <c r="E3077" t="s">
        <v>25927</v>
      </c>
      <c r="F3077">
        <v>11</v>
      </c>
    </row>
    <row r="3078" spans="1:6" x14ac:dyDescent="0.25">
      <c r="A3078" t="s">
        <v>55</v>
      </c>
      <c r="B3078">
        <v>2014</v>
      </c>
      <c r="C3078" t="s">
        <v>18</v>
      </c>
      <c r="D3078" t="s">
        <v>102</v>
      </c>
      <c r="E3078" t="s">
        <v>25928</v>
      </c>
      <c r="F3078">
        <v>16</v>
      </c>
    </row>
    <row r="3079" spans="1:6" x14ac:dyDescent="0.25">
      <c r="A3079" t="s">
        <v>55</v>
      </c>
      <c r="B3079">
        <v>2014</v>
      </c>
      <c r="C3079" t="s">
        <v>18</v>
      </c>
      <c r="D3079" t="s">
        <v>107</v>
      </c>
      <c r="E3079" t="s">
        <v>25929</v>
      </c>
      <c r="F3079">
        <v>16</v>
      </c>
    </row>
    <row r="3080" spans="1:6" x14ac:dyDescent="0.25">
      <c r="A3080" t="s">
        <v>55</v>
      </c>
      <c r="B3080">
        <v>2014</v>
      </c>
      <c r="C3080" t="s">
        <v>18</v>
      </c>
      <c r="D3080" t="s">
        <v>39</v>
      </c>
      <c r="E3080" t="s">
        <v>25930</v>
      </c>
      <c r="F3080">
        <v>9</v>
      </c>
    </row>
    <row r="3081" spans="1:6" x14ac:dyDescent="0.25">
      <c r="A3081" t="s">
        <v>55</v>
      </c>
      <c r="B3081">
        <v>2014</v>
      </c>
      <c r="C3081" t="s">
        <v>18</v>
      </c>
      <c r="D3081" t="s">
        <v>103</v>
      </c>
      <c r="E3081" t="s">
        <v>25931</v>
      </c>
      <c r="F3081">
        <v>108</v>
      </c>
    </row>
    <row r="3082" spans="1:6" x14ac:dyDescent="0.25">
      <c r="A3082" t="s">
        <v>52</v>
      </c>
      <c r="B3082">
        <v>2010</v>
      </c>
      <c r="C3082" t="s">
        <v>14</v>
      </c>
      <c r="D3082" t="s">
        <v>38</v>
      </c>
      <c r="E3082" t="s">
        <v>25932</v>
      </c>
      <c r="F3082">
        <v>2</v>
      </c>
    </row>
    <row r="3083" spans="1:6" x14ac:dyDescent="0.25">
      <c r="A3083" t="s">
        <v>52</v>
      </c>
      <c r="B3083">
        <v>2010</v>
      </c>
      <c r="C3083" t="s">
        <v>14</v>
      </c>
      <c r="D3083" t="s">
        <v>40</v>
      </c>
      <c r="E3083" t="s">
        <v>25933</v>
      </c>
      <c r="F3083">
        <v>7</v>
      </c>
    </row>
    <row r="3084" spans="1:6" x14ac:dyDescent="0.25">
      <c r="A3084" t="s">
        <v>52</v>
      </c>
      <c r="B3084">
        <v>2010</v>
      </c>
      <c r="C3084" t="s">
        <v>14</v>
      </c>
      <c r="D3084" t="s">
        <v>102</v>
      </c>
      <c r="E3084" t="s">
        <v>25934</v>
      </c>
      <c r="F3084">
        <v>18</v>
      </c>
    </row>
    <row r="3085" spans="1:6" x14ac:dyDescent="0.25">
      <c r="A3085" t="s">
        <v>52</v>
      </c>
      <c r="B3085">
        <v>2010</v>
      </c>
      <c r="C3085" t="s">
        <v>14</v>
      </c>
      <c r="D3085" t="s">
        <v>107</v>
      </c>
      <c r="E3085" t="s">
        <v>25935</v>
      </c>
      <c r="F3085">
        <v>20</v>
      </c>
    </row>
    <row r="3086" spans="1:6" x14ac:dyDescent="0.25">
      <c r="A3086" t="s">
        <v>52</v>
      </c>
      <c r="B3086">
        <v>2010</v>
      </c>
      <c r="C3086" t="s">
        <v>14</v>
      </c>
      <c r="D3086" t="s">
        <v>39</v>
      </c>
      <c r="E3086" t="s">
        <v>25936</v>
      </c>
      <c r="F3086">
        <v>20</v>
      </c>
    </row>
    <row r="3087" spans="1:6" x14ac:dyDescent="0.25">
      <c r="A3087" t="s">
        <v>52</v>
      </c>
      <c r="B3087">
        <v>2010</v>
      </c>
      <c r="C3087" t="s">
        <v>14</v>
      </c>
      <c r="D3087" t="s">
        <v>103</v>
      </c>
      <c r="E3087" t="s">
        <v>25937</v>
      </c>
      <c r="F3087">
        <v>197</v>
      </c>
    </row>
    <row r="3088" spans="1:6" x14ac:dyDescent="0.25">
      <c r="A3088" t="s">
        <v>52</v>
      </c>
      <c r="B3088">
        <v>2010</v>
      </c>
      <c r="C3088" t="s">
        <v>12</v>
      </c>
      <c r="D3088" t="s">
        <v>40</v>
      </c>
      <c r="E3088" t="s">
        <v>25938</v>
      </c>
      <c r="F3088">
        <v>1</v>
      </c>
    </row>
    <row r="3089" spans="1:6" x14ac:dyDescent="0.25">
      <c r="A3089" t="s">
        <v>52</v>
      </c>
      <c r="B3089">
        <v>2010</v>
      </c>
      <c r="C3089" t="s">
        <v>12</v>
      </c>
      <c r="D3089" t="s">
        <v>102</v>
      </c>
      <c r="E3089" t="s">
        <v>25939</v>
      </c>
      <c r="F3089">
        <v>3</v>
      </c>
    </row>
    <row r="3090" spans="1:6" x14ac:dyDescent="0.25">
      <c r="A3090" t="s">
        <v>52</v>
      </c>
      <c r="B3090">
        <v>2010</v>
      </c>
      <c r="C3090" t="s">
        <v>12</v>
      </c>
      <c r="D3090" t="s">
        <v>107</v>
      </c>
      <c r="E3090" t="s">
        <v>25940</v>
      </c>
      <c r="F3090">
        <v>5</v>
      </c>
    </row>
    <row r="3091" spans="1:6" x14ac:dyDescent="0.25">
      <c r="A3091" t="s">
        <v>52</v>
      </c>
      <c r="B3091">
        <v>2010</v>
      </c>
      <c r="C3091" t="s">
        <v>12</v>
      </c>
      <c r="D3091" t="s">
        <v>39</v>
      </c>
      <c r="E3091" t="s">
        <v>25941</v>
      </c>
      <c r="F3091">
        <v>2</v>
      </c>
    </row>
    <row r="3092" spans="1:6" x14ac:dyDescent="0.25">
      <c r="A3092" t="s">
        <v>52</v>
      </c>
      <c r="B3092">
        <v>2010</v>
      </c>
      <c r="C3092" t="s">
        <v>12</v>
      </c>
      <c r="D3092" t="s">
        <v>103</v>
      </c>
      <c r="E3092" t="s">
        <v>25942</v>
      </c>
      <c r="F3092">
        <v>26</v>
      </c>
    </row>
    <row r="3093" spans="1:6" x14ac:dyDescent="0.25">
      <c r="A3093" t="s">
        <v>52</v>
      </c>
      <c r="B3093">
        <v>2010</v>
      </c>
      <c r="C3093" t="s">
        <v>22</v>
      </c>
      <c r="D3093" t="s">
        <v>38</v>
      </c>
      <c r="E3093" t="s">
        <v>25943</v>
      </c>
      <c r="F3093">
        <v>16</v>
      </c>
    </row>
    <row r="3094" spans="1:6" x14ac:dyDescent="0.25">
      <c r="A3094" t="s">
        <v>52</v>
      </c>
      <c r="B3094">
        <v>2010</v>
      </c>
      <c r="C3094" t="s">
        <v>22</v>
      </c>
      <c r="D3094" t="s">
        <v>40</v>
      </c>
      <c r="E3094" t="s">
        <v>25944</v>
      </c>
      <c r="F3094">
        <v>15</v>
      </c>
    </row>
    <row r="3095" spans="1:6" x14ac:dyDescent="0.25">
      <c r="A3095" t="s">
        <v>52</v>
      </c>
      <c r="B3095">
        <v>2010</v>
      </c>
      <c r="C3095" t="s">
        <v>22</v>
      </c>
      <c r="D3095" t="s">
        <v>102</v>
      </c>
      <c r="E3095" t="s">
        <v>25945</v>
      </c>
      <c r="F3095">
        <v>23</v>
      </c>
    </row>
    <row r="3096" spans="1:6" x14ac:dyDescent="0.25">
      <c r="A3096" t="s">
        <v>52</v>
      </c>
      <c r="B3096">
        <v>2010</v>
      </c>
      <c r="C3096" t="s">
        <v>22</v>
      </c>
      <c r="D3096" t="s">
        <v>107</v>
      </c>
      <c r="E3096" t="s">
        <v>25946</v>
      </c>
      <c r="F3096">
        <v>19</v>
      </c>
    </row>
    <row r="3097" spans="1:6" x14ac:dyDescent="0.25">
      <c r="A3097" t="s">
        <v>52</v>
      </c>
      <c r="B3097">
        <v>2010</v>
      </c>
      <c r="C3097" t="s">
        <v>22</v>
      </c>
      <c r="D3097" t="s">
        <v>39</v>
      </c>
      <c r="E3097" t="s">
        <v>25947</v>
      </c>
      <c r="F3097">
        <v>39</v>
      </c>
    </row>
    <row r="3098" spans="1:6" x14ac:dyDescent="0.25">
      <c r="A3098" t="s">
        <v>52</v>
      </c>
      <c r="B3098">
        <v>2010</v>
      </c>
      <c r="C3098" t="s">
        <v>22</v>
      </c>
      <c r="D3098" t="s">
        <v>103</v>
      </c>
      <c r="E3098" t="s">
        <v>25948</v>
      </c>
      <c r="F3098">
        <v>237</v>
      </c>
    </row>
    <row r="3099" spans="1:6" x14ac:dyDescent="0.25">
      <c r="A3099" t="s">
        <v>52</v>
      </c>
      <c r="B3099">
        <v>2010</v>
      </c>
      <c r="C3099" t="s">
        <v>23</v>
      </c>
      <c r="D3099" t="s">
        <v>38</v>
      </c>
      <c r="E3099" t="s">
        <v>25949</v>
      </c>
      <c r="F3099">
        <v>11</v>
      </c>
    </row>
    <row r="3100" spans="1:6" x14ac:dyDescent="0.25">
      <c r="A3100" t="s">
        <v>52</v>
      </c>
      <c r="B3100">
        <v>2010</v>
      </c>
      <c r="C3100" t="s">
        <v>23</v>
      </c>
      <c r="D3100" t="s">
        <v>40</v>
      </c>
      <c r="E3100" t="s">
        <v>25950</v>
      </c>
      <c r="F3100">
        <v>7</v>
      </c>
    </row>
    <row r="3101" spans="1:6" x14ac:dyDescent="0.25">
      <c r="A3101" t="s">
        <v>52</v>
      </c>
      <c r="B3101">
        <v>2010</v>
      </c>
      <c r="C3101" t="s">
        <v>23</v>
      </c>
      <c r="D3101" t="s">
        <v>102</v>
      </c>
      <c r="E3101" t="s">
        <v>25951</v>
      </c>
      <c r="F3101">
        <v>22</v>
      </c>
    </row>
    <row r="3102" spans="1:6" x14ac:dyDescent="0.25">
      <c r="A3102" t="s">
        <v>52</v>
      </c>
      <c r="B3102">
        <v>2010</v>
      </c>
      <c r="C3102" t="s">
        <v>23</v>
      </c>
      <c r="D3102" t="s">
        <v>107</v>
      </c>
      <c r="E3102" t="s">
        <v>25952</v>
      </c>
      <c r="F3102">
        <v>17</v>
      </c>
    </row>
    <row r="3103" spans="1:6" x14ac:dyDescent="0.25">
      <c r="A3103" t="s">
        <v>52</v>
      </c>
      <c r="B3103">
        <v>2010</v>
      </c>
      <c r="C3103" t="s">
        <v>23</v>
      </c>
      <c r="D3103" t="s">
        <v>39</v>
      </c>
      <c r="E3103" t="s">
        <v>25953</v>
      </c>
      <c r="F3103">
        <v>21</v>
      </c>
    </row>
    <row r="3104" spans="1:6" x14ac:dyDescent="0.25">
      <c r="A3104" t="s">
        <v>52</v>
      </c>
      <c r="B3104">
        <v>2010</v>
      </c>
      <c r="C3104" t="s">
        <v>23</v>
      </c>
      <c r="D3104" t="s">
        <v>103</v>
      </c>
      <c r="E3104" t="s">
        <v>25954</v>
      </c>
      <c r="F3104">
        <v>173</v>
      </c>
    </row>
    <row r="3105" spans="1:6" x14ac:dyDescent="0.25">
      <c r="A3105" t="s">
        <v>52</v>
      </c>
      <c r="B3105">
        <v>2010</v>
      </c>
      <c r="C3105" t="s">
        <v>21</v>
      </c>
      <c r="D3105" t="s">
        <v>38</v>
      </c>
      <c r="E3105" t="s">
        <v>25955</v>
      </c>
      <c r="F3105">
        <v>8</v>
      </c>
    </row>
    <row r="3106" spans="1:6" x14ac:dyDescent="0.25">
      <c r="A3106" t="s">
        <v>52</v>
      </c>
      <c r="B3106">
        <v>2010</v>
      </c>
      <c r="C3106" t="s">
        <v>21</v>
      </c>
      <c r="D3106" t="s">
        <v>40</v>
      </c>
      <c r="E3106" t="s">
        <v>25956</v>
      </c>
      <c r="F3106">
        <v>10</v>
      </c>
    </row>
    <row r="3107" spans="1:6" x14ac:dyDescent="0.25">
      <c r="A3107" t="s">
        <v>52</v>
      </c>
      <c r="B3107">
        <v>2010</v>
      </c>
      <c r="C3107" t="s">
        <v>21</v>
      </c>
      <c r="D3107" t="s">
        <v>102</v>
      </c>
      <c r="E3107" t="s">
        <v>25957</v>
      </c>
      <c r="F3107">
        <v>12</v>
      </c>
    </row>
    <row r="3108" spans="1:6" x14ac:dyDescent="0.25">
      <c r="A3108" t="s">
        <v>52</v>
      </c>
      <c r="B3108">
        <v>2010</v>
      </c>
      <c r="C3108" t="s">
        <v>21</v>
      </c>
      <c r="D3108" t="s">
        <v>107</v>
      </c>
      <c r="E3108" t="s">
        <v>25958</v>
      </c>
      <c r="F3108">
        <v>16</v>
      </c>
    </row>
    <row r="3109" spans="1:6" x14ac:dyDescent="0.25">
      <c r="A3109" t="s">
        <v>52</v>
      </c>
      <c r="B3109">
        <v>2010</v>
      </c>
      <c r="C3109" t="s">
        <v>21</v>
      </c>
      <c r="D3109" t="s">
        <v>39</v>
      </c>
      <c r="E3109" t="s">
        <v>25959</v>
      </c>
      <c r="F3109">
        <v>22</v>
      </c>
    </row>
    <row r="3110" spans="1:6" x14ac:dyDescent="0.25">
      <c r="A3110" t="s">
        <v>52</v>
      </c>
      <c r="B3110">
        <v>2010</v>
      </c>
      <c r="C3110" t="s">
        <v>21</v>
      </c>
      <c r="D3110" t="s">
        <v>103</v>
      </c>
      <c r="E3110" t="s">
        <v>25960</v>
      </c>
      <c r="F3110">
        <v>165</v>
      </c>
    </row>
    <row r="3111" spans="1:6" x14ac:dyDescent="0.25">
      <c r="A3111" t="s">
        <v>52</v>
      </c>
      <c r="B3111">
        <v>2010</v>
      </c>
      <c r="C3111" t="s">
        <v>17</v>
      </c>
      <c r="D3111" t="s">
        <v>38</v>
      </c>
      <c r="E3111" t="s">
        <v>25961</v>
      </c>
      <c r="F3111">
        <v>5</v>
      </c>
    </row>
    <row r="3112" spans="1:6" x14ac:dyDescent="0.25">
      <c r="A3112" t="s">
        <v>52</v>
      </c>
      <c r="B3112">
        <v>2010</v>
      </c>
      <c r="C3112" t="s">
        <v>17</v>
      </c>
      <c r="D3112" t="s">
        <v>40</v>
      </c>
      <c r="E3112" t="s">
        <v>25962</v>
      </c>
      <c r="F3112">
        <v>7</v>
      </c>
    </row>
    <row r="3113" spans="1:6" x14ac:dyDescent="0.25">
      <c r="A3113" t="s">
        <v>52</v>
      </c>
      <c r="B3113">
        <v>2010</v>
      </c>
      <c r="C3113" t="s">
        <v>17</v>
      </c>
      <c r="D3113" t="s">
        <v>102</v>
      </c>
      <c r="E3113" t="s">
        <v>25963</v>
      </c>
      <c r="F3113">
        <v>15</v>
      </c>
    </row>
    <row r="3114" spans="1:6" x14ac:dyDescent="0.25">
      <c r="A3114" t="s">
        <v>52</v>
      </c>
      <c r="B3114">
        <v>2010</v>
      </c>
      <c r="C3114" t="s">
        <v>17</v>
      </c>
      <c r="D3114" t="s">
        <v>107</v>
      </c>
      <c r="E3114" t="s">
        <v>25964</v>
      </c>
      <c r="F3114">
        <v>27</v>
      </c>
    </row>
    <row r="3115" spans="1:6" x14ac:dyDescent="0.25">
      <c r="A3115" t="s">
        <v>52</v>
      </c>
      <c r="B3115">
        <v>2010</v>
      </c>
      <c r="C3115" t="s">
        <v>17</v>
      </c>
      <c r="D3115" t="s">
        <v>39</v>
      </c>
      <c r="E3115" t="s">
        <v>25965</v>
      </c>
      <c r="F3115">
        <v>20</v>
      </c>
    </row>
    <row r="3116" spans="1:6" x14ac:dyDescent="0.25">
      <c r="A3116" t="s">
        <v>52</v>
      </c>
      <c r="B3116">
        <v>2010</v>
      </c>
      <c r="C3116" t="s">
        <v>17</v>
      </c>
      <c r="D3116" t="s">
        <v>103</v>
      </c>
      <c r="E3116" t="s">
        <v>25966</v>
      </c>
      <c r="F3116">
        <v>274</v>
      </c>
    </row>
    <row r="3117" spans="1:6" x14ac:dyDescent="0.25">
      <c r="A3117" t="s">
        <v>52</v>
      </c>
      <c r="B3117">
        <v>2010</v>
      </c>
      <c r="C3117" t="s">
        <v>22852</v>
      </c>
      <c r="D3117" t="s">
        <v>103</v>
      </c>
      <c r="E3117" t="s">
        <v>25967</v>
      </c>
      <c r="F3117">
        <v>2</v>
      </c>
    </row>
    <row r="3118" spans="1:6" x14ac:dyDescent="0.25">
      <c r="A3118" t="s">
        <v>52</v>
      </c>
      <c r="B3118">
        <v>2010</v>
      </c>
      <c r="C3118" t="s">
        <v>15</v>
      </c>
      <c r="D3118" t="s">
        <v>40</v>
      </c>
      <c r="E3118" t="s">
        <v>25968</v>
      </c>
      <c r="F3118">
        <v>2</v>
      </c>
    </row>
    <row r="3119" spans="1:6" x14ac:dyDescent="0.25">
      <c r="A3119" t="s">
        <v>52</v>
      </c>
      <c r="B3119">
        <v>2010</v>
      </c>
      <c r="C3119" t="s">
        <v>15</v>
      </c>
      <c r="D3119" t="s">
        <v>102</v>
      </c>
      <c r="E3119" t="s">
        <v>25969</v>
      </c>
      <c r="F3119">
        <v>5</v>
      </c>
    </row>
    <row r="3120" spans="1:6" x14ac:dyDescent="0.25">
      <c r="A3120" t="s">
        <v>52</v>
      </c>
      <c r="B3120">
        <v>2010</v>
      </c>
      <c r="C3120" t="s">
        <v>15</v>
      </c>
      <c r="D3120" t="s">
        <v>107</v>
      </c>
      <c r="E3120" t="s">
        <v>25970</v>
      </c>
      <c r="F3120">
        <v>2</v>
      </c>
    </row>
    <row r="3121" spans="1:6" x14ac:dyDescent="0.25">
      <c r="A3121" t="s">
        <v>52</v>
      </c>
      <c r="B3121">
        <v>2010</v>
      </c>
      <c r="C3121" t="s">
        <v>15</v>
      </c>
      <c r="D3121" t="s">
        <v>39</v>
      </c>
      <c r="E3121" t="s">
        <v>25971</v>
      </c>
      <c r="F3121">
        <v>7</v>
      </c>
    </row>
    <row r="3122" spans="1:6" x14ac:dyDescent="0.25">
      <c r="A3122" t="s">
        <v>52</v>
      </c>
      <c r="B3122">
        <v>2010</v>
      </c>
      <c r="C3122" t="s">
        <v>15</v>
      </c>
      <c r="D3122" t="s">
        <v>103</v>
      </c>
      <c r="E3122" t="s">
        <v>25972</v>
      </c>
      <c r="F3122">
        <v>45</v>
      </c>
    </row>
    <row r="3123" spans="1:6" x14ac:dyDescent="0.25">
      <c r="A3123" t="s">
        <v>52</v>
      </c>
      <c r="B3123">
        <v>2010</v>
      </c>
      <c r="C3123" t="s">
        <v>19</v>
      </c>
      <c r="D3123" t="s">
        <v>38</v>
      </c>
      <c r="E3123" t="s">
        <v>25973</v>
      </c>
      <c r="F3123">
        <v>7</v>
      </c>
    </row>
    <row r="3124" spans="1:6" x14ac:dyDescent="0.25">
      <c r="A3124" t="s">
        <v>52</v>
      </c>
      <c r="B3124">
        <v>2010</v>
      </c>
      <c r="C3124" t="s">
        <v>19</v>
      </c>
      <c r="D3124" t="s">
        <v>40</v>
      </c>
      <c r="E3124" t="s">
        <v>25974</v>
      </c>
      <c r="F3124">
        <v>3</v>
      </c>
    </row>
    <row r="3125" spans="1:6" x14ac:dyDescent="0.25">
      <c r="A3125" t="s">
        <v>52</v>
      </c>
      <c r="B3125">
        <v>2010</v>
      </c>
      <c r="C3125" t="s">
        <v>19</v>
      </c>
      <c r="D3125" t="s">
        <v>102</v>
      </c>
      <c r="E3125" t="s">
        <v>25975</v>
      </c>
      <c r="F3125">
        <v>11</v>
      </c>
    </row>
    <row r="3126" spans="1:6" x14ac:dyDescent="0.25">
      <c r="A3126" t="s">
        <v>52</v>
      </c>
      <c r="B3126">
        <v>2010</v>
      </c>
      <c r="C3126" t="s">
        <v>19</v>
      </c>
      <c r="D3126" t="s">
        <v>107</v>
      </c>
      <c r="E3126" t="s">
        <v>25976</v>
      </c>
      <c r="F3126">
        <v>15</v>
      </c>
    </row>
    <row r="3127" spans="1:6" x14ac:dyDescent="0.25">
      <c r="A3127" t="s">
        <v>52</v>
      </c>
      <c r="B3127">
        <v>2010</v>
      </c>
      <c r="C3127" t="s">
        <v>19</v>
      </c>
      <c r="D3127" t="s">
        <v>39</v>
      </c>
      <c r="E3127" t="s">
        <v>25977</v>
      </c>
      <c r="F3127">
        <v>12</v>
      </c>
    </row>
    <row r="3128" spans="1:6" x14ac:dyDescent="0.25">
      <c r="A3128" t="s">
        <v>52</v>
      </c>
      <c r="B3128">
        <v>2010</v>
      </c>
      <c r="C3128" t="s">
        <v>19</v>
      </c>
      <c r="D3128" t="s">
        <v>103</v>
      </c>
      <c r="E3128" t="s">
        <v>25978</v>
      </c>
      <c r="F3128">
        <v>160</v>
      </c>
    </row>
    <row r="3129" spans="1:6" x14ac:dyDescent="0.25">
      <c r="A3129" t="s">
        <v>52</v>
      </c>
      <c r="B3129">
        <v>2010</v>
      </c>
      <c r="C3129" t="s">
        <v>20</v>
      </c>
      <c r="D3129" t="s">
        <v>38</v>
      </c>
      <c r="E3129" t="s">
        <v>25979</v>
      </c>
      <c r="F3129">
        <v>1</v>
      </c>
    </row>
    <row r="3130" spans="1:6" x14ac:dyDescent="0.25">
      <c r="A3130" t="s">
        <v>52</v>
      </c>
      <c r="B3130">
        <v>2010</v>
      </c>
      <c r="C3130" t="s">
        <v>20</v>
      </c>
      <c r="D3130" t="s">
        <v>40</v>
      </c>
      <c r="E3130" t="s">
        <v>25980</v>
      </c>
      <c r="F3130">
        <v>2</v>
      </c>
    </row>
    <row r="3131" spans="1:6" x14ac:dyDescent="0.25">
      <c r="A3131" t="s">
        <v>52</v>
      </c>
      <c r="B3131">
        <v>2010</v>
      </c>
      <c r="C3131" t="s">
        <v>20</v>
      </c>
      <c r="D3131" t="s">
        <v>102</v>
      </c>
      <c r="E3131" t="s">
        <v>25981</v>
      </c>
      <c r="F3131">
        <v>4</v>
      </c>
    </row>
    <row r="3132" spans="1:6" x14ac:dyDescent="0.25">
      <c r="A3132" t="s">
        <v>52</v>
      </c>
      <c r="B3132">
        <v>2010</v>
      </c>
      <c r="C3132" t="s">
        <v>20</v>
      </c>
      <c r="D3132" t="s">
        <v>107</v>
      </c>
      <c r="E3132" t="s">
        <v>25982</v>
      </c>
      <c r="F3132">
        <v>2</v>
      </c>
    </row>
    <row r="3133" spans="1:6" x14ac:dyDescent="0.25">
      <c r="A3133" t="s">
        <v>52</v>
      </c>
      <c r="B3133">
        <v>2010</v>
      </c>
      <c r="C3133" t="s">
        <v>20</v>
      </c>
      <c r="D3133" t="s">
        <v>39</v>
      </c>
      <c r="E3133" t="s">
        <v>25983</v>
      </c>
      <c r="F3133">
        <v>10</v>
      </c>
    </row>
    <row r="3134" spans="1:6" x14ac:dyDescent="0.25">
      <c r="A3134" t="s">
        <v>52</v>
      </c>
      <c r="B3134">
        <v>2010</v>
      </c>
      <c r="C3134" t="s">
        <v>20</v>
      </c>
      <c r="D3134" t="s">
        <v>103</v>
      </c>
      <c r="E3134" t="s">
        <v>25984</v>
      </c>
      <c r="F3134">
        <v>56</v>
      </c>
    </row>
    <row r="3135" spans="1:6" x14ac:dyDescent="0.25">
      <c r="A3135" t="s">
        <v>52</v>
      </c>
      <c r="B3135">
        <v>2010</v>
      </c>
      <c r="C3135" t="s">
        <v>18</v>
      </c>
      <c r="D3135" t="s">
        <v>38</v>
      </c>
      <c r="E3135" t="s">
        <v>25985</v>
      </c>
      <c r="F3135">
        <v>6</v>
      </c>
    </row>
    <row r="3136" spans="1:6" x14ac:dyDescent="0.25">
      <c r="A3136" t="s">
        <v>52</v>
      </c>
      <c r="B3136">
        <v>2010</v>
      </c>
      <c r="C3136" t="s">
        <v>18</v>
      </c>
      <c r="D3136" t="s">
        <v>40</v>
      </c>
      <c r="E3136" t="s">
        <v>25986</v>
      </c>
      <c r="F3136">
        <v>6</v>
      </c>
    </row>
    <row r="3137" spans="1:6" x14ac:dyDescent="0.25">
      <c r="A3137" t="s">
        <v>52</v>
      </c>
      <c r="B3137">
        <v>2010</v>
      </c>
      <c r="C3137" t="s">
        <v>18</v>
      </c>
      <c r="D3137" t="s">
        <v>102</v>
      </c>
      <c r="E3137" t="s">
        <v>25987</v>
      </c>
      <c r="F3137">
        <v>4</v>
      </c>
    </row>
    <row r="3138" spans="1:6" x14ac:dyDescent="0.25">
      <c r="A3138" t="s">
        <v>52</v>
      </c>
      <c r="B3138">
        <v>2010</v>
      </c>
      <c r="C3138" t="s">
        <v>18</v>
      </c>
      <c r="D3138" t="s">
        <v>107</v>
      </c>
      <c r="E3138" t="s">
        <v>25988</v>
      </c>
      <c r="F3138">
        <v>9</v>
      </c>
    </row>
    <row r="3139" spans="1:6" x14ac:dyDescent="0.25">
      <c r="A3139" t="s">
        <v>52</v>
      </c>
      <c r="B3139">
        <v>2010</v>
      </c>
      <c r="C3139" t="s">
        <v>18</v>
      </c>
      <c r="D3139" t="s">
        <v>39</v>
      </c>
      <c r="E3139" t="s">
        <v>25989</v>
      </c>
      <c r="F3139">
        <v>11</v>
      </c>
    </row>
    <row r="3140" spans="1:6" x14ac:dyDescent="0.25">
      <c r="A3140" t="s">
        <v>52</v>
      </c>
      <c r="B3140">
        <v>2010</v>
      </c>
      <c r="C3140" t="s">
        <v>18</v>
      </c>
      <c r="D3140" t="s">
        <v>103</v>
      </c>
      <c r="E3140" t="s">
        <v>25990</v>
      </c>
      <c r="F3140">
        <v>128</v>
      </c>
    </row>
    <row r="3141" spans="1:6" x14ac:dyDescent="0.25">
      <c r="A3141" t="s">
        <v>52</v>
      </c>
      <c r="B3141">
        <v>2011</v>
      </c>
      <c r="C3141" t="s">
        <v>14</v>
      </c>
      <c r="D3141" t="s">
        <v>38</v>
      </c>
      <c r="E3141" t="s">
        <v>25991</v>
      </c>
      <c r="F3141">
        <v>4</v>
      </c>
    </row>
    <row r="3142" spans="1:6" x14ac:dyDescent="0.25">
      <c r="A3142" t="s">
        <v>52</v>
      </c>
      <c r="B3142">
        <v>2011</v>
      </c>
      <c r="C3142" t="s">
        <v>14</v>
      </c>
      <c r="D3142" t="s">
        <v>40</v>
      </c>
      <c r="E3142" t="s">
        <v>25992</v>
      </c>
      <c r="F3142">
        <v>4</v>
      </c>
    </row>
    <row r="3143" spans="1:6" x14ac:dyDescent="0.25">
      <c r="A3143" t="s">
        <v>52</v>
      </c>
      <c r="B3143">
        <v>2011</v>
      </c>
      <c r="C3143" t="s">
        <v>14</v>
      </c>
      <c r="D3143" t="s">
        <v>102</v>
      </c>
      <c r="E3143" t="s">
        <v>25993</v>
      </c>
      <c r="F3143">
        <v>20</v>
      </c>
    </row>
    <row r="3144" spans="1:6" x14ac:dyDescent="0.25">
      <c r="A3144" t="s">
        <v>52</v>
      </c>
      <c r="B3144">
        <v>2011</v>
      </c>
      <c r="C3144" t="s">
        <v>14</v>
      </c>
      <c r="D3144" t="s">
        <v>107</v>
      </c>
      <c r="E3144" t="s">
        <v>25994</v>
      </c>
      <c r="F3144">
        <v>10</v>
      </c>
    </row>
    <row r="3145" spans="1:6" x14ac:dyDescent="0.25">
      <c r="A3145" t="s">
        <v>52</v>
      </c>
      <c r="B3145">
        <v>2011</v>
      </c>
      <c r="C3145" t="s">
        <v>14</v>
      </c>
      <c r="D3145" t="s">
        <v>39</v>
      </c>
      <c r="E3145" t="s">
        <v>25995</v>
      </c>
      <c r="F3145">
        <v>17</v>
      </c>
    </row>
    <row r="3146" spans="1:6" x14ac:dyDescent="0.25">
      <c r="A3146" t="s">
        <v>52</v>
      </c>
      <c r="B3146">
        <v>2011</v>
      </c>
      <c r="C3146" t="s">
        <v>14</v>
      </c>
      <c r="D3146" t="s">
        <v>103</v>
      </c>
      <c r="E3146" t="s">
        <v>25996</v>
      </c>
      <c r="F3146">
        <v>191</v>
      </c>
    </row>
    <row r="3147" spans="1:6" x14ac:dyDescent="0.25">
      <c r="A3147" t="s">
        <v>52</v>
      </c>
      <c r="B3147">
        <v>2011</v>
      </c>
      <c r="C3147" t="s">
        <v>12</v>
      </c>
      <c r="D3147" t="s">
        <v>102</v>
      </c>
      <c r="E3147" t="s">
        <v>25997</v>
      </c>
      <c r="F3147">
        <v>2</v>
      </c>
    </row>
    <row r="3148" spans="1:6" x14ac:dyDescent="0.25">
      <c r="A3148" t="s">
        <v>52</v>
      </c>
      <c r="B3148">
        <v>2011</v>
      </c>
      <c r="C3148" t="s">
        <v>12</v>
      </c>
      <c r="D3148" t="s">
        <v>107</v>
      </c>
      <c r="E3148" t="s">
        <v>25998</v>
      </c>
      <c r="F3148">
        <v>2</v>
      </c>
    </row>
    <row r="3149" spans="1:6" x14ac:dyDescent="0.25">
      <c r="A3149" t="s">
        <v>52</v>
      </c>
      <c r="B3149">
        <v>2011</v>
      </c>
      <c r="C3149" t="s">
        <v>12</v>
      </c>
      <c r="D3149" t="s">
        <v>39</v>
      </c>
      <c r="E3149" t="s">
        <v>25999</v>
      </c>
      <c r="F3149">
        <v>2</v>
      </c>
    </row>
    <row r="3150" spans="1:6" x14ac:dyDescent="0.25">
      <c r="A3150" t="s">
        <v>52</v>
      </c>
      <c r="B3150">
        <v>2011</v>
      </c>
      <c r="C3150" t="s">
        <v>12</v>
      </c>
      <c r="D3150" t="s">
        <v>103</v>
      </c>
      <c r="E3150" t="s">
        <v>26000</v>
      </c>
      <c r="F3150">
        <v>32</v>
      </c>
    </row>
    <row r="3151" spans="1:6" x14ac:dyDescent="0.25">
      <c r="A3151" t="s">
        <v>52</v>
      </c>
      <c r="B3151">
        <v>2011</v>
      </c>
      <c r="C3151" t="s">
        <v>22</v>
      </c>
      <c r="D3151" t="s">
        <v>38</v>
      </c>
      <c r="E3151" t="s">
        <v>26001</v>
      </c>
      <c r="F3151">
        <v>11</v>
      </c>
    </row>
    <row r="3152" spans="1:6" x14ac:dyDescent="0.25">
      <c r="A3152" t="s">
        <v>52</v>
      </c>
      <c r="B3152">
        <v>2011</v>
      </c>
      <c r="C3152" t="s">
        <v>22</v>
      </c>
      <c r="D3152" t="s">
        <v>40</v>
      </c>
      <c r="E3152" t="s">
        <v>26002</v>
      </c>
      <c r="F3152">
        <v>5</v>
      </c>
    </row>
    <row r="3153" spans="1:6" x14ac:dyDescent="0.25">
      <c r="A3153" t="s">
        <v>52</v>
      </c>
      <c r="B3153">
        <v>2011</v>
      </c>
      <c r="C3153" t="s">
        <v>22</v>
      </c>
      <c r="D3153" t="s">
        <v>102</v>
      </c>
      <c r="E3153" t="s">
        <v>26003</v>
      </c>
      <c r="F3153">
        <v>28</v>
      </c>
    </row>
    <row r="3154" spans="1:6" x14ac:dyDescent="0.25">
      <c r="A3154" t="s">
        <v>52</v>
      </c>
      <c r="B3154">
        <v>2011</v>
      </c>
      <c r="C3154" t="s">
        <v>22</v>
      </c>
      <c r="D3154" t="s">
        <v>107</v>
      </c>
      <c r="E3154" t="s">
        <v>26004</v>
      </c>
      <c r="F3154">
        <v>17</v>
      </c>
    </row>
    <row r="3155" spans="1:6" x14ac:dyDescent="0.25">
      <c r="A3155" t="s">
        <v>52</v>
      </c>
      <c r="B3155">
        <v>2011</v>
      </c>
      <c r="C3155" t="s">
        <v>22</v>
      </c>
      <c r="D3155" t="s">
        <v>39</v>
      </c>
      <c r="E3155" t="s">
        <v>26005</v>
      </c>
      <c r="F3155">
        <v>37</v>
      </c>
    </row>
    <row r="3156" spans="1:6" x14ac:dyDescent="0.25">
      <c r="A3156" t="s">
        <v>52</v>
      </c>
      <c r="B3156">
        <v>2011</v>
      </c>
      <c r="C3156" t="s">
        <v>22</v>
      </c>
      <c r="D3156" t="s">
        <v>103</v>
      </c>
      <c r="E3156" t="s">
        <v>26006</v>
      </c>
      <c r="F3156">
        <v>245</v>
      </c>
    </row>
    <row r="3157" spans="1:6" x14ac:dyDescent="0.25">
      <c r="A3157" t="s">
        <v>52</v>
      </c>
      <c r="B3157">
        <v>2011</v>
      </c>
      <c r="C3157" t="s">
        <v>23</v>
      </c>
      <c r="D3157" t="s">
        <v>38</v>
      </c>
      <c r="E3157" t="s">
        <v>26007</v>
      </c>
      <c r="F3157">
        <v>5</v>
      </c>
    </row>
    <row r="3158" spans="1:6" x14ac:dyDescent="0.25">
      <c r="A3158" t="s">
        <v>52</v>
      </c>
      <c r="B3158">
        <v>2011</v>
      </c>
      <c r="C3158" t="s">
        <v>23</v>
      </c>
      <c r="D3158" t="s">
        <v>40</v>
      </c>
      <c r="E3158" t="s">
        <v>26008</v>
      </c>
      <c r="F3158">
        <v>6</v>
      </c>
    </row>
    <row r="3159" spans="1:6" x14ac:dyDescent="0.25">
      <c r="A3159" t="s">
        <v>52</v>
      </c>
      <c r="B3159">
        <v>2011</v>
      </c>
      <c r="C3159" t="s">
        <v>23</v>
      </c>
      <c r="D3159" t="s">
        <v>102</v>
      </c>
      <c r="E3159" t="s">
        <v>26009</v>
      </c>
      <c r="F3159">
        <v>13</v>
      </c>
    </row>
    <row r="3160" spans="1:6" x14ac:dyDescent="0.25">
      <c r="A3160" t="s">
        <v>52</v>
      </c>
      <c r="B3160">
        <v>2011</v>
      </c>
      <c r="C3160" t="s">
        <v>23</v>
      </c>
      <c r="D3160" t="s">
        <v>107</v>
      </c>
      <c r="E3160" t="s">
        <v>26010</v>
      </c>
      <c r="F3160">
        <v>9</v>
      </c>
    </row>
    <row r="3161" spans="1:6" x14ac:dyDescent="0.25">
      <c r="A3161" t="s">
        <v>52</v>
      </c>
      <c r="B3161">
        <v>2011</v>
      </c>
      <c r="C3161" t="s">
        <v>23</v>
      </c>
      <c r="D3161" t="s">
        <v>39</v>
      </c>
      <c r="E3161" t="s">
        <v>26011</v>
      </c>
      <c r="F3161">
        <v>30</v>
      </c>
    </row>
    <row r="3162" spans="1:6" x14ac:dyDescent="0.25">
      <c r="A3162" t="s">
        <v>52</v>
      </c>
      <c r="B3162">
        <v>2011</v>
      </c>
      <c r="C3162" t="s">
        <v>23</v>
      </c>
      <c r="D3162" t="s">
        <v>103</v>
      </c>
      <c r="E3162" t="s">
        <v>26012</v>
      </c>
      <c r="F3162">
        <v>179</v>
      </c>
    </row>
    <row r="3163" spans="1:6" x14ac:dyDescent="0.25">
      <c r="A3163" t="s">
        <v>52</v>
      </c>
      <c r="B3163">
        <v>2011</v>
      </c>
      <c r="C3163" t="s">
        <v>21</v>
      </c>
      <c r="D3163" t="s">
        <v>38</v>
      </c>
      <c r="E3163" t="s">
        <v>26013</v>
      </c>
      <c r="F3163">
        <v>4</v>
      </c>
    </row>
    <row r="3164" spans="1:6" x14ac:dyDescent="0.25">
      <c r="A3164" t="s">
        <v>52</v>
      </c>
      <c r="B3164">
        <v>2011</v>
      </c>
      <c r="C3164" t="s">
        <v>21</v>
      </c>
      <c r="D3164" t="s">
        <v>40</v>
      </c>
      <c r="E3164" t="s">
        <v>26014</v>
      </c>
      <c r="F3164">
        <v>4</v>
      </c>
    </row>
    <row r="3165" spans="1:6" x14ac:dyDescent="0.25">
      <c r="A3165" t="s">
        <v>52</v>
      </c>
      <c r="B3165">
        <v>2011</v>
      </c>
      <c r="C3165" t="s">
        <v>21</v>
      </c>
      <c r="D3165" t="s">
        <v>102</v>
      </c>
      <c r="E3165" t="s">
        <v>26015</v>
      </c>
      <c r="F3165">
        <v>17</v>
      </c>
    </row>
    <row r="3166" spans="1:6" x14ac:dyDescent="0.25">
      <c r="A3166" t="s">
        <v>52</v>
      </c>
      <c r="B3166">
        <v>2011</v>
      </c>
      <c r="C3166" t="s">
        <v>21</v>
      </c>
      <c r="D3166" t="s">
        <v>107</v>
      </c>
      <c r="E3166" t="s">
        <v>26016</v>
      </c>
      <c r="F3166">
        <v>5</v>
      </c>
    </row>
    <row r="3167" spans="1:6" x14ac:dyDescent="0.25">
      <c r="A3167" t="s">
        <v>52</v>
      </c>
      <c r="B3167">
        <v>2011</v>
      </c>
      <c r="C3167" t="s">
        <v>21</v>
      </c>
      <c r="D3167" t="s">
        <v>39</v>
      </c>
      <c r="E3167" t="s">
        <v>26017</v>
      </c>
      <c r="F3167">
        <v>29</v>
      </c>
    </row>
    <row r="3168" spans="1:6" x14ac:dyDescent="0.25">
      <c r="A3168" t="s">
        <v>52</v>
      </c>
      <c r="B3168">
        <v>2011</v>
      </c>
      <c r="C3168" t="s">
        <v>21</v>
      </c>
      <c r="D3168" t="s">
        <v>103</v>
      </c>
      <c r="E3168" t="s">
        <v>26018</v>
      </c>
      <c r="F3168">
        <v>158</v>
      </c>
    </row>
    <row r="3169" spans="1:6" x14ac:dyDescent="0.25">
      <c r="A3169" t="s">
        <v>52</v>
      </c>
      <c r="B3169">
        <v>2011</v>
      </c>
      <c r="C3169" t="s">
        <v>17</v>
      </c>
      <c r="D3169" t="s">
        <v>38</v>
      </c>
      <c r="E3169" t="s">
        <v>26019</v>
      </c>
      <c r="F3169">
        <v>6</v>
      </c>
    </row>
    <row r="3170" spans="1:6" x14ac:dyDescent="0.25">
      <c r="A3170" t="s">
        <v>52</v>
      </c>
      <c r="B3170">
        <v>2011</v>
      </c>
      <c r="C3170" t="s">
        <v>17</v>
      </c>
      <c r="D3170" t="s">
        <v>102</v>
      </c>
      <c r="E3170" t="s">
        <v>26020</v>
      </c>
      <c r="F3170">
        <v>20</v>
      </c>
    </row>
    <row r="3171" spans="1:6" x14ac:dyDescent="0.25">
      <c r="A3171" t="s">
        <v>52</v>
      </c>
      <c r="B3171">
        <v>2011</v>
      </c>
      <c r="C3171" t="s">
        <v>17</v>
      </c>
      <c r="D3171" t="s">
        <v>107</v>
      </c>
      <c r="E3171" t="s">
        <v>26021</v>
      </c>
      <c r="F3171">
        <v>11</v>
      </c>
    </row>
    <row r="3172" spans="1:6" x14ac:dyDescent="0.25">
      <c r="A3172" t="s">
        <v>52</v>
      </c>
      <c r="B3172">
        <v>2011</v>
      </c>
      <c r="C3172" t="s">
        <v>17</v>
      </c>
      <c r="D3172" t="s">
        <v>39</v>
      </c>
      <c r="E3172" t="s">
        <v>26022</v>
      </c>
      <c r="F3172">
        <v>22</v>
      </c>
    </row>
    <row r="3173" spans="1:6" x14ac:dyDescent="0.25">
      <c r="A3173" t="s">
        <v>52</v>
      </c>
      <c r="B3173">
        <v>2011</v>
      </c>
      <c r="C3173" t="s">
        <v>17</v>
      </c>
      <c r="D3173" t="s">
        <v>103</v>
      </c>
      <c r="E3173" t="s">
        <v>26023</v>
      </c>
      <c r="F3173">
        <v>283</v>
      </c>
    </row>
    <row r="3174" spans="1:6" x14ac:dyDescent="0.25">
      <c r="A3174" t="s">
        <v>52</v>
      </c>
      <c r="B3174">
        <v>2011</v>
      </c>
      <c r="C3174" t="s">
        <v>22852</v>
      </c>
      <c r="D3174" t="s">
        <v>39</v>
      </c>
      <c r="E3174" t="s">
        <v>26024</v>
      </c>
      <c r="F3174">
        <v>1</v>
      </c>
    </row>
    <row r="3175" spans="1:6" x14ac:dyDescent="0.25">
      <c r="A3175" t="s">
        <v>52</v>
      </c>
      <c r="B3175">
        <v>2011</v>
      </c>
      <c r="C3175" t="s">
        <v>22852</v>
      </c>
      <c r="D3175" t="s">
        <v>103</v>
      </c>
      <c r="E3175" t="s">
        <v>26025</v>
      </c>
      <c r="F3175">
        <v>1</v>
      </c>
    </row>
    <row r="3176" spans="1:6" x14ac:dyDescent="0.25">
      <c r="A3176" t="s">
        <v>52</v>
      </c>
      <c r="B3176">
        <v>2011</v>
      </c>
      <c r="C3176" t="s">
        <v>15</v>
      </c>
      <c r="D3176" t="s">
        <v>38</v>
      </c>
      <c r="E3176" t="s">
        <v>26026</v>
      </c>
      <c r="F3176">
        <v>2</v>
      </c>
    </row>
    <row r="3177" spans="1:6" x14ac:dyDescent="0.25">
      <c r="A3177" t="s">
        <v>52</v>
      </c>
      <c r="B3177">
        <v>2011</v>
      </c>
      <c r="C3177" t="s">
        <v>15</v>
      </c>
      <c r="D3177" t="s">
        <v>102</v>
      </c>
      <c r="E3177" t="s">
        <v>26027</v>
      </c>
      <c r="F3177">
        <v>5</v>
      </c>
    </row>
    <row r="3178" spans="1:6" x14ac:dyDescent="0.25">
      <c r="A3178" t="s">
        <v>52</v>
      </c>
      <c r="B3178">
        <v>2011</v>
      </c>
      <c r="C3178" t="s">
        <v>15</v>
      </c>
      <c r="D3178" t="s">
        <v>107</v>
      </c>
      <c r="E3178" t="s">
        <v>26028</v>
      </c>
      <c r="F3178">
        <v>1</v>
      </c>
    </row>
    <row r="3179" spans="1:6" x14ac:dyDescent="0.25">
      <c r="A3179" t="s">
        <v>52</v>
      </c>
      <c r="B3179">
        <v>2011</v>
      </c>
      <c r="C3179" t="s">
        <v>15</v>
      </c>
      <c r="D3179" t="s">
        <v>39</v>
      </c>
      <c r="E3179" t="s">
        <v>26029</v>
      </c>
      <c r="F3179">
        <v>1</v>
      </c>
    </row>
    <row r="3180" spans="1:6" x14ac:dyDescent="0.25">
      <c r="A3180" t="s">
        <v>52</v>
      </c>
      <c r="B3180">
        <v>2011</v>
      </c>
      <c r="C3180" t="s">
        <v>15</v>
      </c>
      <c r="D3180" t="s">
        <v>103</v>
      </c>
      <c r="E3180" t="s">
        <v>26030</v>
      </c>
      <c r="F3180">
        <v>34</v>
      </c>
    </row>
    <row r="3181" spans="1:6" x14ac:dyDescent="0.25">
      <c r="A3181" t="s">
        <v>52</v>
      </c>
      <c r="B3181">
        <v>2011</v>
      </c>
      <c r="C3181" t="s">
        <v>19</v>
      </c>
      <c r="D3181" t="s">
        <v>38</v>
      </c>
      <c r="E3181" t="s">
        <v>26031</v>
      </c>
      <c r="F3181">
        <v>4</v>
      </c>
    </row>
    <row r="3182" spans="1:6" x14ac:dyDescent="0.25">
      <c r="A3182" t="s">
        <v>52</v>
      </c>
      <c r="B3182">
        <v>2011</v>
      </c>
      <c r="C3182" t="s">
        <v>19</v>
      </c>
      <c r="D3182" t="s">
        <v>40</v>
      </c>
      <c r="E3182" t="s">
        <v>26032</v>
      </c>
      <c r="F3182">
        <v>7</v>
      </c>
    </row>
    <row r="3183" spans="1:6" x14ac:dyDescent="0.25">
      <c r="A3183" t="s">
        <v>52</v>
      </c>
      <c r="B3183">
        <v>2011</v>
      </c>
      <c r="C3183" t="s">
        <v>19</v>
      </c>
      <c r="D3183" t="s">
        <v>102</v>
      </c>
      <c r="E3183" t="s">
        <v>26033</v>
      </c>
      <c r="F3183">
        <v>12</v>
      </c>
    </row>
    <row r="3184" spans="1:6" x14ac:dyDescent="0.25">
      <c r="A3184" t="s">
        <v>52</v>
      </c>
      <c r="B3184">
        <v>2011</v>
      </c>
      <c r="C3184" t="s">
        <v>19</v>
      </c>
      <c r="D3184" t="s">
        <v>107</v>
      </c>
      <c r="E3184" t="s">
        <v>26034</v>
      </c>
      <c r="F3184">
        <v>5</v>
      </c>
    </row>
    <row r="3185" spans="1:6" x14ac:dyDescent="0.25">
      <c r="A3185" t="s">
        <v>52</v>
      </c>
      <c r="B3185">
        <v>2011</v>
      </c>
      <c r="C3185" t="s">
        <v>19</v>
      </c>
      <c r="D3185" t="s">
        <v>39</v>
      </c>
      <c r="E3185" t="s">
        <v>26035</v>
      </c>
      <c r="F3185">
        <v>21</v>
      </c>
    </row>
    <row r="3186" spans="1:6" x14ac:dyDescent="0.25">
      <c r="A3186" t="s">
        <v>52</v>
      </c>
      <c r="B3186">
        <v>2011</v>
      </c>
      <c r="C3186" t="s">
        <v>19</v>
      </c>
      <c r="D3186" t="s">
        <v>103</v>
      </c>
      <c r="E3186" t="s">
        <v>26036</v>
      </c>
      <c r="F3186">
        <v>205</v>
      </c>
    </row>
    <row r="3187" spans="1:6" x14ac:dyDescent="0.25">
      <c r="A3187" t="s">
        <v>52</v>
      </c>
      <c r="B3187">
        <v>2011</v>
      </c>
      <c r="C3187" t="s">
        <v>20</v>
      </c>
      <c r="D3187" t="s">
        <v>102</v>
      </c>
      <c r="E3187" t="s">
        <v>26037</v>
      </c>
      <c r="F3187">
        <v>3</v>
      </c>
    </row>
    <row r="3188" spans="1:6" x14ac:dyDescent="0.25">
      <c r="A3188" t="s">
        <v>52</v>
      </c>
      <c r="B3188">
        <v>2011</v>
      </c>
      <c r="C3188" t="s">
        <v>20</v>
      </c>
      <c r="D3188" t="s">
        <v>107</v>
      </c>
      <c r="E3188" t="s">
        <v>26038</v>
      </c>
      <c r="F3188">
        <v>1</v>
      </c>
    </row>
    <row r="3189" spans="1:6" x14ac:dyDescent="0.25">
      <c r="A3189" t="s">
        <v>52</v>
      </c>
      <c r="B3189">
        <v>2011</v>
      </c>
      <c r="C3189" t="s">
        <v>20</v>
      </c>
      <c r="D3189" t="s">
        <v>39</v>
      </c>
      <c r="E3189" t="s">
        <v>26039</v>
      </c>
      <c r="F3189">
        <v>1</v>
      </c>
    </row>
    <row r="3190" spans="1:6" x14ac:dyDescent="0.25">
      <c r="A3190" t="s">
        <v>52</v>
      </c>
      <c r="B3190">
        <v>2011</v>
      </c>
      <c r="C3190" t="s">
        <v>20</v>
      </c>
      <c r="D3190" t="s">
        <v>103</v>
      </c>
      <c r="E3190" t="s">
        <v>26040</v>
      </c>
      <c r="F3190">
        <v>20</v>
      </c>
    </row>
    <row r="3191" spans="1:6" x14ac:dyDescent="0.25">
      <c r="A3191" t="s">
        <v>52</v>
      </c>
      <c r="B3191">
        <v>2011</v>
      </c>
      <c r="C3191" t="s">
        <v>18</v>
      </c>
      <c r="D3191" t="s">
        <v>38</v>
      </c>
      <c r="E3191" t="s">
        <v>26041</v>
      </c>
      <c r="F3191">
        <v>7</v>
      </c>
    </row>
    <row r="3192" spans="1:6" x14ac:dyDescent="0.25">
      <c r="A3192" t="s">
        <v>52</v>
      </c>
      <c r="B3192">
        <v>2011</v>
      </c>
      <c r="C3192" t="s">
        <v>18</v>
      </c>
      <c r="D3192" t="s">
        <v>102</v>
      </c>
      <c r="E3192" t="s">
        <v>26042</v>
      </c>
      <c r="F3192">
        <v>25</v>
      </c>
    </row>
    <row r="3193" spans="1:6" x14ac:dyDescent="0.25">
      <c r="A3193" t="s">
        <v>52</v>
      </c>
      <c r="B3193">
        <v>2011</v>
      </c>
      <c r="C3193" t="s">
        <v>18</v>
      </c>
      <c r="D3193" t="s">
        <v>107</v>
      </c>
      <c r="E3193" t="s">
        <v>26043</v>
      </c>
      <c r="F3193">
        <v>5</v>
      </c>
    </row>
    <row r="3194" spans="1:6" x14ac:dyDescent="0.25">
      <c r="A3194" t="s">
        <v>52</v>
      </c>
      <c r="B3194">
        <v>2011</v>
      </c>
      <c r="C3194" t="s">
        <v>18</v>
      </c>
      <c r="D3194" t="s">
        <v>39</v>
      </c>
      <c r="E3194" t="s">
        <v>26044</v>
      </c>
      <c r="F3194">
        <v>10</v>
      </c>
    </row>
    <row r="3195" spans="1:6" x14ac:dyDescent="0.25">
      <c r="A3195" t="s">
        <v>52</v>
      </c>
      <c r="B3195">
        <v>2011</v>
      </c>
      <c r="C3195" t="s">
        <v>18</v>
      </c>
      <c r="D3195" t="s">
        <v>103</v>
      </c>
      <c r="E3195" t="s">
        <v>26045</v>
      </c>
      <c r="F3195">
        <v>133</v>
      </c>
    </row>
    <row r="3196" spans="1:6" x14ac:dyDescent="0.25">
      <c r="A3196" t="s">
        <v>52</v>
      </c>
      <c r="B3196">
        <v>2012</v>
      </c>
      <c r="C3196" t="s">
        <v>14</v>
      </c>
      <c r="D3196" t="s">
        <v>38</v>
      </c>
      <c r="E3196" t="s">
        <v>26046</v>
      </c>
      <c r="F3196">
        <v>2</v>
      </c>
    </row>
    <row r="3197" spans="1:6" x14ac:dyDescent="0.25">
      <c r="A3197" t="s">
        <v>52</v>
      </c>
      <c r="B3197">
        <v>2012</v>
      </c>
      <c r="C3197" t="s">
        <v>14</v>
      </c>
      <c r="D3197" t="s">
        <v>40</v>
      </c>
      <c r="E3197" t="s">
        <v>26047</v>
      </c>
      <c r="F3197">
        <v>5</v>
      </c>
    </row>
    <row r="3198" spans="1:6" x14ac:dyDescent="0.25">
      <c r="A3198" t="s">
        <v>52</v>
      </c>
      <c r="B3198">
        <v>2012</v>
      </c>
      <c r="C3198" t="s">
        <v>14</v>
      </c>
      <c r="D3198" t="s">
        <v>102</v>
      </c>
      <c r="E3198" t="s">
        <v>26048</v>
      </c>
      <c r="F3198">
        <v>18</v>
      </c>
    </row>
    <row r="3199" spans="1:6" x14ac:dyDescent="0.25">
      <c r="A3199" t="s">
        <v>52</v>
      </c>
      <c r="B3199">
        <v>2012</v>
      </c>
      <c r="C3199" t="s">
        <v>14</v>
      </c>
      <c r="D3199" t="s">
        <v>107</v>
      </c>
      <c r="E3199" t="s">
        <v>26049</v>
      </c>
      <c r="F3199">
        <v>27</v>
      </c>
    </row>
    <row r="3200" spans="1:6" x14ac:dyDescent="0.25">
      <c r="A3200" t="s">
        <v>52</v>
      </c>
      <c r="B3200">
        <v>2012</v>
      </c>
      <c r="C3200" t="s">
        <v>14</v>
      </c>
      <c r="D3200" t="s">
        <v>39</v>
      </c>
      <c r="E3200" t="s">
        <v>26050</v>
      </c>
      <c r="F3200">
        <v>15</v>
      </c>
    </row>
    <row r="3201" spans="1:6" x14ac:dyDescent="0.25">
      <c r="A3201" t="s">
        <v>52</v>
      </c>
      <c r="B3201">
        <v>2012</v>
      </c>
      <c r="C3201" t="s">
        <v>14</v>
      </c>
      <c r="D3201" t="s">
        <v>103</v>
      </c>
      <c r="E3201" t="s">
        <v>26051</v>
      </c>
      <c r="F3201">
        <v>154</v>
      </c>
    </row>
    <row r="3202" spans="1:6" x14ac:dyDescent="0.25">
      <c r="A3202" t="s">
        <v>52</v>
      </c>
      <c r="B3202">
        <v>2012</v>
      </c>
      <c r="C3202" t="s">
        <v>12</v>
      </c>
      <c r="D3202" t="s">
        <v>102</v>
      </c>
      <c r="E3202" t="s">
        <v>26052</v>
      </c>
      <c r="F3202">
        <v>5</v>
      </c>
    </row>
    <row r="3203" spans="1:6" x14ac:dyDescent="0.25">
      <c r="A3203" t="s">
        <v>52</v>
      </c>
      <c r="B3203">
        <v>2012</v>
      </c>
      <c r="C3203" t="s">
        <v>12</v>
      </c>
      <c r="D3203" t="s">
        <v>107</v>
      </c>
      <c r="E3203" t="s">
        <v>26053</v>
      </c>
      <c r="F3203">
        <v>3</v>
      </c>
    </row>
    <row r="3204" spans="1:6" x14ac:dyDescent="0.25">
      <c r="A3204" t="s">
        <v>52</v>
      </c>
      <c r="B3204">
        <v>2012</v>
      </c>
      <c r="C3204" t="s">
        <v>12</v>
      </c>
      <c r="D3204" t="s">
        <v>39</v>
      </c>
      <c r="E3204" t="s">
        <v>26054</v>
      </c>
      <c r="F3204">
        <v>3</v>
      </c>
    </row>
    <row r="3205" spans="1:6" x14ac:dyDescent="0.25">
      <c r="A3205" t="s">
        <v>52</v>
      </c>
      <c r="B3205">
        <v>2012</v>
      </c>
      <c r="C3205" t="s">
        <v>12</v>
      </c>
      <c r="D3205" t="s">
        <v>103</v>
      </c>
      <c r="E3205" t="s">
        <v>26055</v>
      </c>
      <c r="F3205">
        <v>30</v>
      </c>
    </row>
    <row r="3206" spans="1:6" x14ac:dyDescent="0.25">
      <c r="A3206" t="s">
        <v>52</v>
      </c>
      <c r="B3206">
        <v>2012</v>
      </c>
      <c r="C3206" t="s">
        <v>22</v>
      </c>
      <c r="D3206" t="s">
        <v>38</v>
      </c>
      <c r="E3206" t="s">
        <v>26056</v>
      </c>
      <c r="F3206">
        <v>16</v>
      </c>
    </row>
    <row r="3207" spans="1:6" x14ac:dyDescent="0.25">
      <c r="A3207" t="s">
        <v>52</v>
      </c>
      <c r="B3207">
        <v>2012</v>
      </c>
      <c r="C3207" t="s">
        <v>22</v>
      </c>
      <c r="D3207" t="s">
        <v>40</v>
      </c>
      <c r="E3207" t="s">
        <v>26057</v>
      </c>
      <c r="F3207">
        <v>10</v>
      </c>
    </row>
    <row r="3208" spans="1:6" x14ac:dyDescent="0.25">
      <c r="A3208" t="s">
        <v>52</v>
      </c>
      <c r="B3208">
        <v>2012</v>
      </c>
      <c r="C3208" t="s">
        <v>22</v>
      </c>
      <c r="D3208" t="s">
        <v>102</v>
      </c>
      <c r="E3208" t="s">
        <v>26058</v>
      </c>
      <c r="F3208">
        <v>25</v>
      </c>
    </row>
    <row r="3209" spans="1:6" x14ac:dyDescent="0.25">
      <c r="A3209" t="s">
        <v>52</v>
      </c>
      <c r="B3209">
        <v>2012</v>
      </c>
      <c r="C3209" t="s">
        <v>22</v>
      </c>
      <c r="D3209" t="s">
        <v>107</v>
      </c>
      <c r="E3209" t="s">
        <v>26059</v>
      </c>
      <c r="F3209">
        <v>16</v>
      </c>
    </row>
    <row r="3210" spans="1:6" x14ac:dyDescent="0.25">
      <c r="A3210" t="s">
        <v>52</v>
      </c>
      <c r="B3210">
        <v>2012</v>
      </c>
      <c r="C3210" t="s">
        <v>22</v>
      </c>
      <c r="D3210" t="s">
        <v>39</v>
      </c>
      <c r="E3210" t="s">
        <v>26060</v>
      </c>
      <c r="F3210">
        <v>35</v>
      </c>
    </row>
    <row r="3211" spans="1:6" x14ac:dyDescent="0.25">
      <c r="A3211" t="s">
        <v>52</v>
      </c>
      <c r="B3211">
        <v>2012</v>
      </c>
      <c r="C3211" t="s">
        <v>22</v>
      </c>
      <c r="D3211" t="s">
        <v>103</v>
      </c>
      <c r="E3211" t="s">
        <v>26061</v>
      </c>
      <c r="F3211">
        <v>257</v>
      </c>
    </row>
    <row r="3212" spans="1:6" x14ac:dyDescent="0.25">
      <c r="A3212" t="s">
        <v>52</v>
      </c>
      <c r="B3212">
        <v>2012</v>
      </c>
      <c r="C3212" t="s">
        <v>23</v>
      </c>
      <c r="D3212" t="s">
        <v>38</v>
      </c>
      <c r="E3212" t="s">
        <v>26062</v>
      </c>
      <c r="F3212">
        <v>11</v>
      </c>
    </row>
    <row r="3213" spans="1:6" x14ac:dyDescent="0.25">
      <c r="A3213" t="s">
        <v>52</v>
      </c>
      <c r="B3213">
        <v>2012</v>
      </c>
      <c r="C3213" t="s">
        <v>23</v>
      </c>
      <c r="D3213" t="s">
        <v>40</v>
      </c>
      <c r="E3213" t="s">
        <v>26063</v>
      </c>
      <c r="F3213">
        <v>7</v>
      </c>
    </row>
    <row r="3214" spans="1:6" x14ac:dyDescent="0.25">
      <c r="A3214" t="s">
        <v>52</v>
      </c>
      <c r="B3214">
        <v>2012</v>
      </c>
      <c r="C3214" t="s">
        <v>23</v>
      </c>
      <c r="D3214" t="s">
        <v>102</v>
      </c>
      <c r="E3214" t="s">
        <v>26064</v>
      </c>
      <c r="F3214">
        <v>16</v>
      </c>
    </row>
    <row r="3215" spans="1:6" x14ac:dyDescent="0.25">
      <c r="A3215" t="s">
        <v>52</v>
      </c>
      <c r="B3215">
        <v>2012</v>
      </c>
      <c r="C3215" t="s">
        <v>23</v>
      </c>
      <c r="D3215" t="s">
        <v>107</v>
      </c>
      <c r="E3215" t="s">
        <v>26065</v>
      </c>
      <c r="F3215">
        <v>12</v>
      </c>
    </row>
    <row r="3216" spans="1:6" x14ac:dyDescent="0.25">
      <c r="A3216" t="s">
        <v>52</v>
      </c>
      <c r="B3216">
        <v>2012</v>
      </c>
      <c r="C3216" t="s">
        <v>23</v>
      </c>
      <c r="D3216" t="s">
        <v>39</v>
      </c>
      <c r="E3216" t="s">
        <v>26066</v>
      </c>
      <c r="F3216">
        <v>14</v>
      </c>
    </row>
    <row r="3217" spans="1:6" x14ac:dyDescent="0.25">
      <c r="A3217" t="s">
        <v>52</v>
      </c>
      <c r="B3217">
        <v>2012</v>
      </c>
      <c r="C3217" t="s">
        <v>23</v>
      </c>
      <c r="D3217" t="s">
        <v>103</v>
      </c>
      <c r="E3217" t="s">
        <v>26067</v>
      </c>
      <c r="F3217">
        <v>171</v>
      </c>
    </row>
    <row r="3218" spans="1:6" x14ac:dyDescent="0.25">
      <c r="A3218" t="s">
        <v>52</v>
      </c>
      <c r="B3218">
        <v>2012</v>
      </c>
      <c r="C3218" t="s">
        <v>21</v>
      </c>
      <c r="D3218" t="s">
        <v>38</v>
      </c>
      <c r="E3218" t="s">
        <v>26068</v>
      </c>
      <c r="F3218">
        <v>9</v>
      </c>
    </row>
    <row r="3219" spans="1:6" x14ac:dyDescent="0.25">
      <c r="A3219" t="s">
        <v>52</v>
      </c>
      <c r="B3219">
        <v>2012</v>
      </c>
      <c r="C3219" t="s">
        <v>21</v>
      </c>
      <c r="D3219" t="s">
        <v>40</v>
      </c>
      <c r="E3219" t="s">
        <v>26069</v>
      </c>
      <c r="F3219">
        <v>13</v>
      </c>
    </row>
    <row r="3220" spans="1:6" x14ac:dyDescent="0.25">
      <c r="A3220" t="s">
        <v>52</v>
      </c>
      <c r="B3220">
        <v>2012</v>
      </c>
      <c r="C3220" t="s">
        <v>21</v>
      </c>
      <c r="D3220" t="s">
        <v>102</v>
      </c>
      <c r="E3220" t="s">
        <v>26070</v>
      </c>
      <c r="F3220">
        <v>15</v>
      </c>
    </row>
    <row r="3221" spans="1:6" x14ac:dyDescent="0.25">
      <c r="A3221" t="s">
        <v>52</v>
      </c>
      <c r="B3221">
        <v>2012</v>
      </c>
      <c r="C3221" t="s">
        <v>21</v>
      </c>
      <c r="D3221" t="s">
        <v>107</v>
      </c>
      <c r="E3221" t="s">
        <v>26071</v>
      </c>
      <c r="F3221">
        <v>16</v>
      </c>
    </row>
    <row r="3222" spans="1:6" x14ac:dyDescent="0.25">
      <c r="A3222" t="s">
        <v>52</v>
      </c>
      <c r="B3222">
        <v>2012</v>
      </c>
      <c r="C3222" t="s">
        <v>21</v>
      </c>
      <c r="D3222" t="s">
        <v>39</v>
      </c>
      <c r="E3222" t="s">
        <v>26072</v>
      </c>
      <c r="F3222">
        <v>29</v>
      </c>
    </row>
    <row r="3223" spans="1:6" x14ac:dyDescent="0.25">
      <c r="A3223" t="s">
        <v>52</v>
      </c>
      <c r="B3223">
        <v>2012</v>
      </c>
      <c r="C3223" t="s">
        <v>21</v>
      </c>
      <c r="D3223" t="s">
        <v>103</v>
      </c>
      <c r="E3223" t="s">
        <v>26073</v>
      </c>
      <c r="F3223">
        <v>140</v>
      </c>
    </row>
    <row r="3224" spans="1:6" x14ac:dyDescent="0.25">
      <c r="A3224" t="s">
        <v>52</v>
      </c>
      <c r="B3224">
        <v>2012</v>
      </c>
      <c r="C3224" t="s">
        <v>17</v>
      </c>
      <c r="D3224" t="s">
        <v>38</v>
      </c>
      <c r="E3224" t="s">
        <v>26074</v>
      </c>
      <c r="F3224">
        <v>7</v>
      </c>
    </row>
    <row r="3225" spans="1:6" x14ac:dyDescent="0.25">
      <c r="A3225" t="s">
        <v>52</v>
      </c>
      <c r="B3225">
        <v>2012</v>
      </c>
      <c r="C3225" t="s">
        <v>17</v>
      </c>
      <c r="D3225" t="s">
        <v>40</v>
      </c>
      <c r="E3225" t="s">
        <v>26075</v>
      </c>
      <c r="F3225">
        <v>8</v>
      </c>
    </row>
    <row r="3226" spans="1:6" x14ac:dyDescent="0.25">
      <c r="A3226" t="s">
        <v>52</v>
      </c>
      <c r="B3226">
        <v>2012</v>
      </c>
      <c r="C3226" t="s">
        <v>17</v>
      </c>
      <c r="D3226" t="s">
        <v>102</v>
      </c>
      <c r="E3226" t="s">
        <v>26076</v>
      </c>
      <c r="F3226">
        <v>20</v>
      </c>
    </row>
    <row r="3227" spans="1:6" x14ac:dyDescent="0.25">
      <c r="A3227" t="s">
        <v>52</v>
      </c>
      <c r="B3227">
        <v>2012</v>
      </c>
      <c r="C3227" t="s">
        <v>17</v>
      </c>
      <c r="D3227" t="s">
        <v>107</v>
      </c>
      <c r="E3227" t="s">
        <v>26077</v>
      </c>
      <c r="F3227">
        <v>19</v>
      </c>
    </row>
    <row r="3228" spans="1:6" x14ac:dyDescent="0.25">
      <c r="A3228" t="s">
        <v>52</v>
      </c>
      <c r="B3228">
        <v>2012</v>
      </c>
      <c r="C3228" t="s">
        <v>17</v>
      </c>
      <c r="D3228" t="s">
        <v>39</v>
      </c>
      <c r="E3228" t="s">
        <v>26078</v>
      </c>
      <c r="F3228">
        <v>15</v>
      </c>
    </row>
    <row r="3229" spans="1:6" x14ac:dyDescent="0.25">
      <c r="A3229" t="s">
        <v>52</v>
      </c>
      <c r="B3229">
        <v>2012</v>
      </c>
      <c r="C3229" t="s">
        <v>17</v>
      </c>
      <c r="D3229" t="s">
        <v>103</v>
      </c>
      <c r="E3229" t="s">
        <v>26079</v>
      </c>
      <c r="F3229">
        <v>278</v>
      </c>
    </row>
    <row r="3230" spans="1:6" x14ac:dyDescent="0.25">
      <c r="A3230" t="s">
        <v>52</v>
      </c>
      <c r="B3230">
        <v>2012</v>
      </c>
      <c r="C3230" t="s">
        <v>22852</v>
      </c>
      <c r="D3230" t="s">
        <v>107</v>
      </c>
      <c r="E3230" t="s">
        <v>26080</v>
      </c>
      <c r="F3230">
        <v>1</v>
      </c>
    </row>
    <row r="3231" spans="1:6" x14ac:dyDescent="0.25">
      <c r="A3231" t="s">
        <v>52</v>
      </c>
      <c r="B3231">
        <v>2012</v>
      </c>
      <c r="C3231" t="s">
        <v>22852</v>
      </c>
      <c r="D3231" t="s">
        <v>103</v>
      </c>
      <c r="E3231" t="s">
        <v>26081</v>
      </c>
      <c r="F3231">
        <v>1</v>
      </c>
    </row>
    <row r="3232" spans="1:6" x14ac:dyDescent="0.25">
      <c r="A3232" t="s">
        <v>52</v>
      </c>
      <c r="B3232">
        <v>2012</v>
      </c>
      <c r="C3232" t="s">
        <v>15</v>
      </c>
      <c r="D3232" t="s">
        <v>38</v>
      </c>
      <c r="E3232" t="s">
        <v>26082</v>
      </c>
      <c r="F3232">
        <v>2</v>
      </c>
    </row>
    <row r="3233" spans="1:6" x14ac:dyDescent="0.25">
      <c r="A3233" t="s">
        <v>52</v>
      </c>
      <c r="B3233">
        <v>2012</v>
      </c>
      <c r="C3233" t="s">
        <v>15</v>
      </c>
      <c r="D3233" t="s">
        <v>102</v>
      </c>
      <c r="E3233" t="s">
        <v>26083</v>
      </c>
      <c r="F3233">
        <v>5</v>
      </c>
    </row>
    <row r="3234" spans="1:6" x14ac:dyDescent="0.25">
      <c r="A3234" t="s">
        <v>52</v>
      </c>
      <c r="B3234">
        <v>2012</v>
      </c>
      <c r="C3234" t="s">
        <v>15</v>
      </c>
      <c r="D3234" t="s">
        <v>107</v>
      </c>
      <c r="E3234" t="s">
        <v>26084</v>
      </c>
      <c r="F3234">
        <v>2</v>
      </c>
    </row>
    <row r="3235" spans="1:6" x14ac:dyDescent="0.25">
      <c r="A3235" t="s">
        <v>52</v>
      </c>
      <c r="B3235">
        <v>2012</v>
      </c>
      <c r="C3235" t="s">
        <v>15</v>
      </c>
      <c r="D3235" t="s">
        <v>39</v>
      </c>
      <c r="E3235" t="s">
        <v>26085</v>
      </c>
      <c r="F3235">
        <v>4</v>
      </c>
    </row>
    <row r="3236" spans="1:6" x14ac:dyDescent="0.25">
      <c r="A3236" t="s">
        <v>52</v>
      </c>
      <c r="B3236">
        <v>2012</v>
      </c>
      <c r="C3236" t="s">
        <v>15</v>
      </c>
      <c r="D3236" t="s">
        <v>103</v>
      </c>
      <c r="E3236" t="s">
        <v>26086</v>
      </c>
      <c r="F3236">
        <v>29</v>
      </c>
    </row>
    <row r="3237" spans="1:6" x14ac:dyDescent="0.25">
      <c r="A3237" t="s">
        <v>52</v>
      </c>
      <c r="B3237">
        <v>2012</v>
      </c>
      <c r="C3237" t="s">
        <v>19</v>
      </c>
      <c r="D3237" t="s">
        <v>38</v>
      </c>
      <c r="E3237" t="s">
        <v>26087</v>
      </c>
      <c r="F3237">
        <v>5</v>
      </c>
    </row>
    <row r="3238" spans="1:6" x14ac:dyDescent="0.25">
      <c r="A3238" t="s">
        <v>52</v>
      </c>
      <c r="B3238">
        <v>2012</v>
      </c>
      <c r="C3238" t="s">
        <v>19</v>
      </c>
      <c r="D3238" t="s">
        <v>40</v>
      </c>
      <c r="E3238" t="s">
        <v>26088</v>
      </c>
      <c r="F3238">
        <v>7</v>
      </c>
    </row>
    <row r="3239" spans="1:6" x14ac:dyDescent="0.25">
      <c r="A3239" t="s">
        <v>52</v>
      </c>
      <c r="B3239">
        <v>2012</v>
      </c>
      <c r="C3239" t="s">
        <v>19</v>
      </c>
      <c r="D3239" t="s">
        <v>102</v>
      </c>
      <c r="E3239" t="s">
        <v>26089</v>
      </c>
      <c r="F3239">
        <v>13</v>
      </c>
    </row>
    <row r="3240" spans="1:6" x14ac:dyDescent="0.25">
      <c r="A3240" t="s">
        <v>52</v>
      </c>
      <c r="B3240">
        <v>2012</v>
      </c>
      <c r="C3240" t="s">
        <v>19</v>
      </c>
      <c r="D3240" t="s">
        <v>107</v>
      </c>
      <c r="E3240" t="s">
        <v>26090</v>
      </c>
      <c r="F3240">
        <v>13</v>
      </c>
    </row>
    <row r="3241" spans="1:6" x14ac:dyDescent="0.25">
      <c r="A3241" t="s">
        <v>52</v>
      </c>
      <c r="B3241">
        <v>2012</v>
      </c>
      <c r="C3241" t="s">
        <v>19</v>
      </c>
      <c r="D3241" t="s">
        <v>39</v>
      </c>
      <c r="E3241" t="s">
        <v>26091</v>
      </c>
      <c r="F3241">
        <v>12</v>
      </c>
    </row>
    <row r="3242" spans="1:6" x14ac:dyDescent="0.25">
      <c r="A3242" t="s">
        <v>52</v>
      </c>
      <c r="B3242">
        <v>2012</v>
      </c>
      <c r="C3242" t="s">
        <v>19</v>
      </c>
      <c r="D3242" t="s">
        <v>103</v>
      </c>
      <c r="E3242" t="s">
        <v>26092</v>
      </c>
      <c r="F3242">
        <v>185</v>
      </c>
    </row>
    <row r="3243" spans="1:6" x14ac:dyDescent="0.25">
      <c r="A3243" t="s">
        <v>52</v>
      </c>
      <c r="B3243">
        <v>2012</v>
      </c>
      <c r="C3243" t="s">
        <v>20</v>
      </c>
      <c r="D3243" t="s">
        <v>103</v>
      </c>
      <c r="E3243" t="s">
        <v>26093</v>
      </c>
      <c r="F3243">
        <v>19</v>
      </c>
    </row>
    <row r="3244" spans="1:6" x14ac:dyDescent="0.25">
      <c r="A3244" t="s">
        <v>52</v>
      </c>
      <c r="B3244">
        <v>2012</v>
      </c>
      <c r="C3244" t="s">
        <v>18</v>
      </c>
      <c r="D3244" t="s">
        <v>38</v>
      </c>
      <c r="E3244" t="s">
        <v>26094</v>
      </c>
      <c r="F3244">
        <v>5</v>
      </c>
    </row>
    <row r="3245" spans="1:6" x14ac:dyDescent="0.25">
      <c r="A3245" t="s">
        <v>52</v>
      </c>
      <c r="B3245">
        <v>2012</v>
      </c>
      <c r="C3245" t="s">
        <v>18</v>
      </c>
      <c r="D3245" t="s">
        <v>40</v>
      </c>
      <c r="E3245" t="s">
        <v>26095</v>
      </c>
      <c r="F3245">
        <v>5</v>
      </c>
    </row>
    <row r="3246" spans="1:6" x14ac:dyDescent="0.25">
      <c r="A3246" t="s">
        <v>52</v>
      </c>
      <c r="B3246">
        <v>2012</v>
      </c>
      <c r="C3246" t="s">
        <v>18</v>
      </c>
      <c r="D3246" t="s">
        <v>102</v>
      </c>
      <c r="E3246" t="s">
        <v>26096</v>
      </c>
      <c r="F3246">
        <v>10</v>
      </c>
    </row>
    <row r="3247" spans="1:6" x14ac:dyDescent="0.25">
      <c r="A3247" t="s">
        <v>52</v>
      </c>
      <c r="B3247">
        <v>2012</v>
      </c>
      <c r="C3247" t="s">
        <v>18</v>
      </c>
      <c r="D3247" t="s">
        <v>107</v>
      </c>
      <c r="E3247" t="s">
        <v>26097</v>
      </c>
      <c r="F3247">
        <v>10</v>
      </c>
    </row>
    <row r="3248" spans="1:6" x14ac:dyDescent="0.25">
      <c r="A3248" t="s">
        <v>52</v>
      </c>
      <c r="B3248">
        <v>2012</v>
      </c>
      <c r="C3248" t="s">
        <v>18</v>
      </c>
      <c r="D3248" t="s">
        <v>39</v>
      </c>
      <c r="E3248" t="s">
        <v>26098</v>
      </c>
      <c r="F3248">
        <v>15</v>
      </c>
    </row>
    <row r="3249" spans="1:6" x14ac:dyDescent="0.25">
      <c r="A3249" t="s">
        <v>52</v>
      </c>
      <c r="B3249">
        <v>2012</v>
      </c>
      <c r="C3249" t="s">
        <v>18</v>
      </c>
      <c r="D3249" t="s">
        <v>103</v>
      </c>
      <c r="E3249" t="s">
        <v>26099</v>
      </c>
      <c r="F3249">
        <v>121</v>
      </c>
    </row>
    <row r="3250" spans="1:6" x14ac:dyDescent="0.25">
      <c r="A3250" t="s">
        <v>52</v>
      </c>
      <c r="B3250">
        <v>2013</v>
      </c>
      <c r="C3250" t="s">
        <v>14</v>
      </c>
      <c r="D3250" t="s">
        <v>38</v>
      </c>
      <c r="E3250" t="s">
        <v>26100</v>
      </c>
      <c r="F3250">
        <v>5</v>
      </c>
    </row>
    <row r="3251" spans="1:6" x14ac:dyDescent="0.25">
      <c r="A3251" t="s">
        <v>52</v>
      </c>
      <c r="B3251">
        <v>2013</v>
      </c>
      <c r="C3251" t="s">
        <v>14</v>
      </c>
      <c r="D3251" t="s">
        <v>40</v>
      </c>
      <c r="E3251" t="s">
        <v>26101</v>
      </c>
      <c r="F3251">
        <v>7</v>
      </c>
    </row>
    <row r="3252" spans="1:6" x14ac:dyDescent="0.25">
      <c r="A3252" t="s">
        <v>52</v>
      </c>
      <c r="B3252">
        <v>2013</v>
      </c>
      <c r="C3252" t="s">
        <v>14</v>
      </c>
      <c r="D3252" t="s">
        <v>102</v>
      </c>
      <c r="E3252" t="s">
        <v>26102</v>
      </c>
      <c r="F3252">
        <v>20</v>
      </c>
    </row>
    <row r="3253" spans="1:6" x14ac:dyDescent="0.25">
      <c r="A3253" t="s">
        <v>52</v>
      </c>
      <c r="B3253">
        <v>2013</v>
      </c>
      <c r="C3253" t="s">
        <v>14</v>
      </c>
      <c r="D3253" t="s">
        <v>107</v>
      </c>
      <c r="E3253" t="s">
        <v>26103</v>
      </c>
      <c r="F3253">
        <v>29</v>
      </c>
    </row>
    <row r="3254" spans="1:6" x14ac:dyDescent="0.25">
      <c r="A3254" t="s">
        <v>52</v>
      </c>
      <c r="B3254">
        <v>2013</v>
      </c>
      <c r="C3254" t="s">
        <v>14</v>
      </c>
      <c r="D3254" t="s">
        <v>39</v>
      </c>
      <c r="E3254" t="s">
        <v>26104</v>
      </c>
      <c r="F3254">
        <v>24</v>
      </c>
    </row>
    <row r="3255" spans="1:6" x14ac:dyDescent="0.25">
      <c r="A3255" t="s">
        <v>52</v>
      </c>
      <c r="B3255">
        <v>2013</v>
      </c>
      <c r="C3255" t="s">
        <v>14</v>
      </c>
      <c r="D3255" t="s">
        <v>103</v>
      </c>
      <c r="E3255" t="s">
        <v>26105</v>
      </c>
      <c r="F3255">
        <v>154</v>
      </c>
    </row>
    <row r="3256" spans="1:6" x14ac:dyDescent="0.25">
      <c r="A3256" t="s">
        <v>52</v>
      </c>
      <c r="B3256">
        <v>2013</v>
      </c>
      <c r="C3256" t="s">
        <v>12</v>
      </c>
      <c r="D3256" t="s">
        <v>38</v>
      </c>
      <c r="E3256" t="s">
        <v>26106</v>
      </c>
      <c r="F3256">
        <v>1</v>
      </c>
    </row>
    <row r="3257" spans="1:6" x14ac:dyDescent="0.25">
      <c r="A3257" t="s">
        <v>52</v>
      </c>
      <c r="B3257">
        <v>2013</v>
      </c>
      <c r="C3257" t="s">
        <v>12</v>
      </c>
      <c r="D3257" t="s">
        <v>102</v>
      </c>
      <c r="E3257" t="s">
        <v>26107</v>
      </c>
      <c r="F3257">
        <v>4</v>
      </c>
    </row>
    <row r="3258" spans="1:6" x14ac:dyDescent="0.25">
      <c r="A3258" t="s">
        <v>52</v>
      </c>
      <c r="B3258">
        <v>2013</v>
      </c>
      <c r="C3258" t="s">
        <v>12</v>
      </c>
      <c r="D3258" t="s">
        <v>107</v>
      </c>
      <c r="E3258" t="s">
        <v>26108</v>
      </c>
      <c r="F3258">
        <v>4</v>
      </c>
    </row>
    <row r="3259" spans="1:6" x14ac:dyDescent="0.25">
      <c r="A3259" t="s">
        <v>52</v>
      </c>
      <c r="B3259">
        <v>2013</v>
      </c>
      <c r="C3259" t="s">
        <v>12</v>
      </c>
      <c r="D3259" t="s">
        <v>39</v>
      </c>
      <c r="E3259" t="s">
        <v>26109</v>
      </c>
      <c r="F3259">
        <v>5</v>
      </c>
    </row>
    <row r="3260" spans="1:6" x14ac:dyDescent="0.25">
      <c r="A3260" t="s">
        <v>52</v>
      </c>
      <c r="B3260">
        <v>2013</v>
      </c>
      <c r="C3260" t="s">
        <v>12</v>
      </c>
      <c r="D3260" t="s">
        <v>103</v>
      </c>
      <c r="E3260" t="s">
        <v>26110</v>
      </c>
      <c r="F3260">
        <v>25</v>
      </c>
    </row>
    <row r="3261" spans="1:6" x14ac:dyDescent="0.25">
      <c r="A3261" t="s">
        <v>52</v>
      </c>
      <c r="B3261">
        <v>2013</v>
      </c>
      <c r="C3261" t="s">
        <v>22</v>
      </c>
      <c r="D3261" t="s">
        <v>38</v>
      </c>
      <c r="E3261" t="s">
        <v>26111</v>
      </c>
      <c r="F3261">
        <v>29</v>
      </c>
    </row>
    <row r="3262" spans="1:6" x14ac:dyDescent="0.25">
      <c r="A3262" t="s">
        <v>52</v>
      </c>
      <c r="B3262">
        <v>2013</v>
      </c>
      <c r="C3262" t="s">
        <v>22</v>
      </c>
      <c r="D3262" t="s">
        <v>40</v>
      </c>
      <c r="E3262" t="s">
        <v>26112</v>
      </c>
      <c r="F3262">
        <v>25</v>
      </c>
    </row>
    <row r="3263" spans="1:6" x14ac:dyDescent="0.25">
      <c r="A3263" t="s">
        <v>52</v>
      </c>
      <c r="B3263">
        <v>2013</v>
      </c>
      <c r="C3263" t="s">
        <v>22</v>
      </c>
      <c r="D3263" t="s">
        <v>102</v>
      </c>
      <c r="E3263" t="s">
        <v>26113</v>
      </c>
      <c r="F3263">
        <v>29</v>
      </c>
    </row>
    <row r="3264" spans="1:6" x14ac:dyDescent="0.25">
      <c r="A3264" t="s">
        <v>52</v>
      </c>
      <c r="B3264">
        <v>2013</v>
      </c>
      <c r="C3264" t="s">
        <v>22</v>
      </c>
      <c r="D3264" t="s">
        <v>107</v>
      </c>
      <c r="E3264" t="s">
        <v>26114</v>
      </c>
      <c r="F3264">
        <v>24</v>
      </c>
    </row>
    <row r="3265" spans="1:6" x14ac:dyDescent="0.25">
      <c r="A3265" t="s">
        <v>52</v>
      </c>
      <c r="B3265">
        <v>2013</v>
      </c>
      <c r="C3265" t="s">
        <v>22</v>
      </c>
      <c r="D3265" t="s">
        <v>39</v>
      </c>
      <c r="E3265" t="s">
        <v>26115</v>
      </c>
      <c r="F3265">
        <v>34</v>
      </c>
    </row>
    <row r="3266" spans="1:6" x14ac:dyDescent="0.25">
      <c r="A3266" t="s">
        <v>52</v>
      </c>
      <c r="B3266">
        <v>2013</v>
      </c>
      <c r="C3266" t="s">
        <v>22</v>
      </c>
      <c r="D3266" t="s">
        <v>103</v>
      </c>
      <c r="E3266" t="s">
        <v>26116</v>
      </c>
      <c r="F3266">
        <v>215</v>
      </c>
    </row>
    <row r="3267" spans="1:6" x14ac:dyDescent="0.25">
      <c r="A3267" t="s">
        <v>52</v>
      </c>
      <c r="B3267">
        <v>2013</v>
      </c>
      <c r="C3267" t="s">
        <v>23</v>
      </c>
      <c r="D3267" t="s">
        <v>38</v>
      </c>
      <c r="E3267" t="s">
        <v>26117</v>
      </c>
      <c r="F3267">
        <v>11</v>
      </c>
    </row>
    <row r="3268" spans="1:6" x14ac:dyDescent="0.25">
      <c r="A3268" t="s">
        <v>52</v>
      </c>
      <c r="B3268">
        <v>2013</v>
      </c>
      <c r="C3268" t="s">
        <v>23</v>
      </c>
      <c r="D3268" t="s">
        <v>40</v>
      </c>
      <c r="E3268" t="s">
        <v>26118</v>
      </c>
      <c r="F3268">
        <v>10</v>
      </c>
    </row>
    <row r="3269" spans="1:6" x14ac:dyDescent="0.25">
      <c r="A3269" t="s">
        <v>52</v>
      </c>
      <c r="B3269">
        <v>2013</v>
      </c>
      <c r="C3269" t="s">
        <v>23</v>
      </c>
      <c r="D3269" t="s">
        <v>102</v>
      </c>
      <c r="E3269" t="s">
        <v>26119</v>
      </c>
      <c r="F3269">
        <v>12</v>
      </c>
    </row>
    <row r="3270" spans="1:6" x14ac:dyDescent="0.25">
      <c r="A3270" t="s">
        <v>52</v>
      </c>
      <c r="B3270">
        <v>2013</v>
      </c>
      <c r="C3270" t="s">
        <v>23</v>
      </c>
      <c r="D3270" t="s">
        <v>107</v>
      </c>
      <c r="E3270" t="s">
        <v>26120</v>
      </c>
      <c r="F3270">
        <v>9</v>
      </c>
    </row>
    <row r="3271" spans="1:6" x14ac:dyDescent="0.25">
      <c r="A3271" t="s">
        <v>52</v>
      </c>
      <c r="B3271">
        <v>2013</v>
      </c>
      <c r="C3271" t="s">
        <v>23</v>
      </c>
      <c r="D3271" t="s">
        <v>39</v>
      </c>
      <c r="E3271" t="s">
        <v>26121</v>
      </c>
      <c r="F3271">
        <v>19</v>
      </c>
    </row>
    <row r="3272" spans="1:6" x14ac:dyDescent="0.25">
      <c r="A3272" t="s">
        <v>52</v>
      </c>
      <c r="B3272">
        <v>2013</v>
      </c>
      <c r="C3272" t="s">
        <v>23</v>
      </c>
      <c r="D3272" t="s">
        <v>103</v>
      </c>
      <c r="E3272" t="s">
        <v>26122</v>
      </c>
      <c r="F3272">
        <v>173</v>
      </c>
    </row>
    <row r="3273" spans="1:6" x14ac:dyDescent="0.25">
      <c r="A3273" t="s">
        <v>52</v>
      </c>
      <c r="B3273">
        <v>2013</v>
      </c>
      <c r="C3273" t="s">
        <v>21</v>
      </c>
      <c r="D3273" t="s">
        <v>38</v>
      </c>
      <c r="E3273" t="s">
        <v>26123</v>
      </c>
      <c r="F3273">
        <v>13</v>
      </c>
    </row>
    <row r="3274" spans="1:6" x14ac:dyDescent="0.25">
      <c r="A3274" t="s">
        <v>52</v>
      </c>
      <c r="B3274">
        <v>2013</v>
      </c>
      <c r="C3274" t="s">
        <v>21</v>
      </c>
      <c r="D3274" t="s">
        <v>40</v>
      </c>
      <c r="E3274" t="s">
        <v>26124</v>
      </c>
      <c r="F3274">
        <v>10</v>
      </c>
    </row>
    <row r="3275" spans="1:6" x14ac:dyDescent="0.25">
      <c r="A3275" t="s">
        <v>52</v>
      </c>
      <c r="B3275">
        <v>2013</v>
      </c>
      <c r="C3275" t="s">
        <v>21</v>
      </c>
      <c r="D3275" t="s">
        <v>102</v>
      </c>
      <c r="E3275" t="s">
        <v>26125</v>
      </c>
      <c r="F3275">
        <v>20</v>
      </c>
    </row>
    <row r="3276" spans="1:6" x14ac:dyDescent="0.25">
      <c r="A3276" t="s">
        <v>52</v>
      </c>
      <c r="B3276">
        <v>2013</v>
      </c>
      <c r="C3276" t="s">
        <v>21</v>
      </c>
      <c r="D3276" t="s">
        <v>107</v>
      </c>
      <c r="E3276" t="s">
        <v>26126</v>
      </c>
      <c r="F3276">
        <v>20</v>
      </c>
    </row>
    <row r="3277" spans="1:6" x14ac:dyDescent="0.25">
      <c r="A3277" t="s">
        <v>52</v>
      </c>
      <c r="B3277">
        <v>2013</v>
      </c>
      <c r="C3277" t="s">
        <v>21</v>
      </c>
      <c r="D3277" t="s">
        <v>39</v>
      </c>
      <c r="E3277" t="s">
        <v>26127</v>
      </c>
      <c r="F3277">
        <v>35</v>
      </c>
    </row>
    <row r="3278" spans="1:6" x14ac:dyDescent="0.25">
      <c r="A3278" t="s">
        <v>52</v>
      </c>
      <c r="B3278">
        <v>2013</v>
      </c>
      <c r="C3278" t="s">
        <v>21</v>
      </c>
      <c r="D3278" t="s">
        <v>103</v>
      </c>
      <c r="E3278" t="s">
        <v>26128</v>
      </c>
      <c r="F3278">
        <v>120</v>
      </c>
    </row>
    <row r="3279" spans="1:6" x14ac:dyDescent="0.25">
      <c r="A3279" t="s">
        <v>52</v>
      </c>
      <c r="B3279">
        <v>2013</v>
      </c>
      <c r="C3279" t="s">
        <v>17</v>
      </c>
      <c r="D3279" t="s">
        <v>38</v>
      </c>
      <c r="E3279" t="s">
        <v>26129</v>
      </c>
      <c r="F3279">
        <v>9</v>
      </c>
    </row>
    <row r="3280" spans="1:6" x14ac:dyDescent="0.25">
      <c r="A3280" t="s">
        <v>52</v>
      </c>
      <c r="B3280">
        <v>2013</v>
      </c>
      <c r="C3280" t="s">
        <v>17</v>
      </c>
      <c r="D3280" t="s">
        <v>40</v>
      </c>
      <c r="E3280" t="s">
        <v>26130</v>
      </c>
      <c r="F3280">
        <v>11</v>
      </c>
    </row>
    <row r="3281" spans="1:6" x14ac:dyDescent="0.25">
      <c r="A3281" t="s">
        <v>52</v>
      </c>
      <c r="B3281">
        <v>2013</v>
      </c>
      <c r="C3281" t="s">
        <v>17</v>
      </c>
      <c r="D3281" t="s">
        <v>102</v>
      </c>
      <c r="E3281" t="s">
        <v>26131</v>
      </c>
      <c r="F3281">
        <v>17</v>
      </c>
    </row>
    <row r="3282" spans="1:6" x14ac:dyDescent="0.25">
      <c r="A3282" t="s">
        <v>52</v>
      </c>
      <c r="B3282">
        <v>2013</v>
      </c>
      <c r="C3282" t="s">
        <v>17</v>
      </c>
      <c r="D3282" t="s">
        <v>107</v>
      </c>
      <c r="E3282" t="s">
        <v>26132</v>
      </c>
      <c r="F3282">
        <v>26</v>
      </c>
    </row>
    <row r="3283" spans="1:6" x14ac:dyDescent="0.25">
      <c r="A3283" t="s">
        <v>52</v>
      </c>
      <c r="B3283">
        <v>2013</v>
      </c>
      <c r="C3283" t="s">
        <v>17</v>
      </c>
      <c r="D3283" t="s">
        <v>39</v>
      </c>
      <c r="E3283" t="s">
        <v>26133</v>
      </c>
      <c r="F3283">
        <v>17</v>
      </c>
    </row>
    <row r="3284" spans="1:6" x14ac:dyDescent="0.25">
      <c r="A3284" t="s">
        <v>52</v>
      </c>
      <c r="B3284">
        <v>2013</v>
      </c>
      <c r="C3284" t="s">
        <v>17</v>
      </c>
      <c r="D3284" t="s">
        <v>103</v>
      </c>
      <c r="E3284" t="s">
        <v>26134</v>
      </c>
      <c r="F3284">
        <v>253</v>
      </c>
    </row>
    <row r="3285" spans="1:6" x14ac:dyDescent="0.25">
      <c r="A3285" t="s">
        <v>52</v>
      </c>
      <c r="B3285">
        <v>2013</v>
      </c>
      <c r="C3285" t="s">
        <v>22852</v>
      </c>
      <c r="D3285" t="s">
        <v>102</v>
      </c>
      <c r="E3285" t="s">
        <v>26135</v>
      </c>
      <c r="F3285">
        <v>1</v>
      </c>
    </row>
    <row r="3286" spans="1:6" x14ac:dyDescent="0.25">
      <c r="A3286" t="s">
        <v>52</v>
      </c>
      <c r="B3286">
        <v>2013</v>
      </c>
      <c r="C3286" t="s">
        <v>22852</v>
      </c>
      <c r="D3286" t="s">
        <v>107</v>
      </c>
      <c r="E3286" t="s">
        <v>26136</v>
      </c>
      <c r="F3286">
        <v>9</v>
      </c>
    </row>
    <row r="3287" spans="1:6" x14ac:dyDescent="0.25">
      <c r="A3287" t="s">
        <v>52</v>
      </c>
      <c r="B3287">
        <v>2013</v>
      </c>
      <c r="C3287" t="s">
        <v>22852</v>
      </c>
      <c r="D3287" t="s">
        <v>103</v>
      </c>
      <c r="E3287" t="s">
        <v>26137</v>
      </c>
      <c r="F3287">
        <v>2</v>
      </c>
    </row>
    <row r="3288" spans="1:6" x14ac:dyDescent="0.25">
      <c r="A3288" t="s">
        <v>52</v>
      </c>
      <c r="B3288">
        <v>2013</v>
      </c>
      <c r="C3288" t="s">
        <v>15</v>
      </c>
      <c r="D3288" t="s">
        <v>38</v>
      </c>
      <c r="E3288" t="s">
        <v>26138</v>
      </c>
      <c r="F3288">
        <v>4</v>
      </c>
    </row>
    <row r="3289" spans="1:6" x14ac:dyDescent="0.25">
      <c r="A3289" t="s">
        <v>52</v>
      </c>
      <c r="B3289">
        <v>2013</v>
      </c>
      <c r="C3289" t="s">
        <v>15</v>
      </c>
      <c r="D3289" t="s">
        <v>40</v>
      </c>
      <c r="E3289" t="s">
        <v>26139</v>
      </c>
      <c r="F3289">
        <v>1</v>
      </c>
    </row>
    <row r="3290" spans="1:6" x14ac:dyDescent="0.25">
      <c r="A3290" t="s">
        <v>52</v>
      </c>
      <c r="B3290">
        <v>2013</v>
      </c>
      <c r="C3290" t="s">
        <v>15</v>
      </c>
      <c r="D3290" t="s">
        <v>102</v>
      </c>
      <c r="E3290" t="s">
        <v>26140</v>
      </c>
      <c r="F3290">
        <v>3</v>
      </c>
    </row>
    <row r="3291" spans="1:6" x14ac:dyDescent="0.25">
      <c r="A3291" t="s">
        <v>52</v>
      </c>
      <c r="B3291">
        <v>2013</v>
      </c>
      <c r="C3291" t="s">
        <v>15</v>
      </c>
      <c r="D3291" t="s">
        <v>39</v>
      </c>
      <c r="E3291" t="s">
        <v>26141</v>
      </c>
      <c r="F3291">
        <v>8</v>
      </c>
    </row>
    <row r="3292" spans="1:6" x14ac:dyDescent="0.25">
      <c r="A3292" t="s">
        <v>52</v>
      </c>
      <c r="B3292">
        <v>2013</v>
      </c>
      <c r="C3292" t="s">
        <v>15</v>
      </c>
      <c r="D3292" t="s">
        <v>103</v>
      </c>
      <c r="E3292" t="s">
        <v>26142</v>
      </c>
      <c r="F3292">
        <v>22</v>
      </c>
    </row>
    <row r="3293" spans="1:6" x14ac:dyDescent="0.25">
      <c r="A3293" t="s">
        <v>52</v>
      </c>
      <c r="B3293">
        <v>2013</v>
      </c>
      <c r="C3293" t="s">
        <v>19</v>
      </c>
      <c r="D3293" t="s">
        <v>38</v>
      </c>
      <c r="E3293" t="s">
        <v>26143</v>
      </c>
      <c r="F3293">
        <v>12</v>
      </c>
    </row>
    <row r="3294" spans="1:6" x14ac:dyDescent="0.25">
      <c r="A3294" t="s">
        <v>52</v>
      </c>
      <c r="B3294">
        <v>2013</v>
      </c>
      <c r="C3294" t="s">
        <v>19</v>
      </c>
      <c r="D3294" t="s">
        <v>40</v>
      </c>
      <c r="E3294" t="s">
        <v>26144</v>
      </c>
      <c r="F3294">
        <v>6</v>
      </c>
    </row>
    <row r="3295" spans="1:6" x14ac:dyDescent="0.25">
      <c r="A3295" t="s">
        <v>52</v>
      </c>
      <c r="B3295">
        <v>2013</v>
      </c>
      <c r="C3295" t="s">
        <v>19</v>
      </c>
      <c r="D3295" t="s">
        <v>102</v>
      </c>
      <c r="E3295" t="s">
        <v>26145</v>
      </c>
      <c r="F3295">
        <v>14</v>
      </c>
    </row>
    <row r="3296" spans="1:6" x14ac:dyDescent="0.25">
      <c r="A3296" t="s">
        <v>52</v>
      </c>
      <c r="B3296">
        <v>2013</v>
      </c>
      <c r="C3296" t="s">
        <v>19</v>
      </c>
      <c r="D3296" t="s">
        <v>107</v>
      </c>
      <c r="E3296" t="s">
        <v>26146</v>
      </c>
      <c r="F3296">
        <v>20</v>
      </c>
    </row>
    <row r="3297" spans="1:6" x14ac:dyDescent="0.25">
      <c r="A3297" t="s">
        <v>52</v>
      </c>
      <c r="B3297">
        <v>2013</v>
      </c>
      <c r="C3297" t="s">
        <v>19</v>
      </c>
      <c r="D3297" t="s">
        <v>39</v>
      </c>
      <c r="E3297" t="s">
        <v>26147</v>
      </c>
      <c r="F3297">
        <v>19</v>
      </c>
    </row>
    <row r="3298" spans="1:6" x14ac:dyDescent="0.25">
      <c r="A3298" t="s">
        <v>52</v>
      </c>
      <c r="B3298">
        <v>2013</v>
      </c>
      <c r="C3298" t="s">
        <v>19</v>
      </c>
      <c r="D3298" t="s">
        <v>103</v>
      </c>
      <c r="E3298" t="s">
        <v>26148</v>
      </c>
      <c r="F3298">
        <v>171</v>
      </c>
    </row>
    <row r="3299" spans="1:6" x14ac:dyDescent="0.25">
      <c r="A3299" t="s">
        <v>52</v>
      </c>
      <c r="B3299">
        <v>2013</v>
      </c>
      <c r="C3299" t="s">
        <v>20</v>
      </c>
      <c r="D3299" t="s">
        <v>38</v>
      </c>
      <c r="E3299" t="s">
        <v>26149</v>
      </c>
      <c r="F3299">
        <v>1</v>
      </c>
    </row>
    <row r="3300" spans="1:6" x14ac:dyDescent="0.25">
      <c r="A3300" t="s">
        <v>52</v>
      </c>
      <c r="B3300">
        <v>2013</v>
      </c>
      <c r="C3300" t="s">
        <v>20</v>
      </c>
      <c r="D3300" t="s">
        <v>102</v>
      </c>
      <c r="E3300" t="s">
        <v>26150</v>
      </c>
      <c r="F3300">
        <v>1</v>
      </c>
    </row>
    <row r="3301" spans="1:6" x14ac:dyDescent="0.25">
      <c r="A3301" t="s">
        <v>52</v>
      </c>
      <c r="B3301">
        <v>2013</v>
      </c>
      <c r="C3301" t="s">
        <v>20</v>
      </c>
      <c r="D3301" t="s">
        <v>107</v>
      </c>
      <c r="E3301" t="s">
        <v>26151</v>
      </c>
      <c r="F3301">
        <v>4</v>
      </c>
    </row>
    <row r="3302" spans="1:6" x14ac:dyDescent="0.25">
      <c r="A3302" t="s">
        <v>52</v>
      </c>
      <c r="B3302">
        <v>2013</v>
      </c>
      <c r="C3302" t="s">
        <v>20</v>
      </c>
      <c r="D3302" t="s">
        <v>39</v>
      </c>
      <c r="E3302" t="s">
        <v>26152</v>
      </c>
      <c r="F3302">
        <v>2</v>
      </c>
    </row>
    <row r="3303" spans="1:6" x14ac:dyDescent="0.25">
      <c r="A3303" t="s">
        <v>52</v>
      </c>
      <c r="B3303">
        <v>2013</v>
      </c>
      <c r="C3303" t="s">
        <v>20</v>
      </c>
      <c r="D3303" t="s">
        <v>103</v>
      </c>
      <c r="E3303" t="s">
        <v>26153</v>
      </c>
      <c r="F3303">
        <v>13</v>
      </c>
    </row>
    <row r="3304" spans="1:6" x14ac:dyDescent="0.25">
      <c r="A3304" t="s">
        <v>52</v>
      </c>
      <c r="B3304">
        <v>2013</v>
      </c>
      <c r="C3304" t="s">
        <v>18</v>
      </c>
      <c r="D3304" t="s">
        <v>38</v>
      </c>
      <c r="E3304" t="s">
        <v>26154</v>
      </c>
      <c r="F3304">
        <v>6</v>
      </c>
    </row>
    <row r="3305" spans="1:6" x14ac:dyDescent="0.25">
      <c r="A3305" t="s">
        <v>52</v>
      </c>
      <c r="B3305">
        <v>2013</v>
      </c>
      <c r="C3305" t="s">
        <v>18</v>
      </c>
      <c r="D3305" t="s">
        <v>40</v>
      </c>
      <c r="E3305" t="s">
        <v>26155</v>
      </c>
      <c r="F3305">
        <v>6</v>
      </c>
    </row>
    <row r="3306" spans="1:6" x14ac:dyDescent="0.25">
      <c r="A3306" t="s">
        <v>52</v>
      </c>
      <c r="B3306">
        <v>2013</v>
      </c>
      <c r="C3306" t="s">
        <v>18</v>
      </c>
      <c r="D3306" t="s">
        <v>102</v>
      </c>
      <c r="E3306" t="s">
        <v>26156</v>
      </c>
      <c r="F3306">
        <v>10</v>
      </c>
    </row>
    <row r="3307" spans="1:6" x14ac:dyDescent="0.25">
      <c r="A3307" t="s">
        <v>52</v>
      </c>
      <c r="B3307">
        <v>2013</v>
      </c>
      <c r="C3307" t="s">
        <v>18</v>
      </c>
      <c r="D3307" t="s">
        <v>107</v>
      </c>
      <c r="E3307" t="s">
        <v>26157</v>
      </c>
      <c r="F3307">
        <v>13</v>
      </c>
    </row>
    <row r="3308" spans="1:6" x14ac:dyDescent="0.25">
      <c r="A3308" t="s">
        <v>52</v>
      </c>
      <c r="B3308">
        <v>2013</v>
      </c>
      <c r="C3308" t="s">
        <v>18</v>
      </c>
      <c r="D3308" t="s">
        <v>39</v>
      </c>
      <c r="E3308" t="s">
        <v>26158</v>
      </c>
      <c r="F3308">
        <v>7</v>
      </c>
    </row>
    <row r="3309" spans="1:6" x14ac:dyDescent="0.25">
      <c r="A3309" t="s">
        <v>52</v>
      </c>
      <c r="B3309">
        <v>2013</v>
      </c>
      <c r="C3309" t="s">
        <v>18</v>
      </c>
      <c r="D3309" t="s">
        <v>103</v>
      </c>
      <c r="E3309" t="s">
        <v>26159</v>
      </c>
      <c r="F3309">
        <v>120</v>
      </c>
    </row>
    <row r="3310" spans="1:6" x14ac:dyDescent="0.25">
      <c r="A3310" t="s">
        <v>52</v>
      </c>
      <c r="B3310">
        <v>2014</v>
      </c>
      <c r="C3310" t="s">
        <v>14</v>
      </c>
      <c r="D3310" t="s">
        <v>38</v>
      </c>
      <c r="E3310" t="s">
        <v>26160</v>
      </c>
      <c r="F3310">
        <v>8</v>
      </c>
    </row>
    <row r="3311" spans="1:6" x14ac:dyDescent="0.25">
      <c r="A3311" t="s">
        <v>52</v>
      </c>
      <c r="B3311">
        <v>2014</v>
      </c>
      <c r="C3311" t="s">
        <v>14</v>
      </c>
      <c r="D3311" t="s">
        <v>40</v>
      </c>
      <c r="E3311" t="s">
        <v>26161</v>
      </c>
      <c r="F3311">
        <v>7</v>
      </c>
    </row>
    <row r="3312" spans="1:6" x14ac:dyDescent="0.25">
      <c r="A3312" t="s">
        <v>52</v>
      </c>
      <c r="B3312">
        <v>2014</v>
      </c>
      <c r="C3312" t="s">
        <v>14</v>
      </c>
      <c r="D3312" t="s">
        <v>102</v>
      </c>
      <c r="E3312" t="s">
        <v>26162</v>
      </c>
      <c r="F3312">
        <v>22</v>
      </c>
    </row>
    <row r="3313" spans="1:6" x14ac:dyDescent="0.25">
      <c r="A3313" t="s">
        <v>52</v>
      </c>
      <c r="B3313">
        <v>2014</v>
      </c>
      <c r="C3313" t="s">
        <v>14</v>
      </c>
      <c r="D3313" t="s">
        <v>107</v>
      </c>
      <c r="E3313" t="s">
        <v>26163</v>
      </c>
      <c r="F3313">
        <v>21</v>
      </c>
    </row>
    <row r="3314" spans="1:6" x14ac:dyDescent="0.25">
      <c r="A3314" t="s">
        <v>52</v>
      </c>
      <c r="B3314">
        <v>2014</v>
      </c>
      <c r="C3314" t="s">
        <v>14</v>
      </c>
      <c r="D3314" t="s">
        <v>39</v>
      </c>
      <c r="E3314" t="s">
        <v>26164</v>
      </c>
      <c r="F3314">
        <v>17</v>
      </c>
    </row>
    <row r="3315" spans="1:6" x14ac:dyDescent="0.25">
      <c r="A3315" t="s">
        <v>52</v>
      </c>
      <c r="B3315">
        <v>2014</v>
      </c>
      <c r="C3315" t="s">
        <v>14</v>
      </c>
      <c r="D3315" t="s">
        <v>103</v>
      </c>
      <c r="E3315" t="s">
        <v>26165</v>
      </c>
      <c r="F3315">
        <v>156</v>
      </c>
    </row>
    <row r="3316" spans="1:6" x14ac:dyDescent="0.25">
      <c r="A3316" t="s">
        <v>52</v>
      </c>
      <c r="B3316">
        <v>2014</v>
      </c>
      <c r="C3316" t="s">
        <v>12</v>
      </c>
      <c r="D3316" t="s">
        <v>38</v>
      </c>
      <c r="E3316" t="s">
        <v>26166</v>
      </c>
      <c r="F3316">
        <v>1</v>
      </c>
    </row>
    <row r="3317" spans="1:6" x14ac:dyDescent="0.25">
      <c r="A3317" t="s">
        <v>52</v>
      </c>
      <c r="B3317">
        <v>2014</v>
      </c>
      <c r="C3317" t="s">
        <v>12</v>
      </c>
      <c r="D3317" t="s">
        <v>102</v>
      </c>
      <c r="E3317" t="s">
        <v>26167</v>
      </c>
      <c r="F3317">
        <v>4</v>
      </c>
    </row>
    <row r="3318" spans="1:6" x14ac:dyDescent="0.25">
      <c r="A3318" t="s">
        <v>52</v>
      </c>
      <c r="B3318">
        <v>2014</v>
      </c>
      <c r="C3318" t="s">
        <v>12</v>
      </c>
      <c r="D3318" t="s">
        <v>107</v>
      </c>
      <c r="E3318" t="s">
        <v>26168</v>
      </c>
      <c r="F3318">
        <v>4</v>
      </c>
    </row>
    <row r="3319" spans="1:6" x14ac:dyDescent="0.25">
      <c r="A3319" t="s">
        <v>52</v>
      </c>
      <c r="B3319">
        <v>2014</v>
      </c>
      <c r="C3319" t="s">
        <v>12</v>
      </c>
      <c r="D3319" t="s">
        <v>39</v>
      </c>
      <c r="E3319" t="s">
        <v>26169</v>
      </c>
      <c r="F3319">
        <v>5</v>
      </c>
    </row>
    <row r="3320" spans="1:6" x14ac:dyDescent="0.25">
      <c r="A3320" t="s">
        <v>52</v>
      </c>
      <c r="B3320">
        <v>2014</v>
      </c>
      <c r="C3320" t="s">
        <v>12</v>
      </c>
      <c r="D3320" t="s">
        <v>103</v>
      </c>
      <c r="E3320" t="s">
        <v>26170</v>
      </c>
      <c r="F3320">
        <v>28</v>
      </c>
    </row>
    <row r="3321" spans="1:6" x14ac:dyDescent="0.25">
      <c r="A3321" t="s">
        <v>52</v>
      </c>
      <c r="B3321">
        <v>2014</v>
      </c>
      <c r="C3321" t="s">
        <v>22</v>
      </c>
      <c r="D3321" t="s">
        <v>38</v>
      </c>
      <c r="E3321" t="s">
        <v>26171</v>
      </c>
      <c r="F3321">
        <v>29</v>
      </c>
    </row>
    <row r="3322" spans="1:6" x14ac:dyDescent="0.25">
      <c r="A3322" t="s">
        <v>52</v>
      </c>
      <c r="B3322">
        <v>2014</v>
      </c>
      <c r="C3322" t="s">
        <v>22</v>
      </c>
      <c r="D3322" t="s">
        <v>40</v>
      </c>
      <c r="E3322" t="s">
        <v>26172</v>
      </c>
      <c r="F3322">
        <v>18</v>
      </c>
    </row>
    <row r="3323" spans="1:6" x14ac:dyDescent="0.25">
      <c r="A3323" t="s">
        <v>52</v>
      </c>
      <c r="B3323">
        <v>2014</v>
      </c>
      <c r="C3323" t="s">
        <v>22</v>
      </c>
      <c r="D3323" t="s">
        <v>102</v>
      </c>
      <c r="E3323" t="s">
        <v>26173</v>
      </c>
      <c r="F3323">
        <v>24</v>
      </c>
    </row>
    <row r="3324" spans="1:6" x14ac:dyDescent="0.25">
      <c r="A3324" t="s">
        <v>52</v>
      </c>
      <c r="B3324">
        <v>2014</v>
      </c>
      <c r="C3324" t="s">
        <v>22</v>
      </c>
      <c r="D3324" t="s">
        <v>107</v>
      </c>
      <c r="E3324" t="s">
        <v>26174</v>
      </c>
      <c r="F3324">
        <v>21</v>
      </c>
    </row>
    <row r="3325" spans="1:6" x14ac:dyDescent="0.25">
      <c r="A3325" t="s">
        <v>52</v>
      </c>
      <c r="B3325">
        <v>2014</v>
      </c>
      <c r="C3325" t="s">
        <v>22</v>
      </c>
      <c r="D3325" t="s">
        <v>39</v>
      </c>
      <c r="E3325" t="s">
        <v>26175</v>
      </c>
      <c r="F3325">
        <v>31</v>
      </c>
    </row>
    <row r="3326" spans="1:6" x14ac:dyDescent="0.25">
      <c r="A3326" t="s">
        <v>52</v>
      </c>
      <c r="B3326">
        <v>2014</v>
      </c>
      <c r="C3326" t="s">
        <v>22</v>
      </c>
      <c r="D3326" t="s">
        <v>103</v>
      </c>
      <c r="E3326" t="s">
        <v>26176</v>
      </c>
      <c r="F3326">
        <v>204</v>
      </c>
    </row>
    <row r="3327" spans="1:6" x14ac:dyDescent="0.25">
      <c r="A3327" t="s">
        <v>52</v>
      </c>
      <c r="B3327">
        <v>2014</v>
      </c>
      <c r="C3327" t="s">
        <v>23</v>
      </c>
      <c r="D3327" t="s">
        <v>38</v>
      </c>
      <c r="E3327" t="s">
        <v>26177</v>
      </c>
      <c r="F3327">
        <v>9</v>
      </c>
    </row>
    <row r="3328" spans="1:6" x14ac:dyDescent="0.25">
      <c r="A3328" t="s">
        <v>52</v>
      </c>
      <c r="B3328">
        <v>2014</v>
      </c>
      <c r="C3328" t="s">
        <v>23</v>
      </c>
      <c r="D3328" t="s">
        <v>40</v>
      </c>
      <c r="E3328" t="s">
        <v>26178</v>
      </c>
      <c r="F3328">
        <v>7</v>
      </c>
    </row>
    <row r="3329" spans="1:6" x14ac:dyDescent="0.25">
      <c r="A3329" t="s">
        <v>52</v>
      </c>
      <c r="B3329">
        <v>2014</v>
      </c>
      <c r="C3329" t="s">
        <v>23</v>
      </c>
      <c r="D3329" t="s">
        <v>102</v>
      </c>
      <c r="E3329" t="s">
        <v>26179</v>
      </c>
      <c r="F3329">
        <v>18</v>
      </c>
    </row>
    <row r="3330" spans="1:6" x14ac:dyDescent="0.25">
      <c r="A3330" t="s">
        <v>52</v>
      </c>
      <c r="B3330">
        <v>2014</v>
      </c>
      <c r="C3330" t="s">
        <v>23</v>
      </c>
      <c r="D3330" t="s">
        <v>107</v>
      </c>
      <c r="E3330" t="s">
        <v>26180</v>
      </c>
      <c r="F3330">
        <v>20</v>
      </c>
    </row>
    <row r="3331" spans="1:6" x14ac:dyDescent="0.25">
      <c r="A3331" t="s">
        <v>52</v>
      </c>
      <c r="B3331">
        <v>2014</v>
      </c>
      <c r="C3331" t="s">
        <v>23</v>
      </c>
      <c r="D3331" t="s">
        <v>39</v>
      </c>
      <c r="E3331" t="s">
        <v>26181</v>
      </c>
      <c r="F3331">
        <v>16</v>
      </c>
    </row>
    <row r="3332" spans="1:6" x14ac:dyDescent="0.25">
      <c r="A3332" t="s">
        <v>52</v>
      </c>
      <c r="B3332">
        <v>2014</v>
      </c>
      <c r="C3332" t="s">
        <v>23</v>
      </c>
      <c r="D3332" t="s">
        <v>103</v>
      </c>
      <c r="E3332" t="s">
        <v>26182</v>
      </c>
      <c r="F3332">
        <v>113</v>
      </c>
    </row>
    <row r="3333" spans="1:6" x14ac:dyDescent="0.25">
      <c r="A3333" t="s">
        <v>52</v>
      </c>
      <c r="B3333">
        <v>2014</v>
      </c>
      <c r="C3333" t="s">
        <v>21</v>
      </c>
      <c r="D3333" t="s">
        <v>38</v>
      </c>
      <c r="E3333" t="s">
        <v>26183</v>
      </c>
      <c r="F3333">
        <v>17</v>
      </c>
    </row>
    <row r="3334" spans="1:6" x14ac:dyDescent="0.25">
      <c r="A3334" t="s">
        <v>52</v>
      </c>
      <c r="B3334">
        <v>2014</v>
      </c>
      <c r="C3334" t="s">
        <v>21</v>
      </c>
      <c r="D3334" t="s">
        <v>40</v>
      </c>
      <c r="E3334" t="s">
        <v>26184</v>
      </c>
      <c r="F3334">
        <v>14</v>
      </c>
    </row>
    <row r="3335" spans="1:6" x14ac:dyDescent="0.25">
      <c r="A3335" t="s">
        <v>52</v>
      </c>
      <c r="B3335">
        <v>2014</v>
      </c>
      <c r="C3335" t="s">
        <v>21</v>
      </c>
      <c r="D3335" t="s">
        <v>102</v>
      </c>
      <c r="E3335" t="s">
        <v>26185</v>
      </c>
      <c r="F3335">
        <v>12</v>
      </c>
    </row>
    <row r="3336" spans="1:6" x14ac:dyDescent="0.25">
      <c r="A3336" t="s">
        <v>52</v>
      </c>
      <c r="B3336">
        <v>2014</v>
      </c>
      <c r="C3336" t="s">
        <v>21</v>
      </c>
      <c r="D3336" t="s">
        <v>107</v>
      </c>
      <c r="E3336" t="s">
        <v>26186</v>
      </c>
      <c r="F3336">
        <v>17</v>
      </c>
    </row>
    <row r="3337" spans="1:6" x14ac:dyDescent="0.25">
      <c r="A3337" t="s">
        <v>52</v>
      </c>
      <c r="B3337">
        <v>2014</v>
      </c>
      <c r="C3337" t="s">
        <v>21</v>
      </c>
      <c r="D3337" t="s">
        <v>39</v>
      </c>
      <c r="E3337" t="s">
        <v>26187</v>
      </c>
      <c r="F3337">
        <v>28</v>
      </c>
    </row>
    <row r="3338" spans="1:6" x14ac:dyDescent="0.25">
      <c r="A3338" t="s">
        <v>52</v>
      </c>
      <c r="B3338">
        <v>2014</v>
      </c>
      <c r="C3338" t="s">
        <v>21</v>
      </c>
      <c r="D3338" t="s">
        <v>103</v>
      </c>
      <c r="E3338" t="s">
        <v>26188</v>
      </c>
      <c r="F3338">
        <v>117</v>
      </c>
    </row>
    <row r="3339" spans="1:6" x14ac:dyDescent="0.25">
      <c r="A3339" t="s">
        <v>52</v>
      </c>
      <c r="B3339">
        <v>2014</v>
      </c>
      <c r="C3339" t="s">
        <v>17</v>
      </c>
      <c r="D3339" t="s">
        <v>38</v>
      </c>
      <c r="E3339" t="s">
        <v>26189</v>
      </c>
      <c r="F3339">
        <v>14</v>
      </c>
    </row>
    <row r="3340" spans="1:6" x14ac:dyDescent="0.25">
      <c r="A3340" t="s">
        <v>52</v>
      </c>
      <c r="B3340">
        <v>2014</v>
      </c>
      <c r="C3340" t="s">
        <v>17</v>
      </c>
      <c r="D3340" t="s">
        <v>40</v>
      </c>
      <c r="E3340" t="s">
        <v>26190</v>
      </c>
      <c r="F3340">
        <v>10</v>
      </c>
    </row>
    <row r="3341" spans="1:6" x14ac:dyDescent="0.25">
      <c r="A3341" t="s">
        <v>52</v>
      </c>
      <c r="B3341">
        <v>2014</v>
      </c>
      <c r="C3341" t="s">
        <v>17</v>
      </c>
      <c r="D3341" t="s">
        <v>102</v>
      </c>
      <c r="E3341" t="s">
        <v>26191</v>
      </c>
      <c r="F3341">
        <v>31</v>
      </c>
    </row>
    <row r="3342" spans="1:6" x14ac:dyDescent="0.25">
      <c r="A3342" t="s">
        <v>52</v>
      </c>
      <c r="B3342">
        <v>2014</v>
      </c>
      <c r="C3342" t="s">
        <v>17</v>
      </c>
      <c r="D3342" t="s">
        <v>107</v>
      </c>
      <c r="E3342" t="s">
        <v>26192</v>
      </c>
      <c r="F3342">
        <v>20</v>
      </c>
    </row>
    <row r="3343" spans="1:6" x14ac:dyDescent="0.25">
      <c r="A3343" t="s">
        <v>52</v>
      </c>
      <c r="B3343">
        <v>2014</v>
      </c>
      <c r="C3343" t="s">
        <v>17</v>
      </c>
      <c r="D3343" t="s">
        <v>39</v>
      </c>
      <c r="E3343" t="s">
        <v>26193</v>
      </c>
      <c r="F3343">
        <v>15</v>
      </c>
    </row>
    <row r="3344" spans="1:6" x14ac:dyDescent="0.25">
      <c r="A3344" t="s">
        <v>52</v>
      </c>
      <c r="B3344">
        <v>2014</v>
      </c>
      <c r="C3344" t="s">
        <v>17</v>
      </c>
      <c r="D3344" t="s">
        <v>103</v>
      </c>
      <c r="E3344" t="s">
        <v>26194</v>
      </c>
      <c r="F3344">
        <v>273</v>
      </c>
    </row>
    <row r="3345" spans="1:6" x14ac:dyDescent="0.25">
      <c r="A3345" t="s">
        <v>52</v>
      </c>
      <c r="B3345">
        <v>2014</v>
      </c>
      <c r="C3345" t="s">
        <v>22852</v>
      </c>
      <c r="D3345" t="s">
        <v>38</v>
      </c>
      <c r="E3345" t="s">
        <v>26195</v>
      </c>
      <c r="F3345">
        <v>1</v>
      </c>
    </row>
    <row r="3346" spans="1:6" x14ac:dyDescent="0.25">
      <c r="A3346" t="s">
        <v>52</v>
      </c>
      <c r="B3346">
        <v>2014</v>
      </c>
      <c r="C3346" t="s">
        <v>22852</v>
      </c>
      <c r="D3346" t="s">
        <v>40</v>
      </c>
      <c r="E3346" t="s">
        <v>26196</v>
      </c>
      <c r="F3346">
        <v>1</v>
      </c>
    </row>
    <row r="3347" spans="1:6" x14ac:dyDescent="0.25">
      <c r="A3347" t="s">
        <v>52</v>
      </c>
      <c r="B3347">
        <v>2014</v>
      </c>
      <c r="C3347" t="s">
        <v>22852</v>
      </c>
      <c r="D3347" t="s">
        <v>102</v>
      </c>
      <c r="E3347" t="s">
        <v>26197</v>
      </c>
      <c r="F3347">
        <v>2</v>
      </c>
    </row>
    <row r="3348" spans="1:6" x14ac:dyDescent="0.25">
      <c r="A3348" t="s">
        <v>52</v>
      </c>
      <c r="B3348">
        <v>2014</v>
      </c>
      <c r="C3348" t="s">
        <v>22852</v>
      </c>
      <c r="D3348" t="s">
        <v>107</v>
      </c>
      <c r="E3348" t="s">
        <v>26198</v>
      </c>
      <c r="F3348">
        <v>4</v>
      </c>
    </row>
    <row r="3349" spans="1:6" x14ac:dyDescent="0.25">
      <c r="A3349" t="s">
        <v>52</v>
      </c>
      <c r="B3349">
        <v>2014</v>
      </c>
      <c r="C3349" t="s">
        <v>22852</v>
      </c>
      <c r="D3349" t="s">
        <v>39</v>
      </c>
      <c r="E3349" t="s">
        <v>26199</v>
      </c>
      <c r="F3349">
        <v>5</v>
      </c>
    </row>
    <row r="3350" spans="1:6" x14ac:dyDescent="0.25">
      <c r="A3350" t="s">
        <v>52</v>
      </c>
      <c r="B3350">
        <v>2014</v>
      </c>
      <c r="C3350" t="s">
        <v>22852</v>
      </c>
      <c r="D3350" t="s">
        <v>103</v>
      </c>
      <c r="E3350" t="s">
        <v>26200</v>
      </c>
      <c r="F3350">
        <v>43</v>
      </c>
    </row>
    <row r="3351" spans="1:6" x14ac:dyDescent="0.25">
      <c r="A3351" t="s">
        <v>52</v>
      </c>
      <c r="B3351">
        <v>2014</v>
      </c>
      <c r="C3351" t="s">
        <v>19</v>
      </c>
      <c r="D3351" t="s">
        <v>38</v>
      </c>
      <c r="E3351" t="s">
        <v>26201</v>
      </c>
      <c r="F3351">
        <v>8</v>
      </c>
    </row>
    <row r="3352" spans="1:6" x14ac:dyDescent="0.25">
      <c r="A3352" t="s">
        <v>52</v>
      </c>
      <c r="B3352">
        <v>2014</v>
      </c>
      <c r="C3352" t="s">
        <v>19</v>
      </c>
      <c r="D3352" t="s">
        <v>40</v>
      </c>
      <c r="E3352" t="s">
        <v>26202</v>
      </c>
      <c r="F3352">
        <v>10</v>
      </c>
    </row>
    <row r="3353" spans="1:6" x14ac:dyDescent="0.25">
      <c r="A3353" t="s">
        <v>52</v>
      </c>
      <c r="B3353">
        <v>2014</v>
      </c>
      <c r="C3353" t="s">
        <v>19</v>
      </c>
      <c r="D3353" t="s">
        <v>102</v>
      </c>
      <c r="E3353" t="s">
        <v>26203</v>
      </c>
      <c r="F3353">
        <v>18</v>
      </c>
    </row>
    <row r="3354" spans="1:6" x14ac:dyDescent="0.25">
      <c r="A3354" t="s">
        <v>52</v>
      </c>
      <c r="B3354">
        <v>2014</v>
      </c>
      <c r="C3354" t="s">
        <v>19</v>
      </c>
      <c r="D3354" t="s">
        <v>107</v>
      </c>
      <c r="E3354" t="s">
        <v>26204</v>
      </c>
      <c r="F3354">
        <v>18</v>
      </c>
    </row>
    <row r="3355" spans="1:6" x14ac:dyDescent="0.25">
      <c r="A3355" t="s">
        <v>52</v>
      </c>
      <c r="B3355">
        <v>2014</v>
      </c>
      <c r="C3355" t="s">
        <v>19</v>
      </c>
      <c r="D3355" t="s">
        <v>39</v>
      </c>
      <c r="E3355" t="s">
        <v>26205</v>
      </c>
      <c r="F3355">
        <v>20</v>
      </c>
    </row>
    <row r="3356" spans="1:6" x14ac:dyDescent="0.25">
      <c r="A3356" t="s">
        <v>52</v>
      </c>
      <c r="B3356">
        <v>2014</v>
      </c>
      <c r="C3356" t="s">
        <v>19</v>
      </c>
      <c r="D3356" t="s">
        <v>103</v>
      </c>
      <c r="E3356" t="s">
        <v>26206</v>
      </c>
      <c r="F3356">
        <v>150</v>
      </c>
    </row>
    <row r="3357" spans="1:6" x14ac:dyDescent="0.25">
      <c r="A3357" t="s">
        <v>52</v>
      </c>
      <c r="B3357">
        <v>2014</v>
      </c>
      <c r="C3357" t="s">
        <v>20</v>
      </c>
      <c r="D3357" t="s">
        <v>38</v>
      </c>
      <c r="E3357" t="s">
        <v>26207</v>
      </c>
      <c r="F3357">
        <v>1</v>
      </c>
    </row>
    <row r="3358" spans="1:6" x14ac:dyDescent="0.25">
      <c r="A3358" t="s">
        <v>52</v>
      </c>
      <c r="B3358">
        <v>2014</v>
      </c>
      <c r="C3358" t="s">
        <v>20</v>
      </c>
      <c r="D3358" t="s">
        <v>40</v>
      </c>
      <c r="E3358" t="s">
        <v>26208</v>
      </c>
      <c r="F3358">
        <v>2</v>
      </c>
    </row>
    <row r="3359" spans="1:6" x14ac:dyDescent="0.25">
      <c r="A3359" t="s">
        <v>52</v>
      </c>
      <c r="B3359">
        <v>2014</v>
      </c>
      <c r="C3359" t="s">
        <v>20</v>
      </c>
      <c r="D3359" t="s">
        <v>102</v>
      </c>
      <c r="E3359" t="s">
        <v>26209</v>
      </c>
      <c r="F3359">
        <v>6</v>
      </c>
    </row>
    <row r="3360" spans="1:6" x14ac:dyDescent="0.25">
      <c r="A3360" t="s">
        <v>52</v>
      </c>
      <c r="B3360">
        <v>2014</v>
      </c>
      <c r="C3360" t="s">
        <v>20</v>
      </c>
      <c r="D3360" t="s">
        <v>107</v>
      </c>
      <c r="E3360" t="s">
        <v>26210</v>
      </c>
      <c r="F3360">
        <v>7</v>
      </c>
    </row>
    <row r="3361" spans="1:6" x14ac:dyDescent="0.25">
      <c r="A3361" t="s">
        <v>52</v>
      </c>
      <c r="B3361">
        <v>2014</v>
      </c>
      <c r="C3361" t="s">
        <v>20</v>
      </c>
      <c r="D3361" t="s">
        <v>39</v>
      </c>
      <c r="E3361" t="s">
        <v>26211</v>
      </c>
      <c r="F3361">
        <v>6</v>
      </c>
    </row>
    <row r="3362" spans="1:6" x14ac:dyDescent="0.25">
      <c r="A3362" t="s">
        <v>52</v>
      </c>
      <c r="B3362">
        <v>2014</v>
      </c>
      <c r="C3362" t="s">
        <v>20</v>
      </c>
      <c r="D3362" t="s">
        <v>103</v>
      </c>
      <c r="E3362" t="s">
        <v>26212</v>
      </c>
      <c r="F3362">
        <v>39</v>
      </c>
    </row>
    <row r="3363" spans="1:6" x14ac:dyDescent="0.25">
      <c r="A3363" t="s">
        <v>52</v>
      </c>
      <c r="B3363">
        <v>2014</v>
      </c>
      <c r="C3363" t="s">
        <v>18</v>
      </c>
      <c r="D3363" t="s">
        <v>38</v>
      </c>
      <c r="E3363" t="s">
        <v>26213</v>
      </c>
      <c r="F3363">
        <v>7</v>
      </c>
    </row>
    <row r="3364" spans="1:6" x14ac:dyDescent="0.25">
      <c r="A3364" t="s">
        <v>52</v>
      </c>
      <c r="B3364">
        <v>2014</v>
      </c>
      <c r="C3364" t="s">
        <v>18</v>
      </c>
      <c r="D3364" t="s">
        <v>40</v>
      </c>
      <c r="E3364" t="s">
        <v>26214</v>
      </c>
      <c r="F3364">
        <v>1</v>
      </c>
    </row>
    <row r="3365" spans="1:6" x14ac:dyDescent="0.25">
      <c r="A3365" t="s">
        <v>52</v>
      </c>
      <c r="B3365">
        <v>2014</v>
      </c>
      <c r="C3365" t="s">
        <v>18</v>
      </c>
      <c r="D3365" t="s">
        <v>102</v>
      </c>
      <c r="E3365" t="s">
        <v>26215</v>
      </c>
      <c r="F3365">
        <v>18</v>
      </c>
    </row>
    <row r="3366" spans="1:6" x14ac:dyDescent="0.25">
      <c r="A3366" t="s">
        <v>52</v>
      </c>
      <c r="B3366">
        <v>2014</v>
      </c>
      <c r="C3366" t="s">
        <v>18</v>
      </c>
      <c r="D3366" t="s">
        <v>107</v>
      </c>
      <c r="E3366" t="s">
        <v>26216</v>
      </c>
      <c r="F3366">
        <v>13</v>
      </c>
    </row>
    <row r="3367" spans="1:6" x14ac:dyDescent="0.25">
      <c r="A3367" t="s">
        <v>52</v>
      </c>
      <c r="B3367">
        <v>2014</v>
      </c>
      <c r="C3367" t="s">
        <v>18</v>
      </c>
      <c r="D3367" t="s">
        <v>39</v>
      </c>
      <c r="E3367" t="s">
        <v>26217</v>
      </c>
      <c r="F3367">
        <v>12</v>
      </c>
    </row>
    <row r="3368" spans="1:6" x14ac:dyDescent="0.25">
      <c r="A3368" t="s">
        <v>52</v>
      </c>
      <c r="B3368">
        <v>2014</v>
      </c>
      <c r="C3368" t="s">
        <v>18</v>
      </c>
      <c r="D3368" t="s">
        <v>103</v>
      </c>
      <c r="E3368" t="s">
        <v>26218</v>
      </c>
      <c r="F3368">
        <v>119</v>
      </c>
    </row>
    <row r="3369" spans="1:6" x14ac:dyDescent="0.25">
      <c r="A3369" t="s">
        <v>56</v>
      </c>
      <c r="B3369">
        <v>2010</v>
      </c>
      <c r="C3369" t="s">
        <v>14</v>
      </c>
      <c r="D3369" t="s">
        <v>102</v>
      </c>
      <c r="E3369" t="s">
        <v>26219</v>
      </c>
      <c r="F3369">
        <v>12</v>
      </c>
    </row>
    <row r="3370" spans="1:6" x14ac:dyDescent="0.25">
      <c r="A3370" t="s">
        <v>56</v>
      </c>
      <c r="B3370">
        <v>2010</v>
      </c>
      <c r="C3370" t="s">
        <v>14</v>
      </c>
      <c r="D3370" t="s">
        <v>107</v>
      </c>
      <c r="E3370" t="s">
        <v>26220</v>
      </c>
      <c r="F3370">
        <v>8</v>
      </c>
    </row>
    <row r="3371" spans="1:6" x14ac:dyDescent="0.25">
      <c r="A3371" t="s">
        <v>56</v>
      </c>
      <c r="B3371">
        <v>2010</v>
      </c>
      <c r="C3371" t="s">
        <v>14</v>
      </c>
      <c r="D3371" t="s">
        <v>39</v>
      </c>
      <c r="E3371" t="s">
        <v>26221</v>
      </c>
      <c r="F3371">
        <v>6</v>
      </c>
    </row>
    <row r="3372" spans="1:6" x14ac:dyDescent="0.25">
      <c r="A3372" t="s">
        <v>56</v>
      </c>
      <c r="B3372">
        <v>2010</v>
      </c>
      <c r="C3372" t="s">
        <v>14</v>
      </c>
      <c r="D3372" t="s">
        <v>103</v>
      </c>
      <c r="E3372" t="s">
        <v>26222</v>
      </c>
      <c r="F3372">
        <v>83</v>
      </c>
    </row>
    <row r="3373" spans="1:6" x14ac:dyDescent="0.25">
      <c r="A3373" t="s">
        <v>56</v>
      </c>
      <c r="B3373">
        <v>2010</v>
      </c>
      <c r="C3373" t="s">
        <v>12</v>
      </c>
      <c r="D3373" t="s">
        <v>38</v>
      </c>
      <c r="E3373" t="s">
        <v>26223</v>
      </c>
      <c r="F3373">
        <v>1</v>
      </c>
    </row>
    <row r="3374" spans="1:6" x14ac:dyDescent="0.25">
      <c r="A3374" t="s">
        <v>56</v>
      </c>
      <c r="B3374">
        <v>2010</v>
      </c>
      <c r="C3374" t="s">
        <v>12</v>
      </c>
      <c r="D3374" t="s">
        <v>107</v>
      </c>
      <c r="E3374" t="s">
        <v>26224</v>
      </c>
      <c r="F3374">
        <v>1</v>
      </c>
    </row>
    <row r="3375" spans="1:6" x14ac:dyDescent="0.25">
      <c r="A3375" t="s">
        <v>56</v>
      </c>
      <c r="B3375">
        <v>2010</v>
      </c>
      <c r="C3375" t="s">
        <v>12</v>
      </c>
      <c r="D3375" t="s">
        <v>103</v>
      </c>
      <c r="E3375" t="s">
        <v>26225</v>
      </c>
      <c r="F3375">
        <v>4</v>
      </c>
    </row>
    <row r="3376" spans="1:6" x14ac:dyDescent="0.25">
      <c r="A3376" t="s">
        <v>56</v>
      </c>
      <c r="B3376">
        <v>2010</v>
      </c>
      <c r="C3376" t="s">
        <v>22</v>
      </c>
      <c r="D3376" t="s">
        <v>38</v>
      </c>
      <c r="E3376" t="s">
        <v>26226</v>
      </c>
      <c r="F3376">
        <v>2</v>
      </c>
    </row>
    <row r="3377" spans="1:6" x14ac:dyDescent="0.25">
      <c r="A3377" t="s">
        <v>56</v>
      </c>
      <c r="B3377">
        <v>2010</v>
      </c>
      <c r="C3377" t="s">
        <v>22</v>
      </c>
      <c r="D3377" t="s">
        <v>40</v>
      </c>
      <c r="E3377" t="s">
        <v>26227</v>
      </c>
      <c r="F3377">
        <v>5</v>
      </c>
    </row>
    <row r="3378" spans="1:6" x14ac:dyDescent="0.25">
      <c r="A3378" t="s">
        <v>56</v>
      </c>
      <c r="B3378">
        <v>2010</v>
      </c>
      <c r="C3378" t="s">
        <v>22</v>
      </c>
      <c r="D3378" t="s">
        <v>102</v>
      </c>
      <c r="E3378" t="s">
        <v>26228</v>
      </c>
      <c r="F3378">
        <v>24</v>
      </c>
    </row>
    <row r="3379" spans="1:6" x14ac:dyDescent="0.25">
      <c r="A3379" t="s">
        <v>56</v>
      </c>
      <c r="B3379">
        <v>2010</v>
      </c>
      <c r="C3379" t="s">
        <v>22</v>
      </c>
      <c r="D3379" t="s">
        <v>107</v>
      </c>
      <c r="E3379" t="s">
        <v>26229</v>
      </c>
      <c r="F3379">
        <v>17</v>
      </c>
    </row>
    <row r="3380" spans="1:6" x14ac:dyDescent="0.25">
      <c r="A3380" t="s">
        <v>56</v>
      </c>
      <c r="B3380">
        <v>2010</v>
      </c>
      <c r="C3380" t="s">
        <v>22</v>
      </c>
      <c r="D3380" t="s">
        <v>39</v>
      </c>
      <c r="E3380" t="s">
        <v>26230</v>
      </c>
      <c r="F3380">
        <v>30</v>
      </c>
    </row>
    <row r="3381" spans="1:6" x14ac:dyDescent="0.25">
      <c r="A3381" t="s">
        <v>56</v>
      </c>
      <c r="B3381">
        <v>2010</v>
      </c>
      <c r="C3381" t="s">
        <v>22</v>
      </c>
      <c r="D3381" t="s">
        <v>103</v>
      </c>
      <c r="E3381" t="s">
        <v>26231</v>
      </c>
      <c r="F3381">
        <v>166</v>
      </c>
    </row>
    <row r="3382" spans="1:6" x14ac:dyDescent="0.25">
      <c r="A3382" t="s">
        <v>56</v>
      </c>
      <c r="B3382">
        <v>2010</v>
      </c>
      <c r="C3382" t="s">
        <v>23</v>
      </c>
      <c r="D3382" t="s">
        <v>38</v>
      </c>
      <c r="E3382" t="s">
        <v>26232</v>
      </c>
      <c r="F3382">
        <v>1</v>
      </c>
    </row>
    <row r="3383" spans="1:6" x14ac:dyDescent="0.25">
      <c r="A3383" t="s">
        <v>56</v>
      </c>
      <c r="B3383">
        <v>2010</v>
      </c>
      <c r="C3383" t="s">
        <v>23</v>
      </c>
      <c r="D3383" t="s">
        <v>102</v>
      </c>
      <c r="E3383" t="s">
        <v>26233</v>
      </c>
      <c r="F3383">
        <v>6</v>
      </c>
    </row>
    <row r="3384" spans="1:6" x14ac:dyDescent="0.25">
      <c r="A3384" t="s">
        <v>56</v>
      </c>
      <c r="B3384">
        <v>2010</v>
      </c>
      <c r="C3384" t="s">
        <v>23</v>
      </c>
      <c r="D3384" t="s">
        <v>107</v>
      </c>
      <c r="E3384" t="s">
        <v>26234</v>
      </c>
      <c r="F3384">
        <v>4</v>
      </c>
    </row>
    <row r="3385" spans="1:6" x14ac:dyDescent="0.25">
      <c r="A3385" t="s">
        <v>56</v>
      </c>
      <c r="B3385">
        <v>2010</v>
      </c>
      <c r="C3385" t="s">
        <v>23</v>
      </c>
      <c r="D3385" t="s">
        <v>39</v>
      </c>
      <c r="E3385" t="s">
        <v>26235</v>
      </c>
      <c r="F3385">
        <v>7</v>
      </c>
    </row>
    <row r="3386" spans="1:6" x14ac:dyDescent="0.25">
      <c r="A3386" t="s">
        <v>56</v>
      </c>
      <c r="B3386">
        <v>2010</v>
      </c>
      <c r="C3386" t="s">
        <v>23</v>
      </c>
      <c r="D3386" t="s">
        <v>103</v>
      </c>
      <c r="E3386" t="s">
        <v>26236</v>
      </c>
      <c r="F3386">
        <v>85</v>
      </c>
    </row>
    <row r="3387" spans="1:6" x14ac:dyDescent="0.25">
      <c r="A3387" t="s">
        <v>56</v>
      </c>
      <c r="B3387">
        <v>2010</v>
      </c>
      <c r="C3387" t="s">
        <v>21</v>
      </c>
      <c r="D3387" t="s">
        <v>38</v>
      </c>
      <c r="E3387" t="s">
        <v>26237</v>
      </c>
      <c r="F3387">
        <v>3</v>
      </c>
    </row>
    <row r="3388" spans="1:6" x14ac:dyDescent="0.25">
      <c r="A3388" t="s">
        <v>56</v>
      </c>
      <c r="B3388">
        <v>2010</v>
      </c>
      <c r="C3388" t="s">
        <v>21</v>
      </c>
      <c r="D3388" t="s">
        <v>40</v>
      </c>
      <c r="E3388" t="s">
        <v>26238</v>
      </c>
      <c r="F3388">
        <v>11</v>
      </c>
    </row>
    <row r="3389" spans="1:6" x14ac:dyDescent="0.25">
      <c r="A3389" t="s">
        <v>56</v>
      </c>
      <c r="B3389">
        <v>2010</v>
      </c>
      <c r="C3389" t="s">
        <v>21</v>
      </c>
      <c r="D3389" t="s">
        <v>102</v>
      </c>
      <c r="E3389" t="s">
        <v>26239</v>
      </c>
      <c r="F3389">
        <v>14</v>
      </c>
    </row>
    <row r="3390" spans="1:6" x14ac:dyDescent="0.25">
      <c r="A3390" t="s">
        <v>56</v>
      </c>
      <c r="B3390">
        <v>2010</v>
      </c>
      <c r="C3390" t="s">
        <v>21</v>
      </c>
      <c r="D3390" t="s">
        <v>107</v>
      </c>
      <c r="E3390" t="s">
        <v>26240</v>
      </c>
      <c r="F3390">
        <v>18</v>
      </c>
    </row>
    <row r="3391" spans="1:6" x14ac:dyDescent="0.25">
      <c r="A3391" t="s">
        <v>56</v>
      </c>
      <c r="B3391">
        <v>2010</v>
      </c>
      <c r="C3391" t="s">
        <v>21</v>
      </c>
      <c r="D3391" t="s">
        <v>39</v>
      </c>
      <c r="E3391" t="s">
        <v>26241</v>
      </c>
      <c r="F3391">
        <v>21</v>
      </c>
    </row>
    <row r="3392" spans="1:6" x14ac:dyDescent="0.25">
      <c r="A3392" t="s">
        <v>56</v>
      </c>
      <c r="B3392">
        <v>2010</v>
      </c>
      <c r="C3392" t="s">
        <v>21</v>
      </c>
      <c r="D3392" t="s">
        <v>103</v>
      </c>
      <c r="E3392" t="s">
        <v>26242</v>
      </c>
      <c r="F3392">
        <v>163</v>
      </c>
    </row>
    <row r="3393" spans="1:6" x14ac:dyDescent="0.25">
      <c r="A3393" t="s">
        <v>56</v>
      </c>
      <c r="B3393">
        <v>2010</v>
      </c>
      <c r="C3393" t="s">
        <v>17</v>
      </c>
      <c r="D3393" t="s">
        <v>38</v>
      </c>
      <c r="E3393" t="s">
        <v>26243</v>
      </c>
      <c r="F3393">
        <v>2</v>
      </c>
    </row>
    <row r="3394" spans="1:6" x14ac:dyDescent="0.25">
      <c r="A3394" t="s">
        <v>56</v>
      </c>
      <c r="B3394">
        <v>2010</v>
      </c>
      <c r="C3394" t="s">
        <v>17</v>
      </c>
      <c r="D3394" t="s">
        <v>40</v>
      </c>
      <c r="E3394" t="s">
        <v>26244</v>
      </c>
      <c r="F3394">
        <v>1</v>
      </c>
    </row>
    <row r="3395" spans="1:6" x14ac:dyDescent="0.25">
      <c r="A3395" t="s">
        <v>56</v>
      </c>
      <c r="B3395">
        <v>2010</v>
      </c>
      <c r="C3395" t="s">
        <v>17</v>
      </c>
      <c r="D3395" t="s">
        <v>102</v>
      </c>
      <c r="E3395" t="s">
        <v>26245</v>
      </c>
      <c r="F3395">
        <v>7</v>
      </c>
    </row>
    <row r="3396" spans="1:6" x14ac:dyDescent="0.25">
      <c r="A3396" t="s">
        <v>56</v>
      </c>
      <c r="B3396">
        <v>2010</v>
      </c>
      <c r="C3396" t="s">
        <v>17</v>
      </c>
      <c r="D3396" t="s">
        <v>107</v>
      </c>
      <c r="E3396" t="s">
        <v>26246</v>
      </c>
      <c r="F3396">
        <v>7</v>
      </c>
    </row>
    <row r="3397" spans="1:6" x14ac:dyDescent="0.25">
      <c r="A3397" t="s">
        <v>56</v>
      </c>
      <c r="B3397">
        <v>2010</v>
      </c>
      <c r="C3397" t="s">
        <v>17</v>
      </c>
      <c r="D3397" t="s">
        <v>39</v>
      </c>
      <c r="E3397" t="s">
        <v>26247</v>
      </c>
      <c r="F3397">
        <v>1</v>
      </c>
    </row>
    <row r="3398" spans="1:6" x14ac:dyDescent="0.25">
      <c r="A3398" t="s">
        <v>56</v>
      </c>
      <c r="B3398">
        <v>2010</v>
      </c>
      <c r="C3398" t="s">
        <v>17</v>
      </c>
      <c r="D3398" t="s">
        <v>103</v>
      </c>
      <c r="E3398" t="s">
        <v>26248</v>
      </c>
      <c r="F3398">
        <v>92</v>
      </c>
    </row>
    <row r="3399" spans="1:6" x14ac:dyDescent="0.25">
      <c r="A3399" t="s">
        <v>56</v>
      </c>
      <c r="B3399">
        <v>2010</v>
      </c>
      <c r="C3399" t="s">
        <v>22852</v>
      </c>
      <c r="D3399" t="s">
        <v>103</v>
      </c>
      <c r="E3399" t="s">
        <v>26249</v>
      </c>
      <c r="F3399">
        <v>2</v>
      </c>
    </row>
    <row r="3400" spans="1:6" x14ac:dyDescent="0.25">
      <c r="A3400" t="s">
        <v>56</v>
      </c>
      <c r="B3400">
        <v>2010</v>
      </c>
      <c r="C3400" t="s">
        <v>15</v>
      </c>
      <c r="D3400" t="s">
        <v>102</v>
      </c>
      <c r="E3400" t="s">
        <v>26250</v>
      </c>
      <c r="F3400">
        <v>2</v>
      </c>
    </row>
    <row r="3401" spans="1:6" x14ac:dyDescent="0.25">
      <c r="A3401" t="s">
        <v>56</v>
      </c>
      <c r="B3401">
        <v>2010</v>
      </c>
      <c r="C3401" t="s">
        <v>15</v>
      </c>
      <c r="D3401" t="s">
        <v>39</v>
      </c>
      <c r="E3401" t="s">
        <v>26251</v>
      </c>
      <c r="F3401">
        <v>1</v>
      </c>
    </row>
    <row r="3402" spans="1:6" x14ac:dyDescent="0.25">
      <c r="A3402" t="s">
        <v>56</v>
      </c>
      <c r="B3402">
        <v>2010</v>
      </c>
      <c r="C3402" t="s">
        <v>15</v>
      </c>
      <c r="D3402" t="s">
        <v>103</v>
      </c>
      <c r="E3402" t="s">
        <v>26252</v>
      </c>
      <c r="F3402">
        <v>7</v>
      </c>
    </row>
    <row r="3403" spans="1:6" x14ac:dyDescent="0.25">
      <c r="A3403" t="s">
        <v>56</v>
      </c>
      <c r="B3403">
        <v>2010</v>
      </c>
      <c r="C3403" t="s">
        <v>19</v>
      </c>
      <c r="D3403" t="s">
        <v>38</v>
      </c>
      <c r="E3403" t="s">
        <v>26253</v>
      </c>
      <c r="F3403">
        <v>2</v>
      </c>
    </row>
    <row r="3404" spans="1:6" x14ac:dyDescent="0.25">
      <c r="A3404" t="s">
        <v>56</v>
      </c>
      <c r="B3404">
        <v>2010</v>
      </c>
      <c r="C3404" t="s">
        <v>19</v>
      </c>
      <c r="D3404" t="s">
        <v>102</v>
      </c>
      <c r="E3404" t="s">
        <v>26254</v>
      </c>
      <c r="F3404">
        <v>7</v>
      </c>
    </row>
    <row r="3405" spans="1:6" x14ac:dyDescent="0.25">
      <c r="A3405" t="s">
        <v>56</v>
      </c>
      <c r="B3405">
        <v>2010</v>
      </c>
      <c r="C3405" t="s">
        <v>19</v>
      </c>
      <c r="D3405" t="s">
        <v>107</v>
      </c>
      <c r="E3405" t="s">
        <v>26255</v>
      </c>
      <c r="F3405">
        <v>5</v>
      </c>
    </row>
    <row r="3406" spans="1:6" x14ac:dyDescent="0.25">
      <c r="A3406" t="s">
        <v>56</v>
      </c>
      <c r="B3406">
        <v>2010</v>
      </c>
      <c r="C3406" t="s">
        <v>19</v>
      </c>
      <c r="D3406" t="s">
        <v>39</v>
      </c>
      <c r="E3406" t="s">
        <v>26256</v>
      </c>
      <c r="F3406">
        <v>7</v>
      </c>
    </row>
    <row r="3407" spans="1:6" x14ac:dyDescent="0.25">
      <c r="A3407" t="s">
        <v>56</v>
      </c>
      <c r="B3407">
        <v>2010</v>
      </c>
      <c r="C3407" t="s">
        <v>19</v>
      </c>
      <c r="D3407" t="s">
        <v>103</v>
      </c>
      <c r="E3407" t="s">
        <v>26257</v>
      </c>
      <c r="F3407">
        <v>73</v>
      </c>
    </row>
    <row r="3408" spans="1:6" x14ac:dyDescent="0.25">
      <c r="A3408" t="s">
        <v>56</v>
      </c>
      <c r="B3408">
        <v>2010</v>
      </c>
      <c r="C3408" t="s">
        <v>20</v>
      </c>
      <c r="D3408" t="s">
        <v>102</v>
      </c>
      <c r="E3408" t="s">
        <v>26258</v>
      </c>
      <c r="F3408">
        <v>2</v>
      </c>
    </row>
    <row r="3409" spans="1:6" x14ac:dyDescent="0.25">
      <c r="A3409" t="s">
        <v>56</v>
      </c>
      <c r="B3409">
        <v>2010</v>
      </c>
      <c r="C3409" t="s">
        <v>20</v>
      </c>
      <c r="D3409" t="s">
        <v>39</v>
      </c>
      <c r="E3409" t="s">
        <v>26259</v>
      </c>
      <c r="F3409">
        <v>3</v>
      </c>
    </row>
    <row r="3410" spans="1:6" x14ac:dyDescent="0.25">
      <c r="A3410" t="s">
        <v>56</v>
      </c>
      <c r="B3410">
        <v>2010</v>
      </c>
      <c r="C3410" t="s">
        <v>20</v>
      </c>
      <c r="D3410" t="s">
        <v>103</v>
      </c>
      <c r="E3410" t="s">
        <v>26260</v>
      </c>
      <c r="F3410">
        <v>21</v>
      </c>
    </row>
    <row r="3411" spans="1:6" x14ac:dyDescent="0.25">
      <c r="A3411" t="s">
        <v>56</v>
      </c>
      <c r="B3411">
        <v>2010</v>
      </c>
      <c r="C3411" t="s">
        <v>18</v>
      </c>
      <c r="D3411" t="s">
        <v>38</v>
      </c>
      <c r="E3411" t="s">
        <v>26261</v>
      </c>
      <c r="F3411">
        <v>1</v>
      </c>
    </row>
    <row r="3412" spans="1:6" x14ac:dyDescent="0.25">
      <c r="A3412" t="s">
        <v>56</v>
      </c>
      <c r="B3412">
        <v>2010</v>
      </c>
      <c r="C3412" t="s">
        <v>18</v>
      </c>
      <c r="D3412" t="s">
        <v>40</v>
      </c>
      <c r="E3412" t="s">
        <v>26262</v>
      </c>
      <c r="F3412">
        <v>2</v>
      </c>
    </row>
    <row r="3413" spans="1:6" x14ac:dyDescent="0.25">
      <c r="A3413" t="s">
        <v>56</v>
      </c>
      <c r="B3413">
        <v>2010</v>
      </c>
      <c r="C3413" t="s">
        <v>18</v>
      </c>
      <c r="D3413" t="s">
        <v>102</v>
      </c>
      <c r="E3413" t="s">
        <v>26263</v>
      </c>
      <c r="F3413">
        <v>3</v>
      </c>
    </row>
    <row r="3414" spans="1:6" x14ac:dyDescent="0.25">
      <c r="A3414" t="s">
        <v>56</v>
      </c>
      <c r="B3414">
        <v>2010</v>
      </c>
      <c r="C3414" t="s">
        <v>18</v>
      </c>
      <c r="D3414" t="s">
        <v>107</v>
      </c>
      <c r="E3414" t="s">
        <v>26264</v>
      </c>
      <c r="F3414">
        <v>5</v>
      </c>
    </row>
    <row r="3415" spans="1:6" x14ac:dyDescent="0.25">
      <c r="A3415" t="s">
        <v>56</v>
      </c>
      <c r="B3415">
        <v>2010</v>
      </c>
      <c r="C3415" t="s">
        <v>18</v>
      </c>
      <c r="D3415" t="s">
        <v>39</v>
      </c>
      <c r="E3415" t="s">
        <v>26265</v>
      </c>
      <c r="F3415">
        <v>6</v>
      </c>
    </row>
    <row r="3416" spans="1:6" x14ac:dyDescent="0.25">
      <c r="A3416" t="s">
        <v>56</v>
      </c>
      <c r="B3416">
        <v>2010</v>
      </c>
      <c r="C3416" t="s">
        <v>18</v>
      </c>
      <c r="D3416" t="s">
        <v>103</v>
      </c>
      <c r="E3416" t="s">
        <v>26266</v>
      </c>
      <c r="F3416">
        <v>91</v>
      </c>
    </row>
    <row r="3417" spans="1:6" x14ac:dyDescent="0.25">
      <c r="A3417" t="s">
        <v>56</v>
      </c>
      <c r="B3417">
        <v>2011</v>
      </c>
      <c r="C3417" t="s">
        <v>14</v>
      </c>
      <c r="D3417" t="s">
        <v>38</v>
      </c>
      <c r="E3417" t="s">
        <v>26267</v>
      </c>
      <c r="F3417">
        <v>1</v>
      </c>
    </row>
    <row r="3418" spans="1:6" x14ac:dyDescent="0.25">
      <c r="A3418" t="s">
        <v>56</v>
      </c>
      <c r="B3418">
        <v>2011</v>
      </c>
      <c r="C3418" t="s">
        <v>14</v>
      </c>
      <c r="D3418" t="s">
        <v>102</v>
      </c>
      <c r="E3418" t="s">
        <v>26268</v>
      </c>
      <c r="F3418">
        <v>12</v>
      </c>
    </row>
    <row r="3419" spans="1:6" x14ac:dyDescent="0.25">
      <c r="A3419" t="s">
        <v>56</v>
      </c>
      <c r="B3419">
        <v>2011</v>
      </c>
      <c r="C3419" t="s">
        <v>14</v>
      </c>
      <c r="D3419" t="s">
        <v>107</v>
      </c>
      <c r="E3419" t="s">
        <v>26269</v>
      </c>
      <c r="F3419">
        <v>8</v>
      </c>
    </row>
    <row r="3420" spans="1:6" x14ac:dyDescent="0.25">
      <c r="A3420" t="s">
        <v>56</v>
      </c>
      <c r="B3420">
        <v>2011</v>
      </c>
      <c r="C3420" t="s">
        <v>14</v>
      </c>
      <c r="D3420" t="s">
        <v>39</v>
      </c>
      <c r="E3420" t="s">
        <v>26270</v>
      </c>
      <c r="F3420">
        <v>9</v>
      </c>
    </row>
    <row r="3421" spans="1:6" x14ac:dyDescent="0.25">
      <c r="A3421" t="s">
        <v>56</v>
      </c>
      <c r="B3421">
        <v>2011</v>
      </c>
      <c r="C3421" t="s">
        <v>14</v>
      </c>
      <c r="D3421" t="s">
        <v>103</v>
      </c>
      <c r="E3421" t="s">
        <v>26271</v>
      </c>
      <c r="F3421">
        <v>82</v>
      </c>
    </row>
    <row r="3422" spans="1:6" x14ac:dyDescent="0.25">
      <c r="A3422" t="s">
        <v>56</v>
      </c>
      <c r="B3422">
        <v>2011</v>
      </c>
      <c r="C3422" t="s">
        <v>12</v>
      </c>
      <c r="D3422" t="s">
        <v>102</v>
      </c>
      <c r="E3422" t="s">
        <v>26272</v>
      </c>
      <c r="F3422">
        <v>1</v>
      </c>
    </row>
    <row r="3423" spans="1:6" x14ac:dyDescent="0.25">
      <c r="A3423" t="s">
        <v>56</v>
      </c>
      <c r="B3423">
        <v>2011</v>
      </c>
      <c r="C3423" t="s">
        <v>12</v>
      </c>
      <c r="D3423" t="s">
        <v>103</v>
      </c>
      <c r="E3423" t="s">
        <v>26273</v>
      </c>
      <c r="F3423">
        <v>5</v>
      </c>
    </row>
    <row r="3424" spans="1:6" x14ac:dyDescent="0.25">
      <c r="A3424" t="s">
        <v>56</v>
      </c>
      <c r="B3424">
        <v>2011</v>
      </c>
      <c r="C3424" t="s">
        <v>22</v>
      </c>
      <c r="D3424" t="s">
        <v>38</v>
      </c>
      <c r="E3424" t="s">
        <v>26274</v>
      </c>
      <c r="F3424">
        <v>1</v>
      </c>
    </row>
    <row r="3425" spans="1:6" x14ac:dyDescent="0.25">
      <c r="A3425" t="s">
        <v>56</v>
      </c>
      <c r="B3425">
        <v>2011</v>
      </c>
      <c r="C3425" t="s">
        <v>22</v>
      </c>
      <c r="D3425" t="s">
        <v>40</v>
      </c>
      <c r="E3425" t="s">
        <v>26275</v>
      </c>
      <c r="F3425">
        <v>4</v>
      </c>
    </row>
    <row r="3426" spans="1:6" x14ac:dyDescent="0.25">
      <c r="A3426" t="s">
        <v>56</v>
      </c>
      <c r="B3426">
        <v>2011</v>
      </c>
      <c r="C3426" t="s">
        <v>22</v>
      </c>
      <c r="D3426" t="s">
        <v>102</v>
      </c>
      <c r="E3426" t="s">
        <v>26276</v>
      </c>
      <c r="F3426">
        <v>26</v>
      </c>
    </row>
    <row r="3427" spans="1:6" x14ac:dyDescent="0.25">
      <c r="A3427" t="s">
        <v>56</v>
      </c>
      <c r="B3427">
        <v>2011</v>
      </c>
      <c r="C3427" t="s">
        <v>22</v>
      </c>
      <c r="D3427" t="s">
        <v>107</v>
      </c>
      <c r="E3427" t="s">
        <v>26277</v>
      </c>
      <c r="F3427">
        <v>13</v>
      </c>
    </row>
    <row r="3428" spans="1:6" x14ac:dyDescent="0.25">
      <c r="A3428" t="s">
        <v>56</v>
      </c>
      <c r="B3428">
        <v>2011</v>
      </c>
      <c r="C3428" t="s">
        <v>22</v>
      </c>
      <c r="D3428" t="s">
        <v>39</v>
      </c>
      <c r="E3428" t="s">
        <v>26278</v>
      </c>
      <c r="F3428">
        <v>9</v>
      </c>
    </row>
    <row r="3429" spans="1:6" x14ac:dyDescent="0.25">
      <c r="A3429" t="s">
        <v>56</v>
      </c>
      <c r="B3429">
        <v>2011</v>
      </c>
      <c r="C3429" t="s">
        <v>22</v>
      </c>
      <c r="D3429" t="s">
        <v>103</v>
      </c>
      <c r="E3429" t="s">
        <v>26279</v>
      </c>
      <c r="F3429">
        <v>182</v>
      </c>
    </row>
    <row r="3430" spans="1:6" x14ac:dyDescent="0.25">
      <c r="A3430" t="s">
        <v>56</v>
      </c>
      <c r="B3430">
        <v>2011</v>
      </c>
      <c r="C3430" t="s">
        <v>23</v>
      </c>
      <c r="D3430" t="s">
        <v>38</v>
      </c>
      <c r="E3430" t="s">
        <v>26280</v>
      </c>
      <c r="F3430">
        <v>1</v>
      </c>
    </row>
    <row r="3431" spans="1:6" x14ac:dyDescent="0.25">
      <c r="A3431" t="s">
        <v>56</v>
      </c>
      <c r="B3431">
        <v>2011</v>
      </c>
      <c r="C3431" t="s">
        <v>23</v>
      </c>
      <c r="D3431" t="s">
        <v>40</v>
      </c>
      <c r="E3431" t="s">
        <v>26281</v>
      </c>
      <c r="F3431">
        <v>2</v>
      </c>
    </row>
    <row r="3432" spans="1:6" x14ac:dyDescent="0.25">
      <c r="A3432" t="s">
        <v>56</v>
      </c>
      <c r="B3432">
        <v>2011</v>
      </c>
      <c r="C3432" t="s">
        <v>23</v>
      </c>
      <c r="D3432" t="s">
        <v>102</v>
      </c>
      <c r="E3432" t="s">
        <v>26282</v>
      </c>
      <c r="F3432">
        <v>11</v>
      </c>
    </row>
    <row r="3433" spans="1:6" x14ac:dyDescent="0.25">
      <c r="A3433" t="s">
        <v>56</v>
      </c>
      <c r="B3433">
        <v>2011</v>
      </c>
      <c r="C3433" t="s">
        <v>23</v>
      </c>
      <c r="D3433" t="s">
        <v>107</v>
      </c>
      <c r="E3433" t="s">
        <v>26283</v>
      </c>
      <c r="F3433">
        <v>6</v>
      </c>
    </row>
    <row r="3434" spans="1:6" x14ac:dyDescent="0.25">
      <c r="A3434" t="s">
        <v>56</v>
      </c>
      <c r="B3434">
        <v>2011</v>
      </c>
      <c r="C3434" t="s">
        <v>23</v>
      </c>
      <c r="D3434" t="s">
        <v>39</v>
      </c>
      <c r="E3434" t="s">
        <v>26284</v>
      </c>
      <c r="F3434">
        <v>5</v>
      </c>
    </row>
    <row r="3435" spans="1:6" x14ac:dyDescent="0.25">
      <c r="A3435" t="s">
        <v>56</v>
      </c>
      <c r="B3435">
        <v>2011</v>
      </c>
      <c r="C3435" t="s">
        <v>23</v>
      </c>
      <c r="D3435" t="s">
        <v>103</v>
      </c>
      <c r="E3435" t="s">
        <v>26285</v>
      </c>
      <c r="F3435">
        <v>87</v>
      </c>
    </row>
    <row r="3436" spans="1:6" x14ac:dyDescent="0.25">
      <c r="A3436" t="s">
        <v>56</v>
      </c>
      <c r="B3436">
        <v>2011</v>
      </c>
      <c r="C3436" t="s">
        <v>21</v>
      </c>
      <c r="D3436" t="s">
        <v>40</v>
      </c>
      <c r="E3436" t="s">
        <v>26286</v>
      </c>
      <c r="F3436">
        <v>5</v>
      </c>
    </row>
    <row r="3437" spans="1:6" x14ac:dyDescent="0.25">
      <c r="A3437" t="s">
        <v>56</v>
      </c>
      <c r="B3437">
        <v>2011</v>
      </c>
      <c r="C3437" t="s">
        <v>21</v>
      </c>
      <c r="D3437" t="s">
        <v>102</v>
      </c>
      <c r="E3437" t="s">
        <v>26287</v>
      </c>
      <c r="F3437">
        <v>18</v>
      </c>
    </row>
    <row r="3438" spans="1:6" x14ac:dyDescent="0.25">
      <c r="A3438" t="s">
        <v>56</v>
      </c>
      <c r="B3438">
        <v>2011</v>
      </c>
      <c r="C3438" t="s">
        <v>21</v>
      </c>
      <c r="D3438" t="s">
        <v>107</v>
      </c>
      <c r="E3438" t="s">
        <v>26288</v>
      </c>
      <c r="F3438">
        <v>16</v>
      </c>
    </row>
    <row r="3439" spans="1:6" x14ac:dyDescent="0.25">
      <c r="A3439" t="s">
        <v>56</v>
      </c>
      <c r="B3439">
        <v>2011</v>
      </c>
      <c r="C3439" t="s">
        <v>21</v>
      </c>
      <c r="D3439" t="s">
        <v>39</v>
      </c>
      <c r="E3439" t="s">
        <v>26289</v>
      </c>
      <c r="F3439">
        <v>13</v>
      </c>
    </row>
    <row r="3440" spans="1:6" x14ac:dyDescent="0.25">
      <c r="A3440" t="s">
        <v>56</v>
      </c>
      <c r="B3440">
        <v>2011</v>
      </c>
      <c r="C3440" t="s">
        <v>21</v>
      </c>
      <c r="D3440" t="s">
        <v>103</v>
      </c>
      <c r="E3440" t="s">
        <v>26290</v>
      </c>
      <c r="F3440">
        <v>174</v>
      </c>
    </row>
    <row r="3441" spans="1:6" x14ac:dyDescent="0.25">
      <c r="A3441" t="s">
        <v>56</v>
      </c>
      <c r="B3441">
        <v>2011</v>
      </c>
      <c r="C3441" t="s">
        <v>17</v>
      </c>
      <c r="D3441" t="s">
        <v>102</v>
      </c>
      <c r="E3441" t="s">
        <v>26291</v>
      </c>
      <c r="F3441">
        <v>15</v>
      </c>
    </row>
    <row r="3442" spans="1:6" x14ac:dyDescent="0.25">
      <c r="A3442" t="s">
        <v>56</v>
      </c>
      <c r="B3442">
        <v>2011</v>
      </c>
      <c r="C3442" t="s">
        <v>17</v>
      </c>
      <c r="D3442" t="s">
        <v>107</v>
      </c>
      <c r="E3442" t="s">
        <v>26292</v>
      </c>
      <c r="F3442">
        <v>5</v>
      </c>
    </row>
    <row r="3443" spans="1:6" x14ac:dyDescent="0.25">
      <c r="A3443" t="s">
        <v>56</v>
      </c>
      <c r="B3443">
        <v>2011</v>
      </c>
      <c r="C3443" t="s">
        <v>17</v>
      </c>
      <c r="D3443" t="s">
        <v>39</v>
      </c>
      <c r="E3443" t="s">
        <v>26293</v>
      </c>
      <c r="F3443">
        <v>3</v>
      </c>
    </row>
    <row r="3444" spans="1:6" x14ac:dyDescent="0.25">
      <c r="A3444" t="s">
        <v>56</v>
      </c>
      <c r="B3444">
        <v>2011</v>
      </c>
      <c r="C3444" t="s">
        <v>17</v>
      </c>
      <c r="D3444" t="s">
        <v>103</v>
      </c>
      <c r="E3444" t="s">
        <v>26294</v>
      </c>
      <c r="F3444">
        <v>112</v>
      </c>
    </row>
    <row r="3445" spans="1:6" x14ac:dyDescent="0.25">
      <c r="A3445" t="s">
        <v>56</v>
      </c>
      <c r="B3445">
        <v>2011</v>
      </c>
      <c r="C3445" t="s">
        <v>22852</v>
      </c>
      <c r="D3445" t="s">
        <v>102</v>
      </c>
      <c r="E3445" t="s">
        <v>26295</v>
      </c>
      <c r="F3445">
        <v>1</v>
      </c>
    </row>
    <row r="3446" spans="1:6" x14ac:dyDescent="0.25">
      <c r="A3446" t="s">
        <v>56</v>
      </c>
      <c r="B3446">
        <v>2011</v>
      </c>
      <c r="C3446" t="s">
        <v>22852</v>
      </c>
      <c r="D3446" t="s">
        <v>103</v>
      </c>
      <c r="E3446" t="s">
        <v>26296</v>
      </c>
      <c r="F3446">
        <v>1</v>
      </c>
    </row>
    <row r="3447" spans="1:6" x14ac:dyDescent="0.25">
      <c r="A3447" t="s">
        <v>56</v>
      </c>
      <c r="B3447">
        <v>2011</v>
      </c>
      <c r="C3447" t="s">
        <v>15</v>
      </c>
      <c r="D3447" t="s">
        <v>102</v>
      </c>
      <c r="E3447" t="s">
        <v>26297</v>
      </c>
      <c r="F3447">
        <v>1</v>
      </c>
    </row>
    <row r="3448" spans="1:6" x14ac:dyDescent="0.25">
      <c r="A3448" t="s">
        <v>56</v>
      </c>
      <c r="B3448">
        <v>2011</v>
      </c>
      <c r="C3448" t="s">
        <v>15</v>
      </c>
      <c r="D3448" t="s">
        <v>107</v>
      </c>
      <c r="E3448" t="s">
        <v>26298</v>
      </c>
      <c r="F3448">
        <v>1</v>
      </c>
    </row>
    <row r="3449" spans="1:6" x14ac:dyDescent="0.25">
      <c r="A3449" t="s">
        <v>56</v>
      </c>
      <c r="B3449">
        <v>2011</v>
      </c>
      <c r="C3449" t="s">
        <v>15</v>
      </c>
      <c r="D3449" t="s">
        <v>103</v>
      </c>
      <c r="E3449" t="s">
        <v>26299</v>
      </c>
      <c r="F3449">
        <v>2</v>
      </c>
    </row>
    <row r="3450" spans="1:6" x14ac:dyDescent="0.25">
      <c r="A3450" t="s">
        <v>56</v>
      </c>
      <c r="B3450">
        <v>2011</v>
      </c>
      <c r="C3450" t="s">
        <v>19</v>
      </c>
      <c r="D3450" t="s">
        <v>102</v>
      </c>
      <c r="E3450" t="s">
        <v>26300</v>
      </c>
      <c r="F3450">
        <v>9</v>
      </c>
    </row>
    <row r="3451" spans="1:6" x14ac:dyDescent="0.25">
      <c r="A3451" t="s">
        <v>56</v>
      </c>
      <c r="B3451">
        <v>2011</v>
      </c>
      <c r="C3451" t="s">
        <v>19</v>
      </c>
      <c r="D3451" t="s">
        <v>107</v>
      </c>
      <c r="E3451" t="s">
        <v>26301</v>
      </c>
      <c r="F3451">
        <v>5</v>
      </c>
    </row>
    <row r="3452" spans="1:6" x14ac:dyDescent="0.25">
      <c r="A3452" t="s">
        <v>56</v>
      </c>
      <c r="B3452">
        <v>2011</v>
      </c>
      <c r="C3452" t="s">
        <v>19</v>
      </c>
      <c r="D3452" t="s">
        <v>39</v>
      </c>
      <c r="E3452" t="s">
        <v>26302</v>
      </c>
      <c r="F3452">
        <v>5</v>
      </c>
    </row>
    <row r="3453" spans="1:6" x14ac:dyDescent="0.25">
      <c r="A3453" t="s">
        <v>56</v>
      </c>
      <c r="B3453">
        <v>2011</v>
      </c>
      <c r="C3453" t="s">
        <v>19</v>
      </c>
      <c r="D3453" t="s">
        <v>103</v>
      </c>
      <c r="E3453" t="s">
        <v>26303</v>
      </c>
      <c r="F3453">
        <v>86</v>
      </c>
    </row>
    <row r="3454" spans="1:6" x14ac:dyDescent="0.25">
      <c r="A3454" t="s">
        <v>56</v>
      </c>
      <c r="B3454">
        <v>2011</v>
      </c>
      <c r="C3454" t="s">
        <v>20</v>
      </c>
      <c r="D3454" t="s">
        <v>103</v>
      </c>
      <c r="E3454" t="s">
        <v>26304</v>
      </c>
      <c r="F3454">
        <v>14</v>
      </c>
    </row>
    <row r="3455" spans="1:6" x14ac:dyDescent="0.25">
      <c r="A3455" t="s">
        <v>56</v>
      </c>
      <c r="B3455">
        <v>2011</v>
      </c>
      <c r="C3455" t="s">
        <v>18</v>
      </c>
      <c r="D3455" t="s">
        <v>40</v>
      </c>
      <c r="E3455" t="s">
        <v>26305</v>
      </c>
      <c r="F3455">
        <v>1</v>
      </c>
    </row>
    <row r="3456" spans="1:6" x14ac:dyDescent="0.25">
      <c r="A3456" t="s">
        <v>56</v>
      </c>
      <c r="B3456">
        <v>2011</v>
      </c>
      <c r="C3456" t="s">
        <v>18</v>
      </c>
      <c r="D3456" t="s">
        <v>102</v>
      </c>
      <c r="E3456" t="s">
        <v>26306</v>
      </c>
      <c r="F3456">
        <v>11</v>
      </c>
    </row>
    <row r="3457" spans="1:6" x14ac:dyDescent="0.25">
      <c r="A3457" t="s">
        <v>56</v>
      </c>
      <c r="B3457">
        <v>2011</v>
      </c>
      <c r="C3457" t="s">
        <v>18</v>
      </c>
      <c r="D3457" t="s">
        <v>107</v>
      </c>
      <c r="E3457" t="s">
        <v>26307</v>
      </c>
      <c r="F3457">
        <v>5</v>
      </c>
    </row>
    <row r="3458" spans="1:6" x14ac:dyDescent="0.25">
      <c r="A3458" t="s">
        <v>56</v>
      </c>
      <c r="B3458">
        <v>2011</v>
      </c>
      <c r="C3458" t="s">
        <v>18</v>
      </c>
      <c r="D3458" t="s">
        <v>39</v>
      </c>
      <c r="E3458" t="s">
        <v>26308</v>
      </c>
      <c r="F3458">
        <v>5</v>
      </c>
    </row>
    <row r="3459" spans="1:6" x14ac:dyDescent="0.25">
      <c r="A3459" t="s">
        <v>56</v>
      </c>
      <c r="B3459">
        <v>2011</v>
      </c>
      <c r="C3459" t="s">
        <v>18</v>
      </c>
      <c r="D3459" t="s">
        <v>103</v>
      </c>
      <c r="E3459" t="s">
        <v>26309</v>
      </c>
      <c r="F3459">
        <v>84</v>
      </c>
    </row>
    <row r="3460" spans="1:6" x14ac:dyDescent="0.25">
      <c r="A3460" t="s">
        <v>56</v>
      </c>
      <c r="B3460">
        <v>2012</v>
      </c>
      <c r="C3460" t="s">
        <v>14</v>
      </c>
      <c r="D3460" t="s">
        <v>38</v>
      </c>
      <c r="E3460" t="s">
        <v>26310</v>
      </c>
      <c r="F3460">
        <v>3</v>
      </c>
    </row>
    <row r="3461" spans="1:6" x14ac:dyDescent="0.25">
      <c r="A3461" t="s">
        <v>56</v>
      </c>
      <c r="B3461">
        <v>2012</v>
      </c>
      <c r="C3461" t="s">
        <v>14</v>
      </c>
      <c r="D3461" t="s">
        <v>40</v>
      </c>
      <c r="E3461" t="s">
        <v>26311</v>
      </c>
      <c r="F3461">
        <v>2</v>
      </c>
    </row>
    <row r="3462" spans="1:6" x14ac:dyDescent="0.25">
      <c r="A3462" t="s">
        <v>56</v>
      </c>
      <c r="B3462">
        <v>2012</v>
      </c>
      <c r="C3462" t="s">
        <v>14</v>
      </c>
      <c r="D3462" t="s">
        <v>102</v>
      </c>
      <c r="E3462" t="s">
        <v>26312</v>
      </c>
      <c r="F3462">
        <v>8</v>
      </c>
    </row>
    <row r="3463" spans="1:6" x14ac:dyDescent="0.25">
      <c r="A3463" t="s">
        <v>56</v>
      </c>
      <c r="B3463">
        <v>2012</v>
      </c>
      <c r="C3463" t="s">
        <v>14</v>
      </c>
      <c r="D3463" t="s">
        <v>107</v>
      </c>
      <c r="E3463" t="s">
        <v>26313</v>
      </c>
      <c r="F3463">
        <v>3</v>
      </c>
    </row>
    <row r="3464" spans="1:6" x14ac:dyDescent="0.25">
      <c r="A3464" t="s">
        <v>56</v>
      </c>
      <c r="B3464">
        <v>2012</v>
      </c>
      <c r="C3464" t="s">
        <v>14</v>
      </c>
      <c r="D3464" t="s">
        <v>39</v>
      </c>
      <c r="E3464" t="s">
        <v>26314</v>
      </c>
      <c r="F3464">
        <v>43</v>
      </c>
    </row>
    <row r="3465" spans="1:6" x14ac:dyDescent="0.25">
      <c r="A3465" t="s">
        <v>56</v>
      </c>
      <c r="B3465">
        <v>2012</v>
      </c>
      <c r="C3465" t="s">
        <v>14</v>
      </c>
      <c r="D3465" t="s">
        <v>103</v>
      </c>
      <c r="E3465" t="s">
        <v>26315</v>
      </c>
      <c r="F3465">
        <v>31</v>
      </c>
    </row>
    <row r="3466" spans="1:6" x14ac:dyDescent="0.25">
      <c r="A3466" t="s">
        <v>56</v>
      </c>
      <c r="B3466">
        <v>2012</v>
      </c>
      <c r="C3466" t="s">
        <v>12</v>
      </c>
      <c r="D3466" t="s">
        <v>38</v>
      </c>
      <c r="E3466" t="s">
        <v>26316</v>
      </c>
      <c r="F3466">
        <v>1</v>
      </c>
    </row>
    <row r="3467" spans="1:6" x14ac:dyDescent="0.25">
      <c r="A3467" t="s">
        <v>56</v>
      </c>
      <c r="B3467">
        <v>2012</v>
      </c>
      <c r="C3467" t="s">
        <v>12</v>
      </c>
      <c r="D3467" t="s">
        <v>103</v>
      </c>
      <c r="E3467" t="s">
        <v>26317</v>
      </c>
      <c r="F3467">
        <v>4</v>
      </c>
    </row>
    <row r="3468" spans="1:6" x14ac:dyDescent="0.25">
      <c r="A3468" t="s">
        <v>56</v>
      </c>
      <c r="B3468">
        <v>2012</v>
      </c>
      <c r="C3468" t="s">
        <v>22</v>
      </c>
      <c r="D3468" t="s">
        <v>38</v>
      </c>
      <c r="E3468" t="s">
        <v>26318</v>
      </c>
      <c r="F3468">
        <v>5</v>
      </c>
    </row>
    <row r="3469" spans="1:6" x14ac:dyDescent="0.25">
      <c r="A3469" t="s">
        <v>56</v>
      </c>
      <c r="B3469">
        <v>2012</v>
      </c>
      <c r="C3469" t="s">
        <v>22</v>
      </c>
      <c r="D3469" t="s">
        <v>40</v>
      </c>
      <c r="E3469" t="s">
        <v>26319</v>
      </c>
      <c r="F3469">
        <v>12</v>
      </c>
    </row>
    <row r="3470" spans="1:6" x14ac:dyDescent="0.25">
      <c r="A3470" t="s">
        <v>56</v>
      </c>
      <c r="B3470">
        <v>2012</v>
      </c>
      <c r="C3470" t="s">
        <v>22</v>
      </c>
      <c r="D3470" t="s">
        <v>102</v>
      </c>
      <c r="E3470" t="s">
        <v>26320</v>
      </c>
      <c r="F3470">
        <v>18</v>
      </c>
    </row>
    <row r="3471" spans="1:6" x14ac:dyDescent="0.25">
      <c r="A3471" t="s">
        <v>56</v>
      </c>
      <c r="B3471">
        <v>2012</v>
      </c>
      <c r="C3471" t="s">
        <v>22</v>
      </c>
      <c r="D3471" t="s">
        <v>107</v>
      </c>
      <c r="E3471" t="s">
        <v>26321</v>
      </c>
      <c r="F3471">
        <v>23</v>
      </c>
    </row>
    <row r="3472" spans="1:6" x14ac:dyDescent="0.25">
      <c r="A3472" t="s">
        <v>56</v>
      </c>
      <c r="B3472">
        <v>2012</v>
      </c>
      <c r="C3472" t="s">
        <v>22</v>
      </c>
      <c r="D3472" t="s">
        <v>39</v>
      </c>
      <c r="E3472" t="s">
        <v>26322</v>
      </c>
      <c r="F3472">
        <v>9</v>
      </c>
    </row>
    <row r="3473" spans="1:6" x14ac:dyDescent="0.25">
      <c r="A3473" t="s">
        <v>56</v>
      </c>
      <c r="B3473">
        <v>2012</v>
      </c>
      <c r="C3473" t="s">
        <v>22</v>
      </c>
      <c r="D3473" t="s">
        <v>103</v>
      </c>
      <c r="E3473" t="s">
        <v>26323</v>
      </c>
      <c r="F3473">
        <v>188</v>
      </c>
    </row>
    <row r="3474" spans="1:6" x14ac:dyDescent="0.25">
      <c r="A3474" t="s">
        <v>56</v>
      </c>
      <c r="B3474">
        <v>2012</v>
      </c>
      <c r="C3474" t="s">
        <v>23</v>
      </c>
      <c r="D3474" t="s">
        <v>38</v>
      </c>
      <c r="E3474" t="s">
        <v>26324</v>
      </c>
      <c r="F3474">
        <v>3</v>
      </c>
    </row>
    <row r="3475" spans="1:6" x14ac:dyDescent="0.25">
      <c r="A3475" t="s">
        <v>56</v>
      </c>
      <c r="B3475">
        <v>2012</v>
      </c>
      <c r="C3475" t="s">
        <v>23</v>
      </c>
      <c r="D3475" t="s">
        <v>40</v>
      </c>
      <c r="E3475" t="s">
        <v>26325</v>
      </c>
      <c r="F3475">
        <v>5</v>
      </c>
    </row>
    <row r="3476" spans="1:6" x14ac:dyDescent="0.25">
      <c r="A3476" t="s">
        <v>56</v>
      </c>
      <c r="B3476">
        <v>2012</v>
      </c>
      <c r="C3476" t="s">
        <v>23</v>
      </c>
      <c r="D3476" t="s">
        <v>102</v>
      </c>
      <c r="E3476" t="s">
        <v>26326</v>
      </c>
      <c r="F3476">
        <v>15</v>
      </c>
    </row>
    <row r="3477" spans="1:6" x14ac:dyDescent="0.25">
      <c r="A3477" t="s">
        <v>56</v>
      </c>
      <c r="B3477">
        <v>2012</v>
      </c>
      <c r="C3477" t="s">
        <v>23</v>
      </c>
      <c r="D3477" t="s">
        <v>107</v>
      </c>
      <c r="E3477" t="s">
        <v>26327</v>
      </c>
      <c r="F3477">
        <v>7</v>
      </c>
    </row>
    <row r="3478" spans="1:6" x14ac:dyDescent="0.25">
      <c r="A3478" t="s">
        <v>56</v>
      </c>
      <c r="B3478">
        <v>2012</v>
      </c>
      <c r="C3478" t="s">
        <v>23</v>
      </c>
      <c r="D3478" t="s">
        <v>39</v>
      </c>
      <c r="E3478" t="s">
        <v>26328</v>
      </c>
      <c r="F3478">
        <v>9</v>
      </c>
    </row>
    <row r="3479" spans="1:6" x14ac:dyDescent="0.25">
      <c r="A3479" t="s">
        <v>56</v>
      </c>
      <c r="B3479">
        <v>2012</v>
      </c>
      <c r="C3479" t="s">
        <v>23</v>
      </c>
      <c r="D3479" t="s">
        <v>103</v>
      </c>
      <c r="E3479" t="s">
        <v>26329</v>
      </c>
      <c r="F3479">
        <v>78</v>
      </c>
    </row>
    <row r="3480" spans="1:6" x14ac:dyDescent="0.25">
      <c r="A3480" t="s">
        <v>56</v>
      </c>
      <c r="B3480">
        <v>2012</v>
      </c>
      <c r="C3480" t="s">
        <v>21</v>
      </c>
      <c r="D3480" t="s">
        <v>38</v>
      </c>
      <c r="E3480" t="s">
        <v>26330</v>
      </c>
      <c r="F3480">
        <v>2</v>
      </c>
    </row>
    <row r="3481" spans="1:6" x14ac:dyDescent="0.25">
      <c r="A3481" t="s">
        <v>56</v>
      </c>
      <c r="B3481">
        <v>2012</v>
      </c>
      <c r="C3481" t="s">
        <v>21</v>
      </c>
      <c r="D3481" t="s">
        <v>40</v>
      </c>
      <c r="E3481" t="s">
        <v>26331</v>
      </c>
      <c r="F3481">
        <v>12</v>
      </c>
    </row>
    <row r="3482" spans="1:6" x14ac:dyDescent="0.25">
      <c r="A3482" t="s">
        <v>56</v>
      </c>
      <c r="B3482">
        <v>2012</v>
      </c>
      <c r="C3482" t="s">
        <v>21</v>
      </c>
      <c r="D3482" t="s">
        <v>102</v>
      </c>
      <c r="E3482" t="s">
        <v>26332</v>
      </c>
      <c r="F3482">
        <v>18</v>
      </c>
    </row>
    <row r="3483" spans="1:6" x14ac:dyDescent="0.25">
      <c r="A3483" t="s">
        <v>56</v>
      </c>
      <c r="B3483">
        <v>2012</v>
      </c>
      <c r="C3483" t="s">
        <v>21</v>
      </c>
      <c r="D3483" t="s">
        <v>107</v>
      </c>
      <c r="E3483" t="s">
        <v>26333</v>
      </c>
      <c r="F3483">
        <v>16</v>
      </c>
    </row>
    <row r="3484" spans="1:6" x14ac:dyDescent="0.25">
      <c r="A3484" t="s">
        <v>56</v>
      </c>
      <c r="B3484">
        <v>2012</v>
      </c>
      <c r="C3484" t="s">
        <v>21</v>
      </c>
      <c r="D3484" t="s">
        <v>39</v>
      </c>
      <c r="E3484" t="s">
        <v>26334</v>
      </c>
      <c r="F3484">
        <v>8</v>
      </c>
    </row>
    <row r="3485" spans="1:6" x14ac:dyDescent="0.25">
      <c r="A3485" t="s">
        <v>56</v>
      </c>
      <c r="B3485">
        <v>2012</v>
      </c>
      <c r="C3485" t="s">
        <v>21</v>
      </c>
      <c r="D3485" t="s">
        <v>103</v>
      </c>
      <c r="E3485" t="s">
        <v>26335</v>
      </c>
      <c r="F3485">
        <v>168</v>
      </c>
    </row>
    <row r="3486" spans="1:6" x14ac:dyDescent="0.25">
      <c r="A3486" t="s">
        <v>56</v>
      </c>
      <c r="B3486">
        <v>2012</v>
      </c>
      <c r="C3486" t="s">
        <v>17</v>
      </c>
      <c r="D3486" t="s">
        <v>38</v>
      </c>
      <c r="E3486" t="s">
        <v>26336</v>
      </c>
      <c r="F3486">
        <v>2</v>
      </c>
    </row>
    <row r="3487" spans="1:6" x14ac:dyDescent="0.25">
      <c r="A3487" t="s">
        <v>56</v>
      </c>
      <c r="B3487">
        <v>2012</v>
      </c>
      <c r="C3487" t="s">
        <v>17</v>
      </c>
      <c r="D3487" t="s">
        <v>40</v>
      </c>
      <c r="E3487" t="s">
        <v>26337</v>
      </c>
      <c r="F3487">
        <v>1</v>
      </c>
    </row>
    <row r="3488" spans="1:6" x14ac:dyDescent="0.25">
      <c r="A3488" t="s">
        <v>56</v>
      </c>
      <c r="B3488">
        <v>2012</v>
      </c>
      <c r="C3488" t="s">
        <v>17</v>
      </c>
      <c r="D3488" t="s">
        <v>102</v>
      </c>
      <c r="E3488" t="s">
        <v>26338</v>
      </c>
      <c r="F3488">
        <v>9</v>
      </c>
    </row>
    <row r="3489" spans="1:6" x14ac:dyDescent="0.25">
      <c r="A3489" t="s">
        <v>56</v>
      </c>
      <c r="B3489">
        <v>2012</v>
      </c>
      <c r="C3489" t="s">
        <v>17</v>
      </c>
      <c r="D3489" t="s">
        <v>107</v>
      </c>
      <c r="E3489" t="s">
        <v>26339</v>
      </c>
      <c r="F3489">
        <v>5</v>
      </c>
    </row>
    <row r="3490" spans="1:6" x14ac:dyDescent="0.25">
      <c r="A3490" t="s">
        <v>56</v>
      </c>
      <c r="B3490">
        <v>2012</v>
      </c>
      <c r="C3490" t="s">
        <v>17</v>
      </c>
      <c r="D3490" t="s">
        <v>39</v>
      </c>
      <c r="E3490" t="s">
        <v>26340</v>
      </c>
      <c r="F3490">
        <v>7</v>
      </c>
    </row>
    <row r="3491" spans="1:6" x14ac:dyDescent="0.25">
      <c r="A3491" t="s">
        <v>56</v>
      </c>
      <c r="B3491">
        <v>2012</v>
      </c>
      <c r="C3491" t="s">
        <v>17</v>
      </c>
      <c r="D3491" t="s">
        <v>103</v>
      </c>
      <c r="E3491" t="s">
        <v>26341</v>
      </c>
      <c r="F3491">
        <v>110</v>
      </c>
    </row>
    <row r="3492" spans="1:6" x14ac:dyDescent="0.25">
      <c r="A3492" t="s">
        <v>56</v>
      </c>
      <c r="B3492">
        <v>2012</v>
      </c>
      <c r="C3492" t="s">
        <v>22852</v>
      </c>
      <c r="D3492" t="s">
        <v>103</v>
      </c>
      <c r="E3492" t="s">
        <v>26342</v>
      </c>
      <c r="F3492">
        <v>1</v>
      </c>
    </row>
    <row r="3493" spans="1:6" x14ac:dyDescent="0.25">
      <c r="A3493" t="s">
        <v>56</v>
      </c>
      <c r="B3493">
        <v>2012</v>
      </c>
      <c r="C3493" t="s">
        <v>15</v>
      </c>
      <c r="D3493" t="s">
        <v>103</v>
      </c>
      <c r="E3493" t="s">
        <v>26343</v>
      </c>
      <c r="F3493">
        <v>5</v>
      </c>
    </row>
    <row r="3494" spans="1:6" x14ac:dyDescent="0.25">
      <c r="A3494" t="s">
        <v>56</v>
      </c>
      <c r="B3494">
        <v>2012</v>
      </c>
      <c r="C3494" t="s">
        <v>19</v>
      </c>
      <c r="D3494" t="s">
        <v>40</v>
      </c>
      <c r="E3494" t="s">
        <v>26344</v>
      </c>
      <c r="F3494">
        <v>3</v>
      </c>
    </row>
    <row r="3495" spans="1:6" x14ac:dyDescent="0.25">
      <c r="A3495" t="s">
        <v>56</v>
      </c>
      <c r="B3495">
        <v>2012</v>
      </c>
      <c r="C3495" t="s">
        <v>19</v>
      </c>
      <c r="D3495" t="s">
        <v>102</v>
      </c>
      <c r="E3495" t="s">
        <v>26345</v>
      </c>
      <c r="F3495">
        <v>10</v>
      </c>
    </row>
    <row r="3496" spans="1:6" x14ac:dyDescent="0.25">
      <c r="A3496" t="s">
        <v>56</v>
      </c>
      <c r="B3496">
        <v>2012</v>
      </c>
      <c r="C3496" t="s">
        <v>19</v>
      </c>
      <c r="D3496" t="s">
        <v>107</v>
      </c>
      <c r="E3496" t="s">
        <v>26346</v>
      </c>
      <c r="F3496">
        <v>11</v>
      </c>
    </row>
    <row r="3497" spans="1:6" x14ac:dyDescent="0.25">
      <c r="A3497" t="s">
        <v>56</v>
      </c>
      <c r="B3497">
        <v>2012</v>
      </c>
      <c r="C3497" t="s">
        <v>19</v>
      </c>
      <c r="D3497" t="s">
        <v>39</v>
      </c>
      <c r="E3497" t="s">
        <v>26347</v>
      </c>
      <c r="F3497">
        <v>3</v>
      </c>
    </row>
    <row r="3498" spans="1:6" x14ac:dyDescent="0.25">
      <c r="A3498" t="s">
        <v>56</v>
      </c>
      <c r="B3498">
        <v>2012</v>
      </c>
      <c r="C3498" t="s">
        <v>19</v>
      </c>
      <c r="D3498" t="s">
        <v>103</v>
      </c>
      <c r="E3498" t="s">
        <v>26348</v>
      </c>
      <c r="F3498">
        <v>85</v>
      </c>
    </row>
    <row r="3499" spans="1:6" x14ac:dyDescent="0.25">
      <c r="A3499" t="s">
        <v>56</v>
      </c>
      <c r="B3499">
        <v>2012</v>
      </c>
      <c r="C3499" t="s">
        <v>20</v>
      </c>
      <c r="D3499" t="s">
        <v>107</v>
      </c>
      <c r="E3499" t="s">
        <v>26349</v>
      </c>
      <c r="F3499">
        <v>1</v>
      </c>
    </row>
    <row r="3500" spans="1:6" x14ac:dyDescent="0.25">
      <c r="A3500" t="s">
        <v>56</v>
      </c>
      <c r="B3500">
        <v>2012</v>
      </c>
      <c r="C3500" t="s">
        <v>20</v>
      </c>
      <c r="D3500" t="s">
        <v>39</v>
      </c>
      <c r="E3500" t="s">
        <v>26350</v>
      </c>
      <c r="F3500">
        <v>1</v>
      </c>
    </row>
    <row r="3501" spans="1:6" x14ac:dyDescent="0.25">
      <c r="A3501" t="s">
        <v>56</v>
      </c>
      <c r="B3501">
        <v>2012</v>
      </c>
      <c r="C3501" t="s">
        <v>20</v>
      </c>
      <c r="D3501" t="s">
        <v>103</v>
      </c>
      <c r="E3501" t="s">
        <v>26351</v>
      </c>
      <c r="F3501">
        <v>10</v>
      </c>
    </row>
    <row r="3502" spans="1:6" x14ac:dyDescent="0.25">
      <c r="A3502" t="s">
        <v>56</v>
      </c>
      <c r="B3502">
        <v>2012</v>
      </c>
      <c r="C3502" t="s">
        <v>18</v>
      </c>
      <c r="D3502" t="s">
        <v>38</v>
      </c>
      <c r="E3502" t="s">
        <v>26352</v>
      </c>
      <c r="F3502">
        <v>3</v>
      </c>
    </row>
    <row r="3503" spans="1:6" x14ac:dyDescent="0.25">
      <c r="A3503" t="s">
        <v>56</v>
      </c>
      <c r="B3503">
        <v>2012</v>
      </c>
      <c r="C3503" t="s">
        <v>18</v>
      </c>
      <c r="D3503" t="s">
        <v>40</v>
      </c>
      <c r="E3503" t="s">
        <v>26353</v>
      </c>
      <c r="F3503">
        <v>2</v>
      </c>
    </row>
    <row r="3504" spans="1:6" x14ac:dyDescent="0.25">
      <c r="A3504" t="s">
        <v>56</v>
      </c>
      <c r="B3504">
        <v>2012</v>
      </c>
      <c r="C3504" t="s">
        <v>18</v>
      </c>
      <c r="D3504" t="s">
        <v>102</v>
      </c>
      <c r="E3504" t="s">
        <v>26354</v>
      </c>
      <c r="F3504">
        <v>1</v>
      </c>
    </row>
    <row r="3505" spans="1:6" x14ac:dyDescent="0.25">
      <c r="A3505" t="s">
        <v>56</v>
      </c>
      <c r="B3505">
        <v>2012</v>
      </c>
      <c r="C3505" t="s">
        <v>18</v>
      </c>
      <c r="D3505" t="s">
        <v>107</v>
      </c>
      <c r="E3505" t="s">
        <v>26355</v>
      </c>
      <c r="F3505">
        <v>5</v>
      </c>
    </row>
    <row r="3506" spans="1:6" x14ac:dyDescent="0.25">
      <c r="A3506" t="s">
        <v>56</v>
      </c>
      <c r="B3506">
        <v>2012</v>
      </c>
      <c r="C3506" t="s">
        <v>18</v>
      </c>
      <c r="D3506" t="s">
        <v>39</v>
      </c>
      <c r="E3506" t="s">
        <v>26356</v>
      </c>
      <c r="F3506">
        <v>3</v>
      </c>
    </row>
    <row r="3507" spans="1:6" x14ac:dyDescent="0.25">
      <c r="A3507" t="s">
        <v>56</v>
      </c>
      <c r="B3507">
        <v>2012</v>
      </c>
      <c r="C3507" t="s">
        <v>18</v>
      </c>
      <c r="D3507" t="s">
        <v>103</v>
      </c>
      <c r="E3507" t="s">
        <v>26357</v>
      </c>
      <c r="F3507">
        <v>84</v>
      </c>
    </row>
    <row r="3508" spans="1:6" x14ac:dyDescent="0.25">
      <c r="A3508" t="s">
        <v>56</v>
      </c>
      <c r="B3508">
        <v>2013</v>
      </c>
      <c r="C3508" t="s">
        <v>14</v>
      </c>
      <c r="D3508" t="s">
        <v>40</v>
      </c>
      <c r="E3508" t="s">
        <v>26358</v>
      </c>
      <c r="F3508">
        <v>2</v>
      </c>
    </row>
    <row r="3509" spans="1:6" x14ac:dyDescent="0.25">
      <c r="A3509" t="s">
        <v>56</v>
      </c>
      <c r="B3509">
        <v>2013</v>
      </c>
      <c r="C3509" t="s">
        <v>14</v>
      </c>
      <c r="D3509" t="s">
        <v>102</v>
      </c>
      <c r="E3509" t="s">
        <v>26359</v>
      </c>
      <c r="F3509">
        <v>6</v>
      </c>
    </row>
    <row r="3510" spans="1:6" x14ac:dyDescent="0.25">
      <c r="A3510" t="s">
        <v>56</v>
      </c>
      <c r="B3510">
        <v>2013</v>
      </c>
      <c r="C3510" t="s">
        <v>14</v>
      </c>
      <c r="D3510" t="s">
        <v>107</v>
      </c>
      <c r="E3510" t="s">
        <v>26360</v>
      </c>
      <c r="F3510">
        <v>9</v>
      </c>
    </row>
    <row r="3511" spans="1:6" x14ac:dyDescent="0.25">
      <c r="A3511" t="s">
        <v>56</v>
      </c>
      <c r="B3511">
        <v>2013</v>
      </c>
      <c r="C3511" t="s">
        <v>14</v>
      </c>
      <c r="D3511" t="s">
        <v>39</v>
      </c>
      <c r="E3511" t="s">
        <v>26361</v>
      </c>
      <c r="F3511">
        <v>2</v>
      </c>
    </row>
    <row r="3512" spans="1:6" x14ac:dyDescent="0.25">
      <c r="A3512" t="s">
        <v>56</v>
      </c>
      <c r="B3512">
        <v>2013</v>
      </c>
      <c r="C3512" t="s">
        <v>14</v>
      </c>
      <c r="D3512" t="s">
        <v>103</v>
      </c>
      <c r="E3512" t="s">
        <v>26362</v>
      </c>
      <c r="F3512">
        <v>35</v>
      </c>
    </row>
    <row r="3513" spans="1:6" x14ac:dyDescent="0.25">
      <c r="A3513" t="s">
        <v>56</v>
      </c>
      <c r="B3513">
        <v>2013</v>
      </c>
      <c r="C3513" t="s">
        <v>12</v>
      </c>
      <c r="D3513" t="s">
        <v>103</v>
      </c>
      <c r="E3513" t="s">
        <v>26363</v>
      </c>
      <c r="F3513">
        <v>4</v>
      </c>
    </row>
    <row r="3514" spans="1:6" x14ac:dyDescent="0.25">
      <c r="A3514" t="s">
        <v>56</v>
      </c>
      <c r="B3514">
        <v>2013</v>
      </c>
      <c r="C3514" t="s">
        <v>22</v>
      </c>
      <c r="D3514" t="s">
        <v>38</v>
      </c>
      <c r="E3514" t="s">
        <v>26364</v>
      </c>
      <c r="F3514">
        <v>9</v>
      </c>
    </row>
    <row r="3515" spans="1:6" x14ac:dyDescent="0.25">
      <c r="A3515" t="s">
        <v>56</v>
      </c>
      <c r="B3515">
        <v>2013</v>
      </c>
      <c r="C3515" t="s">
        <v>22</v>
      </c>
      <c r="D3515" t="s">
        <v>40</v>
      </c>
      <c r="E3515" t="s">
        <v>26365</v>
      </c>
      <c r="F3515">
        <v>14</v>
      </c>
    </row>
    <row r="3516" spans="1:6" x14ac:dyDescent="0.25">
      <c r="A3516" t="s">
        <v>56</v>
      </c>
      <c r="B3516">
        <v>2013</v>
      </c>
      <c r="C3516" t="s">
        <v>22</v>
      </c>
      <c r="D3516" t="s">
        <v>102</v>
      </c>
      <c r="E3516" t="s">
        <v>26366</v>
      </c>
      <c r="F3516">
        <v>20</v>
      </c>
    </row>
    <row r="3517" spans="1:6" x14ac:dyDescent="0.25">
      <c r="A3517" t="s">
        <v>56</v>
      </c>
      <c r="B3517">
        <v>2013</v>
      </c>
      <c r="C3517" t="s">
        <v>22</v>
      </c>
      <c r="D3517" t="s">
        <v>107</v>
      </c>
      <c r="E3517" t="s">
        <v>26367</v>
      </c>
      <c r="F3517">
        <v>20</v>
      </c>
    </row>
    <row r="3518" spans="1:6" x14ac:dyDescent="0.25">
      <c r="A3518" t="s">
        <v>56</v>
      </c>
      <c r="B3518">
        <v>2013</v>
      </c>
      <c r="C3518" t="s">
        <v>22</v>
      </c>
      <c r="D3518" t="s">
        <v>39</v>
      </c>
      <c r="E3518" t="s">
        <v>26368</v>
      </c>
      <c r="F3518">
        <v>19</v>
      </c>
    </row>
    <row r="3519" spans="1:6" x14ac:dyDescent="0.25">
      <c r="A3519" t="s">
        <v>56</v>
      </c>
      <c r="B3519">
        <v>2013</v>
      </c>
      <c r="C3519" t="s">
        <v>22</v>
      </c>
      <c r="D3519" t="s">
        <v>103</v>
      </c>
      <c r="E3519" t="s">
        <v>26369</v>
      </c>
      <c r="F3519">
        <v>178</v>
      </c>
    </row>
    <row r="3520" spans="1:6" x14ac:dyDescent="0.25">
      <c r="A3520" t="s">
        <v>56</v>
      </c>
      <c r="B3520">
        <v>2013</v>
      </c>
      <c r="C3520" t="s">
        <v>23</v>
      </c>
      <c r="D3520" t="s">
        <v>38</v>
      </c>
      <c r="E3520" t="s">
        <v>26370</v>
      </c>
      <c r="F3520">
        <v>5</v>
      </c>
    </row>
    <row r="3521" spans="1:6" x14ac:dyDescent="0.25">
      <c r="A3521" t="s">
        <v>56</v>
      </c>
      <c r="B3521">
        <v>2013</v>
      </c>
      <c r="C3521" t="s">
        <v>23</v>
      </c>
      <c r="D3521" t="s">
        <v>40</v>
      </c>
      <c r="E3521" t="s">
        <v>26371</v>
      </c>
      <c r="F3521">
        <v>5</v>
      </c>
    </row>
    <row r="3522" spans="1:6" x14ac:dyDescent="0.25">
      <c r="A3522" t="s">
        <v>56</v>
      </c>
      <c r="B3522">
        <v>2013</v>
      </c>
      <c r="C3522" t="s">
        <v>23</v>
      </c>
      <c r="D3522" t="s">
        <v>102</v>
      </c>
      <c r="E3522" t="s">
        <v>26372</v>
      </c>
      <c r="F3522">
        <v>9</v>
      </c>
    </row>
    <row r="3523" spans="1:6" x14ac:dyDescent="0.25">
      <c r="A3523" t="s">
        <v>56</v>
      </c>
      <c r="B3523">
        <v>2013</v>
      </c>
      <c r="C3523" t="s">
        <v>23</v>
      </c>
      <c r="D3523" t="s">
        <v>107</v>
      </c>
      <c r="E3523" t="s">
        <v>26373</v>
      </c>
      <c r="F3523">
        <v>12</v>
      </c>
    </row>
    <row r="3524" spans="1:6" x14ac:dyDescent="0.25">
      <c r="A3524" t="s">
        <v>56</v>
      </c>
      <c r="B3524">
        <v>2013</v>
      </c>
      <c r="C3524" t="s">
        <v>23</v>
      </c>
      <c r="D3524" t="s">
        <v>39</v>
      </c>
      <c r="E3524" t="s">
        <v>26374</v>
      </c>
      <c r="F3524">
        <v>2</v>
      </c>
    </row>
    <row r="3525" spans="1:6" x14ac:dyDescent="0.25">
      <c r="A3525" t="s">
        <v>56</v>
      </c>
      <c r="B3525">
        <v>2013</v>
      </c>
      <c r="C3525" t="s">
        <v>23</v>
      </c>
      <c r="D3525" t="s">
        <v>103</v>
      </c>
      <c r="E3525" t="s">
        <v>26375</v>
      </c>
      <c r="F3525">
        <v>88</v>
      </c>
    </row>
    <row r="3526" spans="1:6" x14ac:dyDescent="0.25">
      <c r="A3526" t="s">
        <v>56</v>
      </c>
      <c r="B3526">
        <v>2013</v>
      </c>
      <c r="C3526" t="s">
        <v>21</v>
      </c>
      <c r="D3526" t="s">
        <v>38</v>
      </c>
      <c r="E3526" t="s">
        <v>26376</v>
      </c>
      <c r="F3526">
        <v>7</v>
      </c>
    </row>
    <row r="3527" spans="1:6" x14ac:dyDescent="0.25">
      <c r="A3527" t="s">
        <v>56</v>
      </c>
      <c r="B3527">
        <v>2013</v>
      </c>
      <c r="C3527" t="s">
        <v>21</v>
      </c>
      <c r="D3527" t="s">
        <v>40</v>
      </c>
      <c r="E3527" t="s">
        <v>26377</v>
      </c>
      <c r="F3527">
        <v>3</v>
      </c>
    </row>
    <row r="3528" spans="1:6" x14ac:dyDescent="0.25">
      <c r="A3528" t="s">
        <v>56</v>
      </c>
      <c r="B3528">
        <v>2013</v>
      </c>
      <c r="C3528" t="s">
        <v>21</v>
      </c>
      <c r="D3528" t="s">
        <v>102</v>
      </c>
      <c r="E3528" t="s">
        <v>26378</v>
      </c>
      <c r="F3528">
        <v>16</v>
      </c>
    </row>
    <row r="3529" spans="1:6" x14ac:dyDescent="0.25">
      <c r="A3529" t="s">
        <v>56</v>
      </c>
      <c r="B3529">
        <v>2013</v>
      </c>
      <c r="C3529" t="s">
        <v>21</v>
      </c>
      <c r="D3529" t="s">
        <v>107</v>
      </c>
      <c r="E3529" t="s">
        <v>26379</v>
      </c>
      <c r="F3529">
        <v>19</v>
      </c>
    </row>
    <row r="3530" spans="1:6" x14ac:dyDescent="0.25">
      <c r="A3530" t="s">
        <v>56</v>
      </c>
      <c r="B3530">
        <v>2013</v>
      </c>
      <c r="C3530" t="s">
        <v>21</v>
      </c>
      <c r="D3530" t="s">
        <v>39</v>
      </c>
      <c r="E3530" t="s">
        <v>26380</v>
      </c>
      <c r="F3530">
        <v>8</v>
      </c>
    </row>
    <row r="3531" spans="1:6" x14ac:dyDescent="0.25">
      <c r="A3531" t="s">
        <v>56</v>
      </c>
      <c r="B3531">
        <v>2013</v>
      </c>
      <c r="C3531" t="s">
        <v>21</v>
      </c>
      <c r="D3531" t="s">
        <v>103</v>
      </c>
      <c r="E3531" t="s">
        <v>26381</v>
      </c>
      <c r="F3531">
        <v>181</v>
      </c>
    </row>
    <row r="3532" spans="1:6" x14ac:dyDescent="0.25">
      <c r="A3532" t="s">
        <v>56</v>
      </c>
      <c r="B3532">
        <v>2013</v>
      </c>
      <c r="C3532" t="s">
        <v>17</v>
      </c>
      <c r="D3532" t="s">
        <v>38</v>
      </c>
      <c r="E3532" t="s">
        <v>26382</v>
      </c>
      <c r="F3532">
        <v>1</v>
      </c>
    </row>
    <row r="3533" spans="1:6" x14ac:dyDescent="0.25">
      <c r="A3533" t="s">
        <v>56</v>
      </c>
      <c r="B3533">
        <v>2013</v>
      </c>
      <c r="C3533" t="s">
        <v>17</v>
      </c>
      <c r="D3533" t="s">
        <v>40</v>
      </c>
      <c r="E3533" t="s">
        <v>26383</v>
      </c>
      <c r="F3533">
        <v>3</v>
      </c>
    </row>
    <row r="3534" spans="1:6" x14ac:dyDescent="0.25">
      <c r="A3534" t="s">
        <v>56</v>
      </c>
      <c r="B3534">
        <v>2013</v>
      </c>
      <c r="C3534" t="s">
        <v>17</v>
      </c>
      <c r="D3534" t="s">
        <v>102</v>
      </c>
      <c r="E3534" t="s">
        <v>26384</v>
      </c>
      <c r="F3534">
        <v>7</v>
      </c>
    </row>
    <row r="3535" spans="1:6" x14ac:dyDescent="0.25">
      <c r="A3535" t="s">
        <v>56</v>
      </c>
      <c r="B3535">
        <v>2013</v>
      </c>
      <c r="C3535" t="s">
        <v>17</v>
      </c>
      <c r="D3535" t="s">
        <v>107</v>
      </c>
      <c r="E3535" t="s">
        <v>26385</v>
      </c>
      <c r="F3535">
        <v>6</v>
      </c>
    </row>
    <row r="3536" spans="1:6" x14ac:dyDescent="0.25">
      <c r="A3536" t="s">
        <v>56</v>
      </c>
      <c r="B3536">
        <v>2013</v>
      </c>
      <c r="C3536" t="s">
        <v>17</v>
      </c>
      <c r="D3536" t="s">
        <v>39</v>
      </c>
      <c r="E3536" t="s">
        <v>26386</v>
      </c>
      <c r="F3536">
        <v>3</v>
      </c>
    </row>
    <row r="3537" spans="1:6" x14ac:dyDescent="0.25">
      <c r="A3537" t="s">
        <v>56</v>
      </c>
      <c r="B3537">
        <v>2013</v>
      </c>
      <c r="C3537" t="s">
        <v>17</v>
      </c>
      <c r="D3537" t="s">
        <v>103</v>
      </c>
      <c r="E3537" t="s">
        <v>26387</v>
      </c>
      <c r="F3537">
        <v>105</v>
      </c>
    </row>
    <row r="3538" spans="1:6" x14ac:dyDescent="0.25">
      <c r="A3538" t="s">
        <v>56</v>
      </c>
      <c r="B3538">
        <v>2013</v>
      </c>
      <c r="C3538" t="s">
        <v>22852</v>
      </c>
      <c r="D3538" t="s">
        <v>103</v>
      </c>
      <c r="E3538" t="s">
        <v>26388</v>
      </c>
      <c r="F3538">
        <v>1</v>
      </c>
    </row>
    <row r="3539" spans="1:6" x14ac:dyDescent="0.25">
      <c r="A3539" t="s">
        <v>56</v>
      </c>
      <c r="B3539">
        <v>2013</v>
      </c>
      <c r="C3539" t="s">
        <v>15</v>
      </c>
      <c r="D3539" t="s">
        <v>103</v>
      </c>
      <c r="E3539" t="s">
        <v>26389</v>
      </c>
      <c r="F3539">
        <v>5</v>
      </c>
    </row>
    <row r="3540" spans="1:6" x14ac:dyDescent="0.25">
      <c r="A3540" t="s">
        <v>56</v>
      </c>
      <c r="B3540">
        <v>2013</v>
      </c>
      <c r="C3540" t="s">
        <v>19</v>
      </c>
      <c r="D3540" t="s">
        <v>38</v>
      </c>
      <c r="E3540" t="s">
        <v>26390</v>
      </c>
      <c r="F3540">
        <v>3</v>
      </c>
    </row>
    <row r="3541" spans="1:6" x14ac:dyDescent="0.25">
      <c r="A3541" t="s">
        <v>56</v>
      </c>
      <c r="B3541">
        <v>2013</v>
      </c>
      <c r="C3541" t="s">
        <v>19</v>
      </c>
      <c r="D3541" t="s">
        <v>40</v>
      </c>
      <c r="E3541" t="s">
        <v>26391</v>
      </c>
      <c r="F3541">
        <v>2</v>
      </c>
    </row>
    <row r="3542" spans="1:6" x14ac:dyDescent="0.25">
      <c r="A3542" t="s">
        <v>56</v>
      </c>
      <c r="B3542">
        <v>2013</v>
      </c>
      <c r="C3542" t="s">
        <v>19</v>
      </c>
      <c r="D3542" t="s">
        <v>102</v>
      </c>
      <c r="E3542" t="s">
        <v>26392</v>
      </c>
      <c r="F3542">
        <v>15</v>
      </c>
    </row>
    <row r="3543" spans="1:6" x14ac:dyDescent="0.25">
      <c r="A3543" t="s">
        <v>56</v>
      </c>
      <c r="B3543">
        <v>2013</v>
      </c>
      <c r="C3543" t="s">
        <v>19</v>
      </c>
      <c r="D3543" t="s">
        <v>107</v>
      </c>
      <c r="E3543" t="s">
        <v>26393</v>
      </c>
      <c r="F3543">
        <v>7</v>
      </c>
    </row>
    <row r="3544" spans="1:6" x14ac:dyDescent="0.25">
      <c r="A3544" t="s">
        <v>56</v>
      </c>
      <c r="B3544">
        <v>2013</v>
      </c>
      <c r="C3544" t="s">
        <v>19</v>
      </c>
      <c r="D3544" t="s">
        <v>39</v>
      </c>
      <c r="E3544" t="s">
        <v>26394</v>
      </c>
      <c r="F3544">
        <v>5</v>
      </c>
    </row>
    <row r="3545" spans="1:6" x14ac:dyDescent="0.25">
      <c r="A3545" t="s">
        <v>56</v>
      </c>
      <c r="B3545">
        <v>2013</v>
      </c>
      <c r="C3545" t="s">
        <v>19</v>
      </c>
      <c r="D3545" t="s">
        <v>103</v>
      </c>
      <c r="E3545" t="s">
        <v>26395</v>
      </c>
      <c r="F3545">
        <v>75</v>
      </c>
    </row>
    <row r="3546" spans="1:6" x14ac:dyDescent="0.25">
      <c r="A3546" t="s">
        <v>56</v>
      </c>
      <c r="B3546">
        <v>2013</v>
      </c>
      <c r="C3546" t="s">
        <v>20</v>
      </c>
      <c r="D3546" t="s">
        <v>38</v>
      </c>
      <c r="E3546" t="s">
        <v>26396</v>
      </c>
      <c r="F3546">
        <v>1</v>
      </c>
    </row>
    <row r="3547" spans="1:6" x14ac:dyDescent="0.25">
      <c r="A3547" t="s">
        <v>56</v>
      </c>
      <c r="B3547">
        <v>2013</v>
      </c>
      <c r="C3547" t="s">
        <v>20</v>
      </c>
      <c r="D3547" t="s">
        <v>102</v>
      </c>
      <c r="E3547" t="s">
        <v>26397</v>
      </c>
      <c r="F3547">
        <v>3</v>
      </c>
    </row>
    <row r="3548" spans="1:6" x14ac:dyDescent="0.25">
      <c r="A3548" t="s">
        <v>56</v>
      </c>
      <c r="B3548">
        <v>2013</v>
      </c>
      <c r="C3548" t="s">
        <v>20</v>
      </c>
      <c r="D3548" t="s">
        <v>107</v>
      </c>
      <c r="E3548" t="s">
        <v>26398</v>
      </c>
      <c r="F3548">
        <v>4</v>
      </c>
    </row>
    <row r="3549" spans="1:6" x14ac:dyDescent="0.25">
      <c r="A3549" t="s">
        <v>56</v>
      </c>
      <c r="B3549">
        <v>2013</v>
      </c>
      <c r="C3549" t="s">
        <v>20</v>
      </c>
      <c r="D3549" t="s">
        <v>39</v>
      </c>
      <c r="E3549" t="s">
        <v>26399</v>
      </c>
      <c r="F3549">
        <v>1</v>
      </c>
    </row>
    <row r="3550" spans="1:6" x14ac:dyDescent="0.25">
      <c r="A3550" t="s">
        <v>56</v>
      </c>
      <c r="B3550">
        <v>2013</v>
      </c>
      <c r="C3550" t="s">
        <v>20</v>
      </c>
      <c r="D3550" t="s">
        <v>103</v>
      </c>
      <c r="E3550" t="s">
        <v>26400</v>
      </c>
      <c r="F3550">
        <v>6</v>
      </c>
    </row>
    <row r="3551" spans="1:6" x14ac:dyDescent="0.25">
      <c r="A3551" t="s">
        <v>56</v>
      </c>
      <c r="B3551">
        <v>2013</v>
      </c>
      <c r="C3551" t="s">
        <v>18</v>
      </c>
      <c r="D3551" t="s">
        <v>38</v>
      </c>
      <c r="E3551" t="s">
        <v>26401</v>
      </c>
      <c r="F3551">
        <v>4</v>
      </c>
    </row>
    <row r="3552" spans="1:6" x14ac:dyDescent="0.25">
      <c r="A3552" t="s">
        <v>56</v>
      </c>
      <c r="B3552">
        <v>2013</v>
      </c>
      <c r="C3552" t="s">
        <v>18</v>
      </c>
      <c r="D3552" t="s">
        <v>40</v>
      </c>
      <c r="E3552" t="s">
        <v>26402</v>
      </c>
      <c r="F3552">
        <v>1</v>
      </c>
    </row>
    <row r="3553" spans="1:6" x14ac:dyDescent="0.25">
      <c r="A3553" t="s">
        <v>56</v>
      </c>
      <c r="B3553">
        <v>2013</v>
      </c>
      <c r="C3553" t="s">
        <v>18</v>
      </c>
      <c r="D3553" t="s">
        <v>102</v>
      </c>
      <c r="E3553" t="s">
        <v>26403</v>
      </c>
      <c r="F3553">
        <v>13</v>
      </c>
    </row>
    <row r="3554" spans="1:6" x14ac:dyDescent="0.25">
      <c r="A3554" t="s">
        <v>56</v>
      </c>
      <c r="B3554">
        <v>2013</v>
      </c>
      <c r="C3554" t="s">
        <v>18</v>
      </c>
      <c r="D3554" t="s">
        <v>107</v>
      </c>
      <c r="E3554" t="s">
        <v>26404</v>
      </c>
      <c r="F3554">
        <v>10</v>
      </c>
    </row>
    <row r="3555" spans="1:6" x14ac:dyDescent="0.25">
      <c r="A3555" t="s">
        <v>56</v>
      </c>
      <c r="B3555">
        <v>2013</v>
      </c>
      <c r="C3555" t="s">
        <v>18</v>
      </c>
      <c r="D3555" t="s">
        <v>39</v>
      </c>
      <c r="E3555" t="s">
        <v>26405</v>
      </c>
      <c r="F3555">
        <v>5</v>
      </c>
    </row>
    <row r="3556" spans="1:6" x14ac:dyDescent="0.25">
      <c r="A3556" t="s">
        <v>56</v>
      </c>
      <c r="B3556">
        <v>2013</v>
      </c>
      <c r="C3556" t="s">
        <v>18</v>
      </c>
      <c r="D3556" t="s">
        <v>103</v>
      </c>
      <c r="E3556" t="s">
        <v>26406</v>
      </c>
      <c r="F3556">
        <v>64</v>
      </c>
    </row>
    <row r="3557" spans="1:6" x14ac:dyDescent="0.25">
      <c r="A3557" t="s">
        <v>56</v>
      </c>
      <c r="B3557">
        <v>2014</v>
      </c>
      <c r="C3557" t="s">
        <v>14</v>
      </c>
      <c r="D3557" t="s">
        <v>40</v>
      </c>
      <c r="E3557" t="s">
        <v>26407</v>
      </c>
      <c r="F3557">
        <v>1</v>
      </c>
    </row>
    <row r="3558" spans="1:6" x14ac:dyDescent="0.25">
      <c r="A3558" t="s">
        <v>56</v>
      </c>
      <c r="B3558">
        <v>2014</v>
      </c>
      <c r="C3558" t="s">
        <v>14</v>
      </c>
      <c r="D3558" t="s">
        <v>102</v>
      </c>
      <c r="E3558" t="s">
        <v>26408</v>
      </c>
      <c r="F3558">
        <v>7</v>
      </c>
    </row>
    <row r="3559" spans="1:6" x14ac:dyDescent="0.25">
      <c r="A3559" t="s">
        <v>56</v>
      </c>
      <c r="B3559">
        <v>2014</v>
      </c>
      <c r="C3559" t="s">
        <v>14</v>
      </c>
      <c r="D3559" t="s">
        <v>107</v>
      </c>
      <c r="E3559" t="s">
        <v>26409</v>
      </c>
      <c r="F3559">
        <v>6</v>
      </c>
    </row>
    <row r="3560" spans="1:6" x14ac:dyDescent="0.25">
      <c r="A3560" t="s">
        <v>56</v>
      </c>
      <c r="B3560">
        <v>2014</v>
      </c>
      <c r="C3560" t="s">
        <v>14</v>
      </c>
      <c r="D3560" t="s">
        <v>39</v>
      </c>
      <c r="E3560" t="s">
        <v>26410</v>
      </c>
      <c r="F3560">
        <v>8</v>
      </c>
    </row>
    <row r="3561" spans="1:6" x14ac:dyDescent="0.25">
      <c r="A3561" t="s">
        <v>56</v>
      </c>
      <c r="B3561">
        <v>2014</v>
      </c>
      <c r="C3561" t="s">
        <v>14</v>
      </c>
      <c r="D3561" t="s">
        <v>103</v>
      </c>
      <c r="E3561" t="s">
        <v>26411</v>
      </c>
      <c r="F3561">
        <v>37</v>
      </c>
    </row>
    <row r="3562" spans="1:6" x14ac:dyDescent="0.25">
      <c r="A3562" t="s">
        <v>56</v>
      </c>
      <c r="B3562">
        <v>2014</v>
      </c>
      <c r="C3562" t="s">
        <v>12</v>
      </c>
      <c r="D3562" t="s">
        <v>40</v>
      </c>
      <c r="E3562" t="s">
        <v>26412</v>
      </c>
      <c r="F3562">
        <v>1</v>
      </c>
    </row>
    <row r="3563" spans="1:6" x14ac:dyDescent="0.25">
      <c r="A3563" t="s">
        <v>56</v>
      </c>
      <c r="B3563">
        <v>2014</v>
      </c>
      <c r="C3563" t="s">
        <v>12</v>
      </c>
      <c r="D3563" t="s">
        <v>103</v>
      </c>
      <c r="E3563" t="s">
        <v>26413</v>
      </c>
      <c r="F3563">
        <v>4</v>
      </c>
    </row>
    <row r="3564" spans="1:6" x14ac:dyDescent="0.25">
      <c r="A3564" t="s">
        <v>56</v>
      </c>
      <c r="B3564">
        <v>2014</v>
      </c>
      <c r="C3564" t="s">
        <v>22</v>
      </c>
      <c r="D3564" t="s">
        <v>38</v>
      </c>
      <c r="E3564" t="s">
        <v>26414</v>
      </c>
      <c r="F3564">
        <v>7</v>
      </c>
    </row>
    <row r="3565" spans="1:6" x14ac:dyDescent="0.25">
      <c r="A3565" t="s">
        <v>56</v>
      </c>
      <c r="B3565">
        <v>2014</v>
      </c>
      <c r="C3565" t="s">
        <v>22</v>
      </c>
      <c r="D3565" t="s">
        <v>40</v>
      </c>
      <c r="E3565" t="s">
        <v>26415</v>
      </c>
      <c r="F3565">
        <v>7</v>
      </c>
    </row>
    <row r="3566" spans="1:6" x14ac:dyDescent="0.25">
      <c r="A3566" t="s">
        <v>56</v>
      </c>
      <c r="B3566">
        <v>2014</v>
      </c>
      <c r="C3566" t="s">
        <v>22</v>
      </c>
      <c r="D3566" t="s">
        <v>102</v>
      </c>
      <c r="E3566" t="s">
        <v>26416</v>
      </c>
      <c r="F3566">
        <v>26</v>
      </c>
    </row>
    <row r="3567" spans="1:6" x14ac:dyDescent="0.25">
      <c r="A3567" t="s">
        <v>56</v>
      </c>
      <c r="B3567">
        <v>2014</v>
      </c>
      <c r="C3567" t="s">
        <v>22</v>
      </c>
      <c r="D3567" t="s">
        <v>107</v>
      </c>
      <c r="E3567" t="s">
        <v>26417</v>
      </c>
      <c r="F3567">
        <v>24</v>
      </c>
    </row>
    <row r="3568" spans="1:6" x14ac:dyDescent="0.25">
      <c r="A3568" t="s">
        <v>56</v>
      </c>
      <c r="B3568">
        <v>2014</v>
      </c>
      <c r="C3568" t="s">
        <v>22</v>
      </c>
      <c r="D3568" t="s">
        <v>39</v>
      </c>
      <c r="E3568" t="s">
        <v>26418</v>
      </c>
      <c r="F3568">
        <v>6</v>
      </c>
    </row>
    <row r="3569" spans="1:6" x14ac:dyDescent="0.25">
      <c r="A3569" t="s">
        <v>56</v>
      </c>
      <c r="B3569">
        <v>2014</v>
      </c>
      <c r="C3569" t="s">
        <v>22</v>
      </c>
      <c r="D3569" t="s">
        <v>103</v>
      </c>
      <c r="E3569" t="s">
        <v>26419</v>
      </c>
      <c r="F3569">
        <v>180</v>
      </c>
    </row>
    <row r="3570" spans="1:6" x14ac:dyDescent="0.25">
      <c r="A3570" t="s">
        <v>56</v>
      </c>
      <c r="B3570">
        <v>2014</v>
      </c>
      <c r="C3570" t="s">
        <v>23</v>
      </c>
      <c r="D3570" t="s">
        <v>38</v>
      </c>
      <c r="E3570" t="s">
        <v>26420</v>
      </c>
      <c r="F3570">
        <v>7</v>
      </c>
    </row>
    <row r="3571" spans="1:6" x14ac:dyDescent="0.25">
      <c r="A3571" t="s">
        <v>56</v>
      </c>
      <c r="B3571">
        <v>2014</v>
      </c>
      <c r="C3571" t="s">
        <v>23</v>
      </c>
      <c r="D3571" t="s">
        <v>40</v>
      </c>
      <c r="E3571" t="s">
        <v>26421</v>
      </c>
      <c r="F3571">
        <v>1</v>
      </c>
    </row>
    <row r="3572" spans="1:6" x14ac:dyDescent="0.25">
      <c r="A3572" t="s">
        <v>56</v>
      </c>
      <c r="B3572">
        <v>2014</v>
      </c>
      <c r="C3572" t="s">
        <v>23</v>
      </c>
      <c r="D3572" t="s">
        <v>102</v>
      </c>
      <c r="E3572" t="s">
        <v>26422</v>
      </c>
      <c r="F3572">
        <v>7</v>
      </c>
    </row>
    <row r="3573" spans="1:6" x14ac:dyDescent="0.25">
      <c r="A3573" t="s">
        <v>56</v>
      </c>
      <c r="B3573">
        <v>2014</v>
      </c>
      <c r="C3573" t="s">
        <v>23</v>
      </c>
      <c r="D3573" t="s">
        <v>107</v>
      </c>
      <c r="E3573" t="s">
        <v>26423</v>
      </c>
      <c r="F3573">
        <v>9</v>
      </c>
    </row>
    <row r="3574" spans="1:6" x14ac:dyDescent="0.25">
      <c r="A3574" t="s">
        <v>56</v>
      </c>
      <c r="B3574">
        <v>2014</v>
      </c>
      <c r="C3574" t="s">
        <v>23</v>
      </c>
      <c r="D3574" t="s">
        <v>39</v>
      </c>
      <c r="E3574" t="s">
        <v>26424</v>
      </c>
      <c r="F3574">
        <v>1</v>
      </c>
    </row>
    <row r="3575" spans="1:6" x14ac:dyDescent="0.25">
      <c r="A3575" t="s">
        <v>56</v>
      </c>
      <c r="B3575">
        <v>2014</v>
      </c>
      <c r="C3575" t="s">
        <v>23</v>
      </c>
      <c r="D3575" t="s">
        <v>103</v>
      </c>
      <c r="E3575" t="s">
        <v>26425</v>
      </c>
      <c r="F3575">
        <v>74</v>
      </c>
    </row>
    <row r="3576" spans="1:6" x14ac:dyDescent="0.25">
      <c r="A3576" t="s">
        <v>56</v>
      </c>
      <c r="B3576">
        <v>2014</v>
      </c>
      <c r="C3576" t="s">
        <v>21</v>
      </c>
      <c r="D3576" t="s">
        <v>38</v>
      </c>
      <c r="E3576" t="s">
        <v>26426</v>
      </c>
      <c r="F3576">
        <v>5</v>
      </c>
    </row>
    <row r="3577" spans="1:6" x14ac:dyDescent="0.25">
      <c r="A3577" t="s">
        <v>56</v>
      </c>
      <c r="B3577">
        <v>2014</v>
      </c>
      <c r="C3577" t="s">
        <v>21</v>
      </c>
      <c r="D3577" t="s">
        <v>40</v>
      </c>
      <c r="E3577" t="s">
        <v>26427</v>
      </c>
      <c r="F3577">
        <v>13</v>
      </c>
    </row>
    <row r="3578" spans="1:6" x14ac:dyDescent="0.25">
      <c r="A3578" t="s">
        <v>56</v>
      </c>
      <c r="B3578">
        <v>2014</v>
      </c>
      <c r="C3578" t="s">
        <v>21</v>
      </c>
      <c r="D3578" t="s">
        <v>102</v>
      </c>
      <c r="E3578" t="s">
        <v>26428</v>
      </c>
      <c r="F3578">
        <v>25</v>
      </c>
    </row>
    <row r="3579" spans="1:6" x14ac:dyDescent="0.25">
      <c r="A3579" t="s">
        <v>56</v>
      </c>
      <c r="B3579">
        <v>2014</v>
      </c>
      <c r="C3579" t="s">
        <v>21</v>
      </c>
      <c r="D3579" t="s">
        <v>107</v>
      </c>
      <c r="E3579" t="s">
        <v>26429</v>
      </c>
      <c r="F3579">
        <v>21</v>
      </c>
    </row>
    <row r="3580" spans="1:6" x14ac:dyDescent="0.25">
      <c r="A3580" t="s">
        <v>56</v>
      </c>
      <c r="B3580">
        <v>2014</v>
      </c>
      <c r="C3580" t="s">
        <v>21</v>
      </c>
      <c r="D3580" t="s">
        <v>39</v>
      </c>
      <c r="E3580" t="s">
        <v>26430</v>
      </c>
      <c r="F3580">
        <v>6</v>
      </c>
    </row>
    <row r="3581" spans="1:6" x14ac:dyDescent="0.25">
      <c r="A3581" t="s">
        <v>56</v>
      </c>
      <c r="B3581">
        <v>2014</v>
      </c>
      <c r="C3581" t="s">
        <v>21</v>
      </c>
      <c r="D3581" t="s">
        <v>103</v>
      </c>
      <c r="E3581" t="s">
        <v>26431</v>
      </c>
      <c r="F3581">
        <v>170</v>
      </c>
    </row>
    <row r="3582" spans="1:6" x14ac:dyDescent="0.25">
      <c r="A3582" t="s">
        <v>56</v>
      </c>
      <c r="B3582">
        <v>2014</v>
      </c>
      <c r="C3582" t="s">
        <v>17</v>
      </c>
      <c r="D3582" t="s">
        <v>38</v>
      </c>
      <c r="E3582" t="s">
        <v>26432</v>
      </c>
      <c r="F3582">
        <v>6</v>
      </c>
    </row>
    <row r="3583" spans="1:6" x14ac:dyDescent="0.25">
      <c r="A3583" t="s">
        <v>56</v>
      </c>
      <c r="B3583">
        <v>2014</v>
      </c>
      <c r="C3583" t="s">
        <v>17</v>
      </c>
      <c r="D3583" t="s">
        <v>40</v>
      </c>
      <c r="E3583" t="s">
        <v>26433</v>
      </c>
      <c r="F3583">
        <v>3</v>
      </c>
    </row>
    <row r="3584" spans="1:6" x14ac:dyDescent="0.25">
      <c r="A3584" t="s">
        <v>56</v>
      </c>
      <c r="B3584">
        <v>2014</v>
      </c>
      <c r="C3584" t="s">
        <v>17</v>
      </c>
      <c r="D3584" t="s">
        <v>102</v>
      </c>
      <c r="E3584" t="s">
        <v>26434</v>
      </c>
      <c r="F3584">
        <v>11</v>
      </c>
    </row>
    <row r="3585" spans="1:6" x14ac:dyDescent="0.25">
      <c r="A3585" t="s">
        <v>56</v>
      </c>
      <c r="B3585">
        <v>2014</v>
      </c>
      <c r="C3585" t="s">
        <v>17</v>
      </c>
      <c r="D3585" t="s">
        <v>107</v>
      </c>
      <c r="E3585" t="s">
        <v>26435</v>
      </c>
      <c r="F3585">
        <v>11</v>
      </c>
    </row>
    <row r="3586" spans="1:6" x14ac:dyDescent="0.25">
      <c r="A3586" t="s">
        <v>56</v>
      </c>
      <c r="B3586">
        <v>2014</v>
      </c>
      <c r="C3586" t="s">
        <v>17</v>
      </c>
      <c r="D3586" t="s">
        <v>39</v>
      </c>
      <c r="E3586" t="s">
        <v>26436</v>
      </c>
      <c r="F3586">
        <v>4</v>
      </c>
    </row>
    <row r="3587" spans="1:6" x14ac:dyDescent="0.25">
      <c r="A3587" t="s">
        <v>56</v>
      </c>
      <c r="B3587">
        <v>2014</v>
      </c>
      <c r="C3587" t="s">
        <v>17</v>
      </c>
      <c r="D3587" t="s">
        <v>103</v>
      </c>
      <c r="E3587" t="s">
        <v>26437</v>
      </c>
      <c r="F3587">
        <v>109</v>
      </c>
    </row>
    <row r="3588" spans="1:6" x14ac:dyDescent="0.25">
      <c r="A3588" t="s">
        <v>56</v>
      </c>
      <c r="B3588">
        <v>2014</v>
      </c>
      <c r="C3588" t="s">
        <v>22852</v>
      </c>
      <c r="D3588" t="s">
        <v>38</v>
      </c>
      <c r="E3588" t="s">
        <v>26438</v>
      </c>
      <c r="F3588">
        <v>1</v>
      </c>
    </row>
    <row r="3589" spans="1:6" x14ac:dyDescent="0.25">
      <c r="A3589" t="s">
        <v>56</v>
      </c>
      <c r="B3589">
        <v>2014</v>
      </c>
      <c r="C3589" t="s">
        <v>22852</v>
      </c>
      <c r="D3589" t="s">
        <v>103</v>
      </c>
      <c r="E3589" t="s">
        <v>26439</v>
      </c>
      <c r="F3589">
        <v>11</v>
      </c>
    </row>
    <row r="3590" spans="1:6" x14ac:dyDescent="0.25">
      <c r="A3590" t="s">
        <v>56</v>
      </c>
      <c r="B3590">
        <v>2014</v>
      </c>
      <c r="C3590" t="s">
        <v>19</v>
      </c>
      <c r="D3590" t="s">
        <v>38</v>
      </c>
      <c r="E3590" t="s">
        <v>26440</v>
      </c>
      <c r="F3590">
        <v>2</v>
      </c>
    </row>
    <row r="3591" spans="1:6" x14ac:dyDescent="0.25">
      <c r="A3591" t="s">
        <v>56</v>
      </c>
      <c r="B3591">
        <v>2014</v>
      </c>
      <c r="C3591" t="s">
        <v>19</v>
      </c>
      <c r="D3591" t="s">
        <v>40</v>
      </c>
      <c r="E3591" t="s">
        <v>26441</v>
      </c>
      <c r="F3591">
        <v>6</v>
      </c>
    </row>
    <row r="3592" spans="1:6" x14ac:dyDescent="0.25">
      <c r="A3592" t="s">
        <v>56</v>
      </c>
      <c r="B3592">
        <v>2014</v>
      </c>
      <c r="C3592" t="s">
        <v>19</v>
      </c>
      <c r="D3592" t="s">
        <v>102</v>
      </c>
      <c r="E3592" t="s">
        <v>26442</v>
      </c>
      <c r="F3592">
        <v>9</v>
      </c>
    </row>
    <row r="3593" spans="1:6" x14ac:dyDescent="0.25">
      <c r="A3593" t="s">
        <v>56</v>
      </c>
      <c r="B3593">
        <v>2014</v>
      </c>
      <c r="C3593" t="s">
        <v>19</v>
      </c>
      <c r="D3593" t="s">
        <v>107</v>
      </c>
      <c r="E3593" t="s">
        <v>26443</v>
      </c>
      <c r="F3593">
        <v>11</v>
      </c>
    </row>
    <row r="3594" spans="1:6" x14ac:dyDescent="0.25">
      <c r="A3594" t="s">
        <v>56</v>
      </c>
      <c r="B3594">
        <v>2014</v>
      </c>
      <c r="C3594" t="s">
        <v>19</v>
      </c>
      <c r="D3594" t="s">
        <v>39</v>
      </c>
      <c r="E3594" t="s">
        <v>26444</v>
      </c>
      <c r="F3594">
        <v>3</v>
      </c>
    </row>
    <row r="3595" spans="1:6" x14ac:dyDescent="0.25">
      <c r="A3595" t="s">
        <v>56</v>
      </c>
      <c r="B3595">
        <v>2014</v>
      </c>
      <c r="C3595" t="s">
        <v>19</v>
      </c>
      <c r="D3595" t="s">
        <v>103</v>
      </c>
      <c r="E3595" t="s">
        <v>26445</v>
      </c>
      <c r="F3595">
        <v>68</v>
      </c>
    </row>
    <row r="3596" spans="1:6" x14ac:dyDescent="0.25">
      <c r="A3596" t="s">
        <v>56</v>
      </c>
      <c r="B3596">
        <v>2014</v>
      </c>
      <c r="C3596" t="s">
        <v>20</v>
      </c>
      <c r="D3596" t="s">
        <v>38</v>
      </c>
      <c r="E3596" t="s">
        <v>26446</v>
      </c>
      <c r="F3596">
        <v>1</v>
      </c>
    </row>
    <row r="3597" spans="1:6" x14ac:dyDescent="0.25">
      <c r="A3597" t="s">
        <v>56</v>
      </c>
      <c r="B3597">
        <v>2014</v>
      </c>
      <c r="C3597" t="s">
        <v>20</v>
      </c>
      <c r="D3597" t="s">
        <v>40</v>
      </c>
      <c r="E3597" t="s">
        <v>26447</v>
      </c>
      <c r="F3597">
        <v>1</v>
      </c>
    </row>
    <row r="3598" spans="1:6" x14ac:dyDescent="0.25">
      <c r="A3598" t="s">
        <v>56</v>
      </c>
      <c r="B3598">
        <v>2014</v>
      </c>
      <c r="C3598" t="s">
        <v>20</v>
      </c>
      <c r="D3598" t="s">
        <v>102</v>
      </c>
      <c r="E3598" t="s">
        <v>26448</v>
      </c>
      <c r="F3598">
        <v>4</v>
      </c>
    </row>
    <row r="3599" spans="1:6" x14ac:dyDescent="0.25">
      <c r="A3599" t="s">
        <v>56</v>
      </c>
      <c r="B3599">
        <v>2014</v>
      </c>
      <c r="C3599" t="s">
        <v>20</v>
      </c>
      <c r="D3599" t="s">
        <v>107</v>
      </c>
      <c r="E3599" t="s">
        <v>26449</v>
      </c>
      <c r="F3599">
        <v>1</v>
      </c>
    </row>
    <row r="3600" spans="1:6" x14ac:dyDescent="0.25">
      <c r="A3600" t="s">
        <v>56</v>
      </c>
      <c r="B3600">
        <v>2014</v>
      </c>
      <c r="C3600" t="s">
        <v>20</v>
      </c>
      <c r="D3600" t="s">
        <v>39</v>
      </c>
      <c r="E3600" t="s">
        <v>26450</v>
      </c>
      <c r="F3600">
        <v>1</v>
      </c>
    </row>
    <row r="3601" spans="1:6" x14ac:dyDescent="0.25">
      <c r="A3601" t="s">
        <v>56</v>
      </c>
      <c r="B3601">
        <v>2014</v>
      </c>
      <c r="C3601" t="s">
        <v>20</v>
      </c>
      <c r="D3601" t="s">
        <v>103</v>
      </c>
      <c r="E3601" t="s">
        <v>26451</v>
      </c>
      <c r="F3601">
        <v>14</v>
      </c>
    </row>
    <row r="3602" spans="1:6" x14ac:dyDescent="0.25">
      <c r="A3602" t="s">
        <v>56</v>
      </c>
      <c r="B3602">
        <v>2014</v>
      </c>
      <c r="C3602" t="s">
        <v>18</v>
      </c>
      <c r="D3602" t="s">
        <v>40</v>
      </c>
      <c r="E3602" t="s">
        <v>26452</v>
      </c>
      <c r="F3602">
        <v>2</v>
      </c>
    </row>
    <row r="3603" spans="1:6" x14ac:dyDescent="0.25">
      <c r="A3603" t="s">
        <v>56</v>
      </c>
      <c r="B3603">
        <v>2014</v>
      </c>
      <c r="C3603" t="s">
        <v>18</v>
      </c>
      <c r="D3603" t="s">
        <v>102</v>
      </c>
      <c r="E3603" t="s">
        <v>26453</v>
      </c>
      <c r="F3603">
        <v>13</v>
      </c>
    </row>
    <row r="3604" spans="1:6" x14ac:dyDescent="0.25">
      <c r="A3604" t="s">
        <v>56</v>
      </c>
      <c r="B3604">
        <v>2014</v>
      </c>
      <c r="C3604" t="s">
        <v>18</v>
      </c>
      <c r="D3604" t="s">
        <v>107</v>
      </c>
      <c r="E3604" t="s">
        <v>26454</v>
      </c>
      <c r="F3604">
        <v>5</v>
      </c>
    </row>
    <row r="3605" spans="1:6" x14ac:dyDescent="0.25">
      <c r="A3605" t="s">
        <v>56</v>
      </c>
      <c r="B3605">
        <v>2014</v>
      </c>
      <c r="C3605" t="s">
        <v>18</v>
      </c>
      <c r="D3605" t="s">
        <v>39</v>
      </c>
      <c r="E3605" t="s">
        <v>26455</v>
      </c>
      <c r="F3605">
        <v>2</v>
      </c>
    </row>
    <row r="3606" spans="1:6" x14ac:dyDescent="0.25">
      <c r="A3606" t="s">
        <v>56</v>
      </c>
      <c r="B3606">
        <v>2014</v>
      </c>
      <c r="C3606" t="s">
        <v>18</v>
      </c>
      <c r="D3606" t="s">
        <v>103</v>
      </c>
      <c r="E3606" t="s">
        <v>26456</v>
      </c>
      <c r="F3606">
        <v>73</v>
      </c>
    </row>
    <row r="3607" spans="1:6" x14ac:dyDescent="0.25">
      <c r="A3607" t="s">
        <v>47</v>
      </c>
      <c r="B3607">
        <v>2010</v>
      </c>
      <c r="C3607" t="s">
        <v>14</v>
      </c>
      <c r="D3607" t="s">
        <v>40</v>
      </c>
      <c r="E3607" t="s">
        <v>26457</v>
      </c>
      <c r="F3607">
        <v>3</v>
      </c>
    </row>
    <row r="3608" spans="1:6" x14ac:dyDescent="0.25">
      <c r="A3608" t="s">
        <v>47</v>
      </c>
      <c r="B3608">
        <v>2010</v>
      </c>
      <c r="C3608" t="s">
        <v>14</v>
      </c>
      <c r="D3608" t="s">
        <v>102</v>
      </c>
      <c r="E3608" t="s">
        <v>26458</v>
      </c>
      <c r="F3608">
        <v>9</v>
      </c>
    </row>
    <row r="3609" spans="1:6" x14ac:dyDescent="0.25">
      <c r="A3609" t="s">
        <v>47</v>
      </c>
      <c r="B3609">
        <v>2010</v>
      </c>
      <c r="C3609" t="s">
        <v>14</v>
      </c>
      <c r="D3609" t="s">
        <v>107</v>
      </c>
      <c r="E3609" t="s">
        <v>26459</v>
      </c>
      <c r="F3609">
        <v>6</v>
      </c>
    </row>
    <row r="3610" spans="1:6" x14ac:dyDescent="0.25">
      <c r="A3610" t="s">
        <v>47</v>
      </c>
      <c r="B3610">
        <v>2010</v>
      </c>
      <c r="C3610" t="s">
        <v>14</v>
      </c>
      <c r="D3610" t="s">
        <v>39</v>
      </c>
      <c r="E3610" t="s">
        <v>26460</v>
      </c>
      <c r="F3610">
        <v>1</v>
      </c>
    </row>
    <row r="3611" spans="1:6" x14ac:dyDescent="0.25">
      <c r="A3611" t="s">
        <v>47</v>
      </c>
      <c r="B3611">
        <v>2010</v>
      </c>
      <c r="C3611" t="s">
        <v>14</v>
      </c>
      <c r="D3611" t="s">
        <v>103</v>
      </c>
      <c r="E3611" t="s">
        <v>26461</v>
      </c>
      <c r="F3611">
        <v>192</v>
      </c>
    </row>
    <row r="3612" spans="1:6" x14ac:dyDescent="0.25">
      <c r="A3612" t="s">
        <v>47</v>
      </c>
      <c r="B3612">
        <v>2010</v>
      </c>
      <c r="C3612" t="s">
        <v>12</v>
      </c>
      <c r="D3612" t="s">
        <v>102</v>
      </c>
      <c r="E3612" t="s">
        <v>26462</v>
      </c>
      <c r="F3612">
        <v>2</v>
      </c>
    </row>
    <row r="3613" spans="1:6" x14ac:dyDescent="0.25">
      <c r="A3613" t="s">
        <v>47</v>
      </c>
      <c r="B3613">
        <v>2010</v>
      </c>
      <c r="C3613" t="s">
        <v>12</v>
      </c>
      <c r="D3613" t="s">
        <v>103</v>
      </c>
      <c r="E3613" t="s">
        <v>26463</v>
      </c>
      <c r="F3613">
        <v>18</v>
      </c>
    </row>
    <row r="3614" spans="1:6" x14ac:dyDescent="0.25">
      <c r="A3614" t="s">
        <v>47</v>
      </c>
      <c r="B3614">
        <v>2010</v>
      </c>
      <c r="C3614" t="s">
        <v>22</v>
      </c>
      <c r="D3614" t="s">
        <v>38</v>
      </c>
      <c r="E3614" t="s">
        <v>26464</v>
      </c>
      <c r="F3614">
        <v>1</v>
      </c>
    </row>
    <row r="3615" spans="1:6" x14ac:dyDescent="0.25">
      <c r="A3615" t="s">
        <v>47</v>
      </c>
      <c r="B3615">
        <v>2010</v>
      </c>
      <c r="C3615" t="s">
        <v>22</v>
      </c>
      <c r="D3615" t="s">
        <v>40</v>
      </c>
      <c r="E3615" t="s">
        <v>26465</v>
      </c>
      <c r="F3615">
        <v>1</v>
      </c>
    </row>
    <row r="3616" spans="1:6" x14ac:dyDescent="0.25">
      <c r="A3616" t="s">
        <v>47</v>
      </c>
      <c r="B3616">
        <v>2010</v>
      </c>
      <c r="C3616" t="s">
        <v>22</v>
      </c>
      <c r="D3616" t="s">
        <v>102</v>
      </c>
      <c r="E3616" t="s">
        <v>26466</v>
      </c>
      <c r="F3616">
        <v>9</v>
      </c>
    </row>
    <row r="3617" spans="1:6" x14ac:dyDescent="0.25">
      <c r="A3617" t="s">
        <v>47</v>
      </c>
      <c r="B3617">
        <v>2010</v>
      </c>
      <c r="C3617" t="s">
        <v>22</v>
      </c>
      <c r="D3617" t="s">
        <v>107</v>
      </c>
      <c r="E3617" t="s">
        <v>26467</v>
      </c>
      <c r="F3617">
        <v>9</v>
      </c>
    </row>
    <row r="3618" spans="1:6" x14ac:dyDescent="0.25">
      <c r="A3618" t="s">
        <v>47</v>
      </c>
      <c r="B3618">
        <v>2010</v>
      </c>
      <c r="C3618" t="s">
        <v>22</v>
      </c>
      <c r="D3618" t="s">
        <v>39</v>
      </c>
      <c r="E3618" t="s">
        <v>26468</v>
      </c>
      <c r="F3618">
        <v>5</v>
      </c>
    </row>
    <row r="3619" spans="1:6" x14ac:dyDescent="0.25">
      <c r="A3619" t="s">
        <v>47</v>
      </c>
      <c r="B3619">
        <v>2010</v>
      </c>
      <c r="C3619" t="s">
        <v>22</v>
      </c>
      <c r="D3619" t="s">
        <v>103</v>
      </c>
      <c r="E3619" t="s">
        <v>26469</v>
      </c>
      <c r="F3619">
        <v>118</v>
      </c>
    </row>
    <row r="3620" spans="1:6" x14ac:dyDescent="0.25">
      <c r="A3620" t="s">
        <v>47</v>
      </c>
      <c r="B3620">
        <v>2010</v>
      </c>
      <c r="C3620" t="s">
        <v>23</v>
      </c>
      <c r="D3620" t="s">
        <v>40</v>
      </c>
      <c r="E3620" t="s">
        <v>26470</v>
      </c>
      <c r="F3620">
        <v>1</v>
      </c>
    </row>
    <row r="3621" spans="1:6" x14ac:dyDescent="0.25">
      <c r="A3621" t="s">
        <v>47</v>
      </c>
      <c r="B3621">
        <v>2010</v>
      </c>
      <c r="C3621" t="s">
        <v>23</v>
      </c>
      <c r="D3621" t="s">
        <v>102</v>
      </c>
      <c r="E3621" t="s">
        <v>26471</v>
      </c>
      <c r="F3621">
        <v>11</v>
      </c>
    </row>
    <row r="3622" spans="1:6" x14ac:dyDescent="0.25">
      <c r="A3622" t="s">
        <v>47</v>
      </c>
      <c r="B3622">
        <v>2010</v>
      </c>
      <c r="C3622" t="s">
        <v>23</v>
      </c>
      <c r="D3622" t="s">
        <v>107</v>
      </c>
      <c r="E3622" t="s">
        <v>26472</v>
      </c>
      <c r="F3622">
        <v>4</v>
      </c>
    </row>
    <row r="3623" spans="1:6" x14ac:dyDescent="0.25">
      <c r="A3623" t="s">
        <v>47</v>
      </c>
      <c r="B3623">
        <v>2010</v>
      </c>
      <c r="C3623" t="s">
        <v>23</v>
      </c>
      <c r="D3623" t="s">
        <v>39</v>
      </c>
      <c r="E3623" t="s">
        <v>26473</v>
      </c>
      <c r="F3623">
        <v>5</v>
      </c>
    </row>
    <row r="3624" spans="1:6" x14ac:dyDescent="0.25">
      <c r="A3624" t="s">
        <v>47</v>
      </c>
      <c r="B3624">
        <v>2010</v>
      </c>
      <c r="C3624" t="s">
        <v>23</v>
      </c>
      <c r="D3624" t="s">
        <v>103</v>
      </c>
      <c r="E3624" t="s">
        <v>26474</v>
      </c>
      <c r="F3624">
        <v>127</v>
      </c>
    </row>
    <row r="3625" spans="1:6" x14ac:dyDescent="0.25">
      <c r="A3625" t="s">
        <v>47</v>
      </c>
      <c r="B3625">
        <v>2010</v>
      </c>
      <c r="C3625" t="s">
        <v>21</v>
      </c>
      <c r="D3625" t="s">
        <v>40</v>
      </c>
      <c r="E3625" t="s">
        <v>26475</v>
      </c>
      <c r="F3625">
        <v>2</v>
      </c>
    </row>
    <row r="3626" spans="1:6" x14ac:dyDescent="0.25">
      <c r="A3626" t="s">
        <v>47</v>
      </c>
      <c r="B3626">
        <v>2010</v>
      </c>
      <c r="C3626" t="s">
        <v>21</v>
      </c>
      <c r="D3626" t="s">
        <v>107</v>
      </c>
      <c r="E3626" t="s">
        <v>26476</v>
      </c>
      <c r="F3626">
        <v>4</v>
      </c>
    </row>
    <row r="3627" spans="1:6" x14ac:dyDescent="0.25">
      <c r="A3627" t="s">
        <v>47</v>
      </c>
      <c r="B3627">
        <v>2010</v>
      </c>
      <c r="C3627" t="s">
        <v>21</v>
      </c>
      <c r="D3627" t="s">
        <v>103</v>
      </c>
      <c r="E3627" t="s">
        <v>26477</v>
      </c>
      <c r="F3627">
        <v>78</v>
      </c>
    </row>
    <row r="3628" spans="1:6" x14ac:dyDescent="0.25">
      <c r="A3628" t="s">
        <v>47</v>
      </c>
      <c r="B3628">
        <v>2010</v>
      </c>
      <c r="C3628" t="s">
        <v>17</v>
      </c>
      <c r="D3628" t="s">
        <v>40</v>
      </c>
      <c r="E3628" t="s">
        <v>26478</v>
      </c>
      <c r="F3628">
        <v>1</v>
      </c>
    </row>
    <row r="3629" spans="1:6" x14ac:dyDescent="0.25">
      <c r="A3629" t="s">
        <v>47</v>
      </c>
      <c r="B3629">
        <v>2010</v>
      </c>
      <c r="C3629" t="s">
        <v>17</v>
      </c>
      <c r="D3629" t="s">
        <v>102</v>
      </c>
      <c r="E3629" t="s">
        <v>26479</v>
      </c>
      <c r="F3629">
        <v>10</v>
      </c>
    </row>
    <row r="3630" spans="1:6" x14ac:dyDescent="0.25">
      <c r="A3630" t="s">
        <v>47</v>
      </c>
      <c r="B3630">
        <v>2010</v>
      </c>
      <c r="C3630" t="s">
        <v>17</v>
      </c>
      <c r="D3630" t="s">
        <v>107</v>
      </c>
      <c r="E3630" t="s">
        <v>26480</v>
      </c>
      <c r="F3630">
        <v>5</v>
      </c>
    </row>
    <row r="3631" spans="1:6" x14ac:dyDescent="0.25">
      <c r="A3631" t="s">
        <v>47</v>
      </c>
      <c r="B3631">
        <v>2010</v>
      </c>
      <c r="C3631" t="s">
        <v>17</v>
      </c>
      <c r="D3631" t="s">
        <v>103</v>
      </c>
      <c r="E3631" t="s">
        <v>26481</v>
      </c>
      <c r="F3631">
        <v>142</v>
      </c>
    </row>
    <row r="3632" spans="1:6" x14ac:dyDescent="0.25">
      <c r="A3632" t="s">
        <v>47</v>
      </c>
      <c r="B3632">
        <v>2010</v>
      </c>
      <c r="C3632" t="s">
        <v>22852</v>
      </c>
      <c r="D3632" t="s">
        <v>107</v>
      </c>
      <c r="E3632" t="s">
        <v>26482</v>
      </c>
      <c r="F3632">
        <v>1</v>
      </c>
    </row>
    <row r="3633" spans="1:6" x14ac:dyDescent="0.25">
      <c r="A3633" t="s">
        <v>47</v>
      </c>
      <c r="B3633">
        <v>2010</v>
      </c>
      <c r="C3633" t="s">
        <v>22852</v>
      </c>
      <c r="D3633" t="s">
        <v>103</v>
      </c>
      <c r="E3633" t="s">
        <v>26483</v>
      </c>
      <c r="F3633">
        <v>1</v>
      </c>
    </row>
    <row r="3634" spans="1:6" x14ac:dyDescent="0.25">
      <c r="A3634" t="s">
        <v>47</v>
      </c>
      <c r="B3634">
        <v>2010</v>
      </c>
      <c r="C3634" t="s">
        <v>15</v>
      </c>
      <c r="D3634" t="s">
        <v>102</v>
      </c>
      <c r="E3634" t="s">
        <v>26484</v>
      </c>
      <c r="F3634">
        <v>1</v>
      </c>
    </row>
    <row r="3635" spans="1:6" x14ac:dyDescent="0.25">
      <c r="A3635" t="s">
        <v>47</v>
      </c>
      <c r="B3635">
        <v>2010</v>
      </c>
      <c r="C3635" t="s">
        <v>15</v>
      </c>
      <c r="D3635" t="s">
        <v>107</v>
      </c>
      <c r="E3635" t="s">
        <v>26485</v>
      </c>
      <c r="F3635">
        <v>1</v>
      </c>
    </row>
    <row r="3636" spans="1:6" x14ac:dyDescent="0.25">
      <c r="A3636" t="s">
        <v>47</v>
      </c>
      <c r="B3636">
        <v>2010</v>
      </c>
      <c r="C3636" t="s">
        <v>15</v>
      </c>
      <c r="D3636" t="s">
        <v>103</v>
      </c>
      <c r="E3636" t="s">
        <v>26486</v>
      </c>
      <c r="F3636">
        <v>24</v>
      </c>
    </row>
    <row r="3637" spans="1:6" x14ac:dyDescent="0.25">
      <c r="A3637" t="s">
        <v>47</v>
      </c>
      <c r="B3637">
        <v>2010</v>
      </c>
      <c r="C3637" t="s">
        <v>19</v>
      </c>
      <c r="D3637" t="s">
        <v>40</v>
      </c>
      <c r="E3637" t="s">
        <v>26487</v>
      </c>
      <c r="F3637">
        <v>2</v>
      </c>
    </row>
    <row r="3638" spans="1:6" x14ac:dyDescent="0.25">
      <c r="A3638" t="s">
        <v>47</v>
      </c>
      <c r="B3638">
        <v>2010</v>
      </c>
      <c r="C3638" t="s">
        <v>19</v>
      </c>
      <c r="D3638" t="s">
        <v>102</v>
      </c>
      <c r="E3638" t="s">
        <v>26488</v>
      </c>
      <c r="F3638">
        <v>9</v>
      </c>
    </row>
    <row r="3639" spans="1:6" x14ac:dyDescent="0.25">
      <c r="A3639" t="s">
        <v>47</v>
      </c>
      <c r="B3639">
        <v>2010</v>
      </c>
      <c r="C3639" t="s">
        <v>19</v>
      </c>
      <c r="D3639" t="s">
        <v>107</v>
      </c>
      <c r="E3639" t="s">
        <v>26489</v>
      </c>
      <c r="F3639">
        <v>4</v>
      </c>
    </row>
    <row r="3640" spans="1:6" x14ac:dyDescent="0.25">
      <c r="A3640" t="s">
        <v>47</v>
      </c>
      <c r="B3640">
        <v>2010</v>
      </c>
      <c r="C3640" t="s">
        <v>19</v>
      </c>
      <c r="D3640" t="s">
        <v>39</v>
      </c>
      <c r="E3640" t="s">
        <v>26490</v>
      </c>
      <c r="F3640">
        <v>2</v>
      </c>
    </row>
    <row r="3641" spans="1:6" x14ac:dyDescent="0.25">
      <c r="A3641" t="s">
        <v>47</v>
      </c>
      <c r="B3641">
        <v>2010</v>
      </c>
      <c r="C3641" t="s">
        <v>19</v>
      </c>
      <c r="D3641" t="s">
        <v>103</v>
      </c>
      <c r="E3641" t="s">
        <v>26491</v>
      </c>
      <c r="F3641">
        <v>121</v>
      </c>
    </row>
    <row r="3642" spans="1:6" x14ac:dyDescent="0.25">
      <c r="A3642" t="s">
        <v>47</v>
      </c>
      <c r="B3642">
        <v>2010</v>
      </c>
      <c r="C3642" t="s">
        <v>20</v>
      </c>
      <c r="D3642" t="s">
        <v>102</v>
      </c>
      <c r="E3642" t="s">
        <v>26492</v>
      </c>
      <c r="F3642">
        <v>4</v>
      </c>
    </row>
    <row r="3643" spans="1:6" x14ac:dyDescent="0.25">
      <c r="A3643" t="s">
        <v>47</v>
      </c>
      <c r="B3643">
        <v>2010</v>
      </c>
      <c r="C3643" t="s">
        <v>20</v>
      </c>
      <c r="D3643" t="s">
        <v>103</v>
      </c>
      <c r="E3643" t="s">
        <v>26493</v>
      </c>
      <c r="F3643">
        <v>35</v>
      </c>
    </row>
    <row r="3644" spans="1:6" x14ac:dyDescent="0.25">
      <c r="A3644" t="s">
        <v>47</v>
      </c>
      <c r="B3644">
        <v>2010</v>
      </c>
      <c r="C3644" t="s">
        <v>18</v>
      </c>
      <c r="D3644" t="s">
        <v>40</v>
      </c>
      <c r="E3644" t="s">
        <v>26494</v>
      </c>
      <c r="F3644">
        <v>2</v>
      </c>
    </row>
    <row r="3645" spans="1:6" x14ac:dyDescent="0.25">
      <c r="A3645" t="s">
        <v>47</v>
      </c>
      <c r="B3645">
        <v>2010</v>
      </c>
      <c r="C3645" t="s">
        <v>18</v>
      </c>
      <c r="D3645" t="s">
        <v>102</v>
      </c>
      <c r="E3645" t="s">
        <v>26495</v>
      </c>
      <c r="F3645">
        <v>1</v>
      </c>
    </row>
    <row r="3646" spans="1:6" x14ac:dyDescent="0.25">
      <c r="A3646" t="s">
        <v>47</v>
      </c>
      <c r="B3646">
        <v>2010</v>
      </c>
      <c r="C3646" t="s">
        <v>18</v>
      </c>
      <c r="D3646" t="s">
        <v>107</v>
      </c>
      <c r="E3646" t="s">
        <v>26496</v>
      </c>
      <c r="F3646">
        <v>1</v>
      </c>
    </row>
    <row r="3647" spans="1:6" x14ac:dyDescent="0.25">
      <c r="A3647" t="s">
        <v>47</v>
      </c>
      <c r="B3647">
        <v>2010</v>
      </c>
      <c r="C3647" t="s">
        <v>18</v>
      </c>
      <c r="D3647" t="s">
        <v>39</v>
      </c>
      <c r="E3647" t="s">
        <v>26497</v>
      </c>
      <c r="F3647">
        <v>3</v>
      </c>
    </row>
    <row r="3648" spans="1:6" x14ac:dyDescent="0.25">
      <c r="A3648" t="s">
        <v>47</v>
      </c>
      <c r="B3648">
        <v>2010</v>
      </c>
      <c r="C3648" t="s">
        <v>18</v>
      </c>
      <c r="D3648" t="s">
        <v>103</v>
      </c>
      <c r="E3648" t="s">
        <v>26498</v>
      </c>
      <c r="F3648">
        <v>97</v>
      </c>
    </row>
    <row r="3649" spans="1:6" x14ac:dyDescent="0.25">
      <c r="A3649" t="s">
        <v>47</v>
      </c>
      <c r="B3649">
        <v>2011</v>
      </c>
      <c r="C3649" t="s">
        <v>14</v>
      </c>
      <c r="D3649" t="s">
        <v>40</v>
      </c>
      <c r="E3649" t="s">
        <v>26499</v>
      </c>
      <c r="F3649">
        <v>2</v>
      </c>
    </row>
    <row r="3650" spans="1:6" x14ac:dyDescent="0.25">
      <c r="A3650" t="s">
        <v>47</v>
      </c>
      <c r="B3650">
        <v>2011</v>
      </c>
      <c r="C3650" t="s">
        <v>14</v>
      </c>
      <c r="D3650" t="s">
        <v>102</v>
      </c>
      <c r="E3650" t="s">
        <v>26500</v>
      </c>
      <c r="F3650">
        <v>15</v>
      </c>
    </row>
    <row r="3651" spans="1:6" x14ac:dyDescent="0.25">
      <c r="A3651" t="s">
        <v>47</v>
      </c>
      <c r="B3651">
        <v>2011</v>
      </c>
      <c r="C3651" t="s">
        <v>14</v>
      </c>
      <c r="D3651" t="s">
        <v>107</v>
      </c>
      <c r="E3651" t="s">
        <v>26501</v>
      </c>
      <c r="F3651">
        <v>6</v>
      </c>
    </row>
    <row r="3652" spans="1:6" x14ac:dyDescent="0.25">
      <c r="A3652" t="s">
        <v>47</v>
      </c>
      <c r="B3652">
        <v>2011</v>
      </c>
      <c r="C3652" t="s">
        <v>14</v>
      </c>
      <c r="D3652" t="s">
        <v>39</v>
      </c>
      <c r="E3652" t="s">
        <v>26502</v>
      </c>
      <c r="F3652">
        <v>2</v>
      </c>
    </row>
    <row r="3653" spans="1:6" x14ac:dyDescent="0.25">
      <c r="A3653" t="s">
        <v>47</v>
      </c>
      <c r="B3653">
        <v>2011</v>
      </c>
      <c r="C3653" t="s">
        <v>14</v>
      </c>
      <c r="D3653" t="s">
        <v>103</v>
      </c>
      <c r="E3653" t="s">
        <v>26503</v>
      </c>
      <c r="F3653">
        <v>186</v>
      </c>
    </row>
    <row r="3654" spans="1:6" x14ac:dyDescent="0.25">
      <c r="A3654" t="s">
        <v>47</v>
      </c>
      <c r="B3654">
        <v>2011</v>
      </c>
      <c r="C3654" t="s">
        <v>12</v>
      </c>
      <c r="D3654" t="s">
        <v>102</v>
      </c>
      <c r="E3654" t="s">
        <v>26504</v>
      </c>
      <c r="F3654">
        <v>2</v>
      </c>
    </row>
    <row r="3655" spans="1:6" x14ac:dyDescent="0.25">
      <c r="A3655" t="s">
        <v>47</v>
      </c>
      <c r="B3655">
        <v>2011</v>
      </c>
      <c r="C3655" t="s">
        <v>12</v>
      </c>
      <c r="D3655" t="s">
        <v>39</v>
      </c>
      <c r="E3655" t="s">
        <v>26505</v>
      </c>
      <c r="F3655">
        <v>1</v>
      </c>
    </row>
    <row r="3656" spans="1:6" x14ac:dyDescent="0.25">
      <c r="A3656" t="s">
        <v>47</v>
      </c>
      <c r="B3656">
        <v>2011</v>
      </c>
      <c r="C3656" t="s">
        <v>12</v>
      </c>
      <c r="D3656" t="s">
        <v>103</v>
      </c>
      <c r="E3656" t="s">
        <v>26506</v>
      </c>
      <c r="F3656">
        <v>15</v>
      </c>
    </row>
    <row r="3657" spans="1:6" x14ac:dyDescent="0.25">
      <c r="A3657" t="s">
        <v>47</v>
      </c>
      <c r="B3657">
        <v>2011</v>
      </c>
      <c r="C3657" t="s">
        <v>22</v>
      </c>
      <c r="D3657" t="s">
        <v>40</v>
      </c>
      <c r="E3657" t="s">
        <v>26507</v>
      </c>
      <c r="F3657">
        <v>4</v>
      </c>
    </row>
    <row r="3658" spans="1:6" x14ac:dyDescent="0.25">
      <c r="A3658" t="s">
        <v>47</v>
      </c>
      <c r="B3658">
        <v>2011</v>
      </c>
      <c r="C3658" t="s">
        <v>22</v>
      </c>
      <c r="D3658" t="s">
        <v>102</v>
      </c>
      <c r="E3658" t="s">
        <v>26508</v>
      </c>
      <c r="F3658">
        <v>16</v>
      </c>
    </row>
    <row r="3659" spans="1:6" x14ac:dyDescent="0.25">
      <c r="A3659" t="s">
        <v>47</v>
      </c>
      <c r="B3659">
        <v>2011</v>
      </c>
      <c r="C3659" t="s">
        <v>22</v>
      </c>
      <c r="D3659" t="s">
        <v>107</v>
      </c>
      <c r="E3659" t="s">
        <v>26509</v>
      </c>
      <c r="F3659">
        <v>2</v>
      </c>
    </row>
    <row r="3660" spans="1:6" x14ac:dyDescent="0.25">
      <c r="A3660" t="s">
        <v>47</v>
      </c>
      <c r="B3660">
        <v>2011</v>
      </c>
      <c r="C3660" t="s">
        <v>22</v>
      </c>
      <c r="D3660" t="s">
        <v>39</v>
      </c>
      <c r="E3660" t="s">
        <v>26510</v>
      </c>
      <c r="F3660">
        <v>21</v>
      </c>
    </row>
    <row r="3661" spans="1:6" x14ac:dyDescent="0.25">
      <c r="A3661" t="s">
        <v>47</v>
      </c>
      <c r="B3661">
        <v>2011</v>
      </c>
      <c r="C3661" t="s">
        <v>22</v>
      </c>
      <c r="D3661" t="s">
        <v>103</v>
      </c>
      <c r="E3661" t="s">
        <v>26511</v>
      </c>
      <c r="F3661">
        <v>157</v>
      </c>
    </row>
    <row r="3662" spans="1:6" x14ac:dyDescent="0.25">
      <c r="A3662" t="s">
        <v>47</v>
      </c>
      <c r="B3662">
        <v>2011</v>
      </c>
      <c r="C3662" t="s">
        <v>23</v>
      </c>
      <c r="D3662" t="s">
        <v>38</v>
      </c>
      <c r="E3662" t="s">
        <v>26512</v>
      </c>
      <c r="F3662">
        <v>4</v>
      </c>
    </row>
    <row r="3663" spans="1:6" x14ac:dyDescent="0.25">
      <c r="A3663" t="s">
        <v>47</v>
      </c>
      <c r="B3663">
        <v>2011</v>
      </c>
      <c r="C3663" t="s">
        <v>23</v>
      </c>
      <c r="D3663" t="s">
        <v>40</v>
      </c>
      <c r="E3663" t="s">
        <v>26513</v>
      </c>
      <c r="F3663">
        <v>2</v>
      </c>
    </row>
    <row r="3664" spans="1:6" x14ac:dyDescent="0.25">
      <c r="A3664" t="s">
        <v>47</v>
      </c>
      <c r="B3664">
        <v>2011</v>
      </c>
      <c r="C3664" t="s">
        <v>23</v>
      </c>
      <c r="D3664" t="s">
        <v>102</v>
      </c>
      <c r="E3664" t="s">
        <v>26514</v>
      </c>
      <c r="F3664">
        <v>12</v>
      </c>
    </row>
    <row r="3665" spans="1:6" x14ac:dyDescent="0.25">
      <c r="A3665" t="s">
        <v>47</v>
      </c>
      <c r="B3665">
        <v>2011</v>
      </c>
      <c r="C3665" t="s">
        <v>23</v>
      </c>
      <c r="D3665" t="s">
        <v>107</v>
      </c>
      <c r="E3665" t="s">
        <v>26515</v>
      </c>
      <c r="F3665">
        <v>5</v>
      </c>
    </row>
    <row r="3666" spans="1:6" x14ac:dyDescent="0.25">
      <c r="A3666" t="s">
        <v>47</v>
      </c>
      <c r="B3666">
        <v>2011</v>
      </c>
      <c r="C3666" t="s">
        <v>23</v>
      </c>
      <c r="D3666" t="s">
        <v>39</v>
      </c>
      <c r="E3666" t="s">
        <v>26516</v>
      </c>
      <c r="F3666">
        <v>6</v>
      </c>
    </row>
    <row r="3667" spans="1:6" x14ac:dyDescent="0.25">
      <c r="A3667" t="s">
        <v>47</v>
      </c>
      <c r="B3667">
        <v>2011</v>
      </c>
      <c r="C3667" t="s">
        <v>23</v>
      </c>
      <c r="D3667" t="s">
        <v>103</v>
      </c>
      <c r="E3667" t="s">
        <v>26517</v>
      </c>
      <c r="F3667">
        <v>135</v>
      </c>
    </row>
    <row r="3668" spans="1:6" x14ac:dyDescent="0.25">
      <c r="A3668" t="s">
        <v>47</v>
      </c>
      <c r="B3668">
        <v>2011</v>
      </c>
      <c r="C3668" t="s">
        <v>21</v>
      </c>
      <c r="D3668" t="s">
        <v>38</v>
      </c>
      <c r="E3668" t="s">
        <v>26518</v>
      </c>
      <c r="F3668">
        <v>3</v>
      </c>
    </row>
    <row r="3669" spans="1:6" x14ac:dyDescent="0.25">
      <c r="A3669" t="s">
        <v>47</v>
      </c>
      <c r="B3669">
        <v>2011</v>
      </c>
      <c r="C3669" t="s">
        <v>21</v>
      </c>
      <c r="D3669" t="s">
        <v>40</v>
      </c>
      <c r="E3669" t="s">
        <v>26519</v>
      </c>
      <c r="F3669">
        <v>4</v>
      </c>
    </row>
    <row r="3670" spans="1:6" x14ac:dyDescent="0.25">
      <c r="A3670" t="s">
        <v>47</v>
      </c>
      <c r="B3670">
        <v>2011</v>
      </c>
      <c r="C3670" t="s">
        <v>21</v>
      </c>
      <c r="D3670" t="s">
        <v>102</v>
      </c>
      <c r="E3670" t="s">
        <v>26520</v>
      </c>
      <c r="F3670">
        <v>14</v>
      </c>
    </row>
    <row r="3671" spans="1:6" x14ac:dyDescent="0.25">
      <c r="A3671" t="s">
        <v>47</v>
      </c>
      <c r="B3671">
        <v>2011</v>
      </c>
      <c r="C3671" t="s">
        <v>21</v>
      </c>
      <c r="D3671" t="s">
        <v>107</v>
      </c>
      <c r="E3671" t="s">
        <v>26521</v>
      </c>
      <c r="F3671">
        <v>2</v>
      </c>
    </row>
    <row r="3672" spans="1:6" x14ac:dyDescent="0.25">
      <c r="A3672" t="s">
        <v>47</v>
      </c>
      <c r="B3672">
        <v>2011</v>
      </c>
      <c r="C3672" t="s">
        <v>21</v>
      </c>
      <c r="D3672" t="s">
        <v>39</v>
      </c>
      <c r="E3672" t="s">
        <v>26522</v>
      </c>
      <c r="F3672">
        <v>14</v>
      </c>
    </row>
    <row r="3673" spans="1:6" x14ac:dyDescent="0.25">
      <c r="A3673" t="s">
        <v>47</v>
      </c>
      <c r="B3673">
        <v>2011</v>
      </c>
      <c r="C3673" t="s">
        <v>21</v>
      </c>
      <c r="D3673" t="s">
        <v>103</v>
      </c>
      <c r="E3673" t="s">
        <v>26523</v>
      </c>
      <c r="F3673">
        <v>100</v>
      </c>
    </row>
    <row r="3674" spans="1:6" x14ac:dyDescent="0.25">
      <c r="A3674" t="s">
        <v>47</v>
      </c>
      <c r="B3674">
        <v>2011</v>
      </c>
      <c r="C3674" t="s">
        <v>17</v>
      </c>
      <c r="D3674" t="s">
        <v>40</v>
      </c>
      <c r="E3674" t="s">
        <v>26524</v>
      </c>
      <c r="F3674">
        <v>1</v>
      </c>
    </row>
    <row r="3675" spans="1:6" x14ac:dyDescent="0.25">
      <c r="A3675" t="s">
        <v>47</v>
      </c>
      <c r="B3675">
        <v>2011</v>
      </c>
      <c r="C3675" t="s">
        <v>17</v>
      </c>
      <c r="D3675" t="s">
        <v>102</v>
      </c>
      <c r="E3675" t="s">
        <v>26525</v>
      </c>
      <c r="F3675">
        <v>11</v>
      </c>
    </row>
    <row r="3676" spans="1:6" x14ac:dyDescent="0.25">
      <c r="A3676" t="s">
        <v>47</v>
      </c>
      <c r="B3676">
        <v>2011</v>
      </c>
      <c r="C3676" t="s">
        <v>17</v>
      </c>
      <c r="D3676" t="s">
        <v>107</v>
      </c>
      <c r="E3676" t="s">
        <v>26526</v>
      </c>
      <c r="F3676">
        <v>7</v>
      </c>
    </row>
    <row r="3677" spans="1:6" x14ac:dyDescent="0.25">
      <c r="A3677" t="s">
        <v>47</v>
      </c>
      <c r="B3677">
        <v>2011</v>
      </c>
      <c r="C3677" t="s">
        <v>17</v>
      </c>
      <c r="D3677" t="s">
        <v>39</v>
      </c>
      <c r="E3677" t="s">
        <v>26527</v>
      </c>
      <c r="F3677">
        <v>1</v>
      </c>
    </row>
    <row r="3678" spans="1:6" x14ac:dyDescent="0.25">
      <c r="A3678" t="s">
        <v>47</v>
      </c>
      <c r="B3678">
        <v>2011</v>
      </c>
      <c r="C3678" t="s">
        <v>17</v>
      </c>
      <c r="D3678" t="s">
        <v>103</v>
      </c>
      <c r="E3678" t="s">
        <v>26528</v>
      </c>
      <c r="F3678">
        <v>145</v>
      </c>
    </row>
    <row r="3679" spans="1:6" x14ac:dyDescent="0.25">
      <c r="A3679" t="s">
        <v>47</v>
      </c>
      <c r="B3679">
        <v>2011</v>
      </c>
      <c r="C3679" t="s">
        <v>22852</v>
      </c>
      <c r="D3679" t="s">
        <v>103</v>
      </c>
      <c r="E3679" t="s">
        <v>26529</v>
      </c>
      <c r="F3679">
        <v>1</v>
      </c>
    </row>
    <row r="3680" spans="1:6" x14ac:dyDescent="0.25">
      <c r="A3680" t="s">
        <v>47</v>
      </c>
      <c r="B3680">
        <v>2011</v>
      </c>
      <c r="C3680" t="s">
        <v>15</v>
      </c>
      <c r="D3680" t="s">
        <v>102</v>
      </c>
      <c r="E3680" t="s">
        <v>26530</v>
      </c>
      <c r="F3680">
        <v>2</v>
      </c>
    </row>
    <row r="3681" spans="1:6" x14ac:dyDescent="0.25">
      <c r="A3681" t="s">
        <v>47</v>
      </c>
      <c r="B3681">
        <v>2011</v>
      </c>
      <c r="C3681" t="s">
        <v>15</v>
      </c>
      <c r="D3681" t="s">
        <v>107</v>
      </c>
      <c r="E3681" t="s">
        <v>26531</v>
      </c>
      <c r="F3681">
        <v>2</v>
      </c>
    </row>
    <row r="3682" spans="1:6" x14ac:dyDescent="0.25">
      <c r="A3682" t="s">
        <v>47</v>
      </c>
      <c r="B3682">
        <v>2011</v>
      </c>
      <c r="C3682" t="s">
        <v>15</v>
      </c>
      <c r="D3682" t="s">
        <v>39</v>
      </c>
      <c r="E3682" t="s">
        <v>26532</v>
      </c>
      <c r="F3682">
        <v>1</v>
      </c>
    </row>
    <row r="3683" spans="1:6" x14ac:dyDescent="0.25">
      <c r="A3683" t="s">
        <v>47</v>
      </c>
      <c r="B3683">
        <v>2011</v>
      </c>
      <c r="C3683" t="s">
        <v>15</v>
      </c>
      <c r="D3683" t="s">
        <v>103</v>
      </c>
      <c r="E3683" t="s">
        <v>26533</v>
      </c>
      <c r="F3683">
        <v>22</v>
      </c>
    </row>
    <row r="3684" spans="1:6" x14ac:dyDescent="0.25">
      <c r="A3684" t="s">
        <v>47</v>
      </c>
      <c r="B3684">
        <v>2011</v>
      </c>
      <c r="C3684" t="s">
        <v>19</v>
      </c>
      <c r="D3684" t="s">
        <v>38</v>
      </c>
      <c r="E3684" t="s">
        <v>26534</v>
      </c>
      <c r="F3684">
        <v>2</v>
      </c>
    </row>
    <row r="3685" spans="1:6" x14ac:dyDescent="0.25">
      <c r="A3685" t="s">
        <v>47</v>
      </c>
      <c r="B3685">
        <v>2011</v>
      </c>
      <c r="C3685" t="s">
        <v>19</v>
      </c>
      <c r="D3685" t="s">
        <v>102</v>
      </c>
      <c r="E3685" t="s">
        <v>26535</v>
      </c>
      <c r="F3685">
        <v>7</v>
      </c>
    </row>
    <row r="3686" spans="1:6" x14ac:dyDescent="0.25">
      <c r="A3686" t="s">
        <v>47</v>
      </c>
      <c r="B3686">
        <v>2011</v>
      </c>
      <c r="C3686" t="s">
        <v>19</v>
      </c>
      <c r="D3686" t="s">
        <v>107</v>
      </c>
      <c r="E3686" t="s">
        <v>26536</v>
      </c>
      <c r="F3686">
        <v>2</v>
      </c>
    </row>
    <row r="3687" spans="1:6" x14ac:dyDescent="0.25">
      <c r="A3687" t="s">
        <v>47</v>
      </c>
      <c r="B3687">
        <v>2011</v>
      </c>
      <c r="C3687" t="s">
        <v>19</v>
      </c>
      <c r="D3687" t="s">
        <v>39</v>
      </c>
      <c r="E3687" t="s">
        <v>26537</v>
      </c>
      <c r="F3687">
        <v>3</v>
      </c>
    </row>
    <row r="3688" spans="1:6" x14ac:dyDescent="0.25">
      <c r="A3688" t="s">
        <v>47</v>
      </c>
      <c r="B3688">
        <v>2011</v>
      </c>
      <c r="C3688" t="s">
        <v>19</v>
      </c>
      <c r="D3688" t="s">
        <v>103</v>
      </c>
      <c r="E3688" t="s">
        <v>26538</v>
      </c>
      <c r="F3688">
        <v>140</v>
      </c>
    </row>
    <row r="3689" spans="1:6" x14ac:dyDescent="0.25">
      <c r="A3689" t="s">
        <v>47</v>
      </c>
      <c r="B3689">
        <v>2011</v>
      </c>
      <c r="C3689" t="s">
        <v>20</v>
      </c>
      <c r="D3689" t="s">
        <v>103</v>
      </c>
      <c r="E3689" t="s">
        <v>26539</v>
      </c>
      <c r="F3689">
        <v>15</v>
      </c>
    </row>
    <row r="3690" spans="1:6" x14ac:dyDescent="0.25">
      <c r="A3690" t="s">
        <v>47</v>
      </c>
      <c r="B3690">
        <v>2011</v>
      </c>
      <c r="C3690" t="s">
        <v>18</v>
      </c>
      <c r="D3690" t="s">
        <v>102</v>
      </c>
      <c r="E3690" t="s">
        <v>26540</v>
      </c>
      <c r="F3690">
        <v>11</v>
      </c>
    </row>
    <row r="3691" spans="1:6" x14ac:dyDescent="0.25">
      <c r="A3691" t="s">
        <v>47</v>
      </c>
      <c r="B3691">
        <v>2011</v>
      </c>
      <c r="C3691" t="s">
        <v>18</v>
      </c>
      <c r="D3691" t="s">
        <v>107</v>
      </c>
      <c r="E3691" t="s">
        <v>26541</v>
      </c>
      <c r="F3691">
        <v>2</v>
      </c>
    </row>
    <row r="3692" spans="1:6" x14ac:dyDescent="0.25">
      <c r="A3692" t="s">
        <v>47</v>
      </c>
      <c r="B3692">
        <v>2011</v>
      </c>
      <c r="C3692" t="s">
        <v>18</v>
      </c>
      <c r="D3692" t="s">
        <v>39</v>
      </c>
      <c r="E3692" t="s">
        <v>26542</v>
      </c>
      <c r="F3692">
        <v>4</v>
      </c>
    </row>
    <row r="3693" spans="1:6" x14ac:dyDescent="0.25">
      <c r="A3693" t="s">
        <v>47</v>
      </c>
      <c r="B3693">
        <v>2011</v>
      </c>
      <c r="C3693" t="s">
        <v>18</v>
      </c>
      <c r="D3693" t="s">
        <v>103</v>
      </c>
      <c r="E3693" t="s">
        <v>26543</v>
      </c>
      <c r="F3693">
        <v>103</v>
      </c>
    </row>
    <row r="3694" spans="1:6" x14ac:dyDescent="0.25">
      <c r="A3694" t="s">
        <v>47</v>
      </c>
      <c r="B3694">
        <v>2012</v>
      </c>
      <c r="C3694" t="s">
        <v>14</v>
      </c>
      <c r="D3694" t="s">
        <v>38</v>
      </c>
      <c r="E3694" t="s">
        <v>26544</v>
      </c>
      <c r="F3694">
        <v>1</v>
      </c>
    </row>
    <row r="3695" spans="1:6" x14ac:dyDescent="0.25">
      <c r="A3695" t="s">
        <v>47</v>
      </c>
      <c r="B3695">
        <v>2012</v>
      </c>
      <c r="C3695" t="s">
        <v>14</v>
      </c>
      <c r="D3695" t="s">
        <v>40</v>
      </c>
      <c r="E3695" t="s">
        <v>26545</v>
      </c>
      <c r="F3695">
        <v>5</v>
      </c>
    </row>
    <row r="3696" spans="1:6" x14ac:dyDescent="0.25">
      <c r="A3696" t="s">
        <v>47</v>
      </c>
      <c r="B3696">
        <v>2012</v>
      </c>
      <c r="C3696" t="s">
        <v>14</v>
      </c>
      <c r="D3696" t="s">
        <v>102</v>
      </c>
      <c r="E3696" t="s">
        <v>26546</v>
      </c>
      <c r="F3696">
        <v>27</v>
      </c>
    </row>
    <row r="3697" spans="1:6" x14ac:dyDescent="0.25">
      <c r="A3697" t="s">
        <v>47</v>
      </c>
      <c r="B3697">
        <v>2012</v>
      </c>
      <c r="C3697" t="s">
        <v>14</v>
      </c>
      <c r="D3697" t="s">
        <v>107</v>
      </c>
      <c r="E3697" t="s">
        <v>26547</v>
      </c>
      <c r="F3697">
        <v>11</v>
      </c>
    </row>
    <row r="3698" spans="1:6" x14ac:dyDescent="0.25">
      <c r="A3698" t="s">
        <v>47</v>
      </c>
      <c r="B3698">
        <v>2012</v>
      </c>
      <c r="C3698" t="s">
        <v>14</v>
      </c>
      <c r="D3698" t="s">
        <v>39</v>
      </c>
      <c r="E3698" t="s">
        <v>26548</v>
      </c>
      <c r="F3698">
        <v>2</v>
      </c>
    </row>
    <row r="3699" spans="1:6" x14ac:dyDescent="0.25">
      <c r="A3699" t="s">
        <v>47</v>
      </c>
      <c r="B3699">
        <v>2012</v>
      </c>
      <c r="C3699" t="s">
        <v>14</v>
      </c>
      <c r="D3699" t="s">
        <v>103</v>
      </c>
      <c r="E3699" t="s">
        <v>26549</v>
      </c>
      <c r="F3699">
        <v>159</v>
      </c>
    </row>
    <row r="3700" spans="1:6" x14ac:dyDescent="0.25">
      <c r="A3700" t="s">
        <v>47</v>
      </c>
      <c r="B3700">
        <v>2012</v>
      </c>
      <c r="C3700" t="s">
        <v>12</v>
      </c>
      <c r="D3700" t="s">
        <v>102</v>
      </c>
      <c r="E3700" t="s">
        <v>26550</v>
      </c>
      <c r="F3700">
        <v>1</v>
      </c>
    </row>
    <row r="3701" spans="1:6" x14ac:dyDescent="0.25">
      <c r="A3701" t="s">
        <v>47</v>
      </c>
      <c r="B3701">
        <v>2012</v>
      </c>
      <c r="C3701" t="s">
        <v>12</v>
      </c>
      <c r="D3701" t="s">
        <v>103</v>
      </c>
      <c r="E3701" t="s">
        <v>26551</v>
      </c>
      <c r="F3701">
        <v>17</v>
      </c>
    </row>
    <row r="3702" spans="1:6" x14ac:dyDescent="0.25">
      <c r="A3702" t="s">
        <v>47</v>
      </c>
      <c r="B3702">
        <v>2012</v>
      </c>
      <c r="C3702" t="s">
        <v>22</v>
      </c>
      <c r="D3702" t="s">
        <v>38</v>
      </c>
      <c r="E3702" t="s">
        <v>26552</v>
      </c>
      <c r="F3702">
        <v>2</v>
      </c>
    </row>
    <row r="3703" spans="1:6" x14ac:dyDescent="0.25">
      <c r="A3703" t="s">
        <v>47</v>
      </c>
      <c r="B3703">
        <v>2012</v>
      </c>
      <c r="C3703" t="s">
        <v>22</v>
      </c>
      <c r="D3703" t="s">
        <v>40</v>
      </c>
      <c r="E3703" t="s">
        <v>26553</v>
      </c>
      <c r="F3703">
        <v>4</v>
      </c>
    </row>
    <row r="3704" spans="1:6" x14ac:dyDescent="0.25">
      <c r="A3704" t="s">
        <v>47</v>
      </c>
      <c r="B3704">
        <v>2012</v>
      </c>
      <c r="C3704" t="s">
        <v>22</v>
      </c>
      <c r="D3704" t="s">
        <v>102</v>
      </c>
      <c r="E3704" t="s">
        <v>26554</v>
      </c>
      <c r="F3704">
        <v>12</v>
      </c>
    </row>
    <row r="3705" spans="1:6" x14ac:dyDescent="0.25">
      <c r="A3705" t="s">
        <v>47</v>
      </c>
      <c r="B3705">
        <v>2012</v>
      </c>
      <c r="C3705" t="s">
        <v>22</v>
      </c>
      <c r="D3705" t="s">
        <v>107</v>
      </c>
      <c r="E3705" t="s">
        <v>26555</v>
      </c>
      <c r="F3705">
        <v>8</v>
      </c>
    </row>
    <row r="3706" spans="1:6" x14ac:dyDescent="0.25">
      <c r="A3706" t="s">
        <v>47</v>
      </c>
      <c r="B3706">
        <v>2012</v>
      </c>
      <c r="C3706" t="s">
        <v>22</v>
      </c>
      <c r="D3706" t="s">
        <v>39</v>
      </c>
      <c r="E3706" t="s">
        <v>26556</v>
      </c>
      <c r="F3706">
        <v>19</v>
      </c>
    </row>
    <row r="3707" spans="1:6" x14ac:dyDescent="0.25">
      <c r="A3707" t="s">
        <v>47</v>
      </c>
      <c r="B3707">
        <v>2012</v>
      </c>
      <c r="C3707" t="s">
        <v>22</v>
      </c>
      <c r="D3707" t="s">
        <v>103</v>
      </c>
      <c r="E3707" t="s">
        <v>26557</v>
      </c>
      <c r="F3707">
        <v>146</v>
      </c>
    </row>
    <row r="3708" spans="1:6" x14ac:dyDescent="0.25">
      <c r="A3708" t="s">
        <v>47</v>
      </c>
      <c r="B3708">
        <v>2012</v>
      </c>
      <c r="C3708" t="s">
        <v>23</v>
      </c>
      <c r="D3708" t="s">
        <v>40</v>
      </c>
      <c r="E3708" t="s">
        <v>26558</v>
      </c>
      <c r="F3708">
        <v>2</v>
      </c>
    </row>
    <row r="3709" spans="1:6" x14ac:dyDescent="0.25">
      <c r="A3709" t="s">
        <v>47</v>
      </c>
      <c r="B3709">
        <v>2012</v>
      </c>
      <c r="C3709" t="s">
        <v>23</v>
      </c>
      <c r="D3709" t="s">
        <v>102</v>
      </c>
      <c r="E3709" t="s">
        <v>26559</v>
      </c>
      <c r="F3709">
        <v>15</v>
      </c>
    </row>
    <row r="3710" spans="1:6" x14ac:dyDescent="0.25">
      <c r="A3710" t="s">
        <v>47</v>
      </c>
      <c r="B3710">
        <v>2012</v>
      </c>
      <c r="C3710" t="s">
        <v>23</v>
      </c>
      <c r="D3710" t="s">
        <v>107</v>
      </c>
      <c r="E3710" t="s">
        <v>26560</v>
      </c>
      <c r="F3710">
        <v>5</v>
      </c>
    </row>
    <row r="3711" spans="1:6" x14ac:dyDescent="0.25">
      <c r="A3711" t="s">
        <v>47</v>
      </c>
      <c r="B3711">
        <v>2012</v>
      </c>
      <c r="C3711" t="s">
        <v>23</v>
      </c>
      <c r="D3711" t="s">
        <v>39</v>
      </c>
      <c r="E3711" t="s">
        <v>26561</v>
      </c>
      <c r="F3711">
        <v>4</v>
      </c>
    </row>
    <row r="3712" spans="1:6" x14ac:dyDescent="0.25">
      <c r="A3712" t="s">
        <v>47</v>
      </c>
      <c r="B3712">
        <v>2012</v>
      </c>
      <c r="C3712" t="s">
        <v>23</v>
      </c>
      <c r="D3712" t="s">
        <v>103</v>
      </c>
      <c r="E3712" t="s">
        <v>26562</v>
      </c>
      <c r="F3712">
        <v>125</v>
      </c>
    </row>
    <row r="3713" spans="1:6" x14ac:dyDescent="0.25">
      <c r="A3713" t="s">
        <v>47</v>
      </c>
      <c r="B3713">
        <v>2012</v>
      </c>
      <c r="C3713" t="s">
        <v>21</v>
      </c>
      <c r="D3713" t="s">
        <v>38</v>
      </c>
      <c r="E3713" t="s">
        <v>26563</v>
      </c>
      <c r="F3713">
        <v>2</v>
      </c>
    </row>
    <row r="3714" spans="1:6" x14ac:dyDescent="0.25">
      <c r="A3714" t="s">
        <v>47</v>
      </c>
      <c r="B3714">
        <v>2012</v>
      </c>
      <c r="C3714" t="s">
        <v>21</v>
      </c>
      <c r="D3714" t="s">
        <v>40</v>
      </c>
      <c r="E3714" t="s">
        <v>26564</v>
      </c>
      <c r="F3714">
        <v>4</v>
      </c>
    </row>
    <row r="3715" spans="1:6" x14ac:dyDescent="0.25">
      <c r="A3715" t="s">
        <v>47</v>
      </c>
      <c r="B3715">
        <v>2012</v>
      </c>
      <c r="C3715" t="s">
        <v>21</v>
      </c>
      <c r="D3715" t="s">
        <v>102</v>
      </c>
      <c r="E3715" t="s">
        <v>26565</v>
      </c>
      <c r="F3715">
        <v>10</v>
      </c>
    </row>
    <row r="3716" spans="1:6" x14ac:dyDescent="0.25">
      <c r="A3716" t="s">
        <v>47</v>
      </c>
      <c r="B3716">
        <v>2012</v>
      </c>
      <c r="C3716" t="s">
        <v>21</v>
      </c>
      <c r="D3716" t="s">
        <v>107</v>
      </c>
      <c r="E3716" t="s">
        <v>26566</v>
      </c>
      <c r="F3716">
        <v>2</v>
      </c>
    </row>
    <row r="3717" spans="1:6" x14ac:dyDescent="0.25">
      <c r="A3717" t="s">
        <v>47</v>
      </c>
      <c r="B3717">
        <v>2012</v>
      </c>
      <c r="C3717" t="s">
        <v>21</v>
      </c>
      <c r="D3717" t="s">
        <v>39</v>
      </c>
      <c r="E3717" t="s">
        <v>26567</v>
      </c>
      <c r="F3717">
        <v>8</v>
      </c>
    </row>
    <row r="3718" spans="1:6" x14ac:dyDescent="0.25">
      <c r="A3718" t="s">
        <v>47</v>
      </c>
      <c r="B3718">
        <v>2012</v>
      </c>
      <c r="C3718" t="s">
        <v>21</v>
      </c>
      <c r="D3718" t="s">
        <v>103</v>
      </c>
      <c r="E3718" t="s">
        <v>26568</v>
      </c>
      <c r="F3718">
        <v>92</v>
      </c>
    </row>
    <row r="3719" spans="1:6" x14ac:dyDescent="0.25">
      <c r="A3719" t="s">
        <v>47</v>
      </c>
      <c r="B3719">
        <v>2012</v>
      </c>
      <c r="C3719" t="s">
        <v>17</v>
      </c>
      <c r="D3719" t="s">
        <v>40</v>
      </c>
      <c r="E3719" t="s">
        <v>26569</v>
      </c>
      <c r="F3719">
        <v>5</v>
      </c>
    </row>
    <row r="3720" spans="1:6" x14ac:dyDescent="0.25">
      <c r="A3720" t="s">
        <v>47</v>
      </c>
      <c r="B3720">
        <v>2012</v>
      </c>
      <c r="C3720" t="s">
        <v>17</v>
      </c>
      <c r="D3720" t="s">
        <v>102</v>
      </c>
      <c r="E3720" t="s">
        <v>26570</v>
      </c>
      <c r="F3720">
        <v>8</v>
      </c>
    </row>
    <row r="3721" spans="1:6" x14ac:dyDescent="0.25">
      <c r="A3721" t="s">
        <v>47</v>
      </c>
      <c r="B3721">
        <v>2012</v>
      </c>
      <c r="C3721" t="s">
        <v>17</v>
      </c>
      <c r="D3721" t="s">
        <v>107</v>
      </c>
      <c r="E3721" t="s">
        <v>26571</v>
      </c>
      <c r="F3721">
        <v>5</v>
      </c>
    </row>
    <row r="3722" spans="1:6" x14ac:dyDescent="0.25">
      <c r="A3722" t="s">
        <v>47</v>
      </c>
      <c r="B3722">
        <v>2012</v>
      </c>
      <c r="C3722" t="s">
        <v>17</v>
      </c>
      <c r="D3722" t="s">
        <v>39</v>
      </c>
      <c r="E3722" t="s">
        <v>26572</v>
      </c>
      <c r="F3722">
        <v>3</v>
      </c>
    </row>
    <row r="3723" spans="1:6" x14ac:dyDescent="0.25">
      <c r="A3723" t="s">
        <v>47</v>
      </c>
      <c r="B3723">
        <v>2012</v>
      </c>
      <c r="C3723" t="s">
        <v>17</v>
      </c>
      <c r="D3723" t="s">
        <v>103</v>
      </c>
      <c r="E3723" t="s">
        <v>26573</v>
      </c>
      <c r="F3723">
        <v>143</v>
      </c>
    </row>
    <row r="3724" spans="1:6" x14ac:dyDescent="0.25">
      <c r="A3724" t="s">
        <v>47</v>
      </c>
      <c r="B3724">
        <v>2012</v>
      </c>
      <c r="C3724" t="s">
        <v>22852</v>
      </c>
      <c r="D3724" t="s">
        <v>103</v>
      </c>
      <c r="E3724" t="s">
        <v>26574</v>
      </c>
      <c r="F3724">
        <v>1</v>
      </c>
    </row>
    <row r="3725" spans="1:6" x14ac:dyDescent="0.25">
      <c r="A3725" t="s">
        <v>47</v>
      </c>
      <c r="B3725">
        <v>2012</v>
      </c>
      <c r="C3725" t="s">
        <v>15</v>
      </c>
      <c r="D3725" t="s">
        <v>38</v>
      </c>
      <c r="E3725" t="s">
        <v>26575</v>
      </c>
      <c r="F3725">
        <v>1</v>
      </c>
    </row>
    <row r="3726" spans="1:6" x14ac:dyDescent="0.25">
      <c r="A3726" t="s">
        <v>47</v>
      </c>
      <c r="B3726">
        <v>2012</v>
      </c>
      <c r="C3726" t="s">
        <v>15</v>
      </c>
      <c r="D3726" t="s">
        <v>102</v>
      </c>
      <c r="E3726" t="s">
        <v>26576</v>
      </c>
      <c r="F3726">
        <v>3</v>
      </c>
    </row>
    <row r="3727" spans="1:6" x14ac:dyDescent="0.25">
      <c r="A3727" t="s">
        <v>47</v>
      </c>
      <c r="B3727">
        <v>2012</v>
      </c>
      <c r="C3727" t="s">
        <v>15</v>
      </c>
      <c r="D3727" t="s">
        <v>103</v>
      </c>
      <c r="E3727" t="s">
        <v>26577</v>
      </c>
      <c r="F3727">
        <v>21</v>
      </c>
    </row>
    <row r="3728" spans="1:6" x14ac:dyDescent="0.25">
      <c r="A3728" t="s">
        <v>47</v>
      </c>
      <c r="B3728">
        <v>2012</v>
      </c>
      <c r="C3728" t="s">
        <v>19</v>
      </c>
      <c r="D3728" t="s">
        <v>38</v>
      </c>
      <c r="E3728" t="s">
        <v>26578</v>
      </c>
      <c r="F3728">
        <v>1</v>
      </c>
    </row>
    <row r="3729" spans="1:6" x14ac:dyDescent="0.25">
      <c r="A3729" t="s">
        <v>47</v>
      </c>
      <c r="B3729">
        <v>2012</v>
      </c>
      <c r="C3729" t="s">
        <v>19</v>
      </c>
      <c r="D3729" t="s">
        <v>40</v>
      </c>
      <c r="E3729" t="s">
        <v>26579</v>
      </c>
      <c r="F3729">
        <v>1</v>
      </c>
    </row>
    <row r="3730" spans="1:6" x14ac:dyDescent="0.25">
      <c r="A3730" t="s">
        <v>47</v>
      </c>
      <c r="B3730">
        <v>2012</v>
      </c>
      <c r="C3730" t="s">
        <v>19</v>
      </c>
      <c r="D3730" t="s">
        <v>102</v>
      </c>
      <c r="E3730" t="s">
        <v>26580</v>
      </c>
      <c r="F3730">
        <v>8</v>
      </c>
    </row>
    <row r="3731" spans="1:6" x14ac:dyDescent="0.25">
      <c r="A3731" t="s">
        <v>47</v>
      </c>
      <c r="B3731">
        <v>2012</v>
      </c>
      <c r="C3731" t="s">
        <v>19</v>
      </c>
      <c r="D3731" t="s">
        <v>107</v>
      </c>
      <c r="E3731" t="s">
        <v>26581</v>
      </c>
      <c r="F3731">
        <v>6</v>
      </c>
    </row>
    <row r="3732" spans="1:6" x14ac:dyDescent="0.25">
      <c r="A3732" t="s">
        <v>47</v>
      </c>
      <c r="B3732">
        <v>2012</v>
      </c>
      <c r="C3732" t="s">
        <v>19</v>
      </c>
      <c r="D3732" t="s">
        <v>39</v>
      </c>
      <c r="E3732" t="s">
        <v>26582</v>
      </c>
      <c r="F3732">
        <v>5</v>
      </c>
    </row>
    <row r="3733" spans="1:6" x14ac:dyDescent="0.25">
      <c r="A3733" t="s">
        <v>47</v>
      </c>
      <c r="B3733">
        <v>2012</v>
      </c>
      <c r="C3733" t="s">
        <v>19</v>
      </c>
      <c r="D3733" t="s">
        <v>103</v>
      </c>
      <c r="E3733" t="s">
        <v>26583</v>
      </c>
      <c r="F3733">
        <v>130</v>
      </c>
    </row>
    <row r="3734" spans="1:6" x14ac:dyDescent="0.25">
      <c r="A3734" t="s">
        <v>47</v>
      </c>
      <c r="B3734">
        <v>2012</v>
      </c>
      <c r="C3734" t="s">
        <v>20</v>
      </c>
      <c r="D3734" t="s">
        <v>103</v>
      </c>
      <c r="E3734" t="s">
        <v>26584</v>
      </c>
      <c r="F3734">
        <v>13</v>
      </c>
    </row>
    <row r="3735" spans="1:6" x14ac:dyDescent="0.25">
      <c r="A3735" t="s">
        <v>47</v>
      </c>
      <c r="B3735">
        <v>2012</v>
      </c>
      <c r="C3735" t="s">
        <v>18</v>
      </c>
      <c r="D3735" t="s">
        <v>38</v>
      </c>
      <c r="E3735" t="s">
        <v>26585</v>
      </c>
      <c r="F3735">
        <v>1</v>
      </c>
    </row>
    <row r="3736" spans="1:6" x14ac:dyDescent="0.25">
      <c r="A3736" t="s">
        <v>47</v>
      </c>
      <c r="B3736">
        <v>2012</v>
      </c>
      <c r="C3736" t="s">
        <v>18</v>
      </c>
      <c r="D3736" t="s">
        <v>40</v>
      </c>
      <c r="E3736" t="s">
        <v>26586</v>
      </c>
      <c r="F3736">
        <v>1</v>
      </c>
    </row>
    <row r="3737" spans="1:6" x14ac:dyDescent="0.25">
      <c r="A3737" t="s">
        <v>47</v>
      </c>
      <c r="B3737">
        <v>2012</v>
      </c>
      <c r="C3737" t="s">
        <v>18</v>
      </c>
      <c r="D3737" t="s">
        <v>102</v>
      </c>
      <c r="E3737" t="s">
        <v>26587</v>
      </c>
      <c r="F3737">
        <v>15</v>
      </c>
    </row>
    <row r="3738" spans="1:6" x14ac:dyDescent="0.25">
      <c r="A3738" t="s">
        <v>47</v>
      </c>
      <c r="B3738">
        <v>2012</v>
      </c>
      <c r="C3738" t="s">
        <v>18</v>
      </c>
      <c r="D3738" t="s">
        <v>107</v>
      </c>
      <c r="E3738" t="s">
        <v>26588</v>
      </c>
      <c r="F3738">
        <v>5</v>
      </c>
    </row>
    <row r="3739" spans="1:6" x14ac:dyDescent="0.25">
      <c r="A3739" t="s">
        <v>47</v>
      </c>
      <c r="B3739">
        <v>2012</v>
      </c>
      <c r="C3739" t="s">
        <v>18</v>
      </c>
      <c r="D3739" t="s">
        <v>39</v>
      </c>
      <c r="E3739" t="s">
        <v>26589</v>
      </c>
      <c r="F3739">
        <v>2</v>
      </c>
    </row>
    <row r="3740" spans="1:6" x14ac:dyDescent="0.25">
      <c r="A3740" t="s">
        <v>47</v>
      </c>
      <c r="B3740">
        <v>2012</v>
      </c>
      <c r="C3740" t="s">
        <v>18</v>
      </c>
      <c r="D3740" t="s">
        <v>103</v>
      </c>
      <c r="E3740" t="s">
        <v>26590</v>
      </c>
      <c r="F3740">
        <v>91</v>
      </c>
    </row>
    <row r="3741" spans="1:6" x14ac:dyDescent="0.25">
      <c r="A3741" t="s">
        <v>47</v>
      </c>
      <c r="B3741">
        <v>2013</v>
      </c>
      <c r="C3741" t="s">
        <v>14</v>
      </c>
      <c r="D3741" t="s">
        <v>38</v>
      </c>
      <c r="E3741" t="s">
        <v>26591</v>
      </c>
      <c r="F3741">
        <v>1</v>
      </c>
    </row>
    <row r="3742" spans="1:6" x14ac:dyDescent="0.25">
      <c r="A3742" t="s">
        <v>47</v>
      </c>
      <c r="B3742">
        <v>2013</v>
      </c>
      <c r="C3742" t="s">
        <v>14</v>
      </c>
      <c r="D3742" t="s">
        <v>40</v>
      </c>
      <c r="E3742" t="s">
        <v>26592</v>
      </c>
      <c r="F3742">
        <v>6</v>
      </c>
    </row>
    <row r="3743" spans="1:6" x14ac:dyDescent="0.25">
      <c r="A3743" t="s">
        <v>47</v>
      </c>
      <c r="B3743">
        <v>2013</v>
      </c>
      <c r="C3743" t="s">
        <v>14</v>
      </c>
      <c r="D3743" t="s">
        <v>102</v>
      </c>
      <c r="E3743" t="s">
        <v>26593</v>
      </c>
      <c r="F3743">
        <v>12</v>
      </c>
    </row>
    <row r="3744" spans="1:6" x14ac:dyDescent="0.25">
      <c r="A3744" t="s">
        <v>47</v>
      </c>
      <c r="B3744">
        <v>2013</v>
      </c>
      <c r="C3744" t="s">
        <v>14</v>
      </c>
      <c r="D3744" t="s">
        <v>107</v>
      </c>
      <c r="E3744" t="s">
        <v>26594</v>
      </c>
      <c r="F3744">
        <v>8</v>
      </c>
    </row>
    <row r="3745" spans="1:6" x14ac:dyDescent="0.25">
      <c r="A3745" t="s">
        <v>47</v>
      </c>
      <c r="B3745">
        <v>2013</v>
      </c>
      <c r="C3745" t="s">
        <v>14</v>
      </c>
      <c r="D3745" t="s">
        <v>39</v>
      </c>
      <c r="E3745" t="s">
        <v>26595</v>
      </c>
      <c r="F3745">
        <v>1</v>
      </c>
    </row>
    <row r="3746" spans="1:6" x14ac:dyDescent="0.25">
      <c r="A3746" t="s">
        <v>47</v>
      </c>
      <c r="B3746">
        <v>2013</v>
      </c>
      <c r="C3746" t="s">
        <v>14</v>
      </c>
      <c r="D3746" t="s">
        <v>103</v>
      </c>
      <c r="E3746" t="s">
        <v>26596</v>
      </c>
      <c r="F3746">
        <v>166</v>
      </c>
    </row>
    <row r="3747" spans="1:6" x14ac:dyDescent="0.25">
      <c r="A3747" t="s">
        <v>47</v>
      </c>
      <c r="B3747">
        <v>2013</v>
      </c>
      <c r="C3747" t="s">
        <v>12</v>
      </c>
      <c r="D3747" t="s">
        <v>102</v>
      </c>
      <c r="E3747" t="s">
        <v>26597</v>
      </c>
      <c r="F3747">
        <v>2</v>
      </c>
    </row>
    <row r="3748" spans="1:6" x14ac:dyDescent="0.25">
      <c r="A3748" t="s">
        <v>47</v>
      </c>
      <c r="B3748">
        <v>2013</v>
      </c>
      <c r="C3748" t="s">
        <v>12</v>
      </c>
      <c r="D3748" t="s">
        <v>39</v>
      </c>
      <c r="E3748" t="s">
        <v>26598</v>
      </c>
      <c r="F3748">
        <v>1</v>
      </c>
    </row>
    <row r="3749" spans="1:6" x14ac:dyDescent="0.25">
      <c r="A3749" t="s">
        <v>47</v>
      </c>
      <c r="B3749">
        <v>2013</v>
      </c>
      <c r="C3749" t="s">
        <v>12</v>
      </c>
      <c r="D3749" t="s">
        <v>103</v>
      </c>
      <c r="E3749" t="s">
        <v>26599</v>
      </c>
      <c r="F3749">
        <v>15</v>
      </c>
    </row>
    <row r="3750" spans="1:6" x14ac:dyDescent="0.25">
      <c r="A3750" t="s">
        <v>47</v>
      </c>
      <c r="B3750">
        <v>2013</v>
      </c>
      <c r="C3750" t="s">
        <v>22</v>
      </c>
      <c r="D3750" t="s">
        <v>40</v>
      </c>
      <c r="E3750" t="s">
        <v>26600</v>
      </c>
      <c r="F3750">
        <v>4</v>
      </c>
    </row>
    <row r="3751" spans="1:6" x14ac:dyDescent="0.25">
      <c r="A3751" t="s">
        <v>47</v>
      </c>
      <c r="B3751">
        <v>2013</v>
      </c>
      <c r="C3751" t="s">
        <v>22</v>
      </c>
      <c r="D3751" t="s">
        <v>102</v>
      </c>
      <c r="E3751" t="s">
        <v>26601</v>
      </c>
      <c r="F3751">
        <v>15</v>
      </c>
    </row>
    <row r="3752" spans="1:6" x14ac:dyDescent="0.25">
      <c r="A3752" t="s">
        <v>47</v>
      </c>
      <c r="B3752">
        <v>2013</v>
      </c>
      <c r="C3752" t="s">
        <v>22</v>
      </c>
      <c r="D3752" t="s">
        <v>107</v>
      </c>
      <c r="E3752" t="s">
        <v>26602</v>
      </c>
      <c r="F3752">
        <v>7</v>
      </c>
    </row>
    <row r="3753" spans="1:6" x14ac:dyDescent="0.25">
      <c r="A3753" t="s">
        <v>47</v>
      </c>
      <c r="B3753">
        <v>2013</v>
      </c>
      <c r="C3753" t="s">
        <v>22</v>
      </c>
      <c r="D3753" t="s">
        <v>39</v>
      </c>
      <c r="E3753" t="s">
        <v>26603</v>
      </c>
      <c r="F3753">
        <v>7</v>
      </c>
    </row>
    <row r="3754" spans="1:6" x14ac:dyDescent="0.25">
      <c r="A3754" t="s">
        <v>47</v>
      </c>
      <c r="B3754">
        <v>2013</v>
      </c>
      <c r="C3754" t="s">
        <v>22</v>
      </c>
      <c r="D3754" t="s">
        <v>103</v>
      </c>
      <c r="E3754" t="s">
        <v>26604</v>
      </c>
      <c r="F3754">
        <v>150</v>
      </c>
    </row>
    <row r="3755" spans="1:6" x14ac:dyDescent="0.25">
      <c r="A3755" t="s">
        <v>47</v>
      </c>
      <c r="B3755">
        <v>2013</v>
      </c>
      <c r="C3755" t="s">
        <v>23</v>
      </c>
      <c r="D3755" t="s">
        <v>40</v>
      </c>
      <c r="E3755" t="s">
        <v>26605</v>
      </c>
      <c r="F3755">
        <v>1</v>
      </c>
    </row>
    <row r="3756" spans="1:6" x14ac:dyDescent="0.25">
      <c r="A3756" t="s">
        <v>47</v>
      </c>
      <c r="B3756">
        <v>2013</v>
      </c>
      <c r="C3756" t="s">
        <v>23</v>
      </c>
      <c r="D3756" t="s">
        <v>102</v>
      </c>
      <c r="E3756" t="s">
        <v>26606</v>
      </c>
      <c r="F3756">
        <v>12</v>
      </c>
    </row>
    <row r="3757" spans="1:6" x14ac:dyDescent="0.25">
      <c r="A3757" t="s">
        <v>47</v>
      </c>
      <c r="B3757">
        <v>2013</v>
      </c>
      <c r="C3757" t="s">
        <v>23</v>
      </c>
      <c r="D3757" t="s">
        <v>107</v>
      </c>
      <c r="E3757" t="s">
        <v>26607</v>
      </c>
      <c r="F3757">
        <v>3</v>
      </c>
    </row>
    <row r="3758" spans="1:6" x14ac:dyDescent="0.25">
      <c r="A3758" t="s">
        <v>47</v>
      </c>
      <c r="B3758">
        <v>2013</v>
      </c>
      <c r="C3758" t="s">
        <v>23</v>
      </c>
      <c r="D3758" t="s">
        <v>39</v>
      </c>
      <c r="E3758" t="s">
        <v>26608</v>
      </c>
      <c r="F3758">
        <v>5</v>
      </c>
    </row>
    <row r="3759" spans="1:6" x14ac:dyDescent="0.25">
      <c r="A3759" t="s">
        <v>47</v>
      </c>
      <c r="B3759">
        <v>2013</v>
      </c>
      <c r="C3759" t="s">
        <v>23</v>
      </c>
      <c r="D3759" t="s">
        <v>103</v>
      </c>
      <c r="E3759" t="s">
        <v>26609</v>
      </c>
      <c r="F3759">
        <v>133</v>
      </c>
    </row>
    <row r="3760" spans="1:6" x14ac:dyDescent="0.25">
      <c r="A3760" t="s">
        <v>47</v>
      </c>
      <c r="B3760">
        <v>2013</v>
      </c>
      <c r="C3760" t="s">
        <v>21</v>
      </c>
      <c r="D3760" t="s">
        <v>38</v>
      </c>
      <c r="E3760" t="s">
        <v>26610</v>
      </c>
      <c r="F3760">
        <v>1</v>
      </c>
    </row>
    <row r="3761" spans="1:6" x14ac:dyDescent="0.25">
      <c r="A3761" t="s">
        <v>47</v>
      </c>
      <c r="B3761">
        <v>2013</v>
      </c>
      <c r="C3761" t="s">
        <v>21</v>
      </c>
      <c r="D3761" t="s">
        <v>102</v>
      </c>
      <c r="E3761" t="s">
        <v>26611</v>
      </c>
      <c r="F3761">
        <v>8</v>
      </c>
    </row>
    <row r="3762" spans="1:6" x14ac:dyDescent="0.25">
      <c r="A3762" t="s">
        <v>47</v>
      </c>
      <c r="B3762">
        <v>2013</v>
      </c>
      <c r="C3762" t="s">
        <v>21</v>
      </c>
      <c r="D3762" t="s">
        <v>107</v>
      </c>
      <c r="E3762" t="s">
        <v>26612</v>
      </c>
      <c r="F3762">
        <v>5</v>
      </c>
    </row>
    <row r="3763" spans="1:6" x14ac:dyDescent="0.25">
      <c r="A3763" t="s">
        <v>47</v>
      </c>
      <c r="B3763">
        <v>2013</v>
      </c>
      <c r="C3763" t="s">
        <v>21</v>
      </c>
      <c r="D3763" t="s">
        <v>39</v>
      </c>
      <c r="E3763" t="s">
        <v>26613</v>
      </c>
      <c r="F3763">
        <v>12</v>
      </c>
    </row>
    <row r="3764" spans="1:6" x14ac:dyDescent="0.25">
      <c r="A3764" t="s">
        <v>47</v>
      </c>
      <c r="B3764">
        <v>2013</v>
      </c>
      <c r="C3764" t="s">
        <v>21</v>
      </c>
      <c r="D3764" t="s">
        <v>103</v>
      </c>
      <c r="E3764" t="s">
        <v>26614</v>
      </c>
      <c r="F3764">
        <v>80</v>
      </c>
    </row>
    <row r="3765" spans="1:6" x14ac:dyDescent="0.25">
      <c r="A3765" t="s">
        <v>47</v>
      </c>
      <c r="B3765">
        <v>2013</v>
      </c>
      <c r="C3765" t="s">
        <v>17</v>
      </c>
      <c r="D3765" t="s">
        <v>38</v>
      </c>
      <c r="E3765" t="s">
        <v>26615</v>
      </c>
      <c r="F3765">
        <v>1</v>
      </c>
    </row>
    <row r="3766" spans="1:6" x14ac:dyDescent="0.25">
      <c r="A3766" t="s">
        <v>47</v>
      </c>
      <c r="B3766">
        <v>2013</v>
      </c>
      <c r="C3766" t="s">
        <v>17</v>
      </c>
      <c r="D3766" t="s">
        <v>40</v>
      </c>
      <c r="E3766" t="s">
        <v>26616</v>
      </c>
      <c r="F3766">
        <v>10</v>
      </c>
    </row>
    <row r="3767" spans="1:6" x14ac:dyDescent="0.25">
      <c r="A3767" t="s">
        <v>47</v>
      </c>
      <c r="B3767">
        <v>2013</v>
      </c>
      <c r="C3767" t="s">
        <v>17</v>
      </c>
      <c r="D3767" t="s">
        <v>102</v>
      </c>
      <c r="E3767" t="s">
        <v>26617</v>
      </c>
      <c r="F3767">
        <v>15</v>
      </c>
    </row>
    <row r="3768" spans="1:6" x14ac:dyDescent="0.25">
      <c r="A3768" t="s">
        <v>47</v>
      </c>
      <c r="B3768">
        <v>2013</v>
      </c>
      <c r="C3768" t="s">
        <v>17</v>
      </c>
      <c r="D3768" t="s">
        <v>107</v>
      </c>
      <c r="E3768" t="s">
        <v>26618</v>
      </c>
      <c r="F3768">
        <v>10</v>
      </c>
    </row>
    <row r="3769" spans="1:6" x14ac:dyDescent="0.25">
      <c r="A3769" t="s">
        <v>47</v>
      </c>
      <c r="B3769">
        <v>2013</v>
      </c>
      <c r="C3769" t="s">
        <v>17</v>
      </c>
      <c r="D3769" t="s">
        <v>39</v>
      </c>
      <c r="E3769" t="s">
        <v>26619</v>
      </c>
      <c r="F3769">
        <v>4</v>
      </c>
    </row>
    <row r="3770" spans="1:6" x14ac:dyDescent="0.25">
      <c r="A3770" t="s">
        <v>47</v>
      </c>
      <c r="B3770">
        <v>2013</v>
      </c>
      <c r="C3770" t="s">
        <v>17</v>
      </c>
      <c r="D3770" t="s">
        <v>103</v>
      </c>
      <c r="E3770" t="s">
        <v>26620</v>
      </c>
      <c r="F3770">
        <v>132</v>
      </c>
    </row>
    <row r="3771" spans="1:6" x14ac:dyDescent="0.25">
      <c r="A3771" t="s">
        <v>47</v>
      </c>
      <c r="B3771">
        <v>2013</v>
      </c>
      <c r="C3771" t="s">
        <v>22852</v>
      </c>
      <c r="D3771" t="s">
        <v>103</v>
      </c>
      <c r="E3771" t="s">
        <v>26621</v>
      </c>
      <c r="F3771">
        <v>1</v>
      </c>
    </row>
    <row r="3772" spans="1:6" x14ac:dyDescent="0.25">
      <c r="A3772" t="s">
        <v>47</v>
      </c>
      <c r="B3772">
        <v>2013</v>
      </c>
      <c r="C3772" t="s">
        <v>15</v>
      </c>
      <c r="D3772" t="s">
        <v>102</v>
      </c>
      <c r="E3772" t="s">
        <v>26622</v>
      </c>
      <c r="F3772">
        <v>3</v>
      </c>
    </row>
    <row r="3773" spans="1:6" x14ac:dyDescent="0.25">
      <c r="A3773" t="s">
        <v>47</v>
      </c>
      <c r="B3773">
        <v>2013</v>
      </c>
      <c r="C3773" t="s">
        <v>15</v>
      </c>
      <c r="D3773" t="s">
        <v>103</v>
      </c>
      <c r="E3773" t="s">
        <v>26623</v>
      </c>
      <c r="F3773">
        <v>22</v>
      </c>
    </row>
    <row r="3774" spans="1:6" x14ac:dyDescent="0.25">
      <c r="A3774" t="s">
        <v>47</v>
      </c>
      <c r="B3774">
        <v>2013</v>
      </c>
      <c r="C3774" t="s">
        <v>19</v>
      </c>
      <c r="D3774" t="s">
        <v>38</v>
      </c>
      <c r="E3774" t="s">
        <v>26624</v>
      </c>
      <c r="F3774">
        <v>1</v>
      </c>
    </row>
    <row r="3775" spans="1:6" x14ac:dyDescent="0.25">
      <c r="A3775" t="s">
        <v>47</v>
      </c>
      <c r="B3775">
        <v>2013</v>
      </c>
      <c r="C3775" t="s">
        <v>19</v>
      </c>
      <c r="D3775" t="s">
        <v>40</v>
      </c>
      <c r="E3775" t="s">
        <v>26625</v>
      </c>
      <c r="F3775">
        <v>3</v>
      </c>
    </row>
    <row r="3776" spans="1:6" x14ac:dyDescent="0.25">
      <c r="A3776" t="s">
        <v>47</v>
      </c>
      <c r="B3776">
        <v>2013</v>
      </c>
      <c r="C3776" t="s">
        <v>19</v>
      </c>
      <c r="D3776" t="s">
        <v>102</v>
      </c>
      <c r="E3776" t="s">
        <v>26626</v>
      </c>
      <c r="F3776">
        <v>17</v>
      </c>
    </row>
    <row r="3777" spans="1:6" x14ac:dyDescent="0.25">
      <c r="A3777" t="s">
        <v>47</v>
      </c>
      <c r="B3777">
        <v>2013</v>
      </c>
      <c r="C3777" t="s">
        <v>19</v>
      </c>
      <c r="D3777" t="s">
        <v>107</v>
      </c>
      <c r="E3777" t="s">
        <v>26627</v>
      </c>
      <c r="F3777">
        <v>4</v>
      </c>
    </row>
    <row r="3778" spans="1:6" x14ac:dyDescent="0.25">
      <c r="A3778" t="s">
        <v>47</v>
      </c>
      <c r="B3778">
        <v>2013</v>
      </c>
      <c r="C3778" t="s">
        <v>19</v>
      </c>
      <c r="D3778" t="s">
        <v>39</v>
      </c>
      <c r="E3778" t="s">
        <v>26628</v>
      </c>
      <c r="F3778">
        <v>3</v>
      </c>
    </row>
    <row r="3779" spans="1:6" x14ac:dyDescent="0.25">
      <c r="A3779" t="s">
        <v>47</v>
      </c>
      <c r="B3779">
        <v>2013</v>
      </c>
      <c r="C3779" t="s">
        <v>19</v>
      </c>
      <c r="D3779" t="s">
        <v>103</v>
      </c>
      <c r="E3779" t="s">
        <v>26629</v>
      </c>
      <c r="F3779">
        <v>123</v>
      </c>
    </row>
    <row r="3780" spans="1:6" x14ac:dyDescent="0.25">
      <c r="A3780" t="s">
        <v>47</v>
      </c>
      <c r="B3780">
        <v>2013</v>
      </c>
      <c r="C3780" t="s">
        <v>20</v>
      </c>
      <c r="D3780" t="s">
        <v>38</v>
      </c>
      <c r="E3780" t="s">
        <v>26630</v>
      </c>
      <c r="F3780">
        <v>1</v>
      </c>
    </row>
    <row r="3781" spans="1:6" x14ac:dyDescent="0.25">
      <c r="A3781" t="s">
        <v>47</v>
      </c>
      <c r="B3781">
        <v>2013</v>
      </c>
      <c r="C3781" t="s">
        <v>20</v>
      </c>
      <c r="D3781" t="s">
        <v>107</v>
      </c>
      <c r="E3781" t="s">
        <v>26631</v>
      </c>
      <c r="F3781">
        <v>3</v>
      </c>
    </row>
    <row r="3782" spans="1:6" x14ac:dyDescent="0.25">
      <c r="A3782" t="s">
        <v>47</v>
      </c>
      <c r="B3782">
        <v>2013</v>
      </c>
      <c r="C3782" t="s">
        <v>20</v>
      </c>
      <c r="D3782" t="s">
        <v>103</v>
      </c>
      <c r="E3782" t="s">
        <v>26632</v>
      </c>
      <c r="F3782">
        <v>10</v>
      </c>
    </row>
    <row r="3783" spans="1:6" x14ac:dyDescent="0.25">
      <c r="A3783" t="s">
        <v>47</v>
      </c>
      <c r="B3783">
        <v>2013</v>
      </c>
      <c r="C3783" t="s">
        <v>18</v>
      </c>
      <c r="D3783" t="s">
        <v>38</v>
      </c>
      <c r="E3783" t="s">
        <v>26633</v>
      </c>
      <c r="F3783">
        <v>1</v>
      </c>
    </row>
    <row r="3784" spans="1:6" x14ac:dyDescent="0.25">
      <c r="A3784" t="s">
        <v>47</v>
      </c>
      <c r="B3784">
        <v>2013</v>
      </c>
      <c r="C3784" t="s">
        <v>18</v>
      </c>
      <c r="D3784" t="s">
        <v>40</v>
      </c>
      <c r="E3784" t="s">
        <v>26634</v>
      </c>
      <c r="F3784">
        <v>4</v>
      </c>
    </row>
    <row r="3785" spans="1:6" x14ac:dyDescent="0.25">
      <c r="A3785" t="s">
        <v>47</v>
      </c>
      <c r="B3785">
        <v>2013</v>
      </c>
      <c r="C3785" t="s">
        <v>18</v>
      </c>
      <c r="D3785" t="s">
        <v>102</v>
      </c>
      <c r="E3785" t="s">
        <v>26635</v>
      </c>
      <c r="F3785">
        <v>6</v>
      </c>
    </row>
    <row r="3786" spans="1:6" x14ac:dyDescent="0.25">
      <c r="A3786" t="s">
        <v>47</v>
      </c>
      <c r="B3786">
        <v>2013</v>
      </c>
      <c r="C3786" t="s">
        <v>18</v>
      </c>
      <c r="D3786" t="s">
        <v>39</v>
      </c>
      <c r="E3786" t="s">
        <v>26636</v>
      </c>
      <c r="F3786">
        <v>4</v>
      </c>
    </row>
    <row r="3787" spans="1:6" x14ac:dyDescent="0.25">
      <c r="A3787" t="s">
        <v>47</v>
      </c>
      <c r="B3787">
        <v>2013</v>
      </c>
      <c r="C3787" t="s">
        <v>18</v>
      </c>
      <c r="D3787" t="s">
        <v>103</v>
      </c>
      <c r="E3787" t="s">
        <v>26637</v>
      </c>
      <c r="F3787">
        <v>90</v>
      </c>
    </row>
    <row r="3788" spans="1:6" x14ac:dyDescent="0.25">
      <c r="A3788" t="s">
        <v>47</v>
      </c>
      <c r="B3788">
        <v>2014</v>
      </c>
      <c r="C3788" t="s">
        <v>14</v>
      </c>
      <c r="D3788" t="s">
        <v>38</v>
      </c>
      <c r="E3788" t="s">
        <v>26638</v>
      </c>
      <c r="F3788">
        <v>1</v>
      </c>
    </row>
    <row r="3789" spans="1:6" x14ac:dyDescent="0.25">
      <c r="A3789" t="s">
        <v>47</v>
      </c>
      <c r="B3789">
        <v>2014</v>
      </c>
      <c r="C3789" t="s">
        <v>14</v>
      </c>
      <c r="D3789" t="s">
        <v>40</v>
      </c>
      <c r="E3789" t="s">
        <v>26639</v>
      </c>
      <c r="F3789">
        <v>7</v>
      </c>
    </row>
    <row r="3790" spans="1:6" x14ac:dyDescent="0.25">
      <c r="A3790" t="s">
        <v>47</v>
      </c>
      <c r="B3790">
        <v>2014</v>
      </c>
      <c r="C3790" t="s">
        <v>14</v>
      </c>
      <c r="D3790" t="s">
        <v>102</v>
      </c>
      <c r="E3790" t="s">
        <v>26640</v>
      </c>
      <c r="F3790">
        <v>10</v>
      </c>
    </row>
    <row r="3791" spans="1:6" x14ac:dyDescent="0.25">
      <c r="A3791" t="s">
        <v>47</v>
      </c>
      <c r="B3791">
        <v>2014</v>
      </c>
      <c r="C3791" t="s">
        <v>14</v>
      </c>
      <c r="D3791" t="s">
        <v>107</v>
      </c>
      <c r="E3791" t="s">
        <v>26641</v>
      </c>
      <c r="F3791">
        <v>11</v>
      </c>
    </row>
    <row r="3792" spans="1:6" x14ac:dyDescent="0.25">
      <c r="A3792" t="s">
        <v>47</v>
      </c>
      <c r="B3792">
        <v>2014</v>
      </c>
      <c r="C3792" t="s">
        <v>14</v>
      </c>
      <c r="D3792" t="s">
        <v>39</v>
      </c>
      <c r="E3792" t="s">
        <v>26642</v>
      </c>
      <c r="F3792">
        <v>4</v>
      </c>
    </row>
    <row r="3793" spans="1:6" x14ac:dyDescent="0.25">
      <c r="A3793" t="s">
        <v>47</v>
      </c>
      <c r="B3793">
        <v>2014</v>
      </c>
      <c r="C3793" t="s">
        <v>14</v>
      </c>
      <c r="D3793" t="s">
        <v>103</v>
      </c>
      <c r="E3793" t="s">
        <v>26643</v>
      </c>
      <c r="F3793">
        <v>174</v>
      </c>
    </row>
    <row r="3794" spans="1:6" x14ac:dyDescent="0.25">
      <c r="A3794" t="s">
        <v>47</v>
      </c>
      <c r="B3794">
        <v>2014</v>
      </c>
      <c r="C3794" t="s">
        <v>12</v>
      </c>
      <c r="D3794" t="s">
        <v>103</v>
      </c>
      <c r="E3794" t="s">
        <v>26644</v>
      </c>
      <c r="F3794">
        <v>19</v>
      </c>
    </row>
    <row r="3795" spans="1:6" x14ac:dyDescent="0.25">
      <c r="A3795" t="s">
        <v>47</v>
      </c>
      <c r="B3795">
        <v>2014</v>
      </c>
      <c r="C3795" t="s">
        <v>22</v>
      </c>
      <c r="D3795" t="s">
        <v>38</v>
      </c>
      <c r="E3795" t="s">
        <v>26645</v>
      </c>
      <c r="F3795">
        <v>2</v>
      </c>
    </row>
    <row r="3796" spans="1:6" x14ac:dyDescent="0.25">
      <c r="A3796" t="s">
        <v>47</v>
      </c>
      <c r="B3796">
        <v>2014</v>
      </c>
      <c r="C3796" t="s">
        <v>22</v>
      </c>
      <c r="D3796" t="s">
        <v>40</v>
      </c>
      <c r="E3796" t="s">
        <v>26646</v>
      </c>
      <c r="F3796">
        <v>4</v>
      </c>
    </row>
    <row r="3797" spans="1:6" x14ac:dyDescent="0.25">
      <c r="A3797" t="s">
        <v>47</v>
      </c>
      <c r="B3797">
        <v>2014</v>
      </c>
      <c r="C3797" t="s">
        <v>22</v>
      </c>
      <c r="D3797" t="s">
        <v>102</v>
      </c>
      <c r="E3797" t="s">
        <v>26647</v>
      </c>
      <c r="F3797">
        <v>15</v>
      </c>
    </row>
    <row r="3798" spans="1:6" x14ac:dyDescent="0.25">
      <c r="A3798" t="s">
        <v>47</v>
      </c>
      <c r="B3798">
        <v>2014</v>
      </c>
      <c r="C3798" t="s">
        <v>22</v>
      </c>
      <c r="D3798" t="s">
        <v>107</v>
      </c>
      <c r="E3798" t="s">
        <v>26648</v>
      </c>
      <c r="F3798">
        <v>3</v>
      </c>
    </row>
    <row r="3799" spans="1:6" x14ac:dyDescent="0.25">
      <c r="A3799" t="s">
        <v>47</v>
      </c>
      <c r="B3799">
        <v>2014</v>
      </c>
      <c r="C3799" t="s">
        <v>22</v>
      </c>
      <c r="D3799" t="s">
        <v>39</v>
      </c>
      <c r="E3799" t="s">
        <v>26649</v>
      </c>
      <c r="F3799">
        <v>10</v>
      </c>
    </row>
    <row r="3800" spans="1:6" x14ac:dyDescent="0.25">
      <c r="A3800" t="s">
        <v>47</v>
      </c>
      <c r="B3800">
        <v>2014</v>
      </c>
      <c r="C3800" t="s">
        <v>22</v>
      </c>
      <c r="D3800" t="s">
        <v>103</v>
      </c>
      <c r="E3800" t="s">
        <v>26650</v>
      </c>
      <c r="F3800">
        <v>141</v>
      </c>
    </row>
    <row r="3801" spans="1:6" x14ac:dyDescent="0.25">
      <c r="A3801" t="s">
        <v>47</v>
      </c>
      <c r="B3801">
        <v>2014</v>
      </c>
      <c r="C3801" t="s">
        <v>23</v>
      </c>
      <c r="D3801" t="s">
        <v>38</v>
      </c>
      <c r="E3801" t="s">
        <v>26651</v>
      </c>
      <c r="F3801">
        <v>2</v>
      </c>
    </row>
    <row r="3802" spans="1:6" x14ac:dyDescent="0.25">
      <c r="A3802" t="s">
        <v>47</v>
      </c>
      <c r="B3802">
        <v>2014</v>
      </c>
      <c r="C3802" t="s">
        <v>23</v>
      </c>
      <c r="D3802" t="s">
        <v>40</v>
      </c>
      <c r="E3802" t="s">
        <v>26652</v>
      </c>
      <c r="F3802">
        <v>5</v>
      </c>
    </row>
    <row r="3803" spans="1:6" x14ac:dyDescent="0.25">
      <c r="A3803" t="s">
        <v>47</v>
      </c>
      <c r="B3803">
        <v>2014</v>
      </c>
      <c r="C3803" t="s">
        <v>23</v>
      </c>
      <c r="D3803" t="s">
        <v>102</v>
      </c>
      <c r="E3803" t="s">
        <v>26653</v>
      </c>
      <c r="F3803">
        <v>10</v>
      </c>
    </row>
    <row r="3804" spans="1:6" x14ac:dyDescent="0.25">
      <c r="A3804" t="s">
        <v>47</v>
      </c>
      <c r="B3804">
        <v>2014</v>
      </c>
      <c r="C3804" t="s">
        <v>23</v>
      </c>
      <c r="D3804" t="s">
        <v>107</v>
      </c>
      <c r="E3804" t="s">
        <v>26654</v>
      </c>
      <c r="F3804">
        <v>6</v>
      </c>
    </row>
    <row r="3805" spans="1:6" x14ac:dyDescent="0.25">
      <c r="A3805" t="s">
        <v>47</v>
      </c>
      <c r="B3805">
        <v>2014</v>
      </c>
      <c r="C3805" t="s">
        <v>23</v>
      </c>
      <c r="D3805" t="s">
        <v>39</v>
      </c>
      <c r="E3805" t="s">
        <v>26655</v>
      </c>
      <c r="F3805">
        <v>3</v>
      </c>
    </row>
    <row r="3806" spans="1:6" x14ac:dyDescent="0.25">
      <c r="A3806" t="s">
        <v>47</v>
      </c>
      <c r="B3806">
        <v>2014</v>
      </c>
      <c r="C3806" t="s">
        <v>23</v>
      </c>
      <c r="D3806" t="s">
        <v>103</v>
      </c>
      <c r="E3806" t="s">
        <v>26656</v>
      </c>
      <c r="F3806">
        <v>89</v>
      </c>
    </row>
    <row r="3807" spans="1:6" x14ac:dyDescent="0.25">
      <c r="A3807" t="s">
        <v>47</v>
      </c>
      <c r="B3807">
        <v>2014</v>
      </c>
      <c r="C3807" t="s">
        <v>21</v>
      </c>
      <c r="D3807" t="s">
        <v>38</v>
      </c>
      <c r="E3807" t="s">
        <v>26657</v>
      </c>
      <c r="F3807">
        <v>4</v>
      </c>
    </row>
    <row r="3808" spans="1:6" x14ac:dyDescent="0.25">
      <c r="A3808" t="s">
        <v>47</v>
      </c>
      <c r="B3808">
        <v>2014</v>
      </c>
      <c r="C3808" t="s">
        <v>21</v>
      </c>
      <c r="D3808" t="s">
        <v>40</v>
      </c>
      <c r="E3808" t="s">
        <v>26658</v>
      </c>
      <c r="F3808">
        <v>7</v>
      </c>
    </row>
    <row r="3809" spans="1:6" x14ac:dyDescent="0.25">
      <c r="A3809" t="s">
        <v>47</v>
      </c>
      <c r="B3809">
        <v>2014</v>
      </c>
      <c r="C3809" t="s">
        <v>21</v>
      </c>
      <c r="D3809" t="s">
        <v>102</v>
      </c>
      <c r="E3809" t="s">
        <v>26659</v>
      </c>
      <c r="F3809">
        <v>8</v>
      </c>
    </row>
    <row r="3810" spans="1:6" x14ac:dyDescent="0.25">
      <c r="A3810" t="s">
        <v>47</v>
      </c>
      <c r="B3810">
        <v>2014</v>
      </c>
      <c r="C3810" t="s">
        <v>21</v>
      </c>
      <c r="D3810" t="s">
        <v>107</v>
      </c>
      <c r="E3810" t="s">
        <v>26660</v>
      </c>
      <c r="F3810">
        <v>3</v>
      </c>
    </row>
    <row r="3811" spans="1:6" x14ac:dyDescent="0.25">
      <c r="A3811" t="s">
        <v>47</v>
      </c>
      <c r="B3811">
        <v>2014</v>
      </c>
      <c r="C3811" t="s">
        <v>21</v>
      </c>
      <c r="D3811" t="s">
        <v>39</v>
      </c>
      <c r="E3811" t="s">
        <v>26661</v>
      </c>
      <c r="F3811">
        <v>7</v>
      </c>
    </row>
    <row r="3812" spans="1:6" x14ac:dyDescent="0.25">
      <c r="A3812" t="s">
        <v>47</v>
      </c>
      <c r="B3812">
        <v>2014</v>
      </c>
      <c r="C3812" t="s">
        <v>21</v>
      </c>
      <c r="D3812" t="s">
        <v>103</v>
      </c>
      <c r="E3812" t="s">
        <v>26662</v>
      </c>
      <c r="F3812">
        <v>78</v>
      </c>
    </row>
    <row r="3813" spans="1:6" x14ac:dyDescent="0.25">
      <c r="A3813" t="s">
        <v>47</v>
      </c>
      <c r="B3813">
        <v>2014</v>
      </c>
      <c r="C3813" t="s">
        <v>17</v>
      </c>
      <c r="D3813" t="s">
        <v>38</v>
      </c>
      <c r="E3813" t="s">
        <v>26663</v>
      </c>
      <c r="F3813">
        <v>1</v>
      </c>
    </row>
    <row r="3814" spans="1:6" x14ac:dyDescent="0.25">
      <c r="A3814" t="s">
        <v>47</v>
      </c>
      <c r="B3814">
        <v>2014</v>
      </c>
      <c r="C3814" t="s">
        <v>17</v>
      </c>
      <c r="D3814" t="s">
        <v>40</v>
      </c>
      <c r="E3814" t="s">
        <v>26664</v>
      </c>
      <c r="F3814">
        <v>6</v>
      </c>
    </row>
    <row r="3815" spans="1:6" x14ac:dyDescent="0.25">
      <c r="A3815" t="s">
        <v>47</v>
      </c>
      <c r="B3815">
        <v>2014</v>
      </c>
      <c r="C3815" t="s">
        <v>17</v>
      </c>
      <c r="D3815" t="s">
        <v>102</v>
      </c>
      <c r="E3815" t="s">
        <v>26665</v>
      </c>
      <c r="F3815">
        <v>12</v>
      </c>
    </row>
    <row r="3816" spans="1:6" x14ac:dyDescent="0.25">
      <c r="A3816" t="s">
        <v>47</v>
      </c>
      <c r="B3816">
        <v>2014</v>
      </c>
      <c r="C3816" t="s">
        <v>17</v>
      </c>
      <c r="D3816" t="s">
        <v>107</v>
      </c>
      <c r="E3816" t="s">
        <v>26666</v>
      </c>
      <c r="F3816">
        <v>6</v>
      </c>
    </row>
    <row r="3817" spans="1:6" x14ac:dyDescent="0.25">
      <c r="A3817" t="s">
        <v>47</v>
      </c>
      <c r="B3817">
        <v>2014</v>
      </c>
      <c r="C3817" t="s">
        <v>17</v>
      </c>
      <c r="D3817" t="s">
        <v>39</v>
      </c>
      <c r="E3817" t="s">
        <v>26667</v>
      </c>
      <c r="F3817">
        <v>1</v>
      </c>
    </row>
    <row r="3818" spans="1:6" x14ac:dyDescent="0.25">
      <c r="A3818" t="s">
        <v>47</v>
      </c>
      <c r="B3818">
        <v>2014</v>
      </c>
      <c r="C3818" t="s">
        <v>17</v>
      </c>
      <c r="D3818" t="s">
        <v>103</v>
      </c>
      <c r="E3818" t="s">
        <v>26668</v>
      </c>
      <c r="F3818">
        <v>164</v>
      </c>
    </row>
    <row r="3819" spans="1:6" x14ac:dyDescent="0.25">
      <c r="A3819" t="s">
        <v>47</v>
      </c>
      <c r="B3819">
        <v>2014</v>
      </c>
      <c r="C3819" t="s">
        <v>22852</v>
      </c>
      <c r="D3819" t="s">
        <v>38</v>
      </c>
      <c r="E3819" t="s">
        <v>26669</v>
      </c>
      <c r="F3819">
        <v>1</v>
      </c>
    </row>
    <row r="3820" spans="1:6" x14ac:dyDescent="0.25">
      <c r="A3820" t="s">
        <v>47</v>
      </c>
      <c r="B3820">
        <v>2014</v>
      </c>
      <c r="C3820" t="s">
        <v>22852</v>
      </c>
      <c r="D3820" t="s">
        <v>102</v>
      </c>
      <c r="E3820" t="s">
        <v>26670</v>
      </c>
      <c r="F3820">
        <v>1</v>
      </c>
    </row>
    <row r="3821" spans="1:6" x14ac:dyDescent="0.25">
      <c r="A3821" t="s">
        <v>47</v>
      </c>
      <c r="B3821">
        <v>2014</v>
      </c>
      <c r="C3821" t="s">
        <v>22852</v>
      </c>
      <c r="D3821" t="s">
        <v>107</v>
      </c>
      <c r="E3821" t="s">
        <v>26671</v>
      </c>
      <c r="F3821">
        <v>1</v>
      </c>
    </row>
    <row r="3822" spans="1:6" x14ac:dyDescent="0.25">
      <c r="A3822" t="s">
        <v>47</v>
      </c>
      <c r="B3822">
        <v>2014</v>
      </c>
      <c r="C3822" t="s">
        <v>22852</v>
      </c>
      <c r="D3822" t="s">
        <v>103</v>
      </c>
      <c r="E3822" t="s">
        <v>26672</v>
      </c>
      <c r="F3822">
        <v>28</v>
      </c>
    </row>
    <row r="3823" spans="1:6" x14ac:dyDescent="0.25">
      <c r="A3823" t="s">
        <v>47</v>
      </c>
      <c r="B3823">
        <v>2014</v>
      </c>
      <c r="C3823" t="s">
        <v>19</v>
      </c>
      <c r="D3823" t="s">
        <v>38</v>
      </c>
      <c r="E3823" t="s">
        <v>26673</v>
      </c>
      <c r="F3823">
        <v>3</v>
      </c>
    </row>
    <row r="3824" spans="1:6" x14ac:dyDescent="0.25">
      <c r="A3824" t="s">
        <v>47</v>
      </c>
      <c r="B3824">
        <v>2014</v>
      </c>
      <c r="C3824" t="s">
        <v>19</v>
      </c>
      <c r="D3824" t="s">
        <v>40</v>
      </c>
      <c r="E3824" t="s">
        <v>26674</v>
      </c>
      <c r="F3824">
        <v>1</v>
      </c>
    </row>
    <row r="3825" spans="1:6" x14ac:dyDescent="0.25">
      <c r="A3825" t="s">
        <v>47</v>
      </c>
      <c r="B3825">
        <v>2014</v>
      </c>
      <c r="C3825" t="s">
        <v>19</v>
      </c>
      <c r="D3825" t="s">
        <v>102</v>
      </c>
      <c r="E3825" t="s">
        <v>26675</v>
      </c>
      <c r="F3825">
        <v>5</v>
      </c>
    </row>
    <row r="3826" spans="1:6" x14ac:dyDescent="0.25">
      <c r="A3826" t="s">
        <v>47</v>
      </c>
      <c r="B3826">
        <v>2014</v>
      </c>
      <c r="C3826" t="s">
        <v>19</v>
      </c>
      <c r="D3826" t="s">
        <v>107</v>
      </c>
      <c r="E3826" t="s">
        <v>26676</v>
      </c>
      <c r="F3826">
        <v>2</v>
      </c>
    </row>
    <row r="3827" spans="1:6" x14ac:dyDescent="0.25">
      <c r="A3827" t="s">
        <v>47</v>
      </c>
      <c r="B3827">
        <v>2014</v>
      </c>
      <c r="C3827" t="s">
        <v>19</v>
      </c>
      <c r="D3827" t="s">
        <v>39</v>
      </c>
      <c r="E3827" t="s">
        <v>26677</v>
      </c>
      <c r="F3827">
        <v>2</v>
      </c>
    </row>
    <row r="3828" spans="1:6" x14ac:dyDescent="0.25">
      <c r="A3828" t="s">
        <v>47</v>
      </c>
      <c r="B3828">
        <v>2014</v>
      </c>
      <c r="C3828" t="s">
        <v>19</v>
      </c>
      <c r="D3828" t="s">
        <v>103</v>
      </c>
      <c r="E3828" t="s">
        <v>26678</v>
      </c>
      <c r="F3828">
        <v>126</v>
      </c>
    </row>
    <row r="3829" spans="1:6" x14ac:dyDescent="0.25">
      <c r="A3829" t="s">
        <v>47</v>
      </c>
      <c r="B3829">
        <v>2014</v>
      </c>
      <c r="C3829" t="s">
        <v>20</v>
      </c>
      <c r="D3829" t="s">
        <v>102</v>
      </c>
      <c r="E3829" t="s">
        <v>26679</v>
      </c>
      <c r="F3829">
        <v>3</v>
      </c>
    </row>
    <row r="3830" spans="1:6" x14ac:dyDescent="0.25">
      <c r="A3830" t="s">
        <v>47</v>
      </c>
      <c r="B3830">
        <v>2014</v>
      </c>
      <c r="C3830" t="s">
        <v>20</v>
      </c>
      <c r="D3830" t="s">
        <v>103</v>
      </c>
      <c r="E3830" t="s">
        <v>26680</v>
      </c>
      <c r="F3830">
        <v>36</v>
      </c>
    </row>
    <row r="3831" spans="1:6" x14ac:dyDescent="0.25">
      <c r="A3831" t="s">
        <v>47</v>
      </c>
      <c r="B3831">
        <v>2014</v>
      </c>
      <c r="C3831" t="s">
        <v>18</v>
      </c>
      <c r="D3831" t="s">
        <v>38</v>
      </c>
      <c r="E3831" t="s">
        <v>26681</v>
      </c>
      <c r="F3831">
        <v>4</v>
      </c>
    </row>
    <row r="3832" spans="1:6" x14ac:dyDescent="0.25">
      <c r="A3832" t="s">
        <v>47</v>
      </c>
      <c r="B3832">
        <v>2014</v>
      </c>
      <c r="C3832" t="s">
        <v>18</v>
      </c>
      <c r="D3832" t="s">
        <v>102</v>
      </c>
      <c r="E3832" t="s">
        <v>26682</v>
      </c>
      <c r="F3832">
        <v>5</v>
      </c>
    </row>
    <row r="3833" spans="1:6" x14ac:dyDescent="0.25">
      <c r="A3833" t="s">
        <v>47</v>
      </c>
      <c r="B3833">
        <v>2014</v>
      </c>
      <c r="C3833" t="s">
        <v>18</v>
      </c>
      <c r="D3833" t="s">
        <v>107</v>
      </c>
      <c r="E3833" t="s">
        <v>26683</v>
      </c>
      <c r="F3833">
        <v>7</v>
      </c>
    </row>
    <row r="3834" spans="1:6" x14ac:dyDescent="0.25">
      <c r="A3834" t="s">
        <v>47</v>
      </c>
      <c r="B3834">
        <v>2014</v>
      </c>
      <c r="C3834" t="s">
        <v>18</v>
      </c>
      <c r="D3834" t="s">
        <v>39</v>
      </c>
      <c r="E3834" t="s">
        <v>26684</v>
      </c>
      <c r="F3834">
        <v>1</v>
      </c>
    </row>
    <row r="3835" spans="1:6" x14ac:dyDescent="0.25">
      <c r="A3835" t="s">
        <v>47</v>
      </c>
      <c r="B3835">
        <v>2014</v>
      </c>
      <c r="C3835" t="s">
        <v>18</v>
      </c>
      <c r="D3835" t="s">
        <v>103</v>
      </c>
      <c r="E3835" t="s">
        <v>26685</v>
      </c>
      <c r="F3835">
        <v>91</v>
      </c>
    </row>
    <row r="3836" spans="1:6" x14ac:dyDescent="0.25">
      <c r="A3836" t="s">
        <v>94</v>
      </c>
      <c r="B3836">
        <v>2010</v>
      </c>
      <c r="C3836" t="s">
        <v>14</v>
      </c>
      <c r="D3836" t="s">
        <v>40</v>
      </c>
      <c r="E3836" t="s">
        <v>26686</v>
      </c>
      <c r="F3836">
        <v>2</v>
      </c>
    </row>
    <row r="3837" spans="1:6" x14ac:dyDescent="0.25">
      <c r="A3837" t="s">
        <v>94</v>
      </c>
      <c r="B3837">
        <v>2010</v>
      </c>
      <c r="C3837" t="s">
        <v>14</v>
      </c>
      <c r="D3837" t="s">
        <v>102</v>
      </c>
      <c r="E3837" t="s">
        <v>26687</v>
      </c>
      <c r="F3837">
        <v>8</v>
      </c>
    </row>
    <row r="3838" spans="1:6" x14ac:dyDescent="0.25">
      <c r="A3838" t="s">
        <v>94</v>
      </c>
      <c r="B3838">
        <v>2010</v>
      </c>
      <c r="C3838" t="s">
        <v>14</v>
      </c>
      <c r="D3838" t="s">
        <v>107</v>
      </c>
      <c r="E3838" t="s">
        <v>26688</v>
      </c>
      <c r="F3838">
        <v>11</v>
      </c>
    </row>
    <row r="3839" spans="1:6" x14ac:dyDescent="0.25">
      <c r="A3839" t="s">
        <v>94</v>
      </c>
      <c r="B3839">
        <v>2010</v>
      </c>
      <c r="C3839" t="s">
        <v>14</v>
      </c>
      <c r="D3839" t="s">
        <v>39</v>
      </c>
      <c r="E3839" t="s">
        <v>26689</v>
      </c>
      <c r="F3839">
        <v>12</v>
      </c>
    </row>
    <row r="3840" spans="1:6" x14ac:dyDescent="0.25">
      <c r="A3840" t="s">
        <v>94</v>
      </c>
      <c r="B3840">
        <v>2010</v>
      </c>
      <c r="C3840" t="s">
        <v>14</v>
      </c>
      <c r="D3840" t="s">
        <v>103</v>
      </c>
      <c r="E3840" t="s">
        <v>26690</v>
      </c>
      <c r="F3840">
        <v>92</v>
      </c>
    </row>
    <row r="3841" spans="1:6" x14ac:dyDescent="0.25">
      <c r="A3841" t="s">
        <v>94</v>
      </c>
      <c r="B3841">
        <v>2010</v>
      </c>
      <c r="C3841" t="s">
        <v>12</v>
      </c>
      <c r="D3841" t="s">
        <v>102</v>
      </c>
      <c r="E3841" t="s">
        <v>26691</v>
      </c>
      <c r="F3841">
        <v>1</v>
      </c>
    </row>
    <row r="3842" spans="1:6" x14ac:dyDescent="0.25">
      <c r="A3842" t="s">
        <v>94</v>
      </c>
      <c r="B3842">
        <v>2010</v>
      </c>
      <c r="C3842" t="s">
        <v>12</v>
      </c>
      <c r="D3842" t="s">
        <v>107</v>
      </c>
      <c r="E3842" t="s">
        <v>26692</v>
      </c>
      <c r="F3842">
        <v>3</v>
      </c>
    </row>
    <row r="3843" spans="1:6" x14ac:dyDescent="0.25">
      <c r="A3843" t="s">
        <v>94</v>
      </c>
      <c r="B3843">
        <v>2010</v>
      </c>
      <c r="C3843" t="s">
        <v>12</v>
      </c>
      <c r="D3843" t="s">
        <v>39</v>
      </c>
      <c r="E3843" t="s">
        <v>26693</v>
      </c>
      <c r="F3843">
        <v>3</v>
      </c>
    </row>
    <row r="3844" spans="1:6" x14ac:dyDescent="0.25">
      <c r="A3844" t="s">
        <v>94</v>
      </c>
      <c r="B3844">
        <v>2010</v>
      </c>
      <c r="C3844" t="s">
        <v>12</v>
      </c>
      <c r="D3844" t="s">
        <v>103</v>
      </c>
      <c r="E3844" t="s">
        <v>26694</v>
      </c>
      <c r="F3844">
        <v>18</v>
      </c>
    </row>
    <row r="3845" spans="1:6" x14ac:dyDescent="0.25">
      <c r="A3845" t="s">
        <v>94</v>
      </c>
      <c r="B3845">
        <v>2010</v>
      </c>
      <c r="C3845" t="s">
        <v>22</v>
      </c>
      <c r="D3845" t="s">
        <v>38</v>
      </c>
      <c r="E3845" t="s">
        <v>26695</v>
      </c>
      <c r="F3845">
        <v>3</v>
      </c>
    </row>
    <row r="3846" spans="1:6" x14ac:dyDescent="0.25">
      <c r="A3846" t="s">
        <v>94</v>
      </c>
      <c r="B3846">
        <v>2010</v>
      </c>
      <c r="C3846" t="s">
        <v>22</v>
      </c>
      <c r="D3846" t="s">
        <v>40</v>
      </c>
      <c r="E3846" t="s">
        <v>26696</v>
      </c>
      <c r="F3846">
        <v>1</v>
      </c>
    </row>
    <row r="3847" spans="1:6" x14ac:dyDescent="0.25">
      <c r="A3847" t="s">
        <v>94</v>
      </c>
      <c r="B3847">
        <v>2010</v>
      </c>
      <c r="C3847" t="s">
        <v>22</v>
      </c>
      <c r="D3847" t="s">
        <v>102</v>
      </c>
      <c r="E3847" t="s">
        <v>26697</v>
      </c>
      <c r="F3847">
        <v>5</v>
      </c>
    </row>
    <row r="3848" spans="1:6" x14ac:dyDescent="0.25">
      <c r="A3848" t="s">
        <v>94</v>
      </c>
      <c r="B3848">
        <v>2010</v>
      </c>
      <c r="C3848" t="s">
        <v>22</v>
      </c>
      <c r="D3848" t="s">
        <v>107</v>
      </c>
      <c r="E3848" t="s">
        <v>26698</v>
      </c>
      <c r="F3848">
        <v>4</v>
      </c>
    </row>
    <row r="3849" spans="1:6" x14ac:dyDescent="0.25">
      <c r="A3849" t="s">
        <v>94</v>
      </c>
      <c r="B3849">
        <v>2010</v>
      </c>
      <c r="C3849" t="s">
        <v>22</v>
      </c>
      <c r="D3849" t="s">
        <v>39</v>
      </c>
      <c r="E3849" t="s">
        <v>26699</v>
      </c>
      <c r="F3849">
        <v>10</v>
      </c>
    </row>
    <row r="3850" spans="1:6" x14ac:dyDescent="0.25">
      <c r="A3850" t="s">
        <v>94</v>
      </c>
      <c r="B3850">
        <v>2010</v>
      </c>
      <c r="C3850" t="s">
        <v>22</v>
      </c>
      <c r="D3850" t="s">
        <v>103</v>
      </c>
      <c r="E3850" t="s">
        <v>26700</v>
      </c>
      <c r="F3850">
        <v>12</v>
      </c>
    </row>
    <row r="3851" spans="1:6" x14ac:dyDescent="0.25">
      <c r="A3851" t="s">
        <v>94</v>
      </c>
      <c r="B3851">
        <v>2010</v>
      </c>
      <c r="C3851" t="s">
        <v>23</v>
      </c>
      <c r="D3851" t="s">
        <v>38</v>
      </c>
      <c r="E3851" t="s">
        <v>26701</v>
      </c>
      <c r="F3851">
        <v>3</v>
      </c>
    </row>
    <row r="3852" spans="1:6" x14ac:dyDescent="0.25">
      <c r="A3852" t="s">
        <v>94</v>
      </c>
      <c r="B3852">
        <v>2010</v>
      </c>
      <c r="C3852" t="s">
        <v>23</v>
      </c>
      <c r="D3852" t="s">
        <v>40</v>
      </c>
      <c r="E3852" t="s">
        <v>26702</v>
      </c>
      <c r="F3852">
        <v>3</v>
      </c>
    </row>
    <row r="3853" spans="1:6" x14ac:dyDescent="0.25">
      <c r="A3853" t="s">
        <v>94</v>
      </c>
      <c r="B3853">
        <v>2010</v>
      </c>
      <c r="C3853" t="s">
        <v>23</v>
      </c>
      <c r="D3853" t="s">
        <v>102</v>
      </c>
      <c r="E3853" t="s">
        <v>26703</v>
      </c>
      <c r="F3853">
        <v>3</v>
      </c>
    </row>
    <row r="3854" spans="1:6" x14ac:dyDescent="0.25">
      <c r="A3854" t="s">
        <v>94</v>
      </c>
      <c r="B3854">
        <v>2010</v>
      </c>
      <c r="C3854" t="s">
        <v>23</v>
      </c>
      <c r="D3854" t="s">
        <v>107</v>
      </c>
      <c r="E3854" t="s">
        <v>26704</v>
      </c>
      <c r="F3854">
        <v>8</v>
      </c>
    </row>
    <row r="3855" spans="1:6" x14ac:dyDescent="0.25">
      <c r="A3855" t="s">
        <v>94</v>
      </c>
      <c r="B3855">
        <v>2010</v>
      </c>
      <c r="C3855" t="s">
        <v>23</v>
      </c>
      <c r="D3855" t="s">
        <v>39</v>
      </c>
      <c r="E3855" t="s">
        <v>26705</v>
      </c>
      <c r="F3855">
        <v>7</v>
      </c>
    </row>
    <row r="3856" spans="1:6" x14ac:dyDescent="0.25">
      <c r="A3856" t="s">
        <v>94</v>
      </c>
      <c r="B3856">
        <v>2010</v>
      </c>
      <c r="C3856" t="s">
        <v>23</v>
      </c>
      <c r="D3856" t="s">
        <v>103</v>
      </c>
      <c r="E3856" t="s">
        <v>26706</v>
      </c>
      <c r="F3856">
        <v>49</v>
      </c>
    </row>
    <row r="3857" spans="1:6" x14ac:dyDescent="0.25">
      <c r="A3857" t="s">
        <v>94</v>
      </c>
      <c r="B3857">
        <v>2010</v>
      </c>
      <c r="C3857" t="s">
        <v>21</v>
      </c>
      <c r="D3857" t="s">
        <v>40</v>
      </c>
      <c r="E3857" t="s">
        <v>26707</v>
      </c>
      <c r="F3857">
        <v>2</v>
      </c>
    </row>
    <row r="3858" spans="1:6" x14ac:dyDescent="0.25">
      <c r="A3858" t="s">
        <v>94</v>
      </c>
      <c r="B3858">
        <v>2010</v>
      </c>
      <c r="C3858" t="s">
        <v>21</v>
      </c>
      <c r="D3858" t="s">
        <v>102</v>
      </c>
      <c r="E3858" t="s">
        <v>26708</v>
      </c>
      <c r="F3858">
        <v>1</v>
      </c>
    </row>
    <row r="3859" spans="1:6" x14ac:dyDescent="0.25">
      <c r="A3859" t="s">
        <v>94</v>
      </c>
      <c r="B3859">
        <v>2010</v>
      </c>
      <c r="C3859" t="s">
        <v>21</v>
      </c>
      <c r="D3859" t="s">
        <v>107</v>
      </c>
      <c r="E3859" t="s">
        <v>26709</v>
      </c>
      <c r="F3859">
        <v>1</v>
      </c>
    </row>
    <row r="3860" spans="1:6" x14ac:dyDescent="0.25">
      <c r="A3860" t="s">
        <v>94</v>
      </c>
      <c r="B3860">
        <v>2010</v>
      </c>
      <c r="C3860" t="s">
        <v>21</v>
      </c>
      <c r="D3860" t="s">
        <v>39</v>
      </c>
      <c r="E3860" t="s">
        <v>26710</v>
      </c>
      <c r="F3860">
        <v>4</v>
      </c>
    </row>
    <row r="3861" spans="1:6" x14ac:dyDescent="0.25">
      <c r="A3861" t="s">
        <v>94</v>
      </c>
      <c r="B3861">
        <v>2010</v>
      </c>
      <c r="C3861" t="s">
        <v>21</v>
      </c>
      <c r="D3861" t="s">
        <v>103</v>
      </c>
      <c r="E3861" t="s">
        <v>26711</v>
      </c>
      <c r="F3861">
        <v>5</v>
      </c>
    </row>
    <row r="3862" spans="1:6" x14ac:dyDescent="0.25">
      <c r="A3862" t="s">
        <v>94</v>
      </c>
      <c r="B3862">
        <v>2010</v>
      </c>
      <c r="C3862" t="s">
        <v>17</v>
      </c>
      <c r="D3862" t="s">
        <v>38</v>
      </c>
      <c r="E3862" t="s">
        <v>26712</v>
      </c>
      <c r="F3862">
        <v>1</v>
      </c>
    </row>
    <row r="3863" spans="1:6" x14ac:dyDescent="0.25">
      <c r="A3863" t="s">
        <v>94</v>
      </c>
      <c r="B3863">
        <v>2010</v>
      </c>
      <c r="C3863" t="s">
        <v>17</v>
      </c>
      <c r="D3863" t="s">
        <v>40</v>
      </c>
      <c r="E3863" t="s">
        <v>26713</v>
      </c>
      <c r="F3863">
        <v>1</v>
      </c>
    </row>
    <row r="3864" spans="1:6" x14ac:dyDescent="0.25">
      <c r="A3864" t="s">
        <v>94</v>
      </c>
      <c r="B3864">
        <v>2010</v>
      </c>
      <c r="C3864" t="s">
        <v>17</v>
      </c>
      <c r="D3864" t="s">
        <v>102</v>
      </c>
      <c r="E3864" t="s">
        <v>26714</v>
      </c>
      <c r="F3864">
        <v>15</v>
      </c>
    </row>
    <row r="3865" spans="1:6" x14ac:dyDescent="0.25">
      <c r="A3865" t="s">
        <v>94</v>
      </c>
      <c r="B3865">
        <v>2010</v>
      </c>
      <c r="C3865" t="s">
        <v>17</v>
      </c>
      <c r="D3865" t="s">
        <v>107</v>
      </c>
      <c r="E3865" t="s">
        <v>26715</v>
      </c>
      <c r="F3865">
        <v>15</v>
      </c>
    </row>
    <row r="3866" spans="1:6" x14ac:dyDescent="0.25">
      <c r="A3866" t="s">
        <v>94</v>
      </c>
      <c r="B3866">
        <v>2010</v>
      </c>
      <c r="C3866" t="s">
        <v>17</v>
      </c>
      <c r="D3866" t="s">
        <v>39</v>
      </c>
      <c r="E3866" t="s">
        <v>26716</v>
      </c>
      <c r="F3866">
        <v>5</v>
      </c>
    </row>
    <row r="3867" spans="1:6" x14ac:dyDescent="0.25">
      <c r="A3867" t="s">
        <v>94</v>
      </c>
      <c r="B3867">
        <v>2010</v>
      </c>
      <c r="C3867" t="s">
        <v>17</v>
      </c>
      <c r="D3867" t="s">
        <v>103</v>
      </c>
      <c r="E3867" t="s">
        <v>26717</v>
      </c>
      <c r="F3867">
        <v>95</v>
      </c>
    </row>
    <row r="3868" spans="1:6" x14ac:dyDescent="0.25">
      <c r="A3868" t="s">
        <v>94</v>
      </c>
      <c r="B3868">
        <v>2010</v>
      </c>
      <c r="C3868" t="s">
        <v>15</v>
      </c>
      <c r="D3868" t="s">
        <v>102</v>
      </c>
      <c r="E3868" t="s">
        <v>26718</v>
      </c>
      <c r="F3868">
        <v>1</v>
      </c>
    </row>
    <row r="3869" spans="1:6" x14ac:dyDescent="0.25">
      <c r="A3869" t="s">
        <v>94</v>
      </c>
      <c r="B3869">
        <v>2010</v>
      </c>
      <c r="C3869" t="s">
        <v>15</v>
      </c>
      <c r="D3869" t="s">
        <v>107</v>
      </c>
      <c r="E3869" t="s">
        <v>26719</v>
      </c>
      <c r="F3869">
        <v>1</v>
      </c>
    </row>
    <row r="3870" spans="1:6" x14ac:dyDescent="0.25">
      <c r="A3870" t="s">
        <v>94</v>
      </c>
      <c r="B3870">
        <v>2010</v>
      </c>
      <c r="C3870" t="s">
        <v>15</v>
      </c>
      <c r="D3870" t="s">
        <v>39</v>
      </c>
      <c r="E3870" t="s">
        <v>26720</v>
      </c>
      <c r="F3870">
        <v>1</v>
      </c>
    </row>
    <row r="3871" spans="1:6" x14ac:dyDescent="0.25">
      <c r="A3871" t="s">
        <v>94</v>
      </c>
      <c r="B3871">
        <v>2010</v>
      </c>
      <c r="C3871" t="s">
        <v>15</v>
      </c>
      <c r="D3871" t="s">
        <v>103</v>
      </c>
      <c r="E3871" t="s">
        <v>26721</v>
      </c>
      <c r="F3871">
        <v>19</v>
      </c>
    </row>
    <row r="3872" spans="1:6" x14ac:dyDescent="0.25">
      <c r="A3872" t="s">
        <v>94</v>
      </c>
      <c r="B3872">
        <v>2010</v>
      </c>
      <c r="C3872" t="s">
        <v>19</v>
      </c>
      <c r="D3872" t="s">
        <v>38</v>
      </c>
      <c r="E3872" t="s">
        <v>26722</v>
      </c>
      <c r="F3872">
        <v>2</v>
      </c>
    </row>
    <row r="3873" spans="1:6" x14ac:dyDescent="0.25">
      <c r="A3873" t="s">
        <v>94</v>
      </c>
      <c r="B3873">
        <v>2010</v>
      </c>
      <c r="C3873" t="s">
        <v>19</v>
      </c>
      <c r="D3873" t="s">
        <v>102</v>
      </c>
      <c r="E3873" t="s">
        <v>26723</v>
      </c>
      <c r="F3873">
        <v>6</v>
      </c>
    </row>
    <row r="3874" spans="1:6" x14ac:dyDescent="0.25">
      <c r="A3874" t="s">
        <v>94</v>
      </c>
      <c r="B3874">
        <v>2010</v>
      </c>
      <c r="C3874" t="s">
        <v>19</v>
      </c>
      <c r="D3874" t="s">
        <v>107</v>
      </c>
      <c r="E3874" t="s">
        <v>26724</v>
      </c>
      <c r="F3874">
        <v>5</v>
      </c>
    </row>
    <row r="3875" spans="1:6" x14ac:dyDescent="0.25">
      <c r="A3875" t="s">
        <v>94</v>
      </c>
      <c r="B3875">
        <v>2010</v>
      </c>
      <c r="C3875" t="s">
        <v>19</v>
      </c>
      <c r="D3875" t="s">
        <v>39</v>
      </c>
      <c r="E3875" t="s">
        <v>26725</v>
      </c>
      <c r="F3875">
        <v>6</v>
      </c>
    </row>
    <row r="3876" spans="1:6" x14ac:dyDescent="0.25">
      <c r="A3876" t="s">
        <v>94</v>
      </c>
      <c r="B3876">
        <v>2010</v>
      </c>
      <c r="C3876" t="s">
        <v>19</v>
      </c>
      <c r="D3876" t="s">
        <v>103</v>
      </c>
      <c r="E3876" t="s">
        <v>26726</v>
      </c>
      <c r="F3876">
        <v>65</v>
      </c>
    </row>
    <row r="3877" spans="1:6" x14ac:dyDescent="0.25">
      <c r="A3877" t="s">
        <v>94</v>
      </c>
      <c r="B3877">
        <v>2010</v>
      </c>
      <c r="C3877" t="s">
        <v>20</v>
      </c>
      <c r="D3877" t="s">
        <v>102</v>
      </c>
      <c r="E3877" t="s">
        <v>26727</v>
      </c>
      <c r="F3877">
        <v>2</v>
      </c>
    </row>
    <row r="3878" spans="1:6" x14ac:dyDescent="0.25">
      <c r="A3878" t="s">
        <v>94</v>
      </c>
      <c r="B3878">
        <v>2010</v>
      </c>
      <c r="C3878" t="s">
        <v>20</v>
      </c>
      <c r="D3878" t="s">
        <v>107</v>
      </c>
      <c r="E3878" t="s">
        <v>26728</v>
      </c>
      <c r="F3878">
        <v>1</v>
      </c>
    </row>
    <row r="3879" spans="1:6" x14ac:dyDescent="0.25">
      <c r="A3879" t="s">
        <v>94</v>
      </c>
      <c r="B3879">
        <v>2010</v>
      </c>
      <c r="C3879" t="s">
        <v>20</v>
      </c>
      <c r="D3879" t="s">
        <v>39</v>
      </c>
      <c r="E3879" t="s">
        <v>26729</v>
      </c>
      <c r="F3879">
        <v>6</v>
      </c>
    </row>
    <row r="3880" spans="1:6" x14ac:dyDescent="0.25">
      <c r="A3880" t="s">
        <v>94</v>
      </c>
      <c r="B3880">
        <v>2010</v>
      </c>
      <c r="C3880" t="s">
        <v>20</v>
      </c>
      <c r="D3880" t="s">
        <v>103</v>
      </c>
      <c r="E3880" t="s">
        <v>26730</v>
      </c>
      <c r="F3880">
        <v>24</v>
      </c>
    </row>
    <row r="3881" spans="1:6" x14ac:dyDescent="0.25">
      <c r="A3881" t="s">
        <v>94</v>
      </c>
      <c r="B3881">
        <v>2010</v>
      </c>
      <c r="C3881" t="s">
        <v>18</v>
      </c>
      <c r="D3881" t="s">
        <v>38</v>
      </c>
      <c r="E3881" t="s">
        <v>26731</v>
      </c>
      <c r="F3881">
        <v>2</v>
      </c>
    </row>
    <row r="3882" spans="1:6" x14ac:dyDescent="0.25">
      <c r="A3882" t="s">
        <v>94</v>
      </c>
      <c r="B3882">
        <v>2010</v>
      </c>
      <c r="C3882" t="s">
        <v>18</v>
      </c>
      <c r="D3882" t="s">
        <v>102</v>
      </c>
      <c r="E3882" t="s">
        <v>26732</v>
      </c>
      <c r="F3882">
        <v>9</v>
      </c>
    </row>
    <row r="3883" spans="1:6" x14ac:dyDescent="0.25">
      <c r="A3883" t="s">
        <v>94</v>
      </c>
      <c r="B3883">
        <v>2010</v>
      </c>
      <c r="C3883" t="s">
        <v>18</v>
      </c>
      <c r="D3883" t="s">
        <v>107</v>
      </c>
      <c r="E3883" t="s">
        <v>26733</v>
      </c>
      <c r="F3883">
        <v>8</v>
      </c>
    </row>
    <row r="3884" spans="1:6" x14ac:dyDescent="0.25">
      <c r="A3884" t="s">
        <v>94</v>
      </c>
      <c r="B3884">
        <v>2010</v>
      </c>
      <c r="C3884" t="s">
        <v>18</v>
      </c>
      <c r="D3884" t="s">
        <v>39</v>
      </c>
      <c r="E3884" t="s">
        <v>26734</v>
      </c>
      <c r="F3884">
        <v>7</v>
      </c>
    </row>
    <row r="3885" spans="1:6" x14ac:dyDescent="0.25">
      <c r="A3885" t="s">
        <v>94</v>
      </c>
      <c r="B3885">
        <v>2010</v>
      </c>
      <c r="C3885" t="s">
        <v>18</v>
      </c>
      <c r="D3885" t="s">
        <v>103</v>
      </c>
      <c r="E3885" t="s">
        <v>26735</v>
      </c>
      <c r="F3885">
        <v>35</v>
      </c>
    </row>
    <row r="3886" spans="1:6" x14ac:dyDescent="0.25">
      <c r="A3886" t="s">
        <v>94</v>
      </c>
      <c r="B3886">
        <v>2011</v>
      </c>
      <c r="C3886" t="s">
        <v>14</v>
      </c>
      <c r="D3886" t="s">
        <v>40</v>
      </c>
      <c r="E3886" t="s">
        <v>26736</v>
      </c>
      <c r="F3886">
        <v>1</v>
      </c>
    </row>
    <row r="3887" spans="1:6" x14ac:dyDescent="0.25">
      <c r="A3887" t="s">
        <v>94</v>
      </c>
      <c r="B3887">
        <v>2011</v>
      </c>
      <c r="C3887" t="s">
        <v>14</v>
      </c>
      <c r="D3887" t="s">
        <v>102</v>
      </c>
      <c r="E3887" t="s">
        <v>26737</v>
      </c>
      <c r="F3887">
        <v>15</v>
      </c>
    </row>
    <row r="3888" spans="1:6" x14ac:dyDescent="0.25">
      <c r="A3888" t="s">
        <v>94</v>
      </c>
      <c r="B3888">
        <v>2011</v>
      </c>
      <c r="C3888" t="s">
        <v>14</v>
      </c>
      <c r="D3888" t="s">
        <v>107</v>
      </c>
      <c r="E3888" t="s">
        <v>26738</v>
      </c>
      <c r="F3888">
        <v>7</v>
      </c>
    </row>
    <row r="3889" spans="1:6" x14ac:dyDescent="0.25">
      <c r="A3889" t="s">
        <v>94</v>
      </c>
      <c r="B3889">
        <v>2011</v>
      </c>
      <c r="C3889" t="s">
        <v>14</v>
      </c>
      <c r="D3889" t="s">
        <v>39</v>
      </c>
      <c r="E3889" t="s">
        <v>26739</v>
      </c>
      <c r="F3889">
        <v>10</v>
      </c>
    </row>
    <row r="3890" spans="1:6" x14ac:dyDescent="0.25">
      <c r="A3890" t="s">
        <v>94</v>
      </c>
      <c r="B3890">
        <v>2011</v>
      </c>
      <c r="C3890" t="s">
        <v>14</v>
      </c>
      <c r="D3890" t="s">
        <v>103</v>
      </c>
      <c r="E3890" t="s">
        <v>26740</v>
      </c>
      <c r="F3890">
        <v>87</v>
      </c>
    </row>
    <row r="3891" spans="1:6" x14ac:dyDescent="0.25">
      <c r="A3891" t="s">
        <v>94</v>
      </c>
      <c r="B3891">
        <v>2011</v>
      </c>
      <c r="C3891" t="s">
        <v>12</v>
      </c>
      <c r="D3891" t="s">
        <v>107</v>
      </c>
      <c r="E3891" t="s">
        <v>26741</v>
      </c>
      <c r="F3891">
        <v>2</v>
      </c>
    </row>
    <row r="3892" spans="1:6" x14ac:dyDescent="0.25">
      <c r="A3892" t="s">
        <v>94</v>
      </c>
      <c r="B3892">
        <v>2011</v>
      </c>
      <c r="C3892" t="s">
        <v>12</v>
      </c>
      <c r="D3892" t="s">
        <v>39</v>
      </c>
      <c r="E3892" t="s">
        <v>26742</v>
      </c>
      <c r="F3892">
        <v>3</v>
      </c>
    </row>
    <row r="3893" spans="1:6" x14ac:dyDescent="0.25">
      <c r="A3893" t="s">
        <v>94</v>
      </c>
      <c r="B3893">
        <v>2011</v>
      </c>
      <c r="C3893" t="s">
        <v>12</v>
      </c>
      <c r="D3893" t="s">
        <v>103</v>
      </c>
      <c r="E3893" t="s">
        <v>26743</v>
      </c>
      <c r="F3893">
        <v>13</v>
      </c>
    </row>
    <row r="3894" spans="1:6" x14ac:dyDescent="0.25">
      <c r="A3894" t="s">
        <v>94</v>
      </c>
      <c r="B3894">
        <v>2011</v>
      </c>
      <c r="C3894" t="s">
        <v>22</v>
      </c>
      <c r="D3894" t="s">
        <v>102</v>
      </c>
      <c r="E3894" t="s">
        <v>26744</v>
      </c>
      <c r="F3894">
        <v>6</v>
      </c>
    </row>
    <row r="3895" spans="1:6" x14ac:dyDescent="0.25">
      <c r="A3895" t="s">
        <v>94</v>
      </c>
      <c r="B3895">
        <v>2011</v>
      </c>
      <c r="C3895" t="s">
        <v>22</v>
      </c>
      <c r="D3895" t="s">
        <v>107</v>
      </c>
      <c r="E3895" t="s">
        <v>26745</v>
      </c>
      <c r="F3895">
        <v>2</v>
      </c>
    </row>
    <row r="3896" spans="1:6" x14ac:dyDescent="0.25">
      <c r="A3896" t="s">
        <v>94</v>
      </c>
      <c r="B3896">
        <v>2011</v>
      </c>
      <c r="C3896" t="s">
        <v>22</v>
      </c>
      <c r="D3896" t="s">
        <v>39</v>
      </c>
      <c r="E3896" t="s">
        <v>26746</v>
      </c>
      <c r="F3896">
        <v>12</v>
      </c>
    </row>
    <row r="3897" spans="1:6" x14ac:dyDescent="0.25">
      <c r="A3897" t="s">
        <v>94</v>
      </c>
      <c r="B3897">
        <v>2011</v>
      </c>
      <c r="C3897" t="s">
        <v>22</v>
      </c>
      <c r="D3897" t="s">
        <v>103</v>
      </c>
      <c r="E3897" t="s">
        <v>26747</v>
      </c>
      <c r="F3897">
        <v>16</v>
      </c>
    </row>
    <row r="3898" spans="1:6" x14ac:dyDescent="0.25">
      <c r="A3898" t="s">
        <v>94</v>
      </c>
      <c r="B3898">
        <v>2011</v>
      </c>
      <c r="C3898" t="s">
        <v>23</v>
      </c>
      <c r="D3898" t="s">
        <v>38</v>
      </c>
      <c r="E3898" t="s">
        <v>26748</v>
      </c>
      <c r="F3898">
        <v>1</v>
      </c>
    </row>
    <row r="3899" spans="1:6" x14ac:dyDescent="0.25">
      <c r="A3899" t="s">
        <v>94</v>
      </c>
      <c r="B3899">
        <v>2011</v>
      </c>
      <c r="C3899" t="s">
        <v>23</v>
      </c>
      <c r="D3899" t="s">
        <v>102</v>
      </c>
      <c r="E3899" t="s">
        <v>26749</v>
      </c>
      <c r="F3899">
        <v>6</v>
      </c>
    </row>
    <row r="3900" spans="1:6" x14ac:dyDescent="0.25">
      <c r="A3900" t="s">
        <v>94</v>
      </c>
      <c r="B3900">
        <v>2011</v>
      </c>
      <c r="C3900" t="s">
        <v>23</v>
      </c>
      <c r="D3900" t="s">
        <v>107</v>
      </c>
      <c r="E3900" t="s">
        <v>26750</v>
      </c>
      <c r="F3900">
        <v>5</v>
      </c>
    </row>
    <row r="3901" spans="1:6" x14ac:dyDescent="0.25">
      <c r="A3901" t="s">
        <v>94</v>
      </c>
      <c r="B3901">
        <v>2011</v>
      </c>
      <c r="C3901" t="s">
        <v>23</v>
      </c>
      <c r="D3901" t="s">
        <v>39</v>
      </c>
      <c r="E3901" t="s">
        <v>26751</v>
      </c>
      <c r="F3901">
        <v>11</v>
      </c>
    </row>
    <row r="3902" spans="1:6" x14ac:dyDescent="0.25">
      <c r="A3902" t="s">
        <v>94</v>
      </c>
      <c r="B3902">
        <v>2011</v>
      </c>
      <c r="C3902" t="s">
        <v>23</v>
      </c>
      <c r="D3902" t="s">
        <v>103</v>
      </c>
      <c r="E3902" t="s">
        <v>26752</v>
      </c>
      <c r="F3902">
        <v>55</v>
      </c>
    </row>
    <row r="3903" spans="1:6" x14ac:dyDescent="0.25">
      <c r="A3903" t="s">
        <v>94</v>
      </c>
      <c r="B3903">
        <v>2011</v>
      </c>
      <c r="C3903" t="s">
        <v>21</v>
      </c>
      <c r="D3903" t="s">
        <v>38</v>
      </c>
      <c r="E3903" t="s">
        <v>26753</v>
      </c>
      <c r="F3903">
        <v>1</v>
      </c>
    </row>
    <row r="3904" spans="1:6" x14ac:dyDescent="0.25">
      <c r="A3904" t="s">
        <v>94</v>
      </c>
      <c r="B3904">
        <v>2011</v>
      </c>
      <c r="C3904" t="s">
        <v>21</v>
      </c>
      <c r="D3904" t="s">
        <v>102</v>
      </c>
      <c r="E3904" t="s">
        <v>26754</v>
      </c>
      <c r="F3904">
        <v>4</v>
      </c>
    </row>
    <row r="3905" spans="1:6" x14ac:dyDescent="0.25">
      <c r="A3905" t="s">
        <v>94</v>
      </c>
      <c r="B3905">
        <v>2011</v>
      </c>
      <c r="C3905" t="s">
        <v>21</v>
      </c>
      <c r="D3905" t="s">
        <v>107</v>
      </c>
      <c r="E3905" t="s">
        <v>26755</v>
      </c>
      <c r="F3905">
        <v>1</v>
      </c>
    </row>
    <row r="3906" spans="1:6" x14ac:dyDescent="0.25">
      <c r="A3906" t="s">
        <v>94</v>
      </c>
      <c r="B3906">
        <v>2011</v>
      </c>
      <c r="C3906" t="s">
        <v>21</v>
      </c>
      <c r="D3906" t="s">
        <v>39</v>
      </c>
      <c r="E3906" t="s">
        <v>26756</v>
      </c>
      <c r="F3906">
        <v>2</v>
      </c>
    </row>
    <row r="3907" spans="1:6" x14ac:dyDescent="0.25">
      <c r="A3907" t="s">
        <v>94</v>
      </c>
      <c r="B3907">
        <v>2011</v>
      </c>
      <c r="C3907" t="s">
        <v>21</v>
      </c>
      <c r="D3907" t="s">
        <v>103</v>
      </c>
      <c r="E3907" t="s">
        <v>26757</v>
      </c>
      <c r="F3907">
        <v>7</v>
      </c>
    </row>
    <row r="3908" spans="1:6" x14ac:dyDescent="0.25">
      <c r="A3908" t="s">
        <v>94</v>
      </c>
      <c r="B3908">
        <v>2011</v>
      </c>
      <c r="C3908" t="s">
        <v>17</v>
      </c>
      <c r="D3908" t="s">
        <v>102</v>
      </c>
      <c r="E3908" t="s">
        <v>26758</v>
      </c>
      <c r="F3908">
        <v>5</v>
      </c>
    </row>
    <row r="3909" spans="1:6" x14ac:dyDescent="0.25">
      <c r="A3909" t="s">
        <v>94</v>
      </c>
      <c r="B3909">
        <v>2011</v>
      </c>
      <c r="C3909" t="s">
        <v>17</v>
      </c>
      <c r="D3909" t="s">
        <v>107</v>
      </c>
      <c r="E3909" t="s">
        <v>26759</v>
      </c>
      <c r="F3909">
        <v>5</v>
      </c>
    </row>
    <row r="3910" spans="1:6" x14ac:dyDescent="0.25">
      <c r="A3910" t="s">
        <v>94</v>
      </c>
      <c r="B3910">
        <v>2011</v>
      </c>
      <c r="C3910" t="s">
        <v>17</v>
      </c>
      <c r="D3910" t="s">
        <v>39</v>
      </c>
      <c r="E3910" t="s">
        <v>26760</v>
      </c>
      <c r="F3910">
        <v>7</v>
      </c>
    </row>
    <row r="3911" spans="1:6" x14ac:dyDescent="0.25">
      <c r="A3911" t="s">
        <v>94</v>
      </c>
      <c r="B3911">
        <v>2011</v>
      </c>
      <c r="C3911" t="s">
        <v>17</v>
      </c>
      <c r="D3911" t="s">
        <v>103</v>
      </c>
      <c r="E3911" t="s">
        <v>26761</v>
      </c>
      <c r="F3911">
        <v>109</v>
      </c>
    </row>
    <row r="3912" spans="1:6" x14ac:dyDescent="0.25">
      <c r="A3912" t="s">
        <v>94</v>
      </c>
      <c r="B3912">
        <v>2011</v>
      </c>
      <c r="C3912" t="s">
        <v>15</v>
      </c>
      <c r="D3912" t="s">
        <v>102</v>
      </c>
      <c r="E3912" t="s">
        <v>26762</v>
      </c>
      <c r="F3912">
        <v>2</v>
      </c>
    </row>
    <row r="3913" spans="1:6" x14ac:dyDescent="0.25">
      <c r="A3913" t="s">
        <v>94</v>
      </c>
      <c r="B3913">
        <v>2011</v>
      </c>
      <c r="C3913" t="s">
        <v>15</v>
      </c>
      <c r="D3913" t="s">
        <v>107</v>
      </c>
      <c r="E3913" t="s">
        <v>26763</v>
      </c>
      <c r="F3913">
        <v>1</v>
      </c>
    </row>
    <row r="3914" spans="1:6" x14ac:dyDescent="0.25">
      <c r="A3914" t="s">
        <v>94</v>
      </c>
      <c r="B3914">
        <v>2011</v>
      </c>
      <c r="C3914" t="s">
        <v>15</v>
      </c>
      <c r="D3914" t="s">
        <v>103</v>
      </c>
      <c r="E3914" t="s">
        <v>26764</v>
      </c>
      <c r="F3914">
        <v>18</v>
      </c>
    </row>
    <row r="3915" spans="1:6" x14ac:dyDescent="0.25">
      <c r="A3915" t="s">
        <v>94</v>
      </c>
      <c r="B3915">
        <v>2011</v>
      </c>
      <c r="C3915" t="s">
        <v>19</v>
      </c>
      <c r="D3915" t="s">
        <v>38</v>
      </c>
      <c r="E3915" t="s">
        <v>26765</v>
      </c>
      <c r="F3915">
        <v>2</v>
      </c>
    </row>
    <row r="3916" spans="1:6" x14ac:dyDescent="0.25">
      <c r="A3916" t="s">
        <v>94</v>
      </c>
      <c r="B3916">
        <v>2011</v>
      </c>
      <c r="C3916" t="s">
        <v>19</v>
      </c>
      <c r="D3916" t="s">
        <v>40</v>
      </c>
      <c r="E3916" t="s">
        <v>26766</v>
      </c>
      <c r="F3916">
        <v>1</v>
      </c>
    </row>
    <row r="3917" spans="1:6" x14ac:dyDescent="0.25">
      <c r="A3917" t="s">
        <v>94</v>
      </c>
      <c r="B3917">
        <v>2011</v>
      </c>
      <c r="C3917" t="s">
        <v>19</v>
      </c>
      <c r="D3917" t="s">
        <v>102</v>
      </c>
      <c r="E3917" t="s">
        <v>26767</v>
      </c>
      <c r="F3917">
        <v>9</v>
      </c>
    </row>
    <row r="3918" spans="1:6" x14ac:dyDescent="0.25">
      <c r="A3918" t="s">
        <v>94</v>
      </c>
      <c r="B3918">
        <v>2011</v>
      </c>
      <c r="C3918" t="s">
        <v>19</v>
      </c>
      <c r="D3918" t="s">
        <v>107</v>
      </c>
      <c r="E3918" t="s">
        <v>26768</v>
      </c>
      <c r="F3918">
        <v>2</v>
      </c>
    </row>
    <row r="3919" spans="1:6" x14ac:dyDescent="0.25">
      <c r="A3919" t="s">
        <v>94</v>
      </c>
      <c r="B3919">
        <v>2011</v>
      </c>
      <c r="C3919" t="s">
        <v>19</v>
      </c>
      <c r="D3919" t="s">
        <v>39</v>
      </c>
      <c r="E3919" t="s">
        <v>26769</v>
      </c>
      <c r="F3919">
        <v>10</v>
      </c>
    </row>
    <row r="3920" spans="1:6" x14ac:dyDescent="0.25">
      <c r="A3920" t="s">
        <v>94</v>
      </c>
      <c r="B3920">
        <v>2011</v>
      </c>
      <c r="C3920" t="s">
        <v>19</v>
      </c>
      <c r="D3920" t="s">
        <v>103</v>
      </c>
      <c r="E3920" t="s">
        <v>26770</v>
      </c>
      <c r="F3920">
        <v>69</v>
      </c>
    </row>
    <row r="3921" spans="1:6" x14ac:dyDescent="0.25">
      <c r="A3921" t="s">
        <v>94</v>
      </c>
      <c r="B3921">
        <v>2011</v>
      </c>
      <c r="C3921" t="s">
        <v>20</v>
      </c>
      <c r="D3921" t="s">
        <v>102</v>
      </c>
      <c r="E3921" t="s">
        <v>26771</v>
      </c>
      <c r="F3921">
        <v>1</v>
      </c>
    </row>
    <row r="3922" spans="1:6" x14ac:dyDescent="0.25">
      <c r="A3922" t="s">
        <v>94</v>
      </c>
      <c r="B3922">
        <v>2011</v>
      </c>
      <c r="C3922" t="s">
        <v>20</v>
      </c>
      <c r="D3922" t="s">
        <v>103</v>
      </c>
      <c r="E3922" t="s">
        <v>26772</v>
      </c>
      <c r="F3922">
        <v>5</v>
      </c>
    </row>
    <row r="3923" spans="1:6" x14ac:dyDescent="0.25">
      <c r="A3923" t="s">
        <v>94</v>
      </c>
      <c r="B3923">
        <v>2011</v>
      </c>
      <c r="C3923" t="s">
        <v>18</v>
      </c>
      <c r="D3923" t="s">
        <v>38</v>
      </c>
      <c r="E3923" t="s">
        <v>26773</v>
      </c>
      <c r="F3923">
        <v>2</v>
      </c>
    </row>
    <row r="3924" spans="1:6" x14ac:dyDescent="0.25">
      <c r="A3924" t="s">
        <v>94</v>
      </c>
      <c r="B3924">
        <v>2011</v>
      </c>
      <c r="C3924" t="s">
        <v>18</v>
      </c>
      <c r="D3924" t="s">
        <v>102</v>
      </c>
      <c r="E3924" t="s">
        <v>26774</v>
      </c>
      <c r="F3924">
        <v>8</v>
      </c>
    </row>
    <row r="3925" spans="1:6" x14ac:dyDescent="0.25">
      <c r="A3925" t="s">
        <v>94</v>
      </c>
      <c r="B3925">
        <v>2011</v>
      </c>
      <c r="C3925" t="s">
        <v>18</v>
      </c>
      <c r="D3925" t="s">
        <v>107</v>
      </c>
      <c r="E3925" t="s">
        <v>26775</v>
      </c>
      <c r="F3925">
        <v>2</v>
      </c>
    </row>
    <row r="3926" spans="1:6" x14ac:dyDescent="0.25">
      <c r="A3926" t="s">
        <v>94</v>
      </c>
      <c r="B3926">
        <v>2011</v>
      </c>
      <c r="C3926" t="s">
        <v>18</v>
      </c>
      <c r="D3926" t="s">
        <v>39</v>
      </c>
      <c r="E3926" t="s">
        <v>26776</v>
      </c>
      <c r="F3926">
        <v>6</v>
      </c>
    </row>
    <row r="3927" spans="1:6" x14ac:dyDescent="0.25">
      <c r="A3927" t="s">
        <v>94</v>
      </c>
      <c r="B3927">
        <v>2011</v>
      </c>
      <c r="C3927" t="s">
        <v>18</v>
      </c>
      <c r="D3927" t="s">
        <v>103</v>
      </c>
      <c r="E3927" t="s">
        <v>26777</v>
      </c>
      <c r="F3927">
        <v>41</v>
      </c>
    </row>
    <row r="3928" spans="1:6" x14ac:dyDescent="0.25">
      <c r="A3928" t="s">
        <v>94</v>
      </c>
      <c r="B3928">
        <v>2012</v>
      </c>
      <c r="C3928" t="s">
        <v>14</v>
      </c>
      <c r="D3928" t="s">
        <v>38</v>
      </c>
      <c r="E3928" t="s">
        <v>26778</v>
      </c>
      <c r="F3928">
        <v>2</v>
      </c>
    </row>
    <row r="3929" spans="1:6" x14ac:dyDescent="0.25">
      <c r="A3929" t="s">
        <v>94</v>
      </c>
      <c r="B3929">
        <v>2012</v>
      </c>
      <c r="C3929" t="s">
        <v>14</v>
      </c>
      <c r="D3929" t="s">
        <v>40</v>
      </c>
      <c r="E3929" t="s">
        <v>26779</v>
      </c>
      <c r="F3929">
        <v>4</v>
      </c>
    </row>
    <row r="3930" spans="1:6" x14ac:dyDescent="0.25">
      <c r="A3930" t="s">
        <v>94</v>
      </c>
      <c r="B3930">
        <v>2012</v>
      </c>
      <c r="C3930" t="s">
        <v>14</v>
      </c>
      <c r="D3930" t="s">
        <v>102</v>
      </c>
      <c r="E3930" t="s">
        <v>26780</v>
      </c>
      <c r="F3930">
        <v>10</v>
      </c>
    </row>
    <row r="3931" spans="1:6" x14ac:dyDescent="0.25">
      <c r="A3931" t="s">
        <v>94</v>
      </c>
      <c r="B3931">
        <v>2012</v>
      </c>
      <c r="C3931" t="s">
        <v>14</v>
      </c>
      <c r="D3931" t="s">
        <v>107</v>
      </c>
      <c r="E3931" t="s">
        <v>26781</v>
      </c>
      <c r="F3931">
        <v>14</v>
      </c>
    </row>
    <row r="3932" spans="1:6" x14ac:dyDescent="0.25">
      <c r="A3932" t="s">
        <v>94</v>
      </c>
      <c r="B3932">
        <v>2012</v>
      </c>
      <c r="C3932" t="s">
        <v>14</v>
      </c>
      <c r="D3932" t="s">
        <v>39</v>
      </c>
      <c r="E3932" t="s">
        <v>26782</v>
      </c>
      <c r="F3932">
        <v>24</v>
      </c>
    </row>
    <row r="3933" spans="1:6" x14ac:dyDescent="0.25">
      <c r="A3933" t="s">
        <v>94</v>
      </c>
      <c r="B3933">
        <v>2012</v>
      </c>
      <c r="C3933" t="s">
        <v>14</v>
      </c>
      <c r="D3933" t="s">
        <v>103</v>
      </c>
      <c r="E3933" t="s">
        <v>26783</v>
      </c>
      <c r="F3933">
        <v>78</v>
      </c>
    </row>
    <row r="3934" spans="1:6" x14ac:dyDescent="0.25">
      <c r="A3934" t="s">
        <v>94</v>
      </c>
      <c r="B3934">
        <v>2012</v>
      </c>
      <c r="C3934" t="s">
        <v>12</v>
      </c>
      <c r="D3934" t="s">
        <v>38</v>
      </c>
      <c r="E3934" t="s">
        <v>26784</v>
      </c>
      <c r="F3934">
        <v>1</v>
      </c>
    </row>
    <row r="3935" spans="1:6" x14ac:dyDescent="0.25">
      <c r="A3935" t="s">
        <v>94</v>
      </c>
      <c r="B3935">
        <v>2012</v>
      </c>
      <c r="C3935" t="s">
        <v>12</v>
      </c>
      <c r="D3935" t="s">
        <v>102</v>
      </c>
      <c r="E3935" t="s">
        <v>26785</v>
      </c>
      <c r="F3935">
        <v>2</v>
      </c>
    </row>
    <row r="3936" spans="1:6" x14ac:dyDescent="0.25">
      <c r="A3936" t="s">
        <v>94</v>
      </c>
      <c r="B3936">
        <v>2012</v>
      </c>
      <c r="C3936" t="s">
        <v>12</v>
      </c>
      <c r="D3936" t="s">
        <v>107</v>
      </c>
      <c r="E3936" t="s">
        <v>26786</v>
      </c>
      <c r="F3936">
        <v>1</v>
      </c>
    </row>
    <row r="3937" spans="1:6" x14ac:dyDescent="0.25">
      <c r="A3937" t="s">
        <v>94</v>
      </c>
      <c r="B3937">
        <v>2012</v>
      </c>
      <c r="C3937" t="s">
        <v>12</v>
      </c>
      <c r="D3937" t="s">
        <v>39</v>
      </c>
      <c r="E3937" t="s">
        <v>26787</v>
      </c>
      <c r="F3937">
        <v>2</v>
      </c>
    </row>
    <row r="3938" spans="1:6" x14ac:dyDescent="0.25">
      <c r="A3938" t="s">
        <v>94</v>
      </c>
      <c r="B3938">
        <v>2012</v>
      </c>
      <c r="C3938" t="s">
        <v>12</v>
      </c>
      <c r="D3938" t="s">
        <v>103</v>
      </c>
      <c r="E3938" t="s">
        <v>26788</v>
      </c>
      <c r="F3938">
        <v>12</v>
      </c>
    </row>
    <row r="3939" spans="1:6" x14ac:dyDescent="0.25">
      <c r="A3939" t="s">
        <v>94</v>
      </c>
      <c r="B3939">
        <v>2012</v>
      </c>
      <c r="C3939" t="s">
        <v>22</v>
      </c>
      <c r="D3939" t="s">
        <v>38</v>
      </c>
      <c r="E3939" t="s">
        <v>26789</v>
      </c>
      <c r="F3939">
        <v>1</v>
      </c>
    </row>
    <row r="3940" spans="1:6" x14ac:dyDescent="0.25">
      <c r="A3940" t="s">
        <v>94</v>
      </c>
      <c r="B3940">
        <v>2012</v>
      </c>
      <c r="C3940" t="s">
        <v>22</v>
      </c>
      <c r="D3940" t="s">
        <v>40</v>
      </c>
      <c r="E3940" t="s">
        <v>26790</v>
      </c>
      <c r="F3940">
        <v>1</v>
      </c>
    </row>
    <row r="3941" spans="1:6" x14ac:dyDescent="0.25">
      <c r="A3941" t="s">
        <v>94</v>
      </c>
      <c r="B3941">
        <v>2012</v>
      </c>
      <c r="C3941" t="s">
        <v>22</v>
      </c>
      <c r="D3941" t="s">
        <v>102</v>
      </c>
      <c r="E3941" t="s">
        <v>26791</v>
      </c>
      <c r="F3941">
        <v>5</v>
      </c>
    </row>
    <row r="3942" spans="1:6" x14ac:dyDescent="0.25">
      <c r="A3942" t="s">
        <v>94</v>
      </c>
      <c r="B3942">
        <v>2012</v>
      </c>
      <c r="C3942" t="s">
        <v>22</v>
      </c>
      <c r="D3942" t="s">
        <v>107</v>
      </c>
      <c r="E3942" t="s">
        <v>26792</v>
      </c>
      <c r="F3942">
        <v>4</v>
      </c>
    </row>
    <row r="3943" spans="1:6" x14ac:dyDescent="0.25">
      <c r="A3943" t="s">
        <v>94</v>
      </c>
      <c r="B3943">
        <v>2012</v>
      </c>
      <c r="C3943" t="s">
        <v>22</v>
      </c>
      <c r="D3943" t="s">
        <v>39</v>
      </c>
      <c r="E3943" t="s">
        <v>26793</v>
      </c>
      <c r="F3943">
        <v>6</v>
      </c>
    </row>
    <row r="3944" spans="1:6" x14ac:dyDescent="0.25">
      <c r="A3944" t="s">
        <v>94</v>
      </c>
      <c r="B3944">
        <v>2012</v>
      </c>
      <c r="C3944" t="s">
        <v>22</v>
      </c>
      <c r="D3944" t="s">
        <v>103</v>
      </c>
      <c r="E3944" t="s">
        <v>26794</v>
      </c>
      <c r="F3944">
        <v>21</v>
      </c>
    </row>
    <row r="3945" spans="1:6" x14ac:dyDescent="0.25">
      <c r="A3945" t="s">
        <v>94</v>
      </c>
      <c r="B3945">
        <v>2012</v>
      </c>
      <c r="C3945" t="s">
        <v>23</v>
      </c>
      <c r="D3945" t="s">
        <v>38</v>
      </c>
      <c r="E3945" t="s">
        <v>26795</v>
      </c>
      <c r="F3945">
        <v>3</v>
      </c>
    </row>
    <row r="3946" spans="1:6" x14ac:dyDescent="0.25">
      <c r="A3946" t="s">
        <v>94</v>
      </c>
      <c r="B3946">
        <v>2012</v>
      </c>
      <c r="C3946" t="s">
        <v>23</v>
      </c>
      <c r="D3946" t="s">
        <v>40</v>
      </c>
      <c r="E3946" t="s">
        <v>26796</v>
      </c>
      <c r="F3946">
        <v>1</v>
      </c>
    </row>
    <row r="3947" spans="1:6" x14ac:dyDescent="0.25">
      <c r="A3947" t="s">
        <v>94</v>
      </c>
      <c r="B3947">
        <v>2012</v>
      </c>
      <c r="C3947" t="s">
        <v>23</v>
      </c>
      <c r="D3947" t="s">
        <v>102</v>
      </c>
      <c r="E3947" t="s">
        <v>26797</v>
      </c>
      <c r="F3947">
        <v>14</v>
      </c>
    </row>
    <row r="3948" spans="1:6" x14ac:dyDescent="0.25">
      <c r="A3948" t="s">
        <v>94</v>
      </c>
      <c r="B3948">
        <v>2012</v>
      </c>
      <c r="C3948" t="s">
        <v>23</v>
      </c>
      <c r="D3948" t="s">
        <v>107</v>
      </c>
      <c r="E3948" t="s">
        <v>26798</v>
      </c>
      <c r="F3948">
        <v>9</v>
      </c>
    </row>
    <row r="3949" spans="1:6" x14ac:dyDescent="0.25">
      <c r="A3949" t="s">
        <v>94</v>
      </c>
      <c r="B3949">
        <v>2012</v>
      </c>
      <c r="C3949" t="s">
        <v>23</v>
      </c>
      <c r="D3949" t="s">
        <v>39</v>
      </c>
      <c r="E3949" t="s">
        <v>26799</v>
      </c>
      <c r="F3949">
        <v>5</v>
      </c>
    </row>
    <row r="3950" spans="1:6" x14ac:dyDescent="0.25">
      <c r="A3950" t="s">
        <v>94</v>
      </c>
      <c r="B3950">
        <v>2012</v>
      </c>
      <c r="C3950" t="s">
        <v>23</v>
      </c>
      <c r="D3950" t="s">
        <v>103</v>
      </c>
      <c r="E3950" t="s">
        <v>26800</v>
      </c>
      <c r="F3950">
        <v>56</v>
      </c>
    </row>
    <row r="3951" spans="1:6" x14ac:dyDescent="0.25">
      <c r="A3951" t="s">
        <v>94</v>
      </c>
      <c r="B3951">
        <v>2012</v>
      </c>
      <c r="C3951" t="s">
        <v>21</v>
      </c>
      <c r="D3951" t="s">
        <v>102</v>
      </c>
      <c r="E3951" t="s">
        <v>26801</v>
      </c>
      <c r="F3951">
        <v>1</v>
      </c>
    </row>
    <row r="3952" spans="1:6" x14ac:dyDescent="0.25">
      <c r="A3952" t="s">
        <v>94</v>
      </c>
      <c r="B3952">
        <v>2012</v>
      </c>
      <c r="C3952" t="s">
        <v>21</v>
      </c>
      <c r="D3952" t="s">
        <v>39</v>
      </c>
      <c r="E3952" t="s">
        <v>26802</v>
      </c>
      <c r="F3952">
        <v>3</v>
      </c>
    </row>
    <row r="3953" spans="1:6" x14ac:dyDescent="0.25">
      <c r="A3953" t="s">
        <v>94</v>
      </c>
      <c r="B3953">
        <v>2012</v>
      </c>
      <c r="C3953" t="s">
        <v>21</v>
      </c>
      <c r="D3953" t="s">
        <v>103</v>
      </c>
      <c r="E3953" t="s">
        <v>26803</v>
      </c>
      <c r="F3953">
        <v>8</v>
      </c>
    </row>
    <row r="3954" spans="1:6" x14ac:dyDescent="0.25">
      <c r="A3954" t="s">
        <v>94</v>
      </c>
      <c r="B3954">
        <v>2012</v>
      </c>
      <c r="C3954" t="s">
        <v>17</v>
      </c>
      <c r="D3954" t="s">
        <v>38</v>
      </c>
      <c r="E3954" t="s">
        <v>26804</v>
      </c>
      <c r="F3954">
        <v>4</v>
      </c>
    </row>
    <row r="3955" spans="1:6" x14ac:dyDescent="0.25">
      <c r="A3955" t="s">
        <v>94</v>
      </c>
      <c r="B3955">
        <v>2012</v>
      </c>
      <c r="C3955" t="s">
        <v>17</v>
      </c>
      <c r="D3955" t="s">
        <v>40</v>
      </c>
      <c r="E3955" t="s">
        <v>26805</v>
      </c>
      <c r="F3955">
        <v>2</v>
      </c>
    </row>
    <row r="3956" spans="1:6" x14ac:dyDescent="0.25">
      <c r="A3956" t="s">
        <v>94</v>
      </c>
      <c r="B3956">
        <v>2012</v>
      </c>
      <c r="C3956" t="s">
        <v>17</v>
      </c>
      <c r="D3956" t="s">
        <v>102</v>
      </c>
      <c r="E3956" t="s">
        <v>26806</v>
      </c>
      <c r="F3956">
        <v>10</v>
      </c>
    </row>
    <row r="3957" spans="1:6" x14ac:dyDescent="0.25">
      <c r="A3957" t="s">
        <v>94</v>
      </c>
      <c r="B3957">
        <v>2012</v>
      </c>
      <c r="C3957" t="s">
        <v>17</v>
      </c>
      <c r="D3957" t="s">
        <v>107</v>
      </c>
      <c r="E3957" t="s">
        <v>26807</v>
      </c>
      <c r="F3957">
        <v>11</v>
      </c>
    </row>
    <row r="3958" spans="1:6" x14ac:dyDescent="0.25">
      <c r="A3958" t="s">
        <v>94</v>
      </c>
      <c r="B3958">
        <v>2012</v>
      </c>
      <c r="C3958" t="s">
        <v>17</v>
      </c>
      <c r="D3958" t="s">
        <v>39</v>
      </c>
      <c r="E3958" t="s">
        <v>26808</v>
      </c>
      <c r="F3958">
        <v>5</v>
      </c>
    </row>
    <row r="3959" spans="1:6" x14ac:dyDescent="0.25">
      <c r="A3959" t="s">
        <v>94</v>
      </c>
      <c r="B3959">
        <v>2012</v>
      </c>
      <c r="C3959" t="s">
        <v>17</v>
      </c>
      <c r="D3959" t="s">
        <v>103</v>
      </c>
      <c r="E3959" t="s">
        <v>26809</v>
      </c>
      <c r="F3959">
        <v>104</v>
      </c>
    </row>
    <row r="3960" spans="1:6" x14ac:dyDescent="0.25">
      <c r="A3960" t="s">
        <v>94</v>
      </c>
      <c r="B3960">
        <v>2012</v>
      </c>
      <c r="C3960" t="s">
        <v>15</v>
      </c>
      <c r="D3960" t="s">
        <v>38</v>
      </c>
      <c r="E3960" t="s">
        <v>26810</v>
      </c>
      <c r="F3960">
        <v>1</v>
      </c>
    </row>
    <row r="3961" spans="1:6" x14ac:dyDescent="0.25">
      <c r="A3961" t="s">
        <v>94</v>
      </c>
      <c r="B3961">
        <v>2012</v>
      </c>
      <c r="C3961" t="s">
        <v>15</v>
      </c>
      <c r="D3961" t="s">
        <v>107</v>
      </c>
      <c r="E3961" t="s">
        <v>26811</v>
      </c>
      <c r="F3961">
        <v>2</v>
      </c>
    </row>
    <row r="3962" spans="1:6" x14ac:dyDescent="0.25">
      <c r="A3962" t="s">
        <v>94</v>
      </c>
      <c r="B3962">
        <v>2012</v>
      </c>
      <c r="C3962" t="s">
        <v>15</v>
      </c>
      <c r="D3962" t="s">
        <v>39</v>
      </c>
      <c r="E3962" t="s">
        <v>26812</v>
      </c>
      <c r="F3962">
        <v>1</v>
      </c>
    </row>
    <row r="3963" spans="1:6" x14ac:dyDescent="0.25">
      <c r="A3963" t="s">
        <v>94</v>
      </c>
      <c r="B3963">
        <v>2012</v>
      </c>
      <c r="C3963" t="s">
        <v>15</v>
      </c>
      <c r="D3963" t="s">
        <v>103</v>
      </c>
      <c r="E3963" t="s">
        <v>26813</v>
      </c>
      <c r="F3963">
        <v>15</v>
      </c>
    </row>
    <row r="3964" spans="1:6" x14ac:dyDescent="0.25">
      <c r="A3964" t="s">
        <v>94</v>
      </c>
      <c r="B3964">
        <v>2012</v>
      </c>
      <c r="C3964" t="s">
        <v>19</v>
      </c>
      <c r="D3964" t="s">
        <v>38</v>
      </c>
      <c r="E3964" t="s">
        <v>26814</v>
      </c>
      <c r="F3964">
        <v>1</v>
      </c>
    </row>
    <row r="3965" spans="1:6" x14ac:dyDescent="0.25">
      <c r="A3965" t="s">
        <v>94</v>
      </c>
      <c r="B3965">
        <v>2012</v>
      </c>
      <c r="C3965" t="s">
        <v>19</v>
      </c>
      <c r="D3965" t="s">
        <v>102</v>
      </c>
      <c r="E3965" t="s">
        <v>26815</v>
      </c>
      <c r="F3965">
        <v>10</v>
      </c>
    </row>
    <row r="3966" spans="1:6" x14ac:dyDescent="0.25">
      <c r="A3966" t="s">
        <v>94</v>
      </c>
      <c r="B3966">
        <v>2012</v>
      </c>
      <c r="C3966" t="s">
        <v>19</v>
      </c>
      <c r="D3966" t="s">
        <v>107</v>
      </c>
      <c r="E3966" t="s">
        <v>26816</v>
      </c>
      <c r="F3966">
        <v>5</v>
      </c>
    </row>
    <row r="3967" spans="1:6" x14ac:dyDescent="0.25">
      <c r="A3967" t="s">
        <v>94</v>
      </c>
      <c r="B3967">
        <v>2012</v>
      </c>
      <c r="C3967" t="s">
        <v>19</v>
      </c>
      <c r="D3967" t="s">
        <v>39</v>
      </c>
      <c r="E3967" t="s">
        <v>26817</v>
      </c>
      <c r="F3967">
        <v>9</v>
      </c>
    </row>
    <row r="3968" spans="1:6" x14ac:dyDescent="0.25">
      <c r="A3968" t="s">
        <v>94</v>
      </c>
      <c r="B3968">
        <v>2012</v>
      </c>
      <c r="C3968" t="s">
        <v>19</v>
      </c>
      <c r="D3968" t="s">
        <v>103</v>
      </c>
      <c r="E3968" t="s">
        <v>26818</v>
      </c>
      <c r="F3968">
        <v>59</v>
      </c>
    </row>
    <row r="3969" spans="1:6" x14ac:dyDescent="0.25">
      <c r="A3969" t="s">
        <v>94</v>
      </c>
      <c r="B3969">
        <v>2012</v>
      </c>
      <c r="C3969" t="s">
        <v>20</v>
      </c>
      <c r="D3969" t="s">
        <v>102</v>
      </c>
      <c r="E3969" t="s">
        <v>26819</v>
      </c>
      <c r="F3969">
        <v>1</v>
      </c>
    </row>
    <row r="3970" spans="1:6" x14ac:dyDescent="0.25">
      <c r="A3970" t="s">
        <v>94</v>
      </c>
      <c r="B3970">
        <v>2012</v>
      </c>
      <c r="C3970" t="s">
        <v>20</v>
      </c>
      <c r="D3970" t="s">
        <v>39</v>
      </c>
      <c r="E3970" t="s">
        <v>26820</v>
      </c>
      <c r="F3970">
        <v>1</v>
      </c>
    </row>
    <row r="3971" spans="1:6" x14ac:dyDescent="0.25">
      <c r="A3971" t="s">
        <v>94</v>
      </c>
      <c r="B3971">
        <v>2012</v>
      </c>
      <c r="C3971" t="s">
        <v>20</v>
      </c>
      <c r="D3971" t="s">
        <v>103</v>
      </c>
      <c r="E3971" t="s">
        <v>26821</v>
      </c>
      <c r="F3971">
        <v>5</v>
      </c>
    </row>
    <row r="3972" spans="1:6" x14ac:dyDescent="0.25">
      <c r="A3972" t="s">
        <v>94</v>
      </c>
      <c r="B3972">
        <v>2012</v>
      </c>
      <c r="C3972" t="s">
        <v>18</v>
      </c>
      <c r="D3972" t="s">
        <v>38</v>
      </c>
      <c r="E3972" t="s">
        <v>26822</v>
      </c>
      <c r="F3972">
        <v>1</v>
      </c>
    </row>
    <row r="3973" spans="1:6" x14ac:dyDescent="0.25">
      <c r="A3973" t="s">
        <v>94</v>
      </c>
      <c r="B3973">
        <v>2012</v>
      </c>
      <c r="C3973" t="s">
        <v>18</v>
      </c>
      <c r="D3973" t="s">
        <v>102</v>
      </c>
      <c r="E3973" t="s">
        <v>26823</v>
      </c>
      <c r="F3973">
        <v>2</v>
      </c>
    </row>
    <row r="3974" spans="1:6" x14ac:dyDescent="0.25">
      <c r="A3974" t="s">
        <v>94</v>
      </c>
      <c r="B3974">
        <v>2012</v>
      </c>
      <c r="C3974" t="s">
        <v>18</v>
      </c>
      <c r="D3974" t="s">
        <v>107</v>
      </c>
      <c r="E3974" t="s">
        <v>26824</v>
      </c>
      <c r="F3974">
        <v>3</v>
      </c>
    </row>
    <row r="3975" spans="1:6" x14ac:dyDescent="0.25">
      <c r="A3975" t="s">
        <v>94</v>
      </c>
      <c r="B3975">
        <v>2012</v>
      </c>
      <c r="C3975" t="s">
        <v>18</v>
      </c>
      <c r="D3975" t="s">
        <v>39</v>
      </c>
      <c r="E3975" t="s">
        <v>26825</v>
      </c>
      <c r="F3975">
        <v>12</v>
      </c>
    </row>
    <row r="3976" spans="1:6" x14ac:dyDescent="0.25">
      <c r="A3976" t="s">
        <v>94</v>
      </c>
      <c r="B3976">
        <v>2012</v>
      </c>
      <c r="C3976" t="s">
        <v>18</v>
      </c>
      <c r="D3976" t="s">
        <v>103</v>
      </c>
      <c r="E3976" t="s">
        <v>26826</v>
      </c>
      <c r="F3976">
        <v>46</v>
      </c>
    </row>
    <row r="3977" spans="1:6" x14ac:dyDescent="0.25">
      <c r="A3977" t="s">
        <v>94</v>
      </c>
      <c r="B3977">
        <v>2013</v>
      </c>
      <c r="C3977" t="s">
        <v>14</v>
      </c>
      <c r="D3977" t="s">
        <v>38</v>
      </c>
      <c r="E3977" t="s">
        <v>26827</v>
      </c>
      <c r="F3977">
        <v>7</v>
      </c>
    </row>
    <row r="3978" spans="1:6" x14ac:dyDescent="0.25">
      <c r="A3978" t="s">
        <v>94</v>
      </c>
      <c r="B3978">
        <v>2013</v>
      </c>
      <c r="C3978" t="s">
        <v>14</v>
      </c>
      <c r="D3978" t="s">
        <v>102</v>
      </c>
      <c r="E3978" t="s">
        <v>26828</v>
      </c>
      <c r="F3978">
        <v>13</v>
      </c>
    </row>
    <row r="3979" spans="1:6" x14ac:dyDescent="0.25">
      <c r="A3979" t="s">
        <v>94</v>
      </c>
      <c r="B3979">
        <v>2013</v>
      </c>
      <c r="C3979" t="s">
        <v>14</v>
      </c>
      <c r="D3979" t="s">
        <v>107</v>
      </c>
      <c r="E3979" t="s">
        <v>26829</v>
      </c>
      <c r="F3979">
        <v>16</v>
      </c>
    </row>
    <row r="3980" spans="1:6" x14ac:dyDescent="0.25">
      <c r="A3980" t="s">
        <v>94</v>
      </c>
      <c r="B3980">
        <v>2013</v>
      </c>
      <c r="C3980" t="s">
        <v>14</v>
      </c>
      <c r="D3980" t="s">
        <v>39</v>
      </c>
      <c r="E3980" t="s">
        <v>26830</v>
      </c>
      <c r="F3980">
        <v>17</v>
      </c>
    </row>
    <row r="3981" spans="1:6" x14ac:dyDescent="0.25">
      <c r="A3981" t="s">
        <v>94</v>
      </c>
      <c r="B3981">
        <v>2013</v>
      </c>
      <c r="C3981" t="s">
        <v>14</v>
      </c>
      <c r="D3981" t="s">
        <v>103</v>
      </c>
      <c r="E3981" t="s">
        <v>26831</v>
      </c>
      <c r="F3981">
        <v>71</v>
      </c>
    </row>
    <row r="3982" spans="1:6" x14ac:dyDescent="0.25">
      <c r="A3982" t="s">
        <v>94</v>
      </c>
      <c r="B3982">
        <v>2013</v>
      </c>
      <c r="C3982" t="s">
        <v>12</v>
      </c>
      <c r="D3982" t="s">
        <v>102</v>
      </c>
      <c r="E3982" t="s">
        <v>26832</v>
      </c>
      <c r="F3982">
        <v>2</v>
      </c>
    </row>
    <row r="3983" spans="1:6" x14ac:dyDescent="0.25">
      <c r="A3983" t="s">
        <v>94</v>
      </c>
      <c r="B3983">
        <v>2013</v>
      </c>
      <c r="C3983" t="s">
        <v>12</v>
      </c>
      <c r="D3983" t="s">
        <v>107</v>
      </c>
      <c r="E3983" t="s">
        <v>26833</v>
      </c>
      <c r="F3983">
        <v>3</v>
      </c>
    </row>
    <row r="3984" spans="1:6" x14ac:dyDescent="0.25">
      <c r="A3984" t="s">
        <v>94</v>
      </c>
      <c r="B3984">
        <v>2013</v>
      </c>
      <c r="C3984" t="s">
        <v>12</v>
      </c>
      <c r="D3984" t="s">
        <v>39</v>
      </c>
      <c r="E3984" t="s">
        <v>26834</v>
      </c>
      <c r="F3984">
        <v>2</v>
      </c>
    </row>
    <row r="3985" spans="1:6" x14ac:dyDescent="0.25">
      <c r="A3985" t="s">
        <v>94</v>
      </c>
      <c r="B3985">
        <v>2013</v>
      </c>
      <c r="C3985" t="s">
        <v>12</v>
      </c>
      <c r="D3985" t="s">
        <v>103</v>
      </c>
      <c r="E3985" t="s">
        <v>26835</v>
      </c>
      <c r="F3985">
        <v>11</v>
      </c>
    </row>
    <row r="3986" spans="1:6" x14ac:dyDescent="0.25">
      <c r="A3986" t="s">
        <v>94</v>
      </c>
      <c r="B3986">
        <v>2013</v>
      </c>
      <c r="C3986" t="s">
        <v>22</v>
      </c>
      <c r="D3986" t="s">
        <v>38</v>
      </c>
      <c r="E3986" t="s">
        <v>26836</v>
      </c>
      <c r="F3986">
        <v>3</v>
      </c>
    </row>
    <row r="3987" spans="1:6" x14ac:dyDescent="0.25">
      <c r="A3987" t="s">
        <v>94</v>
      </c>
      <c r="B3987">
        <v>2013</v>
      </c>
      <c r="C3987" t="s">
        <v>22</v>
      </c>
      <c r="D3987" t="s">
        <v>102</v>
      </c>
      <c r="E3987" t="s">
        <v>26837</v>
      </c>
      <c r="F3987">
        <v>3</v>
      </c>
    </row>
    <row r="3988" spans="1:6" x14ac:dyDescent="0.25">
      <c r="A3988" t="s">
        <v>94</v>
      </c>
      <c r="B3988">
        <v>2013</v>
      </c>
      <c r="C3988" t="s">
        <v>22</v>
      </c>
      <c r="D3988" t="s">
        <v>107</v>
      </c>
      <c r="E3988" t="s">
        <v>26838</v>
      </c>
      <c r="F3988">
        <v>2</v>
      </c>
    </row>
    <row r="3989" spans="1:6" x14ac:dyDescent="0.25">
      <c r="A3989" t="s">
        <v>94</v>
      </c>
      <c r="B3989">
        <v>2013</v>
      </c>
      <c r="C3989" t="s">
        <v>22</v>
      </c>
      <c r="D3989" t="s">
        <v>39</v>
      </c>
      <c r="E3989" t="s">
        <v>26839</v>
      </c>
      <c r="F3989">
        <v>7</v>
      </c>
    </row>
    <row r="3990" spans="1:6" x14ac:dyDescent="0.25">
      <c r="A3990" t="s">
        <v>94</v>
      </c>
      <c r="B3990">
        <v>2013</v>
      </c>
      <c r="C3990" t="s">
        <v>22</v>
      </c>
      <c r="D3990" t="s">
        <v>103</v>
      </c>
      <c r="E3990" t="s">
        <v>26840</v>
      </c>
      <c r="F3990">
        <v>21</v>
      </c>
    </row>
    <row r="3991" spans="1:6" x14ac:dyDescent="0.25">
      <c r="A3991" t="s">
        <v>94</v>
      </c>
      <c r="B3991">
        <v>2013</v>
      </c>
      <c r="C3991" t="s">
        <v>23</v>
      </c>
      <c r="D3991" t="s">
        <v>38</v>
      </c>
      <c r="E3991" t="s">
        <v>26841</v>
      </c>
      <c r="F3991">
        <v>7</v>
      </c>
    </row>
    <row r="3992" spans="1:6" x14ac:dyDescent="0.25">
      <c r="A3992" t="s">
        <v>94</v>
      </c>
      <c r="B3992">
        <v>2013</v>
      </c>
      <c r="C3992" t="s">
        <v>23</v>
      </c>
      <c r="D3992" t="s">
        <v>40</v>
      </c>
      <c r="E3992" t="s">
        <v>26842</v>
      </c>
      <c r="F3992">
        <v>2</v>
      </c>
    </row>
    <row r="3993" spans="1:6" x14ac:dyDescent="0.25">
      <c r="A3993" t="s">
        <v>94</v>
      </c>
      <c r="B3993">
        <v>2013</v>
      </c>
      <c r="C3993" t="s">
        <v>23</v>
      </c>
      <c r="D3993" t="s">
        <v>102</v>
      </c>
      <c r="E3993" t="s">
        <v>26843</v>
      </c>
      <c r="F3993">
        <v>6</v>
      </c>
    </row>
    <row r="3994" spans="1:6" x14ac:dyDescent="0.25">
      <c r="A3994" t="s">
        <v>94</v>
      </c>
      <c r="B3994">
        <v>2013</v>
      </c>
      <c r="C3994" t="s">
        <v>23</v>
      </c>
      <c r="D3994" t="s">
        <v>107</v>
      </c>
      <c r="E3994" t="s">
        <v>26844</v>
      </c>
      <c r="F3994">
        <v>8</v>
      </c>
    </row>
    <row r="3995" spans="1:6" x14ac:dyDescent="0.25">
      <c r="A3995" t="s">
        <v>94</v>
      </c>
      <c r="B3995">
        <v>2013</v>
      </c>
      <c r="C3995" t="s">
        <v>23</v>
      </c>
      <c r="D3995" t="s">
        <v>39</v>
      </c>
      <c r="E3995" t="s">
        <v>26845</v>
      </c>
      <c r="F3995">
        <v>17</v>
      </c>
    </row>
    <row r="3996" spans="1:6" x14ac:dyDescent="0.25">
      <c r="A3996" t="s">
        <v>94</v>
      </c>
      <c r="B3996">
        <v>2013</v>
      </c>
      <c r="C3996" t="s">
        <v>23</v>
      </c>
      <c r="D3996" t="s">
        <v>103</v>
      </c>
      <c r="E3996" t="s">
        <v>26846</v>
      </c>
      <c r="F3996">
        <v>54</v>
      </c>
    </row>
    <row r="3997" spans="1:6" x14ac:dyDescent="0.25">
      <c r="A3997" t="s">
        <v>94</v>
      </c>
      <c r="B3997">
        <v>2013</v>
      </c>
      <c r="C3997" t="s">
        <v>21</v>
      </c>
      <c r="D3997" t="s">
        <v>38</v>
      </c>
      <c r="E3997" t="s">
        <v>26847</v>
      </c>
      <c r="F3997">
        <v>2</v>
      </c>
    </row>
    <row r="3998" spans="1:6" x14ac:dyDescent="0.25">
      <c r="A3998" t="s">
        <v>94</v>
      </c>
      <c r="B3998">
        <v>2013</v>
      </c>
      <c r="C3998" t="s">
        <v>21</v>
      </c>
      <c r="D3998" t="s">
        <v>40</v>
      </c>
      <c r="E3998" t="s">
        <v>26848</v>
      </c>
      <c r="F3998">
        <v>1</v>
      </c>
    </row>
    <row r="3999" spans="1:6" x14ac:dyDescent="0.25">
      <c r="A3999" t="s">
        <v>94</v>
      </c>
      <c r="B3999">
        <v>2013</v>
      </c>
      <c r="C3999" t="s">
        <v>21</v>
      </c>
      <c r="D3999" t="s">
        <v>102</v>
      </c>
      <c r="E3999" t="s">
        <v>26849</v>
      </c>
      <c r="F3999">
        <v>3</v>
      </c>
    </row>
    <row r="4000" spans="1:6" x14ac:dyDescent="0.25">
      <c r="A4000" t="s">
        <v>94</v>
      </c>
      <c r="B4000">
        <v>2013</v>
      </c>
      <c r="C4000" t="s">
        <v>21</v>
      </c>
      <c r="D4000" t="s">
        <v>107</v>
      </c>
      <c r="E4000" t="s">
        <v>26850</v>
      </c>
      <c r="F4000">
        <v>1</v>
      </c>
    </row>
    <row r="4001" spans="1:6" x14ac:dyDescent="0.25">
      <c r="A4001" t="s">
        <v>94</v>
      </c>
      <c r="B4001">
        <v>2013</v>
      </c>
      <c r="C4001" t="s">
        <v>21</v>
      </c>
      <c r="D4001" t="s">
        <v>39</v>
      </c>
      <c r="E4001" t="s">
        <v>26851</v>
      </c>
      <c r="F4001">
        <v>5</v>
      </c>
    </row>
    <row r="4002" spans="1:6" x14ac:dyDescent="0.25">
      <c r="A4002" t="s">
        <v>94</v>
      </c>
      <c r="B4002">
        <v>2013</v>
      </c>
      <c r="C4002" t="s">
        <v>21</v>
      </c>
      <c r="D4002" t="s">
        <v>103</v>
      </c>
      <c r="E4002" t="s">
        <v>26852</v>
      </c>
      <c r="F4002">
        <v>3</v>
      </c>
    </row>
    <row r="4003" spans="1:6" x14ac:dyDescent="0.25">
      <c r="A4003" t="s">
        <v>94</v>
      </c>
      <c r="B4003">
        <v>2013</v>
      </c>
      <c r="C4003" t="s">
        <v>17</v>
      </c>
      <c r="D4003" t="s">
        <v>38</v>
      </c>
      <c r="E4003" t="s">
        <v>26853</v>
      </c>
      <c r="F4003">
        <v>4</v>
      </c>
    </row>
    <row r="4004" spans="1:6" x14ac:dyDescent="0.25">
      <c r="A4004" t="s">
        <v>94</v>
      </c>
      <c r="B4004">
        <v>2013</v>
      </c>
      <c r="C4004" t="s">
        <v>17</v>
      </c>
      <c r="D4004" t="s">
        <v>40</v>
      </c>
      <c r="E4004" t="s">
        <v>26854</v>
      </c>
      <c r="F4004">
        <v>1</v>
      </c>
    </row>
    <row r="4005" spans="1:6" x14ac:dyDescent="0.25">
      <c r="A4005" t="s">
        <v>94</v>
      </c>
      <c r="B4005">
        <v>2013</v>
      </c>
      <c r="C4005" t="s">
        <v>17</v>
      </c>
      <c r="D4005" t="s">
        <v>102</v>
      </c>
      <c r="E4005" t="s">
        <v>26855</v>
      </c>
      <c r="F4005">
        <v>10</v>
      </c>
    </row>
    <row r="4006" spans="1:6" x14ac:dyDescent="0.25">
      <c r="A4006" t="s">
        <v>94</v>
      </c>
      <c r="B4006">
        <v>2013</v>
      </c>
      <c r="C4006" t="s">
        <v>17</v>
      </c>
      <c r="D4006" t="s">
        <v>107</v>
      </c>
      <c r="E4006" t="s">
        <v>26856</v>
      </c>
      <c r="F4006">
        <v>13</v>
      </c>
    </row>
    <row r="4007" spans="1:6" x14ac:dyDescent="0.25">
      <c r="A4007" t="s">
        <v>94</v>
      </c>
      <c r="B4007">
        <v>2013</v>
      </c>
      <c r="C4007" t="s">
        <v>17</v>
      </c>
      <c r="D4007" t="s">
        <v>39</v>
      </c>
      <c r="E4007" t="s">
        <v>26857</v>
      </c>
      <c r="F4007">
        <v>8</v>
      </c>
    </row>
    <row r="4008" spans="1:6" x14ac:dyDescent="0.25">
      <c r="A4008" t="s">
        <v>94</v>
      </c>
      <c r="B4008">
        <v>2013</v>
      </c>
      <c r="C4008" t="s">
        <v>17</v>
      </c>
      <c r="D4008" t="s">
        <v>103</v>
      </c>
      <c r="E4008" t="s">
        <v>26858</v>
      </c>
      <c r="F4008">
        <v>111</v>
      </c>
    </row>
    <row r="4009" spans="1:6" x14ac:dyDescent="0.25">
      <c r="A4009" t="s">
        <v>94</v>
      </c>
      <c r="B4009">
        <v>2013</v>
      </c>
      <c r="C4009" t="s">
        <v>22852</v>
      </c>
      <c r="D4009" t="s">
        <v>107</v>
      </c>
      <c r="E4009" t="s">
        <v>26859</v>
      </c>
      <c r="F4009">
        <v>2</v>
      </c>
    </row>
    <row r="4010" spans="1:6" x14ac:dyDescent="0.25">
      <c r="A4010" t="s">
        <v>94</v>
      </c>
      <c r="B4010">
        <v>2013</v>
      </c>
      <c r="C4010" t="s">
        <v>15</v>
      </c>
      <c r="D4010" t="s">
        <v>102</v>
      </c>
      <c r="E4010" t="s">
        <v>26860</v>
      </c>
      <c r="F4010">
        <v>2</v>
      </c>
    </row>
    <row r="4011" spans="1:6" x14ac:dyDescent="0.25">
      <c r="A4011" t="s">
        <v>94</v>
      </c>
      <c r="B4011">
        <v>2013</v>
      </c>
      <c r="C4011" t="s">
        <v>15</v>
      </c>
      <c r="D4011" t="s">
        <v>39</v>
      </c>
      <c r="E4011" t="s">
        <v>26861</v>
      </c>
      <c r="F4011">
        <v>1</v>
      </c>
    </row>
    <row r="4012" spans="1:6" x14ac:dyDescent="0.25">
      <c r="A4012" t="s">
        <v>94</v>
      </c>
      <c r="B4012">
        <v>2013</v>
      </c>
      <c r="C4012" t="s">
        <v>15</v>
      </c>
      <c r="D4012" t="s">
        <v>103</v>
      </c>
      <c r="E4012" t="s">
        <v>26862</v>
      </c>
      <c r="F4012">
        <v>15</v>
      </c>
    </row>
    <row r="4013" spans="1:6" x14ac:dyDescent="0.25">
      <c r="A4013" t="s">
        <v>94</v>
      </c>
      <c r="B4013">
        <v>2013</v>
      </c>
      <c r="C4013" t="s">
        <v>19</v>
      </c>
      <c r="D4013" t="s">
        <v>38</v>
      </c>
      <c r="E4013" t="s">
        <v>26863</v>
      </c>
      <c r="F4013">
        <v>1</v>
      </c>
    </row>
    <row r="4014" spans="1:6" x14ac:dyDescent="0.25">
      <c r="A4014" t="s">
        <v>94</v>
      </c>
      <c r="B4014">
        <v>2013</v>
      </c>
      <c r="C4014" t="s">
        <v>19</v>
      </c>
      <c r="D4014" t="s">
        <v>40</v>
      </c>
      <c r="E4014" t="s">
        <v>26864</v>
      </c>
      <c r="F4014">
        <v>2</v>
      </c>
    </row>
    <row r="4015" spans="1:6" x14ac:dyDescent="0.25">
      <c r="A4015" t="s">
        <v>94</v>
      </c>
      <c r="B4015">
        <v>2013</v>
      </c>
      <c r="C4015" t="s">
        <v>19</v>
      </c>
      <c r="D4015" t="s">
        <v>102</v>
      </c>
      <c r="E4015" t="s">
        <v>26865</v>
      </c>
      <c r="F4015">
        <v>9</v>
      </c>
    </row>
    <row r="4016" spans="1:6" x14ac:dyDescent="0.25">
      <c r="A4016" t="s">
        <v>94</v>
      </c>
      <c r="B4016">
        <v>2013</v>
      </c>
      <c r="C4016" t="s">
        <v>19</v>
      </c>
      <c r="D4016" t="s">
        <v>107</v>
      </c>
      <c r="E4016" t="s">
        <v>26866</v>
      </c>
      <c r="F4016">
        <v>9</v>
      </c>
    </row>
    <row r="4017" spans="1:6" x14ac:dyDescent="0.25">
      <c r="A4017" t="s">
        <v>94</v>
      </c>
      <c r="B4017">
        <v>2013</v>
      </c>
      <c r="C4017" t="s">
        <v>19</v>
      </c>
      <c r="D4017" t="s">
        <v>39</v>
      </c>
      <c r="E4017" t="s">
        <v>26867</v>
      </c>
      <c r="F4017">
        <v>11</v>
      </c>
    </row>
    <row r="4018" spans="1:6" x14ac:dyDescent="0.25">
      <c r="A4018" t="s">
        <v>94</v>
      </c>
      <c r="B4018">
        <v>2013</v>
      </c>
      <c r="C4018" t="s">
        <v>19</v>
      </c>
      <c r="D4018" t="s">
        <v>103</v>
      </c>
      <c r="E4018" t="s">
        <v>26868</v>
      </c>
      <c r="F4018">
        <v>62</v>
      </c>
    </row>
    <row r="4019" spans="1:6" x14ac:dyDescent="0.25">
      <c r="A4019" t="s">
        <v>94</v>
      </c>
      <c r="B4019">
        <v>2013</v>
      </c>
      <c r="C4019" t="s">
        <v>20</v>
      </c>
      <c r="D4019" t="s">
        <v>40</v>
      </c>
      <c r="E4019" t="s">
        <v>26869</v>
      </c>
      <c r="F4019">
        <v>1</v>
      </c>
    </row>
    <row r="4020" spans="1:6" x14ac:dyDescent="0.25">
      <c r="A4020" t="s">
        <v>94</v>
      </c>
      <c r="B4020">
        <v>2013</v>
      </c>
      <c r="C4020" t="s">
        <v>20</v>
      </c>
      <c r="D4020" t="s">
        <v>107</v>
      </c>
      <c r="E4020" t="s">
        <v>26870</v>
      </c>
      <c r="F4020">
        <v>3</v>
      </c>
    </row>
    <row r="4021" spans="1:6" x14ac:dyDescent="0.25">
      <c r="A4021" t="s">
        <v>94</v>
      </c>
      <c r="B4021">
        <v>2013</v>
      </c>
      <c r="C4021" t="s">
        <v>20</v>
      </c>
      <c r="D4021" t="s">
        <v>39</v>
      </c>
      <c r="E4021" t="s">
        <v>26871</v>
      </c>
      <c r="F4021">
        <v>2</v>
      </c>
    </row>
    <row r="4022" spans="1:6" x14ac:dyDescent="0.25">
      <c r="A4022" t="s">
        <v>94</v>
      </c>
      <c r="B4022">
        <v>2013</v>
      </c>
      <c r="C4022" t="s">
        <v>20</v>
      </c>
      <c r="D4022" t="s">
        <v>103</v>
      </c>
      <c r="E4022" t="s">
        <v>26872</v>
      </c>
      <c r="F4022">
        <v>3</v>
      </c>
    </row>
    <row r="4023" spans="1:6" x14ac:dyDescent="0.25">
      <c r="A4023" t="s">
        <v>94</v>
      </c>
      <c r="B4023">
        <v>2013</v>
      </c>
      <c r="C4023" t="s">
        <v>18</v>
      </c>
      <c r="D4023" t="s">
        <v>38</v>
      </c>
      <c r="E4023" t="s">
        <v>26873</v>
      </c>
      <c r="F4023">
        <v>3</v>
      </c>
    </row>
    <row r="4024" spans="1:6" x14ac:dyDescent="0.25">
      <c r="A4024" t="s">
        <v>94</v>
      </c>
      <c r="B4024">
        <v>2013</v>
      </c>
      <c r="C4024" t="s">
        <v>18</v>
      </c>
      <c r="D4024" t="s">
        <v>40</v>
      </c>
      <c r="E4024" t="s">
        <v>26874</v>
      </c>
      <c r="F4024">
        <v>1</v>
      </c>
    </row>
    <row r="4025" spans="1:6" x14ac:dyDescent="0.25">
      <c r="A4025" t="s">
        <v>94</v>
      </c>
      <c r="B4025">
        <v>2013</v>
      </c>
      <c r="C4025" t="s">
        <v>18</v>
      </c>
      <c r="D4025" t="s">
        <v>102</v>
      </c>
      <c r="E4025" t="s">
        <v>26875</v>
      </c>
      <c r="F4025">
        <v>9</v>
      </c>
    </row>
    <row r="4026" spans="1:6" x14ac:dyDescent="0.25">
      <c r="A4026" t="s">
        <v>94</v>
      </c>
      <c r="B4026">
        <v>2013</v>
      </c>
      <c r="C4026" t="s">
        <v>18</v>
      </c>
      <c r="D4026" t="s">
        <v>107</v>
      </c>
      <c r="E4026" t="s">
        <v>26876</v>
      </c>
      <c r="F4026">
        <v>6</v>
      </c>
    </row>
    <row r="4027" spans="1:6" x14ac:dyDescent="0.25">
      <c r="A4027" t="s">
        <v>94</v>
      </c>
      <c r="B4027">
        <v>2013</v>
      </c>
      <c r="C4027" t="s">
        <v>18</v>
      </c>
      <c r="D4027" t="s">
        <v>39</v>
      </c>
      <c r="E4027" t="s">
        <v>26877</v>
      </c>
      <c r="F4027">
        <v>7</v>
      </c>
    </row>
    <row r="4028" spans="1:6" x14ac:dyDescent="0.25">
      <c r="A4028" t="s">
        <v>94</v>
      </c>
      <c r="B4028">
        <v>2013</v>
      </c>
      <c r="C4028" t="s">
        <v>18</v>
      </c>
      <c r="D4028" t="s">
        <v>103</v>
      </c>
      <c r="E4028" t="s">
        <v>26878</v>
      </c>
      <c r="F4028">
        <v>40</v>
      </c>
    </row>
    <row r="4029" spans="1:6" x14ac:dyDescent="0.25">
      <c r="A4029" t="s">
        <v>94</v>
      </c>
      <c r="B4029">
        <v>2014</v>
      </c>
      <c r="C4029" t="s">
        <v>14</v>
      </c>
      <c r="D4029" t="s">
        <v>38</v>
      </c>
      <c r="E4029" t="s">
        <v>26879</v>
      </c>
      <c r="F4029">
        <v>3</v>
      </c>
    </row>
    <row r="4030" spans="1:6" x14ac:dyDescent="0.25">
      <c r="A4030" t="s">
        <v>94</v>
      </c>
      <c r="B4030">
        <v>2014</v>
      </c>
      <c r="C4030" t="s">
        <v>14</v>
      </c>
      <c r="D4030" t="s">
        <v>40</v>
      </c>
      <c r="E4030" t="s">
        <v>26880</v>
      </c>
      <c r="F4030">
        <v>2</v>
      </c>
    </row>
    <row r="4031" spans="1:6" x14ac:dyDescent="0.25">
      <c r="A4031" t="s">
        <v>94</v>
      </c>
      <c r="B4031">
        <v>2014</v>
      </c>
      <c r="C4031" t="s">
        <v>14</v>
      </c>
      <c r="D4031" t="s">
        <v>102</v>
      </c>
      <c r="E4031" t="s">
        <v>26881</v>
      </c>
      <c r="F4031">
        <v>8</v>
      </c>
    </row>
    <row r="4032" spans="1:6" x14ac:dyDescent="0.25">
      <c r="A4032" t="s">
        <v>94</v>
      </c>
      <c r="B4032">
        <v>2014</v>
      </c>
      <c r="C4032" t="s">
        <v>14</v>
      </c>
      <c r="D4032" t="s">
        <v>107</v>
      </c>
      <c r="E4032" t="s">
        <v>26882</v>
      </c>
      <c r="F4032">
        <v>15</v>
      </c>
    </row>
    <row r="4033" spans="1:6" x14ac:dyDescent="0.25">
      <c r="A4033" t="s">
        <v>94</v>
      </c>
      <c r="B4033">
        <v>2014</v>
      </c>
      <c r="C4033" t="s">
        <v>14</v>
      </c>
      <c r="D4033" t="s">
        <v>39</v>
      </c>
      <c r="E4033" t="s">
        <v>26883</v>
      </c>
      <c r="F4033">
        <v>21</v>
      </c>
    </row>
    <row r="4034" spans="1:6" x14ac:dyDescent="0.25">
      <c r="A4034" t="s">
        <v>94</v>
      </c>
      <c r="B4034">
        <v>2014</v>
      </c>
      <c r="C4034" t="s">
        <v>14</v>
      </c>
      <c r="D4034" t="s">
        <v>103</v>
      </c>
      <c r="E4034" t="s">
        <v>26884</v>
      </c>
      <c r="F4034">
        <v>79</v>
      </c>
    </row>
    <row r="4035" spans="1:6" x14ac:dyDescent="0.25">
      <c r="A4035" t="s">
        <v>94</v>
      </c>
      <c r="B4035">
        <v>2014</v>
      </c>
      <c r="C4035" t="s">
        <v>12</v>
      </c>
      <c r="D4035" t="s">
        <v>38</v>
      </c>
      <c r="E4035" t="s">
        <v>26885</v>
      </c>
      <c r="F4035">
        <v>1</v>
      </c>
    </row>
    <row r="4036" spans="1:6" x14ac:dyDescent="0.25">
      <c r="A4036" t="s">
        <v>94</v>
      </c>
      <c r="B4036">
        <v>2014</v>
      </c>
      <c r="C4036" t="s">
        <v>12</v>
      </c>
      <c r="D4036" t="s">
        <v>102</v>
      </c>
      <c r="E4036" t="s">
        <v>26886</v>
      </c>
      <c r="F4036">
        <v>3</v>
      </c>
    </row>
    <row r="4037" spans="1:6" x14ac:dyDescent="0.25">
      <c r="A4037" t="s">
        <v>94</v>
      </c>
      <c r="B4037">
        <v>2014</v>
      </c>
      <c r="C4037" t="s">
        <v>12</v>
      </c>
      <c r="D4037" t="s">
        <v>39</v>
      </c>
      <c r="E4037" t="s">
        <v>26887</v>
      </c>
      <c r="F4037">
        <v>1</v>
      </c>
    </row>
    <row r="4038" spans="1:6" x14ac:dyDescent="0.25">
      <c r="A4038" t="s">
        <v>94</v>
      </c>
      <c r="B4038">
        <v>2014</v>
      </c>
      <c r="C4038" t="s">
        <v>12</v>
      </c>
      <c r="D4038" t="s">
        <v>103</v>
      </c>
      <c r="E4038" t="s">
        <v>26888</v>
      </c>
      <c r="F4038">
        <v>15</v>
      </c>
    </row>
    <row r="4039" spans="1:6" x14ac:dyDescent="0.25">
      <c r="A4039" t="s">
        <v>94</v>
      </c>
      <c r="B4039">
        <v>2014</v>
      </c>
      <c r="C4039" t="s">
        <v>22</v>
      </c>
      <c r="D4039" t="s">
        <v>38</v>
      </c>
      <c r="E4039" t="s">
        <v>26889</v>
      </c>
      <c r="F4039">
        <v>2</v>
      </c>
    </row>
    <row r="4040" spans="1:6" x14ac:dyDescent="0.25">
      <c r="A4040" t="s">
        <v>94</v>
      </c>
      <c r="B4040">
        <v>2014</v>
      </c>
      <c r="C4040" t="s">
        <v>22</v>
      </c>
      <c r="D4040" t="s">
        <v>40</v>
      </c>
      <c r="E4040" t="s">
        <v>26890</v>
      </c>
      <c r="F4040">
        <v>1</v>
      </c>
    </row>
    <row r="4041" spans="1:6" x14ac:dyDescent="0.25">
      <c r="A4041" t="s">
        <v>94</v>
      </c>
      <c r="B4041">
        <v>2014</v>
      </c>
      <c r="C4041" t="s">
        <v>22</v>
      </c>
      <c r="D4041" t="s">
        <v>102</v>
      </c>
      <c r="E4041" t="s">
        <v>26891</v>
      </c>
      <c r="F4041">
        <v>1</v>
      </c>
    </row>
    <row r="4042" spans="1:6" x14ac:dyDescent="0.25">
      <c r="A4042" t="s">
        <v>94</v>
      </c>
      <c r="B4042">
        <v>2014</v>
      </c>
      <c r="C4042" t="s">
        <v>22</v>
      </c>
      <c r="D4042" t="s">
        <v>107</v>
      </c>
      <c r="E4042" t="s">
        <v>26892</v>
      </c>
      <c r="F4042">
        <v>5</v>
      </c>
    </row>
    <row r="4043" spans="1:6" x14ac:dyDescent="0.25">
      <c r="A4043" t="s">
        <v>94</v>
      </c>
      <c r="B4043">
        <v>2014</v>
      </c>
      <c r="C4043" t="s">
        <v>22</v>
      </c>
      <c r="D4043" t="s">
        <v>39</v>
      </c>
      <c r="E4043" t="s">
        <v>26893</v>
      </c>
      <c r="F4043">
        <v>7</v>
      </c>
    </row>
    <row r="4044" spans="1:6" x14ac:dyDescent="0.25">
      <c r="A4044" t="s">
        <v>94</v>
      </c>
      <c r="B4044">
        <v>2014</v>
      </c>
      <c r="C4044" t="s">
        <v>22</v>
      </c>
      <c r="D4044" t="s">
        <v>103</v>
      </c>
      <c r="E4044" t="s">
        <v>26894</v>
      </c>
      <c r="F4044">
        <v>16</v>
      </c>
    </row>
    <row r="4045" spans="1:6" x14ac:dyDescent="0.25">
      <c r="A4045" t="s">
        <v>94</v>
      </c>
      <c r="B4045">
        <v>2014</v>
      </c>
      <c r="C4045" t="s">
        <v>23</v>
      </c>
      <c r="D4045" t="s">
        <v>38</v>
      </c>
      <c r="E4045" t="s">
        <v>26895</v>
      </c>
      <c r="F4045">
        <v>2</v>
      </c>
    </row>
    <row r="4046" spans="1:6" x14ac:dyDescent="0.25">
      <c r="A4046" t="s">
        <v>94</v>
      </c>
      <c r="B4046">
        <v>2014</v>
      </c>
      <c r="C4046" t="s">
        <v>23</v>
      </c>
      <c r="D4046" t="s">
        <v>102</v>
      </c>
      <c r="E4046" t="s">
        <v>26896</v>
      </c>
      <c r="F4046">
        <v>5</v>
      </c>
    </row>
    <row r="4047" spans="1:6" x14ac:dyDescent="0.25">
      <c r="A4047" t="s">
        <v>94</v>
      </c>
      <c r="B4047">
        <v>2014</v>
      </c>
      <c r="C4047" t="s">
        <v>23</v>
      </c>
      <c r="D4047" t="s">
        <v>107</v>
      </c>
      <c r="E4047" t="s">
        <v>26897</v>
      </c>
      <c r="F4047">
        <v>3</v>
      </c>
    </row>
    <row r="4048" spans="1:6" x14ac:dyDescent="0.25">
      <c r="A4048" t="s">
        <v>94</v>
      </c>
      <c r="B4048">
        <v>2014</v>
      </c>
      <c r="C4048" t="s">
        <v>23</v>
      </c>
      <c r="D4048" t="s">
        <v>39</v>
      </c>
      <c r="E4048" t="s">
        <v>26898</v>
      </c>
      <c r="F4048">
        <v>10</v>
      </c>
    </row>
    <row r="4049" spans="1:6" x14ac:dyDescent="0.25">
      <c r="A4049" t="s">
        <v>94</v>
      </c>
      <c r="B4049">
        <v>2014</v>
      </c>
      <c r="C4049" t="s">
        <v>23</v>
      </c>
      <c r="D4049" t="s">
        <v>103</v>
      </c>
      <c r="E4049" t="s">
        <v>26899</v>
      </c>
      <c r="F4049">
        <v>33</v>
      </c>
    </row>
    <row r="4050" spans="1:6" x14ac:dyDescent="0.25">
      <c r="A4050" t="s">
        <v>94</v>
      </c>
      <c r="B4050">
        <v>2014</v>
      </c>
      <c r="C4050" t="s">
        <v>21</v>
      </c>
      <c r="D4050" t="s">
        <v>38</v>
      </c>
      <c r="E4050" t="s">
        <v>26900</v>
      </c>
      <c r="F4050">
        <v>1</v>
      </c>
    </row>
    <row r="4051" spans="1:6" x14ac:dyDescent="0.25">
      <c r="A4051" t="s">
        <v>94</v>
      </c>
      <c r="B4051">
        <v>2014</v>
      </c>
      <c r="C4051" t="s">
        <v>21</v>
      </c>
      <c r="D4051" t="s">
        <v>107</v>
      </c>
      <c r="E4051" t="s">
        <v>26901</v>
      </c>
      <c r="F4051">
        <v>3</v>
      </c>
    </row>
    <row r="4052" spans="1:6" x14ac:dyDescent="0.25">
      <c r="A4052" t="s">
        <v>94</v>
      </c>
      <c r="B4052">
        <v>2014</v>
      </c>
      <c r="C4052" t="s">
        <v>21</v>
      </c>
      <c r="D4052" t="s">
        <v>39</v>
      </c>
      <c r="E4052" t="s">
        <v>26902</v>
      </c>
      <c r="F4052">
        <v>1</v>
      </c>
    </row>
    <row r="4053" spans="1:6" x14ac:dyDescent="0.25">
      <c r="A4053" t="s">
        <v>94</v>
      </c>
      <c r="B4053">
        <v>2014</v>
      </c>
      <c r="C4053" t="s">
        <v>21</v>
      </c>
      <c r="D4053" t="s">
        <v>103</v>
      </c>
      <c r="E4053" t="s">
        <v>26903</v>
      </c>
      <c r="F4053">
        <v>12</v>
      </c>
    </row>
    <row r="4054" spans="1:6" x14ac:dyDescent="0.25">
      <c r="A4054" t="s">
        <v>94</v>
      </c>
      <c r="B4054">
        <v>2014</v>
      </c>
      <c r="C4054" t="s">
        <v>17</v>
      </c>
      <c r="D4054" t="s">
        <v>38</v>
      </c>
      <c r="E4054" t="s">
        <v>26904</v>
      </c>
      <c r="F4054">
        <v>6</v>
      </c>
    </row>
    <row r="4055" spans="1:6" x14ac:dyDescent="0.25">
      <c r="A4055" t="s">
        <v>94</v>
      </c>
      <c r="B4055">
        <v>2014</v>
      </c>
      <c r="C4055" t="s">
        <v>17</v>
      </c>
      <c r="D4055" t="s">
        <v>40</v>
      </c>
      <c r="E4055" t="s">
        <v>26905</v>
      </c>
      <c r="F4055">
        <v>1</v>
      </c>
    </row>
    <row r="4056" spans="1:6" x14ac:dyDescent="0.25">
      <c r="A4056" t="s">
        <v>94</v>
      </c>
      <c r="B4056">
        <v>2014</v>
      </c>
      <c r="C4056" t="s">
        <v>17</v>
      </c>
      <c r="D4056" t="s">
        <v>102</v>
      </c>
      <c r="E4056" t="s">
        <v>26906</v>
      </c>
      <c r="F4056">
        <v>7</v>
      </c>
    </row>
    <row r="4057" spans="1:6" x14ac:dyDescent="0.25">
      <c r="A4057" t="s">
        <v>94</v>
      </c>
      <c r="B4057">
        <v>2014</v>
      </c>
      <c r="C4057" t="s">
        <v>17</v>
      </c>
      <c r="D4057" t="s">
        <v>107</v>
      </c>
      <c r="E4057" t="s">
        <v>26907</v>
      </c>
      <c r="F4057">
        <v>11</v>
      </c>
    </row>
    <row r="4058" spans="1:6" x14ac:dyDescent="0.25">
      <c r="A4058" t="s">
        <v>94</v>
      </c>
      <c r="B4058">
        <v>2014</v>
      </c>
      <c r="C4058" t="s">
        <v>17</v>
      </c>
      <c r="D4058" t="s">
        <v>39</v>
      </c>
      <c r="E4058" t="s">
        <v>26908</v>
      </c>
      <c r="F4058">
        <v>10</v>
      </c>
    </row>
    <row r="4059" spans="1:6" x14ac:dyDescent="0.25">
      <c r="A4059" t="s">
        <v>94</v>
      </c>
      <c r="B4059">
        <v>2014</v>
      </c>
      <c r="C4059" t="s">
        <v>17</v>
      </c>
      <c r="D4059" t="s">
        <v>103</v>
      </c>
      <c r="E4059" t="s">
        <v>26909</v>
      </c>
      <c r="F4059">
        <v>120</v>
      </c>
    </row>
    <row r="4060" spans="1:6" x14ac:dyDescent="0.25">
      <c r="A4060" t="s">
        <v>94</v>
      </c>
      <c r="B4060">
        <v>2014</v>
      </c>
      <c r="C4060" t="s">
        <v>22852</v>
      </c>
      <c r="D4060" t="s">
        <v>40</v>
      </c>
      <c r="E4060" t="s">
        <v>26910</v>
      </c>
      <c r="F4060">
        <v>1</v>
      </c>
    </row>
    <row r="4061" spans="1:6" x14ac:dyDescent="0.25">
      <c r="A4061" t="s">
        <v>94</v>
      </c>
      <c r="B4061">
        <v>2014</v>
      </c>
      <c r="C4061" t="s">
        <v>22852</v>
      </c>
      <c r="D4061" t="s">
        <v>102</v>
      </c>
      <c r="E4061" t="s">
        <v>26911</v>
      </c>
      <c r="F4061">
        <v>2</v>
      </c>
    </row>
    <row r="4062" spans="1:6" x14ac:dyDescent="0.25">
      <c r="A4062" t="s">
        <v>94</v>
      </c>
      <c r="B4062">
        <v>2014</v>
      </c>
      <c r="C4062" t="s">
        <v>22852</v>
      </c>
      <c r="D4062" t="s">
        <v>107</v>
      </c>
      <c r="E4062" t="s">
        <v>26912</v>
      </c>
      <c r="F4062">
        <v>2</v>
      </c>
    </row>
    <row r="4063" spans="1:6" x14ac:dyDescent="0.25">
      <c r="A4063" t="s">
        <v>94</v>
      </c>
      <c r="B4063">
        <v>2014</v>
      </c>
      <c r="C4063" t="s">
        <v>22852</v>
      </c>
      <c r="D4063" t="s">
        <v>39</v>
      </c>
      <c r="E4063" t="s">
        <v>26913</v>
      </c>
      <c r="F4063">
        <v>1</v>
      </c>
    </row>
    <row r="4064" spans="1:6" x14ac:dyDescent="0.25">
      <c r="A4064" t="s">
        <v>94</v>
      </c>
      <c r="B4064">
        <v>2014</v>
      </c>
      <c r="C4064" t="s">
        <v>22852</v>
      </c>
      <c r="D4064" t="s">
        <v>103</v>
      </c>
      <c r="E4064" t="s">
        <v>26914</v>
      </c>
      <c r="F4064">
        <v>15</v>
      </c>
    </row>
    <row r="4065" spans="1:6" x14ac:dyDescent="0.25">
      <c r="A4065" t="s">
        <v>94</v>
      </c>
      <c r="B4065">
        <v>2014</v>
      </c>
      <c r="C4065" t="s">
        <v>19</v>
      </c>
      <c r="D4065" t="s">
        <v>38</v>
      </c>
      <c r="E4065" t="s">
        <v>26915</v>
      </c>
      <c r="F4065">
        <v>1</v>
      </c>
    </row>
    <row r="4066" spans="1:6" x14ac:dyDescent="0.25">
      <c r="A4066" t="s">
        <v>94</v>
      </c>
      <c r="B4066">
        <v>2014</v>
      </c>
      <c r="C4066" t="s">
        <v>19</v>
      </c>
      <c r="D4066" t="s">
        <v>40</v>
      </c>
      <c r="E4066" t="s">
        <v>26916</v>
      </c>
      <c r="F4066">
        <v>2</v>
      </c>
    </row>
    <row r="4067" spans="1:6" x14ac:dyDescent="0.25">
      <c r="A4067" t="s">
        <v>94</v>
      </c>
      <c r="B4067">
        <v>2014</v>
      </c>
      <c r="C4067" t="s">
        <v>19</v>
      </c>
      <c r="D4067" t="s">
        <v>102</v>
      </c>
      <c r="E4067" t="s">
        <v>26917</v>
      </c>
      <c r="F4067">
        <v>8</v>
      </c>
    </row>
    <row r="4068" spans="1:6" x14ac:dyDescent="0.25">
      <c r="A4068" t="s">
        <v>94</v>
      </c>
      <c r="B4068">
        <v>2014</v>
      </c>
      <c r="C4068" t="s">
        <v>19</v>
      </c>
      <c r="D4068" t="s">
        <v>107</v>
      </c>
      <c r="E4068" t="s">
        <v>26918</v>
      </c>
      <c r="F4068">
        <v>4</v>
      </c>
    </row>
    <row r="4069" spans="1:6" x14ac:dyDescent="0.25">
      <c r="A4069" t="s">
        <v>94</v>
      </c>
      <c r="B4069">
        <v>2014</v>
      </c>
      <c r="C4069" t="s">
        <v>19</v>
      </c>
      <c r="D4069" t="s">
        <v>39</v>
      </c>
      <c r="E4069" t="s">
        <v>26919</v>
      </c>
      <c r="F4069">
        <v>8</v>
      </c>
    </row>
    <row r="4070" spans="1:6" x14ac:dyDescent="0.25">
      <c r="A4070" t="s">
        <v>94</v>
      </c>
      <c r="B4070">
        <v>2014</v>
      </c>
      <c r="C4070" t="s">
        <v>19</v>
      </c>
      <c r="D4070" t="s">
        <v>103</v>
      </c>
      <c r="E4070" t="s">
        <v>26920</v>
      </c>
      <c r="F4070">
        <v>55</v>
      </c>
    </row>
    <row r="4071" spans="1:6" x14ac:dyDescent="0.25">
      <c r="A4071" t="s">
        <v>94</v>
      </c>
      <c r="B4071">
        <v>2014</v>
      </c>
      <c r="C4071" t="s">
        <v>20</v>
      </c>
      <c r="D4071" t="s">
        <v>38</v>
      </c>
      <c r="E4071" t="s">
        <v>26921</v>
      </c>
      <c r="F4071">
        <v>1</v>
      </c>
    </row>
    <row r="4072" spans="1:6" x14ac:dyDescent="0.25">
      <c r="A4072" t="s">
        <v>94</v>
      </c>
      <c r="B4072">
        <v>2014</v>
      </c>
      <c r="C4072" t="s">
        <v>20</v>
      </c>
      <c r="D4072" t="s">
        <v>40</v>
      </c>
      <c r="E4072" t="s">
        <v>26922</v>
      </c>
      <c r="F4072">
        <v>1</v>
      </c>
    </row>
    <row r="4073" spans="1:6" x14ac:dyDescent="0.25">
      <c r="A4073" t="s">
        <v>94</v>
      </c>
      <c r="B4073">
        <v>2014</v>
      </c>
      <c r="C4073" t="s">
        <v>20</v>
      </c>
      <c r="D4073" t="s">
        <v>102</v>
      </c>
      <c r="E4073" t="s">
        <v>26923</v>
      </c>
      <c r="F4073">
        <v>2</v>
      </c>
    </row>
    <row r="4074" spans="1:6" x14ac:dyDescent="0.25">
      <c r="A4074" t="s">
        <v>94</v>
      </c>
      <c r="B4074">
        <v>2014</v>
      </c>
      <c r="C4074" t="s">
        <v>20</v>
      </c>
      <c r="D4074" t="s">
        <v>107</v>
      </c>
      <c r="E4074" t="s">
        <v>26924</v>
      </c>
      <c r="F4074">
        <v>4</v>
      </c>
    </row>
    <row r="4075" spans="1:6" x14ac:dyDescent="0.25">
      <c r="A4075" t="s">
        <v>94</v>
      </c>
      <c r="B4075">
        <v>2014</v>
      </c>
      <c r="C4075" t="s">
        <v>20</v>
      </c>
      <c r="D4075" t="s">
        <v>39</v>
      </c>
      <c r="E4075" t="s">
        <v>26925</v>
      </c>
      <c r="F4075">
        <v>3</v>
      </c>
    </row>
    <row r="4076" spans="1:6" x14ac:dyDescent="0.25">
      <c r="A4076" t="s">
        <v>94</v>
      </c>
      <c r="B4076">
        <v>2014</v>
      </c>
      <c r="C4076" t="s">
        <v>20</v>
      </c>
      <c r="D4076" t="s">
        <v>103</v>
      </c>
      <c r="E4076" t="s">
        <v>26926</v>
      </c>
      <c r="F4076">
        <v>19</v>
      </c>
    </row>
    <row r="4077" spans="1:6" x14ac:dyDescent="0.25">
      <c r="A4077" t="s">
        <v>94</v>
      </c>
      <c r="B4077">
        <v>2014</v>
      </c>
      <c r="C4077" t="s">
        <v>18</v>
      </c>
      <c r="D4077" t="s">
        <v>38</v>
      </c>
      <c r="E4077" t="s">
        <v>26927</v>
      </c>
      <c r="F4077">
        <v>2</v>
      </c>
    </row>
    <row r="4078" spans="1:6" x14ac:dyDescent="0.25">
      <c r="A4078" t="s">
        <v>94</v>
      </c>
      <c r="B4078">
        <v>2014</v>
      </c>
      <c r="C4078" t="s">
        <v>18</v>
      </c>
      <c r="D4078" t="s">
        <v>40</v>
      </c>
      <c r="E4078" t="s">
        <v>26928</v>
      </c>
      <c r="F4078">
        <v>2</v>
      </c>
    </row>
    <row r="4079" spans="1:6" x14ac:dyDescent="0.25">
      <c r="A4079" t="s">
        <v>94</v>
      </c>
      <c r="B4079">
        <v>2014</v>
      </c>
      <c r="C4079" t="s">
        <v>18</v>
      </c>
      <c r="D4079" t="s">
        <v>102</v>
      </c>
      <c r="E4079" t="s">
        <v>26929</v>
      </c>
      <c r="F4079">
        <v>7</v>
      </c>
    </row>
    <row r="4080" spans="1:6" x14ac:dyDescent="0.25">
      <c r="A4080" t="s">
        <v>94</v>
      </c>
      <c r="B4080">
        <v>2014</v>
      </c>
      <c r="C4080" t="s">
        <v>18</v>
      </c>
      <c r="D4080" t="s">
        <v>107</v>
      </c>
      <c r="E4080" t="s">
        <v>26930</v>
      </c>
      <c r="F4080">
        <v>14</v>
      </c>
    </row>
    <row r="4081" spans="1:6" x14ac:dyDescent="0.25">
      <c r="A4081" t="s">
        <v>94</v>
      </c>
      <c r="B4081">
        <v>2014</v>
      </c>
      <c r="C4081" t="s">
        <v>18</v>
      </c>
      <c r="D4081" t="s">
        <v>39</v>
      </c>
      <c r="E4081" t="s">
        <v>26931</v>
      </c>
      <c r="F4081">
        <v>11</v>
      </c>
    </row>
    <row r="4082" spans="1:6" x14ac:dyDescent="0.25">
      <c r="A4082" t="s">
        <v>94</v>
      </c>
      <c r="B4082">
        <v>2014</v>
      </c>
      <c r="C4082" t="s">
        <v>18</v>
      </c>
      <c r="D4082" t="s">
        <v>103</v>
      </c>
      <c r="E4082" t="s">
        <v>26932</v>
      </c>
      <c r="F4082">
        <v>45</v>
      </c>
    </row>
    <row r="4083" spans="1:6" x14ac:dyDescent="0.25">
      <c r="A4083" t="s">
        <v>95</v>
      </c>
      <c r="B4083">
        <v>2010</v>
      </c>
      <c r="C4083" t="s">
        <v>14</v>
      </c>
      <c r="D4083" t="s">
        <v>38</v>
      </c>
      <c r="E4083" t="s">
        <v>26933</v>
      </c>
      <c r="F4083">
        <v>2</v>
      </c>
    </row>
    <row r="4084" spans="1:6" x14ac:dyDescent="0.25">
      <c r="A4084" t="s">
        <v>95</v>
      </c>
      <c r="B4084">
        <v>2010</v>
      </c>
      <c r="C4084" t="s">
        <v>14</v>
      </c>
      <c r="D4084" t="s">
        <v>102</v>
      </c>
      <c r="E4084" t="s">
        <v>26934</v>
      </c>
      <c r="F4084">
        <v>5</v>
      </c>
    </row>
    <row r="4085" spans="1:6" x14ac:dyDescent="0.25">
      <c r="A4085" t="s">
        <v>95</v>
      </c>
      <c r="B4085">
        <v>2010</v>
      </c>
      <c r="C4085" t="s">
        <v>14</v>
      </c>
      <c r="D4085" t="s">
        <v>107</v>
      </c>
      <c r="E4085" t="s">
        <v>26935</v>
      </c>
      <c r="F4085">
        <v>5</v>
      </c>
    </row>
    <row r="4086" spans="1:6" x14ac:dyDescent="0.25">
      <c r="A4086" t="s">
        <v>95</v>
      </c>
      <c r="B4086">
        <v>2010</v>
      </c>
      <c r="C4086" t="s">
        <v>14</v>
      </c>
      <c r="D4086" t="s">
        <v>39</v>
      </c>
      <c r="E4086" t="s">
        <v>26936</v>
      </c>
      <c r="F4086">
        <v>5</v>
      </c>
    </row>
    <row r="4087" spans="1:6" x14ac:dyDescent="0.25">
      <c r="A4087" t="s">
        <v>95</v>
      </c>
      <c r="B4087">
        <v>2010</v>
      </c>
      <c r="C4087" t="s">
        <v>14</v>
      </c>
      <c r="D4087" t="s">
        <v>103</v>
      </c>
      <c r="E4087" t="s">
        <v>26937</v>
      </c>
      <c r="F4087">
        <v>36</v>
      </c>
    </row>
    <row r="4088" spans="1:6" x14ac:dyDescent="0.25">
      <c r="A4088" t="s">
        <v>95</v>
      </c>
      <c r="B4088">
        <v>2010</v>
      </c>
      <c r="C4088" t="s">
        <v>12</v>
      </c>
      <c r="D4088" t="s">
        <v>102</v>
      </c>
      <c r="E4088" t="s">
        <v>26938</v>
      </c>
      <c r="F4088">
        <v>2</v>
      </c>
    </row>
    <row r="4089" spans="1:6" x14ac:dyDescent="0.25">
      <c r="A4089" t="s">
        <v>95</v>
      </c>
      <c r="B4089">
        <v>2010</v>
      </c>
      <c r="C4089" t="s">
        <v>12</v>
      </c>
      <c r="D4089" t="s">
        <v>103</v>
      </c>
      <c r="E4089" t="s">
        <v>26939</v>
      </c>
      <c r="F4089">
        <v>2</v>
      </c>
    </row>
    <row r="4090" spans="1:6" x14ac:dyDescent="0.25">
      <c r="A4090" t="s">
        <v>95</v>
      </c>
      <c r="B4090">
        <v>2010</v>
      </c>
      <c r="C4090" t="s">
        <v>22</v>
      </c>
      <c r="D4090" t="s">
        <v>38</v>
      </c>
      <c r="E4090" t="s">
        <v>26940</v>
      </c>
      <c r="F4090">
        <v>1</v>
      </c>
    </row>
    <row r="4091" spans="1:6" x14ac:dyDescent="0.25">
      <c r="A4091" t="s">
        <v>95</v>
      </c>
      <c r="B4091">
        <v>2010</v>
      </c>
      <c r="C4091" t="s">
        <v>22</v>
      </c>
      <c r="D4091" t="s">
        <v>103</v>
      </c>
      <c r="E4091" t="s">
        <v>26941</v>
      </c>
      <c r="F4091">
        <v>7</v>
      </c>
    </row>
    <row r="4092" spans="1:6" x14ac:dyDescent="0.25">
      <c r="A4092" t="s">
        <v>95</v>
      </c>
      <c r="B4092">
        <v>2010</v>
      </c>
      <c r="C4092" t="s">
        <v>23</v>
      </c>
      <c r="D4092" t="s">
        <v>38</v>
      </c>
      <c r="E4092" t="s">
        <v>26942</v>
      </c>
      <c r="F4092">
        <v>1</v>
      </c>
    </row>
    <row r="4093" spans="1:6" x14ac:dyDescent="0.25">
      <c r="A4093" t="s">
        <v>95</v>
      </c>
      <c r="B4093">
        <v>2010</v>
      </c>
      <c r="C4093" t="s">
        <v>23</v>
      </c>
      <c r="D4093" t="s">
        <v>102</v>
      </c>
      <c r="E4093" t="s">
        <v>26943</v>
      </c>
      <c r="F4093">
        <v>2</v>
      </c>
    </row>
    <row r="4094" spans="1:6" x14ac:dyDescent="0.25">
      <c r="A4094" t="s">
        <v>95</v>
      </c>
      <c r="B4094">
        <v>2010</v>
      </c>
      <c r="C4094" t="s">
        <v>23</v>
      </c>
      <c r="D4094" t="s">
        <v>107</v>
      </c>
      <c r="E4094" t="s">
        <v>26944</v>
      </c>
      <c r="F4094">
        <v>1</v>
      </c>
    </row>
    <row r="4095" spans="1:6" x14ac:dyDescent="0.25">
      <c r="A4095" t="s">
        <v>95</v>
      </c>
      <c r="B4095">
        <v>2010</v>
      </c>
      <c r="C4095" t="s">
        <v>23</v>
      </c>
      <c r="D4095" t="s">
        <v>103</v>
      </c>
      <c r="E4095" t="s">
        <v>26945</v>
      </c>
      <c r="F4095">
        <v>17</v>
      </c>
    </row>
    <row r="4096" spans="1:6" x14ac:dyDescent="0.25">
      <c r="A4096" t="s">
        <v>95</v>
      </c>
      <c r="B4096">
        <v>2010</v>
      </c>
      <c r="C4096" t="s">
        <v>17</v>
      </c>
      <c r="D4096" t="s">
        <v>38</v>
      </c>
      <c r="E4096" t="s">
        <v>26946</v>
      </c>
      <c r="F4096">
        <v>2</v>
      </c>
    </row>
    <row r="4097" spans="1:6" x14ac:dyDescent="0.25">
      <c r="A4097" t="s">
        <v>95</v>
      </c>
      <c r="B4097">
        <v>2010</v>
      </c>
      <c r="C4097" t="s">
        <v>17</v>
      </c>
      <c r="D4097" t="s">
        <v>102</v>
      </c>
      <c r="E4097" t="s">
        <v>26947</v>
      </c>
      <c r="F4097">
        <v>10</v>
      </c>
    </row>
    <row r="4098" spans="1:6" x14ac:dyDescent="0.25">
      <c r="A4098" t="s">
        <v>95</v>
      </c>
      <c r="B4098">
        <v>2010</v>
      </c>
      <c r="C4098" t="s">
        <v>17</v>
      </c>
      <c r="D4098" t="s">
        <v>107</v>
      </c>
      <c r="E4098" t="s">
        <v>26948</v>
      </c>
      <c r="F4098">
        <v>13</v>
      </c>
    </row>
    <row r="4099" spans="1:6" x14ac:dyDescent="0.25">
      <c r="A4099" t="s">
        <v>95</v>
      </c>
      <c r="B4099">
        <v>2010</v>
      </c>
      <c r="C4099" t="s">
        <v>17</v>
      </c>
      <c r="D4099" t="s">
        <v>39</v>
      </c>
      <c r="E4099" t="s">
        <v>26949</v>
      </c>
      <c r="F4099">
        <v>8</v>
      </c>
    </row>
    <row r="4100" spans="1:6" x14ac:dyDescent="0.25">
      <c r="A4100" t="s">
        <v>95</v>
      </c>
      <c r="B4100">
        <v>2010</v>
      </c>
      <c r="C4100" t="s">
        <v>17</v>
      </c>
      <c r="D4100" t="s">
        <v>103</v>
      </c>
      <c r="E4100" t="s">
        <v>26950</v>
      </c>
      <c r="F4100">
        <v>52</v>
      </c>
    </row>
    <row r="4101" spans="1:6" x14ac:dyDescent="0.25">
      <c r="A4101" t="s">
        <v>95</v>
      </c>
      <c r="B4101">
        <v>2010</v>
      </c>
      <c r="C4101" t="s">
        <v>15</v>
      </c>
      <c r="D4101" t="s">
        <v>38</v>
      </c>
      <c r="E4101" t="s">
        <v>26951</v>
      </c>
      <c r="F4101">
        <v>2</v>
      </c>
    </row>
    <row r="4102" spans="1:6" x14ac:dyDescent="0.25">
      <c r="A4102" t="s">
        <v>95</v>
      </c>
      <c r="B4102">
        <v>2010</v>
      </c>
      <c r="C4102" t="s">
        <v>15</v>
      </c>
      <c r="D4102" t="s">
        <v>107</v>
      </c>
      <c r="E4102" t="s">
        <v>26952</v>
      </c>
      <c r="F4102">
        <v>2</v>
      </c>
    </row>
    <row r="4103" spans="1:6" x14ac:dyDescent="0.25">
      <c r="A4103" t="s">
        <v>95</v>
      </c>
      <c r="B4103">
        <v>2010</v>
      </c>
      <c r="C4103" t="s">
        <v>15</v>
      </c>
      <c r="D4103" t="s">
        <v>103</v>
      </c>
      <c r="E4103" t="s">
        <v>26953</v>
      </c>
      <c r="F4103">
        <v>3</v>
      </c>
    </row>
    <row r="4104" spans="1:6" x14ac:dyDescent="0.25">
      <c r="A4104" t="s">
        <v>95</v>
      </c>
      <c r="B4104">
        <v>2010</v>
      </c>
      <c r="C4104" t="s">
        <v>19</v>
      </c>
      <c r="D4104" t="s">
        <v>102</v>
      </c>
      <c r="E4104" t="s">
        <v>26954</v>
      </c>
      <c r="F4104">
        <v>3</v>
      </c>
    </row>
    <row r="4105" spans="1:6" x14ac:dyDescent="0.25">
      <c r="A4105" t="s">
        <v>95</v>
      </c>
      <c r="B4105">
        <v>2010</v>
      </c>
      <c r="C4105" t="s">
        <v>19</v>
      </c>
      <c r="D4105" t="s">
        <v>107</v>
      </c>
      <c r="E4105" t="s">
        <v>26955</v>
      </c>
      <c r="F4105">
        <v>1</v>
      </c>
    </row>
    <row r="4106" spans="1:6" x14ac:dyDescent="0.25">
      <c r="A4106" t="s">
        <v>95</v>
      </c>
      <c r="B4106">
        <v>2010</v>
      </c>
      <c r="C4106" t="s">
        <v>19</v>
      </c>
      <c r="D4106" t="s">
        <v>39</v>
      </c>
      <c r="E4106" t="s">
        <v>26956</v>
      </c>
      <c r="F4106">
        <v>2</v>
      </c>
    </row>
    <row r="4107" spans="1:6" x14ac:dyDescent="0.25">
      <c r="A4107" t="s">
        <v>95</v>
      </c>
      <c r="B4107">
        <v>2010</v>
      </c>
      <c r="C4107" t="s">
        <v>19</v>
      </c>
      <c r="D4107" t="s">
        <v>103</v>
      </c>
      <c r="E4107" t="s">
        <v>26957</v>
      </c>
      <c r="F4107">
        <v>11</v>
      </c>
    </row>
    <row r="4108" spans="1:6" x14ac:dyDescent="0.25">
      <c r="A4108" t="s">
        <v>95</v>
      </c>
      <c r="B4108">
        <v>2010</v>
      </c>
      <c r="C4108" t="s">
        <v>20</v>
      </c>
      <c r="D4108" t="s">
        <v>39</v>
      </c>
      <c r="E4108" t="s">
        <v>26958</v>
      </c>
      <c r="F4108">
        <v>3</v>
      </c>
    </row>
    <row r="4109" spans="1:6" x14ac:dyDescent="0.25">
      <c r="A4109" t="s">
        <v>95</v>
      </c>
      <c r="B4109">
        <v>2010</v>
      </c>
      <c r="C4109" t="s">
        <v>20</v>
      </c>
      <c r="D4109" t="s">
        <v>103</v>
      </c>
      <c r="E4109" t="s">
        <v>26959</v>
      </c>
      <c r="F4109">
        <v>3</v>
      </c>
    </row>
    <row r="4110" spans="1:6" x14ac:dyDescent="0.25">
      <c r="A4110" t="s">
        <v>95</v>
      </c>
      <c r="B4110">
        <v>2010</v>
      </c>
      <c r="C4110" t="s">
        <v>18</v>
      </c>
      <c r="D4110" t="s">
        <v>38</v>
      </c>
      <c r="E4110" t="s">
        <v>26960</v>
      </c>
      <c r="F4110">
        <v>1</v>
      </c>
    </row>
    <row r="4111" spans="1:6" x14ac:dyDescent="0.25">
      <c r="A4111" t="s">
        <v>95</v>
      </c>
      <c r="B4111">
        <v>2010</v>
      </c>
      <c r="C4111" t="s">
        <v>18</v>
      </c>
      <c r="D4111" t="s">
        <v>102</v>
      </c>
      <c r="E4111" t="s">
        <v>26961</v>
      </c>
      <c r="F4111">
        <v>2</v>
      </c>
    </row>
    <row r="4112" spans="1:6" x14ac:dyDescent="0.25">
      <c r="A4112" t="s">
        <v>95</v>
      </c>
      <c r="B4112">
        <v>2010</v>
      </c>
      <c r="C4112" t="s">
        <v>18</v>
      </c>
      <c r="D4112" t="s">
        <v>107</v>
      </c>
      <c r="E4112" t="s">
        <v>26962</v>
      </c>
      <c r="F4112">
        <v>2</v>
      </c>
    </row>
    <row r="4113" spans="1:6" x14ac:dyDescent="0.25">
      <c r="A4113" t="s">
        <v>95</v>
      </c>
      <c r="B4113">
        <v>2010</v>
      </c>
      <c r="C4113" t="s">
        <v>18</v>
      </c>
      <c r="D4113" t="s">
        <v>39</v>
      </c>
      <c r="E4113" t="s">
        <v>26963</v>
      </c>
      <c r="F4113">
        <v>1</v>
      </c>
    </row>
    <row r="4114" spans="1:6" x14ac:dyDescent="0.25">
      <c r="A4114" t="s">
        <v>95</v>
      </c>
      <c r="B4114">
        <v>2010</v>
      </c>
      <c r="C4114" t="s">
        <v>18</v>
      </c>
      <c r="D4114" t="s">
        <v>103</v>
      </c>
      <c r="E4114" t="s">
        <v>26964</v>
      </c>
      <c r="F4114">
        <v>11</v>
      </c>
    </row>
    <row r="4115" spans="1:6" x14ac:dyDescent="0.25">
      <c r="A4115" t="s">
        <v>95</v>
      </c>
      <c r="B4115">
        <v>2011</v>
      </c>
      <c r="C4115" t="s">
        <v>14</v>
      </c>
      <c r="D4115" t="s">
        <v>38</v>
      </c>
      <c r="E4115" t="s">
        <v>26965</v>
      </c>
      <c r="F4115">
        <v>3</v>
      </c>
    </row>
    <row r="4116" spans="1:6" x14ac:dyDescent="0.25">
      <c r="A4116" t="s">
        <v>95</v>
      </c>
      <c r="B4116">
        <v>2011</v>
      </c>
      <c r="C4116" t="s">
        <v>14</v>
      </c>
      <c r="D4116" t="s">
        <v>102</v>
      </c>
      <c r="E4116" t="s">
        <v>26966</v>
      </c>
      <c r="F4116">
        <v>3</v>
      </c>
    </row>
    <row r="4117" spans="1:6" x14ac:dyDescent="0.25">
      <c r="A4117" t="s">
        <v>95</v>
      </c>
      <c r="B4117">
        <v>2011</v>
      </c>
      <c r="C4117" t="s">
        <v>14</v>
      </c>
      <c r="D4117" t="s">
        <v>107</v>
      </c>
      <c r="E4117" t="s">
        <v>26967</v>
      </c>
      <c r="F4117">
        <v>3</v>
      </c>
    </row>
    <row r="4118" spans="1:6" x14ac:dyDescent="0.25">
      <c r="A4118" t="s">
        <v>95</v>
      </c>
      <c r="B4118">
        <v>2011</v>
      </c>
      <c r="C4118" t="s">
        <v>14</v>
      </c>
      <c r="D4118" t="s">
        <v>39</v>
      </c>
      <c r="E4118" t="s">
        <v>26968</v>
      </c>
      <c r="F4118">
        <v>5</v>
      </c>
    </row>
    <row r="4119" spans="1:6" x14ac:dyDescent="0.25">
      <c r="A4119" t="s">
        <v>95</v>
      </c>
      <c r="B4119">
        <v>2011</v>
      </c>
      <c r="C4119" t="s">
        <v>14</v>
      </c>
      <c r="D4119" t="s">
        <v>103</v>
      </c>
      <c r="E4119" t="s">
        <v>26969</v>
      </c>
      <c r="F4119">
        <v>32</v>
      </c>
    </row>
    <row r="4120" spans="1:6" x14ac:dyDescent="0.25">
      <c r="A4120" t="s">
        <v>95</v>
      </c>
      <c r="B4120">
        <v>2011</v>
      </c>
      <c r="C4120" t="s">
        <v>12</v>
      </c>
      <c r="D4120" t="s">
        <v>103</v>
      </c>
      <c r="E4120" t="s">
        <v>26970</v>
      </c>
      <c r="F4120">
        <v>3</v>
      </c>
    </row>
    <row r="4121" spans="1:6" x14ac:dyDescent="0.25">
      <c r="A4121" t="s">
        <v>95</v>
      </c>
      <c r="B4121">
        <v>2011</v>
      </c>
      <c r="C4121" t="s">
        <v>22</v>
      </c>
      <c r="D4121" t="s">
        <v>107</v>
      </c>
      <c r="E4121" t="s">
        <v>26971</v>
      </c>
      <c r="F4121">
        <v>2</v>
      </c>
    </row>
    <row r="4122" spans="1:6" x14ac:dyDescent="0.25">
      <c r="A4122" t="s">
        <v>95</v>
      </c>
      <c r="B4122">
        <v>2011</v>
      </c>
      <c r="C4122" t="s">
        <v>22</v>
      </c>
      <c r="D4122" t="s">
        <v>39</v>
      </c>
      <c r="E4122" t="s">
        <v>26972</v>
      </c>
      <c r="F4122">
        <v>8</v>
      </c>
    </row>
    <row r="4123" spans="1:6" x14ac:dyDescent="0.25">
      <c r="A4123" t="s">
        <v>95</v>
      </c>
      <c r="B4123">
        <v>2011</v>
      </c>
      <c r="C4123" t="s">
        <v>22</v>
      </c>
      <c r="D4123" t="s">
        <v>103</v>
      </c>
      <c r="E4123" t="s">
        <v>26973</v>
      </c>
      <c r="F4123">
        <v>4</v>
      </c>
    </row>
    <row r="4124" spans="1:6" x14ac:dyDescent="0.25">
      <c r="A4124" t="s">
        <v>95</v>
      </c>
      <c r="B4124">
        <v>2011</v>
      </c>
      <c r="C4124" t="s">
        <v>23</v>
      </c>
      <c r="D4124" t="s">
        <v>38</v>
      </c>
      <c r="E4124" t="s">
        <v>26974</v>
      </c>
      <c r="F4124">
        <v>1</v>
      </c>
    </row>
    <row r="4125" spans="1:6" x14ac:dyDescent="0.25">
      <c r="A4125" t="s">
        <v>95</v>
      </c>
      <c r="B4125">
        <v>2011</v>
      </c>
      <c r="C4125" t="s">
        <v>23</v>
      </c>
      <c r="D4125" t="s">
        <v>40</v>
      </c>
      <c r="E4125" t="s">
        <v>26975</v>
      </c>
      <c r="F4125">
        <v>1</v>
      </c>
    </row>
    <row r="4126" spans="1:6" x14ac:dyDescent="0.25">
      <c r="A4126" t="s">
        <v>95</v>
      </c>
      <c r="B4126">
        <v>2011</v>
      </c>
      <c r="C4126" t="s">
        <v>23</v>
      </c>
      <c r="D4126" t="s">
        <v>102</v>
      </c>
      <c r="E4126" t="s">
        <v>26976</v>
      </c>
      <c r="F4126">
        <v>1</v>
      </c>
    </row>
    <row r="4127" spans="1:6" x14ac:dyDescent="0.25">
      <c r="A4127" t="s">
        <v>95</v>
      </c>
      <c r="B4127">
        <v>2011</v>
      </c>
      <c r="C4127" t="s">
        <v>23</v>
      </c>
      <c r="D4127" t="s">
        <v>39</v>
      </c>
      <c r="E4127" t="s">
        <v>26977</v>
      </c>
      <c r="F4127">
        <v>5</v>
      </c>
    </row>
    <row r="4128" spans="1:6" x14ac:dyDescent="0.25">
      <c r="A4128" t="s">
        <v>95</v>
      </c>
      <c r="B4128">
        <v>2011</v>
      </c>
      <c r="C4128" t="s">
        <v>23</v>
      </c>
      <c r="D4128" t="s">
        <v>103</v>
      </c>
      <c r="E4128" t="s">
        <v>26978</v>
      </c>
      <c r="F4128">
        <v>10</v>
      </c>
    </row>
    <row r="4129" spans="1:6" x14ac:dyDescent="0.25">
      <c r="A4129" t="s">
        <v>95</v>
      </c>
      <c r="B4129">
        <v>2011</v>
      </c>
      <c r="C4129" t="s">
        <v>21</v>
      </c>
      <c r="D4129" t="s">
        <v>38</v>
      </c>
      <c r="E4129" t="s">
        <v>26979</v>
      </c>
      <c r="F4129">
        <v>2</v>
      </c>
    </row>
    <row r="4130" spans="1:6" x14ac:dyDescent="0.25">
      <c r="A4130" t="s">
        <v>95</v>
      </c>
      <c r="B4130">
        <v>2011</v>
      </c>
      <c r="C4130" t="s">
        <v>21</v>
      </c>
      <c r="D4130" t="s">
        <v>102</v>
      </c>
      <c r="E4130" t="s">
        <v>26980</v>
      </c>
      <c r="F4130">
        <v>1</v>
      </c>
    </row>
    <row r="4131" spans="1:6" x14ac:dyDescent="0.25">
      <c r="A4131" t="s">
        <v>95</v>
      </c>
      <c r="B4131">
        <v>2011</v>
      </c>
      <c r="C4131" t="s">
        <v>21</v>
      </c>
      <c r="D4131" t="s">
        <v>103</v>
      </c>
      <c r="E4131" t="s">
        <v>26981</v>
      </c>
      <c r="F4131">
        <v>1</v>
      </c>
    </row>
    <row r="4132" spans="1:6" x14ac:dyDescent="0.25">
      <c r="A4132" t="s">
        <v>95</v>
      </c>
      <c r="B4132">
        <v>2011</v>
      </c>
      <c r="C4132" t="s">
        <v>17</v>
      </c>
      <c r="D4132" t="s">
        <v>38</v>
      </c>
      <c r="E4132" t="s">
        <v>26982</v>
      </c>
      <c r="F4132">
        <v>3</v>
      </c>
    </row>
    <row r="4133" spans="1:6" x14ac:dyDescent="0.25">
      <c r="A4133" t="s">
        <v>95</v>
      </c>
      <c r="B4133">
        <v>2011</v>
      </c>
      <c r="C4133" t="s">
        <v>17</v>
      </c>
      <c r="D4133" t="s">
        <v>40</v>
      </c>
      <c r="E4133" t="s">
        <v>26983</v>
      </c>
      <c r="F4133">
        <v>1</v>
      </c>
    </row>
    <row r="4134" spans="1:6" x14ac:dyDescent="0.25">
      <c r="A4134" t="s">
        <v>95</v>
      </c>
      <c r="B4134">
        <v>2011</v>
      </c>
      <c r="C4134" t="s">
        <v>17</v>
      </c>
      <c r="D4134" t="s">
        <v>102</v>
      </c>
      <c r="E4134" t="s">
        <v>26984</v>
      </c>
      <c r="F4134">
        <v>15</v>
      </c>
    </row>
    <row r="4135" spans="1:6" x14ac:dyDescent="0.25">
      <c r="A4135" t="s">
        <v>95</v>
      </c>
      <c r="B4135">
        <v>2011</v>
      </c>
      <c r="C4135" t="s">
        <v>17</v>
      </c>
      <c r="D4135" t="s">
        <v>107</v>
      </c>
      <c r="E4135" t="s">
        <v>26985</v>
      </c>
      <c r="F4135">
        <v>9</v>
      </c>
    </row>
    <row r="4136" spans="1:6" x14ac:dyDescent="0.25">
      <c r="A4136" t="s">
        <v>95</v>
      </c>
      <c r="B4136">
        <v>2011</v>
      </c>
      <c r="C4136" t="s">
        <v>17</v>
      </c>
      <c r="D4136" t="s">
        <v>39</v>
      </c>
      <c r="E4136" t="s">
        <v>26986</v>
      </c>
      <c r="F4136">
        <v>32</v>
      </c>
    </row>
    <row r="4137" spans="1:6" x14ac:dyDescent="0.25">
      <c r="A4137" t="s">
        <v>95</v>
      </c>
      <c r="B4137">
        <v>2011</v>
      </c>
      <c r="C4137" t="s">
        <v>17</v>
      </c>
      <c r="D4137" t="s">
        <v>103</v>
      </c>
      <c r="E4137" t="s">
        <v>26987</v>
      </c>
      <c r="F4137">
        <v>66</v>
      </c>
    </row>
    <row r="4138" spans="1:6" x14ac:dyDescent="0.25">
      <c r="A4138" t="s">
        <v>95</v>
      </c>
      <c r="B4138">
        <v>2011</v>
      </c>
      <c r="C4138" t="s">
        <v>15</v>
      </c>
      <c r="D4138" t="s">
        <v>102</v>
      </c>
      <c r="E4138" t="s">
        <v>26988</v>
      </c>
      <c r="F4138">
        <v>1</v>
      </c>
    </row>
    <row r="4139" spans="1:6" x14ac:dyDescent="0.25">
      <c r="A4139" t="s">
        <v>95</v>
      </c>
      <c r="B4139">
        <v>2011</v>
      </c>
      <c r="C4139" t="s">
        <v>15</v>
      </c>
      <c r="D4139" t="s">
        <v>39</v>
      </c>
      <c r="E4139" t="s">
        <v>26989</v>
      </c>
      <c r="F4139">
        <v>1</v>
      </c>
    </row>
    <row r="4140" spans="1:6" x14ac:dyDescent="0.25">
      <c r="A4140" t="s">
        <v>95</v>
      </c>
      <c r="B4140">
        <v>2011</v>
      </c>
      <c r="C4140" t="s">
        <v>15</v>
      </c>
      <c r="D4140" t="s">
        <v>103</v>
      </c>
      <c r="E4140" t="s">
        <v>26990</v>
      </c>
      <c r="F4140">
        <v>4</v>
      </c>
    </row>
    <row r="4141" spans="1:6" x14ac:dyDescent="0.25">
      <c r="A4141" t="s">
        <v>95</v>
      </c>
      <c r="B4141">
        <v>2011</v>
      </c>
      <c r="C4141" t="s">
        <v>19</v>
      </c>
      <c r="D4141" t="s">
        <v>102</v>
      </c>
      <c r="E4141" t="s">
        <v>26991</v>
      </c>
      <c r="F4141">
        <v>2</v>
      </c>
    </row>
    <row r="4142" spans="1:6" x14ac:dyDescent="0.25">
      <c r="A4142" t="s">
        <v>95</v>
      </c>
      <c r="B4142">
        <v>2011</v>
      </c>
      <c r="C4142" t="s">
        <v>19</v>
      </c>
      <c r="D4142" t="s">
        <v>107</v>
      </c>
      <c r="E4142" t="s">
        <v>26992</v>
      </c>
      <c r="F4142">
        <v>1</v>
      </c>
    </row>
    <row r="4143" spans="1:6" x14ac:dyDescent="0.25">
      <c r="A4143" t="s">
        <v>95</v>
      </c>
      <c r="B4143">
        <v>2011</v>
      </c>
      <c r="C4143" t="s">
        <v>19</v>
      </c>
      <c r="D4143" t="s">
        <v>39</v>
      </c>
      <c r="E4143" t="s">
        <v>26993</v>
      </c>
      <c r="F4143">
        <v>1</v>
      </c>
    </row>
    <row r="4144" spans="1:6" x14ac:dyDescent="0.25">
      <c r="A4144" t="s">
        <v>95</v>
      </c>
      <c r="B4144">
        <v>2011</v>
      </c>
      <c r="C4144" t="s">
        <v>19</v>
      </c>
      <c r="D4144" t="s">
        <v>103</v>
      </c>
      <c r="E4144" t="s">
        <v>26994</v>
      </c>
      <c r="F4144">
        <v>12</v>
      </c>
    </row>
    <row r="4145" spans="1:6" x14ac:dyDescent="0.25">
      <c r="A4145" t="s">
        <v>95</v>
      </c>
      <c r="B4145">
        <v>2011</v>
      </c>
      <c r="C4145" t="s">
        <v>18</v>
      </c>
      <c r="D4145" t="s">
        <v>102</v>
      </c>
      <c r="E4145" t="s">
        <v>26995</v>
      </c>
      <c r="F4145">
        <v>1</v>
      </c>
    </row>
    <row r="4146" spans="1:6" x14ac:dyDescent="0.25">
      <c r="A4146" t="s">
        <v>95</v>
      </c>
      <c r="B4146">
        <v>2011</v>
      </c>
      <c r="C4146" t="s">
        <v>18</v>
      </c>
      <c r="D4146" t="s">
        <v>39</v>
      </c>
      <c r="E4146" t="s">
        <v>26996</v>
      </c>
      <c r="F4146">
        <v>3</v>
      </c>
    </row>
    <row r="4147" spans="1:6" x14ac:dyDescent="0.25">
      <c r="A4147" t="s">
        <v>95</v>
      </c>
      <c r="B4147">
        <v>2011</v>
      </c>
      <c r="C4147" t="s">
        <v>18</v>
      </c>
      <c r="D4147" t="s">
        <v>103</v>
      </c>
      <c r="E4147" t="s">
        <v>26997</v>
      </c>
      <c r="F4147">
        <v>11</v>
      </c>
    </row>
    <row r="4148" spans="1:6" x14ac:dyDescent="0.25">
      <c r="A4148" t="s">
        <v>95</v>
      </c>
      <c r="B4148">
        <v>2012</v>
      </c>
      <c r="C4148" t="s">
        <v>14</v>
      </c>
      <c r="D4148" t="s">
        <v>38</v>
      </c>
      <c r="E4148" t="s">
        <v>26998</v>
      </c>
      <c r="F4148">
        <v>2</v>
      </c>
    </row>
    <row r="4149" spans="1:6" x14ac:dyDescent="0.25">
      <c r="A4149" t="s">
        <v>95</v>
      </c>
      <c r="B4149">
        <v>2012</v>
      </c>
      <c r="C4149" t="s">
        <v>14</v>
      </c>
      <c r="D4149" t="s">
        <v>40</v>
      </c>
      <c r="E4149" t="s">
        <v>26999</v>
      </c>
      <c r="F4149">
        <v>2</v>
      </c>
    </row>
    <row r="4150" spans="1:6" x14ac:dyDescent="0.25">
      <c r="A4150" t="s">
        <v>95</v>
      </c>
      <c r="B4150">
        <v>2012</v>
      </c>
      <c r="C4150" t="s">
        <v>14</v>
      </c>
      <c r="D4150" t="s">
        <v>102</v>
      </c>
      <c r="E4150" t="s">
        <v>27000</v>
      </c>
      <c r="F4150">
        <v>5</v>
      </c>
    </row>
    <row r="4151" spans="1:6" x14ac:dyDescent="0.25">
      <c r="A4151" t="s">
        <v>95</v>
      </c>
      <c r="B4151">
        <v>2012</v>
      </c>
      <c r="C4151" t="s">
        <v>14</v>
      </c>
      <c r="D4151" t="s">
        <v>107</v>
      </c>
      <c r="E4151" t="s">
        <v>27001</v>
      </c>
      <c r="F4151">
        <v>5</v>
      </c>
    </row>
    <row r="4152" spans="1:6" x14ac:dyDescent="0.25">
      <c r="A4152" t="s">
        <v>95</v>
      </c>
      <c r="B4152">
        <v>2012</v>
      </c>
      <c r="C4152" t="s">
        <v>14</v>
      </c>
      <c r="D4152" t="s">
        <v>39</v>
      </c>
      <c r="E4152" t="s">
        <v>27002</v>
      </c>
      <c r="F4152">
        <v>27</v>
      </c>
    </row>
    <row r="4153" spans="1:6" x14ac:dyDescent="0.25">
      <c r="A4153" t="s">
        <v>95</v>
      </c>
      <c r="B4153">
        <v>2012</v>
      </c>
      <c r="C4153" t="s">
        <v>14</v>
      </c>
      <c r="D4153" t="s">
        <v>103</v>
      </c>
      <c r="E4153" t="s">
        <v>27003</v>
      </c>
      <c r="F4153">
        <v>29</v>
      </c>
    </row>
    <row r="4154" spans="1:6" x14ac:dyDescent="0.25">
      <c r="A4154" t="s">
        <v>95</v>
      </c>
      <c r="B4154">
        <v>2012</v>
      </c>
      <c r="C4154" t="s">
        <v>12</v>
      </c>
      <c r="D4154" t="s">
        <v>103</v>
      </c>
      <c r="E4154" t="s">
        <v>27004</v>
      </c>
      <c r="F4154">
        <v>3</v>
      </c>
    </row>
    <row r="4155" spans="1:6" x14ac:dyDescent="0.25">
      <c r="A4155" t="s">
        <v>95</v>
      </c>
      <c r="B4155">
        <v>2012</v>
      </c>
      <c r="C4155" t="s">
        <v>22</v>
      </c>
      <c r="D4155" t="s">
        <v>38</v>
      </c>
      <c r="E4155" t="s">
        <v>27005</v>
      </c>
      <c r="F4155">
        <v>3</v>
      </c>
    </row>
    <row r="4156" spans="1:6" x14ac:dyDescent="0.25">
      <c r="A4156" t="s">
        <v>95</v>
      </c>
      <c r="B4156">
        <v>2012</v>
      </c>
      <c r="C4156" t="s">
        <v>22</v>
      </c>
      <c r="D4156" t="s">
        <v>107</v>
      </c>
      <c r="E4156" t="s">
        <v>27006</v>
      </c>
      <c r="F4156">
        <v>1</v>
      </c>
    </row>
    <row r="4157" spans="1:6" x14ac:dyDescent="0.25">
      <c r="A4157" t="s">
        <v>95</v>
      </c>
      <c r="B4157">
        <v>2012</v>
      </c>
      <c r="C4157" t="s">
        <v>22</v>
      </c>
      <c r="D4157" t="s">
        <v>39</v>
      </c>
      <c r="E4157" t="s">
        <v>27007</v>
      </c>
      <c r="F4157">
        <v>1</v>
      </c>
    </row>
    <row r="4158" spans="1:6" x14ac:dyDescent="0.25">
      <c r="A4158" t="s">
        <v>95</v>
      </c>
      <c r="B4158">
        <v>2012</v>
      </c>
      <c r="C4158" t="s">
        <v>22</v>
      </c>
      <c r="D4158" t="s">
        <v>103</v>
      </c>
      <c r="E4158" t="s">
        <v>27008</v>
      </c>
      <c r="F4158">
        <v>7</v>
      </c>
    </row>
    <row r="4159" spans="1:6" x14ac:dyDescent="0.25">
      <c r="A4159" t="s">
        <v>95</v>
      </c>
      <c r="B4159">
        <v>2012</v>
      </c>
      <c r="C4159" t="s">
        <v>23</v>
      </c>
      <c r="D4159" t="s">
        <v>102</v>
      </c>
      <c r="E4159" t="s">
        <v>27009</v>
      </c>
      <c r="F4159">
        <v>2</v>
      </c>
    </row>
    <row r="4160" spans="1:6" x14ac:dyDescent="0.25">
      <c r="A4160" t="s">
        <v>95</v>
      </c>
      <c r="B4160">
        <v>2012</v>
      </c>
      <c r="C4160" t="s">
        <v>23</v>
      </c>
      <c r="D4160" t="s">
        <v>107</v>
      </c>
      <c r="E4160" t="s">
        <v>27010</v>
      </c>
      <c r="F4160">
        <v>1</v>
      </c>
    </row>
    <row r="4161" spans="1:6" x14ac:dyDescent="0.25">
      <c r="A4161" t="s">
        <v>95</v>
      </c>
      <c r="B4161">
        <v>2012</v>
      </c>
      <c r="C4161" t="s">
        <v>23</v>
      </c>
      <c r="D4161" t="s">
        <v>39</v>
      </c>
      <c r="E4161" t="s">
        <v>27011</v>
      </c>
      <c r="F4161">
        <v>3</v>
      </c>
    </row>
    <row r="4162" spans="1:6" x14ac:dyDescent="0.25">
      <c r="A4162" t="s">
        <v>95</v>
      </c>
      <c r="B4162">
        <v>2012</v>
      </c>
      <c r="C4162" t="s">
        <v>23</v>
      </c>
      <c r="D4162" t="s">
        <v>103</v>
      </c>
      <c r="E4162" t="s">
        <v>27012</v>
      </c>
      <c r="F4162">
        <v>8</v>
      </c>
    </row>
    <row r="4163" spans="1:6" x14ac:dyDescent="0.25">
      <c r="A4163" t="s">
        <v>95</v>
      </c>
      <c r="B4163">
        <v>2012</v>
      </c>
      <c r="C4163" t="s">
        <v>21</v>
      </c>
      <c r="D4163" t="s">
        <v>39</v>
      </c>
      <c r="E4163" t="s">
        <v>27013</v>
      </c>
      <c r="F4163">
        <v>1</v>
      </c>
    </row>
    <row r="4164" spans="1:6" x14ac:dyDescent="0.25">
      <c r="A4164" t="s">
        <v>95</v>
      </c>
      <c r="B4164">
        <v>2012</v>
      </c>
      <c r="C4164" t="s">
        <v>21</v>
      </c>
      <c r="D4164" t="s">
        <v>103</v>
      </c>
      <c r="E4164" t="s">
        <v>27014</v>
      </c>
      <c r="F4164">
        <v>1</v>
      </c>
    </row>
    <row r="4165" spans="1:6" x14ac:dyDescent="0.25">
      <c r="A4165" t="s">
        <v>95</v>
      </c>
      <c r="B4165">
        <v>2012</v>
      </c>
      <c r="C4165" t="s">
        <v>17</v>
      </c>
      <c r="D4165" t="s">
        <v>38</v>
      </c>
      <c r="E4165" t="s">
        <v>27015</v>
      </c>
      <c r="F4165">
        <v>4</v>
      </c>
    </row>
    <row r="4166" spans="1:6" x14ac:dyDescent="0.25">
      <c r="A4166" t="s">
        <v>95</v>
      </c>
      <c r="B4166">
        <v>2012</v>
      </c>
      <c r="C4166" t="s">
        <v>17</v>
      </c>
      <c r="D4166" t="s">
        <v>40</v>
      </c>
      <c r="E4166" t="s">
        <v>27016</v>
      </c>
      <c r="F4166">
        <v>1</v>
      </c>
    </row>
    <row r="4167" spans="1:6" x14ac:dyDescent="0.25">
      <c r="A4167" t="s">
        <v>95</v>
      </c>
      <c r="B4167">
        <v>2012</v>
      </c>
      <c r="C4167" t="s">
        <v>17</v>
      </c>
      <c r="D4167" t="s">
        <v>102</v>
      </c>
      <c r="E4167" t="s">
        <v>27017</v>
      </c>
      <c r="F4167">
        <v>4</v>
      </c>
    </row>
    <row r="4168" spans="1:6" x14ac:dyDescent="0.25">
      <c r="A4168" t="s">
        <v>95</v>
      </c>
      <c r="B4168">
        <v>2012</v>
      </c>
      <c r="C4168" t="s">
        <v>17</v>
      </c>
      <c r="D4168" t="s">
        <v>107</v>
      </c>
      <c r="E4168" t="s">
        <v>27018</v>
      </c>
      <c r="F4168">
        <v>8</v>
      </c>
    </row>
    <row r="4169" spans="1:6" x14ac:dyDescent="0.25">
      <c r="A4169" t="s">
        <v>95</v>
      </c>
      <c r="B4169">
        <v>2012</v>
      </c>
      <c r="C4169" t="s">
        <v>17</v>
      </c>
      <c r="D4169" t="s">
        <v>39</v>
      </c>
      <c r="E4169" t="s">
        <v>27019</v>
      </c>
      <c r="F4169">
        <v>6</v>
      </c>
    </row>
    <row r="4170" spans="1:6" x14ac:dyDescent="0.25">
      <c r="A4170" t="s">
        <v>95</v>
      </c>
      <c r="B4170">
        <v>2012</v>
      </c>
      <c r="C4170" t="s">
        <v>17</v>
      </c>
      <c r="D4170" t="s">
        <v>103</v>
      </c>
      <c r="E4170" t="s">
        <v>27020</v>
      </c>
      <c r="F4170">
        <v>71</v>
      </c>
    </row>
    <row r="4171" spans="1:6" x14ac:dyDescent="0.25">
      <c r="A4171" t="s">
        <v>95</v>
      </c>
      <c r="B4171">
        <v>2012</v>
      </c>
      <c r="C4171" t="s">
        <v>15</v>
      </c>
      <c r="D4171" t="s">
        <v>40</v>
      </c>
      <c r="E4171" t="s">
        <v>27021</v>
      </c>
      <c r="F4171">
        <v>1</v>
      </c>
    </row>
    <row r="4172" spans="1:6" x14ac:dyDescent="0.25">
      <c r="A4172" t="s">
        <v>95</v>
      </c>
      <c r="B4172">
        <v>2012</v>
      </c>
      <c r="C4172" t="s">
        <v>15</v>
      </c>
      <c r="D4172" t="s">
        <v>102</v>
      </c>
      <c r="E4172" t="s">
        <v>27022</v>
      </c>
      <c r="F4172">
        <v>1</v>
      </c>
    </row>
    <row r="4173" spans="1:6" x14ac:dyDescent="0.25">
      <c r="A4173" t="s">
        <v>95</v>
      </c>
      <c r="B4173">
        <v>2012</v>
      </c>
      <c r="C4173" t="s">
        <v>15</v>
      </c>
      <c r="D4173" t="s">
        <v>107</v>
      </c>
      <c r="E4173" t="s">
        <v>27023</v>
      </c>
      <c r="F4173">
        <v>1</v>
      </c>
    </row>
    <row r="4174" spans="1:6" x14ac:dyDescent="0.25">
      <c r="A4174" t="s">
        <v>95</v>
      </c>
      <c r="B4174">
        <v>2012</v>
      </c>
      <c r="C4174" t="s">
        <v>15</v>
      </c>
      <c r="D4174" t="s">
        <v>103</v>
      </c>
      <c r="E4174" t="s">
        <v>27024</v>
      </c>
      <c r="F4174">
        <v>2</v>
      </c>
    </row>
    <row r="4175" spans="1:6" x14ac:dyDescent="0.25">
      <c r="A4175" t="s">
        <v>95</v>
      </c>
      <c r="B4175">
        <v>2012</v>
      </c>
      <c r="C4175" t="s">
        <v>19</v>
      </c>
      <c r="D4175" t="s">
        <v>38</v>
      </c>
      <c r="E4175" t="s">
        <v>27025</v>
      </c>
      <c r="F4175">
        <v>3</v>
      </c>
    </row>
    <row r="4176" spans="1:6" x14ac:dyDescent="0.25">
      <c r="A4176" t="s">
        <v>95</v>
      </c>
      <c r="B4176">
        <v>2012</v>
      </c>
      <c r="C4176" t="s">
        <v>19</v>
      </c>
      <c r="D4176" t="s">
        <v>102</v>
      </c>
      <c r="E4176" t="s">
        <v>27026</v>
      </c>
      <c r="F4176">
        <v>4</v>
      </c>
    </row>
    <row r="4177" spans="1:6" x14ac:dyDescent="0.25">
      <c r="A4177" t="s">
        <v>95</v>
      </c>
      <c r="B4177">
        <v>2012</v>
      </c>
      <c r="C4177" t="s">
        <v>19</v>
      </c>
      <c r="D4177" t="s">
        <v>107</v>
      </c>
      <c r="E4177" t="s">
        <v>27027</v>
      </c>
      <c r="F4177">
        <v>4</v>
      </c>
    </row>
    <row r="4178" spans="1:6" x14ac:dyDescent="0.25">
      <c r="A4178" t="s">
        <v>95</v>
      </c>
      <c r="B4178">
        <v>2012</v>
      </c>
      <c r="C4178" t="s">
        <v>19</v>
      </c>
      <c r="D4178" t="s">
        <v>103</v>
      </c>
      <c r="E4178" t="s">
        <v>27028</v>
      </c>
      <c r="F4178">
        <v>7</v>
      </c>
    </row>
    <row r="4179" spans="1:6" x14ac:dyDescent="0.25">
      <c r="A4179" t="s">
        <v>95</v>
      </c>
      <c r="B4179">
        <v>2012</v>
      </c>
      <c r="C4179" t="s">
        <v>18</v>
      </c>
      <c r="D4179" t="s">
        <v>103</v>
      </c>
      <c r="E4179" t="s">
        <v>27029</v>
      </c>
      <c r="F4179">
        <v>13</v>
      </c>
    </row>
    <row r="4180" spans="1:6" x14ac:dyDescent="0.25">
      <c r="A4180" t="s">
        <v>95</v>
      </c>
      <c r="B4180">
        <v>2013</v>
      </c>
      <c r="C4180" t="s">
        <v>14</v>
      </c>
      <c r="D4180" t="s">
        <v>38</v>
      </c>
      <c r="E4180" t="s">
        <v>27030</v>
      </c>
      <c r="F4180">
        <v>2</v>
      </c>
    </row>
    <row r="4181" spans="1:6" x14ac:dyDescent="0.25">
      <c r="A4181" t="s">
        <v>95</v>
      </c>
      <c r="B4181">
        <v>2013</v>
      </c>
      <c r="C4181" t="s">
        <v>14</v>
      </c>
      <c r="D4181" t="s">
        <v>40</v>
      </c>
      <c r="E4181" t="s">
        <v>27031</v>
      </c>
      <c r="F4181">
        <v>2</v>
      </c>
    </row>
    <row r="4182" spans="1:6" x14ac:dyDescent="0.25">
      <c r="A4182" t="s">
        <v>95</v>
      </c>
      <c r="B4182">
        <v>2013</v>
      </c>
      <c r="C4182" t="s">
        <v>14</v>
      </c>
      <c r="D4182" t="s">
        <v>102</v>
      </c>
      <c r="E4182" t="s">
        <v>27032</v>
      </c>
      <c r="F4182">
        <v>6</v>
      </c>
    </row>
    <row r="4183" spans="1:6" x14ac:dyDescent="0.25">
      <c r="A4183" t="s">
        <v>95</v>
      </c>
      <c r="B4183">
        <v>2013</v>
      </c>
      <c r="C4183" t="s">
        <v>14</v>
      </c>
      <c r="D4183" t="s">
        <v>107</v>
      </c>
      <c r="E4183" t="s">
        <v>27033</v>
      </c>
      <c r="F4183">
        <v>3</v>
      </c>
    </row>
    <row r="4184" spans="1:6" x14ac:dyDescent="0.25">
      <c r="A4184" t="s">
        <v>95</v>
      </c>
      <c r="B4184">
        <v>2013</v>
      </c>
      <c r="C4184" t="s">
        <v>14</v>
      </c>
      <c r="D4184" t="s">
        <v>39</v>
      </c>
      <c r="E4184" t="s">
        <v>27034</v>
      </c>
      <c r="F4184">
        <v>6</v>
      </c>
    </row>
    <row r="4185" spans="1:6" x14ac:dyDescent="0.25">
      <c r="A4185" t="s">
        <v>95</v>
      </c>
      <c r="B4185">
        <v>2013</v>
      </c>
      <c r="C4185" t="s">
        <v>14</v>
      </c>
      <c r="D4185" t="s">
        <v>103</v>
      </c>
      <c r="E4185" t="s">
        <v>27035</v>
      </c>
      <c r="F4185">
        <v>25</v>
      </c>
    </row>
    <row r="4186" spans="1:6" x14ac:dyDescent="0.25">
      <c r="A4186" t="s">
        <v>95</v>
      </c>
      <c r="B4186">
        <v>2013</v>
      </c>
      <c r="C4186" t="s">
        <v>12</v>
      </c>
      <c r="D4186" t="s">
        <v>39</v>
      </c>
      <c r="E4186" t="s">
        <v>27036</v>
      </c>
      <c r="F4186">
        <v>1</v>
      </c>
    </row>
    <row r="4187" spans="1:6" x14ac:dyDescent="0.25">
      <c r="A4187" t="s">
        <v>95</v>
      </c>
      <c r="B4187">
        <v>2013</v>
      </c>
      <c r="C4187" t="s">
        <v>12</v>
      </c>
      <c r="D4187" t="s">
        <v>103</v>
      </c>
      <c r="E4187" t="s">
        <v>27037</v>
      </c>
      <c r="F4187">
        <v>2</v>
      </c>
    </row>
    <row r="4188" spans="1:6" x14ac:dyDescent="0.25">
      <c r="A4188" t="s">
        <v>95</v>
      </c>
      <c r="B4188">
        <v>2013</v>
      </c>
      <c r="C4188" t="s">
        <v>22</v>
      </c>
      <c r="D4188" t="s">
        <v>38</v>
      </c>
      <c r="E4188" t="s">
        <v>27038</v>
      </c>
      <c r="F4188">
        <v>4</v>
      </c>
    </row>
    <row r="4189" spans="1:6" x14ac:dyDescent="0.25">
      <c r="A4189" t="s">
        <v>95</v>
      </c>
      <c r="B4189">
        <v>2013</v>
      </c>
      <c r="C4189" t="s">
        <v>22</v>
      </c>
      <c r="D4189" t="s">
        <v>102</v>
      </c>
      <c r="E4189" t="s">
        <v>27039</v>
      </c>
      <c r="F4189">
        <v>2</v>
      </c>
    </row>
    <row r="4190" spans="1:6" x14ac:dyDescent="0.25">
      <c r="A4190" t="s">
        <v>95</v>
      </c>
      <c r="B4190">
        <v>2013</v>
      </c>
      <c r="C4190" t="s">
        <v>22</v>
      </c>
      <c r="D4190" t="s">
        <v>107</v>
      </c>
      <c r="E4190" t="s">
        <v>27040</v>
      </c>
      <c r="F4190">
        <v>2</v>
      </c>
    </row>
    <row r="4191" spans="1:6" x14ac:dyDescent="0.25">
      <c r="A4191" t="s">
        <v>95</v>
      </c>
      <c r="B4191">
        <v>2013</v>
      </c>
      <c r="C4191" t="s">
        <v>22</v>
      </c>
      <c r="D4191" t="s">
        <v>39</v>
      </c>
      <c r="E4191" t="s">
        <v>27041</v>
      </c>
      <c r="F4191">
        <v>4</v>
      </c>
    </row>
    <row r="4192" spans="1:6" x14ac:dyDescent="0.25">
      <c r="A4192" t="s">
        <v>95</v>
      </c>
      <c r="B4192">
        <v>2013</v>
      </c>
      <c r="C4192" t="s">
        <v>22</v>
      </c>
      <c r="D4192" t="s">
        <v>103</v>
      </c>
      <c r="E4192" t="s">
        <v>27042</v>
      </c>
      <c r="F4192">
        <v>2</v>
      </c>
    </row>
    <row r="4193" spans="1:6" x14ac:dyDescent="0.25">
      <c r="A4193" t="s">
        <v>95</v>
      </c>
      <c r="B4193">
        <v>2013</v>
      </c>
      <c r="C4193" t="s">
        <v>23</v>
      </c>
      <c r="D4193" t="s">
        <v>38</v>
      </c>
      <c r="E4193" t="s">
        <v>27043</v>
      </c>
      <c r="F4193">
        <v>1</v>
      </c>
    </row>
    <row r="4194" spans="1:6" x14ac:dyDescent="0.25">
      <c r="A4194" t="s">
        <v>95</v>
      </c>
      <c r="B4194">
        <v>2013</v>
      </c>
      <c r="C4194" t="s">
        <v>23</v>
      </c>
      <c r="D4194" t="s">
        <v>40</v>
      </c>
      <c r="E4194" t="s">
        <v>27044</v>
      </c>
      <c r="F4194">
        <v>1</v>
      </c>
    </row>
    <row r="4195" spans="1:6" x14ac:dyDescent="0.25">
      <c r="A4195" t="s">
        <v>95</v>
      </c>
      <c r="B4195">
        <v>2013</v>
      </c>
      <c r="C4195" t="s">
        <v>23</v>
      </c>
      <c r="D4195" t="s">
        <v>107</v>
      </c>
      <c r="E4195" t="s">
        <v>27045</v>
      </c>
      <c r="F4195">
        <v>2</v>
      </c>
    </row>
    <row r="4196" spans="1:6" x14ac:dyDescent="0.25">
      <c r="A4196" t="s">
        <v>95</v>
      </c>
      <c r="B4196">
        <v>2013</v>
      </c>
      <c r="C4196" t="s">
        <v>23</v>
      </c>
      <c r="D4196" t="s">
        <v>39</v>
      </c>
      <c r="E4196" t="s">
        <v>27046</v>
      </c>
      <c r="F4196">
        <v>1</v>
      </c>
    </row>
    <row r="4197" spans="1:6" x14ac:dyDescent="0.25">
      <c r="A4197" t="s">
        <v>95</v>
      </c>
      <c r="B4197">
        <v>2013</v>
      </c>
      <c r="C4197" t="s">
        <v>23</v>
      </c>
      <c r="D4197" t="s">
        <v>103</v>
      </c>
      <c r="E4197" t="s">
        <v>27047</v>
      </c>
      <c r="F4197">
        <v>11</v>
      </c>
    </row>
    <row r="4198" spans="1:6" x14ac:dyDescent="0.25">
      <c r="A4198" t="s">
        <v>95</v>
      </c>
      <c r="B4198">
        <v>2013</v>
      </c>
      <c r="C4198" t="s">
        <v>21</v>
      </c>
      <c r="D4198" t="s">
        <v>103</v>
      </c>
      <c r="E4198" t="s">
        <v>27048</v>
      </c>
      <c r="F4198">
        <v>1</v>
      </c>
    </row>
    <row r="4199" spans="1:6" x14ac:dyDescent="0.25">
      <c r="A4199" t="s">
        <v>95</v>
      </c>
      <c r="B4199">
        <v>2013</v>
      </c>
      <c r="C4199" t="s">
        <v>17</v>
      </c>
      <c r="D4199" t="s">
        <v>38</v>
      </c>
      <c r="E4199" t="s">
        <v>27049</v>
      </c>
      <c r="F4199">
        <v>6</v>
      </c>
    </row>
    <row r="4200" spans="1:6" x14ac:dyDescent="0.25">
      <c r="A4200" t="s">
        <v>95</v>
      </c>
      <c r="B4200">
        <v>2013</v>
      </c>
      <c r="C4200" t="s">
        <v>17</v>
      </c>
      <c r="D4200" t="s">
        <v>40</v>
      </c>
      <c r="E4200" t="s">
        <v>27050</v>
      </c>
      <c r="F4200">
        <v>1</v>
      </c>
    </row>
    <row r="4201" spans="1:6" x14ac:dyDescent="0.25">
      <c r="A4201" t="s">
        <v>95</v>
      </c>
      <c r="B4201">
        <v>2013</v>
      </c>
      <c r="C4201" t="s">
        <v>17</v>
      </c>
      <c r="D4201" t="s">
        <v>102</v>
      </c>
      <c r="E4201" t="s">
        <v>27051</v>
      </c>
      <c r="F4201">
        <v>7</v>
      </c>
    </row>
    <row r="4202" spans="1:6" x14ac:dyDescent="0.25">
      <c r="A4202" t="s">
        <v>95</v>
      </c>
      <c r="B4202">
        <v>2013</v>
      </c>
      <c r="C4202" t="s">
        <v>17</v>
      </c>
      <c r="D4202" t="s">
        <v>107</v>
      </c>
      <c r="E4202" t="s">
        <v>27052</v>
      </c>
      <c r="F4202">
        <v>8</v>
      </c>
    </row>
    <row r="4203" spans="1:6" x14ac:dyDescent="0.25">
      <c r="A4203" t="s">
        <v>95</v>
      </c>
      <c r="B4203">
        <v>2013</v>
      </c>
      <c r="C4203" t="s">
        <v>17</v>
      </c>
      <c r="D4203" t="s">
        <v>39</v>
      </c>
      <c r="E4203" t="s">
        <v>27053</v>
      </c>
      <c r="F4203">
        <v>2</v>
      </c>
    </row>
    <row r="4204" spans="1:6" x14ac:dyDescent="0.25">
      <c r="A4204" t="s">
        <v>95</v>
      </c>
      <c r="B4204">
        <v>2013</v>
      </c>
      <c r="C4204" t="s">
        <v>17</v>
      </c>
      <c r="D4204" t="s">
        <v>103</v>
      </c>
      <c r="E4204" t="s">
        <v>27054</v>
      </c>
      <c r="F4204">
        <v>71</v>
      </c>
    </row>
    <row r="4205" spans="1:6" x14ac:dyDescent="0.25">
      <c r="A4205" t="s">
        <v>95</v>
      </c>
      <c r="B4205">
        <v>2013</v>
      </c>
      <c r="C4205" t="s">
        <v>15</v>
      </c>
      <c r="D4205" t="s">
        <v>40</v>
      </c>
      <c r="E4205" t="s">
        <v>27055</v>
      </c>
      <c r="F4205">
        <v>1</v>
      </c>
    </row>
    <row r="4206" spans="1:6" x14ac:dyDescent="0.25">
      <c r="A4206" t="s">
        <v>95</v>
      </c>
      <c r="B4206">
        <v>2013</v>
      </c>
      <c r="C4206" t="s">
        <v>15</v>
      </c>
      <c r="D4206" t="s">
        <v>103</v>
      </c>
      <c r="E4206" t="s">
        <v>27056</v>
      </c>
      <c r="F4206">
        <v>3</v>
      </c>
    </row>
    <row r="4207" spans="1:6" x14ac:dyDescent="0.25">
      <c r="A4207" t="s">
        <v>95</v>
      </c>
      <c r="B4207">
        <v>2013</v>
      </c>
      <c r="C4207" t="s">
        <v>19</v>
      </c>
      <c r="D4207" t="s">
        <v>102</v>
      </c>
      <c r="E4207" t="s">
        <v>27057</v>
      </c>
      <c r="F4207">
        <v>2</v>
      </c>
    </row>
    <row r="4208" spans="1:6" x14ac:dyDescent="0.25">
      <c r="A4208" t="s">
        <v>95</v>
      </c>
      <c r="B4208">
        <v>2013</v>
      </c>
      <c r="C4208" t="s">
        <v>19</v>
      </c>
      <c r="D4208" t="s">
        <v>107</v>
      </c>
      <c r="E4208" t="s">
        <v>27058</v>
      </c>
      <c r="F4208">
        <v>1</v>
      </c>
    </row>
    <row r="4209" spans="1:6" x14ac:dyDescent="0.25">
      <c r="A4209" t="s">
        <v>95</v>
      </c>
      <c r="B4209">
        <v>2013</v>
      </c>
      <c r="C4209" t="s">
        <v>19</v>
      </c>
      <c r="D4209" t="s">
        <v>39</v>
      </c>
      <c r="E4209" t="s">
        <v>27059</v>
      </c>
      <c r="F4209">
        <v>2</v>
      </c>
    </row>
    <row r="4210" spans="1:6" x14ac:dyDescent="0.25">
      <c r="A4210" t="s">
        <v>95</v>
      </c>
      <c r="B4210">
        <v>2013</v>
      </c>
      <c r="C4210" t="s">
        <v>19</v>
      </c>
      <c r="D4210" t="s">
        <v>103</v>
      </c>
      <c r="E4210" t="s">
        <v>27060</v>
      </c>
      <c r="F4210">
        <v>11</v>
      </c>
    </row>
    <row r="4211" spans="1:6" x14ac:dyDescent="0.25">
      <c r="A4211" t="s">
        <v>95</v>
      </c>
      <c r="B4211">
        <v>2013</v>
      </c>
      <c r="C4211" t="s">
        <v>18</v>
      </c>
      <c r="D4211" t="s">
        <v>102</v>
      </c>
      <c r="E4211" t="s">
        <v>27061</v>
      </c>
      <c r="F4211">
        <v>2</v>
      </c>
    </row>
    <row r="4212" spans="1:6" x14ac:dyDescent="0.25">
      <c r="A4212" t="s">
        <v>95</v>
      </c>
      <c r="B4212">
        <v>2013</v>
      </c>
      <c r="C4212" t="s">
        <v>18</v>
      </c>
      <c r="D4212" t="s">
        <v>107</v>
      </c>
      <c r="E4212" t="s">
        <v>27062</v>
      </c>
      <c r="F4212">
        <v>1</v>
      </c>
    </row>
    <row r="4213" spans="1:6" x14ac:dyDescent="0.25">
      <c r="A4213" t="s">
        <v>95</v>
      </c>
      <c r="B4213">
        <v>2013</v>
      </c>
      <c r="C4213" t="s">
        <v>18</v>
      </c>
      <c r="D4213" t="s">
        <v>39</v>
      </c>
      <c r="E4213" t="s">
        <v>27063</v>
      </c>
      <c r="F4213">
        <v>2</v>
      </c>
    </row>
    <row r="4214" spans="1:6" x14ac:dyDescent="0.25">
      <c r="A4214" t="s">
        <v>95</v>
      </c>
      <c r="B4214">
        <v>2013</v>
      </c>
      <c r="C4214" t="s">
        <v>18</v>
      </c>
      <c r="D4214" t="s">
        <v>103</v>
      </c>
      <c r="E4214" t="s">
        <v>27064</v>
      </c>
      <c r="F4214">
        <v>9</v>
      </c>
    </row>
    <row r="4215" spans="1:6" x14ac:dyDescent="0.25">
      <c r="A4215" t="s">
        <v>95</v>
      </c>
      <c r="B4215">
        <v>2014</v>
      </c>
      <c r="C4215" t="s">
        <v>14</v>
      </c>
      <c r="D4215" t="s">
        <v>38</v>
      </c>
      <c r="E4215" t="s">
        <v>27065</v>
      </c>
      <c r="F4215">
        <v>1</v>
      </c>
    </row>
    <row r="4216" spans="1:6" x14ac:dyDescent="0.25">
      <c r="A4216" t="s">
        <v>95</v>
      </c>
      <c r="B4216">
        <v>2014</v>
      </c>
      <c r="C4216" t="s">
        <v>14</v>
      </c>
      <c r="D4216" t="s">
        <v>102</v>
      </c>
      <c r="E4216" t="s">
        <v>27066</v>
      </c>
      <c r="F4216">
        <v>7</v>
      </c>
    </row>
    <row r="4217" spans="1:6" x14ac:dyDescent="0.25">
      <c r="A4217" t="s">
        <v>95</v>
      </c>
      <c r="B4217">
        <v>2014</v>
      </c>
      <c r="C4217" t="s">
        <v>14</v>
      </c>
      <c r="D4217" t="s">
        <v>107</v>
      </c>
      <c r="E4217" t="s">
        <v>27067</v>
      </c>
      <c r="F4217">
        <v>7</v>
      </c>
    </row>
    <row r="4218" spans="1:6" x14ac:dyDescent="0.25">
      <c r="A4218" t="s">
        <v>95</v>
      </c>
      <c r="B4218">
        <v>2014</v>
      </c>
      <c r="C4218" t="s">
        <v>14</v>
      </c>
      <c r="D4218" t="s">
        <v>39</v>
      </c>
      <c r="E4218" t="s">
        <v>27068</v>
      </c>
      <c r="F4218">
        <v>5</v>
      </c>
    </row>
    <row r="4219" spans="1:6" x14ac:dyDescent="0.25">
      <c r="A4219" t="s">
        <v>95</v>
      </c>
      <c r="B4219">
        <v>2014</v>
      </c>
      <c r="C4219" t="s">
        <v>14</v>
      </c>
      <c r="D4219" t="s">
        <v>103</v>
      </c>
      <c r="E4219" t="s">
        <v>27069</v>
      </c>
      <c r="F4219">
        <v>24</v>
      </c>
    </row>
    <row r="4220" spans="1:6" x14ac:dyDescent="0.25">
      <c r="A4220" t="s">
        <v>95</v>
      </c>
      <c r="B4220">
        <v>2014</v>
      </c>
      <c r="C4220" t="s">
        <v>12</v>
      </c>
      <c r="D4220" t="s">
        <v>102</v>
      </c>
      <c r="E4220" t="s">
        <v>27070</v>
      </c>
      <c r="F4220">
        <v>1</v>
      </c>
    </row>
    <row r="4221" spans="1:6" x14ac:dyDescent="0.25">
      <c r="A4221" t="s">
        <v>95</v>
      </c>
      <c r="B4221">
        <v>2014</v>
      </c>
      <c r="C4221" t="s">
        <v>12</v>
      </c>
      <c r="D4221" t="s">
        <v>107</v>
      </c>
      <c r="E4221" t="s">
        <v>27071</v>
      </c>
      <c r="F4221">
        <v>1</v>
      </c>
    </row>
    <row r="4222" spans="1:6" x14ac:dyDescent="0.25">
      <c r="A4222" t="s">
        <v>95</v>
      </c>
      <c r="B4222">
        <v>2014</v>
      </c>
      <c r="C4222" t="s">
        <v>12</v>
      </c>
      <c r="D4222" t="s">
        <v>103</v>
      </c>
      <c r="E4222" t="s">
        <v>27072</v>
      </c>
      <c r="F4222">
        <v>3</v>
      </c>
    </row>
    <row r="4223" spans="1:6" x14ac:dyDescent="0.25">
      <c r="A4223" t="s">
        <v>95</v>
      </c>
      <c r="B4223">
        <v>2014</v>
      </c>
      <c r="C4223" t="s">
        <v>22</v>
      </c>
      <c r="D4223" t="s">
        <v>38</v>
      </c>
      <c r="E4223" t="s">
        <v>27073</v>
      </c>
      <c r="F4223">
        <v>2</v>
      </c>
    </row>
    <row r="4224" spans="1:6" x14ac:dyDescent="0.25">
      <c r="A4224" t="s">
        <v>95</v>
      </c>
      <c r="B4224">
        <v>2014</v>
      </c>
      <c r="C4224" t="s">
        <v>22</v>
      </c>
      <c r="D4224" t="s">
        <v>107</v>
      </c>
      <c r="E4224" t="s">
        <v>27074</v>
      </c>
      <c r="F4224">
        <v>1</v>
      </c>
    </row>
    <row r="4225" spans="1:6" x14ac:dyDescent="0.25">
      <c r="A4225" t="s">
        <v>95</v>
      </c>
      <c r="B4225">
        <v>2014</v>
      </c>
      <c r="C4225" t="s">
        <v>22</v>
      </c>
      <c r="D4225" t="s">
        <v>103</v>
      </c>
      <c r="E4225" t="s">
        <v>27075</v>
      </c>
      <c r="F4225">
        <v>3</v>
      </c>
    </row>
    <row r="4226" spans="1:6" x14ac:dyDescent="0.25">
      <c r="A4226" t="s">
        <v>95</v>
      </c>
      <c r="B4226">
        <v>2014</v>
      </c>
      <c r="C4226" t="s">
        <v>23</v>
      </c>
      <c r="D4226" t="s">
        <v>103</v>
      </c>
      <c r="E4226" t="s">
        <v>27076</v>
      </c>
      <c r="F4226">
        <v>13</v>
      </c>
    </row>
    <row r="4227" spans="1:6" x14ac:dyDescent="0.25">
      <c r="A4227" t="s">
        <v>95</v>
      </c>
      <c r="B4227">
        <v>2014</v>
      </c>
      <c r="C4227" t="s">
        <v>21</v>
      </c>
      <c r="D4227" t="s">
        <v>103</v>
      </c>
      <c r="E4227" t="s">
        <v>27077</v>
      </c>
      <c r="F4227">
        <v>2</v>
      </c>
    </row>
    <row r="4228" spans="1:6" x14ac:dyDescent="0.25">
      <c r="A4228" t="s">
        <v>95</v>
      </c>
      <c r="B4228">
        <v>2014</v>
      </c>
      <c r="C4228" t="s">
        <v>17</v>
      </c>
      <c r="D4228" t="s">
        <v>38</v>
      </c>
      <c r="E4228" t="s">
        <v>27078</v>
      </c>
      <c r="F4228">
        <v>3</v>
      </c>
    </row>
    <row r="4229" spans="1:6" x14ac:dyDescent="0.25">
      <c r="A4229" t="s">
        <v>95</v>
      </c>
      <c r="B4229">
        <v>2014</v>
      </c>
      <c r="C4229" t="s">
        <v>17</v>
      </c>
      <c r="D4229" t="s">
        <v>102</v>
      </c>
      <c r="E4229" t="s">
        <v>27079</v>
      </c>
      <c r="F4229">
        <v>9</v>
      </c>
    </row>
    <row r="4230" spans="1:6" x14ac:dyDescent="0.25">
      <c r="A4230" t="s">
        <v>95</v>
      </c>
      <c r="B4230">
        <v>2014</v>
      </c>
      <c r="C4230" t="s">
        <v>17</v>
      </c>
      <c r="D4230" t="s">
        <v>107</v>
      </c>
      <c r="E4230" t="s">
        <v>27080</v>
      </c>
      <c r="F4230">
        <v>9</v>
      </c>
    </row>
    <row r="4231" spans="1:6" x14ac:dyDescent="0.25">
      <c r="A4231" t="s">
        <v>95</v>
      </c>
      <c r="B4231">
        <v>2014</v>
      </c>
      <c r="C4231" t="s">
        <v>17</v>
      </c>
      <c r="D4231" t="s">
        <v>39</v>
      </c>
      <c r="E4231" t="s">
        <v>27081</v>
      </c>
      <c r="F4231">
        <v>8</v>
      </c>
    </row>
    <row r="4232" spans="1:6" x14ac:dyDescent="0.25">
      <c r="A4232" t="s">
        <v>95</v>
      </c>
      <c r="B4232">
        <v>2014</v>
      </c>
      <c r="C4232" t="s">
        <v>17</v>
      </c>
      <c r="D4232" t="s">
        <v>103</v>
      </c>
      <c r="E4232" t="s">
        <v>27082</v>
      </c>
      <c r="F4232">
        <v>66</v>
      </c>
    </row>
    <row r="4233" spans="1:6" x14ac:dyDescent="0.25">
      <c r="A4233" t="s">
        <v>95</v>
      </c>
      <c r="B4233">
        <v>2014</v>
      </c>
      <c r="C4233" t="s">
        <v>22852</v>
      </c>
      <c r="D4233" t="s">
        <v>38</v>
      </c>
      <c r="E4233" t="s">
        <v>27083</v>
      </c>
      <c r="F4233">
        <v>1</v>
      </c>
    </row>
    <row r="4234" spans="1:6" x14ac:dyDescent="0.25">
      <c r="A4234" t="s">
        <v>95</v>
      </c>
      <c r="B4234">
        <v>2014</v>
      </c>
      <c r="C4234" t="s">
        <v>22852</v>
      </c>
      <c r="D4234" t="s">
        <v>103</v>
      </c>
      <c r="E4234" t="s">
        <v>27084</v>
      </c>
      <c r="F4234">
        <v>5</v>
      </c>
    </row>
    <row r="4235" spans="1:6" x14ac:dyDescent="0.25">
      <c r="A4235" t="s">
        <v>95</v>
      </c>
      <c r="B4235">
        <v>2014</v>
      </c>
      <c r="C4235" t="s">
        <v>19</v>
      </c>
      <c r="D4235" t="s">
        <v>102</v>
      </c>
      <c r="E4235" t="s">
        <v>27085</v>
      </c>
      <c r="F4235">
        <v>1</v>
      </c>
    </row>
    <row r="4236" spans="1:6" x14ac:dyDescent="0.25">
      <c r="A4236" t="s">
        <v>95</v>
      </c>
      <c r="B4236">
        <v>2014</v>
      </c>
      <c r="C4236" t="s">
        <v>19</v>
      </c>
      <c r="D4236" t="s">
        <v>107</v>
      </c>
      <c r="E4236" t="s">
        <v>27086</v>
      </c>
      <c r="F4236">
        <v>1</v>
      </c>
    </row>
    <row r="4237" spans="1:6" x14ac:dyDescent="0.25">
      <c r="A4237" t="s">
        <v>95</v>
      </c>
      <c r="B4237">
        <v>2014</v>
      </c>
      <c r="C4237" t="s">
        <v>19</v>
      </c>
      <c r="D4237" t="s">
        <v>39</v>
      </c>
      <c r="E4237" t="s">
        <v>27087</v>
      </c>
      <c r="F4237">
        <v>2</v>
      </c>
    </row>
    <row r="4238" spans="1:6" x14ac:dyDescent="0.25">
      <c r="A4238" t="s">
        <v>95</v>
      </c>
      <c r="B4238">
        <v>2014</v>
      </c>
      <c r="C4238" t="s">
        <v>19</v>
      </c>
      <c r="D4238" t="s">
        <v>103</v>
      </c>
      <c r="E4238" t="s">
        <v>27088</v>
      </c>
      <c r="F4238">
        <v>10</v>
      </c>
    </row>
    <row r="4239" spans="1:6" x14ac:dyDescent="0.25">
      <c r="A4239" t="s">
        <v>95</v>
      </c>
      <c r="B4239">
        <v>2014</v>
      </c>
      <c r="C4239" t="s">
        <v>20</v>
      </c>
      <c r="D4239" t="s">
        <v>103</v>
      </c>
      <c r="E4239" t="s">
        <v>27089</v>
      </c>
      <c r="F4239">
        <v>2</v>
      </c>
    </row>
    <row r="4240" spans="1:6" x14ac:dyDescent="0.25">
      <c r="A4240" t="s">
        <v>95</v>
      </c>
      <c r="B4240">
        <v>2014</v>
      </c>
      <c r="C4240" t="s">
        <v>18</v>
      </c>
      <c r="D4240" t="s">
        <v>39</v>
      </c>
      <c r="E4240" t="s">
        <v>27090</v>
      </c>
      <c r="F4240">
        <v>2</v>
      </c>
    </row>
    <row r="4241" spans="1:6" x14ac:dyDescent="0.25">
      <c r="A4241" t="s">
        <v>95</v>
      </c>
      <c r="B4241">
        <v>2014</v>
      </c>
      <c r="C4241" t="s">
        <v>18</v>
      </c>
      <c r="D4241" t="s">
        <v>103</v>
      </c>
      <c r="E4241" t="s">
        <v>27091</v>
      </c>
      <c r="F4241">
        <v>8</v>
      </c>
    </row>
    <row r="4242" spans="1:6" x14ac:dyDescent="0.25">
      <c r="A4242" t="s">
        <v>96</v>
      </c>
      <c r="B4242">
        <v>2010</v>
      </c>
      <c r="C4242" t="s">
        <v>14</v>
      </c>
      <c r="D4242" t="s">
        <v>38</v>
      </c>
      <c r="E4242" t="s">
        <v>27092</v>
      </c>
      <c r="F4242">
        <v>10</v>
      </c>
    </row>
    <row r="4243" spans="1:6" x14ac:dyDescent="0.25">
      <c r="A4243" t="s">
        <v>96</v>
      </c>
      <c r="B4243">
        <v>2010</v>
      </c>
      <c r="C4243" t="s">
        <v>14</v>
      </c>
      <c r="D4243" t="s">
        <v>40</v>
      </c>
      <c r="E4243" t="s">
        <v>27093</v>
      </c>
      <c r="F4243">
        <v>6</v>
      </c>
    </row>
    <row r="4244" spans="1:6" x14ac:dyDescent="0.25">
      <c r="A4244" t="s">
        <v>96</v>
      </c>
      <c r="B4244">
        <v>2010</v>
      </c>
      <c r="C4244" t="s">
        <v>14</v>
      </c>
      <c r="D4244" t="s">
        <v>102</v>
      </c>
      <c r="E4244" t="s">
        <v>27094</v>
      </c>
      <c r="F4244">
        <v>26</v>
      </c>
    </row>
    <row r="4245" spans="1:6" x14ac:dyDescent="0.25">
      <c r="A4245" t="s">
        <v>96</v>
      </c>
      <c r="B4245">
        <v>2010</v>
      </c>
      <c r="C4245" t="s">
        <v>14</v>
      </c>
      <c r="D4245" t="s">
        <v>107</v>
      </c>
      <c r="E4245" t="s">
        <v>27095</v>
      </c>
      <c r="F4245">
        <v>46</v>
      </c>
    </row>
    <row r="4246" spans="1:6" x14ac:dyDescent="0.25">
      <c r="A4246" t="s">
        <v>96</v>
      </c>
      <c r="B4246">
        <v>2010</v>
      </c>
      <c r="C4246" t="s">
        <v>14</v>
      </c>
      <c r="D4246" t="s">
        <v>39</v>
      </c>
      <c r="E4246" t="s">
        <v>27096</v>
      </c>
      <c r="F4246">
        <v>89</v>
      </c>
    </row>
    <row r="4247" spans="1:6" x14ac:dyDescent="0.25">
      <c r="A4247" t="s">
        <v>96</v>
      </c>
      <c r="B4247">
        <v>2010</v>
      </c>
      <c r="C4247" t="s">
        <v>14</v>
      </c>
      <c r="D4247" t="s">
        <v>103</v>
      </c>
      <c r="E4247" t="s">
        <v>27097</v>
      </c>
      <c r="F4247">
        <v>198</v>
      </c>
    </row>
    <row r="4248" spans="1:6" x14ac:dyDescent="0.25">
      <c r="A4248" t="s">
        <v>96</v>
      </c>
      <c r="B4248">
        <v>2010</v>
      </c>
      <c r="C4248" t="s">
        <v>12</v>
      </c>
      <c r="D4248" t="s">
        <v>102</v>
      </c>
      <c r="E4248" t="s">
        <v>27098</v>
      </c>
      <c r="F4248">
        <v>7</v>
      </c>
    </row>
    <row r="4249" spans="1:6" x14ac:dyDescent="0.25">
      <c r="A4249" t="s">
        <v>96</v>
      </c>
      <c r="B4249">
        <v>2010</v>
      </c>
      <c r="C4249" t="s">
        <v>12</v>
      </c>
      <c r="D4249" t="s">
        <v>107</v>
      </c>
      <c r="E4249" t="s">
        <v>27099</v>
      </c>
      <c r="F4249">
        <v>5</v>
      </c>
    </row>
    <row r="4250" spans="1:6" x14ac:dyDescent="0.25">
      <c r="A4250" t="s">
        <v>96</v>
      </c>
      <c r="B4250">
        <v>2010</v>
      </c>
      <c r="C4250" t="s">
        <v>12</v>
      </c>
      <c r="D4250" t="s">
        <v>39</v>
      </c>
      <c r="E4250" t="s">
        <v>27100</v>
      </c>
      <c r="F4250">
        <v>12</v>
      </c>
    </row>
    <row r="4251" spans="1:6" x14ac:dyDescent="0.25">
      <c r="A4251" t="s">
        <v>96</v>
      </c>
      <c r="B4251">
        <v>2010</v>
      </c>
      <c r="C4251" t="s">
        <v>12</v>
      </c>
      <c r="D4251" t="s">
        <v>103</v>
      </c>
      <c r="E4251" t="s">
        <v>27101</v>
      </c>
      <c r="F4251">
        <v>52</v>
      </c>
    </row>
    <row r="4252" spans="1:6" x14ac:dyDescent="0.25">
      <c r="A4252" t="s">
        <v>96</v>
      </c>
      <c r="B4252">
        <v>2010</v>
      </c>
      <c r="C4252" t="s">
        <v>22</v>
      </c>
      <c r="D4252" t="s">
        <v>38</v>
      </c>
      <c r="E4252" t="s">
        <v>27102</v>
      </c>
      <c r="F4252">
        <v>7</v>
      </c>
    </row>
    <row r="4253" spans="1:6" x14ac:dyDescent="0.25">
      <c r="A4253" t="s">
        <v>96</v>
      </c>
      <c r="B4253">
        <v>2010</v>
      </c>
      <c r="C4253" t="s">
        <v>22</v>
      </c>
      <c r="D4253" t="s">
        <v>102</v>
      </c>
      <c r="E4253" t="s">
        <v>27103</v>
      </c>
      <c r="F4253">
        <v>13</v>
      </c>
    </row>
    <row r="4254" spans="1:6" x14ac:dyDescent="0.25">
      <c r="A4254" t="s">
        <v>96</v>
      </c>
      <c r="B4254">
        <v>2010</v>
      </c>
      <c r="C4254" t="s">
        <v>22</v>
      </c>
      <c r="D4254" t="s">
        <v>107</v>
      </c>
      <c r="E4254" t="s">
        <v>27104</v>
      </c>
      <c r="F4254">
        <v>13</v>
      </c>
    </row>
    <row r="4255" spans="1:6" x14ac:dyDescent="0.25">
      <c r="A4255" t="s">
        <v>96</v>
      </c>
      <c r="B4255">
        <v>2010</v>
      </c>
      <c r="C4255" t="s">
        <v>22</v>
      </c>
      <c r="D4255" t="s">
        <v>39</v>
      </c>
      <c r="E4255" t="s">
        <v>27105</v>
      </c>
      <c r="F4255">
        <v>37</v>
      </c>
    </row>
    <row r="4256" spans="1:6" x14ac:dyDescent="0.25">
      <c r="A4256" t="s">
        <v>96</v>
      </c>
      <c r="B4256">
        <v>2010</v>
      </c>
      <c r="C4256" t="s">
        <v>22</v>
      </c>
      <c r="D4256" t="s">
        <v>103</v>
      </c>
      <c r="E4256" t="s">
        <v>27106</v>
      </c>
      <c r="F4256">
        <v>155</v>
      </c>
    </row>
    <row r="4257" spans="1:6" x14ac:dyDescent="0.25">
      <c r="A4257" t="s">
        <v>96</v>
      </c>
      <c r="B4257">
        <v>2010</v>
      </c>
      <c r="C4257" t="s">
        <v>23</v>
      </c>
      <c r="D4257" t="s">
        <v>38</v>
      </c>
      <c r="E4257" t="s">
        <v>27107</v>
      </c>
      <c r="F4257">
        <v>7</v>
      </c>
    </row>
    <row r="4258" spans="1:6" x14ac:dyDescent="0.25">
      <c r="A4258" t="s">
        <v>96</v>
      </c>
      <c r="B4258">
        <v>2010</v>
      </c>
      <c r="C4258" t="s">
        <v>23</v>
      </c>
      <c r="D4258" t="s">
        <v>40</v>
      </c>
      <c r="E4258" t="s">
        <v>27108</v>
      </c>
      <c r="F4258">
        <v>5</v>
      </c>
    </row>
    <row r="4259" spans="1:6" x14ac:dyDescent="0.25">
      <c r="A4259" t="s">
        <v>96</v>
      </c>
      <c r="B4259">
        <v>2010</v>
      </c>
      <c r="C4259" t="s">
        <v>23</v>
      </c>
      <c r="D4259" t="s">
        <v>102</v>
      </c>
      <c r="E4259" t="s">
        <v>27109</v>
      </c>
      <c r="F4259">
        <v>14</v>
      </c>
    </row>
    <row r="4260" spans="1:6" x14ac:dyDescent="0.25">
      <c r="A4260" t="s">
        <v>96</v>
      </c>
      <c r="B4260">
        <v>2010</v>
      </c>
      <c r="C4260" t="s">
        <v>23</v>
      </c>
      <c r="D4260" t="s">
        <v>107</v>
      </c>
      <c r="E4260" t="s">
        <v>27110</v>
      </c>
      <c r="F4260">
        <v>9</v>
      </c>
    </row>
    <row r="4261" spans="1:6" x14ac:dyDescent="0.25">
      <c r="A4261" t="s">
        <v>96</v>
      </c>
      <c r="B4261">
        <v>2010</v>
      </c>
      <c r="C4261" t="s">
        <v>23</v>
      </c>
      <c r="D4261" t="s">
        <v>39</v>
      </c>
      <c r="E4261" t="s">
        <v>27111</v>
      </c>
      <c r="F4261">
        <v>18</v>
      </c>
    </row>
    <row r="4262" spans="1:6" x14ac:dyDescent="0.25">
      <c r="A4262" t="s">
        <v>96</v>
      </c>
      <c r="B4262">
        <v>2010</v>
      </c>
      <c r="C4262" t="s">
        <v>23</v>
      </c>
      <c r="D4262" t="s">
        <v>103</v>
      </c>
      <c r="E4262" t="s">
        <v>27112</v>
      </c>
      <c r="F4262">
        <v>168</v>
      </c>
    </row>
    <row r="4263" spans="1:6" x14ac:dyDescent="0.25">
      <c r="A4263" t="s">
        <v>96</v>
      </c>
      <c r="B4263">
        <v>2010</v>
      </c>
      <c r="C4263" t="s">
        <v>21</v>
      </c>
      <c r="D4263" t="s">
        <v>38</v>
      </c>
      <c r="E4263" t="s">
        <v>27113</v>
      </c>
      <c r="F4263">
        <v>3</v>
      </c>
    </row>
    <row r="4264" spans="1:6" x14ac:dyDescent="0.25">
      <c r="A4264" t="s">
        <v>96</v>
      </c>
      <c r="B4264">
        <v>2010</v>
      </c>
      <c r="C4264" t="s">
        <v>21</v>
      </c>
      <c r="D4264" t="s">
        <v>40</v>
      </c>
      <c r="E4264" t="s">
        <v>27114</v>
      </c>
      <c r="F4264">
        <v>2</v>
      </c>
    </row>
    <row r="4265" spans="1:6" x14ac:dyDescent="0.25">
      <c r="A4265" t="s">
        <v>96</v>
      </c>
      <c r="B4265">
        <v>2010</v>
      </c>
      <c r="C4265" t="s">
        <v>21</v>
      </c>
      <c r="D4265" t="s">
        <v>102</v>
      </c>
      <c r="E4265" t="s">
        <v>27115</v>
      </c>
      <c r="F4265">
        <v>7</v>
      </c>
    </row>
    <row r="4266" spans="1:6" x14ac:dyDescent="0.25">
      <c r="A4266" t="s">
        <v>96</v>
      </c>
      <c r="B4266">
        <v>2010</v>
      </c>
      <c r="C4266" t="s">
        <v>21</v>
      </c>
      <c r="D4266" t="s">
        <v>107</v>
      </c>
      <c r="E4266" t="s">
        <v>27116</v>
      </c>
      <c r="F4266">
        <v>6</v>
      </c>
    </row>
    <row r="4267" spans="1:6" x14ac:dyDescent="0.25">
      <c r="A4267" t="s">
        <v>96</v>
      </c>
      <c r="B4267">
        <v>2010</v>
      </c>
      <c r="C4267" t="s">
        <v>21</v>
      </c>
      <c r="D4267" t="s">
        <v>39</v>
      </c>
      <c r="E4267" t="s">
        <v>27117</v>
      </c>
      <c r="F4267">
        <v>12</v>
      </c>
    </row>
    <row r="4268" spans="1:6" x14ac:dyDescent="0.25">
      <c r="A4268" t="s">
        <v>96</v>
      </c>
      <c r="B4268">
        <v>2010</v>
      </c>
      <c r="C4268" t="s">
        <v>21</v>
      </c>
      <c r="D4268" t="s">
        <v>103</v>
      </c>
      <c r="E4268" t="s">
        <v>27118</v>
      </c>
      <c r="F4268">
        <v>51</v>
      </c>
    </row>
    <row r="4269" spans="1:6" x14ac:dyDescent="0.25">
      <c r="A4269" t="s">
        <v>96</v>
      </c>
      <c r="B4269">
        <v>2010</v>
      </c>
      <c r="C4269" t="s">
        <v>17</v>
      </c>
      <c r="D4269" t="s">
        <v>38</v>
      </c>
      <c r="E4269" t="s">
        <v>27119</v>
      </c>
      <c r="F4269">
        <v>11</v>
      </c>
    </row>
    <row r="4270" spans="1:6" x14ac:dyDescent="0.25">
      <c r="A4270" t="s">
        <v>96</v>
      </c>
      <c r="B4270">
        <v>2010</v>
      </c>
      <c r="C4270" t="s">
        <v>17</v>
      </c>
      <c r="D4270" t="s">
        <v>40</v>
      </c>
      <c r="E4270" t="s">
        <v>27120</v>
      </c>
      <c r="F4270">
        <v>1</v>
      </c>
    </row>
    <row r="4271" spans="1:6" x14ac:dyDescent="0.25">
      <c r="A4271" t="s">
        <v>96</v>
      </c>
      <c r="B4271">
        <v>2010</v>
      </c>
      <c r="C4271" t="s">
        <v>17</v>
      </c>
      <c r="D4271" t="s">
        <v>102</v>
      </c>
      <c r="E4271" t="s">
        <v>27121</v>
      </c>
      <c r="F4271">
        <v>19</v>
      </c>
    </row>
    <row r="4272" spans="1:6" x14ac:dyDescent="0.25">
      <c r="A4272" t="s">
        <v>96</v>
      </c>
      <c r="B4272">
        <v>2010</v>
      </c>
      <c r="C4272" t="s">
        <v>17</v>
      </c>
      <c r="D4272" t="s">
        <v>107</v>
      </c>
      <c r="E4272" t="s">
        <v>27122</v>
      </c>
      <c r="F4272">
        <v>37</v>
      </c>
    </row>
    <row r="4273" spans="1:6" x14ac:dyDescent="0.25">
      <c r="A4273" t="s">
        <v>96</v>
      </c>
      <c r="B4273">
        <v>2010</v>
      </c>
      <c r="C4273" t="s">
        <v>17</v>
      </c>
      <c r="D4273" t="s">
        <v>39</v>
      </c>
      <c r="E4273" t="s">
        <v>27123</v>
      </c>
      <c r="F4273">
        <v>28</v>
      </c>
    </row>
    <row r="4274" spans="1:6" x14ac:dyDescent="0.25">
      <c r="A4274" t="s">
        <v>96</v>
      </c>
      <c r="B4274">
        <v>2010</v>
      </c>
      <c r="C4274" t="s">
        <v>17</v>
      </c>
      <c r="D4274" t="s">
        <v>103</v>
      </c>
      <c r="E4274" t="s">
        <v>27124</v>
      </c>
      <c r="F4274">
        <v>255</v>
      </c>
    </row>
    <row r="4275" spans="1:6" x14ac:dyDescent="0.25">
      <c r="A4275" t="s">
        <v>96</v>
      </c>
      <c r="B4275">
        <v>2010</v>
      </c>
      <c r="C4275" t="s">
        <v>15</v>
      </c>
      <c r="D4275" t="s">
        <v>38</v>
      </c>
      <c r="E4275" t="s">
        <v>27125</v>
      </c>
      <c r="F4275">
        <v>1</v>
      </c>
    </row>
    <row r="4276" spans="1:6" x14ac:dyDescent="0.25">
      <c r="A4276" t="s">
        <v>96</v>
      </c>
      <c r="B4276">
        <v>2010</v>
      </c>
      <c r="C4276" t="s">
        <v>15</v>
      </c>
      <c r="D4276" t="s">
        <v>40</v>
      </c>
      <c r="E4276" t="s">
        <v>27126</v>
      </c>
      <c r="F4276">
        <v>2</v>
      </c>
    </row>
    <row r="4277" spans="1:6" x14ac:dyDescent="0.25">
      <c r="A4277" t="s">
        <v>96</v>
      </c>
      <c r="B4277">
        <v>2010</v>
      </c>
      <c r="C4277" t="s">
        <v>15</v>
      </c>
      <c r="D4277" t="s">
        <v>102</v>
      </c>
      <c r="E4277" t="s">
        <v>27127</v>
      </c>
      <c r="F4277">
        <v>4</v>
      </c>
    </row>
    <row r="4278" spans="1:6" x14ac:dyDescent="0.25">
      <c r="A4278" t="s">
        <v>96</v>
      </c>
      <c r="B4278">
        <v>2010</v>
      </c>
      <c r="C4278" t="s">
        <v>15</v>
      </c>
      <c r="D4278" t="s">
        <v>107</v>
      </c>
      <c r="E4278" t="s">
        <v>27128</v>
      </c>
      <c r="F4278">
        <v>10</v>
      </c>
    </row>
    <row r="4279" spans="1:6" x14ac:dyDescent="0.25">
      <c r="A4279" t="s">
        <v>96</v>
      </c>
      <c r="B4279">
        <v>2010</v>
      </c>
      <c r="C4279" t="s">
        <v>15</v>
      </c>
      <c r="D4279" t="s">
        <v>39</v>
      </c>
      <c r="E4279" t="s">
        <v>27129</v>
      </c>
      <c r="F4279">
        <v>1</v>
      </c>
    </row>
    <row r="4280" spans="1:6" x14ac:dyDescent="0.25">
      <c r="A4280" t="s">
        <v>96</v>
      </c>
      <c r="B4280">
        <v>2010</v>
      </c>
      <c r="C4280" t="s">
        <v>15</v>
      </c>
      <c r="D4280" t="s">
        <v>103</v>
      </c>
      <c r="E4280" t="s">
        <v>27130</v>
      </c>
      <c r="F4280">
        <v>38</v>
      </c>
    </row>
    <row r="4281" spans="1:6" x14ac:dyDescent="0.25">
      <c r="A4281" t="s">
        <v>96</v>
      </c>
      <c r="B4281">
        <v>2010</v>
      </c>
      <c r="C4281" t="s">
        <v>19</v>
      </c>
      <c r="D4281" t="s">
        <v>38</v>
      </c>
      <c r="E4281" t="s">
        <v>27131</v>
      </c>
      <c r="F4281">
        <v>10</v>
      </c>
    </row>
    <row r="4282" spans="1:6" x14ac:dyDescent="0.25">
      <c r="A4282" t="s">
        <v>96</v>
      </c>
      <c r="B4282">
        <v>2010</v>
      </c>
      <c r="C4282" t="s">
        <v>19</v>
      </c>
      <c r="D4282" t="s">
        <v>40</v>
      </c>
      <c r="E4282" t="s">
        <v>27132</v>
      </c>
      <c r="F4282">
        <v>2</v>
      </c>
    </row>
    <row r="4283" spans="1:6" x14ac:dyDescent="0.25">
      <c r="A4283" t="s">
        <v>96</v>
      </c>
      <c r="B4283">
        <v>2010</v>
      </c>
      <c r="C4283" t="s">
        <v>19</v>
      </c>
      <c r="D4283" t="s">
        <v>102</v>
      </c>
      <c r="E4283" t="s">
        <v>27133</v>
      </c>
      <c r="F4283">
        <v>23</v>
      </c>
    </row>
    <row r="4284" spans="1:6" x14ac:dyDescent="0.25">
      <c r="A4284" t="s">
        <v>96</v>
      </c>
      <c r="B4284">
        <v>2010</v>
      </c>
      <c r="C4284" t="s">
        <v>19</v>
      </c>
      <c r="D4284" t="s">
        <v>107</v>
      </c>
      <c r="E4284" t="s">
        <v>27134</v>
      </c>
      <c r="F4284">
        <v>30</v>
      </c>
    </row>
    <row r="4285" spans="1:6" x14ac:dyDescent="0.25">
      <c r="A4285" t="s">
        <v>96</v>
      </c>
      <c r="B4285">
        <v>2010</v>
      </c>
      <c r="C4285" t="s">
        <v>19</v>
      </c>
      <c r="D4285" t="s">
        <v>39</v>
      </c>
      <c r="E4285" t="s">
        <v>27135</v>
      </c>
      <c r="F4285">
        <v>24</v>
      </c>
    </row>
    <row r="4286" spans="1:6" x14ac:dyDescent="0.25">
      <c r="A4286" t="s">
        <v>96</v>
      </c>
      <c r="B4286">
        <v>2010</v>
      </c>
      <c r="C4286" t="s">
        <v>19</v>
      </c>
      <c r="D4286" t="s">
        <v>103</v>
      </c>
      <c r="E4286" t="s">
        <v>27136</v>
      </c>
      <c r="F4286">
        <v>173</v>
      </c>
    </row>
    <row r="4287" spans="1:6" x14ac:dyDescent="0.25">
      <c r="A4287" t="s">
        <v>96</v>
      </c>
      <c r="B4287">
        <v>2010</v>
      </c>
      <c r="C4287" t="s">
        <v>20</v>
      </c>
      <c r="D4287" t="s">
        <v>38</v>
      </c>
      <c r="E4287" t="s">
        <v>27137</v>
      </c>
      <c r="F4287">
        <v>3</v>
      </c>
    </row>
    <row r="4288" spans="1:6" x14ac:dyDescent="0.25">
      <c r="A4288" t="s">
        <v>96</v>
      </c>
      <c r="B4288">
        <v>2010</v>
      </c>
      <c r="C4288" t="s">
        <v>20</v>
      </c>
      <c r="D4288" t="s">
        <v>102</v>
      </c>
      <c r="E4288" t="s">
        <v>27138</v>
      </c>
      <c r="F4288">
        <v>10</v>
      </c>
    </row>
    <row r="4289" spans="1:6" x14ac:dyDescent="0.25">
      <c r="A4289" t="s">
        <v>96</v>
      </c>
      <c r="B4289">
        <v>2010</v>
      </c>
      <c r="C4289" t="s">
        <v>20</v>
      </c>
      <c r="D4289" t="s">
        <v>107</v>
      </c>
      <c r="E4289" t="s">
        <v>27139</v>
      </c>
      <c r="F4289">
        <v>2</v>
      </c>
    </row>
    <row r="4290" spans="1:6" x14ac:dyDescent="0.25">
      <c r="A4290" t="s">
        <v>96</v>
      </c>
      <c r="B4290">
        <v>2010</v>
      </c>
      <c r="C4290" t="s">
        <v>20</v>
      </c>
      <c r="D4290" t="s">
        <v>39</v>
      </c>
      <c r="E4290" t="s">
        <v>27140</v>
      </c>
      <c r="F4290">
        <v>12</v>
      </c>
    </row>
    <row r="4291" spans="1:6" x14ac:dyDescent="0.25">
      <c r="A4291" t="s">
        <v>96</v>
      </c>
      <c r="B4291">
        <v>2010</v>
      </c>
      <c r="C4291" t="s">
        <v>20</v>
      </c>
      <c r="D4291" t="s">
        <v>103</v>
      </c>
      <c r="E4291" t="s">
        <v>27141</v>
      </c>
      <c r="F4291">
        <v>75</v>
      </c>
    </row>
    <row r="4292" spans="1:6" x14ac:dyDescent="0.25">
      <c r="A4292" t="s">
        <v>96</v>
      </c>
      <c r="B4292">
        <v>2010</v>
      </c>
      <c r="C4292" t="s">
        <v>18</v>
      </c>
      <c r="D4292" t="s">
        <v>38</v>
      </c>
      <c r="E4292" t="s">
        <v>27142</v>
      </c>
      <c r="F4292">
        <v>2</v>
      </c>
    </row>
    <row r="4293" spans="1:6" x14ac:dyDescent="0.25">
      <c r="A4293" t="s">
        <v>96</v>
      </c>
      <c r="B4293">
        <v>2010</v>
      </c>
      <c r="C4293" t="s">
        <v>18</v>
      </c>
      <c r="D4293" t="s">
        <v>40</v>
      </c>
      <c r="E4293" t="s">
        <v>27143</v>
      </c>
      <c r="F4293">
        <v>3</v>
      </c>
    </row>
    <row r="4294" spans="1:6" x14ac:dyDescent="0.25">
      <c r="A4294" t="s">
        <v>96</v>
      </c>
      <c r="B4294">
        <v>2010</v>
      </c>
      <c r="C4294" t="s">
        <v>18</v>
      </c>
      <c r="D4294" t="s">
        <v>102</v>
      </c>
      <c r="E4294" t="s">
        <v>27144</v>
      </c>
      <c r="F4294">
        <v>5</v>
      </c>
    </row>
    <row r="4295" spans="1:6" x14ac:dyDescent="0.25">
      <c r="A4295" t="s">
        <v>96</v>
      </c>
      <c r="B4295">
        <v>2010</v>
      </c>
      <c r="C4295" t="s">
        <v>18</v>
      </c>
      <c r="D4295" t="s">
        <v>107</v>
      </c>
      <c r="E4295" t="s">
        <v>27145</v>
      </c>
      <c r="F4295">
        <v>10</v>
      </c>
    </row>
    <row r="4296" spans="1:6" x14ac:dyDescent="0.25">
      <c r="A4296" t="s">
        <v>96</v>
      </c>
      <c r="B4296">
        <v>2010</v>
      </c>
      <c r="C4296" t="s">
        <v>18</v>
      </c>
      <c r="D4296" t="s">
        <v>39</v>
      </c>
      <c r="E4296" t="s">
        <v>27146</v>
      </c>
      <c r="F4296">
        <v>17</v>
      </c>
    </row>
    <row r="4297" spans="1:6" x14ac:dyDescent="0.25">
      <c r="A4297" t="s">
        <v>96</v>
      </c>
      <c r="B4297">
        <v>2010</v>
      </c>
      <c r="C4297" t="s">
        <v>18</v>
      </c>
      <c r="D4297" t="s">
        <v>103</v>
      </c>
      <c r="E4297" t="s">
        <v>27147</v>
      </c>
      <c r="F4297">
        <v>122</v>
      </c>
    </row>
    <row r="4298" spans="1:6" x14ac:dyDescent="0.25">
      <c r="A4298" t="s">
        <v>96</v>
      </c>
      <c r="B4298">
        <v>2011</v>
      </c>
      <c r="C4298" t="s">
        <v>14</v>
      </c>
      <c r="D4298" t="s">
        <v>38</v>
      </c>
      <c r="E4298" t="s">
        <v>27148</v>
      </c>
      <c r="F4298">
        <v>4</v>
      </c>
    </row>
    <row r="4299" spans="1:6" x14ac:dyDescent="0.25">
      <c r="A4299" t="s">
        <v>96</v>
      </c>
      <c r="B4299">
        <v>2011</v>
      </c>
      <c r="C4299" t="s">
        <v>14</v>
      </c>
      <c r="D4299" t="s">
        <v>40</v>
      </c>
      <c r="E4299" t="s">
        <v>27149</v>
      </c>
      <c r="F4299">
        <v>2</v>
      </c>
    </row>
    <row r="4300" spans="1:6" x14ac:dyDescent="0.25">
      <c r="A4300" t="s">
        <v>96</v>
      </c>
      <c r="B4300">
        <v>2011</v>
      </c>
      <c r="C4300" t="s">
        <v>14</v>
      </c>
      <c r="D4300" t="s">
        <v>102</v>
      </c>
      <c r="E4300" t="s">
        <v>27150</v>
      </c>
      <c r="F4300">
        <v>21</v>
      </c>
    </row>
    <row r="4301" spans="1:6" x14ac:dyDescent="0.25">
      <c r="A4301" t="s">
        <v>96</v>
      </c>
      <c r="B4301">
        <v>2011</v>
      </c>
      <c r="C4301" t="s">
        <v>14</v>
      </c>
      <c r="D4301" t="s">
        <v>107</v>
      </c>
      <c r="E4301" t="s">
        <v>27151</v>
      </c>
      <c r="F4301">
        <v>21</v>
      </c>
    </row>
    <row r="4302" spans="1:6" x14ac:dyDescent="0.25">
      <c r="A4302" t="s">
        <v>96</v>
      </c>
      <c r="B4302">
        <v>2011</v>
      </c>
      <c r="C4302" t="s">
        <v>14</v>
      </c>
      <c r="D4302" t="s">
        <v>39</v>
      </c>
      <c r="E4302" t="s">
        <v>27152</v>
      </c>
      <c r="F4302">
        <v>46</v>
      </c>
    </row>
    <row r="4303" spans="1:6" x14ac:dyDescent="0.25">
      <c r="A4303" t="s">
        <v>96</v>
      </c>
      <c r="B4303">
        <v>2011</v>
      </c>
      <c r="C4303" t="s">
        <v>14</v>
      </c>
      <c r="D4303" t="s">
        <v>103</v>
      </c>
      <c r="E4303" t="s">
        <v>27153</v>
      </c>
      <c r="F4303">
        <v>207</v>
      </c>
    </row>
    <row r="4304" spans="1:6" x14ac:dyDescent="0.25">
      <c r="A4304" t="s">
        <v>96</v>
      </c>
      <c r="B4304">
        <v>2011</v>
      </c>
      <c r="C4304" t="s">
        <v>12</v>
      </c>
      <c r="D4304" t="s">
        <v>40</v>
      </c>
      <c r="E4304" t="s">
        <v>27154</v>
      </c>
      <c r="F4304">
        <v>1</v>
      </c>
    </row>
    <row r="4305" spans="1:6" x14ac:dyDescent="0.25">
      <c r="A4305" t="s">
        <v>96</v>
      </c>
      <c r="B4305">
        <v>2011</v>
      </c>
      <c r="C4305" t="s">
        <v>12</v>
      </c>
      <c r="D4305" t="s">
        <v>102</v>
      </c>
      <c r="E4305" t="s">
        <v>27155</v>
      </c>
      <c r="F4305">
        <v>3</v>
      </c>
    </row>
    <row r="4306" spans="1:6" x14ac:dyDescent="0.25">
      <c r="A4306" t="s">
        <v>96</v>
      </c>
      <c r="B4306">
        <v>2011</v>
      </c>
      <c r="C4306" t="s">
        <v>12</v>
      </c>
      <c r="D4306" t="s">
        <v>107</v>
      </c>
      <c r="E4306" t="s">
        <v>27156</v>
      </c>
      <c r="F4306">
        <v>3</v>
      </c>
    </row>
    <row r="4307" spans="1:6" x14ac:dyDescent="0.25">
      <c r="A4307" t="s">
        <v>96</v>
      </c>
      <c r="B4307">
        <v>2011</v>
      </c>
      <c r="C4307" t="s">
        <v>12</v>
      </c>
      <c r="D4307" t="s">
        <v>39</v>
      </c>
      <c r="E4307" t="s">
        <v>27157</v>
      </c>
      <c r="F4307">
        <v>9</v>
      </c>
    </row>
    <row r="4308" spans="1:6" x14ac:dyDescent="0.25">
      <c r="A4308" t="s">
        <v>96</v>
      </c>
      <c r="B4308">
        <v>2011</v>
      </c>
      <c r="C4308" t="s">
        <v>12</v>
      </c>
      <c r="D4308" t="s">
        <v>103</v>
      </c>
      <c r="E4308" t="s">
        <v>27158</v>
      </c>
      <c r="F4308">
        <v>42</v>
      </c>
    </row>
    <row r="4309" spans="1:6" x14ac:dyDescent="0.25">
      <c r="A4309" t="s">
        <v>96</v>
      </c>
      <c r="B4309">
        <v>2011</v>
      </c>
      <c r="C4309" t="s">
        <v>22</v>
      </c>
      <c r="D4309" t="s">
        <v>38</v>
      </c>
      <c r="E4309" t="s">
        <v>27159</v>
      </c>
      <c r="F4309">
        <v>4</v>
      </c>
    </row>
    <row r="4310" spans="1:6" x14ac:dyDescent="0.25">
      <c r="A4310" t="s">
        <v>96</v>
      </c>
      <c r="B4310">
        <v>2011</v>
      </c>
      <c r="C4310" t="s">
        <v>22</v>
      </c>
      <c r="D4310" t="s">
        <v>40</v>
      </c>
      <c r="E4310" t="s">
        <v>27160</v>
      </c>
      <c r="F4310">
        <v>2</v>
      </c>
    </row>
    <row r="4311" spans="1:6" x14ac:dyDescent="0.25">
      <c r="A4311" t="s">
        <v>96</v>
      </c>
      <c r="B4311">
        <v>2011</v>
      </c>
      <c r="C4311" t="s">
        <v>22</v>
      </c>
      <c r="D4311" t="s">
        <v>102</v>
      </c>
      <c r="E4311" t="s">
        <v>27161</v>
      </c>
      <c r="F4311">
        <v>20</v>
      </c>
    </row>
    <row r="4312" spans="1:6" x14ac:dyDescent="0.25">
      <c r="A4312" t="s">
        <v>96</v>
      </c>
      <c r="B4312">
        <v>2011</v>
      </c>
      <c r="C4312" t="s">
        <v>22</v>
      </c>
      <c r="D4312" t="s">
        <v>107</v>
      </c>
      <c r="E4312" t="s">
        <v>27162</v>
      </c>
      <c r="F4312">
        <v>8</v>
      </c>
    </row>
    <row r="4313" spans="1:6" x14ac:dyDescent="0.25">
      <c r="A4313" t="s">
        <v>96</v>
      </c>
      <c r="B4313">
        <v>2011</v>
      </c>
      <c r="C4313" t="s">
        <v>22</v>
      </c>
      <c r="D4313" t="s">
        <v>39</v>
      </c>
      <c r="E4313" t="s">
        <v>27163</v>
      </c>
      <c r="F4313">
        <v>38</v>
      </c>
    </row>
    <row r="4314" spans="1:6" x14ac:dyDescent="0.25">
      <c r="A4314" t="s">
        <v>96</v>
      </c>
      <c r="B4314">
        <v>2011</v>
      </c>
      <c r="C4314" t="s">
        <v>22</v>
      </c>
      <c r="D4314" t="s">
        <v>103</v>
      </c>
      <c r="E4314" t="s">
        <v>27164</v>
      </c>
      <c r="F4314">
        <v>146</v>
      </c>
    </row>
    <row r="4315" spans="1:6" x14ac:dyDescent="0.25">
      <c r="A4315" t="s">
        <v>96</v>
      </c>
      <c r="B4315">
        <v>2011</v>
      </c>
      <c r="C4315" t="s">
        <v>23</v>
      </c>
      <c r="D4315" t="s">
        <v>38</v>
      </c>
      <c r="E4315" t="s">
        <v>27165</v>
      </c>
      <c r="F4315">
        <v>3</v>
      </c>
    </row>
    <row r="4316" spans="1:6" x14ac:dyDescent="0.25">
      <c r="A4316" t="s">
        <v>96</v>
      </c>
      <c r="B4316">
        <v>2011</v>
      </c>
      <c r="C4316" t="s">
        <v>23</v>
      </c>
      <c r="D4316" t="s">
        <v>40</v>
      </c>
      <c r="E4316" t="s">
        <v>27166</v>
      </c>
      <c r="F4316">
        <v>1</v>
      </c>
    </row>
    <row r="4317" spans="1:6" x14ac:dyDescent="0.25">
      <c r="A4317" t="s">
        <v>96</v>
      </c>
      <c r="B4317">
        <v>2011</v>
      </c>
      <c r="C4317" t="s">
        <v>23</v>
      </c>
      <c r="D4317" t="s">
        <v>102</v>
      </c>
      <c r="E4317" t="s">
        <v>27167</v>
      </c>
      <c r="F4317">
        <v>18</v>
      </c>
    </row>
    <row r="4318" spans="1:6" x14ac:dyDescent="0.25">
      <c r="A4318" t="s">
        <v>96</v>
      </c>
      <c r="B4318">
        <v>2011</v>
      </c>
      <c r="C4318" t="s">
        <v>23</v>
      </c>
      <c r="D4318" t="s">
        <v>107</v>
      </c>
      <c r="E4318" t="s">
        <v>27168</v>
      </c>
      <c r="F4318">
        <v>15</v>
      </c>
    </row>
    <row r="4319" spans="1:6" x14ac:dyDescent="0.25">
      <c r="A4319" t="s">
        <v>96</v>
      </c>
      <c r="B4319">
        <v>2011</v>
      </c>
      <c r="C4319" t="s">
        <v>23</v>
      </c>
      <c r="D4319" t="s">
        <v>39</v>
      </c>
      <c r="E4319" t="s">
        <v>27169</v>
      </c>
      <c r="F4319">
        <v>30</v>
      </c>
    </row>
    <row r="4320" spans="1:6" x14ac:dyDescent="0.25">
      <c r="A4320" t="s">
        <v>96</v>
      </c>
      <c r="B4320">
        <v>2011</v>
      </c>
      <c r="C4320" t="s">
        <v>23</v>
      </c>
      <c r="D4320" t="s">
        <v>103</v>
      </c>
      <c r="E4320" t="s">
        <v>27170</v>
      </c>
      <c r="F4320">
        <v>167</v>
      </c>
    </row>
    <row r="4321" spans="1:6" x14ac:dyDescent="0.25">
      <c r="A4321" t="s">
        <v>96</v>
      </c>
      <c r="B4321">
        <v>2011</v>
      </c>
      <c r="C4321" t="s">
        <v>21</v>
      </c>
      <c r="D4321" t="s">
        <v>38</v>
      </c>
      <c r="E4321" t="s">
        <v>27171</v>
      </c>
      <c r="F4321">
        <v>2</v>
      </c>
    </row>
    <row r="4322" spans="1:6" x14ac:dyDescent="0.25">
      <c r="A4322" t="s">
        <v>96</v>
      </c>
      <c r="B4322">
        <v>2011</v>
      </c>
      <c r="C4322" t="s">
        <v>21</v>
      </c>
      <c r="D4322" t="s">
        <v>102</v>
      </c>
      <c r="E4322" t="s">
        <v>27172</v>
      </c>
      <c r="F4322">
        <v>6</v>
      </c>
    </row>
    <row r="4323" spans="1:6" x14ac:dyDescent="0.25">
      <c r="A4323" t="s">
        <v>96</v>
      </c>
      <c r="B4323">
        <v>2011</v>
      </c>
      <c r="C4323" t="s">
        <v>21</v>
      </c>
      <c r="D4323" t="s">
        <v>107</v>
      </c>
      <c r="E4323" t="s">
        <v>27173</v>
      </c>
      <c r="F4323">
        <v>2</v>
      </c>
    </row>
    <row r="4324" spans="1:6" x14ac:dyDescent="0.25">
      <c r="A4324" t="s">
        <v>96</v>
      </c>
      <c r="B4324">
        <v>2011</v>
      </c>
      <c r="C4324" t="s">
        <v>21</v>
      </c>
      <c r="D4324" t="s">
        <v>39</v>
      </c>
      <c r="E4324" t="s">
        <v>27174</v>
      </c>
      <c r="F4324">
        <v>11</v>
      </c>
    </row>
    <row r="4325" spans="1:6" x14ac:dyDescent="0.25">
      <c r="A4325" t="s">
        <v>96</v>
      </c>
      <c r="B4325">
        <v>2011</v>
      </c>
      <c r="C4325" t="s">
        <v>21</v>
      </c>
      <c r="D4325" t="s">
        <v>103</v>
      </c>
      <c r="E4325" t="s">
        <v>27175</v>
      </c>
      <c r="F4325">
        <v>46</v>
      </c>
    </row>
    <row r="4326" spans="1:6" x14ac:dyDescent="0.25">
      <c r="A4326" t="s">
        <v>96</v>
      </c>
      <c r="B4326">
        <v>2011</v>
      </c>
      <c r="C4326" t="s">
        <v>17</v>
      </c>
      <c r="D4326" t="s">
        <v>38</v>
      </c>
      <c r="E4326" t="s">
        <v>27176</v>
      </c>
      <c r="F4326">
        <v>4</v>
      </c>
    </row>
    <row r="4327" spans="1:6" x14ac:dyDescent="0.25">
      <c r="A4327" t="s">
        <v>96</v>
      </c>
      <c r="B4327">
        <v>2011</v>
      </c>
      <c r="C4327" t="s">
        <v>17</v>
      </c>
      <c r="D4327" t="s">
        <v>40</v>
      </c>
      <c r="E4327" t="s">
        <v>27177</v>
      </c>
      <c r="F4327">
        <v>2</v>
      </c>
    </row>
    <row r="4328" spans="1:6" x14ac:dyDescent="0.25">
      <c r="A4328" t="s">
        <v>96</v>
      </c>
      <c r="B4328">
        <v>2011</v>
      </c>
      <c r="C4328" t="s">
        <v>17</v>
      </c>
      <c r="D4328" t="s">
        <v>102</v>
      </c>
      <c r="E4328" t="s">
        <v>27178</v>
      </c>
      <c r="F4328">
        <v>33</v>
      </c>
    </row>
    <row r="4329" spans="1:6" x14ac:dyDescent="0.25">
      <c r="A4329" t="s">
        <v>96</v>
      </c>
      <c r="B4329">
        <v>2011</v>
      </c>
      <c r="C4329" t="s">
        <v>17</v>
      </c>
      <c r="D4329" t="s">
        <v>107</v>
      </c>
      <c r="E4329" t="s">
        <v>27179</v>
      </c>
      <c r="F4329">
        <v>22</v>
      </c>
    </row>
    <row r="4330" spans="1:6" x14ac:dyDescent="0.25">
      <c r="A4330" t="s">
        <v>96</v>
      </c>
      <c r="B4330">
        <v>2011</v>
      </c>
      <c r="C4330" t="s">
        <v>17</v>
      </c>
      <c r="D4330" t="s">
        <v>39</v>
      </c>
      <c r="E4330" t="s">
        <v>27180</v>
      </c>
      <c r="F4330">
        <v>25</v>
      </c>
    </row>
    <row r="4331" spans="1:6" x14ac:dyDescent="0.25">
      <c r="A4331" t="s">
        <v>96</v>
      </c>
      <c r="B4331">
        <v>2011</v>
      </c>
      <c r="C4331" t="s">
        <v>17</v>
      </c>
      <c r="D4331" t="s">
        <v>103</v>
      </c>
      <c r="E4331" t="s">
        <v>27181</v>
      </c>
      <c r="F4331">
        <v>288</v>
      </c>
    </row>
    <row r="4332" spans="1:6" x14ac:dyDescent="0.25">
      <c r="A4332" t="s">
        <v>96</v>
      </c>
      <c r="B4332">
        <v>2011</v>
      </c>
      <c r="C4332" t="s">
        <v>15</v>
      </c>
      <c r="D4332" t="s">
        <v>38</v>
      </c>
      <c r="E4332" t="s">
        <v>27182</v>
      </c>
      <c r="F4332">
        <v>2</v>
      </c>
    </row>
    <row r="4333" spans="1:6" x14ac:dyDescent="0.25">
      <c r="A4333" t="s">
        <v>96</v>
      </c>
      <c r="B4333">
        <v>2011</v>
      </c>
      <c r="C4333" t="s">
        <v>15</v>
      </c>
      <c r="D4333" t="s">
        <v>40</v>
      </c>
      <c r="E4333" t="s">
        <v>27183</v>
      </c>
      <c r="F4333">
        <v>1</v>
      </c>
    </row>
    <row r="4334" spans="1:6" x14ac:dyDescent="0.25">
      <c r="A4334" t="s">
        <v>96</v>
      </c>
      <c r="B4334">
        <v>2011</v>
      </c>
      <c r="C4334" t="s">
        <v>15</v>
      </c>
      <c r="D4334" t="s">
        <v>102</v>
      </c>
      <c r="E4334" t="s">
        <v>27184</v>
      </c>
      <c r="F4334">
        <v>5</v>
      </c>
    </row>
    <row r="4335" spans="1:6" x14ac:dyDescent="0.25">
      <c r="A4335" t="s">
        <v>96</v>
      </c>
      <c r="B4335">
        <v>2011</v>
      </c>
      <c r="C4335" t="s">
        <v>15</v>
      </c>
      <c r="D4335" t="s">
        <v>107</v>
      </c>
      <c r="E4335" t="s">
        <v>27185</v>
      </c>
      <c r="F4335">
        <v>4</v>
      </c>
    </row>
    <row r="4336" spans="1:6" x14ac:dyDescent="0.25">
      <c r="A4336" t="s">
        <v>96</v>
      </c>
      <c r="B4336">
        <v>2011</v>
      </c>
      <c r="C4336" t="s">
        <v>15</v>
      </c>
      <c r="D4336" t="s">
        <v>39</v>
      </c>
      <c r="E4336" t="s">
        <v>27186</v>
      </c>
      <c r="F4336">
        <v>11</v>
      </c>
    </row>
    <row r="4337" spans="1:6" x14ac:dyDescent="0.25">
      <c r="A4337" t="s">
        <v>96</v>
      </c>
      <c r="B4337">
        <v>2011</v>
      </c>
      <c r="C4337" t="s">
        <v>15</v>
      </c>
      <c r="D4337" t="s">
        <v>103</v>
      </c>
      <c r="E4337" t="s">
        <v>27187</v>
      </c>
      <c r="F4337">
        <v>39</v>
      </c>
    </row>
    <row r="4338" spans="1:6" x14ac:dyDescent="0.25">
      <c r="A4338" t="s">
        <v>96</v>
      </c>
      <c r="B4338">
        <v>2011</v>
      </c>
      <c r="C4338" t="s">
        <v>19</v>
      </c>
      <c r="D4338" t="s">
        <v>38</v>
      </c>
      <c r="E4338" t="s">
        <v>27188</v>
      </c>
      <c r="F4338">
        <v>6</v>
      </c>
    </row>
    <row r="4339" spans="1:6" x14ac:dyDescent="0.25">
      <c r="A4339" t="s">
        <v>96</v>
      </c>
      <c r="B4339">
        <v>2011</v>
      </c>
      <c r="C4339" t="s">
        <v>19</v>
      </c>
      <c r="D4339" t="s">
        <v>40</v>
      </c>
      <c r="E4339" t="s">
        <v>27189</v>
      </c>
      <c r="F4339">
        <v>2</v>
      </c>
    </row>
    <row r="4340" spans="1:6" x14ac:dyDescent="0.25">
      <c r="A4340" t="s">
        <v>96</v>
      </c>
      <c r="B4340">
        <v>2011</v>
      </c>
      <c r="C4340" t="s">
        <v>19</v>
      </c>
      <c r="D4340" t="s">
        <v>102</v>
      </c>
      <c r="E4340" t="s">
        <v>27190</v>
      </c>
      <c r="F4340">
        <v>27</v>
      </c>
    </row>
    <row r="4341" spans="1:6" x14ac:dyDescent="0.25">
      <c r="A4341" t="s">
        <v>96</v>
      </c>
      <c r="B4341">
        <v>2011</v>
      </c>
      <c r="C4341" t="s">
        <v>19</v>
      </c>
      <c r="D4341" t="s">
        <v>107</v>
      </c>
      <c r="E4341" t="s">
        <v>27191</v>
      </c>
      <c r="F4341">
        <v>9</v>
      </c>
    </row>
    <row r="4342" spans="1:6" x14ac:dyDescent="0.25">
      <c r="A4342" t="s">
        <v>96</v>
      </c>
      <c r="B4342">
        <v>2011</v>
      </c>
      <c r="C4342" t="s">
        <v>19</v>
      </c>
      <c r="D4342" t="s">
        <v>39</v>
      </c>
      <c r="E4342" t="s">
        <v>27192</v>
      </c>
      <c r="F4342">
        <v>30</v>
      </c>
    </row>
    <row r="4343" spans="1:6" x14ac:dyDescent="0.25">
      <c r="A4343" t="s">
        <v>96</v>
      </c>
      <c r="B4343">
        <v>2011</v>
      </c>
      <c r="C4343" t="s">
        <v>19</v>
      </c>
      <c r="D4343" t="s">
        <v>103</v>
      </c>
      <c r="E4343" t="s">
        <v>27193</v>
      </c>
      <c r="F4343">
        <v>207</v>
      </c>
    </row>
    <row r="4344" spans="1:6" x14ac:dyDescent="0.25">
      <c r="A4344" t="s">
        <v>96</v>
      </c>
      <c r="B4344">
        <v>2011</v>
      </c>
      <c r="C4344" t="s">
        <v>20</v>
      </c>
      <c r="D4344" t="s">
        <v>38</v>
      </c>
      <c r="E4344" t="s">
        <v>27194</v>
      </c>
      <c r="F4344">
        <v>1</v>
      </c>
    </row>
    <row r="4345" spans="1:6" x14ac:dyDescent="0.25">
      <c r="A4345" t="s">
        <v>96</v>
      </c>
      <c r="B4345">
        <v>2011</v>
      </c>
      <c r="C4345" t="s">
        <v>20</v>
      </c>
      <c r="D4345" t="s">
        <v>102</v>
      </c>
      <c r="E4345" t="s">
        <v>27195</v>
      </c>
      <c r="F4345">
        <v>3</v>
      </c>
    </row>
    <row r="4346" spans="1:6" x14ac:dyDescent="0.25">
      <c r="A4346" t="s">
        <v>96</v>
      </c>
      <c r="B4346">
        <v>2011</v>
      </c>
      <c r="C4346" t="s">
        <v>20</v>
      </c>
      <c r="D4346" t="s">
        <v>107</v>
      </c>
      <c r="E4346" t="s">
        <v>27196</v>
      </c>
      <c r="F4346">
        <v>4</v>
      </c>
    </row>
    <row r="4347" spans="1:6" x14ac:dyDescent="0.25">
      <c r="A4347" t="s">
        <v>96</v>
      </c>
      <c r="B4347">
        <v>2011</v>
      </c>
      <c r="C4347" t="s">
        <v>20</v>
      </c>
      <c r="D4347" t="s">
        <v>39</v>
      </c>
      <c r="E4347" t="s">
        <v>27197</v>
      </c>
      <c r="F4347">
        <v>4</v>
      </c>
    </row>
    <row r="4348" spans="1:6" x14ac:dyDescent="0.25">
      <c r="A4348" t="s">
        <v>96</v>
      </c>
      <c r="B4348">
        <v>2011</v>
      </c>
      <c r="C4348" t="s">
        <v>20</v>
      </c>
      <c r="D4348" t="s">
        <v>103</v>
      </c>
      <c r="E4348" t="s">
        <v>27198</v>
      </c>
      <c r="F4348">
        <v>22</v>
      </c>
    </row>
    <row r="4349" spans="1:6" x14ac:dyDescent="0.25">
      <c r="A4349" t="s">
        <v>96</v>
      </c>
      <c r="B4349">
        <v>2011</v>
      </c>
      <c r="C4349" t="s">
        <v>18</v>
      </c>
      <c r="D4349" t="s">
        <v>38</v>
      </c>
      <c r="E4349" t="s">
        <v>27199</v>
      </c>
      <c r="F4349">
        <v>2</v>
      </c>
    </row>
    <row r="4350" spans="1:6" x14ac:dyDescent="0.25">
      <c r="A4350" t="s">
        <v>96</v>
      </c>
      <c r="B4350">
        <v>2011</v>
      </c>
      <c r="C4350" t="s">
        <v>18</v>
      </c>
      <c r="D4350" t="s">
        <v>40</v>
      </c>
      <c r="E4350" t="s">
        <v>27200</v>
      </c>
      <c r="F4350">
        <v>4</v>
      </c>
    </row>
    <row r="4351" spans="1:6" x14ac:dyDescent="0.25">
      <c r="A4351" t="s">
        <v>96</v>
      </c>
      <c r="B4351">
        <v>2011</v>
      </c>
      <c r="C4351" t="s">
        <v>18</v>
      </c>
      <c r="D4351" t="s">
        <v>102</v>
      </c>
      <c r="E4351" t="s">
        <v>27201</v>
      </c>
      <c r="F4351">
        <v>14</v>
      </c>
    </row>
    <row r="4352" spans="1:6" x14ac:dyDescent="0.25">
      <c r="A4352" t="s">
        <v>96</v>
      </c>
      <c r="B4352">
        <v>2011</v>
      </c>
      <c r="C4352" t="s">
        <v>18</v>
      </c>
      <c r="D4352" t="s">
        <v>107</v>
      </c>
      <c r="E4352" t="s">
        <v>27202</v>
      </c>
      <c r="F4352">
        <v>10</v>
      </c>
    </row>
    <row r="4353" spans="1:6" x14ac:dyDescent="0.25">
      <c r="A4353" t="s">
        <v>96</v>
      </c>
      <c r="B4353">
        <v>2011</v>
      </c>
      <c r="C4353" t="s">
        <v>18</v>
      </c>
      <c r="D4353" t="s">
        <v>39</v>
      </c>
      <c r="E4353" t="s">
        <v>27203</v>
      </c>
      <c r="F4353">
        <v>16</v>
      </c>
    </row>
    <row r="4354" spans="1:6" x14ac:dyDescent="0.25">
      <c r="A4354" t="s">
        <v>96</v>
      </c>
      <c r="B4354">
        <v>2011</v>
      </c>
      <c r="C4354" t="s">
        <v>18</v>
      </c>
      <c r="D4354" t="s">
        <v>103</v>
      </c>
      <c r="E4354" t="s">
        <v>27204</v>
      </c>
      <c r="F4354">
        <v>133</v>
      </c>
    </row>
    <row r="4355" spans="1:6" x14ac:dyDescent="0.25">
      <c r="A4355" t="s">
        <v>96</v>
      </c>
      <c r="B4355">
        <v>2012</v>
      </c>
      <c r="C4355" t="s">
        <v>14</v>
      </c>
      <c r="D4355" t="s">
        <v>38</v>
      </c>
      <c r="E4355" t="s">
        <v>27205</v>
      </c>
      <c r="F4355">
        <v>10</v>
      </c>
    </row>
    <row r="4356" spans="1:6" x14ac:dyDescent="0.25">
      <c r="A4356" t="s">
        <v>96</v>
      </c>
      <c r="B4356">
        <v>2012</v>
      </c>
      <c r="C4356" t="s">
        <v>14</v>
      </c>
      <c r="D4356" t="s">
        <v>40</v>
      </c>
      <c r="E4356" t="s">
        <v>27206</v>
      </c>
      <c r="F4356">
        <v>4</v>
      </c>
    </row>
    <row r="4357" spans="1:6" x14ac:dyDescent="0.25">
      <c r="A4357" t="s">
        <v>96</v>
      </c>
      <c r="B4357">
        <v>2012</v>
      </c>
      <c r="C4357" t="s">
        <v>14</v>
      </c>
      <c r="D4357" t="s">
        <v>102</v>
      </c>
      <c r="E4357" t="s">
        <v>27207</v>
      </c>
      <c r="F4357">
        <v>26</v>
      </c>
    </row>
    <row r="4358" spans="1:6" x14ac:dyDescent="0.25">
      <c r="A4358" t="s">
        <v>96</v>
      </c>
      <c r="B4358">
        <v>2012</v>
      </c>
      <c r="C4358" t="s">
        <v>14</v>
      </c>
      <c r="D4358" t="s">
        <v>107</v>
      </c>
      <c r="E4358" t="s">
        <v>27208</v>
      </c>
      <c r="F4358">
        <v>44</v>
      </c>
    </row>
    <row r="4359" spans="1:6" x14ac:dyDescent="0.25">
      <c r="A4359" t="s">
        <v>96</v>
      </c>
      <c r="B4359">
        <v>2012</v>
      </c>
      <c r="C4359" t="s">
        <v>14</v>
      </c>
      <c r="D4359" t="s">
        <v>39</v>
      </c>
      <c r="E4359" t="s">
        <v>27209</v>
      </c>
      <c r="F4359">
        <v>61</v>
      </c>
    </row>
    <row r="4360" spans="1:6" x14ac:dyDescent="0.25">
      <c r="A4360" t="s">
        <v>96</v>
      </c>
      <c r="B4360">
        <v>2012</v>
      </c>
      <c r="C4360" t="s">
        <v>14</v>
      </c>
      <c r="D4360" t="s">
        <v>103</v>
      </c>
      <c r="E4360" t="s">
        <v>27210</v>
      </c>
      <c r="F4360">
        <v>181</v>
      </c>
    </row>
    <row r="4361" spans="1:6" x14ac:dyDescent="0.25">
      <c r="A4361" t="s">
        <v>96</v>
      </c>
      <c r="B4361">
        <v>2012</v>
      </c>
      <c r="C4361" t="s">
        <v>12</v>
      </c>
      <c r="D4361" t="s">
        <v>38</v>
      </c>
      <c r="E4361" t="s">
        <v>27211</v>
      </c>
      <c r="F4361">
        <v>1</v>
      </c>
    </row>
    <row r="4362" spans="1:6" x14ac:dyDescent="0.25">
      <c r="A4362" t="s">
        <v>96</v>
      </c>
      <c r="B4362">
        <v>2012</v>
      </c>
      <c r="C4362" t="s">
        <v>12</v>
      </c>
      <c r="D4362" t="s">
        <v>102</v>
      </c>
      <c r="E4362" t="s">
        <v>27212</v>
      </c>
      <c r="F4362">
        <v>2</v>
      </c>
    </row>
    <row r="4363" spans="1:6" x14ac:dyDescent="0.25">
      <c r="A4363" t="s">
        <v>96</v>
      </c>
      <c r="B4363">
        <v>2012</v>
      </c>
      <c r="C4363" t="s">
        <v>12</v>
      </c>
      <c r="D4363" t="s">
        <v>107</v>
      </c>
      <c r="E4363" t="s">
        <v>27213</v>
      </c>
      <c r="F4363">
        <v>3</v>
      </c>
    </row>
    <row r="4364" spans="1:6" x14ac:dyDescent="0.25">
      <c r="A4364" t="s">
        <v>96</v>
      </c>
      <c r="B4364">
        <v>2012</v>
      </c>
      <c r="C4364" t="s">
        <v>12</v>
      </c>
      <c r="D4364" t="s">
        <v>39</v>
      </c>
      <c r="E4364" t="s">
        <v>27214</v>
      </c>
      <c r="F4364">
        <v>8</v>
      </c>
    </row>
    <row r="4365" spans="1:6" x14ac:dyDescent="0.25">
      <c r="A4365" t="s">
        <v>96</v>
      </c>
      <c r="B4365">
        <v>2012</v>
      </c>
      <c r="C4365" t="s">
        <v>12</v>
      </c>
      <c r="D4365" t="s">
        <v>103</v>
      </c>
      <c r="E4365" t="s">
        <v>27215</v>
      </c>
      <c r="F4365">
        <v>36</v>
      </c>
    </row>
    <row r="4366" spans="1:6" x14ac:dyDescent="0.25">
      <c r="A4366" t="s">
        <v>96</v>
      </c>
      <c r="B4366">
        <v>2012</v>
      </c>
      <c r="C4366" t="s">
        <v>22</v>
      </c>
      <c r="D4366" t="s">
        <v>38</v>
      </c>
      <c r="E4366" t="s">
        <v>27216</v>
      </c>
      <c r="F4366">
        <v>7</v>
      </c>
    </row>
    <row r="4367" spans="1:6" x14ac:dyDescent="0.25">
      <c r="A4367" t="s">
        <v>96</v>
      </c>
      <c r="B4367">
        <v>2012</v>
      </c>
      <c r="C4367" t="s">
        <v>22</v>
      </c>
      <c r="D4367" t="s">
        <v>102</v>
      </c>
      <c r="E4367" t="s">
        <v>27217</v>
      </c>
      <c r="F4367">
        <v>9</v>
      </c>
    </row>
    <row r="4368" spans="1:6" x14ac:dyDescent="0.25">
      <c r="A4368" t="s">
        <v>96</v>
      </c>
      <c r="B4368">
        <v>2012</v>
      </c>
      <c r="C4368" t="s">
        <v>22</v>
      </c>
      <c r="D4368" t="s">
        <v>107</v>
      </c>
      <c r="E4368" t="s">
        <v>27218</v>
      </c>
      <c r="F4368">
        <v>13</v>
      </c>
    </row>
    <row r="4369" spans="1:6" x14ac:dyDescent="0.25">
      <c r="A4369" t="s">
        <v>96</v>
      </c>
      <c r="B4369">
        <v>2012</v>
      </c>
      <c r="C4369" t="s">
        <v>22</v>
      </c>
      <c r="D4369" t="s">
        <v>39</v>
      </c>
      <c r="E4369" t="s">
        <v>27219</v>
      </c>
      <c r="F4369">
        <v>23</v>
      </c>
    </row>
    <row r="4370" spans="1:6" x14ac:dyDescent="0.25">
      <c r="A4370" t="s">
        <v>96</v>
      </c>
      <c r="B4370">
        <v>2012</v>
      </c>
      <c r="C4370" t="s">
        <v>22</v>
      </c>
      <c r="D4370" t="s">
        <v>103</v>
      </c>
      <c r="E4370" t="s">
        <v>27220</v>
      </c>
      <c r="F4370">
        <v>165</v>
      </c>
    </row>
    <row r="4371" spans="1:6" x14ac:dyDescent="0.25">
      <c r="A4371" t="s">
        <v>96</v>
      </c>
      <c r="B4371">
        <v>2012</v>
      </c>
      <c r="C4371" t="s">
        <v>23</v>
      </c>
      <c r="D4371" t="s">
        <v>38</v>
      </c>
      <c r="E4371" t="s">
        <v>27221</v>
      </c>
      <c r="F4371">
        <v>9</v>
      </c>
    </row>
    <row r="4372" spans="1:6" x14ac:dyDescent="0.25">
      <c r="A4372" t="s">
        <v>96</v>
      </c>
      <c r="B4372">
        <v>2012</v>
      </c>
      <c r="C4372" t="s">
        <v>23</v>
      </c>
      <c r="D4372" t="s">
        <v>40</v>
      </c>
      <c r="E4372" t="s">
        <v>27222</v>
      </c>
      <c r="F4372">
        <v>3</v>
      </c>
    </row>
    <row r="4373" spans="1:6" x14ac:dyDescent="0.25">
      <c r="A4373" t="s">
        <v>96</v>
      </c>
      <c r="B4373">
        <v>2012</v>
      </c>
      <c r="C4373" t="s">
        <v>23</v>
      </c>
      <c r="D4373" t="s">
        <v>102</v>
      </c>
      <c r="E4373" t="s">
        <v>27223</v>
      </c>
      <c r="F4373">
        <v>10</v>
      </c>
    </row>
    <row r="4374" spans="1:6" x14ac:dyDescent="0.25">
      <c r="A4374" t="s">
        <v>96</v>
      </c>
      <c r="B4374">
        <v>2012</v>
      </c>
      <c r="C4374" t="s">
        <v>23</v>
      </c>
      <c r="D4374" t="s">
        <v>107</v>
      </c>
      <c r="E4374" t="s">
        <v>27224</v>
      </c>
      <c r="F4374">
        <v>14</v>
      </c>
    </row>
    <row r="4375" spans="1:6" x14ac:dyDescent="0.25">
      <c r="A4375" t="s">
        <v>96</v>
      </c>
      <c r="B4375">
        <v>2012</v>
      </c>
      <c r="C4375" t="s">
        <v>23</v>
      </c>
      <c r="D4375" t="s">
        <v>39</v>
      </c>
      <c r="E4375" t="s">
        <v>27225</v>
      </c>
      <c r="F4375">
        <v>20</v>
      </c>
    </row>
    <row r="4376" spans="1:6" x14ac:dyDescent="0.25">
      <c r="A4376" t="s">
        <v>96</v>
      </c>
      <c r="B4376">
        <v>2012</v>
      </c>
      <c r="C4376" t="s">
        <v>23</v>
      </c>
      <c r="D4376" t="s">
        <v>103</v>
      </c>
      <c r="E4376" t="s">
        <v>27226</v>
      </c>
      <c r="F4376">
        <v>188</v>
      </c>
    </row>
    <row r="4377" spans="1:6" x14ac:dyDescent="0.25">
      <c r="A4377" t="s">
        <v>96</v>
      </c>
      <c r="B4377">
        <v>2012</v>
      </c>
      <c r="C4377" t="s">
        <v>21</v>
      </c>
      <c r="D4377" t="s">
        <v>102</v>
      </c>
      <c r="E4377" t="s">
        <v>27227</v>
      </c>
      <c r="F4377">
        <v>5</v>
      </c>
    </row>
    <row r="4378" spans="1:6" x14ac:dyDescent="0.25">
      <c r="A4378" t="s">
        <v>96</v>
      </c>
      <c r="B4378">
        <v>2012</v>
      </c>
      <c r="C4378" t="s">
        <v>21</v>
      </c>
      <c r="D4378" t="s">
        <v>107</v>
      </c>
      <c r="E4378" t="s">
        <v>27228</v>
      </c>
      <c r="F4378">
        <v>4</v>
      </c>
    </row>
    <row r="4379" spans="1:6" x14ac:dyDescent="0.25">
      <c r="A4379" t="s">
        <v>96</v>
      </c>
      <c r="B4379">
        <v>2012</v>
      </c>
      <c r="C4379" t="s">
        <v>21</v>
      </c>
      <c r="D4379" t="s">
        <v>39</v>
      </c>
      <c r="E4379" t="s">
        <v>27229</v>
      </c>
      <c r="F4379">
        <v>8</v>
      </c>
    </row>
    <row r="4380" spans="1:6" x14ac:dyDescent="0.25">
      <c r="A4380" t="s">
        <v>96</v>
      </c>
      <c r="B4380">
        <v>2012</v>
      </c>
      <c r="C4380" t="s">
        <v>21</v>
      </c>
      <c r="D4380" t="s">
        <v>103</v>
      </c>
      <c r="E4380" t="s">
        <v>27230</v>
      </c>
      <c r="F4380">
        <v>52</v>
      </c>
    </row>
    <row r="4381" spans="1:6" x14ac:dyDescent="0.25">
      <c r="A4381" t="s">
        <v>96</v>
      </c>
      <c r="B4381">
        <v>2012</v>
      </c>
      <c r="C4381" t="s">
        <v>17</v>
      </c>
      <c r="D4381" t="s">
        <v>38</v>
      </c>
      <c r="E4381" t="s">
        <v>27231</v>
      </c>
      <c r="F4381">
        <v>6</v>
      </c>
    </row>
    <row r="4382" spans="1:6" x14ac:dyDescent="0.25">
      <c r="A4382" t="s">
        <v>96</v>
      </c>
      <c r="B4382">
        <v>2012</v>
      </c>
      <c r="C4382" t="s">
        <v>17</v>
      </c>
      <c r="D4382" t="s">
        <v>102</v>
      </c>
      <c r="E4382" t="s">
        <v>27232</v>
      </c>
      <c r="F4382">
        <v>25</v>
      </c>
    </row>
    <row r="4383" spans="1:6" x14ac:dyDescent="0.25">
      <c r="A4383" t="s">
        <v>96</v>
      </c>
      <c r="B4383">
        <v>2012</v>
      </c>
      <c r="C4383" t="s">
        <v>17</v>
      </c>
      <c r="D4383" t="s">
        <v>107</v>
      </c>
      <c r="E4383" t="s">
        <v>27233</v>
      </c>
      <c r="F4383">
        <v>31</v>
      </c>
    </row>
    <row r="4384" spans="1:6" x14ac:dyDescent="0.25">
      <c r="A4384" t="s">
        <v>96</v>
      </c>
      <c r="B4384">
        <v>2012</v>
      </c>
      <c r="C4384" t="s">
        <v>17</v>
      </c>
      <c r="D4384" t="s">
        <v>39</v>
      </c>
      <c r="E4384" t="s">
        <v>27234</v>
      </c>
      <c r="F4384">
        <v>33</v>
      </c>
    </row>
    <row r="4385" spans="1:6" x14ac:dyDescent="0.25">
      <c r="A4385" t="s">
        <v>96</v>
      </c>
      <c r="B4385">
        <v>2012</v>
      </c>
      <c r="C4385" t="s">
        <v>17</v>
      </c>
      <c r="D4385" t="s">
        <v>103</v>
      </c>
      <c r="E4385" t="s">
        <v>27235</v>
      </c>
      <c r="F4385">
        <v>275</v>
      </c>
    </row>
    <row r="4386" spans="1:6" x14ac:dyDescent="0.25">
      <c r="A4386" t="s">
        <v>96</v>
      </c>
      <c r="B4386">
        <v>2012</v>
      </c>
      <c r="C4386" t="s">
        <v>15</v>
      </c>
      <c r="D4386" t="s">
        <v>38</v>
      </c>
      <c r="E4386" t="s">
        <v>27236</v>
      </c>
      <c r="F4386">
        <v>3</v>
      </c>
    </row>
    <row r="4387" spans="1:6" x14ac:dyDescent="0.25">
      <c r="A4387" t="s">
        <v>96</v>
      </c>
      <c r="B4387">
        <v>2012</v>
      </c>
      <c r="C4387" t="s">
        <v>15</v>
      </c>
      <c r="D4387" t="s">
        <v>40</v>
      </c>
      <c r="E4387" t="s">
        <v>27237</v>
      </c>
      <c r="F4387">
        <v>2</v>
      </c>
    </row>
    <row r="4388" spans="1:6" x14ac:dyDescent="0.25">
      <c r="A4388" t="s">
        <v>96</v>
      </c>
      <c r="B4388">
        <v>2012</v>
      </c>
      <c r="C4388" t="s">
        <v>15</v>
      </c>
      <c r="D4388" t="s">
        <v>102</v>
      </c>
      <c r="E4388" t="s">
        <v>27238</v>
      </c>
      <c r="F4388">
        <v>3</v>
      </c>
    </row>
    <row r="4389" spans="1:6" x14ac:dyDescent="0.25">
      <c r="A4389" t="s">
        <v>96</v>
      </c>
      <c r="B4389">
        <v>2012</v>
      </c>
      <c r="C4389" t="s">
        <v>15</v>
      </c>
      <c r="D4389" t="s">
        <v>107</v>
      </c>
      <c r="E4389" t="s">
        <v>27239</v>
      </c>
      <c r="F4389">
        <v>3</v>
      </c>
    </row>
    <row r="4390" spans="1:6" x14ac:dyDescent="0.25">
      <c r="A4390" t="s">
        <v>96</v>
      </c>
      <c r="B4390">
        <v>2012</v>
      </c>
      <c r="C4390" t="s">
        <v>15</v>
      </c>
      <c r="D4390" t="s">
        <v>39</v>
      </c>
      <c r="E4390" t="s">
        <v>27240</v>
      </c>
      <c r="F4390">
        <v>9</v>
      </c>
    </row>
    <row r="4391" spans="1:6" x14ac:dyDescent="0.25">
      <c r="A4391" t="s">
        <v>96</v>
      </c>
      <c r="B4391">
        <v>2012</v>
      </c>
      <c r="C4391" t="s">
        <v>15</v>
      </c>
      <c r="D4391" t="s">
        <v>103</v>
      </c>
      <c r="E4391" t="s">
        <v>27241</v>
      </c>
      <c r="F4391">
        <v>28</v>
      </c>
    </row>
    <row r="4392" spans="1:6" x14ac:dyDescent="0.25">
      <c r="A4392" t="s">
        <v>96</v>
      </c>
      <c r="B4392">
        <v>2012</v>
      </c>
      <c r="C4392" t="s">
        <v>19</v>
      </c>
      <c r="D4392" t="s">
        <v>38</v>
      </c>
      <c r="E4392" t="s">
        <v>27242</v>
      </c>
      <c r="F4392">
        <v>14</v>
      </c>
    </row>
    <row r="4393" spans="1:6" x14ac:dyDescent="0.25">
      <c r="A4393" t="s">
        <v>96</v>
      </c>
      <c r="B4393">
        <v>2012</v>
      </c>
      <c r="C4393" t="s">
        <v>19</v>
      </c>
      <c r="D4393" t="s">
        <v>102</v>
      </c>
      <c r="E4393" t="s">
        <v>27243</v>
      </c>
      <c r="F4393">
        <v>22</v>
      </c>
    </row>
    <row r="4394" spans="1:6" x14ac:dyDescent="0.25">
      <c r="A4394" t="s">
        <v>96</v>
      </c>
      <c r="B4394">
        <v>2012</v>
      </c>
      <c r="C4394" t="s">
        <v>19</v>
      </c>
      <c r="D4394" t="s">
        <v>107</v>
      </c>
      <c r="E4394" t="s">
        <v>27244</v>
      </c>
      <c r="F4394">
        <v>17</v>
      </c>
    </row>
    <row r="4395" spans="1:6" x14ac:dyDescent="0.25">
      <c r="A4395" t="s">
        <v>96</v>
      </c>
      <c r="B4395">
        <v>2012</v>
      </c>
      <c r="C4395" t="s">
        <v>19</v>
      </c>
      <c r="D4395" t="s">
        <v>39</v>
      </c>
      <c r="E4395" t="s">
        <v>27245</v>
      </c>
      <c r="F4395">
        <v>26</v>
      </c>
    </row>
    <row r="4396" spans="1:6" x14ac:dyDescent="0.25">
      <c r="A4396" t="s">
        <v>96</v>
      </c>
      <c r="B4396">
        <v>2012</v>
      </c>
      <c r="C4396" t="s">
        <v>19</v>
      </c>
      <c r="D4396" t="s">
        <v>103</v>
      </c>
      <c r="E4396" t="s">
        <v>27246</v>
      </c>
      <c r="F4396">
        <v>179</v>
      </c>
    </row>
    <row r="4397" spans="1:6" x14ac:dyDescent="0.25">
      <c r="A4397" t="s">
        <v>96</v>
      </c>
      <c r="B4397">
        <v>2012</v>
      </c>
      <c r="C4397" t="s">
        <v>20</v>
      </c>
      <c r="D4397" t="s">
        <v>102</v>
      </c>
      <c r="E4397" t="s">
        <v>27247</v>
      </c>
      <c r="F4397">
        <v>1</v>
      </c>
    </row>
    <row r="4398" spans="1:6" x14ac:dyDescent="0.25">
      <c r="A4398" t="s">
        <v>96</v>
      </c>
      <c r="B4398">
        <v>2012</v>
      </c>
      <c r="C4398" t="s">
        <v>20</v>
      </c>
      <c r="D4398" t="s">
        <v>39</v>
      </c>
      <c r="E4398" t="s">
        <v>27248</v>
      </c>
      <c r="F4398">
        <v>2</v>
      </c>
    </row>
    <row r="4399" spans="1:6" x14ac:dyDescent="0.25">
      <c r="A4399" t="s">
        <v>96</v>
      </c>
      <c r="B4399">
        <v>2012</v>
      </c>
      <c r="C4399" t="s">
        <v>20</v>
      </c>
      <c r="D4399" t="s">
        <v>103</v>
      </c>
      <c r="E4399" t="s">
        <v>27249</v>
      </c>
      <c r="F4399">
        <v>28</v>
      </c>
    </row>
    <row r="4400" spans="1:6" x14ac:dyDescent="0.25">
      <c r="A4400" t="s">
        <v>96</v>
      </c>
      <c r="B4400">
        <v>2012</v>
      </c>
      <c r="C4400" t="s">
        <v>18</v>
      </c>
      <c r="D4400" t="s">
        <v>38</v>
      </c>
      <c r="E4400" t="s">
        <v>27250</v>
      </c>
      <c r="F4400">
        <v>7</v>
      </c>
    </row>
    <row r="4401" spans="1:6" x14ac:dyDescent="0.25">
      <c r="A4401" t="s">
        <v>96</v>
      </c>
      <c r="B4401">
        <v>2012</v>
      </c>
      <c r="C4401" t="s">
        <v>18</v>
      </c>
      <c r="D4401" t="s">
        <v>102</v>
      </c>
      <c r="E4401" t="s">
        <v>27251</v>
      </c>
      <c r="F4401">
        <v>10</v>
      </c>
    </row>
    <row r="4402" spans="1:6" x14ac:dyDescent="0.25">
      <c r="A4402" t="s">
        <v>96</v>
      </c>
      <c r="B4402">
        <v>2012</v>
      </c>
      <c r="C4402" t="s">
        <v>18</v>
      </c>
      <c r="D4402" t="s">
        <v>107</v>
      </c>
      <c r="E4402" t="s">
        <v>27252</v>
      </c>
      <c r="F4402">
        <v>14</v>
      </c>
    </row>
    <row r="4403" spans="1:6" x14ac:dyDescent="0.25">
      <c r="A4403" t="s">
        <v>96</v>
      </c>
      <c r="B4403">
        <v>2012</v>
      </c>
      <c r="C4403" t="s">
        <v>18</v>
      </c>
      <c r="D4403" t="s">
        <v>39</v>
      </c>
      <c r="E4403" t="s">
        <v>27253</v>
      </c>
      <c r="F4403">
        <v>11</v>
      </c>
    </row>
    <row r="4404" spans="1:6" x14ac:dyDescent="0.25">
      <c r="A4404" t="s">
        <v>96</v>
      </c>
      <c r="B4404">
        <v>2012</v>
      </c>
      <c r="C4404" t="s">
        <v>18</v>
      </c>
      <c r="D4404" t="s">
        <v>103</v>
      </c>
      <c r="E4404" t="s">
        <v>27254</v>
      </c>
      <c r="F4404">
        <v>139</v>
      </c>
    </row>
    <row r="4405" spans="1:6" x14ac:dyDescent="0.25">
      <c r="A4405" t="s">
        <v>96</v>
      </c>
      <c r="B4405">
        <v>2013</v>
      </c>
      <c r="C4405" t="s">
        <v>14</v>
      </c>
      <c r="D4405" t="s">
        <v>38</v>
      </c>
      <c r="E4405" t="s">
        <v>27255</v>
      </c>
      <c r="F4405">
        <v>20</v>
      </c>
    </row>
    <row r="4406" spans="1:6" x14ac:dyDescent="0.25">
      <c r="A4406" t="s">
        <v>96</v>
      </c>
      <c r="B4406">
        <v>2013</v>
      </c>
      <c r="C4406" t="s">
        <v>14</v>
      </c>
      <c r="D4406" t="s">
        <v>40</v>
      </c>
      <c r="E4406" t="s">
        <v>27256</v>
      </c>
      <c r="F4406">
        <v>6</v>
      </c>
    </row>
    <row r="4407" spans="1:6" x14ac:dyDescent="0.25">
      <c r="A4407" t="s">
        <v>96</v>
      </c>
      <c r="B4407">
        <v>2013</v>
      </c>
      <c r="C4407" t="s">
        <v>14</v>
      </c>
      <c r="D4407" t="s">
        <v>102</v>
      </c>
      <c r="E4407" t="s">
        <v>27257</v>
      </c>
      <c r="F4407">
        <v>33</v>
      </c>
    </row>
    <row r="4408" spans="1:6" x14ac:dyDescent="0.25">
      <c r="A4408" t="s">
        <v>96</v>
      </c>
      <c r="B4408">
        <v>2013</v>
      </c>
      <c r="C4408" t="s">
        <v>14</v>
      </c>
      <c r="D4408" t="s">
        <v>107</v>
      </c>
      <c r="E4408" t="s">
        <v>27258</v>
      </c>
      <c r="F4408">
        <v>57</v>
      </c>
    </row>
    <row r="4409" spans="1:6" x14ac:dyDescent="0.25">
      <c r="A4409" t="s">
        <v>96</v>
      </c>
      <c r="B4409">
        <v>2013</v>
      </c>
      <c r="C4409" t="s">
        <v>14</v>
      </c>
      <c r="D4409" t="s">
        <v>39</v>
      </c>
      <c r="E4409" t="s">
        <v>27259</v>
      </c>
      <c r="F4409">
        <v>57</v>
      </c>
    </row>
    <row r="4410" spans="1:6" x14ac:dyDescent="0.25">
      <c r="A4410" t="s">
        <v>96</v>
      </c>
      <c r="B4410">
        <v>2013</v>
      </c>
      <c r="C4410" t="s">
        <v>14</v>
      </c>
      <c r="D4410" t="s">
        <v>103</v>
      </c>
      <c r="E4410" t="s">
        <v>27260</v>
      </c>
      <c r="F4410">
        <v>189</v>
      </c>
    </row>
    <row r="4411" spans="1:6" x14ac:dyDescent="0.25">
      <c r="A4411" t="s">
        <v>96</v>
      </c>
      <c r="B4411">
        <v>2013</v>
      </c>
      <c r="C4411" t="s">
        <v>12</v>
      </c>
      <c r="D4411" t="s">
        <v>38</v>
      </c>
      <c r="E4411" t="s">
        <v>27261</v>
      </c>
      <c r="F4411">
        <v>3</v>
      </c>
    </row>
    <row r="4412" spans="1:6" x14ac:dyDescent="0.25">
      <c r="A4412" t="s">
        <v>96</v>
      </c>
      <c r="B4412">
        <v>2013</v>
      </c>
      <c r="C4412" t="s">
        <v>12</v>
      </c>
      <c r="D4412" t="s">
        <v>102</v>
      </c>
      <c r="E4412" t="s">
        <v>27262</v>
      </c>
      <c r="F4412">
        <v>3</v>
      </c>
    </row>
    <row r="4413" spans="1:6" x14ac:dyDescent="0.25">
      <c r="A4413" t="s">
        <v>96</v>
      </c>
      <c r="B4413">
        <v>2013</v>
      </c>
      <c r="C4413" t="s">
        <v>12</v>
      </c>
      <c r="D4413" t="s">
        <v>107</v>
      </c>
      <c r="E4413" t="s">
        <v>27263</v>
      </c>
      <c r="F4413">
        <v>3</v>
      </c>
    </row>
    <row r="4414" spans="1:6" x14ac:dyDescent="0.25">
      <c r="A4414" t="s">
        <v>96</v>
      </c>
      <c r="B4414">
        <v>2013</v>
      </c>
      <c r="C4414" t="s">
        <v>12</v>
      </c>
      <c r="D4414" t="s">
        <v>39</v>
      </c>
      <c r="E4414" t="s">
        <v>27264</v>
      </c>
      <c r="F4414">
        <v>6</v>
      </c>
    </row>
    <row r="4415" spans="1:6" x14ac:dyDescent="0.25">
      <c r="A4415" t="s">
        <v>96</v>
      </c>
      <c r="B4415">
        <v>2013</v>
      </c>
      <c r="C4415" t="s">
        <v>12</v>
      </c>
      <c r="D4415" t="s">
        <v>103</v>
      </c>
      <c r="E4415" t="s">
        <v>27265</v>
      </c>
      <c r="F4415">
        <v>37</v>
      </c>
    </row>
    <row r="4416" spans="1:6" x14ac:dyDescent="0.25">
      <c r="A4416" t="s">
        <v>96</v>
      </c>
      <c r="B4416">
        <v>2013</v>
      </c>
      <c r="C4416" t="s">
        <v>22</v>
      </c>
      <c r="D4416" t="s">
        <v>38</v>
      </c>
      <c r="E4416" t="s">
        <v>27266</v>
      </c>
      <c r="F4416">
        <v>10</v>
      </c>
    </row>
    <row r="4417" spans="1:6" x14ac:dyDescent="0.25">
      <c r="A4417" t="s">
        <v>96</v>
      </c>
      <c r="B4417">
        <v>2013</v>
      </c>
      <c r="C4417" t="s">
        <v>22</v>
      </c>
      <c r="D4417" t="s">
        <v>40</v>
      </c>
      <c r="E4417" t="s">
        <v>27267</v>
      </c>
      <c r="F4417">
        <v>2</v>
      </c>
    </row>
    <row r="4418" spans="1:6" x14ac:dyDescent="0.25">
      <c r="A4418" t="s">
        <v>96</v>
      </c>
      <c r="B4418">
        <v>2013</v>
      </c>
      <c r="C4418" t="s">
        <v>22</v>
      </c>
      <c r="D4418" t="s">
        <v>102</v>
      </c>
      <c r="E4418" t="s">
        <v>27268</v>
      </c>
      <c r="F4418">
        <v>11</v>
      </c>
    </row>
    <row r="4419" spans="1:6" x14ac:dyDescent="0.25">
      <c r="A4419" t="s">
        <v>96</v>
      </c>
      <c r="B4419">
        <v>2013</v>
      </c>
      <c r="C4419" t="s">
        <v>22</v>
      </c>
      <c r="D4419" t="s">
        <v>107</v>
      </c>
      <c r="E4419" t="s">
        <v>27269</v>
      </c>
      <c r="F4419">
        <v>16</v>
      </c>
    </row>
    <row r="4420" spans="1:6" x14ac:dyDescent="0.25">
      <c r="A4420" t="s">
        <v>96</v>
      </c>
      <c r="B4420">
        <v>2013</v>
      </c>
      <c r="C4420" t="s">
        <v>22</v>
      </c>
      <c r="D4420" t="s">
        <v>39</v>
      </c>
      <c r="E4420" t="s">
        <v>27270</v>
      </c>
      <c r="F4420">
        <v>25</v>
      </c>
    </row>
    <row r="4421" spans="1:6" x14ac:dyDescent="0.25">
      <c r="A4421" t="s">
        <v>96</v>
      </c>
      <c r="B4421">
        <v>2013</v>
      </c>
      <c r="C4421" t="s">
        <v>22</v>
      </c>
      <c r="D4421" t="s">
        <v>103</v>
      </c>
      <c r="E4421" t="s">
        <v>27271</v>
      </c>
      <c r="F4421">
        <v>156</v>
      </c>
    </row>
    <row r="4422" spans="1:6" x14ac:dyDescent="0.25">
      <c r="A4422" t="s">
        <v>96</v>
      </c>
      <c r="B4422">
        <v>2013</v>
      </c>
      <c r="C4422" t="s">
        <v>23</v>
      </c>
      <c r="D4422" t="s">
        <v>38</v>
      </c>
      <c r="E4422" t="s">
        <v>27272</v>
      </c>
      <c r="F4422">
        <v>13</v>
      </c>
    </row>
    <row r="4423" spans="1:6" x14ac:dyDescent="0.25">
      <c r="A4423" t="s">
        <v>96</v>
      </c>
      <c r="B4423">
        <v>2013</v>
      </c>
      <c r="C4423" t="s">
        <v>23</v>
      </c>
      <c r="D4423" t="s">
        <v>40</v>
      </c>
      <c r="E4423" t="s">
        <v>27273</v>
      </c>
      <c r="F4423">
        <v>6</v>
      </c>
    </row>
    <row r="4424" spans="1:6" x14ac:dyDescent="0.25">
      <c r="A4424" t="s">
        <v>96</v>
      </c>
      <c r="B4424">
        <v>2013</v>
      </c>
      <c r="C4424" t="s">
        <v>23</v>
      </c>
      <c r="D4424" t="s">
        <v>102</v>
      </c>
      <c r="E4424" t="s">
        <v>27274</v>
      </c>
      <c r="F4424">
        <v>18</v>
      </c>
    </row>
    <row r="4425" spans="1:6" x14ac:dyDescent="0.25">
      <c r="A4425" t="s">
        <v>96</v>
      </c>
      <c r="B4425">
        <v>2013</v>
      </c>
      <c r="C4425" t="s">
        <v>23</v>
      </c>
      <c r="D4425" t="s">
        <v>107</v>
      </c>
      <c r="E4425" t="s">
        <v>27275</v>
      </c>
      <c r="F4425">
        <v>15</v>
      </c>
    </row>
    <row r="4426" spans="1:6" x14ac:dyDescent="0.25">
      <c r="A4426" t="s">
        <v>96</v>
      </c>
      <c r="B4426">
        <v>2013</v>
      </c>
      <c r="C4426" t="s">
        <v>23</v>
      </c>
      <c r="D4426" t="s">
        <v>39</v>
      </c>
      <c r="E4426" t="s">
        <v>27276</v>
      </c>
      <c r="F4426">
        <v>29</v>
      </c>
    </row>
    <row r="4427" spans="1:6" x14ac:dyDescent="0.25">
      <c r="A4427" t="s">
        <v>96</v>
      </c>
      <c r="B4427">
        <v>2013</v>
      </c>
      <c r="C4427" t="s">
        <v>23</v>
      </c>
      <c r="D4427" t="s">
        <v>103</v>
      </c>
      <c r="E4427" t="s">
        <v>27277</v>
      </c>
      <c r="F4427">
        <v>173</v>
      </c>
    </row>
    <row r="4428" spans="1:6" x14ac:dyDescent="0.25">
      <c r="A4428" t="s">
        <v>96</v>
      </c>
      <c r="B4428">
        <v>2013</v>
      </c>
      <c r="C4428" t="s">
        <v>21</v>
      </c>
      <c r="D4428" t="s">
        <v>38</v>
      </c>
      <c r="E4428" t="s">
        <v>27278</v>
      </c>
      <c r="F4428">
        <v>3</v>
      </c>
    </row>
    <row r="4429" spans="1:6" x14ac:dyDescent="0.25">
      <c r="A4429" t="s">
        <v>96</v>
      </c>
      <c r="B4429">
        <v>2013</v>
      </c>
      <c r="C4429" t="s">
        <v>21</v>
      </c>
      <c r="D4429" t="s">
        <v>40</v>
      </c>
      <c r="E4429" t="s">
        <v>27279</v>
      </c>
      <c r="F4429">
        <v>5</v>
      </c>
    </row>
    <row r="4430" spans="1:6" x14ac:dyDescent="0.25">
      <c r="A4430" t="s">
        <v>96</v>
      </c>
      <c r="B4430">
        <v>2013</v>
      </c>
      <c r="C4430" t="s">
        <v>21</v>
      </c>
      <c r="D4430" t="s">
        <v>102</v>
      </c>
      <c r="E4430" t="s">
        <v>27280</v>
      </c>
      <c r="F4430">
        <v>8</v>
      </c>
    </row>
    <row r="4431" spans="1:6" x14ac:dyDescent="0.25">
      <c r="A4431" t="s">
        <v>96</v>
      </c>
      <c r="B4431">
        <v>2013</v>
      </c>
      <c r="C4431" t="s">
        <v>21</v>
      </c>
      <c r="D4431" t="s">
        <v>107</v>
      </c>
      <c r="E4431" t="s">
        <v>27281</v>
      </c>
      <c r="F4431">
        <v>3</v>
      </c>
    </row>
    <row r="4432" spans="1:6" x14ac:dyDescent="0.25">
      <c r="A4432" t="s">
        <v>96</v>
      </c>
      <c r="B4432">
        <v>2013</v>
      </c>
      <c r="C4432" t="s">
        <v>21</v>
      </c>
      <c r="D4432" t="s">
        <v>39</v>
      </c>
      <c r="E4432" t="s">
        <v>27282</v>
      </c>
      <c r="F4432">
        <v>9</v>
      </c>
    </row>
    <row r="4433" spans="1:6" x14ac:dyDescent="0.25">
      <c r="A4433" t="s">
        <v>96</v>
      </c>
      <c r="B4433">
        <v>2013</v>
      </c>
      <c r="C4433" t="s">
        <v>21</v>
      </c>
      <c r="D4433" t="s">
        <v>103</v>
      </c>
      <c r="E4433" t="s">
        <v>27283</v>
      </c>
      <c r="F4433">
        <v>44</v>
      </c>
    </row>
    <row r="4434" spans="1:6" x14ac:dyDescent="0.25">
      <c r="A4434" t="s">
        <v>96</v>
      </c>
      <c r="B4434">
        <v>2013</v>
      </c>
      <c r="C4434" t="s">
        <v>17</v>
      </c>
      <c r="D4434" t="s">
        <v>38</v>
      </c>
      <c r="E4434" t="s">
        <v>27284</v>
      </c>
      <c r="F4434">
        <v>17</v>
      </c>
    </row>
    <row r="4435" spans="1:6" x14ac:dyDescent="0.25">
      <c r="A4435" t="s">
        <v>96</v>
      </c>
      <c r="B4435">
        <v>2013</v>
      </c>
      <c r="C4435" t="s">
        <v>17</v>
      </c>
      <c r="D4435" t="s">
        <v>40</v>
      </c>
      <c r="E4435" t="s">
        <v>27285</v>
      </c>
      <c r="F4435">
        <v>8</v>
      </c>
    </row>
    <row r="4436" spans="1:6" x14ac:dyDescent="0.25">
      <c r="A4436" t="s">
        <v>96</v>
      </c>
      <c r="B4436">
        <v>2013</v>
      </c>
      <c r="C4436" t="s">
        <v>17</v>
      </c>
      <c r="D4436" t="s">
        <v>102</v>
      </c>
      <c r="E4436" t="s">
        <v>27286</v>
      </c>
      <c r="F4436">
        <v>31</v>
      </c>
    </row>
    <row r="4437" spans="1:6" x14ac:dyDescent="0.25">
      <c r="A4437" t="s">
        <v>96</v>
      </c>
      <c r="B4437">
        <v>2013</v>
      </c>
      <c r="C4437" t="s">
        <v>17</v>
      </c>
      <c r="D4437" t="s">
        <v>107</v>
      </c>
      <c r="E4437" t="s">
        <v>27287</v>
      </c>
      <c r="F4437">
        <v>44</v>
      </c>
    </row>
    <row r="4438" spans="1:6" x14ac:dyDescent="0.25">
      <c r="A4438" t="s">
        <v>96</v>
      </c>
      <c r="B4438">
        <v>2013</v>
      </c>
      <c r="C4438" t="s">
        <v>17</v>
      </c>
      <c r="D4438" t="s">
        <v>39</v>
      </c>
      <c r="E4438" t="s">
        <v>27288</v>
      </c>
      <c r="F4438">
        <v>32</v>
      </c>
    </row>
    <row r="4439" spans="1:6" x14ac:dyDescent="0.25">
      <c r="A4439" t="s">
        <v>96</v>
      </c>
      <c r="B4439">
        <v>2013</v>
      </c>
      <c r="C4439" t="s">
        <v>17</v>
      </c>
      <c r="D4439" t="s">
        <v>103</v>
      </c>
      <c r="E4439" t="s">
        <v>27289</v>
      </c>
      <c r="F4439">
        <v>250</v>
      </c>
    </row>
    <row r="4440" spans="1:6" x14ac:dyDescent="0.25">
      <c r="A4440" t="s">
        <v>96</v>
      </c>
      <c r="B4440">
        <v>2013</v>
      </c>
      <c r="C4440" t="s">
        <v>22852</v>
      </c>
      <c r="D4440" t="s">
        <v>107</v>
      </c>
      <c r="E4440" t="s">
        <v>27290</v>
      </c>
      <c r="F4440">
        <v>13</v>
      </c>
    </row>
    <row r="4441" spans="1:6" x14ac:dyDescent="0.25">
      <c r="A4441" t="s">
        <v>96</v>
      </c>
      <c r="B4441">
        <v>2013</v>
      </c>
      <c r="C4441" t="s">
        <v>15</v>
      </c>
      <c r="D4441" t="s">
        <v>38</v>
      </c>
      <c r="E4441" t="s">
        <v>27291</v>
      </c>
      <c r="F4441">
        <v>2</v>
      </c>
    </row>
    <row r="4442" spans="1:6" x14ac:dyDescent="0.25">
      <c r="A4442" t="s">
        <v>96</v>
      </c>
      <c r="B4442">
        <v>2013</v>
      </c>
      <c r="C4442" t="s">
        <v>15</v>
      </c>
      <c r="D4442" t="s">
        <v>40</v>
      </c>
      <c r="E4442" t="s">
        <v>27292</v>
      </c>
      <c r="F4442">
        <v>1</v>
      </c>
    </row>
    <row r="4443" spans="1:6" x14ac:dyDescent="0.25">
      <c r="A4443" t="s">
        <v>96</v>
      </c>
      <c r="B4443">
        <v>2013</v>
      </c>
      <c r="C4443" t="s">
        <v>15</v>
      </c>
      <c r="D4443" t="s">
        <v>102</v>
      </c>
      <c r="E4443" t="s">
        <v>27293</v>
      </c>
      <c r="F4443">
        <v>3</v>
      </c>
    </row>
    <row r="4444" spans="1:6" x14ac:dyDescent="0.25">
      <c r="A4444" t="s">
        <v>96</v>
      </c>
      <c r="B4444">
        <v>2013</v>
      </c>
      <c r="C4444" t="s">
        <v>15</v>
      </c>
      <c r="D4444" t="s">
        <v>39</v>
      </c>
      <c r="E4444" t="s">
        <v>27294</v>
      </c>
      <c r="F4444">
        <v>10</v>
      </c>
    </row>
    <row r="4445" spans="1:6" x14ac:dyDescent="0.25">
      <c r="A4445" t="s">
        <v>96</v>
      </c>
      <c r="B4445">
        <v>2013</v>
      </c>
      <c r="C4445" t="s">
        <v>15</v>
      </c>
      <c r="D4445" t="s">
        <v>103</v>
      </c>
      <c r="E4445" t="s">
        <v>27295</v>
      </c>
      <c r="F4445">
        <v>23</v>
      </c>
    </row>
    <row r="4446" spans="1:6" x14ac:dyDescent="0.25">
      <c r="A4446" t="s">
        <v>96</v>
      </c>
      <c r="B4446">
        <v>2013</v>
      </c>
      <c r="C4446" t="s">
        <v>19</v>
      </c>
      <c r="D4446" t="s">
        <v>38</v>
      </c>
      <c r="E4446" t="s">
        <v>27296</v>
      </c>
      <c r="F4446">
        <v>5</v>
      </c>
    </row>
    <row r="4447" spans="1:6" x14ac:dyDescent="0.25">
      <c r="A4447" t="s">
        <v>96</v>
      </c>
      <c r="B4447">
        <v>2013</v>
      </c>
      <c r="C4447" t="s">
        <v>19</v>
      </c>
      <c r="D4447" t="s">
        <v>40</v>
      </c>
      <c r="E4447" t="s">
        <v>27297</v>
      </c>
      <c r="F4447">
        <v>4</v>
      </c>
    </row>
    <row r="4448" spans="1:6" x14ac:dyDescent="0.25">
      <c r="A4448" t="s">
        <v>96</v>
      </c>
      <c r="B4448">
        <v>2013</v>
      </c>
      <c r="C4448" t="s">
        <v>19</v>
      </c>
      <c r="D4448" t="s">
        <v>102</v>
      </c>
      <c r="E4448" t="s">
        <v>27298</v>
      </c>
      <c r="F4448">
        <v>21</v>
      </c>
    </row>
    <row r="4449" spans="1:6" x14ac:dyDescent="0.25">
      <c r="A4449" t="s">
        <v>96</v>
      </c>
      <c r="B4449">
        <v>2013</v>
      </c>
      <c r="C4449" t="s">
        <v>19</v>
      </c>
      <c r="D4449" t="s">
        <v>107</v>
      </c>
      <c r="E4449" t="s">
        <v>27299</v>
      </c>
      <c r="F4449">
        <v>24</v>
      </c>
    </row>
    <row r="4450" spans="1:6" x14ac:dyDescent="0.25">
      <c r="A4450" t="s">
        <v>96</v>
      </c>
      <c r="B4450">
        <v>2013</v>
      </c>
      <c r="C4450" t="s">
        <v>19</v>
      </c>
      <c r="D4450" t="s">
        <v>39</v>
      </c>
      <c r="E4450" t="s">
        <v>27300</v>
      </c>
      <c r="F4450">
        <v>38</v>
      </c>
    </row>
    <row r="4451" spans="1:6" x14ac:dyDescent="0.25">
      <c r="A4451" t="s">
        <v>96</v>
      </c>
      <c r="B4451">
        <v>2013</v>
      </c>
      <c r="C4451" t="s">
        <v>19</v>
      </c>
      <c r="D4451" t="s">
        <v>103</v>
      </c>
      <c r="E4451" t="s">
        <v>27301</v>
      </c>
      <c r="F4451">
        <v>197</v>
      </c>
    </row>
    <row r="4452" spans="1:6" x14ac:dyDescent="0.25">
      <c r="A4452" t="s">
        <v>96</v>
      </c>
      <c r="B4452">
        <v>2013</v>
      </c>
      <c r="C4452" t="s">
        <v>20</v>
      </c>
      <c r="D4452" t="s">
        <v>102</v>
      </c>
      <c r="E4452" t="s">
        <v>27302</v>
      </c>
      <c r="F4452">
        <v>2</v>
      </c>
    </row>
    <row r="4453" spans="1:6" x14ac:dyDescent="0.25">
      <c r="A4453" t="s">
        <v>96</v>
      </c>
      <c r="B4453">
        <v>2013</v>
      </c>
      <c r="C4453" t="s">
        <v>20</v>
      </c>
      <c r="D4453" t="s">
        <v>107</v>
      </c>
      <c r="E4453" t="s">
        <v>27303</v>
      </c>
      <c r="F4453">
        <v>3</v>
      </c>
    </row>
    <row r="4454" spans="1:6" x14ac:dyDescent="0.25">
      <c r="A4454" t="s">
        <v>96</v>
      </c>
      <c r="B4454">
        <v>2013</v>
      </c>
      <c r="C4454" t="s">
        <v>20</v>
      </c>
      <c r="D4454" t="s">
        <v>39</v>
      </c>
      <c r="E4454" t="s">
        <v>27304</v>
      </c>
      <c r="F4454">
        <v>1</v>
      </c>
    </row>
    <row r="4455" spans="1:6" x14ac:dyDescent="0.25">
      <c r="A4455" t="s">
        <v>96</v>
      </c>
      <c r="B4455">
        <v>2013</v>
      </c>
      <c r="C4455" t="s">
        <v>20</v>
      </c>
      <c r="D4455" t="s">
        <v>103</v>
      </c>
      <c r="E4455" t="s">
        <v>27305</v>
      </c>
      <c r="F4455">
        <v>17</v>
      </c>
    </row>
    <row r="4456" spans="1:6" x14ac:dyDescent="0.25">
      <c r="A4456" t="s">
        <v>96</v>
      </c>
      <c r="B4456">
        <v>2013</v>
      </c>
      <c r="C4456" t="s">
        <v>18</v>
      </c>
      <c r="D4456" t="s">
        <v>38</v>
      </c>
      <c r="E4456" t="s">
        <v>27306</v>
      </c>
      <c r="F4456">
        <v>6</v>
      </c>
    </row>
    <row r="4457" spans="1:6" x14ac:dyDescent="0.25">
      <c r="A4457" t="s">
        <v>96</v>
      </c>
      <c r="B4457">
        <v>2013</v>
      </c>
      <c r="C4457" t="s">
        <v>18</v>
      </c>
      <c r="D4457" t="s">
        <v>40</v>
      </c>
      <c r="E4457" t="s">
        <v>27307</v>
      </c>
      <c r="F4457">
        <v>3</v>
      </c>
    </row>
    <row r="4458" spans="1:6" x14ac:dyDescent="0.25">
      <c r="A4458" t="s">
        <v>96</v>
      </c>
      <c r="B4458">
        <v>2013</v>
      </c>
      <c r="C4458" t="s">
        <v>18</v>
      </c>
      <c r="D4458" t="s">
        <v>102</v>
      </c>
      <c r="E4458" t="s">
        <v>27308</v>
      </c>
      <c r="F4458">
        <v>18</v>
      </c>
    </row>
    <row r="4459" spans="1:6" x14ac:dyDescent="0.25">
      <c r="A4459" t="s">
        <v>96</v>
      </c>
      <c r="B4459">
        <v>2013</v>
      </c>
      <c r="C4459" t="s">
        <v>18</v>
      </c>
      <c r="D4459" t="s">
        <v>107</v>
      </c>
      <c r="E4459" t="s">
        <v>27309</v>
      </c>
      <c r="F4459">
        <v>15</v>
      </c>
    </row>
    <row r="4460" spans="1:6" x14ac:dyDescent="0.25">
      <c r="A4460" t="s">
        <v>96</v>
      </c>
      <c r="B4460">
        <v>2013</v>
      </c>
      <c r="C4460" t="s">
        <v>18</v>
      </c>
      <c r="D4460" t="s">
        <v>39</v>
      </c>
      <c r="E4460" t="s">
        <v>27310</v>
      </c>
      <c r="F4460">
        <v>23</v>
      </c>
    </row>
    <row r="4461" spans="1:6" x14ac:dyDescent="0.25">
      <c r="A4461" t="s">
        <v>96</v>
      </c>
      <c r="B4461">
        <v>2013</v>
      </c>
      <c r="C4461" t="s">
        <v>18</v>
      </c>
      <c r="D4461" t="s">
        <v>103</v>
      </c>
      <c r="E4461" t="s">
        <v>27311</v>
      </c>
      <c r="F4461">
        <v>112</v>
      </c>
    </row>
    <row r="4462" spans="1:6" x14ac:dyDescent="0.25">
      <c r="A4462" t="s">
        <v>96</v>
      </c>
      <c r="B4462">
        <v>2014</v>
      </c>
      <c r="C4462" t="s">
        <v>14</v>
      </c>
      <c r="D4462" t="s">
        <v>38</v>
      </c>
      <c r="E4462" t="s">
        <v>27312</v>
      </c>
      <c r="F4462">
        <v>16</v>
      </c>
    </row>
    <row r="4463" spans="1:6" x14ac:dyDescent="0.25">
      <c r="A4463" t="s">
        <v>96</v>
      </c>
      <c r="B4463">
        <v>2014</v>
      </c>
      <c r="C4463" t="s">
        <v>14</v>
      </c>
      <c r="D4463" t="s">
        <v>40</v>
      </c>
      <c r="E4463" t="s">
        <v>27313</v>
      </c>
      <c r="F4463">
        <v>9</v>
      </c>
    </row>
    <row r="4464" spans="1:6" x14ac:dyDescent="0.25">
      <c r="A4464" t="s">
        <v>96</v>
      </c>
      <c r="B4464">
        <v>2014</v>
      </c>
      <c r="C4464" t="s">
        <v>14</v>
      </c>
      <c r="D4464" t="s">
        <v>102</v>
      </c>
      <c r="E4464" t="s">
        <v>27314</v>
      </c>
      <c r="F4464">
        <v>41</v>
      </c>
    </row>
    <row r="4465" spans="1:6" x14ac:dyDescent="0.25">
      <c r="A4465" t="s">
        <v>96</v>
      </c>
      <c r="B4465">
        <v>2014</v>
      </c>
      <c r="C4465" t="s">
        <v>14</v>
      </c>
      <c r="D4465" t="s">
        <v>107</v>
      </c>
      <c r="E4465" t="s">
        <v>27315</v>
      </c>
      <c r="F4465">
        <v>50</v>
      </c>
    </row>
    <row r="4466" spans="1:6" x14ac:dyDescent="0.25">
      <c r="A4466" t="s">
        <v>96</v>
      </c>
      <c r="B4466">
        <v>2014</v>
      </c>
      <c r="C4466" t="s">
        <v>14</v>
      </c>
      <c r="D4466" t="s">
        <v>39</v>
      </c>
      <c r="E4466" t="s">
        <v>27316</v>
      </c>
      <c r="F4466">
        <v>55</v>
      </c>
    </row>
    <row r="4467" spans="1:6" x14ac:dyDescent="0.25">
      <c r="A4467" t="s">
        <v>96</v>
      </c>
      <c r="B4467">
        <v>2014</v>
      </c>
      <c r="C4467" t="s">
        <v>14</v>
      </c>
      <c r="D4467" t="s">
        <v>103</v>
      </c>
      <c r="E4467" t="s">
        <v>27317</v>
      </c>
      <c r="F4467">
        <v>193</v>
      </c>
    </row>
    <row r="4468" spans="1:6" x14ac:dyDescent="0.25">
      <c r="A4468" t="s">
        <v>96</v>
      </c>
      <c r="B4468">
        <v>2014</v>
      </c>
      <c r="C4468" t="s">
        <v>12</v>
      </c>
      <c r="D4468" t="s">
        <v>40</v>
      </c>
      <c r="E4468" t="s">
        <v>27318</v>
      </c>
      <c r="F4468">
        <v>1</v>
      </c>
    </row>
    <row r="4469" spans="1:6" x14ac:dyDescent="0.25">
      <c r="A4469" t="s">
        <v>96</v>
      </c>
      <c r="B4469">
        <v>2014</v>
      </c>
      <c r="C4469" t="s">
        <v>12</v>
      </c>
      <c r="D4469" t="s">
        <v>102</v>
      </c>
      <c r="E4469" t="s">
        <v>27319</v>
      </c>
      <c r="F4469">
        <v>4</v>
      </c>
    </row>
    <row r="4470" spans="1:6" x14ac:dyDescent="0.25">
      <c r="A4470" t="s">
        <v>96</v>
      </c>
      <c r="B4470">
        <v>2014</v>
      </c>
      <c r="C4470" t="s">
        <v>12</v>
      </c>
      <c r="D4470" t="s">
        <v>107</v>
      </c>
      <c r="E4470" t="s">
        <v>27320</v>
      </c>
      <c r="F4470">
        <v>7</v>
      </c>
    </row>
    <row r="4471" spans="1:6" x14ac:dyDescent="0.25">
      <c r="A4471" t="s">
        <v>96</v>
      </c>
      <c r="B4471">
        <v>2014</v>
      </c>
      <c r="C4471" t="s">
        <v>12</v>
      </c>
      <c r="D4471" t="s">
        <v>39</v>
      </c>
      <c r="E4471" t="s">
        <v>27321</v>
      </c>
      <c r="F4471">
        <v>9</v>
      </c>
    </row>
    <row r="4472" spans="1:6" x14ac:dyDescent="0.25">
      <c r="A4472" t="s">
        <v>96</v>
      </c>
      <c r="B4472">
        <v>2014</v>
      </c>
      <c r="C4472" t="s">
        <v>12</v>
      </c>
      <c r="D4472" t="s">
        <v>103</v>
      </c>
      <c r="E4472" t="s">
        <v>27322</v>
      </c>
      <c r="F4472">
        <v>39</v>
      </c>
    </row>
    <row r="4473" spans="1:6" x14ac:dyDescent="0.25">
      <c r="A4473" t="s">
        <v>96</v>
      </c>
      <c r="B4473">
        <v>2014</v>
      </c>
      <c r="C4473" t="s">
        <v>22</v>
      </c>
      <c r="D4473" t="s">
        <v>38</v>
      </c>
      <c r="E4473" t="s">
        <v>27323</v>
      </c>
      <c r="F4473">
        <v>9</v>
      </c>
    </row>
    <row r="4474" spans="1:6" x14ac:dyDescent="0.25">
      <c r="A4474" t="s">
        <v>96</v>
      </c>
      <c r="B4474">
        <v>2014</v>
      </c>
      <c r="C4474" t="s">
        <v>22</v>
      </c>
      <c r="D4474" t="s">
        <v>40</v>
      </c>
      <c r="E4474" t="s">
        <v>27324</v>
      </c>
      <c r="F4474">
        <v>6</v>
      </c>
    </row>
    <row r="4475" spans="1:6" x14ac:dyDescent="0.25">
      <c r="A4475" t="s">
        <v>96</v>
      </c>
      <c r="B4475">
        <v>2014</v>
      </c>
      <c r="C4475" t="s">
        <v>22</v>
      </c>
      <c r="D4475" t="s">
        <v>102</v>
      </c>
      <c r="E4475" t="s">
        <v>27325</v>
      </c>
      <c r="F4475">
        <v>11</v>
      </c>
    </row>
    <row r="4476" spans="1:6" x14ac:dyDescent="0.25">
      <c r="A4476" t="s">
        <v>96</v>
      </c>
      <c r="B4476">
        <v>2014</v>
      </c>
      <c r="C4476" t="s">
        <v>22</v>
      </c>
      <c r="D4476" t="s">
        <v>107</v>
      </c>
      <c r="E4476" t="s">
        <v>27326</v>
      </c>
      <c r="F4476">
        <v>19</v>
      </c>
    </row>
    <row r="4477" spans="1:6" x14ac:dyDescent="0.25">
      <c r="A4477" t="s">
        <v>96</v>
      </c>
      <c r="B4477">
        <v>2014</v>
      </c>
      <c r="C4477" t="s">
        <v>22</v>
      </c>
      <c r="D4477" t="s">
        <v>39</v>
      </c>
      <c r="E4477" t="s">
        <v>27327</v>
      </c>
      <c r="F4477">
        <v>25</v>
      </c>
    </row>
    <row r="4478" spans="1:6" x14ac:dyDescent="0.25">
      <c r="A4478" t="s">
        <v>96</v>
      </c>
      <c r="B4478">
        <v>2014</v>
      </c>
      <c r="C4478" t="s">
        <v>22</v>
      </c>
      <c r="D4478" t="s">
        <v>103</v>
      </c>
      <c r="E4478" t="s">
        <v>27328</v>
      </c>
      <c r="F4478">
        <v>122</v>
      </c>
    </row>
    <row r="4479" spans="1:6" x14ac:dyDescent="0.25">
      <c r="A4479" t="s">
        <v>96</v>
      </c>
      <c r="B4479">
        <v>2014</v>
      </c>
      <c r="C4479" t="s">
        <v>23</v>
      </c>
      <c r="D4479" t="s">
        <v>38</v>
      </c>
      <c r="E4479" t="s">
        <v>27329</v>
      </c>
      <c r="F4479">
        <v>7</v>
      </c>
    </row>
    <row r="4480" spans="1:6" x14ac:dyDescent="0.25">
      <c r="A4480" t="s">
        <v>96</v>
      </c>
      <c r="B4480">
        <v>2014</v>
      </c>
      <c r="C4480" t="s">
        <v>23</v>
      </c>
      <c r="D4480" t="s">
        <v>40</v>
      </c>
      <c r="E4480" t="s">
        <v>27330</v>
      </c>
      <c r="F4480">
        <v>2</v>
      </c>
    </row>
    <row r="4481" spans="1:6" x14ac:dyDescent="0.25">
      <c r="A4481" t="s">
        <v>96</v>
      </c>
      <c r="B4481">
        <v>2014</v>
      </c>
      <c r="C4481" t="s">
        <v>23</v>
      </c>
      <c r="D4481" t="s">
        <v>102</v>
      </c>
      <c r="E4481" t="s">
        <v>27331</v>
      </c>
      <c r="F4481">
        <v>10</v>
      </c>
    </row>
    <row r="4482" spans="1:6" x14ac:dyDescent="0.25">
      <c r="A4482" t="s">
        <v>96</v>
      </c>
      <c r="B4482">
        <v>2014</v>
      </c>
      <c r="C4482" t="s">
        <v>23</v>
      </c>
      <c r="D4482" t="s">
        <v>107</v>
      </c>
      <c r="E4482" t="s">
        <v>27332</v>
      </c>
      <c r="F4482">
        <v>9</v>
      </c>
    </row>
    <row r="4483" spans="1:6" x14ac:dyDescent="0.25">
      <c r="A4483" t="s">
        <v>96</v>
      </c>
      <c r="B4483">
        <v>2014</v>
      </c>
      <c r="C4483" t="s">
        <v>23</v>
      </c>
      <c r="D4483" t="s">
        <v>39</v>
      </c>
      <c r="E4483" t="s">
        <v>27333</v>
      </c>
      <c r="F4483">
        <v>14</v>
      </c>
    </row>
    <row r="4484" spans="1:6" x14ac:dyDescent="0.25">
      <c r="A4484" t="s">
        <v>96</v>
      </c>
      <c r="B4484">
        <v>2014</v>
      </c>
      <c r="C4484" t="s">
        <v>23</v>
      </c>
      <c r="D4484" t="s">
        <v>103</v>
      </c>
      <c r="E4484" t="s">
        <v>27334</v>
      </c>
      <c r="F4484">
        <v>125</v>
      </c>
    </row>
    <row r="4485" spans="1:6" x14ac:dyDescent="0.25">
      <c r="A4485" t="s">
        <v>96</v>
      </c>
      <c r="B4485">
        <v>2014</v>
      </c>
      <c r="C4485" t="s">
        <v>21</v>
      </c>
      <c r="D4485" t="s">
        <v>38</v>
      </c>
      <c r="E4485" t="s">
        <v>27335</v>
      </c>
      <c r="F4485">
        <v>12</v>
      </c>
    </row>
    <row r="4486" spans="1:6" x14ac:dyDescent="0.25">
      <c r="A4486" t="s">
        <v>96</v>
      </c>
      <c r="B4486">
        <v>2014</v>
      </c>
      <c r="C4486" t="s">
        <v>21</v>
      </c>
      <c r="D4486" t="s">
        <v>40</v>
      </c>
      <c r="E4486" t="s">
        <v>27336</v>
      </c>
      <c r="F4486">
        <v>2</v>
      </c>
    </row>
    <row r="4487" spans="1:6" x14ac:dyDescent="0.25">
      <c r="A4487" t="s">
        <v>96</v>
      </c>
      <c r="B4487">
        <v>2014</v>
      </c>
      <c r="C4487" t="s">
        <v>21</v>
      </c>
      <c r="D4487" t="s">
        <v>102</v>
      </c>
      <c r="E4487" t="s">
        <v>27337</v>
      </c>
      <c r="F4487">
        <v>10</v>
      </c>
    </row>
    <row r="4488" spans="1:6" x14ac:dyDescent="0.25">
      <c r="A4488" t="s">
        <v>96</v>
      </c>
      <c r="B4488">
        <v>2014</v>
      </c>
      <c r="C4488" t="s">
        <v>21</v>
      </c>
      <c r="D4488" t="s">
        <v>107</v>
      </c>
      <c r="E4488" t="s">
        <v>27338</v>
      </c>
      <c r="F4488">
        <v>8</v>
      </c>
    </row>
    <row r="4489" spans="1:6" x14ac:dyDescent="0.25">
      <c r="A4489" t="s">
        <v>96</v>
      </c>
      <c r="B4489">
        <v>2014</v>
      </c>
      <c r="C4489" t="s">
        <v>21</v>
      </c>
      <c r="D4489" t="s">
        <v>39</v>
      </c>
      <c r="E4489" t="s">
        <v>27339</v>
      </c>
      <c r="F4489">
        <v>11</v>
      </c>
    </row>
    <row r="4490" spans="1:6" x14ac:dyDescent="0.25">
      <c r="A4490" t="s">
        <v>96</v>
      </c>
      <c r="B4490">
        <v>2014</v>
      </c>
      <c r="C4490" t="s">
        <v>21</v>
      </c>
      <c r="D4490" t="s">
        <v>103</v>
      </c>
      <c r="E4490" t="s">
        <v>27340</v>
      </c>
      <c r="F4490">
        <v>40</v>
      </c>
    </row>
    <row r="4491" spans="1:6" x14ac:dyDescent="0.25">
      <c r="A4491" t="s">
        <v>96</v>
      </c>
      <c r="B4491">
        <v>2014</v>
      </c>
      <c r="C4491" t="s">
        <v>17</v>
      </c>
      <c r="D4491" t="s">
        <v>38</v>
      </c>
      <c r="E4491" t="s">
        <v>27341</v>
      </c>
      <c r="F4491">
        <v>15</v>
      </c>
    </row>
    <row r="4492" spans="1:6" x14ac:dyDescent="0.25">
      <c r="A4492" t="s">
        <v>96</v>
      </c>
      <c r="B4492">
        <v>2014</v>
      </c>
      <c r="C4492" t="s">
        <v>17</v>
      </c>
      <c r="D4492" t="s">
        <v>40</v>
      </c>
      <c r="E4492" t="s">
        <v>27342</v>
      </c>
      <c r="F4492">
        <v>2</v>
      </c>
    </row>
    <row r="4493" spans="1:6" x14ac:dyDescent="0.25">
      <c r="A4493" t="s">
        <v>96</v>
      </c>
      <c r="B4493">
        <v>2014</v>
      </c>
      <c r="C4493" t="s">
        <v>17</v>
      </c>
      <c r="D4493" t="s">
        <v>102</v>
      </c>
      <c r="E4493" t="s">
        <v>27343</v>
      </c>
      <c r="F4493">
        <v>31</v>
      </c>
    </row>
    <row r="4494" spans="1:6" x14ac:dyDescent="0.25">
      <c r="A4494" t="s">
        <v>96</v>
      </c>
      <c r="B4494">
        <v>2014</v>
      </c>
      <c r="C4494" t="s">
        <v>17</v>
      </c>
      <c r="D4494" t="s">
        <v>107</v>
      </c>
      <c r="E4494" t="s">
        <v>27344</v>
      </c>
      <c r="F4494">
        <v>32</v>
      </c>
    </row>
    <row r="4495" spans="1:6" x14ac:dyDescent="0.25">
      <c r="A4495" t="s">
        <v>96</v>
      </c>
      <c r="B4495">
        <v>2014</v>
      </c>
      <c r="C4495" t="s">
        <v>17</v>
      </c>
      <c r="D4495" t="s">
        <v>39</v>
      </c>
      <c r="E4495" t="s">
        <v>27345</v>
      </c>
      <c r="F4495">
        <v>37</v>
      </c>
    </row>
    <row r="4496" spans="1:6" x14ac:dyDescent="0.25">
      <c r="A4496" t="s">
        <v>96</v>
      </c>
      <c r="B4496">
        <v>2014</v>
      </c>
      <c r="C4496" t="s">
        <v>17</v>
      </c>
      <c r="D4496" t="s">
        <v>103</v>
      </c>
      <c r="E4496" t="s">
        <v>27346</v>
      </c>
      <c r="F4496">
        <v>277</v>
      </c>
    </row>
    <row r="4497" spans="1:6" x14ac:dyDescent="0.25">
      <c r="A4497" t="s">
        <v>96</v>
      </c>
      <c r="B4497">
        <v>2014</v>
      </c>
      <c r="C4497" t="s">
        <v>22852</v>
      </c>
      <c r="D4497" t="s">
        <v>38</v>
      </c>
      <c r="E4497" t="s">
        <v>27347</v>
      </c>
      <c r="F4497">
        <v>2</v>
      </c>
    </row>
    <row r="4498" spans="1:6" x14ac:dyDescent="0.25">
      <c r="A4498" t="s">
        <v>96</v>
      </c>
      <c r="B4498">
        <v>2014</v>
      </c>
      <c r="C4498" t="s">
        <v>22852</v>
      </c>
      <c r="D4498" t="s">
        <v>40</v>
      </c>
      <c r="E4498" t="s">
        <v>27348</v>
      </c>
      <c r="F4498">
        <v>1</v>
      </c>
    </row>
    <row r="4499" spans="1:6" x14ac:dyDescent="0.25">
      <c r="A4499" t="s">
        <v>96</v>
      </c>
      <c r="B4499">
        <v>2014</v>
      </c>
      <c r="C4499" t="s">
        <v>22852</v>
      </c>
      <c r="D4499" t="s">
        <v>102</v>
      </c>
      <c r="E4499" t="s">
        <v>27349</v>
      </c>
      <c r="F4499">
        <v>8</v>
      </c>
    </row>
    <row r="4500" spans="1:6" x14ac:dyDescent="0.25">
      <c r="A4500" t="s">
        <v>96</v>
      </c>
      <c r="B4500">
        <v>2014</v>
      </c>
      <c r="C4500" t="s">
        <v>22852</v>
      </c>
      <c r="D4500" t="s">
        <v>107</v>
      </c>
      <c r="E4500" t="s">
        <v>27350</v>
      </c>
      <c r="F4500">
        <v>6</v>
      </c>
    </row>
    <row r="4501" spans="1:6" x14ac:dyDescent="0.25">
      <c r="A4501" t="s">
        <v>96</v>
      </c>
      <c r="B4501">
        <v>2014</v>
      </c>
      <c r="C4501" t="s">
        <v>22852</v>
      </c>
      <c r="D4501" t="s">
        <v>39</v>
      </c>
      <c r="E4501" t="s">
        <v>27351</v>
      </c>
      <c r="F4501">
        <v>6</v>
      </c>
    </row>
    <row r="4502" spans="1:6" x14ac:dyDescent="0.25">
      <c r="A4502" t="s">
        <v>96</v>
      </c>
      <c r="B4502">
        <v>2014</v>
      </c>
      <c r="C4502" t="s">
        <v>22852</v>
      </c>
      <c r="D4502" t="s">
        <v>103</v>
      </c>
      <c r="E4502" t="s">
        <v>27352</v>
      </c>
      <c r="F4502">
        <v>35</v>
      </c>
    </row>
    <row r="4503" spans="1:6" x14ac:dyDescent="0.25">
      <c r="A4503" t="s">
        <v>96</v>
      </c>
      <c r="B4503">
        <v>2014</v>
      </c>
      <c r="C4503" t="s">
        <v>19</v>
      </c>
      <c r="D4503" t="s">
        <v>38</v>
      </c>
      <c r="E4503" t="s">
        <v>27353</v>
      </c>
      <c r="F4503">
        <v>11</v>
      </c>
    </row>
    <row r="4504" spans="1:6" x14ac:dyDescent="0.25">
      <c r="A4504" t="s">
        <v>96</v>
      </c>
      <c r="B4504">
        <v>2014</v>
      </c>
      <c r="C4504" t="s">
        <v>19</v>
      </c>
      <c r="D4504" t="s">
        <v>40</v>
      </c>
      <c r="E4504" t="s">
        <v>27354</v>
      </c>
      <c r="F4504">
        <v>3</v>
      </c>
    </row>
    <row r="4505" spans="1:6" x14ac:dyDescent="0.25">
      <c r="A4505" t="s">
        <v>96</v>
      </c>
      <c r="B4505">
        <v>2014</v>
      </c>
      <c r="C4505" t="s">
        <v>19</v>
      </c>
      <c r="D4505" t="s">
        <v>102</v>
      </c>
      <c r="E4505" t="s">
        <v>27355</v>
      </c>
      <c r="F4505">
        <v>24</v>
      </c>
    </row>
    <row r="4506" spans="1:6" x14ac:dyDescent="0.25">
      <c r="A4506" t="s">
        <v>96</v>
      </c>
      <c r="B4506">
        <v>2014</v>
      </c>
      <c r="C4506" t="s">
        <v>19</v>
      </c>
      <c r="D4506" t="s">
        <v>107</v>
      </c>
      <c r="E4506" t="s">
        <v>27356</v>
      </c>
      <c r="F4506">
        <v>20</v>
      </c>
    </row>
    <row r="4507" spans="1:6" x14ac:dyDescent="0.25">
      <c r="A4507" t="s">
        <v>96</v>
      </c>
      <c r="B4507">
        <v>2014</v>
      </c>
      <c r="C4507" t="s">
        <v>19</v>
      </c>
      <c r="D4507" t="s">
        <v>39</v>
      </c>
      <c r="E4507" t="s">
        <v>27357</v>
      </c>
      <c r="F4507">
        <v>27</v>
      </c>
    </row>
    <row r="4508" spans="1:6" x14ac:dyDescent="0.25">
      <c r="A4508" t="s">
        <v>96</v>
      </c>
      <c r="B4508">
        <v>2014</v>
      </c>
      <c r="C4508" t="s">
        <v>19</v>
      </c>
      <c r="D4508" t="s">
        <v>103</v>
      </c>
      <c r="E4508" t="s">
        <v>27358</v>
      </c>
      <c r="F4508">
        <v>162</v>
      </c>
    </row>
    <row r="4509" spans="1:6" x14ac:dyDescent="0.25">
      <c r="A4509" t="s">
        <v>96</v>
      </c>
      <c r="B4509">
        <v>2014</v>
      </c>
      <c r="C4509" t="s">
        <v>20</v>
      </c>
      <c r="D4509" t="s">
        <v>38</v>
      </c>
      <c r="E4509" t="s">
        <v>27359</v>
      </c>
      <c r="F4509">
        <v>8</v>
      </c>
    </row>
    <row r="4510" spans="1:6" x14ac:dyDescent="0.25">
      <c r="A4510" t="s">
        <v>96</v>
      </c>
      <c r="B4510">
        <v>2014</v>
      </c>
      <c r="C4510" t="s">
        <v>20</v>
      </c>
      <c r="D4510" t="s">
        <v>40</v>
      </c>
      <c r="E4510" t="s">
        <v>27360</v>
      </c>
      <c r="F4510">
        <v>2</v>
      </c>
    </row>
    <row r="4511" spans="1:6" x14ac:dyDescent="0.25">
      <c r="A4511" t="s">
        <v>96</v>
      </c>
      <c r="B4511">
        <v>2014</v>
      </c>
      <c r="C4511" t="s">
        <v>20</v>
      </c>
      <c r="D4511" t="s">
        <v>102</v>
      </c>
      <c r="E4511" t="s">
        <v>27361</v>
      </c>
      <c r="F4511">
        <v>6</v>
      </c>
    </row>
    <row r="4512" spans="1:6" x14ac:dyDescent="0.25">
      <c r="A4512" t="s">
        <v>96</v>
      </c>
      <c r="B4512">
        <v>2014</v>
      </c>
      <c r="C4512" t="s">
        <v>20</v>
      </c>
      <c r="D4512" t="s">
        <v>107</v>
      </c>
      <c r="E4512" t="s">
        <v>27362</v>
      </c>
      <c r="F4512">
        <v>10</v>
      </c>
    </row>
    <row r="4513" spans="1:6" x14ac:dyDescent="0.25">
      <c r="A4513" t="s">
        <v>96</v>
      </c>
      <c r="B4513">
        <v>2014</v>
      </c>
      <c r="C4513" t="s">
        <v>20</v>
      </c>
      <c r="D4513" t="s">
        <v>39</v>
      </c>
      <c r="E4513" t="s">
        <v>27363</v>
      </c>
      <c r="F4513">
        <v>9</v>
      </c>
    </row>
    <row r="4514" spans="1:6" x14ac:dyDescent="0.25">
      <c r="A4514" t="s">
        <v>96</v>
      </c>
      <c r="B4514">
        <v>2014</v>
      </c>
      <c r="C4514" t="s">
        <v>20</v>
      </c>
      <c r="D4514" t="s">
        <v>103</v>
      </c>
      <c r="E4514" t="s">
        <v>27364</v>
      </c>
      <c r="F4514">
        <v>41</v>
      </c>
    </row>
    <row r="4515" spans="1:6" x14ac:dyDescent="0.25">
      <c r="A4515" t="s">
        <v>96</v>
      </c>
      <c r="B4515">
        <v>2014</v>
      </c>
      <c r="C4515" t="s">
        <v>18</v>
      </c>
      <c r="D4515" t="s">
        <v>38</v>
      </c>
      <c r="E4515" t="s">
        <v>27365</v>
      </c>
      <c r="F4515">
        <v>12</v>
      </c>
    </row>
    <row r="4516" spans="1:6" x14ac:dyDescent="0.25">
      <c r="A4516" t="s">
        <v>96</v>
      </c>
      <c r="B4516">
        <v>2014</v>
      </c>
      <c r="C4516" t="s">
        <v>18</v>
      </c>
      <c r="D4516" t="s">
        <v>40</v>
      </c>
      <c r="E4516" t="s">
        <v>27366</v>
      </c>
      <c r="F4516">
        <v>2</v>
      </c>
    </row>
    <row r="4517" spans="1:6" x14ac:dyDescent="0.25">
      <c r="A4517" t="s">
        <v>96</v>
      </c>
      <c r="B4517">
        <v>2014</v>
      </c>
      <c r="C4517" t="s">
        <v>18</v>
      </c>
      <c r="D4517" t="s">
        <v>102</v>
      </c>
      <c r="E4517" t="s">
        <v>27367</v>
      </c>
      <c r="F4517">
        <v>10</v>
      </c>
    </row>
    <row r="4518" spans="1:6" x14ac:dyDescent="0.25">
      <c r="A4518" t="s">
        <v>96</v>
      </c>
      <c r="B4518">
        <v>2014</v>
      </c>
      <c r="C4518" t="s">
        <v>18</v>
      </c>
      <c r="D4518" t="s">
        <v>107</v>
      </c>
      <c r="E4518" t="s">
        <v>27368</v>
      </c>
      <c r="F4518">
        <v>20</v>
      </c>
    </row>
    <row r="4519" spans="1:6" x14ac:dyDescent="0.25">
      <c r="A4519" t="s">
        <v>96</v>
      </c>
      <c r="B4519">
        <v>2014</v>
      </c>
      <c r="C4519" t="s">
        <v>18</v>
      </c>
      <c r="D4519" t="s">
        <v>39</v>
      </c>
      <c r="E4519" t="s">
        <v>27369</v>
      </c>
      <c r="F4519">
        <v>19</v>
      </c>
    </row>
    <row r="4520" spans="1:6" x14ac:dyDescent="0.25">
      <c r="A4520" t="s">
        <v>96</v>
      </c>
      <c r="B4520">
        <v>2014</v>
      </c>
      <c r="C4520" t="s">
        <v>18</v>
      </c>
      <c r="D4520" t="s">
        <v>103</v>
      </c>
      <c r="E4520" t="s">
        <v>27370</v>
      </c>
      <c r="F4520">
        <v>144</v>
      </c>
    </row>
    <row r="4521" spans="1:6" x14ac:dyDescent="0.25">
      <c r="A4521" t="s">
        <v>97</v>
      </c>
      <c r="B4521">
        <v>2010</v>
      </c>
      <c r="C4521" t="s">
        <v>14</v>
      </c>
      <c r="D4521" t="s">
        <v>38</v>
      </c>
      <c r="E4521" t="s">
        <v>27371</v>
      </c>
      <c r="F4521">
        <v>7</v>
      </c>
    </row>
    <row r="4522" spans="1:6" x14ac:dyDescent="0.25">
      <c r="A4522" t="s">
        <v>97</v>
      </c>
      <c r="B4522">
        <v>2010</v>
      </c>
      <c r="C4522" t="s">
        <v>14</v>
      </c>
      <c r="D4522" t="s">
        <v>40</v>
      </c>
      <c r="E4522" t="s">
        <v>27372</v>
      </c>
      <c r="F4522">
        <v>3</v>
      </c>
    </row>
    <row r="4523" spans="1:6" x14ac:dyDescent="0.25">
      <c r="A4523" t="s">
        <v>97</v>
      </c>
      <c r="B4523">
        <v>2010</v>
      </c>
      <c r="C4523" t="s">
        <v>14</v>
      </c>
      <c r="D4523" t="s">
        <v>102</v>
      </c>
      <c r="E4523" t="s">
        <v>27373</v>
      </c>
      <c r="F4523">
        <v>20</v>
      </c>
    </row>
    <row r="4524" spans="1:6" x14ac:dyDescent="0.25">
      <c r="A4524" t="s">
        <v>97</v>
      </c>
      <c r="B4524">
        <v>2010</v>
      </c>
      <c r="C4524" t="s">
        <v>14</v>
      </c>
      <c r="D4524" t="s">
        <v>107</v>
      </c>
      <c r="E4524" t="s">
        <v>27374</v>
      </c>
      <c r="F4524">
        <v>31</v>
      </c>
    </row>
    <row r="4525" spans="1:6" x14ac:dyDescent="0.25">
      <c r="A4525" t="s">
        <v>97</v>
      </c>
      <c r="B4525">
        <v>2010</v>
      </c>
      <c r="C4525" t="s">
        <v>14</v>
      </c>
      <c r="D4525" t="s">
        <v>39</v>
      </c>
      <c r="E4525" t="s">
        <v>27375</v>
      </c>
      <c r="F4525">
        <v>32</v>
      </c>
    </row>
    <row r="4526" spans="1:6" x14ac:dyDescent="0.25">
      <c r="A4526" t="s">
        <v>97</v>
      </c>
      <c r="B4526">
        <v>2010</v>
      </c>
      <c r="C4526" t="s">
        <v>14</v>
      </c>
      <c r="D4526" t="s">
        <v>103</v>
      </c>
      <c r="E4526" t="s">
        <v>27376</v>
      </c>
      <c r="F4526">
        <v>171</v>
      </c>
    </row>
    <row r="4527" spans="1:6" x14ac:dyDescent="0.25">
      <c r="A4527" t="s">
        <v>97</v>
      </c>
      <c r="B4527">
        <v>2010</v>
      </c>
      <c r="C4527" t="s">
        <v>12</v>
      </c>
      <c r="D4527" t="s">
        <v>38</v>
      </c>
      <c r="E4527" t="s">
        <v>27377</v>
      </c>
      <c r="F4527">
        <v>1</v>
      </c>
    </row>
    <row r="4528" spans="1:6" x14ac:dyDescent="0.25">
      <c r="A4528" t="s">
        <v>97</v>
      </c>
      <c r="B4528">
        <v>2010</v>
      </c>
      <c r="C4528" t="s">
        <v>12</v>
      </c>
      <c r="D4528" t="s">
        <v>102</v>
      </c>
      <c r="E4528" t="s">
        <v>27378</v>
      </c>
      <c r="F4528">
        <v>1</v>
      </c>
    </row>
    <row r="4529" spans="1:6" x14ac:dyDescent="0.25">
      <c r="A4529" t="s">
        <v>97</v>
      </c>
      <c r="B4529">
        <v>2010</v>
      </c>
      <c r="C4529" t="s">
        <v>12</v>
      </c>
      <c r="D4529" t="s">
        <v>39</v>
      </c>
      <c r="E4529" t="s">
        <v>27379</v>
      </c>
      <c r="F4529">
        <v>5</v>
      </c>
    </row>
    <row r="4530" spans="1:6" x14ac:dyDescent="0.25">
      <c r="A4530" t="s">
        <v>97</v>
      </c>
      <c r="B4530">
        <v>2010</v>
      </c>
      <c r="C4530" t="s">
        <v>12</v>
      </c>
      <c r="D4530" t="s">
        <v>103</v>
      </c>
      <c r="E4530" t="s">
        <v>27380</v>
      </c>
      <c r="F4530">
        <v>29</v>
      </c>
    </row>
    <row r="4531" spans="1:6" x14ac:dyDescent="0.25">
      <c r="A4531" t="s">
        <v>97</v>
      </c>
      <c r="B4531">
        <v>2010</v>
      </c>
      <c r="C4531" t="s">
        <v>22</v>
      </c>
      <c r="D4531" t="s">
        <v>38</v>
      </c>
      <c r="E4531" t="s">
        <v>27381</v>
      </c>
      <c r="F4531">
        <v>6</v>
      </c>
    </row>
    <row r="4532" spans="1:6" x14ac:dyDescent="0.25">
      <c r="A4532" t="s">
        <v>97</v>
      </c>
      <c r="B4532">
        <v>2010</v>
      </c>
      <c r="C4532" t="s">
        <v>22</v>
      </c>
      <c r="D4532" t="s">
        <v>40</v>
      </c>
      <c r="E4532" t="s">
        <v>27382</v>
      </c>
      <c r="F4532">
        <v>2</v>
      </c>
    </row>
    <row r="4533" spans="1:6" x14ac:dyDescent="0.25">
      <c r="A4533" t="s">
        <v>97</v>
      </c>
      <c r="B4533">
        <v>2010</v>
      </c>
      <c r="C4533" t="s">
        <v>22</v>
      </c>
      <c r="D4533" t="s">
        <v>102</v>
      </c>
      <c r="E4533" t="s">
        <v>27383</v>
      </c>
      <c r="F4533">
        <v>9</v>
      </c>
    </row>
    <row r="4534" spans="1:6" x14ac:dyDescent="0.25">
      <c r="A4534" t="s">
        <v>97</v>
      </c>
      <c r="B4534">
        <v>2010</v>
      </c>
      <c r="C4534" t="s">
        <v>22</v>
      </c>
      <c r="D4534" t="s">
        <v>107</v>
      </c>
      <c r="E4534" t="s">
        <v>27384</v>
      </c>
      <c r="F4534">
        <v>8</v>
      </c>
    </row>
    <row r="4535" spans="1:6" x14ac:dyDescent="0.25">
      <c r="A4535" t="s">
        <v>97</v>
      </c>
      <c r="B4535">
        <v>2010</v>
      </c>
      <c r="C4535" t="s">
        <v>22</v>
      </c>
      <c r="D4535" t="s">
        <v>39</v>
      </c>
      <c r="E4535" t="s">
        <v>27385</v>
      </c>
      <c r="F4535">
        <v>31</v>
      </c>
    </row>
    <row r="4536" spans="1:6" x14ac:dyDescent="0.25">
      <c r="A4536" t="s">
        <v>97</v>
      </c>
      <c r="B4536">
        <v>2010</v>
      </c>
      <c r="C4536" t="s">
        <v>22</v>
      </c>
      <c r="D4536" t="s">
        <v>103</v>
      </c>
      <c r="E4536" t="s">
        <v>27386</v>
      </c>
      <c r="F4536">
        <v>117</v>
      </c>
    </row>
    <row r="4537" spans="1:6" x14ac:dyDescent="0.25">
      <c r="A4537" t="s">
        <v>97</v>
      </c>
      <c r="B4537">
        <v>2010</v>
      </c>
      <c r="C4537" t="s">
        <v>23</v>
      </c>
      <c r="D4537" t="s">
        <v>38</v>
      </c>
      <c r="E4537" t="s">
        <v>27387</v>
      </c>
      <c r="F4537">
        <v>4</v>
      </c>
    </row>
    <row r="4538" spans="1:6" x14ac:dyDescent="0.25">
      <c r="A4538" t="s">
        <v>97</v>
      </c>
      <c r="B4538">
        <v>2010</v>
      </c>
      <c r="C4538" t="s">
        <v>23</v>
      </c>
      <c r="D4538" t="s">
        <v>40</v>
      </c>
      <c r="E4538" t="s">
        <v>27388</v>
      </c>
      <c r="F4538">
        <v>1</v>
      </c>
    </row>
    <row r="4539" spans="1:6" x14ac:dyDescent="0.25">
      <c r="A4539" t="s">
        <v>97</v>
      </c>
      <c r="B4539">
        <v>2010</v>
      </c>
      <c r="C4539" t="s">
        <v>23</v>
      </c>
      <c r="D4539" t="s">
        <v>102</v>
      </c>
      <c r="E4539" t="s">
        <v>27389</v>
      </c>
      <c r="F4539">
        <v>5</v>
      </c>
    </row>
    <row r="4540" spans="1:6" x14ac:dyDescent="0.25">
      <c r="A4540" t="s">
        <v>97</v>
      </c>
      <c r="B4540">
        <v>2010</v>
      </c>
      <c r="C4540" t="s">
        <v>23</v>
      </c>
      <c r="D4540" t="s">
        <v>107</v>
      </c>
      <c r="E4540" t="s">
        <v>27390</v>
      </c>
      <c r="F4540">
        <v>14</v>
      </c>
    </row>
    <row r="4541" spans="1:6" x14ac:dyDescent="0.25">
      <c r="A4541" t="s">
        <v>97</v>
      </c>
      <c r="B4541">
        <v>2010</v>
      </c>
      <c r="C4541" t="s">
        <v>23</v>
      </c>
      <c r="D4541" t="s">
        <v>39</v>
      </c>
      <c r="E4541" t="s">
        <v>27391</v>
      </c>
      <c r="F4541">
        <v>16</v>
      </c>
    </row>
    <row r="4542" spans="1:6" x14ac:dyDescent="0.25">
      <c r="A4542" t="s">
        <v>97</v>
      </c>
      <c r="B4542">
        <v>2010</v>
      </c>
      <c r="C4542" t="s">
        <v>23</v>
      </c>
      <c r="D4542" t="s">
        <v>103</v>
      </c>
      <c r="E4542" t="s">
        <v>27392</v>
      </c>
      <c r="F4542">
        <v>123</v>
      </c>
    </row>
    <row r="4543" spans="1:6" x14ac:dyDescent="0.25">
      <c r="A4543" t="s">
        <v>97</v>
      </c>
      <c r="B4543">
        <v>2010</v>
      </c>
      <c r="C4543" t="s">
        <v>21</v>
      </c>
      <c r="D4543" t="s">
        <v>40</v>
      </c>
      <c r="E4543" t="s">
        <v>27393</v>
      </c>
      <c r="F4543">
        <v>1</v>
      </c>
    </row>
    <row r="4544" spans="1:6" x14ac:dyDescent="0.25">
      <c r="A4544" t="s">
        <v>97</v>
      </c>
      <c r="B4544">
        <v>2010</v>
      </c>
      <c r="C4544" t="s">
        <v>21</v>
      </c>
      <c r="D4544" t="s">
        <v>107</v>
      </c>
      <c r="E4544" t="s">
        <v>27394</v>
      </c>
      <c r="F4544">
        <v>1</v>
      </c>
    </row>
    <row r="4545" spans="1:6" x14ac:dyDescent="0.25">
      <c r="A4545" t="s">
        <v>97</v>
      </c>
      <c r="B4545">
        <v>2010</v>
      </c>
      <c r="C4545" t="s">
        <v>21</v>
      </c>
      <c r="D4545" t="s">
        <v>39</v>
      </c>
      <c r="E4545" t="s">
        <v>27395</v>
      </c>
      <c r="F4545">
        <v>16</v>
      </c>
    </row>
    <row r="4546" spans="1:6" x14ac:dyDescent="0.25">
      <c r="A4546" t="s">
        <v>97</v>
      </c>
      <c r="B4546">
        <v>2010</v>
      </c>
      <c r="C4546" t="s">
        <v>21</v>
      </c>
      <c r="D4546" t="s">
        <v>103</v>
      </c>
      <c r="E4546" t="s">
        <v>27396</v>
      </c>
      <c r="F4546">
        <v>38</v>
      </c>
    </row>
    <row r="4547" spans="1:6" x14ac:dyDescent="0.25">
      <c r="A4547" t="s">
        <v>97</v>
      </c>
      <c r="B4547">
        <v>2010</v>
      </c>
      <c r="C4547" t="s">
        <v>17</v>
      </c>
      <c r="D4547" t="s">
        <v>38</v>
      </c>
      <c r="E4547" t="s">
        <v>27397</v>
      </c>
      <c r="F4547">
        <v>6</v>
      </c>
    </row>
    <row r="4548" spans="1:6" x14ac:dyDescent="0.25">
      <c r="A4548" t="s">
        <v>97</v>
      </c>
      <c r="B4548">
        <v>2010</v>
      </c>
      <c r="C4548" t="s">
        <v>17</v>
      </c>
      <c r="D4548" t="s">
        <v>40</v>
      </c>
      <c r="E4548" t="s">
        <v>27398</v>
      </c>
      <c r="F4548">
        <v>3</v>
      </c>
    </row>
    <row r="4549" spans="1:6" x14ac:dyDescent="0.25">
      <c r="A4549" t="s">
        <v>97</v>
      </c>
      <c r="B4549">
        <v>2010</v>
      </c>
      <c r="C4549" t="s">
        <v>17</v>
      </c>
      <c r="D4549" t="s">
        <v>102</v>
      </c>
      <c r="E4549" t="s">
        <v>27399</v>
      </c>
      <c r="F4549">
        <v>12</v>
      </c>
    </row>
    <row r="4550" spans="1:6" x14ac:dyDescent="0.25">
      <c r="A4550" t="s">
        <v>97</v>
      </c>
      <c r="B4550">
        <v>2010</v>
      </c>
      <c r="C4550" t="s">
        <v>17</v>
      </c>
      <c r="D4550" t="s">
        <v>107</v>
      </c>
      <c r="E4550" t="s">
        <v>27400</v>
      </c>
      <c r="F4550">
        <v>27</v>
      </c>
    </row>
    <row r="4551" spans="1:6" x14ac:dyDescent="0.25">
      <c r="A4551" t="s">
        <v>97</v>
      </c>
      <c r="B4551">
        <v>2010</v>
      </c>
      <c r="C4551" t="s">
        <v>17</v>
      </c>
      <c r="D4551" t="s">
        <v>39</v>
      </c>
      <c r="E4551" t="s">
        <v>27401</v>
      </c>
      <c r="F4551">
        <v>35</v>
      </c>
    </row>
    <row r="4552" spans="1:6" x14ac:dyDescent="0.25">
      <c r="A4552" t="s">
        <v>97</v>
      </c>
      <c r="B4552">
        <v>2010</v>
      </c>
      <c r="C4552" t="s">
        <v>17</v>
      </c>
      <c r="D4552" t="s">
        <v>103</v>
      </c>
      <c r="E4552" t="s">
        <v>27402</v>
      </c>
      <c r="F4552">
        <v>155</v>
      </c>
    </row>
    <row r="4553" spans="1:6" x14ac:dyDescent="0.25">
      <c r="A4553" t="s">
        <v>97</v>
      </c>
      <c r="B4553">
        <v>2010</v>
      </c>
      <c r="C4553" t="s">
        <v>15</v>
      </c>
      <c r="D4553" t="s">
        <v>38</v>
      </c>
      <c r="E4553" t="s">
        <v>27403</v>
      </c>
      <c r="F4553">
        <v>2</v>
      </c>
    </row>
    <row r="4554" spans="1:6" x14ac:dyDescent="0.25">
      <c r="A4554" t="s">
        <v>97</v>
      </c>
      <c r="B4554">
        <v>2010</v>
      </c>
      <c r="C4554" t="s">
        <v>15</v>
      </c>
      <c r="D4554" t="s">
        <v>102</v>
      </c>
      <c r="E4554" t="s">
        <v>27404</v>
      </c>
      <c r="F4554">
        <v>4</v>
      </c>
    </row>
    <row r="4555" spans="1:6" x14ac:dyDescent="0.25">
      <c r="A4555" t="s">
        <v>97</v>
      </c>
      <c r="B4555">
        <v>2010</v>
      </c>
      <c r="C4555" t="s">
        <v>15</v>
      </c>
      <c r="D4555" t="s">
        <v>107</v>
      </c>
      <c r="E4555" t="s">
        <v>27405</v>
      </c>
      <c r="F4555">
        <v>6</v>
      </c>
    </row>
    <row r="4556" spans="1:6" x14ac:dyDescent="0.25">
      <c r="A4556" t="s">
        <v>97</v>
      </c>
      <c r="B4556">
        <v>2010</v>
      </c>
      <c r="C4556" t="s">
        <v>15</v>
      </c>
      <c r="D4556" t="s">
        <v>39</v>
      </c>
      <c r="E4556" t="s">
        <v>27406</v>
      </c>
      <c r="F4556">
        <v>6</v>
      </c>
    </row>
    <row r="4557" spans="1:6" x14ac:dyDescent="0.25">
      <c r="A4557" t="s">
        <v>97</v>
      </c>
      <c r="B4557">
        <v>2010</v>
      </c>
      <c r="C4557" t="s">
        <v>15</v>
      </c>
      <c r="D4557" t="s">
        <v>103</v>
      </c>
      <c r="E4557" t="s">
        <v>27407</v>
      </c>
      <c r="F4557">
        <v>31</v>
      </c>
    </row>
    <row r="4558" spans="1:6" x14ac:dyDescent="0.25">
      <c r="A4558" t="s">
        <v>97</v>
      </c>
      <c r="B4558">
        <v>2010</v>
      </c>
      <c r="C4558" t="s">
        <v>19</v>
      </c>
      <c r="D4558" t="s">
        <v>38</v>
      </c>
      <c r="E4558" t="s">
        <v>27408</v>
      </c>
      <c r="F4558">
        <v>9</v>
      </c>
    </row>
    <row r="4559" spans="1:6" x14ac:dyDescent="0.25">
      <c r="A4559" t="s">
        <v>97</v>
      </c>
      <c r="B4559">
        <v>2010</v>
      </c>
      <c r="C4559" t="s">
        <v>19</v>
      </c>
      <c r="D4559" t="s">
        <v>40</v>
      </c>
      <c r="E4559" t="s">
        <v>27409</v>
      </c>
      <c r="F4559">
        <v>4</v>
      </c>
    </row>
    <row r="4560" spans="1:6" x14ac:dyDescent="0.25">
      <c r="A4560" t="s">
        <v>97</v>
      </c>
      <c r="B4560">
        <v>2010</v>
      </c>
      <c r="C4560" t="s">
        <v>19</v>
      </c>
      <c r="D4560" t="s">
        <v>102</v>
      </c>
      <c r="E4560" t="s">
        <v>27410</v>
      </c>
      <c r="F4560">
        <v>13</v>
      </c>
    </row>
    <row r="4561" spans="1:6" x14ac:dyDescent="0.25">
      <c r="A4561" t="s">
        <v>97</v>
      </c>
      <c r="B4561">
        <v>2010</v>
      </c>
      <c r="C4561" t="s">
        <v>19</v>
      </c>
      <c r="D4561" t="s">
        <v>107</v>
      </c>
      <c r="E4561" t="s">
        <v>27411</v>
      </c>
      <c r="F4561">
        <v>13</v>
      </c>
    </row>
    <row r="4562" spans="1:6" x14ac:dyDescent="0.25">
      <c r="A4562" t="s">
        <v>97</v>
      </c>
      <c r="B4562">
        <v>2010</v>
      </c>
      <c r="C4562" t="s">
        <v>19</v>
      </c>
      <c r="D4562" t="s">
        <v>39</v>
      </c>
      <c r="E4562" t="s">
        <v>27412</v>
      </c>
      <c r="F4562">
        <v>12</v>
      </c>
    </row>
    <row r="4563" spans="1:6" x14ac:dyDescent="0.25">
      <c r="A4563" t="s">
        <v>97</v>
      </c>
      <c r="B4563">
        <v>2010</v>
      </c>
      <c r="C4563" t="s">
        <v>19</v>
      </c>
      <c r="D4563" t="s">
        <v>103</v>
      </c>
      <c r="E4563" t="s">
        <v>27413</v>
      </c>
      <c r="F4563">
        <v>124</v>
      </c>
    </row>
    <row r="4564" spans="1:6" x14ac:dyDescent="0.25">
      <c r="A4564" t="s">
        <v>97</v>
      </c>
      <c r="B4564">
        <v>2010</v>
      </c>
      <c r="C4564" t="s">
        <v>20</v>
      </c>
      <c r="D4564" t="s">
        <v>38</v>
      </c>
      <c r="E4564" t="s">
        <v>27414</v>
      </c>
      <c r="F4564">
        <v>1</v>
      </c>
    </row>
    <row r="4565" spans="1:6" x14ac:dyDescent="0.25">
      <c r="A4565" t="s">
        <v>97</v>
      </c>
      <c r="B4565">
        <v>2010</v>
      </c>
      <c r="C4565" t="s">
        <v>20</v>
      </c>
      <c r="D4565" t="s">
        <v>40</v>
      </c>
      <c r="E4565" t="s">
        <v>27415</v>
      </c>
      <c r="F4565">
        <v>1</v>
      </c>
    </row>
    <row r="4566" spans="1:6" x14ac:dyDescent="0.25">
      <c r="A4566" t="s">
        <v>97</v>
      </c>
      <c r="B4566">
        <v>2010</v>
      </c>
      <c r="C4566" t="s">
        <v>20</v>
      </c>
      <c r="D4566" t="s">
        <v>102</v>
      </c>
      <c r="E4566" t="s">
        <v>27416</v>
      </c>
      <c r="F4566">
        <v>3</v>
      </c>
    </row>
    <row r="4567" spans="1:6" x14ac:dyDescent="0.25">
      <c r="A4567" t="s">
        <v>97</v>
      </c>
      <c r="B4567">
        <v>2010</v>
      </c>
      <c r="C4567" t="s">
        <v>20</v>
      </c>
      <c r="D4567" t="s">
        <v>39</v>
      </c>
      <c r="E4567" t="s">
        <v>27417</v>
      </c>
      <c r="F4567">
        <v>10</v>
      </c>
    </row>
    <row r="4568" spans="1:6" x14ac:dyDescent="0.25">
      <c r="A4568" t="s">
        <v>97</v>
      </c>
      <c r="B4568">
        <v>2010</v>
      </c>
      <c r="C4568" t="s">
        <v>20</v>
      </c>
      <c r="D4568" t="s">
        <v>103</v>
      </c>
      <c r="E4568" t="s">
        <v>27418</v>
      </c>
      <c r="F4568">
        <v>49</v>
      </c>
    </row>
    <row r="4569" spans="1:6" x14ac:dyDescent="0.25">
      <c r="A4569" t="s">
        <v>97</v>
      </c>
      <c r="B4569">
        <v>2010</v>
      </c>
      <c r="C4569" t="s">
        <v>18</v>
      </c>
      <c r="D4569" t="s">
        <v>38</v>
      </c>
      <c r="E4569" t="s">
        <v>27419</v>
      </c>
      <c r="F4569">
        <v>5</v>
      </c>
    </row>
    <row r="4570" spans="1:6" x14ac:dyDescent="0.25">
      <c r="A4570" t="s">
        <v>97</v>
      </c>
      <c r="B4570">
        <v>2010</v>
      </c>
      <c r="C4570" t="s">
        <v>18</v>
      </c>
      <c r="D4570" t="s">
        <v>40</v>
      </c>
      <c r="E4570" t="s">
        <v>27420</v>
      </c>
      <c r="F4570">
        <v>1</v>
      </c>
    </row>
    <row r="4571" spans="1:6" x14ac:dyDescent="0.25">
      <c r="A4571" t="s">
        <v>97</v>
      </c>
      <c r="B4571">
        <v>2010</v>
      </c>
      <c r="C4571" t="s">
        <v>18</v>
      </c>
      <c r="D4571" t="s">
        <v>102</v>
      </c>
      <c r="E4571" t="s">
        <v>27421</v>
      </c>
      <c r="F4571">
        <v>5</v>
      </c>
    </row>
    <row r="4572" spans="1:6" x14ac:dyDescent="0.25">
      <c r="A4572" t="s">
        <v>97</v>
      </c>
      <c r="B4572">
        <v>2010</v>
      </c>
      <c r="C4572" t="s">
        <v>18</v>
      </c>
      <c r="D4572" t="s">
        <v>107</v>
      </c>
      <c r="E4572" t="s">
        <v>27422</v>
      </c>
      <c r="F4572">
        <v>8</v>
      </c>
    </row>
    <row r="4573" spans="1:6" x14ac:dyDescent="0.25">
      <c r="A4573" t="s">
        <v>97</v>
      </c>
      <c r="B4573">
        <v>2010</v>
      </c>
      <c r="C4573" t="s">
        <v>18</v>
      </c>
      <c r="D4573" t="s">
        <v>39</v>
      </c>
      <c r="E4573" t="s">
        <v>27423</v>
      </c>
      <c r="F4573">
        <v>15</v>
      </c>
    </row>
    <row r="4574" spans="1:6" x14ac:dyDescent="0.25">
      <c r="A4574" t="s">
        <v>97</v>
      </c>
      <c r="B4574">
        <v>2010</v>
      </c>
      <c r="C4574" t="s">
        <v>18</v>
      </c>
      <c r="D4574" t="s">
        <v>103</v>
      </c>
      <c r="E4574" t="s">
        <v>27424</v>
      </c>
      <c r="F4574">
        <v>92</v>
      </c>
    </row>
    <row r="4575" spans="1:6" x14ac:dyDescent="0.25">
      <c r="A4575" t="s">
        <v>97</v>
      </c>
      <c r="B4575">
        <v>2011</v>
      </c>
      <c r="C4575" t="s">
        <v>14</v>
      </c>
      <c r="D4575" t="s">
        <v>38</v>
      </c>
      <c r="E4575" t="s">
        <v>27425</v>
      </c>
      <c r="F4575">
        <v>6</v>
      </c>
    </row>
    <row r="4576" spans="1:6" x14ac:dyDescent="0.25">
      <c r="A4576" t="s">
        <v>97</v>
      </c>
      <c r="B4576">
        <v>2011</v>
      </c>
      <c r="C4576" t="s">
        <v>14</v>
      </c>
      <c r="D4576" t="s">
        <v>40</v>
      </c>
      <c r="E4576" t="s">
        <v>27426</v>
      </c>
      <c r="F4576">
        <v>1</v>
      </c>
    </row>
    <row r="4577" spans="1:6" x14ac:dyDescent="0.25">
      <c r="A4577" t="s">
        <v>97</v>
      </c>
      <c r="B4577">
        <v>2011</v>
      </c>
      <c r="C4577" t="s">
        <v>14</v>
      </c>
      <c r="D4577" t="s">
        <v>102</v>
      </c>
      <c r="E4577" t="s">
        <v>27427</v>
      </c>
      <c r="F4577">
        <v>22</v>
      </c>
    </row>
    <row r="4578" spans="1:6" x14ac:dyDescent="0.25">
      <c r="A4578" t="s">
        <v>97</v>
      </c>
      <c r="B4578">
        <v>2011</v>
      </c>
      <c r="C4578" t="s">
        <v>14</v>
      </c>
      <c r="D4578" t="s">
        <v>107</v>
      </c>
      <c r="E4578" t="s">
        <v>27428</v>
      </c>
      <c r="F4578">
        <v>23</v>
      </c>
    </row>
    <row r="4579" spans="1:6" x14ac:dyDescent="0.25">
      <c r="A4579" t="s">
        <v>97</v>
      </c>
      <c r="B4579">
        <v>2011</v>
      </c>
      <c r="C4579" t="s">
        <v>14</v>
      </c>
      <c r="D4579" t="s">
        <v>39</v>
      </c>
      <c r="E4579" t="s">
        <v>27429</v>
      </c>
      <c r="F4579">
        <v>44</v>
      </c>
    </row>
    <row r="4580" spans="1:6" x14ac:dyDescent="0.25">
      <c r="A4580" t="s">
        <v>97</v>
      </c>
      <c r="B4580">
        <v>2011</v>
      </c>
      <c r="C4580" t="s">
        <v>14</v>
      </c>
      <c r="D4580" t="s">
        <v>103</v>
      </c>
      <c r="E4580" t="s">
        <v>27430</v>
      </c>
      <c r="F4580">
        <v>159</v>
      </c>
    </row>
    <row r="4581" spans="1:6" x14ac:dyDescent="0.25">
      <c r="A4581" t="s">
        <v>97</v>
      </c>
      <c r="B4581">
        <v>2011</v>
      </c>
      <c r="C4581" t="s">
        <v>12</v>
      </c>
      <c r="D4581" t="s">
        <v>102</v>
      </c>
      <c r="E4581" t="s">
        <v>27431</v>
      </c>
      <c r="F4581">
        <v>1</v>
      </c>
    </row>
    <row r="4582" spans="1:6" x14ac:dyDescent="0.25">
      <c r="A4582" t="s">
        <v>97</v>
      </c>
      <c r="B4582">
        <v>2011</v>
      </c>
      <c r="C4582" t="s">
        <v>12</v>
      </c>
      <c r="D4582" t="s">
        <v>107</v>
      </c>
      <c r="E4582" t="s">
        <v>27432</v>
      </c>
      <c r="F4582">
        <v>1</v>
      </c>
    </row>
    <row r="4583" spans="1:6" x14ac:dyDescent="0.25">
      <c r="A4583" t="s">
        <v>97</v>
      </c>
      <c r="B4583">
        <v>2011</v>
      </c>
      <c r="C4583" t="s">
        <v>12</v>
      </c>
      <c r="D4583" t="s">
        <v>39</v>
      </c>
      <c r="E4583" t="s">
        <v>27433</v>
      </c>
      <c r="F4583">
        <v>4</v>
      </c>
    </row>
    <row r="4584" spans="1:6" x14ac:dyDescent="0.25">
      <c r="A4584" t="s">
        <v>97</v>
      </c>
      <c r="B4584">
        <v>2011</v>
      </c>
      <c r="C4584" t="s">
        <v>12</v>
      </c>
      <c r="D4584" t="s">
        <v>103</v>
      </c>
      <c r="E4584" t="s">
        <v>27434</v>
      </c>
      <c r="F4584">
        <v>21</v>
      </c>
    </row>
    <row r="4585" spans="1:6" x14ac:dyDescent="0.25">
      <c r="A4585" t="s">
        <v>97</v>
      </c>
      <c r="B4585">
        <v>2011</v>
      </c>
      <c r="C4585" t="s">
        <v>22</v>
      </c>
      <c r="D4585" t="s">
        <v>40</v>
      </c>
      <c r="E4585" t="s">
        <v>27435</v>
      </c>
      <c r="F4585">
        <v>2</v>
      </c>
    </row>
    <row r="4586" spans="1:6" x14ac:dyDescent="0.25">
      <c r="A4586" t="s">
        <v>97</v>
      </c>
      <c r="B4586">
        <v>2011</v>
      </c>
      <c r="C4586" t="s">
        <v>22</v>
      </c>
      <c r="D4586" t="s">
        <v>102</v>
      </c>
      <c r="E4586" t="s">
        <v>27436</v>
      </c>
      <c r="F4586">
        <v>6</v>
      </c>
    </row>
    <row r="4587" spans="1:6" x14ac:dyDescent="0.25">
      <c r="A4587" t="s">
        <v>97</v>
      </c>
      <c r="B4587">
        <v>2011</v>
      </c>
      <c r="C4587" t="s">
        <v>22</v>
      </c>
      <c r="D4587" t="s">
        <v>107</v>
      </c>
      <c r="E4587" t="s">
        <v>27437</v>
      </c>
      <c r="F4587">
        <v>6</v>
      </c>
    </row>
    <row r="4588" spans="1:6" x14ac:dyDescent="0.25">
      <c r="A4588" t="s">
        <v>97</v>
      </c>
      <c r="B4588">
        <v>2011</v>
      </c>
      <c r="C4588" t="s">
        <v>22</v>
      </c>
      <c r="D4588" t="s">
        <v>39</v>
      </c>
      <c r="E4588" t="s">
        <v>27438</v>
      </c>
      <c r="F4588">
        <v>39</v>
      </c>
    </row>
    <row r="4589" spans="1:6" x14ac:dyDescent="0.25">
      <c r="A4589" t="s">
        <v>97</v>
      </c>
      <c r="B4589">
        <v>2011</v>
      </c>
      <c r="C4589" t="s">
        <v>22</v>
      </c>
      <c r="D4589" t="s">
        <v>103</v>
      </c>
      <c r="E4589" t="s">
        <v>27439</v>
      </c>
      <c r="F4589">
        <v>122</v>
      </c>
    </row>
    <row r="4590" spans="1:6" x14ac:dyDescent="0.25">
      <c r="A4590" t="s">
        <v>97</v>
      </c>
      <c r="B4590">
        <v>2011</v>
      </c>
      <c r="C4590" t="s">
        <v>23</v>
      </c>
      <c r="D4590" t="s">
        <v>38</v>
      </c>
      <c r="E4590" t="s">
        <v>27440</v>
      </c>
      <c r="F4590">
        <v>4</v>
      </c>
    </row>
    <row r="4591" spans="1:6" x14ac:dyDescent="0.25">
      <c r="A4591" t="s">
        <v>97</v>
      </c>
      <c r="B4591">
        <v>2011</v>
      </c>
      <c r="C4591" t="s">
        <v>23</v>
      </c>
      <c r="D4591" t="s">
        <v>102</v>
      </c>
      <c r="E4591" t="s">
        <v>27441</v>
      </c>
      <c r="F4591">
        <v>11</v>
      </c>
    </row>
    <row r="4592" spans="1:6" x14ac:dyDescent="0.25">
      <c r="A4592" t="s">
        <v>97</v>
      </c>
      <c r="B4592">
        <v>2011</v>
      </c>
      <c r="C4592" t="s">
        <v>23</v>
      </c>
      <c r="D4592" t="s">
        <v>107</v>
      </c>
      <c r="E4592" t="s">
        <v>27442</v>
      </c>
      <c r="F4592">
        <v>9</v>
      </c>
    </row>
    <row r="4593" spans="1:6" x14ac:dyDescent="0.25">
      <c r="A4593" t="s">
        <v>97</v>
      </c>
      <c r="B4593">
        <v>2011</v>
      </c>
      <c r="C4593" t="s">
        <v>23</v>
      </c>
      <c r="D4593" t="s">
        <v>39</v>
      </c>
      <c r="E4593" t="s">
        <v>27443</v>
      </c>
      <c r="F4593">
        <v>19</v>
      </c>
    </row>
    <row r="4594" spans="1:6" x14ac:dyDescent="0.25">
      <c r="A4594" t="s">
        <v>97</v>
      </c>
      <c r="B4594">
        <v>2011</v>
      </c>
      <c r="C4594" t="s">
        <v>23</v>
      </c>
      <c r="D4594" t="s">
        <v>103</v>
      </c>
      <c r="E4594" t="s">
        <v>27444</v>
      </c>
      <c r="F4594">
        <v>127</v>
      </c>
    </row>
    <row r="4595" spans="1:6" x14ac:dyDescent="0.25">
      <c r="A4595" t="s">
        <v>97</v>
      </c>
      <c r="B4595">
        <v>2011</v>
      </c>
      <c r="C4595" t="s">
        <v>21</v>
      </c>
      <c r="D4595" t="s">
        <v>102</v>
      </c>
      <c r="E4595" t="s">
        <v>27445</v>
      </c>
      <c r="F4595">
        <v>3</v>
      </c>
    </row>
    <row r="4596" spans="1:6" x14ac:dyDescent="0.25">
      <c r="A4596" t="s">
        <v>97</v>
      </c>
      <c r="B4596">
        <v>2011</v>
      </c>
      <c r="C4596" t="s">
        <v>21</v>
      </c>
      <c r="D4596" t="s">
        <v>107</v>
      </c>
      <c r="E4596" t="s">
        <v>27446</v>
      </c>
      <c r="F4596">
        <v>2</v>
      </c>
    </row>
    <row r="4597" spans="1:6" x14ac:dyDescent="0.25">
      <c r="A4597" t="s">
        <v>97</v>
      </c>
      <c r="B4597">
        <v>2011</v>
      </c>
      <c r="C4597" t="s">
        <v>21</v>
      </c>
      <c r="D4597" t="s">
        <v>39</v>
      </c>
      <c r="E4597" t="s">
        <v>27447</v>
      </c>
      <c r="F4597">
        <v>11</v>
      </c>
    </row>
    <row r="4598" spans="1:6" x14ac:dyDescent="0.25">
      <c r="A4598" t="s">
        <v>97</v>
      </c>
      <c r="B4598">
        <v>2011</v>
      </c>
      <c r="C4598" t="s">
        <v>21</v>
      </c>
      <c r="D4598" t="s">
        <v>103</v>
      </c>
      <c r="E4598" t="s">
        <v>27448</v>
      </c>
      <c r="F4598">
        <v>33</v>
      </c>
    </row>
    <row r="4599" spans="1:6" x14ac:dyDescent="0.25">
      <c r="A4599" t="s">
        <v>97</v>
      </c>
      <c r="B4599">
        <v>2011</v>
      </c>
      <c r="C4599" t="s">
        <v>17</v>
      </c>
      <c r="D4599" t="s">
        <v>38</v>
      </c>
      <c r="E4599" t="s">
        <v>27449</v>
      </c>
      <c r="F4599">
        <v>1</v>
      </c>
    </row>
    <row r="4600" spans="1:6" x14ac:dyDescent="0.25">
      <c r="A4600" t="s">
        <v>97</v>
      </c>
      <c r="B4600">
        <v>2011</v>
      </c>
      <c r="C4600" t="s">
        <v>17</v>
      </c>
      <c r="D4600" t="s">
        <v>40</v>
      </c>
      <c r="E4600" t="s">
        <v>27450</v>
      </c>
      <c r="F4600">
        <v>1</v>
      </c>
    </row>
    <row r="4601" spans="1:6" x14ac:dyDescent="0.25">
      <c r="A4601" t="s">
        <v>97</v>
      </c>
      <c r="B4601">
        <v>2011</v>
      </c>
      <c r="C4601" t="s">
        <v>17</v>
      </c>
      <c r="D4601" t="s">
        <v>102</v>
      </c>
      <c r="E4601" t="s">
        <v>27451</v>
      </c>
      <c r="F4601">
        <v>19</v>
      </c>
    </row>
    <row r="4602" spans="1:6" x14ac:dyDescent="0.25">
      <c r="A4602" t="s">
        <v>97</v>
      </c>
      <c r="B4602">
        <v>2011</v>
      </c>
      <c r="C4602" t="s">
        <v>17</v>
      </c>
      <c r="D4602" t="s">
        <v>107</v>
      </c>
      <c r="E4602" t="s">
        <v>27452</v>
      </c>
      <c r="F4602">
        <v>20</v>
      </c>
    </row>
    <row r="4603" spans="1:6" x14ac:dyDescent="0.25">
      <c r="A4603" t="s">
        <v>97</v>
      </c>
      <c r="B4603">
        <v>2011</v>
      </c>
      <c r="C4603" t="s">
        <v>17</v>
      </c>
      <c r="D4603" t="s">
        <v>39</v>
      </c>
      <c r="E4603" t="s">
        <v>27453</v>
      </c>
      <c r="F4603">
        <v>23</v>
      </c>
    </row>
    <row r="4604" spans="1:6" x14ac:dyDescent="0.25">
      <c r="A4604" t="s">
        <v>97</v>
      </c>
      <c r="B4604">
        <v>2011</v>
      </c>
      <c r="C4604" t="s">
        <v>17</v>
      </c>
      <c r="D4604" t="s">
        <v>103</v>
      </c>
      <c r="E4604" t="s">
        <v>27454</v>
      </c>
      <c r="F4604">
        <v>178</v>
      </c>
    </row>
    <row r="4605" spans="1:6" x14ac:dyDescent="0.25">
      <c r="A4605" t="s">
        <v>97</v>
      </c>
      <c r="B4605">
        <v>2011</v>
      </c>
      <c r="C4605" t="s">
        <v>15</v>
      </c>
      <c r="D4605" t="s">
        <v>38</v>
      </c>
      <c r="E4605" t="s">
        <v>27455</v>
      </c>
      <c r="F4605">
        <v>1</v>
      </c>
    </row>
    <row r="4606" spans="1:6" x14ac:dyDescent="0.25">
      <c r="A4606" t="s">
        <v>97</v>
      </c>
      <c r="B4606">
        <v>2011</v>
      </c>
      <c r="C4606" t="s">
        <v>15</v>
      </c>
      <c r="D4606" t="s">
        <v>102</v>
      </c>
      <c r="E4606" t="s">
        <v>27456</v>
      </c>
      <c r="F4606">
        <v>3</v>
      </c>
    </row>
    <row r="4607" spans="1:6" x14ac:dyDescent="0.25">
      <c r="A4607" t="s">
        <v>97</v>
      </c>
      <c r="B4607">
        <v>2011</v>
      </c>
      <c r="C4607" t="s">
        <v>15</v>
      </c>
      <c r="D4607" t="s">
        <v>107</v>
      </c>
      <c r="E4607" t="s">
        <v>27457</v>
      </c>
      <c r="F4607">
        <v>6</v>
      </c>
    </row>
    <row r="4608" spans="1:6" x14ac:dyDescent="0.25">
      <c r="A4608" t="s">
        <v>97</v>
      </c>
      <c r="B4608">
        <v>2011</v>
      </c>
      <c r="C4608" t="s">
        <v>15</v>
      </c>
      <c r="D4608" t="s">
        <v>39</v>
      </c>
      <c r="E4608" t="s">
        <v>27458</v>
      </c>
      <c r="F4608">
        <v>8</v>
      </c>
    </row>
    <row r="4609" spans="1:6" x14ac:dyDescent="0.25">
      <c r="A4609" t="s">
        <v>97</v>
      </c>
      <c r="B4609">
        <v>2011</v>
      </c>
      <c r="C4609" t="s">
        <v>15</v>
      </c>
      <c r="D4609" t="s">
        <v>103</v>
      </c>
      <c r="E4609" t="s">
        <v>27459</v>
      </c>
      <c r="F4609">
        <v>35</v>
      </c>
    </row>
    <row r="4610" spans="1:6" x14ac:dyDescent="0.25">
      <c r="A4610" t="s">
        <v>97</v>
      </c>
      <c r="B4610">
        <v>2011</v>
      </c>
      <c r="C4610" t="s">
        <v>19</v>
      </c>
      <c r="D4610" t="s">
        <v>38</v>
      </c>
      <c r="E4610" t="s">
        <v>27460</v>
      </c>
      <c r="F4610">
        <v>5</v>
      </c>
    </row>
    <row r="4611" spans="1:6" x14ac:dyDescent="0.25">
      <c r="A4611" t="s">
        <v>97</v>
      </c>
      <c r="B4611">
        <v>2011</v>
      </c>
      <c r="C4611" t="s">
        <v>19</v>
      </c>
      <c r="D4611" t="s">
        <v>40</v>
      </c>
      <c r="E4611" t="s">
        <v>27461</v>
      </c>
      <c r="F4611">
        <v>3</v>
      </c>
    </row>
    <row r="4612" spans="1:6" x14ac:dyDescent="0.25">
      <c r="A4612" t="s">
        <v>97</v>
      </c>
      <c r="B4612">
        <v>2011</v>
      </c>
      <c r="C4612" t="s">
        <v>19</v>
      </c>
      <c r="D4612" t="s">
        <v>102</v>
      </c>
      <c r="E4612" t="s">
        <v>27462</v>
      </c>
      <c r="F4612">
        <v>12</v>
      </c>
    </row>
    <row r="4613" spans="1:6" x14ac:dyDescent="0.25">
      <c r="A4613" t="s">
        <v>97</v>
      </c>
      <c r="B4613">
        <v>2011</v>
      </c>
      <c r="C4613" t="s">
        <v>19</v>
      </c>
      <c r="D4613" t="s">
        <v>107</v>
      </c>
      <c r="E4613" t="s">
        <v>27463</v>
      </c>
      <c r="F4613">
        <v>15</v>
      </c>
    </row>
    <row r="4614" spans="1:6" x14ac:dyDescent="0.25">
      <c r="A4614" t="s">
        <v>97</v>
      </c>
      <c r="B4614">
        <v>2011</v>
      </c>
      <c r="C4614" t="s">
        <v>19</v>
      </c>
      <c r="D4614" t="s">
        <v>39</v>
      </c>
      <c r="E4614" t="s">
        <v>27464</v>
      </c>
      <c r="F4614">
        <v>18</v>
      </c>
    </row>
    <row r="4615" spans="1:6" x14ac:dyDescent="0.25">
      <c r="A4615" t="s">
        <v>97</v>
      </c>
      <c r="B4615">
        <v>2011</v>
      </c>
      <c r="C4615" t="s">
        <v>19</v>
      </c>
      <c r="D4615" t="s">
        <v>103</v>
      </c>
      <c r="E4615" t="s">
        <v>27465</v>
      </c>
      <c r="F4615">
        <v>138</v>
      </c>
    </row>
    <row r="4616" spans="1:6" x14ac:dyDescent="0.25">
      <c r="A4616" t="s">
        <v>97</v>
      </c>
      <c r="B4616">
        <v>2011</v>
      </c>
      <c r="C4616" t="s">
        <v>20</v>
      </c>
      <c r="D4616" t="s">
        <v>107</v>
      </c>
      <c r="E4616" t="s">
        <v>27466</v>
      </c>
      <c r="F4616">
        <v>3</v>
      </c>
    </row>
    <row r="4617" spans="1:6" x14ac:dyDescent="0.25">
      <c r="A4617" t="s">
        <v>97</v>
      </c>
      <c r="B4617">
        <v>2011</v>
      </c>
      <c r="C4617" t="s">
        <v>20</v>
      </c>
      <c r="D4617" t="s">
        <v>39</v>
      </c>
      <c r="E4617" t="s">
        <v>27467</v>
      </c>
      <c r="F4617">
        <v>1</v>
      </c>
    </row>
    <row r="4618" spans="1:6" x14ac:dyDescent="0.25">
      <c r="A4618" t="s">
        <v>97</v>
      </c>
      <c r="B4618">
        <v>2011</v>
      </c>
      <c r="C4618" t="s">
        <v>20</v>
      </c>
      <c r="D4618" t="s">
        <v>103</v>
      </c>
      <c r="E4618" t="s">
        <v>27468</v>
      </c>
      <c r="F4618">
        <v>15</v>
      </c>
    </row>
    <row r="4619" spans="1:6" x14ac:dyDescent="0.25">
      <c r="A4619" t="s">
        <v>97</v>
      </c>
      <c r="B4619">
        <v>2011</v>
      </c>
      <c r="C4619" t="s">
        <v>18</v>
      </c>
      <c r="D4619" t="s">
        <v>38</v>
      </c>
      <c r="E4619" t="s">
        <v>27469</v>
      </c>
      <c r="F4619">
        <v>4</v>
      </c>
    </row>
    <row r="4620" spans="1:6" x14ac:dyDescent="0.25">
      <c r="A4620" t="s">
        <v>97</v>
      </c>
      <c r="B4620">
        <v>2011</v>
      </c>
      <c r="C4620" t="s">
        <v>18</v>
      </c>
      <c r="D4620" t="s">
        <v>40</v>
      </c>
      <c r="E4620" t="s">
        <v>27470</v>
      </c>
      <c r="F4620">
        <v>1</v>
      </c>
    </row>
    <row r="4621" spans="1:6" x14ac:dyDescent="0.25">
      <c r="A4621" t="s">
        <v>97</v>
      </c>
      <c r="B4621">
        <v>2011</v>
      </c>
      <c r="C4621" t="s">
        <v>18</v>
      </c>
      <c r="D4621" t="s">
        <v>102</v>
      </c>
      <c r="E4621" t="s">
        <v>27471</v>
      </c>
      <c r="F4621">
        <v>4</v>
      </c>
    </row>
    <row r="4622" spans="1:6" x14ac:dyDescent="0.25">
      <c r="A4622" t="s">
        <v>97</v>
      </c>
      <c r="B4622">
        <v>2011</v>
      </c>
      <c r="C4622" t="s">
        <v>18</v>
      </c>
      <c r="D4622" t="s">
        <v>107</v>
      </c>
      <c r="E4622" t="s">
        <v>27472</v>
      </c>
      <c r="F4622">
        <v>5</v>
      </c>
    </row>
    <row r="4623" spans="1:6" x14ac:dyDescent="0.25">
      <c r="A4623" t="s">
        <v>97</v>
      </c>
      <c r="B4623">
        <v>2011</v>
      </c>
      <c r="C4623" t="s">
        <v>18</v>
      </c>
      <c r="D4623" t="s">
        <v>39</v>
      </c>
      <c r="E4623" t="s">
        <v>27473</v>
      </c>
      <c r="F4623">
        <v>20</v>
      </c>
    </row>
    <row r="4624" spans="1:6" x14ac:dyDescent="0.25">
      <c r="A4624" t="s">
        <v>97</v>
      </c>
      <c r="B4624">
        <v>2011</v>
      </c>
      <c r="C4624" t="s">
        <v>18</v>
      </c>
      <c r="D4624" t="s">
        <v>103</v>
      </c>
      <c r="E4624" t="s">
        <v>27474</v>
      </c>
      <c r="F4624">
        <v>102</v>
      </c>
    </row>
    <row r="4625" spans="1:6" x14ac:dyDescent="0.25">
      <c r="A4625" t="s">
        <v>97</v>
      </c>
      <c r="B4625">
        <v>2012</v>
      </c>
      <c r="C4625" t="s">
        <v>14</v>
      </c>
      <c r="D4625" t="s">
        <v>38</v>
      </c>
      <c r="E4625" t="s">
        <v>27475</v>
      </c>
      <c r="F4625">
        <v>8</v>
      </c>
    </row>
    <row r="4626" spans="1:6" x14ac:dyDescent="0.25">
      <c r="A4626" t="s">
        <v>97</v>
      </c>
      <c r="B4626">
        <v>2012</v>
      </c>
      <c r="C4626" t="s">
        <v>14</v>
      </c>
      <c r="D4626" t="s">
        <v>40</v>
      </c>
      <c r="E4626" t="s">
        <v>27476</v>
      </c>
      <c r="F4626">
        <v>1</v>
      </c>
    </row>
    <row r="4627" spans="1:6" x14ac:dyDescent="0.25">
      <c r="A4627" t="s">
        <v>97</v>
      </c>
      <c r="B4627">
        <v>2012</v>
      </c>
      <c r="C4627" t="s">
        <v>14</v>
      </c>
      <c r="D4627" t="s">
        <v>102</v>
      </c>
      <c r="E4627" t="s">
        <v>27477</v>
      </c>
      <c r="F4627">
        <v>29</v>
      </c>
    </row>
    <row r="4628" spans="1:6" x14ac:dyDescent="0.25">
      <c r="A4628" t="s">
        <v>97</v>
      </c>
      <c r="B4628">
        <v>2012</v>
      </c>
      <c r="C4628" t="s">
        <v>14</v>
      </c>
      <c r="D4628" t="s">
        <v>107</v>
      </c>
      <c r="E4628" t="s">
        <v>27478</v>
      </c>
      <c r="F4628">
        <v>22</v>
      </c>
    </row>
    <row r="4629" spans="1:6" x14ac:dyDescent="0.25">
      <c r="A4629" t="s">
        <v>97</v>
      </c>
      <c r="B4629">
        <v>2012</v>
      </c>
      <c r="C4629" t="s">
        <v>14</v>
      </c>
      <c r="D4629" t="s">
        <v>39</v>
      </c>
      <c r="E4629" t="s">
        <v>27479</v>
      </c>
      <c r="F4629">
        <v>44</v>
      </c>
    </row>
    <row r="4630" spans="1:6" x14ac:dyDescent="0.25">
      <c r="A4630" t="s">
        <v>97</v>
      </c>
      <c r="B4630">
        <v>2012</v>
      </c>
      <c r="C4630" t="s">
        <v>14</v>
      </c>
      <c r="D4630" t="s">
        <v>103</v>
      </c>
      <c r="E4630" t="s">
        <v>27480</v>
      </c>
      <c r="F4630">
        <v>136</v>
      </c>
    </row>
    <row r="4631" spans="1:6" x14ac:dyDescent="0.25">
      <c r="A4631" t="s">
        <v>97</v>
      </c>
      <c r="B4631">
        <v>2012</v>
      </c>
      <c r="C4631" t="s">
        <v>12</v>
      </c>
      <c r="D4631" t="s">
        <v>38</v>
      </c>
      <c r="E4631" t="s">
        <v>27481</v>
      </c>
      <c r="F4631">
        <v>1</v>
      </c>
    </row>
    <row r="4632" spans="1:6" x14ac:dyDescent="0.25">
      <c r="A4632" t="s">
        <v>97</v>
      </c>
      <c r="B4632">
        <v>2012</v>
      </c>
      <c r="C4632" t="s">
        <v>12</v>
      </c>
      <c r="D4632" t="s">
        <v>40</v>
      </c>
      <c r="E4632" t="s">
        <v>27482</v>
      </c>
      <c r="F4632">
        <v>1</v>
      </c>
    </row>
    <row r="4633" spans="1:6" x14ac:dyDescent="0.25">
      <c r="A4633" t="s">
        <v>97</v>
      </c>
      <c r="B4633">
        <v>2012</v>
      </c>
      <c r="C4633" t="s">
        <v>12</v>
      </c>
      <c r="D4633" t="s">
        <v>102</v>
      </c>
      <c r="E4633" t="s">
        <v>27483</v>
      </c>
      <c r="F4633">
        <v>1</v>
      </c>
    </row>
    <row r="4634" spans="1:6" x14ac:dyDescent="0.25">
      <c r="A4634" t="s">
        <v>97</v>
      </c>
      <c r="B4634">
        <v>2012</v>
      </c>
      <c r="C4634" t="s">
        <v>12</v>
      </c>
      <c r="D4634" t="s">
        <v>107</v>
      </c>
      <c r="E4634" t="s">
        <v>27484</v>
      </c>
      <c r="F4634">
        <v>1</v>
      </c>
    </row>
    <row r="4635" spans="1:6" x14ac:dyDescent="0.25">
      <c r="A4635" t="s">
        <v>97</v>
      </c>
      <c r="B4635">
        <v>2012</v>
      </c>
      <c r="C4635" t="s">
        <v>12</v>
      </c>
      <c r="D4635" t="s">
        <v>39</v>
      </c>
      <c r="E4635" t="s">
        <v>27485</v>
      </c>
      <c r="F4635">
        <v>6</v>
      </c>
    </row>
    <row r="4636" spans="1:6" x14ac:dyDescent="0.25">
      <c r="A4636" t="s">
        <v>97</v>
      </c>
      <c r="B4636">
        <v>2012</v>
      </c>
      <c r="C4636" t="s">
        <v>12</v>
      </c>
      <c r="D4636" t="s">
        <v>103</v>
      </c>
      <c r="E4636" t="s">
        <v>27486</v>
      </c>
      <c r="F4636">
        <v>19</v>
      </c>
    </row>
    <row r="4637" spans="1:6" x14ac:dyDescent="0.25">
      <c r="A4637" t="s">
        <v>97</v>
      </c>
      <c r="B4637">
        <v>2012</v>
      </c>
      <c r="C4637" t="s">
        <v>22</v>
      </c>
      <c r="D4637" t="s">
        <v>38</v>
      </c>
      <c r="E4637" t="s">
        <v>27487</v>
      </c>
      <c r="F4637">
        <v>4</v>
      </c>
    </row>
    <row r="4638" spans="1:6" x14ac:dyDescent="0.25">
      <c r="A4638" t="s">
        <v>97</v>
      </c>
      <c r="B4638">
        <v>2012</v>
      </c>
      <c r="C4638" t="s">
        <v>22</v>
      </c>
      <c r="D4638" t="s">
        <v>40</v>
      </c>
      <c r="E4638" t="s">
        <v>27488</v>
      </c>
      <c r="F4638">
        <v>2</v>
      </c>
    </row>
    <row r="4639" spans="1:6" x14ac:dyDescent="0.25">
      <c r="A4639" t="s">
        <v>97</v>
      </c>
      <c r="B4639">
        <v>2012</v>
      </c>
      <c r="C4639" t="s">
        <v>22</v>
      </c>
      <c r="D4639" t="s">
        <v>102</v>
      </c>
      <c r="E4639" t="s">
        <v>27489</v>
      </c>
      <c r="F4639">
        <v>12</v>
      </c>
    </row>
    <row r="4640" spans="1:6" x14ac:dyDescent="0.25">
      <c r="A4640" t="s">
        <v>97</v>
      </c>
      <c r="B4640">
        <v>2012</v>
      </c>
      <c r="C4640" t="s">
        <v>22</v>
      </c>
      <c r="D4640" t="s">
        <v>107</v>
      </c>
      <c r="E4640" t="s">
        <v>27490</v>
      </c>
      <c r="F4640">
        <v>8</v>
      </c>
    </row>
    <row r="4641" spans="1:6" x14ac:dyDescent="0.25">
      <c r="A4641" t="s">
        <v>97</v>
      </c>
      <c r="B4641">
        <v>2012</v>
      </c>
      <c r="C4641" t="s">
        <v>22</v>
      </c>
      <c r="D4641" t="s">
        <v>39</v>
      </c>
      <c r="E4641" t="s">
        <v>27491</v>
      </c>
      <c r="F4641">
        <v>27</v>
      </c>
    </row>
    <row r="4642" spans="1:6" x14ac:dyDescent="0.25">
      <c r="A4642" t="s">
        <v>97</v>
      </c>
      <c r="B4642">
        <v>2012</v>
      </c>
      <c r="C4642" t="s">
        <v>22</v>
      </c>
      <c r="D4642" t="s">
        <v>103</v>
      </c>
      <c r="E4642" t="s">
        <v>27492</v>
      </c>
      <c r="F4642">
        <v>121</v>
      </c>
    </row>
    <row r="4643" spans="1:6" x14ac:dyDescent="0.25">
      <c r="A4643" t="s">
        <v>97</v>
      </c>
      <c r="B4643">
        <v>2012</v>
      </c>
      <c r="C4643" t="s">
        <v>23</v>
      </c>
      <c r="D4643" t="s">
        <v>38</v>
      </c>
      <c r="E4643" t="s">
        <v>27493</v>
      </c>
      <c r="F4643">
        <v>14</v>
      </c>
    </row>
    <row r="4644" spans="1:6" x14ac:dyDescent="0.25">
      <c r="A4644" t="s">
        <v>97</v>
      </c>
      <c r="B4644">
        <v>2012</v>
      </c>
      <c r="C4644" t="s">
        <v>23</v>
      </c>
      <c r="D4644" t="s">
        <v>40</v>
      </c>
      <c r="E4644" t="s">
        <v>27494</v>
      </c>
      <c r="F4644">
        <v>1</v>
      </c>
    </row>
    <row r="4645" spans="1:6" x14ac:dyDescent="0.25">
      <c r="A4645" t="s">
        <v>97</v>
      </c>
      <c r="B4645">
        <v>2012</v>
      </c>
      <c r="C4645" t="s">
        <v>23</v>
      </c>
      <c r="D4645" t="s">
        <v>102</v>
      </c>
      <c r="E4645" t="s">
        <v>27495</v>
      </c>
      <c r="F4645">
        <v>13</v>
      </c>
    </row>
    <row r="4646" spans="1:6" x14ac:dyDescent="0.25">
      <c r="A4646" t="s">
        <v>97</v>
      </c>
      <c r="B4646">
        <v>2012</v>
      </c>
      <c r="C4646" t="s">
        <v>23</v>
      </c>
      <c r="D4646" t="s">
        <v>107</v>
      </c>
      <c r="E4646" t="s">
        <v>27496</v>
      </c>
      <c r="F4646">
        <v>15</v>
      </c>
    </row>
    <row r="4647" spans="1:6" x14ac:dyDescent="0.25">
      <c r="A4647" t="s">
        <v>97</v>
      </c>
      <c r="B4647">
        <v>2012</v>
      </c>
      <c r="C4647" t="s">
        <v>23</v>
      </c>
      <c r="D4647" t="s">
        <v>39</v>
      </c>
      <c r="E4647" t="s">
        <v>27497</v>
      </c>
      <c r="F4647">
        <v>21</v>
      </c>
    </row>
    <row r="4648" spans="1:6" x14ac:dyDescent="0.25">
      <c r="A4648" t="s">
        <v>97</v>
      </c>
      <c r="B4648">
        <v>2012</v>
      </c>
      <c r="C4648" t="s">
        <v>23</v>
      </c>
      <c r="D4648" t="s">
        <v>103</v>
      </c>
      <c r="E4648" t="s">
        <v>27498</v>
      </c>
      <c r="F4648">
        <v>126</v>
      </c>
    </row>
    <row r="4649" spans="1:6" x14ac:dyDescent="0.25">
      <c r="A4649" t="s">
        <v>97</v>
      </c>
      <c r="B4649">
        <v>2012</v>
      </c>
      <c r="C4649" t="s">
        <v>21</v>
      </c>
      <c r="D4649" t="s">
        <v>102</v>
      </c>
      <c r="E4649" t="s">
        <v>27499</v>
      </c>
      <c r="F4649">
        <v>2</v>
      </c>
    </row>
    <row r="4650" spans="1:6" x14ac:dyDescent="0.25">
      <c r="A4650" t="s">
        <v>97</v>
      </c>
      <c r="B4650">
        <v>2012</v>
      </c>
      <c r="C4650" t="s">
        <v>21</v>
      </c>
      <c r="D4650" t="s">
        <v>107</v>
      </c>
      <c r="E4650" t="s">
        <v>27500</v>
      </c>
      <c r="F4650">
        <v>1</v>
      </c>
    </row>
    <row r="4651" spans="1:6" x14ac:dyDescent="0.25">
      <c r="A4651" t="s">
        <v>97</v>
      </c>
      <c r="B4651">
        <v>2012</v>
      </c>
      <c r="C4651" t="s">
        <v>21</v>
      </c>
      <c r="D4651" t="s">
        <v>39</v>
      </c>
      <c r="E4651" t="s">
        <v>27501</v>
      </c>
      <c r="F4651">
        <v>7</v>
      </c>
    </row>
    <row r="4652" spans="1:6" x14ac:dyDescent="0.25">
      <c r="A4652" t="s">
        <v>97</v>
      </c>
      <c r="B4652">
        <v>2012</v>
      </c>
      <c r="C4652" t="s">
        <v>21</v>
      </c>
      <c r="D4652" t="s">
        <v>103</v>
      </c>
      <c r="E4652" t="s">
        <v>27502</v>
      </c>
      <c r="F4652">
        <v>33</v>
      </c>
    </row>
    <row r="4653" spans="1:6" x14ac:dyDescent="0.25">
      <c r="A4653" t="s">
        <v>97</v>
      </c>
      <c r="B4653">
        <v>2012</v>
      </c>
      <c r="C4653" t="s">
        <v>17</v>
      </c>
      <c r="D4653" t="s">
        <v>38</v>
      </c>
      <c r="E4653" t="s">
        <v>27503</v>
      </c>
      <c r="F4653">
        <v>12</v>
      </c>
    </row>
    <row r="4654" spans="1:6" x14ac:dyDescent="0.25">
      <c r="A4654" t="s">
        <v>97</v>
      </c>
      <c r="B4654">
        <v>2012</v>
      </c>
      <c r="C4654" t="s">
        <v>17</v>
      </c>
      <c r="D4654" t="s">
        <v>40</v>
      </c>
      <c r="E4654" t="s">
        <v>27504</v>
      </c>
      <c r="F4654">
        <v>6</v>
      </c>
    </row>
    <row r="4655" spans="1:6" x14ac:dyDescent="0.25">
      <c r="A4655" t="s">
        <v>97</v>
      </c>
      <c r="B4655">
        <v>2012</v>
      </c>
      <c r="C4655" t="s">
        <v>17</v>
      </c>
      <c r="D4655" t="s">
        <v>102</v>
      </c>
      <c r="E4655" t="s">
        <v>27505</v>
      </c>
      <c r="F4655">
        <v>19</v>
      </c>
    </row>
    <row r="4656" spans="1:6" x14ac:dyDescent="0.25">
      <c r="A4656" t="s">
        <v>97</v>
      </c>
      <c r="B4656">
        <v>2012</v>
      </c>
      <c r="C4656" t="s">
        <v>17</v>
      </c>
      <c r="D4656" t="s">
        <v>107</v>
      </c>
      <c r="E4656" t="s">
        <v>27506</v>
      </c>
      <c r="F4656">
        <v>28</v>
      </c>
    </row>
    <row r="4657" spans="1:6" x14ac:dyDescent="0.25">
      <c r="A4657" t="s">
        <v>97</v>
      </c>
      <c r="B4657">
        <v>2012</v>
      </c>
      <c r="C4657" t="s">
        <v>17</v>
      </c>
      <c r="D4657" t="s">
        <v>39</v>
      </c>
      <c r="E4657" t="s">
        <v>27507</v>
      </c>
      <c r="F4657">
        <v>20</v>
      </c>
    </row>
    <row r="4658" spans="1:6" x14ac:dyDescent="0.25">
      <c r="A4658" t="s">
        <v>97</v>
      </c>
      <c r="B4658">
        <v>2012</v>
      </c>
      <c r="C4658" t="s">
        <v>17</v>
      </c>
      <c r="D4658" t="s">
        <v>103</v>
      </c>
      <c r="E4658" t="s">
        <v>27508</v>
      </c>
      <c r="F4658">
        <v>176</v>
      </c>
    </row>
    <row r="4659" spans="1:6" x14ac:dyDescent="0.25">
      <c r="A4659" t="s">
        <v>97</v>
      </c>
      <c r="B4659">
        <v>2012</v>
      </c>
      <c r="C4659" t="s">
        <v>15</v>
      </c>
      <c r="D4659" t="s">
        <v>38</v>
      </c>
      <c r="E4659" t="s">
        <v>27509</v>
      </c>
      <c r="F4659">
        <v>2</v>
      </c>
    </row>
    <row r="4660" spans="1:6" x14ac:dyDescent="0.25">
      <c r="A4660" t="s">
        <v>97</v>
      </c>
      <c r="B4660">
        <v>2012</v>
      </c>
      <c r="C4660" t="s">
        <v>15</v>
      </c>
      <c r="D4660" t="s">
        <v>40</v>
      </c>
      <c r="E4660" t="s">
        <v>27510</v>
      </c>
      <c r="F4660">
        <v>2</v>
      </c>
    </row>
    <row r="4661" spans="1:6" x14ac:dyDescent="0.25">
      <c r="A4661" t="s">
        <v>97</v>
      </c>
      <c r="B4661">
        <v>2012</v>
      </c>
      <c r="C4661" t="s">
        <v>15</v>
      </c>
      <c r="D4661" t="s">
        <v>102</v>
      </c>
      <c r="E4661" t="s">
        <v>27511</v>
      </c>
      <c r="F4661">
        <v>3</v>
      </c>
    </row>
    <row r="4662" spans="1:6" x14ac:dyDescent="0.25">
      <c r="A4662" t="s">
        <v>97</v>
      </c>
      <c r="B4662">
        <v>2012</v>
      </c>
      <c r="C4662" t="s">
        <v>15</v>
      </c>
      <c r="D4662" t="s">
        <v>107</v>
      </c>
      <c r="E4662" t="s">
        <v>27512</v>
      </c>
      <c r="F4662">
        <v>6</v>
      </c>
    </row>
    <row r="4663" spans="1:6" x14ac:dyDescent="0.25">
      <c r="A4663" t="s">
        <v>97</v>
      </c>
      <c r="B4663">
        <v>2012</v>
      </c>
      <c r="C4663" t="s">
        <v>15</v>
      </c>
      <c r="D4663" t="s">
        <v>39</v>
      </c>
      <c r="E4663" t="s">
        <v>27513</v>
      </c>
      <c r="F4663">
        <v>11</v>
      </c>
    </row>
    <row r="4664" spans="1:6" x14ac:dyDescent="0.25">
      <c r="A4664" t="s">
        <v>97</v>
      </c>
      <c r="B4664">
        <v>2012</v>
      </c>
      <c r="C4664" t="s">
        <v>15</v>
      </c>
      <c r="D4664" t="s">
        <v>103</v>
      </c>
      <c r="E4664" t="s">
        <v>27514</v>
      </c>
      <c r="F4664">
        <v>25</v>
      </c>
    </row>
    <row r="4665" spans="1:6" x14ac:dyDescent="0.25">
      <c r="A4665" t="s">
        <v>97</v>
      </c>
      <c r="B4665">
        <v>2012</v>
      </c>
      <c r="C4665" t="s">
        <v>19</v>
      </c>
      <c r="D4665" t="s">
        <v>38</v>
      </c>
      <c r="E4665" t="s">
        <v>27515</v>
      </c>
      <c r="F4665">
        <v>7</v>
      </c>
    </row>
    <row r="4666" spans="1:6" x14ac:dyDescent="0.25">
      <c r="A4666" t="s">
        <v>97</v>
      </c>
      <c r="B4666">
        <v>2012</v>
      </c>
      <c r="C4666" t="s">
        <v>19</v>
      </c>
      <c r="D4666" t="s">
        <v>40</v>
      </c>
      <c r="E4666" t="s">
        <v>27516</v>
      </c>
      <c r="F4666">
        <v>2</v>
      </c>
    </row>
    <row r="4667" spans="1:6" x14ac:dyDescent="0.25">
      <c r="A4667" t="s">
        <v>97</v>
      </c>
      <c r="B4667">
        <v>2012</v>
      </c>
      <c r="C4667" t="s">
        <v>19</v>
      </c>
      <c r="D4667" t="s">
        <v>102</v>
      </c>
      <c r="E4667" t="s">
        <v>27517</v>
      </c>
      <c r="F4667">
        <v>16</v>
      </c>
    </row>
    <row r="4668" spans="1:6" x14ac:dyDescent="0.25">
      <c r="A4668" t="s">
        <v>97</v>
      </c>
      <c r="B4668">
        <v>2012</v>
      </c>
      <c r="C4668" t="s">
        <v>19</v>
      </c>
      <c r="D4668" t="s">
        <v>107</v>
      </c>
      <c r="E4668" t="s">
        <v>27518</v>
      </c>
      <c r="F4668">
        <v>12</v>
      </c>
    </row>
    <row r="4669" spans="1:6" x14ac:dyDescent="0.25">
      <c r="A4669" t="s">
        <v>97</v>
      </c>
      <c r="B4669">
        <v>2012</v>
      </c>
      <c r="C4669" t="s">
        <v>19</v>
      </c>
      <c r="D4669" t="s">
        <v>39</v>
      </c>
      <c r="E4669" t="s">
        <v>27519</v>
      </c>
      <c r="F4669">
        <v>19</v>
      </c>
    </row>
    <row r="4670" spans="1:6" x14ac:dyDescent="0.25">
      <c r="A4670" t="s">
        <v>97</v>
      </c>
      <c r="B4670">
        <v>2012</v>
      </c>
      <c r="C4670" t="s">
        <v>19</v>
      </c>
      <c r="D4670" t="s">
        <v>103</v>
      </c>
      <c r="E4670" t="s">
        <v>27520</v>
      </c>
      <c r="F4670">
        <v>131</v>
      </c>
    </row>
    <row r="4671" spans="1:6" x14ac:dyDescent="0.25">
      <c r="A4671" t="s">
        <v>97</v>
      </c>
      <c r="B4671">
        <v>2012</v>
      </c>
      <c r="C4671" t="s">
        <v>20</v>
      </c>
      <c r="D4671" t="s">
        <v>40</v>
      </c>
      <c r="E4671" t="s">
        <v>27521</v>
      </c>
      <c r="F4671">
        <v>1</v>
      </c>
    </row>
    <row r="4672" spans="1:6" x14ac:dyDescent="0.25">
      <c r="A4672" t="s">
        <v>97</v>
      </c>
      <c r="B4672">
        <v>2012</v>
      </c>
      <c r="C4672" t="s">
        <v>20</v>
      </c>
      <c r="D4672" t="s">
        <v>102</v>
      </c>
      <c r="E4672" t="s">
        <v>27522</v>
      </c>
      <c r="F4672">
        <v>3</v>
      </c>
    </row>
    <row r="4673" spans="1:6" x14ac:dyDescent="0.25">
      <c r="A4673" t="s">
        <v>97</v>
      </c>
      <c r="B4673">
        <v>2012</v>
      </c>
      <c r="C4673" t="s">
        <v>20</v>
      </c>
      <c r="D4673" t="s">
        <v>107</v>
      </c>
      <c r="E4673" t="s">
        <v>27523</v>
      </c>
      <c r="F4673">
        <v>1</v>
      </c>
    </row>
    <row r="4674" spans="1:6" x14ac:dyDescent="0.25">
      <c r="A4674" t="s">
        <v>97</v>
      </c>
      <c r="B4674">
        <v>2012</v>
      </c>
      <c r="C4674" t="s">
        <v>20</v>
      </c>
      <c r="D4674" t="s">
        <v>39</v>
      </c>
      <c r="E4674" t="s">
        <v>27524</v>
      </c>
      <c r="F4674">
        <v>3</v>
      </c>
    </row>
    <row r="4675" spans="1:6" x14ac:dyDescent="0.25">
      <c r="A4675" t="s">
        <v>97</v>
      </c>
      <c r="B4675">
        <v>2012</v>
      </c>
      <c r="C4675" t="s">
        <v>20</v>
      </c>
      <c r="D4675" t="s">
        <v>103</v>
      </c>
      <c r="E4675" t="s">
        <v>27525</v>
      </c>
      <c r="F4675">
        <v>15</v>
      </c>
    </row>
    <row r="4676" spans="1:6" x14ac:dyDescent="0.25">
      <c r="A4676" t="s">
        <v>97</v>
      </c>
      <c r="B4676">
        <v>2012</v>
      </c>
      <c r="C4676" t="s">
        <v>18</v>
      </c>
      <c r="D4676" t="s">
        <v>38</v>
      </c>
      <c r="E4676" t="s">
        <v>27526</v>
      </c>
      <c r="F4676">
        <v>5</v>
      </c>
    </row>
    <row r="4677" spans="1:6" x14ac:dyDescent="0.25">
      <c r="A4677" t="s">
        <v>97</v>
      </c>
      <c r="B4677">
        <v>2012</v>
      </c>
      <c r="C4677" t="s">
        <v>18</v>
      </c>
      <c r="D4677" t="s">
        <v>102</v>
      </c>
      <c r="E4677" t="s">
        <v>27527</v>
      </c>
      <c r="F4677">
        <v>16</v>
      </c>
    </row>
    <row r="4678" spans="1:6" x14ac:dyDescent="0.25">
      <c r="A4678" t="s">
        <v>97</v>
      </c>
      <c r="B4678">
        <v>2012</v>
      </c>
      <c r="C4678" t="s">
        <v>18</v>
      </c>
      <c r="D4678" t="s">
        <v>107</v>
      </c>
      <c r="E4678" t="s">
        <v>27528</v>
      </c>
      <c r="F4678">
        <v>9</v>
      </c>
    </row>
    <row r="4679" spans="1:6" x14ac:dyDescent="0.25">
      <c r="A4679" t="s">
        <v>97</v>
      </c>
      <c r="B4679">
        <v>2012</v>
      </c>
      <c r="C4679" t="s">
        <v>18</v>
      </c>
      <c r="D4679" t="s">
        <v>39</v>
      </c>
      <c r="E4679" t="s">
        <v>27529</v>
      </c>
      <c r="F4679">
        <v>11</v>
      </c>
    </row>
    <row r="4680" spans="1:6" x14ac:dyDescent="0.25">
      <c r="A4680" t="s">
        <v>97</v>
      </c>
      <c r="B4680">
        <v>2012</v>
      </c>
      <c r="C4680" t="s">
        <v>18</v>
      </c>
      <c r="D4680" t="s">
        <v>103</v>
      </c>
      <c r="E4680" t="s">
        <v>27530</v>
      </c>
      <c r="F4680">
        <v>97</v>
      </c>
    </row>
    <row r="4681" spans="1:6" x14ac:dyDescent="0.25">
      <c r="A4681" t="s">
        <v>97</v>
      </c>
      <c r="B4681">
        <v>2013</v>
      </c>
      <c r="C4681" t="s">
        <v>14</v>
      </c>
      <c r="D4681" t="s">
        <v>38</v>
      </c>
      <c r="E4681" t="s">
        <v>27531</v>
      </c>
      <c r="F4681">
        <v>14</v>
      </c>
    </row>
    <row r="4682" spans="1:6" x14ac:dyDescent="0.25">
      <c r="A4682" t="s">
        <v>97</v>
      </c>
      <c r="B4682">
        <v>2013</v>
      </c>
      <c r="C4682" t="s">
        <v>14</v>
      </c>
      <c r="D4682" t="s">
        <v>40</v>
      </c>
      <c r="E4682" t="s">
        <v>27532</v>
      </c>
      <c r="F4682">
        <v>5</v>
      </c>
    </row>
    <row r="4683" spans="1:6" x14ac:dyDescent="0.25">
      <c r="A4683" t="s">
        <v>97</v>
      </c>
      <c r="B4683">
        <v>2013</v>
      </c>
      <c r="C4683" t="s">
        <v>14</v>
      </c>
      <c r="D4683" t="s">
        <v>102</v>
      </c>
      <c r="E4683" t="s">
        <v>27533</v>
      </c>
      <c r="F4683">
        <v>35</v>
      </c>
    </row>
    <row r="4684" spans="1:6" x14ac:dyDescent="0.25">
      <c r="A4684" t="s">
        <v>97</v>
      </c>
      <c r="B4684">
        <v>2013</v>
      </c>
      <c r="C4684" t="s">
        <v>14</v>
      </c>
      <c r="D4684" t="s">
        <v>107</v>
      </c>
      <c r="E4684" t="s">
        <v>27534</v>
      </c>
      <c r="F4684">
        <v>41</v>
      </c>
    </row>
    <row r="4685" spans="1:6" x14ac:dyDescent="0.25">
      <c r="A4685" t="s">
        <v>97</v>
      </c>
      <c r="B4685">
        <v>2013</v>
      </c>
      <c r="C4685" t="s">
        <v>14</v>
      </c>
      <c r="D4685" t="s">
        <v>39</v>
      </c>
      <c r="E4685" t="s">
        <v>27535</v>
      </c>
      <c r="F4685">
        <v>22</v>
      </c>
    </row>
    <row r="4686" spans="1:6" x14ac:dyDescent="0.25">
      <c r="A4686" t="s">
        <v>97</v>
      </c>
      <c r="B4686">
        <v>2013</v>
      </c>
      <c r="C4686" t="s">
        <v>14</v>
      </c>
      <c r="D4686" t="s">
        <v>103</v>
      </c>
      <c r="E4686" t="s">
        <v>27536</v>
      </c>
      <c r="F4686">
        <v>133</v>
      </c>
    </row>
    <row r="4687" spans="1:6" x14ac:dyDescent="0.25">
      <c r="A4687" t="s">
        <v>97</v>
      </c>
      <c r="B4687">
        <v>2013</v>
      </c>
      <c r="C4687" t="s">
        <v>12</v>
      </c>
      <c r="D4687" t="s">
        <v>38</v>
      </c>
      <c r="E4687" t="s">
        <v>27537</v>
      </c>
      <c r="F4687">
        <v>2</v>
      </c>
    </row>
    <row r="4688" spans="1:6" x14ac:dyDescent="0.25">
      <c r="A4688" t="s">
        <v>97</v>
      </c>
      <c r="B4688">
        <v>2013</v>
      </c>
      <c r="C4688" t="s">
        <v>12</v>
      </c>
      <c r="D4688" t="s">
        <v>102</v>
      </c>
      <c r="E4688" t="s">
        <v>27538</v>
      </c>
      <c r="F4688">
        <v>1</v>
      </c>
    </row>
    <row r="4689" spans="1:6" x14ac:dyDescent="0.25">
      <c r="A4689" t="s">
        <v>97</v>
      </c>
      <c r="B4689">
        <v>2013</v>
      </c>
      <c r="C4689" t="s">
        <v>12</v>
      </c>
      <c r="D4689" t="s">
        <v>107</v>
      </c>
      <c r="E4689" t="s">
        <v>27539</v>
      </c>
      <c r="F4689">
        <v>2</v>
      </c>
    </row>
    <row r="4690" spans="1:6" x14ac:dyDescent="0.25">
      <c r="A4690" t="s">
        <v>97</v>
      </c>
      <c r="B4690">
        <v>2013</v>
      </c>
      <c r="C4690" t="s">
        <v>12</v>
      </c>
      <c r="D4690" t="s">
        <v>39</v>
      </c>
      <c r="E4690" t="s">
        <v>27540</v>
      </c>
      <c r="F4690">
        <v>2</v>
      </c>
    </row>
    <row r="4691" spans="1:6" x14ac:dyDescent="0.25">
      <c r="A4691" t="s">
        <v>97</v>
      </c>
      <c r="B4691">
        <v>2013</v>
      </c>
      <c r="C4691" t="s">
        <v>12</v>
      </c>
      <c r="D4691" t="s">
        <v>103</v>
      </c>
      <c r="E4691" t="s">
        <v>27541</v>
      </c>
      <c r="F4691">
        <v>20</v>
      </c>
    </row>
    <row r="4692" spans="1:6" x14ac:dyDescent="0.25">
      <c r="A4692" t="s">
        <v>97</v>
      </c>
      <c r="B4692">
        <v>2013</v>
      </c>
      <c r="C4692" t="s">
        <v>22</v>
      </c>
      <c r="D4692" t="s">
        <v>38</v>
      </c>
      <c r="E4692" t="s">
        <v>27542</v>
      </c>
      <c r="F4692">
        <v>12</v>
      </c>
    </row>
    <row r="4693" spans="1:6" x14ac:dyDescent="0.25">
      <c r="A4693" t="s">
        <v>97</v>
      </c>
      <c r="B4693">
        <v>2013</v>
      </c>
      <c r="C4693" t="s">
        <v>22</v>
      </c>
      <c r="D4693" t="s">
        <v>40</v>
      </c>
      <c r="E4693" t="s">
        <v>27543</v>
      </c>
      <c r="F4693">
        <v>4</v>
      </c>
    </row>
    <row r="4694" spans="1:6" x14ac:dyDescent="0.25">
      <c r="A4694" t="s">
        <v>97</v>
      </c>
      <c r="B4694">
        <v>2013</v>
      </c>
      <c r="C4694" t="s">
        <v>22</v>
      </c>
      <c r="D4694" t="s">
        <v>102</v>
      </c>
      <c r="E4694" t="s">
        <v>27544</v>
      </c>
      <c r="F4694">
        <v>13</v>
      </c>
    </row>
    <row r="4695" spans="1:6" x14ac:dyDescent="0.25">
      <c r="A4695" t="s">
        <v>97</v>
      </c>
      <c r="B4695">
        <v>2013</v>
      </c>
      <c r="C4695" t="s">
        <v>22</v>
      </c>
      <c r="D4695" t="s">
        <v>107</v>
      </c>
      <c r="E4695" t="s">
        <v>27545</v>
      </c>
      <c r="F4695">
        <v>11</v>
      </c>
    </row>
    <row r="4696" spans="1:6" x14ac:dyDescent="0.25">
      <c r="A4696" t="s">
        <v>97</v>
      </c>
      <c r="B4696">
        <v>2013</v>
      </c>
      <c r="C4696" t="s">
        <v>22</v>
      </c>
      <c r="D4696" t="s">
        <v>39</v>
      </c>
      <c r="E4696" t="s">
        <v>27546</v>
      </c>
      <c r="F4696">
        <v>21</v>
      </c>
    </row>
    <row r="4697" spans="1:6" x14ac:dyDescent="0.25">
      <c r="A4697" t="s">
        <v>97</v>
      </c>
      <c r="B4697">
        <v>2013</v>
      </c>
      <c r="C4697" t="s">
        <v>22</v>
      </c>
      <c r="D4697" t="s">
        <v>103</v>
      </c>
      <c r="E4697" t="s">
        <v>27547</v>
      </c>
      <c r="F4697">
        <v>113</v>
      </c>
    </row>
    <row r="4698" spans="1:6" x14ac:dyDescent="0.25">
      <c r="A4698" t="s">
        <v>97</v>
      </c>
      <c r="B4698">
        <v>2013</v>
      </c>
      <c r="C4698" t="s">
        <v>23</v>
      </c>
      <c r="D4698" t="s">
        <v>38</v>
      </c>
      <c r="E4698" t="s">
        <v>27548</v>
      </c>
      <c r="F4698">
        <v>11</v>
      </c>
    </row>
    <row r="4699" spans="1:6" x14ac:dyDescent="0.25">
      <c r="A4699" t="s">
        <v>97</v>
      </c>
      <c r="B4699">
        <v>2013</v>
      </c>
      <c r="C4699" t="s">
        <v>23</v>
      </c>
      <c r="D4699" t="s">
        <v>40</v>
      </c>
      <c r="E4699" t="s">
        <v>27549</v>
      </c>
      <c r="F4699">
        <v>6</v>
      </c>
    </row>
    <row r="4700" spans="1:6" x14ac:dyDescent="0.25">
      <c r="A4700" t="s">
        <v>97</v>
      </c>
      <c r="B4700">
        <v>2013</v>
      </c>
      <c r="C4700" t="s">
        <v>23</v>
      </c>
      <c r="D4700" t="s">
        <v>102</v>
      </c>
      <c r="E4700" t="s">
        <v>27550</v>
      </c>
      <c r="F4700">
        <v>18</v>
      </c>
    </row>
    <row r="4701" spans="1:6" x14ac:dyDescent="0.25">
      <c r="A4701" t="s">
        <v>97</v>
      </c>
      <c r="B4701">
        <v>2013</v>
      </c>
      <c r="C4701" t="s">
        <v>23</v>
      </c>
      <c r="D4701" t="s">
        <v>107</v>
      </c>
      <c r="E4701" t="s">
        <v>27551</v>
      </c>
      <c r="F4701">
        <v>17</v>
      </c>
    </row>
    <row r="4702" spans="1:6" x14ac:dyDescent="0.25">
      <c r="A4702" t="s">
        <v>97</v>
      </c>
      <c r="B4702">
        <v>2013</v>
      </c>
      <c r="C4702" t="s">
        <v>23</v>
      </c>
      <c r="D4702" t="s">
        <v>39</v>
      </c>
      <c r="E4702" t="s">
        <v>27552</v>
      </c>
      <c r="F4702">
        <v>18</v>
      </c>
    </row>
    <row r="4703" spans="1:6" x14ac:dyDescent="0.25">
      <c r="A4703" t="s">
        <v>97</v>
      </c>
      <c r="B4703">
        <v>2013</v>
      </c>
      <c r="C4703" t="s">
        <v>23</v>
      </c>
      <c r="D4703" t="s">
        <v>103</v>
      </c>
      <c r="E4703" t="s">
        <v>27553</v>
      </c>
      <c r="F4703">
        <v>125</v>
      </c>
    </row>
    <row r="4704" spans="1:6" x14ac:dyDescent="0.25">
      <c r="A4704" t="s">
        <v>97</v>
      </c>
      <c r="B4704">
        <v>2013</v>
      </c>
      <c r="C4704" t="s">
        <v>21</v>
      </c>
      <c r="D4704" t="s">
        <v>38</v>
      </c>
      <c r="E4704" t="s">
        <v>27554</v>
      </c>
      <c r="F4704">
        <v>5</v>
      </c>
    </row>
    <row r="4705" spans="1:6" x14ac:dyDescent="0.25">
      <c r="A4705" t="s">
        <v>97</v>
      </c>
      <c r="B4705">
        <v>2013</v>
      </c>
      <c r="C4705" t="s">
        <v>21</v>
      </c>
      <c r="D4705" t="s">
        <v>102</v>
      </c>
      <c r="E4705" t="s">
        <v>27555</v>
      </c>
      <c r="F4705">
        <v>4</v>
      </c>
    </row>
    <row r="4706" spans="1:6" x14ac:dyDescent="0.25">
      <c r="A4706" t="s">
        <v>97</v>
      </c>
      <c r="B4706">
        <v>2013</v>
      </c>
      <c r="C4706" t="s">
        <v>21</v>
      </c>
      <c r="D4706" t="s">
        <v>107</v>
      </c>
      <c r="E4706" t="s">
        <v>27556</v>
      </c>
      <c r="F4706">
        <v>6</v>
      </c>
    </row>
    <row r="4707" spans="1:6" x14ac:dyDescent="0.25">
      <c r="A4707" t="s">
        <v>97</v>
      </c>
      <c r="B4707">
        <v>2013</v>
      </c>
      <c r="C4707" t="s">
        <v>21</v>
      </c>
      <c r="D4707" t="s">
        <v>39</v>
      </c>
      <c r="E4707" t="s">
        <v>27557</v>
      </c>
      <c r="F4707">
        <v>10</v>
      </c>
    </row>
    <row r="4708" spans="1:6" x14ac:dyDescent="0.25">
      <c r="A4708" t="s">
        <v>97</v>
      </c>
      <c r="B4708">
        <v>2013</v>
      </c>
      <c r="C4708" t="s">
        <v>21</v>
      </c>
      <c r="D4708" t="s">
        <v>103</v>
      </c>
      <c r="E4708" t="s">
        <v>27558</v>
      </c>
      <c r="F4708">
        <v>30</v>
      </c>
    </row>
    <row r="4709" spans="1:6" x14ac:dyDescent="0.25">
      <c r="A4709" t="s">
        <v>97</v>
      </c>
      <c r="B4709">
        <v>2013</v>
      </c>
      <c r="C4709" t="s">
        <v>17</v>
      </c>
      <c r="D4709" t="s">
        <v>38</v>
      </c>
      <c r="E4709" t="s">
        <v>27559</v>
      </c>
      <c r="F4709">
        <v>8</v>
      </c>
    </row>
    <row r="4710" spans="1:6" x14ac:dyDescent="0.25">
      <c r="A4710" t="s">
        <v>97</v>
      </c>
      <c r="B4710">
        <v>2013</v>
      </c>
      <c r="C4710" t="s">
        <v>17</v>
      </c>
      <c r="D4710" t="s">
        <v>40</v>
      </c>
      <c r="E4710" t="s">
        <v>27560</v>
      </c>
      <c r="F4710">
        <v>7</v>
      </c>
    </row>
    <row r="4711" spans="1:6" x14ac:dyDescent="0.25">
      <c r="A4711" t="s">
        <v>97</v>
      </c>
      <c r="B4711">
        <v>2013</v>
      </c>
      <c r="C4711" t="s">
        <v>17</v>
      </c>
      <c r="D4711" t="s">
        <v>102</v>
      </c>
      <c r="E4711" t="s">
        <v>27561</v>
      </c>
      <c r="F4711">
        <v>17</v>
      </c>
    </row>
    <row r="4712" spans="1:6" x14ac:dyDescent="0.25">
      <c r="A4712" t="s">
        <v>97</v>
      </c>
      <c r="B4712">
        <v>2013</v>
      </c>
      <c r="C4712" t="s">
        <v>17</v>
      </c>
      <c r="D4712" t="s">
        <v>107</v>
      </c>
      <c r="E4712" t="s">
        <v>27562</v>
      </c>
      <c r="F4712">
        <v>20</v>
      </c>
    </row>
    <row r="4713" spans="1:6" x14ac:dyDescent="0.25">
      <c r="A4713" t="s">
        <v>97</v>
      </c>
      <c r="B4713">
        <v>2013</v>
      </c>
      <c r="C4713" t="s">
        <v>17</v>
      </c>
      <c r="D4713" t="s">
        <v>39</v>
      </c>
      <c r="E4713" t="s">
        <v>27563</v>
      </c>
      <c r="F4713">
        <v>21</v>
      </c>
    </row>
    <row r="4714" spans="1:6" x14ac:dyDescent="0.25">
      <c r="A4714" t="s">
        <v>97</v>
      </c>
      <c r="B4714">
        <v>2013</v>
      </c>
      <c r="C4714" t="s">
        <v>17</v>
      </c>
      <c r="D4714" t="s">
        <v>103</v>
      </c>
      <c r="E4714" t="s">
        <v>27564</v>
      </c>
      <c r="F4714">
        <v>179</v>
      </c>
    </row>
    <row r="4715" spans="1:6" x14ac:dyDescent="0.25">
      <c r="A4715" t="s">
        <v>97</v>
      </c>
      <c r="B4715">
        <v>2013</v>
      </c>
      <c r="C4715" t="s">
        <v>22852</v>
      </c>
      <c r="D4715" t="s">
        <v>107</v>
      </c>
      <c r="E4715" t="s">
        <v>27565</v>
      </c>
      <c r="F4715">
        <v>5</v>
      </c>
    </row>
    <row r="4716" spans="1:6" x14ac:dyDescent="0.25">
      <c r="A4716" t="s">
        <v>97</v>
      </c>
      <c r="B4716">
        <v>2013</v>
      </c>
      <c r="C4716" t="s">
        <v>15</v>
      </c>
      <c r="D4716" t="s">
        <v>38</v>
      </c>
      <c r="E4716" t="s">
        <v>27566</v>
      </c>
      <c r="F4716">
        <v>1</v>
      </c>
    </row>
    <row r="4717" spans="1:6" x14ac:dyDescent="0.25">
      <c r="A4717" t="s">
        <v>97</v>
      </c>
      <c r="B4717">
        <v>2013</v>
      </c>
      <c r="C4717" t="s">
        <v>15</v>
      </c>
      <c r="D4717" t="s">
        <v>40</v>
      </c>
      <c r="E4717" t="s">
        <v>27567</v>
      </c>
      <c r="F4717">
        <v>2</v>
      </c>
    </row>
    <row r="4718" spans="1:6" x14ac:dyDescent="0.25">
      <c r="A4718" t="s">
        <v>97</v>
      </c>
      <c r="B4718">
        <v>2013</v>
      </c>
      <c r="C4718" t="s">
        <v>15</v>
      </c>
      <c r="D4718" t="s">
        <v>102</v>
      </c>
      <c r="E4718" t="s">
        <v>27568</v>
      </c>
      <c r="F4718">
        <v>4</v>
      </c>
    </row>
    <row r="4719" spans="1:6" x14ac:dyDescent="0.25">
      <c r="A4719" t="s">
        <v>97</v>
      </c>
      <c r="B4719">
        <v>2013</v>
      </c>
      <c r="C4719" t="s">
        <v>15</v>
      </c>
      <c r="D4719" t="s">
        <v>39</v>
      </c>
      <c r="E4719" t="s">
        <v>27569</v>
      </c>
      <c r="F4719">
        <v>12</v>
      </c>
    </row>
    <row r="4720" spans="1:6" x14ac:dyDescent="0.25">
      <c r="A4720" t="s">
        <v>97</v>
      </c>
      <c r="B4720">
        <v>2013</v>
      </c>
      <c r="C4720" t="s">
        <v>15</v>
      </c>
      <c r="D4720" t="s">
        <v>103</v>
      </c>
      <c r="E4720" t="s">
        <v>27570</v>
      </c>
      <c r="F4720">
        <v>18</v>
      </c>
    </row>
    <row r="4721" spans="1:6" x14ac:dyDescent="0.25">
      <c r="A4721" t="s">
        <v>97</v>
      </c>
      <c r="B4721">
        <v>2013</v>
      </c>
      <c r="C4721" t="s">
        <v>19</v>
      </c>
      <c r="D4721" t="s">
        <v>38</v>
      </c>
      <c r="E4721" t="s">
        <v>27571</v>
      </c>
      <c r="F4721">
        <v>13</v>
      </c>
    </row>
    <row r="4722" spans="1:6" x14ac:dyDescent="0.25">
      <c r="A4722" t="s">
        <v>97</v>
      </c>
      <c r="B4722">
        <v>2013</v>
      </c>
      <c r="C4722" t="s">
        <v>19</v>
      </c>
      <c r="D4722" t="s">
        <v>40</v>
      </c>
      <c r="E4722" t="s">
        <v>27572</v>
      </c>
      <c r="F4722">
        <v>3</v>
      </c>
    </row>
    <row r="4723" spans="1:6" x14ac:dyDescent="0.25">
      <c r="A4723" t="s">
        <v>97</v>
      </c>
      <c r="B4723">
        <v>2013</v>
      </c>
      <c r="C4723" t="s">
        <v>19</v>
      </c>
      <c r="D4723" t="s">
        <v>102</v>
      </c>
      <c r="E4723" t="s">
        <v>27573</v>
      </c>
      <c r="F4723">
        <v>12</v>
      </c>
    </row>
    <row r="4724" spans="1:6" x14ac:dyDescent="0.25">
      <c r="A4724" t="s">
        <v>97</v>
      </c>
      <c r="B4724">
        <v>2013</v>
      </c>
      <c r="C4724" t="s">
        <v>19</v>
      </c>
      <c r="D4724" t="s">
        <v>107</v>
      </c>
      <c r="E4724" t="s">
        <v>27574</v>
      </c>
      <c r="F4724">
        <v>19</v>
      </c>
    </row>
    <row r="4725" spans="1:6" x14ac:dyDescent="0.25">
      <c r="A4725" t="s">
        <v>97</v>
      </c>
      <c r="B4725">
        <v>2013</v>
      </c>
      <c r="C4725" t="s">
        <v>19</v>
      </c>
      <c r="D4725" t="s">
        <v>39</v>
      </c>
      <c r="E4725" t="s">
        <v>27575</v>
      </c>
      <c r="F4725">
        <v>24</v>
      </c>
    </row>
    <row r="4726" spans="1:6" x14ac:dyDescent="0.25">
      <c r="A4726" t="s">
        <v>97</v>
      </c>
      <c r="B4726">
        <v>2013</v>
      </c>
      <c r="C4726" t="s">
        <v>19</v>
      </c>
      <c r="D4726" t="s">
        <v>103</v>
      </c>
      <c r="E4726" t="s">
        <v>27576</v>
      </c>
      <c r="F4726">
        <v>133</v>
      </c>
    </row>
    <row r="4727" spans="1:6" x14ac:dyDescent="0.25">
      <c r="A4727" t="s">
        <v>97</v>
      </c>
      <c r="B4727">
        <v>2013</v>
      </c>
      <c r="C4727" t="s">
        <v>20</v>
      </c>
      <c r="D4727" t="s">
        <v>38</v>
      </c>
      <c r="E4727" t="s">
        <v>27577</v>
      </c>
      <c r="F4727">
        <v>1</v>
      </c>
    </row>
    <row r="4728" spans="1:6" x14ac:dyDescent="0.25">
      <c r="A4728" t="s">
        <v>97</v>
      </c>
      <c r="B4728">
        <v>2013</v>
      </c>
      <c r="C4728" t="s">
        <v>20</v>
      </c>
      <c r="D4728" t="s">
        <v>102</v>
      </c>
      <c r="E4728" t="s">
        <v>27578</v>
      </c>
      <c r="F4728">
        <v>2</v>
      </c>
    </row>
    <row r="4729" spans="1:6" x14ac:dyDescent="0.25">
      <c r="A4729" t="s">
        <v>97</v>
      </c>
      <c r="B4729">
        <v>2013</v>
      </c>
      <c r="C4729" t="s">
        <v>20</v>
      </c>
      <c r="D4729" t="s">
        <v>107</v>
      </c>
      <c r="E4729" t="s">
        <v>27579</v>
      </c>
      <c r="F4729">
        <v>7</v>
      </c>
    </row>
    <row r="4730" spans="1:6" x14ac:dyDescent="0.25">
      <c r="A4730" t="s">
        <v>97</v>
      </c>
      <c r="B4730">
        <v>2013</v>
      </c>
      <c r="C4730" t="s">
        <v>20</v>
      </c>
      <c r="D4730" t="s">
        <v>39</v>
      </c>
      <c r="E4730" t="s">
        <v>27580</v>
      </c>
      <c r="F4730">
        <v>2</v>
      </c>
    </row>
    <row r="4731" spans="1:6" x14ac:dyDescent="0.25">
      <c r="A4731" t="s">
        <v>97</v>
      </c>
      <c r="B4731">
        <v>2013</v>
      </c>
      <c r="C4731" t="s">
        <v>20</v>
      </c>
      <c r="D4731" t="s">
        <v>103</v>
      </c>
      <c r="E4731" t="s">
        <v>27581</v>
      </c>
      <c r="F4731">
        <v>7</v>
      </c>
    </row>
    <row r="4732" spans="1:6" x14ac:dyDescent="0.25">
      <c r="A4732" t="s">
        <v>97</v>
      </c>
      <c r="B4732">
        <v>2013</v>
      </c>
      <c r="C4732" t="s">
        <v>18</v>
      </c>
      <c r="D4732" t="s">
        <v>38</v>
      </c>
      <c r="E4732" t="s">
        <v>27582</v>
      </c>
      <c r="F4732">
        <v>7</v>
      </c>
    </row>
    <row r="4733" spans="1:6" x14ac:dyDescent="0.25">
      <c r="A4733" t="s">
        <v>97</v>
      </c>
      <c r="B4733">
        <v>2013</v>
      </c>
      <c r="C4733" t="s">
        <v>18</v>
      </c>
      <c r="D4733" t="s">
        <v>40</v>
      </c>
      <c r="E4733" t="s">
        <v>27583</v>
      </c>
      <c r="F4733">
        <v>4</v>
      </c>
    </row>
    <row r="4734" spans="1:6" x14ac:dyDescent="0.25">
      <c r="A4734" t="s">
        <v>97</v>
      </c>
      <c r="B4734">
        <v>2013</v>
      </c>
      <c r="C4734" t="s">
        <v>18</v>
      </c>
      <c r="D4734" t="s">
        <v>102</v>
      </c>
      <c r="E4734" t="s">
        <v>27584</v>
      </c>
      <c r="F4734">
        <v>10</v>
      </c>
    </row>
    <row r="4735" spans="1:6" x14ac:dyDescent="0.25">
      <c r="A4735" t="s">
        <v>97</v>
      </c>
      <c r="B4735">
        <v>2013</v>
      </c>
      <c r="C4735" t="s">
        <v>18</v>
      </c>
      <c r="D4735" t="s">
        <v>107</v>
      </c>
      <c r="E4735" t="s">
        <v>27585</v>
      </c>
      <c r="F4735">
        <v>16</v>
      </c>
    </row>
    <row r="4736" spans="1:6" x14ac:dyDescent="0.25">
      <c r="A4736" t="s">
        <v>97</v>
      </c>
      <c r="B4736">
        <v>2013</v>
      </c>
      <c r="C4736" t="s">
        <v>18</v>
      </c>
      <c r="D4736" t="s">
        <v>39</v>
      </c>
      <c r="E4736" t="s">
        <v>27586</v>
      </c>
      <c r="F4736">
        <v>13</v>
      </c>
    </row>
    <row r="4737" spans="1:6" x14ac:dyDescent="0.25">
      <c r="A4737" t="s">
        <v>97</v>
      </c>
      <c r="B4737">
        <v>2013</v>
      </c>
      <c r="C4737" t="s">
        <v>18</v>
      </c>
      <c r="D4737" t="s">
        <v>103</v>
      </c>
      <c r="E4737" t="s">
        <v>27587</v>
      </c>
      <c r="F4737">
        <v>89</v>
      </c>
    </row>
    <row r="4738" spans="1:6" x14ac:dyDescent="0.25">
      <c r="A4738" t="s">
        <v>97</v>
      </c>
      <c r="B4738">
        <v>2014</v>
      </c>
      <c r="C4738" t="s">
        <v>14</v>
      </c>
      <c r="D4738" t="s">
        <v>38</v>
      </c>
      <c r="E4738" t="s">
        <v>27588</v>
      </c>
      <c r="F4738">
        <v>14</v>
      </c>
    </row>
    <row r="4739" spans="1:6" x14ac:dyDescent="0.25">
      <c r="A4739" t="s">
        <v>97</v>
      </c>
      <c r="B4739">
        <v>2014</v>
      </c>
      <c r="C4739" t="s">
        <v>14</v>
      </c>
      <c r="D4739" t="s">
        <v>40</v>
      </c>
      <c r="E4739" t="s">
        <v>27589</v>
      </c>
      <c r="F4739">
        <v>6</v>
      </c>
    </row>
    <row r="4740" spans="1:6" x14ac:dyDescent="0.25">
      <c r="A4740" t="s">
        <v>97</v>
      </c>
      <c r="B4740">
        <v>2014</v>
      </c>
      <c r="C4740" t="s">
        <v>14</v>
      </c>
      <c r="D4740" t="s">
        <v>102</v>
      </c>
      <c r="E4740" t="s">
        <v>27590</v>
      </c>
      <c r="F4740">
        <v>37</v>
      </c>
    </row>
    <row r="4741" spans="1:6" x14ac:dyDescent="0.25">
      <c r="A4741" t="s">
        <v>97</v>
      </c>
      <c r="B4741">
        <v>2014</v>
      </c>
      <c r="C4741" t="s">
        <v>14</v>
      </c>
      <c r="D4741" t="s">
        <v>107</v>
      </c>
      <c r="E4741" t="s">
        <v>27591</v>
      </c>
      <c r="F4741">
        <v>38</v>
      </c>
    </row>
    <row r="4742" spans="1:6" x14ac:dyDescent="0.25">
      <c r="A4742" t="s">
        <v>97</v>
      </c>
      <c r="B4742">
        <v>2014</v>
      </c>
      <c r="C4742" t="s">
        <v>14</v>
      </c>
      <c r="D4742" t="s">
        <v>39</v>
      </c>
      <c r="E4742" t="s">
        <v>27592</v>
      </c>
      <c r="F4742">
        <v>33</v>
      </c>
    </row>
    <row r="4743" spans="1:6" x14ac:dyDescent="0.25">
      <c r="A4743" t="s">
        <v>97</v>
      </c>
      <c r="B4743">
        <v>2014</v>
      </c>
      <c r="C4743" t="s">
        <v>14</v>
      </c>
      <c r="D4743" t="s">
        <v>103</v>
      </c>
      <c r="E4743" t="s">
        <v>27593</v>
      </c>
      <c r="F4743">
        <v>125</v>
      </c>
    </row>
    <row r="4744" spans="1:6" x14ac:dyDescent="0.25">
      <c r="A4744" t="s">
        <v>97</v>
      </c>
      <c r="B4744">
        <v>2014</v>
      </c>
      <c r="C4744" t="s">
        <v>12</v>
      </c>
      <c r="D4744" t="s">
        <v>40</v>
      </c>
      <c r="E4744" t="s">
        <v>27594</v>
      </c>
      <c r="F4744">
        <v>1</v>
      </c>
    </row>
    <row r="4745" spans="1:6" x14ac:dyDescent="0.25">
      <c r="A4745" t="s">
        <v>97</v>
      </c>
      <c r="B4745">
        <v>2014</v>
      </c>
      <c r="C4745" t="s">
        <v>12</v>
      </c>
      <c r="D4745" t="s">
        <v>102</v>
      </c>
      <c r="E4745" t="s">
        <v>27595</v>
      </c>
      <c r="F4745">
        <v>2</v>
      </c>
    </row>
    <row r="4746" spans="1:6" x14ac:dyDescent="0.25">
      <c r="A4746" t="s">
        <v>97</v>
      </c>
      <c r="B4746">
        <v>2014</v>
      </c>
      <c r="C4746" t="s">
        <v>12</v>
      </c>
      <c r="D4746" t="s">
        <v>107</v>
      </c>
      <c r="E4746" t="s">
        <v>27596</v>
      </c>
      <c r="F4746">
        <v>4</v>
      </c>
    </row>
    <row r="4747" spans="1:6" x14ac:dyDescent="0.25">
      <c r="A4747" t="s">
        <v>97</v>
      </c>
      <c r="B4747">
        <v>2014</v>
      </c>
      <c r="C4747" t="s">
        <v>12</v>
      </c>
      <c r="D4747" t="s">
        <v>39</v>
      </c>
      <c r="E4747" t="s">
        <v>27597</v>
      </c>
      <c r="F4747">
        <v>5</v>
      </c>
    </row>
    <row r="4748" spans="1:6" x14ac:dyDescent="0.25">
      <c r="A4748" t="s">
        <v>97</v>
      </c>
      <c r="B4748">
        <v>2014</v>
      </c>
      <c r="C4748" t="s">
        <v>12</v>
      </c>
      <c r="D4748" t="s">
        <v>103</v>
      </c>
      <c r="E4748" t="s">
        <v>27598</v>
      </c>
      <c r="F4748">
        <v>22</v>
      </c>
    </row>
    <row r="4749" spans="1:6" x14ac:dyDescent="0.25">
      <c r="A4749" t="s">
        <v>97</v>
      </c>
      <c r="B4749">
        <v>2014</v>
      </c>
      <c r="C4749" t="s">
        <v>22</v>
      </c>
      <c r="D4749" t="s">
        <v>38</v>
      </c>
      <c r="E4749" t="s">
        <v>27599</v>
      </c>
      <c r="F4749">
        <v>10</v>
      </c>
    </row>
    <row r="4750" spans="1:6" x14ac:dyDescent="0.25">
      <c r="A4750" t="s">
        <v>97</v>
      </c>
      <c r="B4750">
        <v>2014</v>
      </c>
      <c r="C4750" t="s">
        <v>22</v>
      </c>
      <c r="D4750" t="s">
        <v>40</v>
      </c>
      <c r="E4750" t="s">
        <v>27600</v>
      </c>
      <c r="F4750">
        <v>6</v>
      </c>
    </row>
    <row r="4751" spans="1:6" x14ac:dyDescent="0.25">
      <c r="A4751" t="s">
        <v>97</v>
      </c>
      <c r="B4751">
        <v>2014</v>
      </c>
      <c r="C4751" t="s">
        <v>22</v>
      </c>
      <c r="D4751" t="s">
        <v>102</v>
      </c>
      <c r="E4751" t="s">
        <v>27601</v>
      </c>
      <c r="F4751">
        <v>11</v>
      </c>
    </row>
    <row r="4752" spans="1:6" x14ac:dyDescent="0.25">
      <c r="A4752" t="s">
        <v>97</v>
      </c>
      <c r="B4752">
        <v>2014</v>
      </c>
      <c r="C4752" t="s">
        <v>22</v>
      </c>
      <c r="D4752" t="s">
        <v>107</v>
      </c>
      <c r="E4752" t="s">
        <v>27602</v>
      </c>
      <c r="F4752">
        <v>8</v>
      </c>
    </row>
    <row r="4753" spans="1:6" x14ac:dyDescent="0.25">
      <c r="A4753" t="s">
        <v>97</v>
      </c>
      <c r="B4753">
        <v>2014</v>
      </c>
      <c r="C4753" t="s">
        <v>22</v>
      </c>
      <c r="D4753" t="s">
        <v>39</v>
      </c>
      <c r="E4753" t="s">
        <v>27603</v>
      </c>
      <c r="F4753">
        <v>33</v>
      </c>
    </row>
    <row r="4754" spans="1:6" x14ac:dyDescent="0.25">
      <c r="A4754" t="s">
        <v>97</v>
      </c>
      <c r="B4754">
        <v>2014</v>
      </c>
      <c r="C4754" t="s">
        <v>22</v>
      </c>
      <c r="D4754" t="s">
        <v>103</v>
      </c>
      <c r="E4754" t="s">
        <v>27604</v>
      </c>
      <c r="F4754">
        <v>96</v>
      </c>
    </row>
    <row r="4755" spans="1:6" x14ac:dyDescent="0.25">
      <c r="A4755" t="s">
        <v>97</v>
      </c>
      <c r="B4755">
        <v>2014</v>
      </c>
      <c r="C4755" t="s">
        <v>23</v>
      </c>
      <c r="D4755" t="s">
        <v>38</v>
      </c>
      <c r="E4755" t="s">
        <v>27605</v>
      </c>
      <c r="F4755">
        <v>12</v>
      </c>
    </row>
    <row r="4756" spans="1:6" x14ac:dyDescent="0.25">
      <c r="A4756" t="s">
        <v>97</v>
      </c>
      <c r="B4756">
        <v>2014</v>
      </c>
      <c r="C4756" t="s">
        <v>23</v>
      </c>
      <c r="D4756" t="s">
        <v>40</v>
      </c>
      <c r="E4756" t="s">
        <v>27606</v>
      </c>
      <c r="F4756">
        <v>2</v>
      </c>
    </row>
    <row r="4757" spans="1:6" x14ac:dyDescent="0.25">
      <c r="A4757" t="s">
        <v>97</v>
      </c>
      <c r="B4757">
        <v>2014</v>
      </c>
      <c r="C4757" t="s">
        <v>23</v>
      </c>
      <c r="D4757" t="s">
        <v>102</v>
      </c>
      <c r="E4757" t="s">
        <v>27607</v>
      </c>
      <c r="F4757">
        <v>9</v>
      </c>
    </row>
    <row r="4758" spans="1:6" x14ac:dyDescent="0.25">
      <c r="A4758" t="s">
        <v>97</v>
      </c>
      <c r="B4758">
        <v>2014</v>
      </c>
      <c r="C4758" t="s">
        <v>23</v>
      </c>
      <c r="D4758" t="s">
        <v>107</v>
      </c>
      <c r="E4758" t="s">
        <v>27608</v>
      </c>
      <c r="F4758">
        <v>13</v>
      </c>
    </row>
    <row r="4759" spans="1:6" x14ac:dyDescent="0.25">
      <c r="A4759" t="s">
        <v>97</v>
      </c>
      <c r="B4759">
        <v>2014</v>
      </c>
      <c r="C4759" t="s">
        <v>23</v>
      </c>
      <c r="D4759" t="s">
        <v>39</v>
      </c>
      <c r="E4759" t="s">
        <v>27609</v>
      </c>
      <c r="F4759">
        <v>15</v>
      </c>
    </row>
    <row r="4760" spans="1:6" x14ac:dyDescent="0.25">
      <c r="A4760" t="s">
        <v>97</v>
      </c>
      <c r="B4760">
        <v>2014</v>
      </c>
      <c r="C4760" t="s">
        <v>23</v>
      </c>
      <c r="D4760" t="s">
        <v>103</v>
      </c>
      <c r="E4760" t="s">
        <v>27610</v>
      </c>
      <c r="F4760">
        <v>76</v>
      </c>
    </row>
    <row r="4761" spans="1:6" x14ac:dyDescent="0.25">
      <c r="A4761" t="s">
        <v>97</v>
      </c>
      <c r="B4761">
        <v>2014</v>
      </c>
      <c r="C4761" t="s">
        <v>21</v>
      </c>
      <c r="D4761" t="s">
        <v>38</v>
      </c>
      <c r="E4761" t="s">
        <v>27611</v>
      </c>
      <c r="F4761">
        <v>5</v>
      </c>
    </row>
    <row r="4762" spans="1:6" x14ac:dyDescent="0.25">
      <c r="A4762" t="s">
        <v>97</v>
      </c>
      <c r="B4762">
        <v>2014</v>
      </c>
      <c r="C4762" t="s">
        <v>21</v>
      </c>
      <c r="D4762" t="s">
        <v>40</v>
      </c>
      <c r="E4762" t="s">
        <v>27612</v>
      </c>
      <c r="F4762">
        <v>1</v>
      </c>
    </row>
    <row r="4763" spans="1:6" x14ac:dyDescent="0.25">
      <c r="A4763" t="s">
        <v>97</v>
      </c>
      <c r="B4763">
        <v>2014</v>
      </c>
      <c r="C4763" t="s">
        <v>21</v>
      </c>
      <c r="D4763" t="s">
        <v>102</v>
      </c>
      <c r="E4763" t="s">
        <v>27613</v>
      </c>
      <c r="F4763">
        <v>5</v>
      </c>
    </row>
    <row r="4764" spans="1:6" x14ac:dyDescent="0.25">
      <c r="A4764" t="s">
        <v>97</v>
      </c>
      <c r="B4764">
        <v>2014</v>
      </c>
      <c r="C4764" t="s">
        <v>21</v>
      </c>
      <c r="D4764" t="s">
        <v>107</v>
      </c>
      <c r="E4764" t="s">
        <v>27614</v>
      </c>
      <c r="F4764">
        <v>4</v>
      </c>
    </row>
    <row r="4765" spans="1:6" x14ac:dyDescent="0.25">
      <c r="A4765" t="s">
        <v>97</v>
      </c>
      <c r="B4765">
        <v>2014</v>
      </c>
      <c r="C4765" t="s">
        <v>21</v>
      </c>
      <c r="D4765" t="s">
        <v>39</v>
      </c>
      <c r="E4765" t="s">
        <v>27615</v>
      </c>
      <c r="F4765">
        <v>11</v>
      </c>
    </row>
    <row r="4766" spans="1:6" x14ac:dyDescent="0.25">
      <c r="A4766" t="s">
        <v>97</v>
      </c>
      <c r="B4766">
        <v>2014</v>
      </c>
      <c r="C4766" t="s">
        <v>21</v>
      </c>
      <c r="D4766" t="s">
        <v>103</v>
      </c>
      <c r="E4766" t="s">
        <v>27616</v>
      </c>
      <c r="F4766">
        <v>37</v>
      </c>
    </row>
    <row r="4767" spans="1:6" x14ac:dyDescent="0.25">
      <c r="A4767" t="s">
        <v>97</v>
      </c>
      <c r="B4767">
        <v>2014</v>
      </c>
      <c r="C4767" t="s">
        <v>17</v>
      </c>
      <c r="D4767" t="s">
        <v>38</v>
      </c>
      <c r="E4767" t="s">
        <v>27617</v>
      </c>
      <c r="F4767">
        <v>10</v>
      </c>
    </row>
    <row r="4768" spans="1:6" x14ac:dyDescent="0.25">
      <c r="A4768" t="s">
        <v>97</v>
      </c>
      <c r="B4768">
        <v>2014</v>
      </c>
      <c r="C4768" t="s">
        <v>17</v>
      </c>
      <c r="D4768" t="s">
        <v>40</v>
      </c>
      <c r="E4768" t="s">
        <v>27618</v>
      </c>
      <c r="F4768">
        <v>4</v>
      </c>
    </row>
    <row r="4769" spans="1:6" x14ac:dyDescent="0.25">
      <c r="A4769" t="s">
        <v>97</v>
      </c>
      <c r="B4769">
        <v>2014</v>
      </c>
      <c r="C4769" t="s">
        <v>17</v>
      </c>
      <c r="D4769" t="s">
        <v>102</v>
      </c>
      <c r="E4769" t="s">
        <v>27619</v>
      </c>
      <c r="F4769">
        <v>33</v>
      </c>
    </row>
    <row r="4770" spans="1:6" x14ac:dyDescent="0.25">
      <c r="A4770" t="s">
        <v>97</v>
      </c>
      <c r="B4770">
        <v>2014</v>
      </c>
      <c r="C4770" t="s">
        <v>17</v>
      </c>
      <c r="D4770" t="s">
        <v>107</v>
      </c>
      <c r="E4770" t="s">
        <v>27620</v>
      </c>
      <c r="F4770">
        <v>26</v>
      </c>
    </row>
    <row r="4771" spans="1:6" x14ac:dyDescent="0.25">
      <c r="A4771" t="s">
        <v>97</v>
      </c>
      <c r="B4771">
        <v>2014</v>
      </c>
      <c r="C4771" t="s">
        <v>17</v>
      </c>
      <c r="D4771" t="s">
        <v>39</v>
      </c>
      <c r="E4771" t="s">
        <v>27621</v>
      </c>
      <c r="F4771">
        <v>32</v>
      </c>
    </row>
    <row r="4772" spans="1:6" x14ac:dyDescent="0.25">
      <c r="A4772" t="s">
        <v>97</v>
      </c>
      <c r="B4772">
        <v>2014</v>
      </c>
      <c r="C4772" t="s">
        <v>17</v>
      </c>
      <c r="D4772" t="s">
        <v>103</v>
      </c>
      <c r="E4772" t="s">
        <v>27622</v>
      </c>
      <c r="F4772">
        <v>172</v>
      </c>
    </row>
    <row r="4773" spans="1:6" x14ac:dyDescent="0.25">
      <c r="A4773" t="s">
        <v>97</v>
      </c>
      <c r="B4773">
        <v>2014</v>
      </c>
      <c r="C4773" t="s">
        <v>22852</v>
      </c>
      <c r="D4773" t="s">
        <v>38</v>
      </c>
      <c r="E4773" t="s">
        <v>27623</v>
      </c>
      <c r="F4773">
        <v>1</v>
      </c>
    </row>
    <row r="4774" spans="1:6" x14ac:dyDescent="0.25">
      <c r="A4774" t="s">
        <v>97</v>
      </c>
      <c r="B4774">
        <v>2014</v>
      </c>
      <c r="C4774" t="s">
        <v>22852</v>
      </c>
      <c r="D4774" t="s">
        <v>40</v>
      </c>
      <c r="E4774" t="s">
        <v>27624</v>
      </c>
      <c r="F4774">
        <v>1</v>
      </c>
    </row>
    <row r="4775" spans="1:6" x14ac:dyDescent="0.25">
      <c r="A4775" t="s">
        <v>97</v>
      </c>
      <c r="B4775">
        <v>2014</v>
      </c>
      <c r="C4775" t="s">
        <v>22852</v>
      </c>
      <c r="D4775" t="s">
        <v>102</v>
      </c>
      <c r="E4775" t="s">
        <v>27625</v>
      </c>
      <c r="F4775">
        <v>5</v>
      </c>
    </row>
    <row r="4776" spans="1:6" x14ac:dyDescent="0.25">
      <c r="A4776" t="s">
        <v>97</v>
      </c>
      <c r="B4776">
        <v>2014</v>
      </c>
      <c r="C4776" t="s">
        <v>22852</v>
      </c>
      <c r="D4776" t="s">
        <v>107</v>
      </c>
      <c r="E4776" t="s">
        <v>27626</v>
      </c>
      <c r="F4776">
        <v>3</v>
      </c>
    </row>
    <row r="4777" spans="1:6" x14ac:dyDescent="0.25">
      <c r="A4777" t="s">
        <v>97</v>
      </c>
      <c r="B4777">
        <v>2014</v>
      </c>
      <c r="C4777" t="s">
        <v>22852</v>
      </c>
      <c r="D4777" t="s">
        <v>39</v>
      </c>
      <c r="E4777" t="s">
        <v>27627</v>
      </c>
      <c r="F4777">
        <v>8</v>
      </c>
    </row>
    <row r="4778" spans="1:6" x14ac:dyDescent="0.25">
      <c r="A4778" t="s">
        <v>97</v>
      </c>
      <c r="B4778">
        <v>2014</v>
      </c>
      <c r="C4778" t="s">
        <v>22852</v>
      </c>
      <c r="D4778" t="s">
        <v>103</v>
      </c>
      <c r="E4778" t="s">
        <v>27628</v>
      </c>
      <c r="F4778">
        <v>33</v>
      </c>
    </row>
    <row r="4779" spans="1:6" x14ac:dyDescent="0.25">
      <c r="A4779" t="s">
        <v>97</v>
      </c>
      <c r="B4779">
        <v>2014</v>
      </c>
      <c r="C4779" t="s">
        <v>19</v>
      </c>
      <c r="D4779" t="s">
        <v>38</v>
      </c>
      <c r="E4779" t="s">
        <v>27629</v>
      </c>
      <c r="F4779">
        <v>9</v>
      </c>
    </row>
    <row r="4780" spans="1:6" x14ac:dyDescent="0.25">
      <c r="A4780" t="s">
        <v>97</v>
      </c>
      <c r="B4780">
        <v>2014</v>
      </c>
      <c r="C4780" t="s">
        <v>19</v>
      </c>
      <c r="D4780" t="s">
        <v>40</v>
      </c>
      <c r="E4780" t="s">
        <v>27630</v>
      </c>
      <c r="F4780">
        <v>4</v>
      </c>
    </row>
    <row r="4781" spans="1:6" x14ac:dyDescent="0.25">
      <c r="A4781" t="s">
        <v>97</v>
      </c>
      <c r="B4781">
        <v>2014</v>
      </c>
      <c r="C4781" t="s">
        <v>19</v>
      </c>
      <c r="D4781" t="s">
        <v>102</v>
      </c>
      <c r="E4781" t="s">
        <v>27631</v>
      </c>
      <c r="F4781">
        <v>18</v>
      </c>
    </row>
    <row r="4782" spans="1:6" x14ac:dyDescent="0.25">
      <c r="A4782" t="s">
        <v>97</v>
      </c>
      <c r="B4782">
        <v>2014</v>
      </c>
      <c r="C4782" t="s">
        <v>19</v>
      </c>
      <c r="D4782" t="s">
        <v>107</v>
      </c>
      <c r="E4782" t="s">
        <v>27632</v>
      </c>
      <c r="F4782">
        <v>14</v>
      </c>
    </row>
    <row r="4783" spans="1:6" x14ac:dyDescent="0.25">
      <c r="A4783" t="s">
        <v>97</v>
      </c>
      <c r="B4783">
        <v>2014</v>
      </c>
      <c r="C4783" t="s">
        <v>19</v>
      </c>
      <c r="D4783" t="s">
        <v>39</v>
      </c>
      <c r="E4783" t="s">
        <v>27633</v>
      </c>
      <c r="F4783">
        <v>19</v>
      </c>
    </row>
    <row r="4784" spans="1:6" x14ac:dyDescent="0.25">
      <c r="A4784" t="s">
        <v>97</v>
      </c>
      <c r="B4784">
        <v>2014</v>
      </c>
      <c r="C4784" t="s">
        <v>19</v>
      </c>
      <c r="D4784" t="s">
        <v>103</v>
      </c>
      <c r="E4784" t="s">
        <v>27634</v>
      </c>
      <c r="F4784">
        <v>119</v>
      </c>
    </row>
    <row r="4785" spans="1:6" x14ac:dyDescent="0.25">
      <c r="A4785" t="s">
        <v>97</v>
      </c>
      <c r="B4785">
        <v>2014</v>
      </c>
      <c r="C4785" t="s">
        <v>20</v>
      </c>
      <c r="D4785" t="s">
        <v>38</v>
      </c>
      <c r="E4785" t="s">
        <v>27635</v>
      </c>
      <c r="F4785">
        <v>6</v>
      </c>
    </row>
    <row r="4786" spans="1:6" x14ac:dyDescent="0.25">
      <c r="A4786" t="s">
        <v>97</v>
      </c>
      <c r="B4786">
        <v>2014</v>
      </c>
      <c r="C4786" t="s">
        <v>20</v>
      </c>
      <c r="D4786" t="s">
        <v>102</v>
      </c>
      <c r="E4786" t="s">
        <v>27636</v>
      </c>
      <c r="F4786">
        <v>6</v>
      </c>
    </row>
    <row r="4787" spans="1:6" x14ac:dyDescent="0.25">
      <c r="A4787" t="s">
        <v>97</v>
      </c>
      <c r="B4787">
        <v>2014</v>
      </c>
      <c r="C4787" t="s">
        <v>20</v>
      </c>
      <c r="D4787" t="s">
        <v>107</v>
      </c>
      <c r="E4787" t="s">
        <v>27637</v>
      </c>
      <c r="F4787">
        <v>8</v>
      </c>
    </row>
    <row r="4788" spans="1:6" x14ac:dyDescent="0.25">
      <c r="A4788" t="s">
        <v>97</v>
      </c>
      <c r="B4788">
        <v>2014</v>
      </c>
      <c r="C4788" t="s">
        <v>20</v>
      </c>
      <c r="D4788" t="s">
        <v>39</v>
      </c>
      <c r="E4788" t="s">
        <v>27638</v>
      </c>
      <c r="F4788">
        <v>6</v>
      </c>
    </row>
    <row r="4789" spans="1:6" x14ac:dyDescent="0.25">
      <c r="A4789" t="s">
        <v>97</v>
      </c>
      <c r="B4789">
        <v>2014</v>
      </c>
      <c r="C4789" t="s">
        <v>20</v>
      </c>
      <c r="D4789" t="s">
        <v>103</v>
      </c>
      <c r="E4789" t="s">
        <v>27639</v>
      </c>
      <c r="F4789">
        <v>37</v>
      </c>
    </row>
    <row r="4790" spans="1:6" x14ac:dyDescent="0.25">
      <c r="A4790" t="s">
        <v>97</v>
      </c>
      <c r="B4790">
        <v>2014</v>
      </c>
      <c r="C4790" t="s">
        <v>18</v>
      </c>
      <c r="D4790" t="s">
        <v>38</v>
      </c>
      <c r="E4790" t="s">
        <v>27640</v>
      </c>
      <c r="F4790">
        <v>7</v>
      </c>
    </row>
    <row r="4791" spans="1:6" x14ac:dyDescent="0.25">
      <c r="A4791" t="s">
        <v>97</v>
      </c>
      <c r="B4791">
        <v>2014</v>
      </c>
      <c r="C4791" t="s">
        <v>18</v>
      </c>
      <c r="D4791" t="s">
        <v>40</v>
      </c>
      <c r="E4791" t="s">
        <v>27641</v>
      </c>
      <c r="F4791">
        <v>5</v>
      </c>
    </row>
    <row r="4792" spans="1:6" x14ac:dyDescent="0.25">
      <c r="A4792" t="s">
        <v>97</v>
      </c>
      <c r="B4792">
        <v>2014</v>
      </c>
      <c r="C4792" t="s">
        <v>18</v>
      </c>
      <c r="D4792" t="s">
        <v>102</v>
      </c>
      <c r="E4792" t="s">
        <v>27642</v>
      </c>
      <c r="F4792">
        <v>17</v>
      </c>
    </row>
    <row r="4793" spans="1:6" x14ac:dyDescent="0.25">
      <c r="A4793" t="s">
        <v>97</v>
      </c>
      <c r="B4793">
        <v>2014</v>
      </c>
      <c r="C4793" t="s">
        <v>18</v>
      </c>
      <c r="D4793" t="s">
        <v>107</v>
      </c>
      <c r="E4793" t="s">
        <v>27643</v>
      </c>
      <c r="F4793">
        <v>14</v>
      </c>
    </row>
    <row r="4794" spans="1:6" x14ac:dyDescent="0.25">
      <c r="A4794" t="s">
        <v>97</v>
      </c>
      <c r="B4794">
        <v>2014</v>
      </c>
      <c r="C4794" t="s">
        <v>18</v>
      </c>
      <c r="D4794" t="s">
        <v>39</v>
      </c>
      <c r="E4794" t="s">
        <v>27644</v>
      </c>
      <c r="F4794">
        <v>18</v>
      </c>
    </row>
    <row r="4795" spans="1:6" x14ac:dyDescent="0.25">
      <c r="A4795" t="s">
        <v>97</v>
      </c>
      <c r="B4795">
        <v>2014</v>
      </c>
      <c r="C4795" t="s">
        <v>18</v>
      </c>
      <c r="D4795" t="s">
        <v>103</v>
      </c>
      <c r="E4795" t="s">
        <v>27645</v>
      </c>
      <c r="F4795">
        <v>96</v>
      </c>
    </row>
    <row r="4796" spans="1:6" x14ac:dyDescent="0.25">
      <c r="A4796" t="s">
        <v>98</v>
      </c>
      <c r="B4796">
        <v>2010</v>
      </c>
      <c r="C4796" t="s">
        <v>14</v>
      </c>
      <c r="D4796" t="s">
        <v>38</v>
      </c>
      <c r="E4796" t="s">
        <v>27646</v>
      </c>
      <c r="F4796">
        <v>1</v>
      </c>
    </row>
    <row r="4797" spans="1:6" x14ac:dyDescent="0.25">
      <c r="A4797" t="s">
        <v>98</v>
      </c>
      <c r="B4797">
        <v>2010</v>
      </c>
      <c r="C4797" t="s">
        <v>14</v>
      </c>
      <c r="D4797" t="s">
        <v>102</v>
      </c>
      <c r="E4797" t="s">
        <v>27647</v>
      </c>
      <c r="F4797">
        <v>10</v>
      </c>
    </row>
    <row r="4798" spans="1:6" x14ac:dyDescent="0.25">
      <c r="A4798" t="s">
        <v>98</v>
      </c>
      <c r="B4798">
        <v>2010</v>
      </c>
      <c r="C4798" t="s">
        <v>14</v>
      </c>
      <c r="D4798" t="s">
        <v>107</v>
      </c>
      <c r="E4798" t="s">
        <v>27648</v>
      </c>
      <c r="F4798">
        <v>19</v>
      </c>
    </row>
    <row r="4799" spans="1:6" x14ac:dyDescent="0.25">
      <c r="A4799" t="s">
        <v>98</v>
      </c>
      <c r="B4799">
        <v>2010</v>
      </c>
      <c r="C4799" t="s">
        <v>14</v>
      </c>
      <c r="D4799" t="s">
        <v>39</v>
      </c>
      <c r="E4799" t="s">
        <v>27649</v>
      </c>
      <c r="F4799">
        <v>29</v>
      </c>
    </row>
    <row r="4800" spans="1:6" x14ac:dyDescent="0.25">
      <c r="A4800" t="s">
        <v>98</v>
      </c>
      <c r="B4800">
        <v>2010</v>
      </c>
      <c r="C4800" t="s">
        <v>14</v>
      </c>
      <c r="D4800" t="s">
        <v>103</v>
      </c>
      <c r="E4800" t="s">
        <v>27650</v>
      </c>
      <c r="F4800">
        <v>127</v>
      </c>
    </row>
    <row r="4801" spans="1:6" x14ac:dyDescent="0.25">
      <c r="A4801" t="s">
        <v>98</v>
      </c>
      <c r="B4801">
        <v>2010</v>
      </c>
      <c r="C4801" t="s">
        <v>12</v>
      </c>
      <c r="D4801" t="s">
        <v>107</v>
      </c>
      <c r="E4801" t="s">
        <v>27651</v>
      </c>
      <c r="F4801">
        <v>1</v>
      </c>
    </row>
    <row r="4802" spans="1:6" x14ac:dyDescent="0.25">
      <c r="A4802" t="s">
        <v>98</v>
      </c>
      <c r="B4802">
        <v>2010</v>
      </c>
      <c r="C4802" t="s">
        <v>12</v>
      </c>
      <c r="D4802" t="s">
        <v>39</v>
      </c>
      <c r="E4802" t="s">
        <v>27652</v>
      </c>
      <c r="F4802">
        <v>4</v>
      </c>
    </row>
    <row r="4803" spans="1:6" x14ac:dyDescent="0.25">
      <c r="A4803" t="s">
        <v>98</v>
      </c>
      <c r="B4803">
        <v>2010</v>
      </c>
      <c r="C4803" t="s">
        <v>12</v>
      </c>
      <c r="D4803" t="s">
        <v>103</v>
      </c>
      <c r="E4803" t="s">
        <v>27653</v>
      </c>
      <c r="F4803">
        <v>26</v>
      </c>
    </row>
    <row r="4804" spans="1:6" x14ac:dyDescent="0.25">
      <c r="A4804" t="s">
        <v>98</v>
      </c>
      <c r="B4804">
        <v>2010</v>
      </c>
      <c r="C4804" t="s">
        <v>22</v>
      </c>
      <c r="D4804" t="s">
        <v>38</v>
      </c>
      <c r="E4804" t="s">
        <v>27654</v>
      </c>
      <c r="F4804">
        <v>8</v>
      </c>
    </row>
    <row r="4805" spans="1:6" x14ac:dyDescent="0.25">
      <c r="A4805" t="s">
        <v>98</v>
      </c>
      <c r="B4805">
        <v>2010</v>
      </c>
      <c r="C4805" t="s">
        <v>22</v>
      </c>
      <c r="D4805" t="s">
        <v>40</v>
      </c>
      <c r="E4805" t="s">
        <v>27655</v>
      </c>
      <c r="F4805">
        <v>1</v>
      </c>
    </row>
    <row r="4806" spans="1:6" x14ac:dyDescent="0.25">
      <c r="A4806" t="s">
        <v>98</v>
      </c>
      <c r="B4806">
        <v>2010</v>
      </c>
      <c r="C4806" t="s">
        <v>22</v>
      </c>
      <c r="D4806" t="s">
        <v>102</v>
      </c>
      <c r="E4806" t="s">
        <v>27656</v>
      </c>
      <c r="F4806">
        <v>7</v>
      </c>
    </row>
    <row r="4807" spans="1:6" x14ac:dyDescent="0.25">
      <c r="A4807" t="s">
        <v>98</v>
      </c>
      <c r="B4807">
        <v>2010</v>
      </c>
      <c r="C4807" t="s">
        <v>22</v>
      </c>
      <c r="D4807" t="s">
        <v>107</v>
      </c>
      <c r="E4807" t="s">
        <v>27657</v>
      </c>
      <c r="F4807">
        <v>8</v>
      </c>
    </row>
    <row r="4808" spans="1:6" x14ac:dyDescent="0.25">
      <c r="A4808" t="s">
        <v>98</v>
      </c>
      <c r="B4808">
        <v>2010</v>
      </c>
      <c r="C4808" t="s">
        <v>22</v>
      </c>
      <c r="D4808" t="s">
        <v>39</v>
      </c>
      <c r="E4808" t="s">
        <v>27658</v>
      </c>
      <c r="F4808">
        <v>31</v>
      </c>
    </row>
    <row r="4809" spans="1:6" x14ac:dyDescent="0.25">
      <c r="A4809" t="s">
        <v>98</v>
      </c>
      <c r="B4809">
        <v>2010</v>
      </c>
      <c r="C4809" t="s">
        <v>22</v>
      </c>
      <c r="D4809" t="s">
        <v>103</v>
      </c>
      <c r="E4809" t="s">
        <v>27659</v>
      </c>
      <c r="F4809">
        <v>55</v>
      </c>
    </row>
    <row r="4810" spans="1:6" x14ac:dyDescent="0.25">
      <c r="A4810" t="s">
        <v>98</v>
      </c>
      <c r="B4810">
        <v>2010</v>
      </c>
      <c r="C4810" t="s">
        <v>23</v>
      </c>
      <c r="D4810" t="s">
        <v>38</v>
      </c>
      <c r="E4810" t="s">
        <v>27660</v>
      </c>
      <c r="F4810">
        <v>6</v>
      </c>
    </row>
    <row r="4811" spans="1:6" x14ac:dyDescent="0.25">
      <c r="A4811" t="s">
        <v>98</v>
      </c>
      <c r="B4811">
        <v>2010</v>
      </c>
      <c r="C4811" t="s">
        <v>23</v>
      </c>
      <c r="D4811" t="s">
        <v>102</v>
      </c>
      <c r="E4811" t="s">
        <v>27661</v>
      </c>
      <c r="F4811">
        <v>5</v>
      </c>
    </row>
    <row r="4812" spans="1:6" x14ac:dyDescent="0.25">
      <c r="A4812" t="s">
        <v>98</v>
      </c>
      <c r="B4812">
        <v>2010</v>
      </c>
      <c r="C4812" t="s">
        <v>23</v>
      </c>
      <c r="D4812" t="s">
        <v>107</v>
      </c>
      <c r="E4812" t="s">
        <v>27662</v>
      </c>
      <c r="F4812">
        <v>9</v>
      </c>
    </row>
    <row r="4813" spans="1:6" x14ac:dyDescent="0.25">
      <c r="A4813" t="s">
        <v>98</v>
      </c>
      <c r="B4813">
        <v>2010</v>
      </c>
      <c r="C4813" t="s">
        <v>23</v>
      </c>
      <c r="D4813" t="s">
        <v>39</v>
      </c>
      <c r="E4813" t="s">
        <v>27663</v>
      </c>
      <c r="F4813">
        <v>17</v>
      </c>
    </row>
    <row r="4814" spans="1:6" x14ac:dyDescent="0.25">
      <c r="A4814" t="s">
        <v>98</v>
      </c>
      <c r="B4814">
        <v>2010</v>
      </c>
      <c r="C4814" t="s">
        <v>23</v>
      </c>
      <c r="D4814" t="s">
        <v>103</v>
      </c>
      <c r="E4814" t="s">
        <v>27664</v>
      </c>
      <c r="F4814">
        <v>82</v>
      </c>
    </row>
    <row r="4815" spans="1:6" x14ac:dyDescent="0.25">
      <c r="A4815" t="s">
        <v>98</v>
      </c>
      <c r="B4815">
        <v>2010</v>
      </c>
      <c r="C4815" t="s">
        <v>21</v>
      </c>
      <c r="D4815" t="s">
        <v>38</v>
      </c>
      <c r="E4815" t="s">
        <v>27665</v>
      </c>
      <c r="F4815">
        <v>4</v>
      </c>
    </row>
    <row r="4816" spans="1:6" x14ac:dyDescent="0.25">
      <c r="A4816" t="s">
        <v>98</v>
      </c>
      <c r="B4816">
        <v>2010</v>
      </c>
      <c r="C4816" t="s">
        <v>21</v>
      </c>
      <c r="D4816" t="s">
        <v>40</v>
      </c>
      <c r="E4816" t="s">
        <v>27666</v>
      </c>
      <c r="F4816">
        <v>1</v>
      </c>
    </row>
    <row r="4817" spans="1:6" x14ac:dyDescent="0.25">
      <c r="A4817" t="s">
        <v>98</v>
      </c>
      <c r="B4817">
        <v>2010</v>
      </c>
      <c r="C4817" t="s">
        <v>21</v>
      </c>
      <c r="D4817" t="s">
        <v>107</v>
      </c>
      <c r="E4817" t="s">
        <v>27667</v>
      </c>
      <c r="F4817">
        <v>2</v>
      </c>
    </row>
    <row r="4818" spans="1:6" x14ac:dyDescent="0.25">
      <c r="A4818" t="s">
        <v>98</v>
      </c>
      <c r="B4818">
        <v>2010</v>
      </c>
      <c r="C4818" t="s">
        <v>21</v>
      </c>
      <c r="D4818" t="s">
        <v>39</v>
      </c>
      <c r="E4818" t="s">
        <v>27668</v>
      </c>
      <c r="F4818">
        <v>17</v>
      </c>
    </row>
    <row r="4819" spans="1:6" x14ac:dyDescent="0.25">
      <c r="A4819" t="s">
        <v>98</v>
      </c>
      <c r="B4819">
        <v>2010</v>
      </c>
      <c r="C4819" t="s">
        <v>21</v>
      </c>
      <c r="D4819" t="s">
        <v>103</v>
      </c>
      <c r="E4819" t="s">
        <v>27669</v>
      </c>
      <c r="F4819">
        <v>22</v>
      </c>
    </row>
    <row r="4820" spans="1:6" x14ac:dyDescent="0.25">
      <c r="A4820" t="s">
        <v>98</v>
      </c>
      <c r="B4820">
        <v>2010</v>
      </c>
      <c r="C4820" t="s">
        <v>17</v>
      </c>
      <c r="D4820" t="s">
        <v>38</v>
      </c>
      <c r="E4820" t="s">
        <v>27670</v>
      </c>
      <c r="F4820">
        <v>3</v>
      </c>
    </row>
    <row r="4821" spans="1:6" x14ac:dyDescent="0.25">
      <c r="A4821" t="s">
        <v>98</v>
      </c>
      <c r="B4821">
        <v>2010</v>
      </c>
      <c r="C4821" t="s">
        <v>17</v>
      </c>
      <c r="D4821" t="s">
        <v>40</v>
      </c>
      <c r="E4821" t="s">
        <v>27671</v>
      </c>
      <c r="F4821">
        <v>1</v>
      </c>
    </row>
    <row r="4822" spans="1:6" x14ac:dyDescent="0.25">
      <c r="A4822" t="s">
        <v>98</v>
      </c>
      <c r="B4822">
        <v>2010</v>
      </c>
      <c r="C4822" t="s">
        <v>17</v>
      </c>
      <c r="D4822" t="s">
        <v>102</v>
      </c>
      <c r="E4822" t="s">
        <v>27672</v>
      </c>
      <c r="F4822">
        <v>9</v>
      </c>
    </row>
    <row r="4823" spans="1:6" x14ac:dyDescent="0.25">
      <c r="A4823" t="s">
        <v>98</v>
      </c>
      <c r="B4823">
        <v>2010</v>
      </c>
      <c r="C4823" t="s">
        <v>17</v>
      </c>
      <c r="D4823" t="s">
        <v>107</v>
      </c>
      <c r="E4823" t="s">
        <v>27673</v>
      </c>
      <c r="F4823">
        <v>10</v>
      </c>
    </row>
    <row r="4824" spans="1:6" x14ac:dyDescent="0.25">
      <c r="A4824" t="s">
        <v>98</v>
      </c>
      <c r="B4824">
        <v>2010</v>
      </c>
      <c r="C4824" t="s">
        <v>17</v>
      </c>
      <c r="D4824" t="s">
        <v>39</v>
      </c>
      <c r="E4824" t="s">
        <v>27674</v>
      </c>
      <c r="F4824">
        <v>24</v>
      </c>
    </row>
    <row r="4825" spans="1:6" x14ac:dyDescent="0.25">
      <c r="A4825" t="s">
        <v>98</v>
      </c>
      <c r="B4825">
        <v>2010</v>
      </c>
      <c r="C4825" t="s">
        <v>17</v>
      </c>
      <c r="D4825" t="s">
        <v>103</v>
      </c>
      <c r="E4825" t="s">
        <v>27675</v>
      </c>
      <c r="F4825">
        <v>117</v>
      </c>
    </row>
    <row r="4826" spans="1:6" x14ac:dyDescent="0.25">
      <c r="A4826" t="s">
        <v>98</v>
      </c>
      <c r="B4826">
        <v>2010</v>
      </c>
      <c r="C4826" t="s">
        <v>15</v>
      </c>
      <c r="D4826" t="s">
        <v>38</v>
      </c>
      <c r="E4826" t="s">
        <v>27676</v>
      </c>
      <c r="F4826">
        <v>1</v>
      </c>
    </row>
    <row r="4827" spans="1:6" x14ac:dyDescent="0.25">
      <c r="A4827" t="s">
        <v>98</v>
      </c>
      <c r="B4827">
        <v>2010</v>
      </c>
      <c r="C4827" t="s">
        <v>15</v>
      </c>
      <c r="D4827" t="s">
        <v>102</v>
      </c>
      <c r="E4827" t="s">
        <v>27677</v>
      </c>
      <c r="F4827">
        <v>1</v>
      </c>
    </row>
    <row r="4828" spans="1:6" x14ac:dyDescent="0.25">
      <c r="A4828" t="s">
        <v>98</v>
      </c>
      <c r="B4828">
        <v>2010</v>
      </c>
      <c r="C4828" t="s">
        <v>15</v>
      </c>
      <c r="D4828" t="s">
        <v>107</v>
      </c>
      <c r="E4828" t="s">
        <v>27678</v>
      </c>
      <c r="F4828">
        <v>3</v>
      </c>
    </row>
    <row r="4829" spans="1:6" x14ac:dyDescent="0.25">
      <c r="A4829" t="s">
        <v>98</v>
      </c>
      <c r="B4829">
        <v>2010</v>
      </c>
      <c r="C4829" t="s">
        <v>15</v>
      </c>
      <c r="D4829" t="s">
        <v>39</v>
      </c>
      <c r="E4829" t="s">
        <v>27679</v>
      </c>
      <c r="F4829">
        <v>3</v>
      </c>
    </row>
    <row r="4830" spans="1:6" x14ac:dyDescent="0.25">
      <c r="A4830" t="s">
        <v>98</v>
      </c>
      <c r="B4830">
        <v>2010</v>
      </c>
      <c r="C4830" t="s">
        <v>15</v>
      </c>
      <c r="D4830" t="s">
        <v>103</v>
      </c>
      <c r="E4830" t="s">
        <v>27680</v>
      </c>
      <c r="F4830">
        <v>17</v>
      </c>
    </row>
    <row r="4831" spans="1:6" x14ac:dyDescent="0.25">
      <c r="A4831" t="s">
        <v>98</v>
      </c>
      <c r="B4831">
        <v>2010</v>
      </c>
      <c r="C4831" t="s">
        <v>19</v>
      </c>
      <c r="D4831" t="s">
        <v>38</v>
      </c>
      <c r="E4831" t="s">
        <v>27681</v>
      </c>
      <c r="F4831">
        <v>5</v>
      </c>
    </row>
    <row r="4832" spans="1:6" x14ac:dyDescent="0.25">
      <c r="A4832" t="s">
        <v>98</v>
      </c>
      <c r="B4832">
        <v>2010</v>
      </c>
      <c r="C4832" t="s">
        <v>19</v>
      </c>
      <c r="D4832" t="s">
        <v>102</v>
      </c>
      <c r="E4832" t="s">
        <v>27682</v>
      </c>
      <c r="F4832">
        <v>10</v>
      </c>
    </row>
    <row r="4833" spans="1:6" x14ac:dyDescent="0.25">
      <c r="A4833" t="s">
        <v>98</v>
      </c>
      <c r="B4833">
        <v>2010</v>
      </c>
      <c r="C4833" t="s">
        <v>19</v>
      </c>
      <c r="D4833" t="s">
        <v>107</v>
      </c>
      <c r="E4833" t="s">
        <v>27683</v>
      </c>
      <c r="F4833">
        <v>4</v>
      </c>
    </row>
    <row r="4834" spans="1:6" x14ac:dyDescent="0.25">
      <c r="A4834" t="s">
        <v>98</v>
      </c>
      <c r="B4834">
        <v>2010</v>
      </c>
      <c r="C4834" t="s">
        <v>19</v>
      </c>
      <c r="D4834" t="s">
        <v>39</v>
      </c>
      <c r="E4834" t="s">
        <v>27684</v>
      </c>
      <c r="F4834">
        <v>17</v>
      </c>
    </row>
    <row r="4835" spans="1:6" x14ac:dyDescent="0.25">
      <c r="A4835" t="s">
        <v>98</v>
      </c>
      <c r="B4835">
        <v>2010</v>
      </c>
      <c r="C4835" t="s">
        <v>19</v>
      </c>
      <c r="D4835" t="s">
        <v>103</v>
      </c>
      <c r="E4835" t="s">
        <v>27685</v>
      </c>
      <c r="F4835">
        <v>107</v>
      </c>
    </row>
    <row r="4836" spans="1:6" x14ac:dyDescent="0.25">
      <c r="A4836" t="s">
        <v>98</v>
      </c>
      <c r="B4836">
        <v>2010</v>
      </c>
      <c r="C4836" t="s">
        <v>20</v>
      </c>
      <c r="D4836" t="s">
        <v>38</v>
      </c>
      <c r="E4836" t="s">
        <v>27686</v>
      </c>
      <c r="F4836">
        <v>2</v>
      </c>
    </row>
    <row r="4837" spans="1:6" x14ac:dyDescent="0.25">
      <c r="A4837" t="s">
        <v>98</v>
      </c>
      <c r="B4837">
        <v>2010</v>
      </c>
      <c r="C4837" t="s">
        <v>20</v>
      </c>
      <c r="D4837" t="s">
        <v>102</v>
      </c>
      <c r="E4837" t="s">
        <v>27687</v>
      </c>
      <c r="F4837">
        <v>1</v>
      </c>
    </row>
    <row r="4838" spans="1:6" x14ac:dyDescent="0.25">
      <c r="A4838" t="s">
        <v>98</v>
      </c>
      <c r="B4838">
        <v>2010</v>
      </c>
      <c r="C4838" t="s">
        <v>20</v>
      </c>
      <c r="D4838" t="s">
        <v>107</v>
      </c>
      <c r="E4838" t="s">
        <v>27688</v>
      </c>
      <c r="F4838">
        <v>3</v>
      </c>
    </row>
    <row r="4839" spans="1:6" x14ac:dyDescent="0.25">
      <c r="A4839" t="s">
        <v>98</v>
      </c>
      <c r="B4839">
        <v>2010</v>
      </c>
      <c r="C4839" t="s">
        <v>20</v>
      </c>
      <c r="D4839" t="s">
        <v>39</v>
      </c>
      <c r="E4839" t="s">
        <v>27689</v>
      </c>
      <c r="F4839">
        <v>5</v>
      </c>
    </row>
    <row r="4840" spans="1:6" x14ac:dyDescent="0.25">
      <c r="A4840" t="s">
        <v>98</v>
      </c>
      <c r="B4840">
        <v>2010</v>
      </c>
      <c r="C4840" t="s">
        <v>20</v>
      </c>
      <c r="D4840" t="s">
        <v>103</v>
      </c>
      <c r="E4840" t="s">
        <v>27690</v>
      </c>
      <c r="F4840">
        <v>25</v>
      </c>
    </row>
    <row r="4841" spans="1:6" x14ac:dyDescent="0.25">
      <c r="A4841" t="s">
        <v>98</v>
      </c>
      <c r="B4841">
        <v>2010</v>
      </c>
      <c r="C4841" t="s">
        <v>18</v>
      </c>
      <c r="D4841" t="s">
        <v>38</v>
      </c>
      <c r="E4841" t="s">
        <v>27691</v>
      </c>
      <c r="F4841">
        <v>6</v>
      </c>
    </row>
    <row r="4842" spans="1:6" x14ac:dyDescent="0.25">
      <c r="A4842" t="s">
        <v>98</v>
      </c>
      <c r="B4842">
        <v>2010</v>
      </c>
      <c r="C4842" t="s">
        <v>18</v>
      </c>
      <c r="D4842" t="s">
        <v>102</v>
      </c>
      <c r="E4842" t="s">
        <v>27692</v>
      </c>
      <c r="F4842">
        <v>4</v>
      </c>
    </row>
    <row r="4843" spans="1:6" x14ac:dyDescent="0.25">
      <c r="A4843" t="s">
        <v>98</v>
      </c>
      <c r="B4843">
        <v>2010</v>
      </c>
      <c r="C4843" t="s">
        <v>18</v>
      </c>
      <c r="D4843" t="s">
        <v>107</v>
      </c>
      <c r="E4843" t="s">
        <v>27693</v>
      </c>
      <c r="F4843">
        <v>12</v>
      </c>
    </row>
    <row r="4844" spans="1:6" x14ac:dyDescent="0.25">
      <c r="A4844" t="s">
        <v>98</v>
      </c>
      <c r="B4844">
        <v>2010</v>
      </c>
      <c r="C4844" t="s">
        <v>18</v>
      </c>
      <c r="D4844" t="s">
        <v>39</v>
      </c>
      <c r="E4844" t="s">
        <v>27694</v>
      </c>
      <c r="F4844">
        <v>21</v>
      </c>
    </row>
    <row r="4845" spans="1:6" x14ac:dyDescent="0.25">
      <c r="A4845" t="s">
        <v>98</v>
      </c>
      <c r="B4845">
        <v>2010</v>
      </c>
      <c r="C4845" t="s">
        <v>18</v>
      </c>
      <c r="D4845" t="s">
        <v>103</v>
      </c>
      <c r="E4845" t="s">
        <v>27695</v>
      </c>
      <c r="F4845">
        <v>69</v>
      </c>
    </row>
    <row r="4846" spans="1:6" x14ac:dyDescent="0.25">
      <c r="A4846" t="s">
        <v>98</v>
      </c>
      <c r="B4846">
        <v>2011</v>
      </c>
      <c r="C4846" t="s">
        <v>14</v>
      </c>
      <c r="D4846" t="s">
        <v>38</v>
      </c>
      <c r="E4846" t="s">
        <v>27696</v>
      </c>
      <c r="F4846">
        <v>2</v>
      </c>
    </row>
    <row r="4847" spans="1:6" x14ac:dyDescent="0.25">
      <c r="A4847" t="s">
        <v>98</v>
      </c>
      <c r="B4847">
        <v>2011</v>
      </c>
      <c r="C4847" t="s">
        <v>14</v>
      </c>
      <c r="D4847" t="s">
        <v>40</v>
      </c>
      <c r="E4847" t="s">
        <v>27697</v>
      </c>
      <c r="F4847">
        <v>2</v>
      </c>
    </row>
    <row r="4848" spans="1:6" x14ac:dyDescent="0.25">
      <c r="A4848" t="s">
        <v>98</v>
      </c>
      <c r="B4848">
        <v>2011</v>
      </c>
      <c r="C4848" t="s">
        <v>14</v>
      </c>
      <c r="D4848" t="s">
        <v>102</v>
      </c>
      <c r="E4848" t="s">
        <v>27698</v>
      </c>
      <c r="F4848">
        <v>9</v>
      </c>
    </row>
    <row r="4849" spans="1:6" x14ac:dyDescent="0.25">
      <c r="A4849" t="s">
        <v>98</v>
      </c>
      <c r="B4849">
        <v>2011</v>
      </c>
      <c r="C4849" t="s">
        <v>14</v>
      </c>
      <c r="D4849" t="s">
        <v>107</v>
      </c>
      <c r="E4849" t="s">
        <v>27699</v>
      </c>
      <c r="F4849">
        <v>11</v>
      </c>
    </row>
    <row r="4850" spans="1:6" x14ac:dyDescent="0.25">
      <c r="A4850" t="s">
        <v>98</v>
      </c>
      <c r="B4850">
        <v>2011</v>
      </c>
      <c r="C4850" t="s">
        <v>14</v>
      </c>
      <c r="D4850" t="s">
        <v>39</v>
      </c>
      <c r="E4850" t="s">
        <v>27700</v>
      </c>
      <c r="F4850">
        <v>35</v>
      </c>
    </row>
    <row r="4851" spans="1:6" x14ac:dyDescent="0.25">
      <c r="A4851" t="s">
        <v>98</v>
      </c>
      <c r="B4851">
        <v>2011</v>
      </c>
      <c r="C4851" t="s">
        <v>14</v>
      </c>
      <c r="D4851" t="s">
        <v>103</v>
      </c>
      <c r="E4851" t="s">
        <v>27701</v>
      </c>
      <c r="F4851">
        <v>114</v>
      </c>
    </row>
    <row r="4852" spans="1:6" x14ac:dyDescent="0.25">
      <c r="A4852" t="s">
        <v>98</v>
      </c>
      <c r="B4852">
        <v>2011</v>
      </c>
      <c r="C4852" t="s">
        <v>12</v>
      </c>
      <c r="D4852" t="s">
        <v>107</v>
      </c>
      <c r="E4852" t="s">
        <v>27702</v>
      </c>
      <c r="F4852">
        <v>1</v>
      </c>
    </row>
    <row r="4853" spans="1:6" x14ac:dyDescent="0.25">
      <c r="A4853" t="s">
        <v>98</v>
      </c>
      <c r="B4853">
        <v>2011</v>
      </c>
      <c r="C4853" t="s">
        <v>12</v>
      </c>
      <c r="D4853" t="s">
        <v>39</v>
      </c>
      <c r="E4853" t="s">
        <v>27703</v>
      </c>
      <c r="F4853">
        <v>1</v>
      </c>
    </row>
    <row r="4854" spans="1:6" x14ac:dyDescent="0.25">
      <c r="A4854" t="s">
        <v>98</v>
      </c>
      <c r="B4854">
        <v>2011</v>
      </c>
      <c r="C4854" t="s">
        <v>12</v>
      </c>
      <c r="D4854" t="s">
        <v>103</v>
      </c>
      <c r="E4854" t="s">
        <v>27704</v>
      </c>
      <c r="F4854">
        <v>20</v>
      </c>
    </row>
    <row r="4855" spans="1:6" x14ac:dyDescent="0.25">
      <c r="A4855" t="s">
        <v>98</v>
      </c>
      <c r="B4855">
        <v>2011</v>
      </c>
      <c r="C4855" t="s">
        <v>22</v>
      </c>
      <c r="D4855" t="s">
        <v>38</v>
      </c>
      <c r="E4855" t="s">
        <v>27705</v>
      </c>
      <c r="F4855">
        <v>2</v>
      </c>
    </row>
    <row r="4856" spans="1:6" x14ac:dyDescent="0.25">
      <c r="A4856" t="s">
        <v>98</v>
      </c>
      <c r="B4856">
        <v>2011</v>
      </c>
      <c r="C4856" t="s">
        <v>22</v>
      </c>
      <c r="D4856" t="s">
        <v>102</v>
      </c>
      <c r="E4856" t="s">
        <v>27706</v>
      </c>
      <c r="F4856">
        <v>7</v>
      </c>
    </row>
    <row r="4857" spans="1:6" x14ac:dyDescent="0.25">
      <c r="A4857" t="s">
        <v>98</v>
      </c>
      <c r="B4857">
        <v>2011</v>
      </c>
      <c r="C4857" t="s">
        <v>22</v>
      </c>
      <c r="D4857" t="s">
        <v>107</v>
      </c>
      <c r="E4857" t="s">
        <v>27707</v>
      </c>
      <c r="F4857">
        <v>1</v>
      </c>
    </row>
    <row r="4858" spans="1:6" x14ac:dyDescent="0.25">
      <c r="A4858" t="s">
        <v>98</v>
      </c>
      <c r="B4858">
        <v>2011</v>
      </c>
      <c r="C4858" t="s">
        <v>22</v>
      </c>
      <c r="D4858" t="s">
        <v>39</v>
      </c>
      <c r="E4858" t="s">
        <v>27708</v>
      </c>
      <c r="F4858">
        <v>49</v>
      </c>
    </row>
    <row r="4859" spans="1:6" x14ac:dyDescent="0.25">
      <c r="A4859" t="s">
        <v>98</v>
      </c>
      <c r="B4859">
        <v>2011</v>
      </c>
      <c r="C4859" t="s">
        <v>22</v>
      </c>
      <c r="D4859" t="s">
        <v>103</v>
      </c>
      <c r="E4859" t="s">
        <v>27709</v>
      </c>
      <c r="F4859">
        <v>44</v>
      </c>
    </row>
    <row r="4860" spans="1:6" x14ac:dyDescent="0.25">
      <c r="A4860" t="s">
        <v>98</v>
      </c>
      <c r="B4860">
        <v>2011</v>
      </c>
      <c r="C4860" t="s">
        <v>23</v>
      </c>
      <c r="D4860" t="s">
        <v>38</v>
      </c>
      <c r="E4860" t="s">
        <v>27710</v>
      </c>
      <c r="F4860">
        <v>3</v>
      </c>
    </row>
    <row r="4861" spans="1:6" x14ac:dyDescent="0.25">
      <c r="A4861" t="s">
        <v>98</v>
      </c>
      <c r="B4861">
        <v>2011</v>
      </c>
      <c r="C4861" t="s">
        <v>23</v>
      </c>
      <c r="D4861" t="s">
        <v>102</v>
      </c>
      <c r="E4861" t="s">
        <v>27711</v>
      </c>
      <c r="F4861">
        <v>8</v>
      </c>
    </row>
    <row r="4862" spans="1:6" x14ac:dyDescent="0.25">
      <c r="A4862" t="s">
        <v>98</v>
      </c>
      <c r="B4862">
        <v>2011</v>
      </c>
      <c r="C4862" t="s">
        <v>23</v>
      </c>
      <c r="D4862" t="s">
        <v>107</v>
      </c>
      <c r="E4862" t="s">
        <v>27712</v>
      </c>
      <c r="F4862">
        <v>6</v>
      </c>
    </row>
    <row r="4863" spans="1:6" x14ac:dyDescent="0.25">
      <c r="A4863" t="s">
        <v>98</v>
      </c>
      <c r="B4863">
        <v>2011</v>
      </c>
      <c r="C4863" t="s">
        <v>23</v>
      </c>
      <c r="D4863" t="s">
        <v>39</v>
      </c>
      <c r="E4863" t="s">
        <v>27713</v>
      </c>
      <c r="F4863">
        <v>32</v>
      </c>
    </row>
    <row r="4864" spans="1:6" x14ac:dyDescent="0.25">
      <c r="A4864" t="s">
        <v>98</v>
      </c>
      <c r="B4864">
        <v>2011</v>
      </c>
      <c r="C4864" t="s">
        <v>23</v>
      </c>
      <c r="D4864" t="s">
        <v>103</v>
      </c>
      <c r="E4864" t="s">
        <v>27714</v>
      </c>
      <c r="F4864">
        <v>81</v>
      </c>
    </row>
    <row r="4865" spans="1:6" x14ac:dyDescent="0.25">
      <c r="A4865" t="s">
        <v>98</v>
      </c>
      <c r="B4865">
        <v>2011</v>
      </c>
      <c r="C4865" t="s">
        <v>21</v>
      </c>
      <c r="D4865" t="s">
        <v>38</v>
      </c>
      <c r="E4865" t="s">
        <v>27715</v>
      </c>
      <c r="F4865">
        <v>1</v>
      </c>
    </row>
    <row r="4866" spans="1:6" x14ac:dyDescent="0.25">
      <c r="A4866" t="s">
        <v>98</v>
      </c>
      <c r="B4866">
        <v>2011</v>
      </c>
      <c r="C4866" t="s">
        <v>21</v>
      </c>
      <c r="D4866" t="s">
        <v>102</v>
      </c>
      <c r="E4866" t="s">
        <v>27716</v>
      </c>
      <c r="F4866">
        <v>1</v>
      </c>
    </row>
    <row r="4867" spans="1:6" x14ac:dyDescent="0.25">
      <c r="A4867" t="s">
        <v>98</v>
      </c>
      <c r="B4867">
        <v>2011</v>
      </c>
      <c r="C4867" t="s">
        <v>21</v>
      </c>
      <c r="D4867" t="s">
        <v>107</v>
      </c>
      <c r="E4867" t="s">
        <v>27717</v>
      </c>
      <c r="F4867">
        <v>2</v>
      </c>
    </row>
    <row r="4868" spans="1:6" x14ac:dyDescent="0.25">
      <c r="A4868" t="s">
        <v>98</v>
      </c>
      <c r="B4868">
        <v>2011</v>
      </c>
      <c r="C4868" t="s">
        <v>21</v>
      </c>
      <c r="D4868" t="s">
        <v>39</v>
      </c>
      <c r="E4868" t="s">
        <v>27718</v>
      </c>
      <c r="F4868">
        <v>21</v>
      </c>
    </row>
    <row r="4869" spans="1:6" x14ac:dyDescent="0.25">
      <c r="A4869" t="s">
        <v>98</v>
      </c>
      <c r="B4869">
        <v>2011</v>
      </c>
      <c r="C4869" t="s">
        <v>21</v>
      </c>
      <c r="D4869" t="s">
        <v>103</v>
      </c>
      <c r="E4869" t="s">
        <v>27719</v>
      </c>
      <c r="F4869">
        <v>19</v>
      </c>
    </row>
    <row r="4870" spans="1:6" x14ac:dyDescent="0.25">
      <c r="A4870" t="s">
        <v>98</v>
      </c>
      <c r="B4870">
        <v>2011</v>
      </c>
      <c r="C4870" t="s">
        <v>17</v>
      </c>
      <c r="D4870" t="s">
        <v>38</v>
      </c>
      <c r="E4870" t="s">
        <v>27720</v>
      </c>
      <c r="F4870">
        <v>5</v>
      </c>
    </row>
    <row r="4871" spans="1:6" x14ac:dyDescent="0.25">
      <c r="A4871" t="s">
        <v>98</v>
      </c>
      <c r="B4871">
        <v>2011</v>
      </c>
      <c r="C4871" t="s">
        <v>17</v>
      </c>
      <c r="D4871" t="s">
        <v>40</v>
      </c>
      <c r="E4871" t="s">
        <v>27721</v>
      </c>
      <c r="F4871">
        <v>1</v>
      </c>
    </row>
    <row r="4872" spans="1:6" x14ac:dyDescent="0.25">
      <c r="A4872" t="s">
        <v>98</v>
      </c>
      <c r="B4872">
        <v>2011</v>
      </c>
      <c r="C4872" t="s">
        <v>17</v>
      </c>
      <c r="D4872" t="s">
        <v>102</v>
      </c>
      <c r="E4872" t="s">
        <v>27722</v>
      </c>
      <c r="F4872">
        <v>10</v>
      </c>
    </row>
    <row r="4873" spans="1:6" x14ac:dyDescent="0.25">
      <c r="A4873" t="s">
        <v>98</v>
      </c>
      <c r="B4873">
        <v>2011</v>
      </c>
      <c r="C4873" t="s">
        <v>17</v>
      </c>
      <c r="D4873" t="s">
        <v>107</v>
      </c>
      <c r="E4873" t="s">
        <v>27723</v>
      </c>
      <c r="F4873">
        <v>12</v>
      </c>
    </row>
    <row r="4874" spans="1:6" x14ac:dyDescent="0.25">
      <c r="A4874" t="s">
        <v>98</v>
      </c>
      <c r="B4874">
        <v>2011</v>
      </c>
      <c r="C4874" t="s">
        <v>17</v>
      </c>
      <c r="D4874" t="s">
        <v>39</v>
      </c>
      <c r="E4874" t="s">
        <v>27724</v>
      </c>
      <c r="F4874">
        <v>10</v>
      </c>
    </row>
    <row r="4875" spans="1:6" x14ac:dyDescent="0.25">
      <c r="A4875" t="s">
        <v>98</v>
      </c>
      <c r="B4875">
        <v>2011</v>
      </c>
      <c r="C4875" t="s">
        <v>17</v>
      </c>
      <c r="D4875" t="s">
        <v>103</v>
      </c>
      <c r="E4875" t="s">
        <v>27725</v>
      </c>
      <c r="F4875">
        <v>123</v>
      </c>
    </row>
    <row r="4876" spans="1:6" x14ac:dyDescent="0.25">
      <c r="A4876" t="s">
        <v>98</v>
      </c>
      <c r="B4876">
        <v>2011</v>
      </c>
      <c r="C4876" t="s">
        <v>15</v>
      </c>
      <c r="D4876" t="s">
        <v>38</v>
      </c>
      <c r="E4876" t="s">
        <v>27726</v>
      </c>
      <c r="F4876">
        <v>1</v>
      </c>
    </row>
    <row r="4877" spans="1:6" x14ac:dyDescent="0.25">
      <c r="A4877" t="s">
        <v>98</v>
      </c>
      <c r="B4877">
        <v>2011</v>
      </c>
      <c r="C4877" t="s">
        <v>15</v>
      </c>
      <c r="D4877" t="s">
        <v>102</v>
      </c>
      <c r="E4877" t="s">
        <v>27727</v>
      </c>
      <c r="F4877">
        <v>2</v>
      </c>
    </row>
    <row r="4878" spans="1:6" x14ac:dyDescent="0.25">
      <c r="A4878" t="s">
        <v>98</v>
      </c>
      <c r="B4878">
        <v>2011</v>
      </c>
      <c r="C4878" t="s">
        <v>15</v>
      </c>
      <c r="D4878" t="s">
        <v>107</v>
      </c>
      <c r="E4878" t="s">
        <v>27728</v>
      </c>
      <c r="F4878">
        <v>2</v>
      </c>
    </row>
    <row r="4879" spans="1:6" x14ac:dyDescent="0.25">
      <c r="A4879" t="s">
        <v>98</v>
      </c>
      <c r="B4879">
        <v>2011</v>
      </c>
      <c r="C4879" t="s">
        <v>15</v>
      </c>
      <c r="D4879" t="s">
        <v>39</v>
      </c>
      <c r="E4879" t="s">
        <v>27729</v>
      </c>
      <c r="F4879">
        <v>1</v>
      </c>
    </row>
    <row r="4880" spans="1:6" x14ac:dyDescent="0.25">
      <c r="A4880" t="s">
        <v>98</v>
      </c>
      <c r="B4880">
        <v>2011</v>
      </c>
      <c r="C4880" t="s">
        <v>15</v>
      </c>
      <c r="D4880" t="s">
        <v>103</v>
      </c>
      <c r="E4880" t="s">
        <v>27730</v>
      </c>
      <c r="F4880">
        <v>17</v>
      </c>
    </row>
    <row r="4881" spans="1:6" x14ac:dyDescent="0.25">
      <c r="A4881" t="s">
        <v>98</v>
      </c>
      <c r="B4881">
        <v>2011</v>
      </c>
      <c r="C4881" t="s">
        <v>19</v>
      </c>
      <c r="D4881" t="s">
        <v>38</v>
      </c>
      <c r="E4881" t="s">
        <v>27731</v>
      </c>
      <c r="F4881">
        <v>3</v>
      </c>
    </row>
    <row r="4882" spans="1:6" x14ac:dyDescent="0.25">
      <c r="A4882" t="s">
        <v>98</v>
      </c>
      <c r="B4882">
        <v>2011</v>
      </c>
      <c r="C4882" t="s">
        <v>19</v>
      </c>
      <c r="D4882" t="s">
        <v>102</v>
      </c>
      <c r="E4882" t="s">
        <v>27732</v>
      </c>
      <c r="F4882">
        <v>10</v>
      </c>
    </row>
    <row r="4883" spans="1:6" x14ac:dyDescent="0.25">
      <c r="A4883" t="s">
        <v>98</v>
      </c>
      <c r="B4883">
        <v>2011</v>
      </c>
      <c r="C4883" t="s">
        <v>19</v>
      </c>
      <c r="D4883" t="s">
        <v>107</v>
      </c>
      <c r="E4883" t="s">
        <v>27733</v>
      </c>
      <c r="F4883">
        <v>6</v>
      </c>
    </row>
    <row r="4884" spans="1:6" x14ac:dyDescent="0.25">
      <c r="A4884" t="s">
        <v>98</v>
      </c>
      <c r="B4884">
        <v>2011</v>
      </c>
      <c r="C4884" t="s">
        <v>19</v>
      </c>
      <c r="D4884" t="s">
        <v>39</v>
      </c>
      <c r="E4884" t="s">
        <v>27734</v>
      </c>
      <c r="F4884">
        <v>18</v>
      </c>
    </row>
    <row r="4885" spans="1:6" x14ac:dyDescent="0.25">
      <c r="A4885" t="s">
        <v>98</v>
      </c>
      <c r="B4885">
        <v>2011</v>
      </c>
      <c r="C4885" t="s">
        <v>19</v>
      </c>
      <c r="D4885" t="s">
        <v>103</v>
      </c>
      <c r="E4885" t="s">
        <v>27735</v>
      </c>
      <c r="F4885">
        <v>95</v>
      </c>
    </row>
    <row r="4886" spans="1:6" x14ac:dyDescent="0.25">
      <c r="A4886" t="s">
        <v>98</v>
      </c>
      <c r="B4886">
        <v>2011</v>
      </c>
      <c r="C4886" t="s">
        <v>20</v>
      </c>
      <c r="D4886" t="s">
        <v>38</v>
      </c>
      <c r="E4886" t="s">
        <v>27736</v>
      </c>
      <c r="F4886">
        <v>1</v>
      </c>
    </row>
    <row r="4887" spans="1:6" x14ac:dyDescent="0.25">
      <c r="A4887" t="s">
        <v>98</v>
      </c>
      <c r="B4887">
        <v>2011</v>
      </c>
      <c r="C4887" t="s">
        <v>20</v>
      </c>
      <c r="D4887" t="s">
        <v>102</v>
      </c>
      <c r="E4887" t="s">
        <v>27737</v>
      </c>
      <c r="F4887">
        <v>1</v>
      </c>
    </row>
    <row r="4888" spans="1:6" x14ac:dyDescent="0.25">
      <c r="A4888" t="s">
        <v>98</v>
      </c>
      <c r="B4888">
        <v>2011</v>
      </c>
      <c r="C4888" t="s">
        <v>20</v>
      </c>
      <c r="D4888" t="s">
        <v>39</v>
      </c>
      <c r="E4888" t="s">
        <v>27738</v>
      </c>
      <c r="F4888">
        <v>5</v>
      </c>
    </row>
    <row r="4889" spans="1:6" x14ac:dyDescent="0.25">
      <c r="A4889" t="s">
        <v>98</v>
      </c>
      <c r="B4889">
        <v>2011</v>
      </c>
      <c r="C4889" t="s">
        <v>20</v>
      </c>
      <c r="D4889" t="s">
        <v>103</v>
      </c>
      <c r="E4889" t="s">
        <v>27739</v>
      </c>
      <c r="F4889">
        <v>9</v>
      </c>
    </row>
    <row r="4890" spans="1:6" x14ac:dyDescent="0.25">
      <c r="A4890" t="s">
        <v>98</v>
      </c>
      <c r="B4890">
        <v>2011</v>
      </c>
      <c r="C4890" t="s">
        <v>18</v>
      </c>
      <c r="D4890" t="s">
        <v>38</v>
      </c>
      <c r="E4890" t="s">
        <v>27740</v>
      </c>
      <c r="F4890">
        <v>2</v>
      </c>
    </row>
    <row r="4891" spans="1:6" x14ac:dyDescent="0.25">
      <c r="A4891" t="s">
        <v>98</v>
      </c>
      <c r="B4891">
        <v>2011</v>
      </c>
      <c r="C4891" t="s">
        <v>18</v>
      </c>
      <c r="D4891" t="s">
        <v>102</v>
      </c>
      <c r="E4891" t="s">
        <v>27741</v>
      </c>
      <c r="F4891">
        <v>9</v>
      </c>
    </row>
    <row r="4892" spans="1:6" x14ac:dyDescent="0.25">
      <c r="A4892" t="s">
        <v>98</v>
      </c>
      <c r="B4892">
        <v>2011</v>
      </c>
      <c r="C4892" t="s">
        <v>18</v>
      </c>
      <c r="D4892" t="s">
        <v>107</v>
      </c>
      <c r="E4892" t="s">
        <v>27742</v>
      </c>
      <c r="F4892">
        <v>8</v>
      </c>
    </row>
    <row r="4893" spans="1:6" x14ac:dyDescent="0.25">
      <c r="A4893" t="s">
        <v>98</v>
      </c>
      <c r="B4893">
        <v>2011</v>
      </c>
      <c r="C4893" t="s">
        <v>18</v>
      </c>
      <c r="D4893" t="s">
        <v>39</v>
      </c>
      <c r="E4893" t="s">
        <v>27743</v>
      </c>
      <c r="F4893">
        <v>31</v>
      </c>
    </row>
    <row r="4894" spans="1:6" x14ac:dyDescent="0.25">
      <c r="A4894" t="s">
        <v>98</v>
      </c>
      <c r="B4894">
        <v>2011</v>
      </c>
      <c r="C4894" t="s">
        <v>18</v>
      </c>
      <c r="D4894" t="s">
        <v>103</v>
      </c>
      <c r="E4894" t="s">
        <v>27744</v>
      </c>
      <c r="F4894">
        <v>74</v>
      </c>
    </row>
    <row r="4895" spans="1:6" x14ac:dyDescent="0.25">
      <c r="A4895" t="s">
        <v>98</v>
      </c>
      <c r="B4895">
        <v>2012</v>
      </c>
      <c r="C4895" t="s">
        <v>14</v>
      </c>
      <c r="D4895" t="s">
        <v>38</v>
      </c>
      <c r="E4895" t="s">
        <v>27745</v>
      </c>
      <c r="F4895">
        <v>2</v>
      </c>
    </row>
    <row r="4896" spans="1:6" x14ac:dyDescent="0.25">
      <c r="A4896" t="s">
        <v>98</v>
      </c>
      <c r="B4896">
        <v>2012</v>
      </c>
      <c r="C4896" t="s">
        <v>14</v>
      </c>
      <c r="D4896" t="s">
        <v>102</v>
      </c>
      <c r="E4896" t="s">
        <v>27746</v>
      </c>
      <c r="F4896">
        <v>18</v>
      </c>
    </row>
    <row r="4897" spans="1:6" x14ac:dyDescent="0.25">
      <c r="A4897" t="s">
        <v>98</v>
      </c>
      <c r="B4897">
        <v>2012</v>
      </c>
      <c r="C4897" t="s">
        <v>14</v>
      </c>
      <c r="D4897" t="s">
        <v>107</v>
      </c>
      <c r="E4897" t="s">
        <v>27747</v>
      </c>
      <c r="F4897">
        <v>18</v>
      </c>
    </row>
    <row r="4898" spans="1:6" x14ac:dyDescent="0.25">
      <c r="A4898" t="s">
        <v>98</v>
      </c>
      <c r="B4898">
        <v>2012</v>
      </c>
      <c r="C4898" t="s">
        <v>14</v>
      </c>
      <c r="D4898" t="s">
        <v>39</v>
      </c>
      <c r="E4898" t="s">
        <v>27748</v>
      </c>
      <c r="F4898">
        <v>26</v>
      </c>
    </row>
    <row r="4899" spans="1:6" x14ac:dyDescent="0.25">
      <c r="A4899" t="s">
        <v>98</v>
      </c>
      <c r="B4899">
        <v>2012</v>
      </c>
      <c r="C4899" t="s">
        <v>14</v>
      </c>
      <c r="D4899" t="s">
        <v>103</v>
      </c>
      <c r="E4899" t="s">
        <v>27749</v>
      </c>
      <c r="F4899">
        <v>108</v>
      </c>
    </row>
    <row r="4900" spans="1:6" x14ac:dyDescent="0.25">
      <c r="A4900" t="s">
        <v>98</v>
      </c>
      <c r="B4900">
        <v>2012</v>
      </c>
      <c r="C4900" t="s">
        <v>12</v>
      </c>
      <c r="D4900" t="s">
        <v>102</v>
      </c>
      <c r="E4900" t="s">
        <v>27750</v>
      </c>
      <c r="F4900">
        <v>2</v>
      </c>
    </row>
    <row r="4901" spans="1:6" x14ac:dyDescent="0.25">
      <c r="A4901" t="s">
        <v>98</v>
      </c>
      <c r="B4901">
        <v>2012</v>
      </c>
      <c r="C4901" t="s">
        <v>12</v>
      </c>
      <c r="D4901" t="s">
        <v>39</v>
      </c>
      <c r="E4901" t="s">
        <v>27751</v>
      </c>
      <c r="F4901">
        <v>6</v>
      </c>
    </row>
    <row r="4902" spans="1:6" x14ac:dyDescent="0.25">
      <c r="A4902" t="s">
        <v>98</v>
      </c>
      <c r="B4902">
        <v>2012</v>
      </c>
      <c r="C4902" t="s">
        <v>12</v>
      </c>
      <c r="D4902" t="s">
        <v>103</v>
      </c>
      <c r="E4902" t="s">
        <v>27752</v>
      </c>
      <c r="F4902">
        <v>15</v>
      </c>
    </row>
    <row r="4903" spans="1:6" x14ac:dyDescent="0.25">
      <c r="A4903" t="s">
        <v>98</v>
      </c>
      <c r="B4903">
        <v>2012</v>
      </c>
      <c r="C4903" t="s">
        <v>22</v>
      </c>
      <c r="D4903" t="s">
        <v>38</v>
      </c>
      <c r="E4903" t="s">
        <v>27753</v>
      </c>
      <c r="F4903">
        <v>6</v>
      </c>
    </row>
    <row r="4904" spans="1:6" x14ac:dyDescent="0.25">
      <c r="A4904" t="s">
        <v>98</v>
      </c>
      <c r="B4904">
        <v>2012</v>
      </c>
      <c r="C4904" t="s">
        <v>22</v>
      </c>
      <c r="D4904" t="s">
        <v>40</v>
      </c>
      <c r="E4904" t="s">
        <v>27754</v>
      </c>
      <c r="F4904">
        <v>1</v>
      </c>
    </row>
    <row r="4905" spans="1:6" x14ac:dyDescent="0.25">
      <c r="A4905" t="s">
        <v>98</v>
      </c>
      <c r="B4905">
        <v>2012</v>
      </c>
      <c r="C4905" t="s">
        <v>22</v>
      </c>
      <c r="D4905" t="s">
        <v>102</v>
      </c>
      <c r="E4905" t="s">
        <v>27755</v>
      </c>
      <c r="F4905">
        <v>6</v>
      </c>
    </row>
    <row r="4906" spans="1:6" x14ac:dyDescent="0.25">
      <c r="A4906" t="s">
        <v>98</v>
      </c>
      <c r="B4906">
        <v>2012</v>
      </c>
      <c r="C4906" t="s">
        <v>22</v>
      </c>
      <c r="D4906" t="s">
        <v>107</v>
      </c>
      <c r="E4906" t="s">
        <v>27756</v>
      </c>
      <c r="F4906">
        <v>7</v>
      </c>
    </row>
    <row r="4907" spans="1:6" x14ac:dyDescent="0.25">
      <c r="A4907" t="s">
        <v>98</v>
      </c>
      <c r="B4907">
        <v>2012</v>
      </c>
      <c r="C4907" t="s">
        <v>22</v>
      </c>
      <c r="D4907" t="s">
        <v>39</v>
      </c>
      <c r="E4907" t="s">
        <v>27757</v>
      </c>
      <c r="F4907">
        <v>34</v>
      </c>
    </row>
    <row r="4908" spans="1:6" x14ac:dyDescent="0.25">
      <c r="A4908" t="s">
        <v>98</v>
      </c>
      <c r="B4908">
        <v>2012</v>
      </c>
      <c r="C4908" t="s">
        <v>22</v>
      </c>
      <c r="D4908" t="s">
        <v>103</v>
      </c>
      <c r="E4908" t="s">
        <v>27758</v>
      </c>
      <c r="F4908">
        <v>40</v>
      </c>
    </row>
    <row r="4909" spans="1:6" x14ac:dyDescent="0.25">
      <c r="A4909" t="s">
        <v>98</v>
      </c>
      <c r="B4909">
        <v>2012</v>
      </c>
      <c r="C4909" t="s">
        <v>23</v>
      </c>
      <c r="D4909" t="s">
        <v>38</v>
      </c>
      <c r="E4909" t="s">
        <v>27759</v>
      </c>
      <c r="F4909">
        <v>3</v>
      </c>
    </row>
    <row r="4910" spans="1:6" x14ac:dyDescent="0.25">
      <c r="A4910" t="s">
        <v>98</v>
      </c>
      <c r="B4910">
        <v>2012</v>
      </c>
      <c r="C4910" t="s">
        <v>23</v>
      </c>
      <c r="D4910" t="s">
        <v>102</v>
      </c>
      <c r="E4910" t="s">
        <v>27760</v>
      </c>
      <c r="F4910">
        <v>6</v>
      </c>
    </row>
    <row r="4911" spans="1:6" x14ac:dyDescent="0.25">
      <c r="A4911" t="s">
        <v>98</v>
      </c>
      <c r="B4911">
        <v>2012</v>
      </c>
      <c r="C4911" t="s">
        <v>23</v>
      </c>
      <c r="D4911" t="s">
        <v>107</v>
      </c>
      <c r="E4911" t="s">
        <v>27761</v>
      </c>
      <c r="F4911">
        <v>8</v>
      </c>
    </row>
    <row r="4912" spans="1:6" x14ac:dyDescent="0.25">
      <c r="A4912" t="s">
        <v>98</v>
      </c>
      <c r="B4912">
        <v>2012</v>
      </c>
      <c r="C4912" t="s">
        <v>23</v>
      </c>
      <c r="D4912" t="s">
        <v>39</v>
      </c>
      <c r="E4912" t="s">
        <v>27762</v>
      </c>
      <c r="F4912">
        <v>29</v>
      </c>
    </row>
    <row r="4913" spans="1:6" x14ac:dyDescent="0.25">
      <c r="A4913" t="s">
        <v>98</v>
      </c>
      <c r="B4913">
        <v>2012</v>
      </c>
      <c r="C4913" t="s">
        <v>23</v>
      </c>
      <c r="D4913" t="s">
        <v>103</v>
      </c>
      <c r="E4913" t="s">
        <v>27763</v>
      </c>
      <c r="F4913">
        <v>86</v>
      </c>
    </row>
    <row r="4914" spans="1:6" x14ac:dyDescent="0.25">
      <c r="A4914" t="s">
        <v>98</v>
      </c>
      <c r="B4914">
        <v>2012</v>
      </c>
      <c r="C4914" t="s">
        <v>21</v>
      </c>
      <c r="D4914" t="s">
        <v>38</v>
      </c>
      <c r="E4914" t="s">
        <v>27764</v>
      </c>
      <c r="F4914">
        <v>3</v>
      </c>
    </row>
    <row r="4915" spans="1:6" x14ac:dyDescent="0.25">
      <c r="A4915" t="s">
        <v>98</v>
      </c>
      <c r="B4915">
        <v>2012</v>
      </c>
      <c r="C4915" t="s">
        <v>21</v>
      </c>
      <c r="D4915" t="s">
        <v>40</v>
      </c>
      <c r="E4915" t="s">
        <v>27765</v>
      </c>
      <c r="F4915">
        <v>1</v>
      </c>
    </row>
    <row r="4916" spans="1:6" x14ac:dyDescent="0.25">
      <c r="A4916" t="s">
        <v>98</v>
      </c>
      <c r="B4916">
        <v>2012</v>
      </c>
      <c r="C4916" t="s">
        <v>21</v>
      </c>
      <c r="D4916" t="s">
        <v>102</v>
      </c>
      <c r="E4916" t="s">
        <v>27766</v>
      </c>
      <c r="F4916">
        <v>7</v>
      </c>
    </row>
    <row r="4917" spans="1:6" x14ac:dyDescent="0.25">
      <c r="A4917" t="s">
        <v>98</v>
      </c>
      <c r="B4917">
        <v>2012</v>
      </c>
      <c r="C4917" t="s">
        <v>21</v>
      </c>
      <c r="D4917" t="s">
        <v>107</v>
      </c>
      <c r="E4917" t="s">
        <v>27767</v>
      </c>
      <c r="F4917">
        <v>3</v>
      </c>
    </row>
    <row r="4918" spans="1:6" x14ac:dyDescent="0.25">
      <c r="A4918" t="s">
        <v>98</v>
      </c>
      <c r="B4918">
        <v>2012</v>
      </c>
      <c r="C4918" t="s">
        <v>21</v>
      </c>
      <c r="D4918" t="s">
        <v>39</v>
      </c>
      <c r="E4918" t="s">
        <v>27768</v>
      </c>
      <c r="F4918">
        <v>21</v>
      </c>
    </row>
    <row r="4919" spans="1:6" x14ac:dyDescent="0.25">
      <c r="A4919" t="s">
        <v>98</v>
      </c>
      <c r="B4919">
        <v>2012</v>
      </c>
      <c r="C4919" t="s">
        <v>21</v>
      </c>
      <c r="D4919" t="s">
        <v>103</v>
      </c>
      <c r="E4919" t="s">
        <v>27769</v>
      </c>
      <c r="F4919">
        <v>14</v>
      </c>
    </row>
    <row r="4920" spans="1:6" x14ac:dyDescent="0.25">
      <c r="A4920" t="s">
        <v>98</v>
      </c>
      <c r="B4920">
        <v>2012</v>
      </c>
      <c r="C4920" t="s">
        <v>17</v>
      </c>
      <c r="D4920" t="s">
        <v>38</v>
      </c>
      <c r="E4920" t="s">
        <v>27770</v>
      </c>
      <c r="F4920">
        <v>1</v>
      </c>
    </row>
    <row r="4921" spans="1:6" x14ac:dyDescent="0.25">
      <c r="A4921" t="s">
        <v>98</v>
      </c>
      <c r="B4921">
        <v>2012</v>
      </c>
      <c r="C4921" t="s">
        <v>17</v>
      </c>
      <c r="D4921" t="s">
        <v>102</v>
      </c>
      <c r="E4921" t="s">
        <v>27771</v>
      </c>
      <c r="F4921">
        <v>8</v>
      </c>
    </row>
    <row r="4922" spans="1:6" x14ac:dyDescent="0.25">
      <c r="A4922" t="s">
        <v>98</v>
      </c>
      <c r="B4922">
        <v>2012</v>
      </c>
      <c r="C4922" t="s">
        <v>17</v>
      </c>
      <c r="D4922" t="s">
        <v>107</v>
      </c>
      <c r="E4922" t="s">
        <v>27772</v>
      </c>
      <c r="F4922">
        <v>8</v>
      </c>
    </row>
    <row r="4923" spans="1:6" x14ac:dyDescent="0.25">
      <c r="A4923" t="s">
        <v>98</v>
      </c>
      <c r="B4923">
        <v>2012</v>
      </c>
      <c r="C4923" t="s">
        <v>17</v>
      </c>
      <c r="D4923" t="s">
        <v>39</v>
      </c>
      <c r="E4923" t="s">
        <v>27773</v>
      </c>
      <c r="F4923">
        <v>16</v>
      </c>
    </row>
    <row r="4924" spans="1:6" x14ac:dyDescent="0.25">
      <c r="A4924" t="s">
        <v>98</v>
      </c>
      <c r="B4924">
        <v>2012</v>
      </c>
      <c r="C4924" t="s">
        <v>17</v>
      </c>
      <c r="D4924" t="s">
        <v>103</v>
      </c>
      <c r="E4924" t="s">
        <v>27774</v>
      </c>
      <c r="F4924">
        <v>123</v>
      </c>
    </row>
    <row r="4925" spans="1:6" x14ac:dyDescent="0.25">
      <c r="A4925" t="s">
        <v>98</v>
      </c>
      <c r="B4925">
        <v>2012</v>
      </c>
      <c r="C4925" t="s">
        <v>15</v>
      </c>
      <c r="D4925" t="s">
        <v>38</v>
      </c>
      <c r="E4925" t="s">
        <v>27775</v>
      </c>
      <c r="F4925">
        <v>1</v>
      </c>
    </row>
    <row r="4926" spans="1:6" x14ac:dyDescent="0.25">
      <c r="A4926" t="s">
        <v>98</v>
      </c>
      <c r="B4926">
        <v>2012</v>
      </c>
      <c r="C4926" t="s">
        <v>15</v>
      </c>
      <c r="D4926" t="s">
        <v>102</v>
      </c>
      <c r="E4926" t="s">
        <v>27776</v>
      </c>
      <c r="F4926">
        <v>3</v>
      </c>
    </row>
    <row r="4927" spans="1:6" x14ac:dyDescent="0.25">
      <c r="A4927" t="s">
        <v>98</v>
      </c>
      <c r="B4927">
        <v>2012</v>
      </c>
      <c r="C4927" t="s">
        <v>15</v>
      </c>
      <c r="D4927" t="s">
        <v>107</v>
      </c>
      <c r="E4927" t="s">
        <v>27777</v>
      </c>
      <c r="F4927">
        <v>1</v>
      </c>
    </row>
    <row r="4928" spans="1:6" x14ac:dyDescent="0.25">
      <c r="A4928" t="s">
        <v>98</v>
      </c>
      <c r="B4928">
        <v>2012</v>
      </c>
      <c r="C4928" t="s">
        <v>15</v>
      </c>
      <c r="D4928" t="s">
        <v>103</v>
      </c>
      <c r="E4928" t="s">
        <v>27778</v>
      </c>
      <c r="F4928">
        <v>14</v>
      </c>
    </row>
    <row r="4929" spans="1:6" x14ac:dyDescent="0.25">
      <c r="A4929" t="s">
        <v>98</v>
      </c>
      <c r="B4929">
        <v>2012</v>
      </c>
      <c r="C4929" t="s">
        <v>19</v>
      </c>
      <c r="D4929" t="s">
        <v>38</v>
      </c>
      <c r="E4929" t="s">
        <v>27779</v>
      </c>
      <c r="F4929">
        <v>4</v>
      </c>
    </row>
    <row r="4930" spans="1:6" x14ac:dyDescent="0.25">
      <c r="A4930" t="s">
        <v>98</v>
      </c>
      <c r="B4930">
        <v>2012</v>
      </c>
      <c r="C4930" t="s">
        <v>19</v>
      </c>
      <c r="D4930" t="s">
        <v>102</v>
      </c>
      <c r="E4930" t="s">
        <v>27780</v>
      </c>
      <c r="F4930">
        <v>9</v>
      </c>
    </row>
    <row r="4931" spans="1:6" x14ac:dyDescent="0.25">
      <c r="A4931" t="s">
        <v>98</v>
      </c>
      <c r="B4931">
        <v>2012</v>
      </c>
      <c r="C4931" t="s">
        <v>19</v>
      </c>
      <c r="D4931" t="s">
        <v>107</v>
      </c>
      <c r="E4931" t="s">
        <v>27781</v>
      </c>
      <c r="F4931">
        <v>8</v>
      </c>
    </row>
    <row r="4932" spans="1:6" x14ac:dyDescent="0.25">
      <c r="A4932" t="s">
        <v>98</v>
      </c>
      <c r="B4932">
        <v>2012</v>
      </c>
      <c r="C4932" t="s">
        <v>19</v>
      </c>
      <c r="D4932" t="s">
        <v>39</v>
      </c>
      <c r="E4932" t="s">
        <v>27782</v>
      </c>
      <c r="F4932">
        <v>25</v>
      </c>
    </row>
    <row r="4933" spans="1:6" x14ac:dyDescent="0.25">
      <c r="A4933" t="s">
        <v>98</v>
      </c>
      <c r="B4933">
        <v>2012</v>
      </c>
      <c r="C4933" t="s">
        <v>19</v>
      </c>
      <c r="D4933" t="s">
        <v>103</v>
      </c>
      <c r="E4933" t="s">
        <v>27783</v>
      </c>
      <c r="F4933">
        <v>78</v>
      </c>
    </row>
    <row r="4934" spans="1:6" x14ac:dyDescent="0.25">
      <c r="A4934" t="s">
        <v>98</v>
      </c>
      <c r="B4934">
        <v>2012</v>
      </c>
      <c r="C4934" t="s">
        <v>20</v>
      </c>
      <c r="D4934" t="s">
        <v>102</v>
      </c>
      <c r="E4934" t="s">
        <v>27784</v>
      </c>
      <c r="F4934">
        <v>1</v>
      </c>
    </row>
    <row r="4935" spans="1:6" x14ac:dyDescent="0.25">
      <c r="A4935" t="s">
        <v>98</v>
      </c>
      <c r="B4935">
        <v>2012</v>
      </c>
      <c r="C4935" t="s">
        <v>20</v>
      </c>
      <c r="D4935" t="s">
        <v>39</v>
      </c>
      <c r="E4935" t="s">
        <v>27785</v>
      </c>
      <c r="F4935">
        <v>1</v>
      </c>
    </row>
    <row r="4936" spans="1:6" x14ac:dyDescent="0.25">
      <c r="A4936" t="s">
        <v>98</v>
      </c>
      <c r="B4936">
        <v>2012</v>
      </c>
      <c r="C4936" t="s">
        <v>20</v>
      </c>
      <c r="D4936" t="s">
        <v>103</v>
      </c>
      <c r="E4936" t="s">
        <v>27786</v>
      </c>
      <c r="F4936">
        <v>8</v>
      </c>
    </row>
    <row r="4937" spans="1:6" x14ac:dyDescent="0.25">
      <c r="A4937" t="s">
        <v>98</v>
      </c>
      <c r="B4937">
        <v>2012</v>
      </c>
      <c r="C4937" t="s">
        <v>18</v>
      </c>
      <c r="D4937" t="s">
        <v>38</v>
      </c>
      <c r="E4937" t="s">
        <v>27787</v>
      </c>
      <c r="F4937">
        <v>7</v>
      </c>
    </row>
    <row r="4938" spans="1:6" x14ac:dyDescent="0.25">
      <c r="A4938" t="s">
        <v>98</v>
      </c>
      <c r="B4938">
        <v>2012</v>
      </c>
      <c r="C4938" t="s">
        <v>18</v>
      </c>
      <c r="D4938" t="s">
        <v>40</v>
      </c>
      <c r="E4938" t="s">
        <v>27788</v>
      </c>
      <c r="F4938">
        <v>1</v>
      </c>
    </row>
    <row r="4939" spans="1:6" x14ac:dyDescent="0.25">
      <c r="A4939" t="s">
        <v>98</v>
      </c>
      <c r="B4939">
        <v>2012</v>
      </c>
      <c r="C4939" t="s">
        <v>18</v>
      </c>
      <c r="D4939" t="s">
        <v>102</v>
      </c>
      <c r="E4939" t="s">
        <v>27789</v>
      </c>
      <c r="F4939">
        <v>4</v>
      </c>
    </row>
    <row r="4940" spans="1:6" x14ac:dyDescent="0.25">
      <c r="A4940" t="s">
        <v>98</v>
      </c>
      <c r="B4940">
        <v>2012</v>
      </c>
      <c r="C4940" t="s">
        <v>18</v>
      </c>
      <c r="D4940" t="s">
        <v>107</v>
      </c>
      <c r="E4940" t="s">
        <v>27790</v>
      </c>
      <c r="F4940">
        <v>10</v>
      </c>
    </row>
    <row r="4941" spans="1:6" x14ac:dyDescent="0.25">
      <c r="A4941" t="s">
        <v>98</v>
      </c>
      <c r="B4941">
        <v>2012</v>
      </c>
      <c r="C4941" t="s">
        <v>18</v>
      </c>
      <c r="D4941" t="s">
        <v>39</v>
      </c>
      <c r="E4941" t="s">
        <v>27791</v>
      </c>
      <c r="F4941">
        <v>12</v>
      </c>
    </row>
    <row r="4942" spans="1:6" x14ac:dyDescent="0.25">
      <c r="A4942" t="s">
        <v>98</v>
      </c>
      <c r="B4942">
        <v>2012</v>
      </c>
      <c r="C4942" t="s">
        <v>18</v>
      </c>
      <c r="D4942" t="s">
        <v>103</v>
      </c>
      <c r="E4942" t="s">
        <v>27792</v>
      </c>
      <c r="F4942">
        <v>83</v>
      </c>
    </row>
    <row r="4943" spans="1:6" x14ac:dyDescent="0.25">
      <c r="A4943" t="s">
        <v>98</v>
      </c>
      <c r="B4943">
        <v>2013</v>
      </c>
      <c r="C4943" t="s">
        <v>14</v>
      </c>
      <c r="D4943" t="s">
        <v>38</v>
      </c>
      <c r="E4943" t="s">
        <v>27793</v>
      </c>
      <c r="F4943">
        <v>9</v>
      </c>
    </row>
    <row r="4944" spans="1:6" x14ac:dyDescent="0.25">
      <c r="A4944" t="s">
        <v>98</v>
      </c>
      <c r="B4944">
        <v>2013</v>
      </c>
      <c r="C4944" t="s">
        <v>14</v>
      </c>
      <c r="D4944" t="s">
        <v>102</v>
      </c>
      <c r="E4944" t="s">
        <v>27794</v>
      </c>
      <c r="F4944">
        <v>20</v>
      </c>
    </row>
    <row r="4945" spans="1:6" x14ac:dyDescent="0.25">
      <c r="A4945" t="s">
        <v>98</v>
      </c>
      <c r="B4945">
        <v>2013</v>
      </c>
      <c r="C4945" t="s">
        <v>14</v>
      </c>
      <c r="D4945" t="s">
        <v>107</v>
      </c>
      <c r="E4945" t="s">
        <v>27795</v>
      </c>
      <c r="F4945">
        <v>21</v>
      </c>
    </row>
    <row r="4946" spans="1:6" x14ac:dyDescent="0.25">
      <c r="A4946" t="s">
        <v>98</v>
      </c>
      <c r="B4946">
        <v>2013</v>
      </c>
      <c r="C4946" t="s">
        <v>14</v>
      </c>
      <c r="D4946" t="s">
        <v>39</v>
      </c>
      <c r="E4946" t="s">
        <v>27796</v>
      </c>
      <c r="F4946">
        <v>33</v>
      </c>
    </row>
    <row r="4947" spans="1:6" x14ac:dyDescent="0.25">
      <c r="A4947" t="s">
        <v>98</v>
      </c>
      <c r="B4947">
        <v>2013</v>
      </c>
      <c r="C4947" t="s">
        <v>14</v>
      </c>
      <c r="D4947" t="s">
        <v>103</v>
      </c>
      <c r="E4947" t="s">
        <v>27797</v>
      </c>
      <c r="F4947">
        <v>106</v>
      </c>
    </row>
    <row r="4948" spans="1:6" x14ac:dyDescent="0.25">
      <c r="A4948" t="s">
        <v>98</v>
      </c>
      <c r="B4948">
        <v>2013</v>
      </c>
      <c r="C4948" t="s">
        <v>12</v>
      </c>
      <c r="D4948" t="s">
        <v>102</v>
      </c>
      <c r="E4948" t="s">
        <v>27798</v>
      </c>
      <c r="F4948">
        <v>2</v>
      </c>
    </row>
    <row r="4949" spans="1:6" x14ac:dyDescent="0.25">
      <c r="A4949" t="s">
        <v>98</v>
      </c>
      <c r="B4949">
        <v>2013</v>
      </c>
      <c r="C4949" t="s">
        <v>12</v>
      </c>
      <c r="D4949" t="s">
        <v>107</v>
      </c>
      <c r="E4949" t="s">
        <v>27799</v>
      </c>
      <c r="F4949">
        <v>1</v>
      </c>
    </row>
    <row r="4950" spans="1:6" x14ac:dyDescent="0.25">
      <c r="A4950" t="s">
        <v>98</v>
      </c>
      <c r="B4950">
        <v>2013</v>
      </c>
      <c r="C4950" t="s">
        <v>12</v>
      </c>
      <c r="D4950" t="s">
        <v>39</v>
      </c>
      <c r="E4950" t="s">
        <v>27800</v>
      </c>
      <c r="F4950">
        <v>2</v>
      </c>
    </row>
    <row r="4951" spans="1:6" x14ac:dyDescent="0.25">
      <c r="A4951" t="s">
        <v>98</v>
      </c>
      <c r="B4951">
        <v>2013</v>
      </c>
      <c r="C4951" t="s">
        <v>12</v>
      </c>
      <c r="D4951" t="s">
        <v>103</v>
      </c>
      <c r="E4951" t="s">
        <v>27801</v>
      </c>
      <c r="F4951">
        <v>13</v>
      </c>
    </row>
    <row r="4952" spans="1:6" x14ac:dyDescent="0.25">
      <c r="A4952" t="s">
        <v>98</v>
      </c>
      <c r="B4952">
        <v>2013</v>
      </c>
      <c r="C4952" t="s">
        <v>22</v>
      </c>
      <c r="D4952" t="s">
        <v>38</v>
      </c>
      <c r="E4952" t="s">
        <v>27802</v>
      </c>
      <c r="F4952">
        <v>8</v>
      </c>
    </row>
    <row r="4953" spans="1:6" x14ac:dyDescent="0.25">
      <c r="A4953" t="s">
        <v>98</v>
      </c>
      <c r="B4953">
        <v>2013</v>
      </c>
      <c r="C4953" t="s">
        <v>22</v>
      </c>
      <c r="D4953" t="s">
        <v>40</v>
      </c>
      <c r="E4953" t="s">
        <v>27803</v>
      </c>
      <c r="F4953">
        <v>1</v>
      </c>
    </row>
    <row r="4954" spans="1:6" x14ac:dyDescent="0.25">
      <c r="A4954" t="s">
        <v>98</v>
      </c>
      <c r="B4954">
        <v>2013</v>
      </c>
      <c r="C4954" t="s">
        <v>22</v>
      </c>
      <c r="D4954" t="s">
        <v>102</v>
      </c>
      <c r="E4954" t="s">
        <v>27804</v>
      </c>
      <c r="F4954">
        <v>5</v>
      </c>
    </row>
    <row r="4955" spans="1:6" x14ac:dyDescent="0.25">
      <c r="A4955" t="s">
        <v>98</v>
      </c>
      <c r="B4955">
        <v>2013</v>
      </c>
      <c r="C4955" t="s">
        <v>22</v>
      </c>
      <c r="D4955" t="s">
        <v>107</v>
      </c>
      <c r="E4955" t="s">
        <v>27805</v>
      </c>
      <c r="F4955">
        <v>9</v>
      </c>
    </row>
    <row r="4956" spans="1:6" x14ac:dyDescent="0.25">
      <c r="A4956" t="s">
        <v>98</v>
      </c>
      <c r="B4956">
        <v>2013</v>
      </c>
      <c r="C4956" t="s">
        <v>22</v>
      </c>
      <c r="D4956" t="s">
        <v>39</v>
      </c>
      <c r="E4956" t="s">
        <v>27806</v>
      </c>
      <c r="F4956">
        <v>16</v>
      </c>
    </row>
    <row r="4957" spans="1:6" x14ac:dyDescent="0.25">
      <c r="A4957" t="s">
        <v>98</v>
      </c>
      <c r="B4957">
        <v>2013</v>
      </c>
      <c r="C4957" t="s">
        <v>22</v>
      </c>
      <c r="D4957" t="s">
        <v>103</v>
      </c>
      <c r="E4957" t="s">
        <v>27807</v>
      </c>
      <c r="F4957">
        <v>52</v>
      </c>
    </row>
    <row r="4958" spans="1:6" x14ac:dyDescent="0.25">
      <c r="A4958" t="s">
        <v>98</v>
      </c>
      <c r="B4958">
        <v>2013</v>
      </c>
      <c r="C4958" t="s">
        <v>23</v>
      </c>
      <c r="D4958" t="s">
        <v>38</v>
      </c>
      <c r="E4958" t="s">
        <v>27808</v>
      </c>
      <c r="F4958">
        <v>7</v>
      </c>
    </row>
    <row r="4959" spans="1:6" x14ac:dyDescent="0.25">
      <c r="A4959" t="s">
        <v>98</v>
      </c>
      <c r="B4959">
        <v>2013</v>
      </c>
      <c r="C4959" t="s">
        <v>23</v>
      </c>
      <c r="D4959" t="s">
        <v>40</v>
      </c>
      <c r="E4959" t="s">
        <v>27809</v>
      </c>
      <c r="F4959">
        <v>1</v>
      </c>
    </row>
    <row r="4960" spans="1:6" x14ac:dyDescent="0.25">
      <c r="A4960" t="s">
        <v>98</v>
      </c>
      <c r="B4960">
        <v>2013</v>
      </c>
      <c r="C4960" t="s">
        <v>23</v>
      </c>
      <c r="D4960" t="s">
        <v>102</v>
      </c>
      <c r="E4960" t="s">
        <v>27810</v>
      </c>
      <c r="F4960">
        <v>12</v>
      </c>
    </row>
    <row r="4961" spans="1:6" x14ac:dyDescent="0.25">
      <c r="A4961" t="s">
        <v>98</v>
      </c>
      <c r="B4961">
        <v>2013</v>
      </c>
      <c r="C4961" t="s">
        <v>23</v>
      </c>
      <c r="D4961" t="s">
        <v>107</v>
      </c>
      <c r="E4961" t="s">
        <v>27811</v>
      </c>
      <c r="F4961">
        <v>7</v>
      </c>
    </row>
    <row r="4962" spans="1:6" x14ac:dyDescent="0.25">
      <c r="A4962" t="s">
        <v>98</v>
      </c>
      <c r="B4962">
        <v>2013</v>
      </c>
      <c r="C4962" t="s">
        <v>23</v>
      </c>
      <c r="D4962" t="s">
        <v>39</v>
      </c>
      <c r="E4962" t="s">
        <v>27812</v>
      </c>
      <c r="F4962">
        <v>28</v>
      </c>
    </row>
    <row r="4963" spans="1:6" x14ac:dyDescent="0.25">
      <c r="A4963" t="s">
        <v>98</v>
      </c>
      <c r="B4963">
        <v>2013</v>
      </c>
      <c r="C4963" t="s">
        <v>23</v>
      </c>
      <c r="D4963" t="s">
        <v>103</v>
      </c>
      <c r="E4963" t="s">
        <v>27813</v>
      </c>
      <c r="F4963">
        <v>77</v>
      </c>
    </row>
    <row r="4964" spans="1:6" x14ac:dyDescent="0.25">
      <c r="A4964" t="s">
        <v>98</v>
      </c>
      <c r="B4964">
        <v>2013</v>
      </c>
      <c r="C4964" t="s">
        <v>21</v>
      </c>
      <c r="D4964" t="s">
        <v>38</v>
      </c>
      <c r="E4964" t="s">
        <v>27814</v>
      </c>
      <c r="F4964">
        <v>4</v>
      </c>
    </row>
    <row r="4965" spans="1:6" x14ac:dyDescent="0.25">
      <c r="A4965" t="s">
        <v>98</v>
      </c>
      <c r="B4965">
        <v>2013</v>
      </c>
      <c r="C4965" t="s">
        <v>21</v>
      </c>
      <c r="D4965" t="s">
        <v>102</v>
      </c>
      <c r="E4965" t="s">
        <v>27815</v>
      </c>
      <c r="F4965">
        <v>2</v>
      </c>
    </row>
    <row r="4966" spans="1:6" x14ac:dyDescent="0.25">
      <c r="A4966" t="s">
        <v>98</v>
      </c>
      <c r="B4966">
        <v>2013</v>
      </c>
      <c r="C4966" t="s">
        <v>21</v>
      </c>
      <c r="D4966" t="s">
        <v>107</v>
      </c>
      <c r="E4966" t="s">
        <v>27816</v>
      </c>
      <c r="F4966">
        <v>3</v>
      </c>
    </row>
    <row r="4967" spans="1:6" x14ac:dyDescent="0.25">
      <c r="A4967" t="s">
        <v>98</v>
      </c>
      <c r="B4967">
        <v>2013</v>
      </c>
      <c r="C4967" t="s">
        <v>21</v>
      </c>
      <c r="D4967" t="s">
        <v>39</v>
      </c>
      <c r="E4967" t="s">
        <v>27817</v>
      </c>
      <c r="F4967">
        <v>10</v>
      </c>
    </row>
    <row r="4968" spans="1:6" x14ac:dyDescent="0.25">
      <c r="A4968" t="s">
        <v>98</v>
      </c>
      <c r="B4968">
        <v>2013</v>
      </c>
      <c r="C4968" t="s">
        <v>21</v>
      </c>
      <c r="D4968" t="s">
        <v>103</v>
      </c>
      <c r="E4968" t="s">
        <v>27818</v>
      </c>
      <c r="F4968">
        <v>13</v>
      </c>
    </row>
    <row r="4969" spans="1:6" x14ac:dyDescent="0.25">
      <c r="A4969" t="s">
        <v>98</v>
      </c>
      <c r="B4969">
        <v>2013</v>
      </c>
      <c r="C4969" t="s">
        <v>17</v>
      </c>
      <c r="D4969" t="s">
        <v>38</v>
      </c>
      <c r="E4969" t="s">
        <v>27819</v>
      </c>
      <c r="F4969">
        <v>9</v>
      </c>
    </row>
    <row r="4970" spans="1:6" x14ac:dyDescent="0.25">
      <c r="A4970" t="s">
        <v>98</v>
      </c>
      <c r="B4970">
        <v>2013</v>
      </c>
      <c r="C4970" t="s">
        <v>17</v>
      </c>
      <c r="D4970" t="s">
        <v>40</v>
      </c>
      <c r="E4970" t="s">
        <v>27820</v>
      </c>
      <c r="F4970">
        <v>1</v>
      </c>
    </row>
    <row r="4971" spans="1:6" x14ac:dyDescent="0.25">
      <c r="A4971" t="s">
        <v>98</v>
      </c>
      <c r="B4971">
        <v>2013</v>
      </c>
      <c r="C4971" t="s">
        <v>17</v>
      </c>
      <c r="D4971" t="s">
        <v>102</v>
      </c>
      <c r="E4971" t="s">
        <v>27821</v>
      </c>
      <c r="F4971">
        <v>12</v>
      </c>
    </row>
    <row r="4972" spans="1:6" x14ac:dyDescent="0.25">
      <c r="A4972" t="s">
        <v>98</v>
      </c>
      <c r="B4972">
        <v>2013</v>
      </c>
      <c r="C4972" t="s">
        <v>17</v>
      </c>
      <c r="D4972" t="s">
        <v>107</v>
      </c>
      <c r="E4972" t="s">
        <v>27822</v>
      </c>
      <c r="F4972">
        <v>22</v>
      </c>
    </row>
    <row r="4973" spans="1:6" x14ac:dyDescent="0.25">
      <c r="A4973" t="s">
        <v>98</v>
      </c>
      <c r="B4973">
        <v>2013</v>
      </c>
      <c r="C4973" t="s">
        <v>17</v>
      </c>
      <c r="D4973" t="s">
        <v>39</v>
      </c>
      <c r="E4973" t="s">
        <v>27823</v>
      </c>
      <c r="F4973">
        <v>23</v>
      </c>
    </row>
    <row r="4974" spans="1:6" x14ac:dyDescent="0.25">
      <c r="A4974" t="s">
        <v>98</v>
      </c>
      <c r="B4974">
        <v>2013</v>
      </c>
      <c r="C4974" t="s">
        <v>17</v>
      </c>
      <c r="D4974" t="s">
        <v>103</v>
      </c>
      <c r="E4974" t="s">
        <v>27824</v>
      </c>
      <c r="F4974">
        <v>104</v>
      </c>
    </row>
    <row r="4975" spans="1:6" x14ac:dyDescent="0.25">
      <c r="A4975" t="s">
        <v>98</v>
      </c>
      <c r="B4975">
        <v>2013</v>
      </c>
      <c r="C4975" t="s">
        <v>22852</v>
      </c>
      <c r="D4975" t="s">
        <v>107</v>
      </c>
      <c r="E4975" t="s">
        <v>27825</v>
      </c>
      <c r="F4975">
        <v>4</v>
      </c>
    </row>
    <row r="4976" spans="1:6" x14ac:dyDescent="0.25">
      <c r="A4976" t="s">
        <v>98</v>
      </c>
      <c r="B4976">
        <v>2013</v>
      </c>
      <c r="C4976" t="s">
        <v>15</v>
      </c>
      <c r="D4976" t="s">
        <v>38</v>
      </c>
      <c r="E4976" t="s">
        <v>27826</v>
      </c>
      <c r="F4976">
        <v>3</v>
      </c>
    </row>
    <row r="4977" spans="1:6" x14ac:dyDescent="0.25">
      <c r="A4977" t="s">
        <v>98</v>
      </c>
      <c r="B4977">
        <v>2013</v>
      </c>
      <c r="C4977" t="s">
        <v>15</v>
      </c>
      <c r="D4977" t="s">
        <v>102</v>
      </c>
      <c r="E4977" t="s">
        <v>27827</v>
      </c>
      <c r="F4977">
        <v>2</v>
      </c>
    </row>
    <row r="4978" spans="1:6" x14ac:dyDescent="0.25">
      <c r="A4978" t="s">
        <v>98</v>
      </c>
      <c r="B4978">
        <v>2013</v>
      </c>
      <c r="C4978" t="s">
        <v>15</v>
      </c>
      <c r="D4978" t="s">
        <v>103</v>
      </c>
      <c r="E4978" t="s">
        <v>27828</v>
      </c>
      <c r="F4978">
        <v>12</v>
      </c>
    </row>
    <row r="4979" spans="1:6" x14ac:dyDescent="0.25">
      <c r="A4979" t="s">
        <v>98</v>
      </c>
      <c r="B4979">
        <v>2013</v>
      </c>
      <c r="C4979" t="s">
        <v>19</v>
      </c>
      <c r="D4979" t="s">
        <v>38</v>
      </c>
      <c r="E4979" t="s">
        <v>27829</v>
      </c>
      <c r="F4979">
        <v>5</v>
      </c>
    </row>
    <row r="4980" spans="1:6" x14ac:dyDescent="0.25">
      <c r="A4980" t="s">
        <v>98</v>
      </c>
      <c r="B4980">
        <v>2013</v>
      </c>
      <c r="C4980" t="s">
        <v>19</v>
      </c>
      <c r="D4980" t="s">
        <v>40</v>
      </c>
      <c r="E4980" t="s">
        <v>27830</v>
      </c>
      <c r="F4980">
        <v>1</v>
      </c>
    </row>
    <row r="4981" spans="1:6" x14ac:dyDescent="0.25">
      <c r="A4981" t="s">
        <v>98</v>
      </c>
      <c r="B4981">
        <v>2013</v>
      </c>
      <c r="C4981" t="s">
        <v>19</v>
      </c>
      <c r="D4981" t="s">
        <v>102</v>
      </c>
      <c r="E4981" t="s">
        <v>27831</v>
      </c>
      <c r="F4981">
        <v>8</v>
      </c>
    </row>
    <row r="4982" spans="1:6" x14ac:dyDescent="0.25">
      <c r="A4982" t="s">
        <v>98</v>
      </c>
      <c r="B4982">
        <v>2013</v>
      </c>
      <c r="C4982" t="s">
        <v>19</v>
      </c>
      <c r="D4982" t="s">
        <v>107</v>
      </c>
      <c r="E4982" t="s">
        <v>27832</v>
      </c>
      <c r="F4982">
        <v>12</v>
      </c>
    </row>
    <row r="4983" spans="1:6" x14ac:dyDescent="0.25">
      <c r="A4983" t="s">
        <v>98</v>
      </c>
      <c r="B4983">
        <v>2013</v>
      </c>
      <c r="C4983" t="s">
        <v>19</v>
      </c>
      <c r="D4983" t="s">
        <v>39</v>
      </c>
      <c r="E4983" t="s">
        <v>27833</v>
      </c>
      <c r="F4983">
        <v>28</v>
      </c>
    </row>
    <row r="4984" spans="1:6" x14ac:dyDescent="0.25">
      <c r="A4984" t="s">
        <v>98</v>
      </c>
      <c r="B4984">
        <v>2013</v>
      </c>
      <c r="C4984" t="s">
        <v>19</v>
      </c>
      <c r="D4984" t="s">
        <v>103</v>
      </c>
      <c r="E4984" t="s">
        <v>27834</v>
      </c>
      <c r="F4984">
        <v>81</v>
      </c>
    </row>
    <row r="4985" spans="1:6" x14ac:dyDescent="0.25">
      <c r="A4985" t="s">
        <v>98</v>
      </c>
      <c r="B4985">
        <v>2013</v>
      </c>
      <c r="C4985" t="s">
        <v>20</v>
      </c>
      <c r="D4985" t="s">
        <v>107</v>
      </c>
      <c r="E4985" t="s">
        <v>27835</v>
      </c>
      <c r="F4985">
        <v>9</v>
      </c>
    </row>
    <row r="4986" spans="1:6" x14ac:dyDescent="0.25">
      <c r="A4986" t="s">
        <v>98</v>
      </c>
      <c r="B4986">
        <v>2013</v>
      </c>
      <c r="C4986" t="s">
        <v>20</v>
      </c>
      <c r="D4986" t="s">
        <v>39</v>
      </c>
      <c r="E4986" t="s">
        <v>27836</v>
      </c>
      <c r="F4986">
        <v>1</v>
      </c>
    </row>
    <row r="4987" spans="1:6" x14ac:dyDescent="0.25">
      <c r="A4987" t="s">
        <v>98</v>
      </c>
      <c r="B4987">
        <v>2013</v>
      </c>
      <c r="C4987" t="s">
        <v>20</v>
      </c>
      <c r="D4987" t="s">
        <v>103</v>
      </c>
      <c r="E4987" t="s">
        <v>27837</v>
      </c>
      <c r="F4987">
        <v>5</v>
      </c>
    </row>
    <row r="4988" spans="1:6" x14ac:dyDescent="0.25">
      <c r="A4988" t="s">
        <v>98</v>
      </c>
      <c r="B4988">
        <v>2013</v>
      </c>
      <c r="C4988" t="s">
        <v>18</v>
      </c>
      <c r="D4988" t="s">
        <v>38</v>
      </c>
      <c r="E4988" t="s">
        <v>27838</v>
      </c>
      <c r="F4988">
        <v>8</v>
      </c>
    </row>
    <row r="4989" spans="1:6" x14ac:dyDescent="0.25">
      <c r="A4989" t="s">
        <v>98</v>
      </c>
      <c r="B4989">
        <v>2013</v>
      </c>
      <c r="C4989" t="s">
        <v>18</v>
      </c>
      <c r="D4989" t="s">
        <v>102</v>
      </c>
      <c r="E4989" t="s">
        <v>27839</v>
      </c>
      <c r="F4989">
        <v>10</v>
      </c>
    </row>
    <row r="4990" spans="1:6" x14ac:dyDescent="0.25">
      <c r="A4990" t="s">
        <v>98</v>
      </c>
      <c r="B4990">
        <v>2013</v>
      </c>
      <c r="C4990" t="s">
        <v>18</v>
      </c>
      <c r="D4990" t="s">
        <v>107</v>
      </c>
      <c r="E4990" t="s">
        <v>27840</v>
      </c>
      <c r="F4990">
        <v>16</v>
      </c>
    </row>
    <row r="4991" spans="1:6" x14ac:dyDescent="0.25">
      <c r="A4991" t="s">
        <v>98</v>
      </c>
      <c r="B4991">
        <v>2013</v>
      </c>
      <c r="C4991" t="s">
        <v>18</v>
      </c>
      <c r="D4991" t="s">
        <v>39</v>
      </c>
      <c r="E4991" t="s">
        <v>27841</v>
      </c>
      <c r="F4991">
        <v>19</v>
      </c>
    </row>
    <row r="4992" spans="1:6" x14ac:dyDescent="0.25">
      <c r="A4992" t="s">
        <v>98</v>
      </c>
      <c r="B4992">
        <v>2013</v>
      </c>
      <c r="C4992" t="s">
        <v>18</v>
      </c>
      <c r="D4992" t="s">
        <v>103</v>
      </c>
      <c r="E4992" t="s">
        <v>27842</v>
      </c>
      <c r="F4992">
        <v>69</v>
      </c>
    </row>
    <row r="4993" spans="1:6" x14ac:dyDescent="0.25">
      <c r="A4993" t="s">
        <v>98</v>
      </c>
      <c r="B4993">
        <v>2014</v>
      </c>
      <c r="C4993" t="s">
        <v>14</v>
      </c>
      <c r="D4993" t="s">
        <v>38</v>
      </c>
      <c r="E4993" t="s">
        <v>27843</v>
      </c>
      <c r="F4993">
        <v>8</v>
      </c>
    </row>
    <row r="4994" spans="1:6" x14ac:dyDescent="0.25">
      <c r="A4994" t="s">
        <v>98</v>
      </c>
      <c r="B4994">
        <v>2014</v>
      </c>
      <c r="C4994" t="s">
        <v>14</v>
      </c>
      <c r="D4994" t="s">
        <v>40</v>
      </c>
      <c r="E4994" t="s">
        <v>27844</v>
      </c>
      <c r="F4994">
        <v>5</v>
      </c>
    </row>
    <row r="4995" spans="1:6" x14ac:dyDescent="0.25">
      <c r="A4995" t="s">
        <v>98</v>
      </c>
      <c r="B4995">
        <v>2014</v>
      </c>
      <c r="C4995" t="s">
        <v>14</v>
      </c>
      <c r="D4995" t="s">
        <v>102</v>
      </c>
      <c r="E4995" t="s">
        <v>27845</v>
      </c>
      <c r="F4995">
        <v>18</v>
      </c>
    </row>
    <row r="4996" spans="1:6" x14ac:dyDescent="0.25">
      <c r="A4996" t="s">
        <v>98</v>
      </c>
      <c r="B4996">
        <v>2014</v>
      </c>
      <c r="C4996" t="s">
        <v>14</v>
      </c>
      <c r="D4996" t="s">
        <v>107</v>
      </c>
      <c r="E4996" t="s">
        <v>27846</v>
      </c>
      <c r="F4996">
        <v>23</v>
      </c>
    </row>
    <row r="4997" spans="1:6" x14ac:dyDescent="0.25">
      <c r="A4997" t="s">
        <v>98</v>
      </c>
      <c r="B4997">
        <v>2014</v>
      </c>
      <c r="C4997" t="s">
        <v>14</v>
      </c>
      <c r="D4997" t="s">
        <v>39</v>
      </c>
      <c r="E4997" t="s">
        <v>27847</v>
      </c>
      <c r="F4997">
        <v>24</v>
      </c>
    </row>
    <row r="4998" spans="1:6" x14ac:dyDescent="0.25">
      <c r="A4998" t="s">
        <v>98</v>
      </c>
      <c r="B4998">
        <v>2014</v>
      </c>
      <c r="C4998" t="s">
        <v>14</v>
      </c>
      <c r="D4998" t="s">
        <v>103</v>
      </c>
      <c r="E4998" t="s">
        <v>27848</v>
      </c>
      <c r="F4998">
        <v>98</v>
      </c>
    </row>
    <row r="4999" spans="1:6" x14ac:dyDescent="0.25">
      <c r="A4999" t="s">
        <v>98</v>
      </c>
      <c r="B4999">
        <v>2014</v>
      </c>
      <c r="C4999" t="s">
        <v>12</v>
      </c>
      <c r="D4999" t="s">
        <v>38</v>
      </c>
      <c r="E4999" t="s">
        <v>27849</v>
      </c>
      <c r="F4999">
        <v>1</v>
      </c>
    </row>
    <row r="5000" spans="1:6" x14ac:dyDescent="0.25">
      <c r="A5000" t="s">
        <v>98</v>
      </c>
      <c r="B5000">
        <v>2014</v>
      </c>
      <c r="C5000" t="s">
        <v>12</v>
      </c>
      <c r="D5000" t="s">
        <v>102</v>
      </c>
      <c r="E5000" t="s">
        <v>27850</v>
      </c>
      <c r="F5000">
        <v>2</v>
      </c>
    </row>
    <row r="5001" spans="1:6" x14ac:dyDescent="0.25">
      <c r="A5001" t="s">
        <v>98</v>
      </c>
      <c r="B5001">
        <v>2014</v>
      </c>
      <c r="C5001" t="s">
        <v>12</v>
      </c>
      <c r="D5001" t="s">
        <v>107</v>
      </c>
      <c r="E5001" t="s">
        <v>27851</v>
      </c>
      <c r="F5001">
        <v>2</v>
      </c>
    </row>
    <row r="5002" spans="1:6" x14ac:dyDescent="0.25">
      <c r="A5002" t="s">
        <v>98</v>
      </c>
      <c r="B5002">
        <v>2014</v>
      </c>
      <c r="C5002" t="s">
        <v>12</v>
      </c>
      <c r="D5002" t="s">
        <v>39</v>
      </c>
      <c r="E5002" t="s">
        <v>27852</v>
      </c>
      <c r="F5002">
        <v>5</v>
      </c>
    </row>
    <row r="5003" spans="1:6" x14ac:dyDescent="0.25">
      <c r="A5003" t="s">
        <v>98</v>
      </c>
      <c r="B5003">
        <v>2014</v>
      </c>
      <c r="C5003" t="s">
        <v>12</v>
      </c>
      <c r="D5003" t="s">
        <v>103</v>
      </c>
      <c r="E5003" t="s">
        <v>27853</v>
      </c>
      <c r="F5003">
        <v>13</v>
      </c>
    </row>
    <row r="5004" spans="1:6" x14ac:dyDescent="0.25">
      <c r="A5004" t="s">
        <v>98</v>
      </c>
      <c r="B5004">
        <v>2014</v>
      </c>
      <c r="C5004" t="s">
        <v>22</v>
      </c>
      <c r="D5004" t="s">
        <v>38</v>
      </c>
      <c r="E5004" t="s">
        <v>27854</v>
      </c>
      <c r="F5004">
        <v>6</v>
      </c>
    </row>
    <row r="5005" spans="1:6" x14ac:dyDescent="0.25">
      <c r="A5005" t="s">
        <v>98</v>
      </c>
      <c r="B5005">
        <v>2014</v>
      </c>
      <c r="C5005" t="s">
        <v>22</v>
      </c>
      <c r="D5005" t="s">
        <v>40</v>
      </c>
      <c r="E5005" t="s">
        <v>27855</v>
      </c>
      <c r="F5005">
        <v>4</v>
      </c>
    </row>
    <row r="5006" spans="1:6" x14ac:dyDescent="0.25">
      <c r="A5006" t="s">
        <v>98</v>
      </c>
      <c r="B5006">
        <v>2014</v>
      </c>
      <c r="C5006" t="s">
        <v>22</v>
      </c>
      <c r="D5006" t="s">
        <v>102</v>
      </c>
      <c r="E5006" t="s">
        <v>27856</v>
      </c>
      <c r="F5006">
        <v>4</v>
      </c>
    </row>
    <row r="5007" spans="1:6" x14ac:dyDescent="0.25">
      <c r="A5007" t="s">
        <v>98</v>
      </c>
      <c r="B5007">
        <v>2014</v>
      </c>
      <c r="C5007" t="s">
        <v>22</v>
      </c>
      <c r="D5007" t="s">
        <v>107</v>
      </c>
      <c r="E5007" t="s">
        <v>27857</v>
      </c>
      <c r="F5007">
        <v>6</v>
      </c>
    </row>
    <row r="5008" spans="1:6" x14ac:dyDescent="0.25">
      <c r="A5008" t="s">
        <v>98</v>
      </c>
      <c r="B5008">
        <v>2014</v>
      </c>
      <c r="C5008" t="s">
        <v>22</v>
      </c>
      <c r="D5008" t="s">
        <v>39</v>
      </c>
      <c r="E5008" t="s">
        <v>27858</v>
      </c>
      <c r="F5008">
        <v>26</v>
      </c>
    </row>
    <row r="5009" spans="1:6" x14ac:dyDescent="0.25">
      <c r="A5009" t="s">
        <v>98</v>
      </c>
      <c r="B5009">
        <v>2014</v>
      </c>
      <c r="C5009" t="s">
        <v>22</v>
      </c>
      <c r="D5009" t="s">
        <v>103</v>
      </c>
      <c r="E5009" t="s">
        <v>27859</v>
      </c>
      <c r="F5009">
        <v>53</v>
      </c>
    </row>
    <row r="5010" spans="1:6" x14ac:dyDescent="0.25">
      <c r="A5010" t="s">
        <v>98</v>
      </c>
      <c r="B5010">
        <v>2014</v>
      </c>
      <c r="C5010" t="s">
        <v>23</v>
      </c>
      <c r="D5010" t="s">
        <v>38</v>
      </c>
      <c r="E5010" t="s">
        <v>27860</v>
      </c>
      <c r="F5010">
        <v>9</v>
      </c>
    </row>
    <row r="5011" spans="1:6" x14ac:dyDescent="0.25">
      <c r="A5011" t="s">
        <v>98</v>
      </c>
      <c r="B5011">
        <v>2014</v>
      </c>
      <c r="C5011" t="s">
        <v>23</v>
      </c>
      <c r="D5011" t="s">
        <v>102</v>
      </c>
      <c r="E5011" t="s">
        <v>27861</v>
      </c>
      <c r="F5011">
        <v>6</v>
      </c>
    </row>
    <row r="5012" spans="1:6" x14ac:dyDescent="0.25">
      <c r="A5012" t="s">
        <v>98</v>
      </c>
      <c r="B5012">
        <v>2014</v>
      </c>
      <c r="C5012" t="s">
        <v>23</v>
      </c>
      <c r="D5012" t="s">
        <v>107</v>
      </c>
      <c r="E5012" t="s">
        <v>27862</v>
      </c>
      <c r="F5012">
        <v>4</v>
      </c>
    </row>
    <row r="5013" spans="1:6" x14ac:dyDescent="0.25">
      <c r="A5013" t="s">
        <v>98</v>
      </c>
      <c r="B5013">
        <v>2014</v>
      </c>
      <c r="C5013" t="s">
        <v>23</v>
      </c>
      <c r="D5013" t="s">
        <v>39</v>
      </c>
      <c r="E5013" t="s">
        <v>27863</v>
      </c>
      <c r="F5013">
        <v>18</v>
      </c>
    </row>
    <row r="5014" spans="1:6" x14ac:dyDescent="0.25">
      <c r="A5014" t="s">
        <v>98</v>
      </c>
      <c r="B5014">
        <v>2014</v>
      </c>
      <c r="C5014" t="s">
        <v>23</v>
      </c>
      <c r="D5014" t="s">
        <v>103</v>
      </c>
      <c r="E5014" t="s">
        <v>27864</v>
      </c>
      <c r="F5014">
        <v>44</v>
      </c>
    </row>
    <row r="5015" spans="1:6" x14ac:dyDescent="0.25">
      <c r="A5015" t="s">
        <v>98</v>
      </c>
      <c r="B5015">
        <v>2014</v>
      </c>
      <c r="C5015" t="s">
        <v>21</v>
      </c>
      <c r="D5015" t="s">
        <v>38</v>
      </c>
      <c r="E5015" t="s">
        <v>27865</v>
      </c>
      <c r="F5015">
        <v>3</v>
      </c>
    </row>
    <row r="5016" spans="1:6" x14ac:dyDescent="0.25">
      <c r="A5016" t="s">
        <v>98</v>
      </c>
      <c r="B5016">
        <v>2014</v>
      </c>
      <c r="C5016" t="s">
        <v>21</v>
      </c>
      <c r="D5016" t="s">
        <v>40</v>
      </c>
      <c r="E5016" t="s">
        <v>27866</v>
      </c>
      <c r="F5016">
        <v>1</v>
      </c>
    </row>
    <row r="5017" spans="1:6" x14ac:dyDescent="0.25">
      <c r="A5017" t="s">
        <v>98</v>
      </c>
      <c r="B5017">
        <v>2014</v>
      </c>
      <c r="C5017" t="s">
        <v>21</v>
      </c>
      <c r="D5017" t="s">
        <v>102</v>
      </c>
      <c r="E5017" t="s">
        <v>27867</v>
      </c>
      <c r="F5017">
        <v>2</v>
      </c>
    </row>
    <row r="5018" spans="1:6" x14ac:dyDescent="0.25">
      <c r="A5018" t="s">
        <v>98</v>
      </c>
      <c r="B5018">
        <v>2014</v>
      </c>
      <c r="C5018" t="s">
        <v>21</v>
      </c>
      <c r="D5018" t="s">
        <v>107</v>
      </c>
      <c r="E5018" t="s">
        <v>27868</v>
      </c>
      <c r="F5018">
        <v>3</v>
      </c>
    </row>
    <row r="5019" spans="1:6" x14ac:dyDescent="0.25">
      <c r="A5019" t="s">
        <v>98</v>
      </c>
      <c r="B5019">
        <v>2014</v>
      </c>
      <c r="C5019" t="s">
        <v>21</v>
      </c>
      <c r="D5019" t="s">
        <v>39</v>
      </c>
      <c r="E5019" t="s">
        <v>27869</v>
      </c>
      <c r="F5019">
        <v>16</v>
      </c>
    </row>
    <row r="5020" spans="1:6" x14ac:dyDescent="0.25">
      <c r="A5020" t="s">
        <v>98</v>
      </c>
      <c r="B5020">
        <v>2014</v>
      </c>
      <c r="C5020" t="s">
        <v>21</v>
      </c>
      <c r="D5020" t="s">
        <v>103</v>
      </c>
      <c r="E5020" t="s">
        <v>27870</v>
      </c>
      <c r="F5020">
        <v>16</v>
      </c>
    </row>
    <row r="5021" spans="1:6" x14ac:dyDescent="0.25">
      <c r="A5021" t="s">
        <v>98</v>
      </c>
      <c r="B5021">
        <v>2014</v>
      </c>
      <c r="C5021" t="s">
        <v>17</v>
      </c>
      <c r="D5021" t="s">
        <v>38</v>
      </c>
      <c r="E5021" t="s">
        <v>27871</v>
      </c>
      <c r="F5021">
        <v>10</v>
      </c>
    </row>
    <row r="5022" spans="1:6" x14ac:dyDescent="0.25">
      <c r="A5022" t="s">
        <v>98</v>
      </c>
      <c r="B5022">
        <v>2014</v>
      </c>
      <c r="C5022" t="s">
        <v>17</v>
      </c>
      <c r="D5022" t="s">
        <v>102</v>
      </c>
      <c r="E5022" t="s">
        <v>27872</v>
      </c>
      <c r="F5022">
        <v>14</v>
      </c>
    </row>
    <row r="5023" spans="1:6" x14ac:dyDescent="0.25">
      <c r="A5023" t="s">
        <v>98</v>
      </c>
      <c r="B5023">
        <v>2014</v>
      </c>
      <c r="C5023" t="s">
        <v>17</v>
      </c>
      <c r="D5023" t="s">
        <v>107</v>
      </c>
      <c r="E5023" t="s">
        <v>27873</v>
      </c>
      <c r="F5023">
        <v>14</v>
      </c>
    </row>
    <row r="5024" spans="1:6" x14ac:dyDescent="0.25">
      <c r="A5024" t="s">
        <v>98</v>
      </c>
      <c r="B5024">
        <v>2014</v>
      </c>
      <c r="C5024" t="s">
        <v>17</v>
      </c>
      <c r="D5024" t="s">
        <v>39</v>
      </c>
      <c r="E5024" t="s">
        <v>27874</v>
      </c>
      <c r="F5024">
        <v>16</v>
      </c>
    </row>
    <row r="5025" spans="1:6" x14ac:dyDescent="0.25">
      <c r="A5025" t="s">
        <v>98</v>
      </c>
      <c r="B5025">
        <v>2014</v>
      </c>
      <c r="C5025" t="s">
        <v>17</v>
      </c>
      <c r="D5025" t="s">
        <v>103</v>
      </c>
      <c r="E5025" t="s">
        <v>27875</v>
      </c>
      <c r="F5025">
        <v>122</v>
      </c>
    </row>
    <row r="5026" spans="1:6" x14ac:dyDescent="0.25">
      <c r="A5026" t="s">
        <v>98</v>
      </c>
      <c r="B5026">
        <v>2014</v>
      </c>
      <c r="C5026" t="s">
        <v>22852</v>
      </c>
      <c r="D5026" t="s">
        <v>40</v>
      </c>
      <c r="E5026" t="s">
        <v>27876</v>
      </c>
      <c r="F5026">
        <v>1</v>
      </c>
    </row>
    <row r="5027" spans="1:6" x14ac:dyDescent="0.25">
      <c r="A5027" t="s">
        <v>98</v>
      </c>
      <c r="B5027">
        <v>2014</v>
      </c>
      <c r="C5027" t="s">
        <v>22852</v>
      </c>
      <c r="D5027" t="s">
        <v>102</v>
      </c>
      <c r="E5027" t="s">
        <v>27877</v>
      </c>
      <c r="F5027">
        <v>1</v>
      </c>
    </row>
    <row r="5028" spans="1:6" x14ac:dyDescent="0.25">
      <c r="A5028" t="s">
        <v>98</v>
      </c>
      <c r="B5028">
        <v>2014</v>
      </c>
      <c r="C5028" t="s">
        <v>22852</v>
      </c>
      <c r="D5028" t="s">
        <v>107</v>
      </c>
      <c r="E5028" t="s">
        <v>27878</v>
      </c>
      <c r="F5028">
        <v>3</v>
      </c>
    </row>
    <row r="5029" spans="1:6" x14ac:dyDescent="0.25">
      <c r="A5029" t="s">
        <v>98</v>
      </c>
      <c r="B5029">
        <v>2014</v>
      </c>
      <c r="C5029" t="s">
        <v>22852</v>
      </c>
      <c r="D5029" t="s">
        <v>39</v>
      </c>
      <c r="E5029" t="s">
        <v>27879</v>
      </c>
      <c r="F5029">
        <v>1</v>
      </c>
    </row>
    <row r="5030" spans="1:6" x14ac:dyDescent="0.25">
      <c r="A5030" t="s">
        <v>98</v>
      </c>
      <c r="B5030">
        <v>2014</v>
      </c>
      <c r="C5030" t="s">
        <v>22852</v>
      </c>
      <c r="D5030" t="s">
        <v>103</v>
      </c>
      <c r="E5030" t="s">
        <v>27880</v>
      </c>
      <c r="F5030">
        <v>17</v>
      </c>
    </row>
    <row r="5031" spans="1:6" x14ac:dyDescent="0.25">
      <c r="A5031" t="s">
        <v>98</v>
      </c>
      <c r="B5031">
        <v>2014</v>
      </c>
      <c r="C5031" t="s">
        <v>19</v>
      </c>
      <c r="D5031" t="s">
        <v>38</v>
      </c>
      <c r="E5031" t="s">
        <v>27881</v>
      </c>
      <c r="F5031">
        <v>6</v>
      </c>
    </row>
    <row r="5032" spans="1:6" x14ac:dyDescent="0.25">
      <c r="A5032" t="s">
        <v>98</v>
      </c>
      <c r="B5032">
        <v>2014</v>
      </c>
      <c r="C5032" t="s">
        <v>19</v>
      </c>
      <c r="D5032" t="s">
        <v>40</v>
      </c>
      <c r="E5032" t="s">
        <v>27882</v>
      </c>
      <c r="F5032">
        <v>6</v>
      </c>
    </row>
    <row r="5033" spans="1:6" x14ac:dyDescent="0.25">
      <c r="A5033" t="s">
        <v>98</v>
      </c>
      <c r="B5033">
        <v>2014</v>
      </c>
      <c r="C5033" t="s">
        <v>19</v>
      </c>
      <c r="D5033" t="s">
        <v>102</v>
      </c>
      <c r="E5033" t="s">
        <v>27883</v>
      </c>
      <c r="F5033">
        <v>13</v>
      </c>
    </row>
    <row r="5034" spans="1:6" x14ac:dyDescent="0.25">
      <c r="A5034" t="s">
        <v>98</v>
      </c>
      <c r="B5034">
        <v>2014</v>
      </c>
      <c r="C5034" t="s">
        <v>19</v>
      </c>
      <c r="D5034" t="s">
        <v>107</v>
      </c>
      <c r="E5034" t="s">
        <v>27884</v>
      </c>
      <c r="F5034">
        <v>16</v>
      </c>
    </row>
    <row r="5035" spans="1:6" x14ac:dyDescent="0.25">
      <c r="A5035" t="s">
        <v>98</v>
      </c>
      <c r="B5035">
        <v>2014</v>
      </c>
      <c r="C5035" t="s">
        <v>19</v>
      </c>
      <c r="D5035" t="s">
        <v>39</v>
      </c>
      <c r="E5035" t="s">
        <v>27885</v>
      </c>
      <c r="F5035">
        <v>20</v>
      </c>
    </row>
    <row r="5036" spans="1:6" x14ac:dyDescent="0.25">
      <c r="A5036" t="s">
        <v>98</v>
      </c>
      <c r="B5036">
        <v>2014</v>
      </c>
      <c r="C5036" t="s">
        <v>19</v>
      </c>
      <c r="D5036" t="s">
        <v>103</v>
      </c>
      <c r="E5036" t="s">
        <v>27886</v>
      </c>
      <c r="F5036">
        <v>89</v>
      </c>
    </row>
    <row r="5037" spans="1:6" x14ac:dyDescent="0.25">
      <c r="A5037" t="s">
        <v>98</v>
      </c>
      <c r="B5037">
        <v>2014</v>
      </c>
      <c r="C5037" t="s">
        <v>20</v>
      </c>
      <c r="D5037" t="s">
        <v>38</v>
      </c>
      <c r="E5037" t="s">
        <v>27887</v>
      </c>
      <c r="F5037">
        <v>1</v>
      </c>
    </row>
    <row r="5038" spans="1:6" x14ac:dyDescent="0.25">
      <c r="A5038" t="s">
        <v>98</v>
      </c>
      <c r="B5038">
        <v>2014</v>
      </c>
      <c r="C5038" t="s">
        <v>20</v>
      </c>
      <c r="D5038" t="s">
        <v>102</v>
      </c>
      <c r="E5038" t="s">
        <v>27888</v>
      </c>
      <c r="F5038">
        <v>4</v>
      </c>
    </row>
    <row r="5039" spans="1:6" x14ac:dyDescent="0.25">
      <c r="A5039" t="s">
        <v>98</v>
      </c>
      <c r="B5039">
        <v>2014</v>
      </c>
      <c r="C5039" t="s">
        <v>20</v>
      </c>
      <c r="D5039" t="s">
        <v>107</v>
      </c>
      <c r="E5039" t="s">
        <v>27889</v>
      </c>
      <c r="F5039">
        <v>2</v>
      </c>
    </row>
    <row r="5040" spans="1:6" x14ac:dyDescent="0.25">
      <c r="A5040" t="s">
        <v>98</v>
      </c>
      <c r="B5040">
        <v>2014</v>
      </c>
      <c r="C5040" t="s">
        <v>20</v>
      </c>
      <c r="D5040" t="s">
        <v>39</v>
      </c>
      <c r="E5040" t="s">
        <v>27890</v>
      </c>
      <c r="F5040">
        <v>4</v>
      </c>
    </row>
    <row r="5041" spans="1:6" x14ac:dyDescent="0.25">
      <c r="A5041" t="s">
        <v>98</v>
      </c>
      <c r="B5041">
        <v>2014</v>
      </c>
      <c r="C5041" t="s">
        <v>20</v>
      </c>
      <c r="D5041" t="s">
        <v>103</v>
      </c>
      <c r="E5041" t="s">
        <v>27891</v>
      </c>
      <c r="F5041">
        <v>25</v>
      </c>
    </row>
    <row r="5042" spans="1:6" x14ac:dyDescent="0.25">
      <c r="A5042" t="s">
        <v>98</v>
      </c>
      <c r="B5042">
        <v>2014</v>
      </c>
      <c r="C5042" t="s">
        <v>18</v>
      </c>
      <c r="D5042" t="s">
        <v>38</v>
      </c>
      <c r="E5042" t="s">
        <v>27892</v>
      </c>
      <c r="F5042">
        <v>6</v>
      </c>
    </row>
    <row r="5043" spans="1:6" x14ac:dyDescent="0.25">
      <c r="A5043" t="s">
        <v>98</v>
      </c>
      <c r="B5043">
        <v>2014</v>
      </c>
      <c r="C5043" t="s">
        <v>18</v>
      </c>
      <c r="D5043" t="s">
        <v>102</v>
      </c>
      <c r="E5043" t="s">
        <v>27893</v>
      </c>
      <c r="F5043">
        <v>13</v>
      </c>
    </row>
    <row r="5044" spans="1:6" x14ac:dyDescent="0.25">
      <c r="A5044" t="s">
        <v>98</v>
      </c>
      <c r="B5044">
        <v>2014</v>
      </c>
      <c r="C5044" t="s">
        <v>18</v>
      </c>
      <c r="D5044" t="s">
        <v>107</v>
      </c>
      <c r="E5044" t="s">
        <v>27894</v>
      </c>
      <c r="F5044">
        <v>9</v>
      </c>
    </row>
    <row r="5045" spans="1:6" x14ac:dyDescent="0.25">
      <c r="A5045" t="s">
        <v>98</v>
      </c>
      <c r="B5045">
        <v>2014</v>
      </c>
      <c r="C5045" t="s">
        <v>18</v>
      </c>
      <c r="D5045" t="s">
        <v>39</v>
      </c>
      <c r="E5045" t="s">
        <v>27895</v>
      </c>
      <c r="F5045">
        <v>27</v>
      </c>
    </row>
    <row r="5046" spans="1:6" x14ac:dyDescent="0.25">
      <c r="A5046" t="s">
        <v>98</v>
      </c>
      <c r="B5046">
        <v>2014</v>
      </c>
      <c r="C5046" t="s">
        <v>18</v>
      </c>
      <c r="D5046" t="s">
        <v>103</v>
      </c>
      <c r="E5046" t="s">
        <v>27896</v>
      </c>
      <c r="F5046">
        <v>65</v>
      </c>
    </row>
    <row r="5047" spans="1:6" x14ac:dyDescent="0.25">
      <c r="A5047" t="s">
        <v>99</v>
      </c>
      <c r="B5047">
        <v>2010</v>
      </c>
      <c r="C5047" t="s">
        <v>14</v>
      </c>
      <c r="D5047" t="s">
        <v>38</v>
      </c>
      <c r="E5047" t="s">
        <v>27897</v>
      </c>
      <c r="F5047">
        <v>5</v>
      </c>
    </row>
    <row r="5048" spans="1:6" x14ac:dyDescent="0.25">
      <c r="A5048" t="s">
        <v>99</v>
      </c>
      <c r="B5048">
        <v>2010</v>
      </c>
      <c r="C5048" t="s">
        <v>14</v>
      </c>
      <c r="D5048" t="s">
        <v>40</v>
      </c>
      <c r="E5048" t="s">
        <v>27898</v>
      </c>
      <c r="F5048">
        <v>2</v>
      </c>
    </row>
    <row r="5049" spans="1:6" x14ac:dyDescent="0.25">
      <c r="A5049" t="s">
        <v>99</v>
      </c>
      <c r="B5049">
        <v>2010</v>
      </c>
      <c r="C5049" t="s">
        <v>14</v>
      </c>
      <c r="D5049" t="s">
        <v>102</v>
      </c>
      <c r="E5049" t="s">
        <v>27899</v>
      </c>
      <c r="F5049">
        <v>14</v>
      </c>
    </row>
    <row r="5050" spans="1:6" x14ac:dyDescent="0.25">
      <c r="A5050" t="s">
        <v>99</v>
      </c>
      <c r="B5050">
        <v>2010</v>
      </c>
      <c r="C5050" t="s">
        <v>14</v>
      </c>
      <c r="D5050" t="s">
        <v>107</v>
      </c>
      <c r="E5050" t="s">
        <v>27900</v>
      </c>
      <c r="F5050">
        <v>22</v>
      </c>
    </row>
    <row r="5051" spans="1:6" x14ac:dyDescent="0.25">
      <c r="A5051" t="s">
        <v>99</v>
      </c>
      <c r="B5051">
        <v>2010</v>
      </c>
      <c r="C5051" t="s">
        <v>14</v>
      </c>
      <c r="D5051" t="s">
        <v>39</v>
      </c>
      <c r="E5051" t="s">
        <v>27901</v>
      </c>
      <c r="F5051">
        <v>16</v>
      </c>
    </row>
    <row r="5052" spans="1:6" x14ac:dyDescent="0.25">
      <c r="A5052" t="s">
        <v>99</v>
      </c>
      <c r="B5052">
        <v>2010</v>
      </c>
      <c r="C5052" t="s">
        <v>14</v>
      </c>
      <c r="D5052" t="s">
        <v>103</v>
      </c>
      <c r="E5052" t="s">
        <v>27902</v>
      </c>
      <c r="F5052">
        <v>143</v>
      </c>
    </row>
    <row r="5053" spans="1:6" x14ac:dyDescent="0.25">
      <c r="A5053" t="s">
        <v>99</v>
      </c>
      <c r="B5053">
        <v>2010</v>
      </c>
      <c r="C5053" t="s">
        <v>12</v>
      </c>
      <c r="D5053" t="s">
        <v>107</v>
      </c>
      <c r="E5053" t="s">
        <v>27903</v>
      </c>
      <c r="F5053">
        <v>5</v>
      </c>
    </row>
    <row r="5054" spans="1:6" x14ac:dyDescent="0.25">
      <c r="A5054" t="s">
        <v>99</v>
      </c>
      <c r="B5054">
        <v>2010</v>
      </c>
      <c r="C5054" t="s">
        <v>12</v>
      </c>
      <c r="D5054" t="s">
        <v>39</v>
      </c>
      <c r="E5054" t="s">
        <v>27904</v>
      </c>
      <c r="F5054">
        <v>10</v>
      </c>
    </row>
    <row r="5055" spans="1:6" x14ac:dyDescent="0.25">
      <c r="A5055" t="s">
        <v>99</v>
      </c>
      <c r="B5055">
        <v>2010</v>
      </c>
      <c r="C5055" t="s">
        <v>12</v>
      </c>
      <c r="D5055" t="s">
        <v>103</v>
      </c>
      <c r="E5055" t="s">
        <v>27905</v>
      </c>
      <c r="F5055">
        <v>24</v>
      </c>
    </row>
    <row r="5056" spans="1:6" x14ac:dyDescent="0.25">
      <c r="A5056" t="s">
        <v>99</v>
      </c>
      <c r="B5056">
        <v>2010</v>
      </c>
      <c r="C5056" t="s">
        <v>22</v>
      </c>
      <c r="D5056" t="s">
        <v>38</v>
      </c>
      <c r="E5056" t="s">
        <v>27906</v>
      </c>
      <c r="F5056">
        <v>4</v>
      </c>
    </row>
    <row r="5057" spans="1:6" x14ac:dyDescent="0.25">
      <c r="A5057" t="s">
        <v>99</v>
      </c>
      <c r="B5057">
        <v>2010</v>
      </c>
      <c r="C5057" t="s">
        <v>22</v>
      </c>
      <c r="D5057" t="s">
        <v>40</v>
      </c>
      <c r="E5057" t="s">
        <v>27907</v>
      </c>
      <c r="F5057">
        <v>2</v>
      </c>
    </row>
    <row r="5058" spans="1:6" x14ac:dyDescent="0.25">
      <c r="A5058" t="s">
        <v>99</v>
      </c>
      <c r="B5058">
        <v>2010</v>
      </c>
      <c r="C5058" t="s">
        <v>22</v>
      </c>
      <c r="D5058" t="s">
        <v>102</v>
      </c>
      <c r="E5058" t="s">
        <v>27908</v>
      </c>
      <c r="F5058">
        <v>7</v>
      </c>
    </row>
    <row r="5059" spans="1:6" x14ac:dyDescent="0.25">
      <c r="A5059" t="s">
        <v>99</v>
      </c>
      <c r="B5059">
        <v>2010</v>
      </c>
      <c r="C5059" t="s">
        <v>22</v>
      </c>
      <c r="D5059" t="s">
        <v>107</v>
      </c>
      <c r="E5059" t="s">
        <v>27909</v>
      </c>
      <c r="F5059">
        <v>6</v>
      </c>
    </row>
    <row r="5060" spans="1:6" x14ac:dyDescent="0.25">
      <c r="A5060" t="s">
        <v>99</v>
      </c>
      <c r="B5060">
        <v>2010</v>
      </c>
      <c r="C5060" t="s">
        <v>22</v>
      </c>
      <c r="D5060" t="s">
        <v>39</v>
      </c>
      <c r="E5060" t="s">
        <v>27910</v>
      </c>
      <c r="F5060">
        <v>24</v>
      </c>
    </row>
    <row r="5061" spans="1:6" x14ac:dyDescent="0.25">
      <c r="A5061" t="s">
        <v>99</v>
      </c>
      <c r="B5061">
        <v>2010</v>
      </c>
      <c r="C5061" t="s">
        <v>22</v>
      </c>
      <c r="D5061" t="s">
        <v>103</v>
      </c>
      <c r="E5061" t="s">
        <v>27911</v>
      </c>
      <c r="F5061">
        <v>87</v>
      </c>
    </row>
    <row r="5062" spans="1:6" x14ac:dyDescent="0.25">
      <c r="A5062" t="s">
        <v>99</v>
      </c>
      <c r="B5062">
        <v>2010</v>
      </c>
      <c r="C5062" t="s">
        <v>23</v>
      </c>
      <c r="D5062" t="s">
        <v>38</v>
      </c>
      <c r="E5062" t="s">
        <v>27912</v>
      </c>
      <c r="F5062">
        <v>2</v>
      </c>
    </row>
    <row r="5063" spans="1:6" x14ac:dyDescent="0.25">
      <c r="A5063" t="s">
        <v>99</v>
      </c>
      <c r="B5063">
        <v>2010</v>
      </c>
      <c r="C5063" t="s">
        <v>23</v>
      </c>
      <c r="D5063" t="s">
        <v>40</v>
      </c>
      <c r="E5063" t="s">
        <v>27913</v>
      </c>
      <c r="F5063">
        <v>1</v>
      </c>
    </row>
    <row r="5064" spans="1:6" x14ac:dyDescent="0.25">
      <c r="A5064" t="s">
        <v>99</v>
      </c>
      <c r="B5064">
        <v>2010</v>
      </c>
      <c r="C5064" t="s">
        <v>23</v>
      </c>
      <c r="D5064" t="s">
        <v>102</v>
      </c>
      <c r="E5064" t="s">
        <v>27914</v>
      </c>
      <c r="F5064">
        <v>7</v>
      </c>
    </row>
    <row r="5065" spans="1:6" x14ac:dyDescent="0.25">
      <c r="A5065" t="s">
        <v>99</v>
      </c>
      <c r="B5065">
        <v>2010</v>
      </c>
      <c r="C5065" t="s">
        <v>23</v>
      </c>
      <c r="D5065" t="s">
        <v>107</v>
      </c>
      <c r="E5065" t="s">
        <v>27915</v>
      </c>
      <c r="F5065">
        <v>12</v>
      </c>
    </row>
    <row r="5066" spans="1:6" x14ac:dyDescent="0.25">
      <c r="A5066" t="s">
        <v>99</v>
      </c>
      <c r="B5066">
        <v>2010</v>
      </c>
      <c r="C5066" t="s">
        <v>23</v>
      </c>
      <c r="D5066" t="s">
        <v>39</v>
      </c>
      <c r="E5066" t="s">
        <v>27916</v>
      </c>
      <c r="F5066">
        <v>14</v>
      </c>
    </row>
    <row r="5067" spans="1:6" x14ac:dyDescent="0.25">
      <c r="A5067" t="s">
        <v>99</v>
      </c>
      <c r="B5067">
        <v>2010</v>
      </c>
      <c r="C5067" t="s">
        <v>23</v>
      </c>
      <c r="D5067" t="s">
        <v>103</v>
      </c>
      <c r="E5067" t="s">
        <v>27917</v>
      </c>
      <c r="F5067">
        <v>99</v>
      </c>
    </row>
    <row r="5068" spans="1:6" x14ac:dyDescent="0.25">
      <c r="A5068" t="s">
        <v>99</v>
      </c>
      <c r="B5068">
        <v>2010</v>
      </c>
      <c r="C5068" t="s">
        <v>21</v>
      </c>
      <c r="D5068" t="s">
        <v>38</v>
      </c>
      <c r="E5068" t="s">
        <v>27918</v>
      </c>
      <c r="F5068">
        <v>2</v>
      </c>
    </row>
    <row r="5069" spans="1:6" x14ac:dyDescent="0.25">
      <c r="A5069" t="s">
        <v>99</v>
      </c>
      <c r="B5069">
        <v>2010</v>
      </c>
      <c r="C5069" t="s">
        <v>21</v>
      </c>
      <c r="D5069" t="s">
        <v>102</v>
      </c>
      <c r="E5069" t="s">
        <v>27919</v>
      </c>
      <c r="F5069">
        <v>3</v>
      </c>
    </row>
    <row r="5070" spans="1:6" x14ac:dyDescent="0.25">
      <c r="A5070" t="s">
        <v>99</v>
      </c>
      <c r="B5070">
        <v>2010</v>
      </c>
      <c r="C5070" t="s">
        <v>21</v>
      </c>
      <c r="D5070" t="s">
        <v>107</v>
      </c>
      <c r="E5070" t="s">
        <v>27920</v>
      </c>
      <c r="F5070">
        <v>4</v>
      </c>
    </row>
    <row r="5071" spans="1:6" x14ac:dyDescent="0.25">
      <c r="A5071" t="s">
        <v>99</v>
      </c>
      <c r="B5071">
        <v>2010</v>
      </c>
      <c r="C5071" t="s">
        <v>21</v>
      </c>
      <c r="D5071" t="s">
        <v>39</v>
      </c>
      <c r="E5071" t="s">
        <v>27921</v>
      </c>
      <c r="F5071">
        <v>11</v>
      </c>
    </row>
    <row r="5072" spans="1:6" x14ac:dyDescent="0.25">
      <c r="A5072" t="s">
        <v>99</v>
      </c>
      <c r="B5072">
        <v>2010</v>
      </c>
      <c r="C5072" t="s">
        <v>21</v>
      </c>
      <c r="D5072" t="s">
        <v>103</v>
      </c>
      <c r="E5072" t="s">
        <v>27922</v>
      </c>
      <c r="F5072">
        <v>29</v>
      </c>
    </row>
    <row r="5073" spans="1:6" x14ac:dyDescent="0.25">
      <c r="A5073" t="s">
        <v>99</v>
      </c>
      <c r="B5073">
        <v>2010</v>
      </c>
      <c r="C5073" t="s">
        <v>17</v>
      </c>
      <c r="D5073" t="s">
        <v>38</v>
      </c>
      <c r="E5073" t="s">
        <v>27923</v>
      </c>
      <c r="F5073">
        <v>3</v>
      </c>
    </row>
    <row r="5074" spans="1:6" x14ac:dyDescent="0.25">
      <c r="A5074" t="s">
        <v>99</v>
      </c>
      <c r="B5074">
        <v>2010</v>
      </c>
      <c r="C5074" t="s">
        <v>17</v>
      </c>
      <c r="D5074" t="s">
        <v>102</v>
      </c>
      <c r="E5074" t="s">
        <v>27924</v>
      </c>
      <c r="F5074">
        <v>7</v>
      </c>
    </row>
    <row r="5075" spans="1:6" x14ac:dyDescent="0.25">
      <c r="A5075" t="s">
        <v>99</v>
      </c>
      <c r="B5075">
        <v>2010</v>
      </c>
      <c r="C5075" t="s">
        <v>17</v>
      </c>
      <c r="D5075" t="s">
        <v>107</v>
      </c>
      <c r="E5075" t="s">
        <v>27925</v>
      </c>
      <c r="F5075">
        <v>10</v>
      </c>
    </row>
    <row r="5076" spans="1:6" x14ac:dyDescent="0.25">
      <c r="A5076" t="s">
        <v>99</v>
      </c>
      <c r="B5076">
        <v>2010</v>
      </c>
      <c r="C5076" t="s">
        <v>17</v>
      </c>
      <c r="D5076" t="s">
        <v>39</v>
      </c>
      <c r="E5076" t="s">
        <v>27926</v>
      </c>
      <c r="F5076">
        <v>23</v>
      </c>
    </row>
    <row r="5077" spans="1:6" x14ac:dyDescent="0.25">
      <c r="A5077" t="s">
        <v>99</v>
      </c>
      <c r="B5077">
        <v>2010</v>
      </c>
      <c r="C5077" t="s">
        <v>17</v>
      </c>
      <c r="D5077" t="s">
        <v>103</v>
      </c>
      <c r="E5077" t="s">
        <v>27927</v>
      </c>
      <c r="F5077">
        <v>142</v>
      </c>
    </row>
    <row r="5078" spans="1:6" x14ac:dyDescent="0.25">
      <c r="A5078" t="s">
        <v>99</v>
      </c>
      <c r="B5078">
        <v>2010</v>
      </c>
      <c r="C5078" t="s">
        <v>15</v>
      </c>
      <c r="D5078" t="s">
        <v>38</v>
      </c>
      <c r="E5078" t="s">
        <v>27928</v>
      </c>
      <c r="F5078">
        <v>2</v>
      </c>
    </row>
    <row r="5079" spans="1:6" x14ac:dyDescent="0.25">
      <c r="A5079" t="s">
        <v>99</v>
      </c>
      <c r="B5079">
        <v>2010</v>
      </c>
      <c r="C5079" t="s">
        <v>15</v>
      </c>
      <c r="D5079" t="s">
        <v>102</v>
      </c>
      <c r="E5079" t="s">
        <v>27929</v>
      </c>
      <c r="F5079">
        <v>1</v>
      </c>
    </row>
    <row r="5080" spans="1:6" x14ac:dyDescent="0.25">
      <c r="A5080" t="s">
        <v>99</v>
      </c>
      <c r="B5080">
        <v>2010</v>
      </c>
      <c r="C5080" t="s">
        <v>15</v>
      </c>
      <c r="D5080" t="s">
        <v>107</v>
      </c>
      <c r="E5080" t="s">
        <v>27930</v>
      </c>
      <c r="F5080">
        <v>1</v>
      </c>
    </row>
    <row r="5081" spans="1:6" x14ac:dyDescent="0.25">
      <c r="A5081" t="s">
        <v>99</v>
      </c>
      <c r="B5081">
        <v>2010</v>
      </c>
      <c r="C5081" t="s">
        <v>15</v>
      </c>
      <c r="D5081" t="s">
        <v>39</v>
      </c>
      <c r="E5081" t="s">
        <v>27931</v>
      </c>
      <c r="F5081">
        <v>4</v>
      </c>
    </row>
    <row r="5082" spans="1:6" x14ac:dyDescent="0.25">
      <c r="A5082" t="s">
        <v>99</v>
      </c>
      <c r="B5082">
        <v>2010</v>
      </c>
      <c r="C5082" t="s">
        <v>15</v>
      </c>
      <c r="D5082" t="s">
        <v>103</v>
      </c>
      <c r="E5082" t="s">
        <v>27932</v>
      </c>
      <c r="F5082">
        <v>31</v>
      </c>
    </row>
    <row r="5083" spans="1:6" x14ac:dyDescent="0.25">
      <c r="A5083" t="s">
        <v>99</v>
      </c>
      <c r="B5083">
        <v>2010</v>
      </c>
      <c r="C5083" t="s">
        <v>19</v>
      </c>
      <c r="D5083" t="s">
        <v>38</v>
      </c>
      <c r="E5083" t="s">
        <v>27933</v>
      </c>
      <c r="F5083">
        <v>3</v>
      </c>
    </row>
    <row r="5084" spans="1:6" x14ac:dyDescent="0.25">
      <c r="A5084" t="s">
        <v>99</v>
      </c>
      <c r="B5084">
        <v>2010</v>
      </c>
      <c r="C5084" t="s">
        <v>19</v>
      </c>
      <c r="D5084" t="s">
        <v>40</v>
      </c>
      <c r="E5084" t="s">
        <v>27934</v>
      </c>
      <c r="F5084">
        <v>1</v>
      </c>
    </row>
    <row r="5085" spans="1:6" x14ac:dyDescent="0.25">
      <c r="A5085" t="s">
        <v>99</v>
      </c>
      <c r="B5085">
        <v>2010</v>
      </c>
      <c r="C5085" t="s">
        <v>19</v>
      </c>
      <c r="D5085" t="s">
        <v>102</v>
      </c>
      <c r="E5085" t="s">
        <v>27935</v>
      </c>
      <c r="F5085">
        <v>5</v>
      </c>
    </row>
    <row r="5086" spans="1:6" x14ac:dyDescent="0.25">
      <c r="A5086" t="s">
        <v>99</v>
      </c>
      <c r="B5086">
        <v>2010</v>
      </c>
      <c r="C5086" t="s">
        <v>19</v>
      </c>
      <c r="D5086" t="s">
        <v>107</v>
      </c>
      <c r="E5086" t="s">
        <v>27936</v>
      </c>
      <c r="F5086">
        <v>8</v>
      </c>
    </row>
    <row r="5087" spans="1:6" x14ac:dyDescent="0.25">
      <c r="A5087" t="s">
        <v>99</v>
      </c>
      <c r="B5087">
        <v>2010</v>
      </c>
      <c r="C5087" t="s">
        <v>19</v>
      </c>
      <c r="D5087" t="s">
        <v>39</v>
      </c>
      <c r="E5087" t="s">
        <v>27937</v>
      </c>
      <c r="F5087">
        <v>10</v>
      </c>
    </row>
    <row r="5088" spans="1:6" x14ac:dyDescent="0.25">
      <c r="A5088" t="s">
        <v>99</v>
      </c>
      <c r="B5088">
        <v>2010</v>
      </c>
      <c r="C5088" t="s">
        <v>19</v>
      </c>
      <c r="D5088" t="s">
        <v>103</v>
      </c>
      <c r="E5088" t="s">
        <v>27938</v>
      </c>
      <c r="F5088">
        <v>116</v>
      </c>
    </row>
    <row r="5089" spans="1:6" x14ac:dyDescent="0.25">
      <c r="A5089" t="s">
        <v>99</v>
      </c>
      <c r="B5089">
        <v>2010</v>
      </c>
      <c r="C5089" t="s">
        <v>20</v>
      </c>
      <c r="D5089" t="s">
        <v>38</v>
      </c>
      <c r="E5089" t="s">
        <v>27939</v>
      </c>
      <c r="F5089">
        <v>1</v>
      </c>
    </row>
    <row r="5090" spans="1:6" x14ac:dyDescent="0.25">
      <c r="A5090" t="s">
        <v>99</v>
      </c>
      <c r="B5090">
        <v>2010</v>
      </c>
      <c r="C5090" t="s">
        <v>20</v>
      </c>
      <c r="D5090" t="s">
        <v>40</v>
      </c>
      <c r="E5090" t="s">
        <v>27940</v>
      </c>
      <c r="F5090">
        <v>1</v>
      </c>
    </row>
    <row r="5091" spans="1:6" x14ac:dyDescent="0.25">
      <c r="A5091" t="s">
        <v>99</v>
      </c>
      <c r="B5091">
        <v>2010</v>
      </c>
      <c r="C5091" t="s">
        <v>20</v>
      </c>
      <c r="D5091" t="s">
        <v>102</v>
      </c>
      <c r="E5091" t="s">
        <v>27941</v>
      </c>
      <c r="F5091">
        <v>3</v>
      </c>
    </row>
    <row r="5092" spans="1:6" x14ac:dyDescent="0.25">
      <c r="A5092" t="s">
        <v>99</v>
      </c>
      <c r="B5092">
        <v>2010</v>
      </c>
      <c r="C5092" t="s">
        <v>20</v>
      </c>
      <c r="D5092" t="s">
        <v>39</v>
      </c>
      <c r="E5092" t="s">
        <v>27942</v>
      </c>
      <c r="F5092">
        <v>3</v>
      </c>
    </row>
    <row r="5093" spans="1:6" x14ac:dyDescent="0.25">
      <c r="A5093" t="s">
        <v>99</v>
      </c>
      <c r="B5093">
        <v>2010</v>
      </c>
      <c r="C5093" t="s">
        <v>20</v>
      </c>
      <c r="D5093" t="s">
        <v>103</v>
      </c>
      <c r="E5093" t="s">
        <v>27943</v>
      </c>
      <c r="F5093">
        <v>43</v>
      </c>
    </row>
    <row r="5094" spans="1:6" x14ac:dyDescent="0.25">
      <c r="A5094" t="s">
        <v>99</v>
      </c>
      <c r="B5094">
        <v>2010</v>
      </c>
      <c r="C5094" t="s">
        <v>18</v>
      </c>
      <c r="D5094" t="s">
        <v>38</v>
      </c>
      <c r="E5094" t="s">
        <v>27944</v>
      </c>
      <c r="F5094">
        <v>3</v>
      </c>
    </row>
    <row r="5095" spans="1:6" x14ac:dyDescent="0.25">
      <c r="A5095" t="s">
        <v>99</v>
      </c>
      <c r="B5095">
        <v>2010</v>
      </c>
      <c r="C5095" t="s">
        <v>18</v>
      </c>
      <c r="D5095" t="s">
        <v>102</v>
      </c>
      <c r="E5095" t="s">
        <v>27945</v>
      </c>
      <c r="F5095">
        <v>7</v>
      </c>
    </row>
    <row r="5096" spans="1:6" x14ac:dyDescent="0.25">
      <c r="A5096" t="s">
        <v>99</v>
      </c>
      <c r="B5096">
        <v>2010</v>
      </c>
      <c r="C5096" t="s">
        <v>18</v>
      </c>
      <c r="D5096" t="s">
        <v>107</v>
      </c>
      <c r="E5096" t="s">
        <v>27946</v>
      </c>
      <c r="F5096">
        <v>4</v>
      </c>
    </row>
    <row r="5097" spans="1:6" x14ac:dyDescent="0.25">
      <c r="A5097" t="s">
        <v>99</v>
      </c>
      <c r="B5097">
        <v>2010</v>
      </c>
      <c r="C5097" t="s">
        <v>18</v>
      </c>
      <c r="D5097" t="s">
        <v>39</v>
      </c>
      <c r="E5097" t="s">
        <v>27947</v>
      </c>
      <c r="F5097">
        <v>5</v>
      </c>
    </row>
    <row r="5098" spans="1:6" x14ac:dyDescent="0.25">
      <c r="A5098" t="s">
        <v>99</v>
      </c>
      <c r="B5098">
        <v>2010</v>
      </c>
      <c r="C5098" t="s">
        <v>18</v>
      </c>
      <c r="D5098" t="s">
        <v>103</v>
      </c>
      <c r="E5098" t="s">
        <v>27948</v>
      </c>
      <c r="F5098">
        <v>76</v>
      </c>
    </row>
    <row r="5099" spans="1:6" x14ac:dyDescent="0.25">
      <c r="A5099" t="s">
        <v>99</v>
      </c>
      <c r="B5099">
        <v>2011</v>
      </c>
      <c r="C5099" t="s">
        <v>14</v>
      </c>
      <c r="D5099" t="s">
        <v>38</v>
      </c>
      <c r="E5099" t="s">
        <v>27949</v>
      </c>
      <c r="F5099">
        <v>2</v>
      </c>
    </row>
    <row r="5100" spans="1:6" x14ac:dyDescent="0.25">
      <c r="A5100" t="s">
        <v>99</v>
      </c>
      <c r="B5100">
        <v>2011</v>
      </c>
      <c r="C5100" t="s">
        <v>14</v>
      </c>
      <c r="D5100" t="s">
        <v>40</v>
      </c>
      <c r="E5100" t="s">
        <v>27950</v>
      </c>
      <c r="F5100">
        <v>1</v>
      </c>
    </row>
    <row r="5101" spans="1:6" x14ac:dyDescent="0.25">
      <c r="A5101" t="s">
        <v>99</v>
      </c>
      <c r="B5101">
        <v>2011</v>
      </c>
      <c r="C5101" t="s">
        <v>14</v>
      </c>
      <c r="D5101" t="s">
        <v>102</v>
      </c>
      <c r="E5101" t="s">
        <v>27951</v>
      </c>
      <c r="F5101">
        <v>11</v>
      </c>
    </row>
    <row r="5102" spans="1:6" x14ac:dyDescent="0.25">
      <c r="A5102" t="s">
        <v>99</v>
      </c>
      <c r="B5102">
        <v>2011</v>
      </c>
      <c r="C5102" t="s">
        <v>14</v>
      </c>
      <c r="D5102" t="s">
        <v>107</v>
      </c>
      <c r="E5102" t="s">
        <v>27952</v>
      </c>
      <c r="F5102">
        <v>16</v>
      </c>
    </row>
    <row r="5103" spans="1:6" x14ac:dyDescent="0.25">
      <c r="A5103" t="s">
        <v>99</v>
      </c>
      <c r="B5103">
        <v>2011</v>
      </c>
      <c r="C5103" t="s">
        <v>14</v>
      </c>
      <c r="D5103" t="s">
        <v>39</v>
      </c>
      <c r="E5103" t="s">
        <v>27953</v>
      </c>
      <c r="F5103">
        <v>33</v>
      </c>
    </row>
    <row r="5104" spans="1:6" x14ac:dyDescent="0.25">
      <c r="A5104" t="s">
        <v>99</v>
      </c>
      <c r="B5104">
        <v>2011</v>
      </c>
      <c r="C5104" t="s">
        <v>14</v>
      </c>
      <c r="D5104" t="s">
        <v>103</v>
      </c>
      <c r="E5104" t="s">
        <v>27954</v>
      </c>
      <c r="F5104">
        <v>148</v>
      </c>
    </row>
    <row r="5105" spans="1:6" x14ac:dyDescent="0.25">
      <c r="A5105" t="s">
        <v>99</v>
      </c>
      <c r="B5105">
        <v>2011</v>
      </c>
      <c r="C5105" t="s">
        <v>12</v>
      </c>
      <c r="D5105" t="s">
        <v>40</v>
      </c>
      <c r="E5105" t="s">
        <v>27955</v>
      </c>
      <c r="F5105">
        <v>1</v>
      </c>
    </row>
    <row r="5106" spans="1:6" x14ac:dyDescent="0.25">
      <c r="A5106" t="s">
        <v>99</v>
      </c>
      <c r="B5106">
        <v>2011</v>
      </c>
      <c r="C5106" t="s">
        <v>12</v>
      </c>
      <c r="D5106" t="s">
        <v>102</v>
      </c>
      <c r="E5106" t="s">
        <v>27956</v>
      </c>
      <c r="F5106">
        <v>2</v>
      </c>
    </row>
    <row r="5107" spans="1:6" x14ac:dyDescent="0.25">
      <c r="A5107" t="s">
        <v>99</v>
      </c>
      <c r="B5107">
        <v>2011</v>
      </c>
      <c r="C5107" t="s">
        <v>12</v>
      </c>
      <c r="D5107" t="s">
        <v>39</v>
      </c>
      <c r="E5107" t="s">
        <v>27957</v>
      </c>
      <c r="F5107">
        <v>5</v>
      </c>
    </row>
    <row r="5108" spans="1:6" x14ac:dyDescent="0.25">
      <c r="A5108" t="s">
        <v>99</v>
      </c>
      <c r="B5108">
        <v>2011</v>
      </c>
      <c r="C5108" t="s">
        <v>12</v>
      </c>
      <c r="D5108" t="s">
        <v>103</v>
      </c>
      <c r="E5108" t="s">
        <v>27958</v>
      </c>
      <c r="F5108">
        <v>20</v>
      </c>
    </row>
    <row r="5109" spans="1:6" x14ac:dyDescent="0.25">
      <c r="A5109" t="s">
        <v>99</v>
      </c>
      <c r="B5109">
        <v>2011</v>
      </c>
      <c r="C5109" t="s">
        <v>22</v>
      </c>
      <c r="D5109" t="s">
        <v>102</v>
      </c>
      <c r="E5109" t="s">
        <v>27959</v>
      </c>
      <c r="F5109">
        <v>4</v>
      </c>
    </row>
    <row r="5110" spans="1:6" x14ac:dyDescent="0.25">
      <c r="A5110" t="s">
        <v>99</v>
      </c>
      <c r="B5110">
        <v>2011</v>
      </c>
      <c r="C5110" t="s">
        <v>22</v>
      </c>
      <c r="D5110" t="s">
        <v>107</v>
      </c>
      <c r="E5110" t="s">
        <v>27960</v>
      </c>
      <c r="F5110">
        <v>4</v>
      </c>
    </row>
    <row r="5111" spans="1:6" x14ac:dyDescent="0.25">
      <c r="A5111" t="s">
        <v>99</v>
      </c>
      <c r="B5111">
        <v>2011</v>
      </c>
      <c r="C5111" t="s">
        <v>22</v>
      </c>
      <c r="D5111" t="s">
        <v>39</v>
      </c>
      <c r="E5111" t="s">
        <v>27961</v>
      </c>
      <c r="F5111">
        <v>19</v>
      </c>
    </row>
    <row r="5112" spans="1:6" x14ac:dyDescent="0.25">
      <c r="A5112" t="s">
        <v>99</v>
      </c>
      <c r="B5112">
        <v>2011</v>
      </c>
      <c r="C5112" t="s">
        <v>22</v>
      </c>
      <c r="D5112" t="s">
        <v>103</v>
      </c>
      <c r="E5112" t="s">
        <v>27962</v>
      </c>
      <c r="F5112">
        <v>92</v>
      </c>
    </row>
    <row r="5113" spans="1:6" x14ac:dyDescent="0.25">
      <c r="A5113" t="s">
        <v>99</v>
      </c>
      <c r="B5113">
        <v>2011</v>
      </c>
      <c r="C5113" t="s">
        <v>23</v>
      </c>
      <c r="D5113" t="s">
        <v>38</v>
      </c>
      <c r="E5113" t="s">
        <v>27963</v>
      </c>
      <c r="F5113">
        <v>2</v>
      </c>
    </row>
    <row r="5114" spans="1:6" x14ac:dyDescent="0.25">
      <c r="A5114" t="s">
        <v>99</v>
      </c>
      <c r="B5114">
        <v>2011</v>
      </c>
      <c r="C5114" t="s">
        <v>23</v>
      </c>
      <c r="D5114" t="s">
        <v>40</v>
      </c>
      <c r="E5114" t="s">
        <v>27964</v>
      </c>
      <c r="F5114">
        <v>2</v>
      </c>
    </row>
    <row r="5115" spans="1:6" x14ac:dyDescent="0.25">
      <c r="A5115" t="s">
        <v>99</v>
      </c>
      <c r="B5115">
        <v>2011</v>
      </c>
      <c r="C5115" t="s">
        <v>23</v>
      </c>
      <c r="D5115" t="s">
        <v>102</v>
      </c>
      <c r="E5115" t="s">
        <v>27965</v>
      </c>
      <c r="F5115">
        <v>9</v>
      </c>
    </row>
    <row r="5116" spans="1:6" x14ac:dyDescent="0.25">
      <c r="A5116" t="s">
        <v>99</v>
      </c>
      <c r="B5116">
        <v>2011</v>
      </c>
      <c r="C5116" t="s">
        <v>23</v>
      </c>
      <c r="D5116" t="s">
        <v>107</v>
      </c>
      <c r="E5116" t="s">
        <v>27966</v>
      </c>
      <c r="F5116">
        <v>11</v>
      </c>
    </row>
    <row r="5117" spans="1:6" x14ac:dyDescent="0.25">
      <c r="A5117" t="s">
        <v>99</v>
      </c>
      <c r="B5117">
        <v>2011</v>
      </c>
      <c r="C5117" t="s">
        <v>23</v>
      </c>
      <c r="D5117" t="s">
        <v>39</v>
      </c>
      <c r="E5117" t="s">
        <v>27967</v>
      </c>
      <c r="F5117">
        <v>18</v>
      </c>
    </row>
    <row r="5118" spans="1:6" x14ac:dyDescent="0.25">
      <c r="A5118" t="s">
        <v>99</v>
      </c>
      <c r="B5118">
        <v>2011</v>
      </c>
      <c r="C5118" t="s">
        <v>23</v>
      </c>
      <c r="D5118" t="s">
        <v>103</v>
      </c>
      <c r="E5118" t="s">
        <v>27968</v>
      </c>
      <c r="F5118">
        <v>103</v>
      </c>
    </row>
    <row r="5119" spans="1:6" x14ac:dyDescent="0.25">
      <c r="A5119" t="s">
        <v>99</v>
      </c>
      <c r="B5119">
        <v>2011</v>
      </c>
      <c r="C5119" t="s">
        <v>21</v>
      </c>
      <c r="D5119" t="s">
        <v>38</v>
      </c>
      <c r="E5119" t="s">
        <v>27969</v>
      </c>
      <c r="F5119">
        <v>1</v>
      </c>
    </row>
    <row r="5120" spans="1:6" x14ac:dyDescent="0.25">
      <c r="A5120" t="s">
        <v>99</v>
      </c>
      <c r="B5120">
        <v>2011</v>
      </c>
      <c r="C5120" t="s">
        <v>21</v>
      </c>
      <c r="D5120" t="s">
        <v>107</v>
      </c>
      <c r="E5120" t="s">
        <v>27970</v>
      </c>
      <c r="F5120">
        <v>3</v>
      </c>
    </row>
    <row r="5121" spans="1:6" x14ac:dyDescent="0.25">
      <c r="A5121" t="s">
        <v>99</v>
      </c>
      <c r="B5121">
        <v>2011</v>
      </c>
      <c r="C5121" t="s">
        <v>21</v>
      </c>
      <c r="D5121" t="s">
        <v>39</v>
      </c>
      <c r="E5121" t="s">
        <v>27971</v>
      </c>
      <c r="F5121">
        <v>4</v>
      </c>
    </row>
    <row r="5122" spans="1:6" x14ac:dyDescent="0.25">
      <c r="A5122" t="s">
        <v>99</v>
      </c>
      <c r="B5122">
        <v>2011</v>
      </c>
      <c r="C5122" t="s">
        <v>21</v>
      </c>
      <c r="D5122" t="s">
        <v>103</v>
      </c>
      <c r="E5122" t="s">
        <v>27972</v>
      </c>
      <c r="F5122">
        <v>32</v>
      </c>
    </row>
    <row r="5123" spans="1:6" x14ac:dyDescent="0.25">
      <c r="A5123" t="s">
        <v>99</v>
      </c>
      <c r="B5123">
        <v>2011</v>
      </c>
      <c r="C5123" t="s">
        <v>17</v>
      </c>
      <c r="D5123" t="s">
        <v>38</v>
      </c>
      <c r="E5123" t="s">
        <v>27973</v>
      </c>
      <c r="F5123">
        <v>1</v>
      </c>
    </row>
    <row r="5124" spans="1:6" x14ac:dyDescent="0.25">
      <c r="A5124" t="s">
        <v>99</v>
      </c>
      <c r="B5124">
        <v>2011</v>
      </c>
      <c r="C5124" t="s">
        <v>17</v>
      </c>
      <c r="D5124" t="s">
        <v>102</v>
      </c>
      <c r="E5124" t="s">
        <v>27974</v>
      </c>
      <c r="F5124">
        <v>8</v>
      </c>
    </row>
    <row r="5125" spans="1:6" x14ac:dyDescent="0.25">
      <c r="A5125" t="s">
        <v>99</v>
      </c>
      <c r="B5125">
        <v>2011</v>
      </c>
      <c r="C5125" t="s">
        <v>17</v>
      </c>
      <c r="D5125" t="s">
        <v>107</v>
      </c>
      <c r="E5125" t="s">
        <v>27975</v>
      </c>
      <c r="F5125">
        <v>11</v>
      </c>
    </row>
    <row r="5126" spans="1:6" x14ac:dyDescent="0.25">
      <c r="A5126" t="s">
        <v>99</v>
      </c>
      <c r="B5126">
        <v>2011</v>
      </c>
      <c r="C5126" t="s">
        <v>17</v>
      </c>
      <c r="D5126" t="s">
        <v>39</v>
      </c>
      <c r="E5126" t="s">
        <v>27976</v>
      </c>
      <c r="F5126">
        <v>11</v>
      </c>
    </row>
    <row r="5127" spans="1:6" x14ac:dyDescent="0.25">
      <c r="A5127" t="s">
        <v>99</v>
      </c>
      <c r="B5127">
        <v>2011</v>
      </c>
      <c r="C5127" t="s">
        <v>17</v>
      </c>
      <c r="D5127" t="s">
        <v>103</v>
      </c>
      <c r="E5127" t="s">
        <v>27977</v>
      </c>
      <c r="F5127">
        <v>163</v>
      </c>
    </row>
    <row r="5128" spans="1:6" x14ac:dyDescent="0.25">
      <c r="A5128" t="s">
        <v>99</v>
      </c>
      <c r="B5128">
        <v>2011</v>
      </c>
      <c r="C5128" t="s">
        <v>15</v>
      </c>
      <c r="D5128" t="s">
        <v>38</v>
      </c>
      <c r="E5128" t="s">
        <v>27978</v>
      </c>
      <c r="F5128">
        <v>1</v>
      </c>
    </row>
    <row r="5129" spans="1:6" x14ac:dyDescent="0.25">
      <c r="A5129" t="s">
        <v>99</v>
      </c>
      <c r="B5129">
        <v>2011</v>
      </c>
      <c r="C5129" t="s">
        <v>15</v>
      </c>
      <c r="D5129" t="s">
        <v>102</v>
      </c>
      <c r="E5129" t="s">
        <v>27979</v>
      </c>
      <c r="F5129">
        <v>3</v>
      </c>
    </row>
    <row r="5130" spans="1:6" x14ac:dyDescent="0.25">
      <c r="A5130" t="s">
        <v>99</v>
      </c>
      <c r="B5130">
        <v>2011</v>
      </c>
      <c r="C5130" t="s">
        <v>15</v>
      </c>
      <c r="D5130" t="s">
        <v>39</v>
      </c>
      <c r="E5130" t="s">
        <v>27980</v>
      </c>
      <c r="F5130">
        <v>6</v>
      </c>
    </row>
    <row r="5131" spans="1:6" x14ac:dyDescent="0.25">
      <c r="A5131" t="s">
        <v>99</v>
      </c>
      <c r="B5131">
        <v>2011</v>
      </c>
      <c r="C5131" t="s">
        <v>15</v>
      </c>
      <c r="D5131" t="s">
        <v>103</v>
      </c>
      <c r="E5131" t="s">
        <v>27981</v>
      </c>
      <c r="F5131">
        <v>32</v>
      </c>
    </row>
    <row r="5132" spans="1:6" x14ac:dyDescent="0.25">
      <c r="A5132" t="s">
        <v>99</v>
      </c>
      <c r="B5132">
        <v>2011</v>
      </c>
      <c r="C5132" t="s">
        <v>19</v>
      </c>
      <c r="D5132" t="s">
        <v>38</v>
      </c>
      <c r="E5132" t="s">
        <v>27982</v>
      </c>
      <c r="F5132">
        <v>3</v>
      </c>
    </row>
    <row r="5133" spans="1:6" x14ac:dyDescent="0.25">
      <c r="A5133" t="s">
        <v>99</v>
      </c>
      <c r="B5133">
        <v>2011</v>
      </c>
      <c r="C5133" t="s">
        <v>19</v>
      </c>
      <c r="D5133" t="s">
        <v>102</v>
      </c>
      <c r="E5133" t="s">
        <v>27983</v>
      </c>
      <c r="F5133">
        <v>6</v>
      </c>
    </row>
    <row r="5134" spans="1:6" x14ac:dyDescent="0.25">
      <c r="A5134" t="s">
        <v>99</v>
      </c>
      <c r="B5134">
        <v>2011</v>
      </c>
      <c r="C5134" t="s">
        <v>19</v>
      </c>
      <c r="D5134" t="s">
        <v>107</v>
      </c>
      <c r="E5134" t="s">
        <v>27984</v>
      </c>
      <c r="F5134">
        <v>3</v>
      </c>
    </row>
    <row r="5135" spans="1:6" x14ac:dyDescent="0.25">
      <c r="A5135" t="s">
        <v>99</v>
      </c>
      <c r="B5135">
        <v>2011</v>
      </c>
      <c r="C5135" t="s">
        <v>19</v>
      </c>
      <c r="D5135" t="s">
        <v>39</v>
      </c>
      <c r="E5135" t="s">
        <v>27985</v>
      </c>
      <c r="F5135">
        <v>14</v>
      </c>
    </row>
    <row r="5136" spans="1:6" x14ac:dyDescent="0.25">
      <c r="A5136" t="s">
        <v>99</v>
      </c>
      <c r="B5136">
        <v>2011</v>
      </c>
      <c r="C5136" t="s">
        <v>19</v>
      </c>
      <c r="D5136" t="s">
        <v>103</v>
      </c>
      <c r="E5136" t="s">
        <v>27986</v>
      </c>
      <c r="F5136">
        <v>128</v>
      </c>
    </row>
    <row r="5137" spans="1:6" x14ac:dyDescent="0.25">
      <c r="A5137" t="s">
        <v>99</v>
      </c>
      <c r="B5137">
        <v>2011</v>
      </c>
      <c r="C5137" t="s">
        <v>20</v>
      </c>
      <c r="D5137" t="s">
        <v>103</v>
      </c>
      <c r="E5137" t="s">
        <v>27987</v>
      </c>
      <c r="F5137">
        <v>17</v>
      </c>
    </row>
    <row r="5138" spans="1:6" x14ac:dyDescent="0.25">
      <c r="A5138" t="s">
        <v>99</v>
      </c>
      <c r="B5138">
        <v>2011</v>
      </c>
      <c r="C5138" t="s">
        <v>18</v>
      </c>
      <c r="D5138" t="s">
        <v>38</v>
      </c>
      <c r="E5138" t="s">
        <v>27988</v>
      </c>
      <c r="F5138">
        <v>1</v>
      </c>
    </row>
    <row r="5139" spans="1:6" x14ac:dyDescent="0.25">
      <c r="A5139" t="s">
        <v>99</v>
      </c>
      <c r="B5139">
        <v>2011</v>
      </c>
      <c r="C5139" t="s">
        <v>18</v>
      </c>
      <c r="D5139" t="s">
        <v>102</v>
      </c>
      <c r="E5139" t="s">
        <v>27989</v>
      </c>
      <c r="F5139">
        <v>2</v>
      </c>
    </row>
    <row r="5140" spans="1:6" x14ac:dyDescent="0.25">
      <c r="A5140" t="s">
        <v>99</v>
      </c>
      <c r="B5140">
        <v>2011</v>
      </c>
      <c r="C5140" t="s">
        <v>18</v>
      </c>
      <c r="D5140" t="s">
        <v>107</v>
      </c>
      <c r="E5140" t="s">
        <v>27990</v>
      </c>
      <c r="F5140">
        <v>3</v>
      </c>
    </row>
    <row r="5141" spans="1:6" x14ac:dyDescent="0.25">
      <c r="A5141" t="s">
        <v>99</v>
      </c>
      <c r="B5141">
        <v>2011</v>
      </c>
      <c r="C5141" t="s">
        <v>18</v>
      </c>
      <c r="D5141" t="s">
        <v>39</v>
      </c>
      <c r="E5141" t="s">
        <v>27991</v>
      </c>
      <c r="F5141">
        <v>11</v>
      </c>
    </row>
    <row r="5142" spans="1:6" x14ac:dyDescent="0.25">
      <c r="A5142" t="s">
        <v>99</v>
      </c>
      <c r="B5142">
        <v>2011</v>
      </c>
      <c r="C5142" t="s">
        <v>18</v>
      </c>
      <c r="D5142" t="s">
        <v>103</v>
      </c>
      <c r="E5142" t="s">
        <v>27992</v>
      </c>
      <c r="F5142">
        <v>84</v>
      </c>
    </row>
    <row r="5143" spans="1:6" x14ac:dyDescent="0.25">
      <c r="A5143" t="s">
        <v>99</v>
      </c>
      <c r="B5143">
        <v>2012</v>
      </c>
      <c r="C5143" t="s">
        <v>14</v>
      </c>
      <c r="D5143" t="s">
        <v>38</v>
      </c>
      <c r="E5143" t="s">
        <v>27993</v>
      </c>
      <c r="F5143">
        <v>9</v>
      </c>
    </row>
    <row r="5144" spans="1:6" x14ac:dyDescent="0.25">
      <c r="A5144" t="s">
        <v>99</v>
      </c>
      <c r="B5144">
        <v>2012</v>
      </c>
      <c r="C5144" t="s">
        <v>14</v>
      </c>
      <c r="D5144" t="s">
        <v>40</v>
      </c>
      <c r="E5144" t="s">
        <v>27994</v>
      </c>
      <c r="F5144">
        <v>4</v>
      </c>
    </row>
    <row r="5145" spans="1:6" x14ac:dyDescent="0.25">
      <c r="A5145" t="s">
        <v>99</v>
      </c>
      <c r="B5145">
        <v>2012</v>
      </c>
      <c r="C5145" t="s">
        <v>14</v>
      </c>
      <c r="D5145" t="s">
        <v>102</v>
      </c>
      <c r="E5145" t="s">
        <v>27995</v>
      </c>
      <c r="F5145">
        <v>23</v>
      </c>
    </row>
    <row r="5146" spans="1:6" x14ac:dyDescent="0.25">
      <c r="A5146" t="s">
        <v>99</v>
      </c>
      <c r="B5146">
        <v>2012</v>
      </c>
      <c r="C5146" t="s">
        <v>14</v>
      </c>
      <c r="D5146" t="s">
        <v>107</v>
      </c>
      <c r="E5146" t="s">
        <v>27996</v>
      </c>
      <c r="F5146">
        <v>25</v>
      </c>
    </row>
    <row r="5147" spans="1:6" x14ac:dyDescent="0.25">
      <c r="A5147" t="s">
        <v>99</v>
      </c>
      <c r="B5147">
        <v>2012</v>
      </c>
      <c r="C5147" t="s">
        <v>14</v>
      </c>
      <c r="D5147" t="s">
        <v>39</v>
      </c>
      <c r="E5147" t="s">
        <v>27997</v>
      </c>
      <c r="F5147">
        <v>48</v>
      </c>
    </row>
    <row r="5148" spans="1:6" x14ac:dyDescent="0.25">
      <c r="A5148" t="s">
        <v>99</v>
      </c>
      <c r="B5148">
        <v>2012</v>
      </c>
      <c r="C5148" t="s">
        <v>14</v>
      </c>
      <c r="D5148" t="s">
        <v>103</v>
      </c>
      <c r="E5148" t="s">
        <v>27998</v>
      </c>
      <c r="F5148">
        <v>108</v>
      </c>
    </row>
    <row r="5149" spans="1:6" x14ac:dyDescent="0.25">
      <c r="A5149" t="s">
        <v>99</v>
      </c>
      <c r="B5149">
        <v>2012</v>
      </c>
      <c r="C5149" t="s">
        <v>12</v>
      </c>
      <c r="D5149" t="s">
        <v>102</v>
      </c>
      <c r="E5149" t="s">
        <v>27999</v>
      </c>
      <c r="F5149">
        <v>2</v>
      </c>
    </row>
    <row r="5150" spans="1:6" x14ac:dyDescent="0.25">
      <c r="A5150" t="s">
        <v>99</v>
      </c>
      <c r="B5150">
        <v>2012</v>
      </c>
      <c r="C5150" t="s">
        <v>12</v>
      </c>
      <c r="D5150" t="s">
        <v>107</v>
      </c>
      <c r="E5150" t="s">
        <v>28000</v>
      </c>
      <c r="F5150">
        <v>2</v>
      </c>
    </row>
    <row r="5151" spans="1:6" x14ac:dyDescent="0.25">
      <c r="A5151" t="s">
        <v>99</v>
      </c>
      <c r="B5151">
        <v>2012</v>
      </c>
      <c r="C5151" t="s">
        <v>12</v>
      </c>
      <c r="D5151" t="s">
        <v>39</v>
      </c>
      <c r="E5151" t="s">
        <v>28001</v>
      </c>
      <c r="F5151">
        <v>6</v>
      </c>
    </row>
    <row r="5152" spans="1:6" x14ac:dyDescent="0.25">
      <c r="A5152" t="s">
        <v>99</v>
      </c>
      <c r="B5152">
        <v>2012</v>
      </c>
      <c r="C5152" t="s">
        <v>12</v>
      </c>
      <c r="D5152" t="s">
        <v>103</v>
      </c>
      <c r="E5152" t="s">
        <v>28002</v>
      </c>
      <c r="F5152">
        <v>15</v>
      </c>
    </row>
    <row r="5153" spans="1:6" x14ac:dyDescent="0.25">
      <c r="A5153" t="s">
        <v>99</v>
      </c>
      <c r="B5153">
        <v>2012</v>
      </c>
      <c r="C5153" t="s">
        <v>22</v>
      </c>
      <c r="D5153" t="s">
        <v>38</v>
      </c>
      <c r="E5153" t="s">
        <v>28003</v>
      </c>
      <c r="F5153">
        <v>3</v>
      </c>
    </row>
    <row r="5154" spans="1:6" x14ac:dyDescent="0.25">
      <c r="A5154" t="s">
        <v>99</v>
      </c>
      <c r="B5154">
        <v>2012</v>
      </c>
      <c r="C5154" t="s">
        <v>22</v>
      </c>
      <c r="D5154" t="s">
        <v>102</v>
      </c>
      <c r="E5154" t="s">
        <v>28004</v>
      </c>
      <c r="F5154">
        <v>3</v>
      </c>
    </row>
    <row r="5155" spans="1:6" x14ac:dyDescent="0.25">
      <c r="A5155" t="s">
        <v>99</v>
      </c>
      <c r="B5155">
        <v>2012</v>
      </c>
      <c r="C5155" t="s">
        <v>22</v>
      </c>
      <c r="D5155" t="s">
        <v>107</v>
      </c>
      <c r="E5155" t="s">
        <v>28005</v>
      </c>
      <c r="F5155">
        <v>2</v>
      </c>
    </row>
    <row r="5156" spans="1:6" x14ac:dyDescent="0.25">
      <c r="A5156" t="s">
        <v>99</v>
      </c>
      <c r="B5156">
        <v>2012</v>
      </c>
      <c r="C5156" t="s">
        <v>22</v>
      </c>
      <c r="D5156" t="s">
        <v>39</v>
      </c>
      <c r="E5156" t="s">
        <v>28006</v>
      </c>
      <c r="F5156">
        <v>17</v>
      </c>
    </row>
    <row r="5157" spans="1:6" x14ac:dyDescent="0.25">
      <c r="A5157" t="s">
        <v>99</v>
      </c>
      <c r="B5157">
        <v>2012</v>
      </c>
      <c r="C5157" t="s">
        <v>22</v>
      </c>
      <c r="D5157" t="s">
        <v>103</v>
      </c>
      <c r="E5157" t="s">
        <v>28007</v>
      </c>
      <c r="F5157">
        <v>101</v>
      </c>
    </row>
    <row r="5158" spans="1:6" x14ac:dyDescent="0.25">
      <c r="A5158" t="s">
        <v>99</v>
      </c>
      <c r="B5158">
        <v>2012</v>
      </c>
      <c r="C5158" t="s">
        <v>23</v>
      </c>
      <c r="D5158" t="s">
        <v>38</v>
      </c>
      <c r="E5158" t="s">
        <v>28008</v>
      </c>
      <c r="F5158">
        <v>5</v>
      </c>
    </row>
    <row r="5159" spans="1:6" x14ac:dyDescent="0.25">
      <c r="A5159" t="s">
        <v>99</v>
      </c>
      <c r="B5159">
        <v>2012</v>
      </c>
      <c r="C5159" t="s">
        <v>23</v>
      </c>
      <c r="D5159" t="s">
        <v>40</v>
      </c>
      <c r="E5159" t="s">
        <v>28009</v>
      </c>
      <c r="F5159">
        <v>2</v>
      </c>
    </row>
    <row r="5160" spans="1:6" x14ac:dyDescent="0.25">
      <c r="A5160" t="s">
        <v>99</v>
      </c>
      <c r="B5160">
        <v>2012</v>
      </c>
      <c r="C5160" t="s">
        <v>23</v>
      </c>
      <c r="D5160" t="s">
        <v>102</v>
      </c>
      <c r="E5160" t="s">
        <v>28010</v>
      </c>
      <c r="F5160">
        <v>12</v>
      </c>
    </row>
    <row r="5161" spans="1:6" x14ac:dyDescent="0.25">
      <c r="A5161" t="s">
        <v>99</v>
      </c>
      <c r="B5161">
        <v>2012</v>
      </c>
      <c r="C5161" t="s">
        <v>23</v>
      </c>
      <c r="D5161" t="s">
        <v>107</v>
      </c>
      <c r="E5161" t="s">
        <v>28011</v>
      </c>
      <c r="F5161">
        <v>14</v>
      </c>
    </row>
    <row r="5162" spans="1:6" x14ac:dyDescent="0.25">
      <c r="A5162" t="s">
        <v>99</v>
      </c>
      <c r="B5162">
        <v>2012</v>
      </c>
      <c r="C5162" t="s">
        <v>23</v>
      </c>
      <c r="D5162" t="s">
        <v>39</v>
      </c>
      <c r="E5162" t="s">
        <v>28012</v>
      </c>
      <c r="F5162">
        <v>14</v>
      </c>
    </row>
    <row r="5163" spans="1:6" x14ac:dyDescent="0.25">
      <c r="A5163" t="s">
        <v>99</v>
      </c>
      <c r="B5163">
        <v>2012</v>
      </c>
      <c r="C5163" t="s">
        <v>23</v>
      </c>
      <c r="D5163" t="s">
        <v>103</v>
      </c>
      <c r="E5163" t="s">
        <v>28013</v>
      </c>
      <c r="F5163">
        <v>109</v>
      </c>
    </row>
    <row r="5164" spans="1:6" x14ac:dyDescent="0.25">
      <c r="A5164" t="s">
        <v>99</v>
      </c>
      <c r="B5164">
        <v>2012</v>
      </c>
      <c r="C5164" t="s">
        <v>21</v>
      </c>
      <c r="D5164" t="s">
        <v>38</v>
      </c>
      <c r="E5164" t="s">
        <v>28014</v>
      </c>
      <c r="F5164">
        <v>1</v>
      </c>
    </row>
    <row r="5165" spans="1:6" x14ac:dyDescent="0.25">
      <c r="A5165" t="s">
        <v>99</v>
      </c>
      <c r="B5165">
        <v>2012</v>
      </c>
      <c r="C5165" t="s">
        <v>21</v>
      </c>
      <c r="D5165" t="s">
        <v>40</v>
      </c>
      <c r="E5165" t="s">
        <v>28015</v>
      </c>
      <c r="F5165">
        <v>1</v>
      </c>
    </row>
    <row r="5166" spans="1:6" x14ac:dyDescent="0.25">
      <c r="A5166" t="s">
        <v>99</v>
      </c>
      <c r="B5166">
        <v>2012</v>
      </c>
      <c r="C5166" t="s">
        <v>21</v>
      </c>
      <c r="D5166" t="s">
        <v>102</v>
      </c>
      <c r="E5166" t="s">
        <v>28016</v>
      </c>
      <c r="F5166">
        <v>3</v>
      </c>
    </row>
    <row r="5167" spans="1:6" x14ac:dyDescent="0.25">
      <c r="A5167" t="s">
        <v>99</v>
      </c>
      <c r="B5167">
        <v>2012</v>
      </c>
      <c r="C5167" t="s">
        <v>21</v>
      </c>
      <c r="D5167" t="s">
        <v>107</v>
      </c>
      <c r="E5167" t="s">
        <v>28017</v>
      </c>
      <c r="F5167">
        <v>2</v>
      </c>
    </row>
    <row r="5168" spans="1:6" x14ac:dyDescent="0.25">
      <c r="A5168" t="s">
        <v>99</v>
      </c>
      <c r="B5168">
        <v>2012</v>
      </c>
      <c r="C5168" t="s">
        <v>21</v>
      </c>
      <c r="D5168" t="s">
        <v>39</v>
      </c>
      <c r="E5168" t="s">
        <v>28018</v>
      </c>
      <c r="F5168">
        <v>7</v>
      </c>
    </row>
    <row r="5169" spans="1:6" x14ac:dyDescent="0.25">
      <c r="A5169" t="s">
        <v>99</v>
      </c>
      <c r="B5169">
        <v>2012</v>
      </c>
      <c r="C5169" t="s">
        <v>21</v>
      </c>
      <c r="D5169" t="s">
        <v>103</v>
      </c>
      <c r="E5169" t="s">
        <v>28019</v>
      </c>
      <c r="F5169">
        <v>34</v>
      </c>
    </row>
    <row r="5170" spans="1:6" x14ac:dyDescent="0.25">
      <c r="A5170" t="s">
        <v>99</v>
      </c>
      <c r="B5170">
        <v>2012</v>
      </c>
      <c r="C5170" t="s">
        <v>17</v>
      </c>
      <c r="D5170" t="s">
        <v>38</v>
      </c>
      <c r="E5170" t="s">
        <v>28020</v>
      </c>
      <c r="F5170">
        <v>5</v>
      </c>
    </row>
    <row r="5171" spans="1:6" x14ac:dyDescent="0.25">
      <c r="A5171" t="s">
        <v>99</v>
      </c>
      <c r="B5171">
        <v>2012</v>
      </c>
      <c r="C5171" t="s">
        <v>17</v>
      </c>
      <c r="D5171" t="s">
        <v>40</v>
      </c>
      <c r="E5171" t="s">
        <v>28021</v>
      </c>
      <c r="F5171">
        <v>3</v>
      </c>
    </row>
    <row r="5172" spans="1:6" x14ac:dyDescent="0.25">
      <c r="A5172" t="s">
        <v>99</v>
      </c>
      <c r="B5172">
        <v>2012</v>
      </c>
      <c r="C5172" t="s">
        <v>17</v>
      </c>
      <c r="D5172" t="s">
        <v>102</v>
      </c>
      <c r="E5172" t="s">
        <v>28022</v>
      </c>
      <c r="F5172">
        <v>22</v>
      </c>
    </row>
    <row r="5173" spans="1:6" x14ac:dyDescent="0.25">
      <c r="A5173" t="s">
        <v>99</v>
      </c>
      <c r="B5173">
        <v>2012</v>
      </c>
      <c r="C5173" t="s">
        <v>17</v>
      </c>
      <c r="D5173" t="s">
        <v>107</v>
      </c>
      <c r="E5173" t="s">
        <v>28023</v>
      </c>
      <c r="F5173">
        <v>20</v>
      </c>
    </row>
    <row r="5174" spans="1:6" x14ac:dyDescent="0.25">
      <c r="A5174" t="s">
        <v>99</v>
      </c>
      <c r="B5174">
        <v>2012</v>
      </c>
      <c r="C5174" t="s">
        <v>17</v>
      </c>
      <c r="D5174" t="s">
        <v>39</v>
      </c>
      <c r="E5174" t="s">
        <v>28024</v>
      </c>
      <c r="F5174">
        <v>12</v>
      </c>
    </row>
    <row r="5175" spans="1:6" x14ac:dyDescent="0.25">
      <c r="A5175" t="s">
        <v>99</v>
      </c>
      <c r="B5175">
        <v>2012</v>
      </c>
      <c r="C5175" t="s">
        <v>17</v>
      </c>
      <c r="D5175" t="s">
        <v>103</v>
      </c>
      <c r="E5175" t="s">
        <v>28025</v>
      </c>
      <c r="F5175">
        <v>156</v>
      </c>
    </row>
    <row r="5176" spans="1:6" x14ac:dyDescent="0.25">
      <c r="A5176" t="s">
        <v>99</v>
      </c>
      <c r="B5176">
        <v>2012</v>
      </c>
      <c r="C5176" t="s">
        <v>15</v>
      </c>
      <c r="D5176" t="s">
        <v>102</v>
      </c>
      <c r="E5176" t="s">
        <v>28026</v>
      </c>
      <c r="F5176">
        <v>4</v>
      </c>
    </row>
    <row r="5177" spans="1:6" x14ac:dyDescent="0.25">
      <c r="A5177" t="s">
        <v>99</v>
      </c>
      <c r="B5177">
        <v>2012</v>
      </c>
      <c r="C5177" t="s">
        <v>15</v>
      </c>
      <c r="D5177" t="s">
        <v>107</v>
      </c>
      <c r="E5177" t="s">
        <v>28027</v>
      </c>
      <c r="F5177">
        <v>4</v>
      </c>
    </row>
    <row r="5178" spans="1:6" x14ac:dyDescent="0.25">
      <c r="A5178" t="s">
        <v>99</v>
      </c>
      <c r="B5178">
        <v>2012</v>
      </c>
      <c r="C5178" t="s">
        <v>15</v>
      </c>
      <c r="D5178" t="s">
        <v>39</v>
      </c>
      <c r="E5178" t="s">
        <v>28028</v>
      </c>
      <c r="F5178">
        <v>3</v>
      </c>
    </row>
    <row r="5179" spans="1:6" x14ac:dyDescent="0.25">
      <c r="A5179" t="s">
        <v>99</v>
      </c>
      <c r="B5179">
        <v>2012</v>
      </c>
      <c r="C5179" t="s">
        <v>15</v>
      </c>
      <c r="D5179" t="s">
        <v>103</v>
      </c>
      <c r="E5179" t="s">
        <v>28029</v>
      </c>
      <c r="F5179">
        <v>21</v>
      </c>
    </row>
    <row r="5180" spans="1:6" x14ac:dyDescent="0.25">
      <c r="A5180" t="s">
        <v>99</v>
      </c>
      <c r="B5180">
        <v>2012</v>
      </c>
      <c r="C5180" t="s">
        <v>19</v>
      </c>
      <c r="D5180" t="s">
        <v>38</v>
      </c>
      <c r="E5180" t="s">
        <v>28030</v>
      </c>
      <c r="F5180">
        <v>5</v>
      </c>
    </row>
    <row r="5181" spans="1:6" x14ac:dyDescent="0.25">
      <c r="A5181" t="s">
        <v>99</v>
      </c>
      <c r="B5181">
        <v>2012</v>
      </c>
      <c r="C5181" t="s">
        <v>19</v>
      </c>
      <c r="D5181" t="s">
        <v>40</v>
      </c>
      <c r="E5181" t="s">
        <v>28031</v>
      </c>
      <c r="F5181">
        <v>2</v>
      </c>
    </row>
    <row r="5182" spans="1:6" x14ac:dyDescent="0.25">
      <c r="A5182" t="s">
        <v>99</v>
      </c>
      <c r="B5182">
        <v>2012</v>
      </c>
      <c r="C5182" t="s">
        <v>19</v>
      </c>
      <c r="D5182" t="s">
        <v>102</v>
      </c>
      <c r="E5182" t="s">
        <v>28032</v>
      </c>
      <c r="F5182">
        <v>7</v>
      </c>
    </row>
    <row r="5183" spans="1:6" x14ac:dyDescent="0.25">
      <c r="A5183" t="s">
        <v>99</v>
      </c>
      <c r="B5183">
        <v>2012</v>
      </c>
      <c r="C5183" t="s">
        <v>19</v>
      </c>
      <c r="D5183" t="s">
        <v>107</v>
      </c>
      <c r="E5183" t="s">
        <v>28033</v>
      </c>
      <c r="F5183">
        <v>11</v>
      </c>
    </row>
    <row r="5184" spans="1:6" x14ac:dyDescent="0.25">
      <c r="A5184" t="s">
        <v>99</v>
      </c>
      <c r="B5184">
        <v>2012</v>
      </c>
      <c r="C5184" t="s">
        <v>19</v>
      </c>
      <c r="D5184" t="s">
        <v>39</v>
      </c>
      <c r="E5184" t="s">
        <v>28034</v>
      </c>
      <c r="F5184">
        <v>11</v>
      </c>
    </row>
    <row r="5185" spans="1:6" x14ac:dyDescent="0.25">
      <c r="A5185" t="s">
        <v>99</v>
      </c>
      <c r="B5185">
        <v>2012</v>
      </c>
      <c r="C5185" t="s">
        <v>19</v>
      </c>
      <c r="D5185" t="s">
        <v>103</v>
      </c>
      <c r="E5185" t="s">
        <v>28035</v>
      </c>
      <c r="F5185">
        <v>116</v>
      </c>
    </row>
    <row r="5186" spans="1:6" x14ac:dyDescent="0.25">
      <c r="A5186" t="s">
        <v>99</v>
      </c>
      <c r="B5186">
        <v>2012</v>
      </c>
      <c r="C5186" t="s">
        <v>20</v>
      </c>
      <c r="D5186" t="s">
        <v>102</v>
      </c>
      <c r="E5186" t="s">
        <v>28036</v>
      </c>
      <c r="F5186">
        <v>1</v>
      </c>
    </row>
    <row r="5187" spans="1:6" x14ac:dyDescent="0.25">
      <c r="A5187" t="s">
        <v>99</v>
      </c>
      <c r="B5187">
        <v>2012</v>
      </c>
      <c r="C5187" t="s">
        <v>20</v>
      </c>
      <c r="D5187" t="s">
        <v>103</v>
      </c>
      <c r="E5187" t="s">
        <v>28037</v>
      </c>
      <c r="F5187">
        <v>16</v>
      </c>
    </row>
    <row r="5188" spans="1:6" x14ac:dyDescent="0.25">
      <c r="A5188" t="s">
        <v>99</v>
      </c>
      <c r="B5188">
        <v>2012</v>
      </c>
      <c r="C5188" t="s">
        <v>18</v>
      </c>
      <c r="D5188" t="s">
        <v>38</v>
      </c>
      <c r="E5188" t="s">
        <v>28038</v>
      </c>
      <c r="F5188">
        <v>4</v>
      </c>
    </row>
    <row r="5189" spans="1:6" x14ac:dyDescent="0.25">
      <c r="A5189" t="s">
        <v>99</v>
      </c>
      <c r="B5189">
        <v>2012</v>
      </c>
      <c r="C5189" t="s">
        <v>18</v>
      </c>
      <c r="D5189" t="s">
        <v>102</v>
      </c>
      <c r="E5189" t="s">
        <v>28039</v>
      </c>
      <c r="F5189">
        <v>7</v>
      </c>
    </row>
    <row r="5190" spans="1:6" x14ac:dyDescent="0.25">
      <c r="A5190" t="s">
        <v>99</v>
      </c>
      <c r="B5190">
        <v>2012</v>
      </c>
      <c r="C5190" t="s">
        <v>18</v>
      </c>
      <c r="D5190" t="s">
        <v>107</v>
      </c>
      <c r="E5190" t="s">
        <v>28040</v>
      </c>
      <c r="F5190">
        <v>4</v>
      </c>
    </row>
    <row r="5191" spans="1:6" x14ac:dyDescent="0.25">
      <c r="A5191" t="s">
        <v>99</v>
      </c>
      <c r="B5191">
        <v>2012</v>
      </c>
      <c r="C5191" t="s">
        <v>18</v>
      </c>
      <c r="D5191" t="s">
        <v>39</v>
      </c>
      <c r="E5191" t="s">
        <v>28041</v>
      </c>
      <c r="F5191">
        <v>5</v>
      </c>
    </row>
    <row r="5192" spans="1:6" x14ac:dyDescent="0.25">
      <c r="A5192" t="s">
        <v>99</v>
      </c>
      <c r="B5192">
        <v>2012</v>
      </c>
      <c r="C5192" t="s">
        <v>18</v>
      </c>
      <c r="D5192" t="s">
        <v>103</v>
      </c>
      <c r="E5192" t="s">
        <v>28042</v>
      </c>
      <c r="F5192">
        <v>83</v>
      </c>
    </row>
    <row r="5193" spans="1:6" x14ac:dyDescent="0.25">
      <c r="A5193" t="s">
        <v>99</v>
      </c>
      <c r="B5193">
        <v>2013</v>
      </c>
      <c r="C5193" t="s">
        <v>14</v>
      </c>
      <c r="D5193" t="s">
        <v>38</v>
      </c>
      <c r="E5193" t="s">
        <v>28043</v>
      </c>
      <c r="F5193">
        <v>5</v>
      </c>
    </row>
    <row r="5194" spans="1:6" x14ac:dyDescent="0.25">
      <c r="A5194" t="s">
        <v>99</v>
      </c>
      <c r="B5194">
        <v>2013</v>
      </c>
      <c r="C5194" t="s">
        <v>14</v>
      </c>
      <c r="D5194" t="s">
        <v>40</v>
      </c>
      <c r="E5194" t="s">
        <v>28044</v>
      </c>
      <c r="F5194">
        <v>6</v>
      </c>
    </row>
    <row r="5195" spans="1:6" x14ac:dyDescent="0.25">
      <c r="A5195" t="s">
        <v>99</v>
      </c>
      <c r="B5195">
        <v>2013</v>
      </c>
      <c r="C5195" t="s">
        <v>14</v>
      </c>
      <c r="D5195" t="s">
        <v>102</v>
      </c>
      <c r="E5195" t="s">
        <v>28045</v>
      </c>
      <c r="F5195">
        <v>24</v>
      </c>
    </row>
    <row r="5196" spans="1:6" x14ac:dyDescent="0.25">
      <c r="A5196" t="s">
        <v>99</v>
      </c>
      <c r="B5196">
        <v>2013</v>
      </c>
      <c r="C5196" t="s">
        <v>14</v>
      </c>
      <c r="D5196" t="s">
        <v>107</v>
      </c>
      <c r="E5196" t="s">
        <v>28046</v>
      </c>
      <c r="F5196">
        <v>38</v>
      </c>
    </row>
    <row r="5197" spans="1:6" x14ac:dyDescent="0.25">
      <c r="A5197" t="s">
        <v>99</v>
      </c>
      <c r="B5197">
        <v>2013</v>
      </c>
      <c r="C5197" t="s">
        <v>14</v>
      </c>
      <c r="D5197" t="s">
        <v>39</v>
      </c>
      <c r="E5197" t="s">
        <v>28047</v>
      </c>
      <c r="F5197">
        <v>21</v>
      </c>
    </row>
    <row r="5198" spans="1:6" x14ac:dyDescent="0.25">
      <c r="A5198" t="s">
        <v>99</v>
      </c>
      <c r="B5198">
        <v>2013</v>
      </c>
      <c r="C5198" t="s">
        <v>14</v>
      </c>
      <c r="D5198" t="s">
        <v>103</v>
      </c>
      <c r="E5198" t="s">
        <v>28048</v>
      </c>
      <c r="F5198">
        <v>118</v>
      </c>
    </row>
    <row r="5199" spans="1:6" x14ac:dyDescent="0.25">
      <c r="A5199" t="s">
        <v>99</v>
      </c>
      <c r="B5199">
        <v>2013</v>
      </c>
      <c r="C5199" t="s">
        <v>12</v>
      </c>
      <c r="D5199" t="s">
        <v>38</v>
      </c>
      <c r="E5199" t="s">
        <v>28049</v>
      </c>
      <c r="F5199">
        <v>2</v>
      </c>
    </row>
    <row r="5200" spans="1:6" x14ac:dyDescent="0.25">
      <c r="A5200" t="s">
        <v>99</v>
      </c>
      <c r="B5200">
        <v>2013</v>
      </c>
      <c r="C5200" t="s">
        <v>12</v>
      </c>
      <c r="D5200" t="s">
        <v>39</v>
      </c>
      <c r="E5200" t="s">
        <v>28050</v>
      </c>
      <c r="F5200">
        <v>4</v>
      </c>
    </row>
    <row r="5201" spans="1:6" x14ac:dyDescent="0.25">
      <c r="A5201" t="s">
        <v>99</v>
      </c>
      <c r="B5201">
        <v>2013</v>
      </c>
      <c r="C5201" t="s">
        <v>12</v>
      </c>
      <c r="D5201" t="s">
        <v>103</v>
      </c>
      <c r="E5201" t="s">
        <v>28051</v>
      </c>
      <c r="F5201">
        <v>19</v>
      </c>
    </row>
    <row r="5202" spans="1:6" x14ac:dyDescent="0.25">
      <c r="A5202" t="s">
        <v>99</v>
      </c>
      <c r="B5202">
        <v>2013</v>
      </c>
      <c r="C5202" t="s">
        <v>22</v>
      </c>
      <c r="D5202" t="s">
        <v>38</v>
      </c>
      <c r="E5202" t="s">
        <v>28052</v>
      </c>
      <c r="F5202">
        <v>3</v>
      </c>
    </row>
    <row r="5203" spans="1:6" x14ac:dyDescent="0.25">
      <c r="A5203" t="s">
        <v>99</v>
      </c>
      <c r="B5203">
        <v>2013</v>
      </c>
      <c r="C5203" t="s">
        <v>22</v>
      </c>
      <c r="D5203" t="s">
        <v>102</v>
      </c>
      <c r="E5203" t="s">
        <v>28053</v>
      </c>
      <c r="F5203">
        <v>11</v>
      </c>
    </row>
    <row r="5204" spans="1:6" x14ac:dyDescent="0.25">
      <c r="A5204" t="s">
        <v>99</v>
      </c>
      <c r="B5204">
        <v>2013</v>
      </c>
      <c r="C5204" t="s">
        <v>22</v>
      </c>
      <c r="D5204" t="s">
        <v>107</v>
      </c>
      <c r="E5204" t="s">
        <v>28054</v>
      </c>
      <c r="F5204">
        <v>5</v>
      </c>
    </row>
    <row r="5205" spans="1:6" x14ac:dyDescent="0.25">
      <c r="A5205" t="s">
        <v>99</v>
      </c>
      <c r="B5205">
        <v>2013</v>
      </c>
      <c r="C5205" t="s">
        <v>22</v>
      </c>
      <c r="D5205" t="s">
        <v>39</v>
      </c>
      <c r="E5205" t="s">
        <v>28055</v>
      </c>
      <c r="F5205">
        <v>11</v>
      </c>
    </row>
    <row r="5206" spans="1:6" x14ac:dyDescent="0.25">
      <c r="A5206" t="s">
        <v>99</v>
      </c>
      <c r="B5206">
        <v>2013</v>
      </c>
      <c r="C5206" t="s">
        <v>22</v>
      </c>
      <c r="D5206" t="s">
        <v>103</v>
      </c>
      <c r="E5206" t="s">
        <v>28056</v>
      </c>
      <c r="F5206">
        <v>95</v>
      </c>
    </row>
    <row r="5207" spans="1:6" x14ac:dyDescent="0.25">
      <c r="A5207" t="s">
        <v>99</v>
      </c>
      <c r="B5207">
        <v>2013</v>
      </c>
      <c r="C5207" t="s">
        <v>23</v>
      </c>
      <c r="D5207" t="s">
        <v>38</v>
      </c>
      <c r="E5207" t="s">
        <v>28057</v>
      </c>
      <c r="F5207">
        <v>9</v>
      </c>
    </row>
    <row r="5208" spans="1:6" x14ac:dyDescent="0.25">
      <c r="A5208" t="s">
        <v>99</v>
      </c>
      <c r="B5208">
        <v>2013</v>
      </c>
      <c r="C5208" t="s">
        <v>23</v>
      </c>
      <c r="D5208" t="s">
        <v>40</v>
      </c>
      <c r="E5208" t="s">
        <v>28058</v>
      </c>
      <c r="F5208">
        <v>3</v>
      </c>
    </row>
    <row r="5209" spans="1:6" x14ac:dyDescent="0.25">
      <c r="A5209" t="s">
        <v>99</v>
      </c>
      <c r="B5209">
        <v>2013</v>
      </c>
      <c r="C5209" t="s">
        <v>23</v>
      </c>
      <c r="D5209" t="s">
        <v>102</v>
      </c>
      <c r="E5209" t="s">
        <v>28059</v>
      </c>
      <c r="F5209">
        <v>7</v>
      </c>
    </row>
    <row r="5210" spans="1:6" x14ac:dyDescent="0.25">
      <c r="A5210" t="s">
        <v>99</v>
      </c>
      <c r="B5210">
        <v>2013</v>
      </c>
      <c r="C5210" t="s">
        <v>23</v>
      </c>
      <c r="D5210" t="s">
        <v>107</v>
      </c>
      <c r="E5210" t="s">
        <v>28060</v>
      </c>
      <c r="F5210">
        <v>6</v>
      </c>
    </row>
    <row r="5211" spans="1:6" x14ac:dyDescent="0.25">
      <c r="A5211" t="s">
        <v>99</v>
      </c>
      <c r="B5211">
        <v>2013</v>
      </c>
      <c r="C5211" t="s">
        <v>23</v>
      </c>
      <c r="D5211" t="s">
        <v>39</v>
      </c>
      <c r="E5211" t="s">
        <v>28061</v>
      </c>
      <c r="F5211">
        <v>22</v>
      </c>
    </row>
    <row r="5212" spans="1:6" x14ac:dyDescent="0.25">
      <c r="A5212" t="s">
        <v>99</v>
      </c>
      <c r="B5212">
        <v>2013</v>
      </c>
      <c r="C5212" t="s">
        <v>23</v>
      </c>
      <c r="D5212" t="s">
        <v>103</v>
      </c>
      <c r="E5212" t="s">
        <v>28062</v>
      </c>
      <c r="F5212">
        <v>104</v>
      </c>
    </row>
    <row r="5213" spans="1:6" x14ac:dyDescent="0.25">
      <c r="A5213" t="s">
        <v>99</v>
      </c>
      <c r="B5213">
        <v>2013</v>
      </c>
      <c r="C5213" t="s">
        <v>21</v>
      </c>
      <c r="D5213" t="s">
        <v>38</v>
      </c>
      <c r="E5213" t="s">
        <v>28063</v>
      </c>
      <c r="F5213">
        <v>4</v>
      </c>
    </row>
    <row r="5214" spans="1:6" x14ac:dyDescent="0.25">
      <c r="A5214" t="s">
        <v>99</v>
      </c>
      <c r="B5214">
        <v>2013</v>
      </c>
      <c r="C5214" t="s">
        <v>21</v>
      </c>
      <c r="D5214" t="s">
        <v>40</v>
      </c>
      <c r="E5214" t="s">
        <v>28064</v>
      </c>
      <c r="F5214">
        <v>1</v>
      </c>
    </row>
    <row r="5215" spans="1:6" x14ac:dyDescent="0.25">
      <c r="A5215" t="s">
        <v>99</v>
      </c>
      <c r="B5215">
        <v>2013</v>
      </c>
      <c r="C5215" t="s">
        <v>21</v>
      </c>
      <c r="D5215" t="s">
        <v>102</v>
      </c>
      <c r="E5215" t="s">
        <v>28065</v>
      </c>
      <c r="F5215">
        <v>4</v>
      </c>
    </row>
    <row r="5216" spans="1:6" x14ac:dyDescent="0.25">
      <c r="A5216" t="s">
        <v>99</v>
      </c>
      <c r="B5216">
        <v>2013</v>
      </c>
      <c r="C5216" t="s">
        <v>21</v>
      </c>
      <c r="D5216" t="s">
        <v>107</v>
      </c>
      <c r="E5216" t="s">
        <v>28066</v>
      </c>
      <c r="F5216">
        <v>2</v>
      </c>
    </row>
    <row r="5217" spans="1:6" x14ac:dyDescent="0.25">
      <c r="A5217" t="s">
        <v>99</v>
      </c>
      <c r="B5217">
        <v>2013</v>
      </c>
      <c r="C5217" t="s">
        <v>21</v>
      </c>
      <c r="D5217" t="s">
        <v>39</v>
      </c>
      <c r="E5217" t="s">
        <v>28067</v>
      </c>
      <c r="F5217">
        <v>8</v>
      </c>
    </row>
    <row r="5218" spans="1:6" x14ac:dyDescent="0.25">
      <c r="A5218" t="s">
        <v>99</v>
      </c>
      <c r="B5218">
        <v>2013</v>
      </c>
      <c r="C5218" t="s">
        <v>21</v>
      </c>
      <c r="D5218" t="s">
        <v>103</v>
      </c>
      <c r="E5218" t="s">
        <v>28068</v>
      </c>
      <c r="F5218">
        <v>25</v>
      </c>
    </row>
    <row r="5219" spans="1:6" x14ac:dyDescent="0.25">
      <c r="A5219" t="s">
        <v>99</v>
      </c>
      <c r="B5219">
        <v>2013</v>
      </c>
      <c r="C5219" t="s">
        <v>17</v>
      </c>
      <c r="D5219" t="s">
        <v>38</v>
      </c>
      <c r="E5219" t="s">
        <v>28069</v>
      </c>
      <c r="F5219">
        <v>11</v>
      </c>
    </row>
    <row r="5220" spans="1:6" x14ac:dyDescent="0.25">
      <c r="A5220" t="s">
        <v>99</v>
      </c>
      <c r="B5220">
        <v>2013</v>
      </c>
      <c r="C5220" t="s">
        <v>17</v>
      </c>
      <c r="D5220" t="s">
        <v>40</v>
      </c>
      <c r="E5220" t="s">
        <v>28070</v>
      </c>
      <c r="F5220">
        <v>4</v>
      </c>
    </row>
    <row r="5221" spans="1:6" x14ac:dyDescent="0.25">
      <c r="A5221" t="s">
        <v>99</v>
      </c>
      <c r="B5221">
        <v>2013</v>
      </c>
      <c r="C5221" t="s">
        <v>17</v>
      </c>
      <c r="D5221" t="s">
        <v>102</v>
      </c>
      <c r="E5221" t="s">
        <v>28071</v>
      </c>
      <c r="F5221">
        <v>21</v>
      </c>
    </row>
    <row r="5222" spans="1:6" x14ac:dyDescent="0.25">
      <c r="A5222" t="s">
        <v>99</v>
      </c>
      <c r="B5222">
        <v>2013</v>
      </c>
      <c r="C5222" t="s">
        <v>17</v>
      </c>
      <c r="D5222" t="s">
        <v>107</v>
      </c>
      <c r="E5222" t="s">
        <v>28072</v>
      </c>
      <c r="F5222">
        <v>25</v>
      </c>
    </row>
    <row r="5223" spans="1:6" x14ac:dyDescent="0.25">
      <c r="A5223" t="s">
        <v>99</v>
      </c>
      <c r="B5223">
        <v>2013</v>
      </c>
      <c r="C5223" t="s">
        <v>17</v>
      </c>
      <c r="D5223" t="s">
        <v>39</v>
      </c>
      <c r="E5223" t="s">
        <v>28073</v>
      </c>
      <c r="F5223">
        <v>15</v>
      </c>
    </row>
    <row r="5224" spans="1:6" x14ac:dyDescent="0.25">
      <c r="A5224" t="s">
        <v>99</v>
      </c>
      <c r="B5224">
        <v>2013</v>
      </c>
      <c r="C5224" t="s">
        <v>17</v>
      </c>
      <c r="D5224" t="s">
        <v>103</v>
      </c>
      <c r="E5224" t="s">
        <v>28074</v>
      </c>
      <c r="F5224">
        <v>140</v>
      </c>
    </row>
    <row r="5225" spans="1:6" x14ac:dyDescent="0.25">
      <c r="A5225" t="s">
        <v>99</v>
      </c>
      <c r="B5225">
        <v>2013</v>
      </c>
      <c r="C5225" t="s">
        <v>22852</v>
      </c>
      <c r="D5225" t="s">
        <v>107</v>
      </c>
      <c r="E5225" t="s">
        <v>28075</v>
      </c>
      <c r="F5225">
        <v>5</v>
      </c>
    </row>
    <row r="5226" spans="1:6" x14ac:dyDescent="0.25">
      <c r="A5226" t="s">
        <v>99</v>
      </c>
      <c r="B5226">
        <v>2013</v>
      </c>
      <c r="C5226" t="s">
        <v>15</v>
      </c>
      <c r="D5226" t="s">
        <v>40</v>
      </c>
      <c r="E5226" t="s">
        <v>28076</v>
      </c>
      <c r="F5226">
        <v>1</v>
      </c>
    </row>
    <row r="5227" spans="1:6" x14ac:dyDescent="0.25">
      <c r="A5227" t="s">
        <v>99</v>
      </c>
      <c r="B5227">
        <v>2013</v>
      </c>
      <c r="C5227" t="s">
        <v>15</v>
      </c>
      <c r="D5227" t="s">
        <v>102</v>
      </c>
      <c r="E5227" t="s">
        <v>28077</v>
      </c>
      <c r="F5227">
        <v>10</v>
      </c>
    </row>
    <row r="5228" spans="1:6" x14ac:dyDescent="0.25">
      <c r="A5228" t="s">
        <v>99</v>
      </c>
      <c r="B5228">
        <v>2013</v>
      </c>
      <c r="C5228" t="s">
        <v>15</v>
      </c>
      <c r="D5228" t="s">
        <v>39</v>
      </c>
      <c r="E5228" t="s">
        <v>28078</v>
      </c>
      <c r="F5228">
        <v>4</v>
      </c>
    </row>
    <row r="5229" spans="1:6" x14ac:dyDescent="0.25">
      <c r="A5229" t="s">
        <v>99</v>
      </c>
      <c r="B5229">
        <v>2013</v>
      </c>
      <c r="C5229" t="s">
        <v>15</v>
      </c>
      <c r="D5229" t="s">
        <v>103</v>
      </c>
      <c r="E5229" t="s">
        <v>28079</v>
      </c>
      <c r="F5229">
        <v>18</v>
      </c>
    </row>
    <row r="5230" spans="1:6" x14ac:dyDescent="0.25">
      <c r="A5230" t="s">
        <v>99</v>
      </c>
      <c r="B5230">
        <v>2013</v>
      </c>
      <c r="C5230" t="s">
        <v>19</v>
      </c>
      <c r="D5230" t="s">
        <v>38</v>
      </c>
      <c r="E5230" t="s">
        <v>28080</v>
      </c>
      <c r="F5230">
        <v>6</v>
      </c>
    </row>
    <row r="5231" spans="1:6" x14ac:dyDescent="0.25">
      <c r="A5231" t="s">
        <v>99</v>
      </c>
      <c r="B5231">
        <v>2013</v>
      </c>
      <c r="C5231" t="s">
        <v>19</v>
      </c>
      <c r="D5231" t="s">
        <v>40</v>
      </c>
      <c r="E5231" t="s">
        <v>28081</v>
      </c>
      <c r="F5231">
        <v>1</v>
      </c>
    </row>
    <row r="5232" spans="1:6" x14ac:dyDescent="0.25">
      <c r="A5232" t="s">
        <v>99</v>
      </c>
      <c r="B5232">
        <v>2013</v>
      </c>
      <c r="C5232" t="s">
        <v>19</v>
      </c>
      <c r="D5232" t="s">
        <v>102</v>
      </c>
      <c r="E5232" t="s">
        <v>28082</v>
      </c>
      <c r="F5232">
        <v>5</v>
      </c>
    </row>
    <row r="5233" spans="1:6" x14ac:dyDescent="0.25">
      <c r="A5233" t="s">
        <v>99</v>
      </c>
      <c r="B5233">
        <v>2013</v>
      </c>
      <c r="C5233" t="s">
        <v>19</v>
      </c>
      <c r="D5233" t="s">
        <v>107</v>
      </c>
      <c r="E5233" t="s">
        <v>28083</v>
      </c>
      <c r="F5233">
        <v>6</v>
      </c>
    </row>
    <row r="5234" spans="1:6" x14ac:dyDescent="0.25">
      <c r="A5234" t="s">
        <v>99</v>
      </c>
      <c r="B5234">
        <v>2013</v>
      </c>
      <c r="C5234" t="s">
        <v>19</v>
      </c>
      <c r="D5234" t="s">
        <v>39</v>
      </c>
      <c r="E5234" t="s">
        <v>28084</v>
      </c>
      <c r="F5234">
        <v>20</v>
      </c>
    </row>
    <row r="5235" spans="1:6" x14ac:dyDescent="0.25">
      <c r="A5235" t="s">
        <v>99</v>
      </c>
      <c r="B5235">
        <v>2013</v>
      </c>
      <c r="C5235" t="s">
        <v>19</v>
      </c>
      <c r="D5235" t="s">
        <v>103</v>
      </c>
      <c r="E5235" t="s">
        <v>28085</v>
      </c>
      <c r="F5235">
        <v>118</v>
      </c>
    </row>
    <row r="5236" spans="1:6" x14ac:dyDescent="0.25">
      <c r="A5236" t="s">
        <v>99</v>
      </c>
      <c r="B5236">
        <v>2013</v>
      </c>
      <c r="C5236" t="s">
        <v>20</v>
      </c>
      <c r="D5236" t="s">
        <v>107</v>
      </c>
      <c r="E5236" t="s">
        <v>28086</v>
      </c>
      <c r="F5236">
        <v>3</v>
      </c>
    </row>
    <row r="5237" spans="1:6" x14ac:dyDescent="0.25">
      <c r="A5237" t="s">
        <v>99</v>
      </c>
      <c r="B5237">
        <v>2013</v>
      </c>
      <c r="C5237" t="s">
        <v>20</v>
      </c>
      <c r="D5237" t="s">
        <v>39</v>
      </c>
      <c r="E5237" t="s">
        <v>28087</v>
      </c>
      <c r="F5237">
        <v>1</v>
      </c>
    </row>
    <row r="5238" spans="1:6" x14ac:dyDescent="0.25">
      <c r="A5238" t="s">
        <v>99</v>
      </c>
      <c r="B5238">
        <v>2013</v>
      </c>
      <c r="C5238" t="s">
        <v>20</v>
      </c>
      <c r="D5238" t="s">
        <v>103</v>
      </c>
      <c r="E5238" t="s">
        <v>28088</v>
      </c>
      <c r="F5238">
        <v>13</v>
      </c>
    </row>
    <row r="5239" spans="1:6" x14ac:dyDescent="0.25">
      <c r="A5239" t="s">
        <v>99</v>
      </c>
      <c r="B5239">
        <v>2013</v>
      </c>
      <c r="C5239" t="s">
        <v>18</v>
      </c>
      <c r="D5239" t="s">
        <v>38</v>
      </c>
      <c r="E5239" t="s">
        <v>28089</v>
      </c>
      <c r="F5239">
        <v>3</v>
      </c>
    </row>
    <row r="5240" spans="1:6" x14ac:dyDescent="0.25">
      <c r="A5240" t="s">
        <v>99</v>
      </c>
      <c r="B5240">
        <v>2013</v>
      </c>
      <c r="C5240" t="s">
        <v>18</v>
      </c>
      <c r="D5240" t="s">
        <v>40</v>
      </c>
      <c r="E5240" t="s">
        <v>28090</v>
      </c>
      <c r="F5240">
        <v>3</v>
      </c>
    </row>
    <row r="5241" spans="1:6" x14ac:dyDescent="0.25">
      <c r="A5241" t="s">
        <v>99</v>
      </c>
      <c r="B5241">
        <v>2013</v>
      </c>
      <c r="C5241" t="s">
        <v>18</v>
      </c>
      <c r="D5241" t="s">
        <v>102</v>
      </c>
      <c r="E5241" t="s">
        <v>28091</v>
      </c>
      <c r="F5241">
        <v>4</v>
      </c>
    </row>
    <row r="5242" spans="1:6" x14ac:dyDescent="0.25">
      <c r="A5242" t="s">
        <v>99</v>
      </c>
      <c r="B5242">
        <v>2013</v>
      </c>
      <c r="C5242" t="s">
        <v>18</v>
      </c>
      <c r="D5242" t="s">
        <v>107</v>
      </c>
      <c r="E5242" t="s">
        <v>28092</v>
      </c>
      <c r="F5242">
        <v>7</v>
      </c>
    </row>
    <row r="5243" spans="1:6" x14ac:dyDescent="0.25">
      <c r="A5243" t="s">
        <v>99</v>
      </c>
      <c r="B5243">
        <v>2013</v>
      </c>
      <c r="C5243" t="s">
        <v>18</v>
      </c>
      <c r="D5243" t="s">
        <v>39</v>
      </c>
      <c r="E5243" t="s">
        <v>28093</v>
      </c>
      <c r="F5243">
        <v>12</v>
      </c>
    </row>
    <row r="5244" spans="1:6" x14ac:dyDescent="0.25">
      <c r="A5244" t="s">
        <v>99</v>
      </c>
      <c r="B5244">
        <v>2013</v>
      </c>
      <c r="C5244" t="s">
        <v>18</v>
      </c>
      <c r="D5244" t="s">
        <v>103</v>
      </c>
      <c r="E5244" t="s">
        <v>28094</v>
      </c>
      <c r="F5244">
        <v>73</v>
      </c>
    </row>
    <row r="5245" spans="1:6" x14ac:dyDescent="0.25">
      <c r="A5245" t="s">
        <v>99</v>
      </c>
      <c r="B5245">
        <v>2014</v>
      </c>
      <c r="C5245" t="s">
        <v>14</v>
      </c>
      <c r="D5245" t="s">
        <v>38</v>
      </c>
      <c r="E5245" t="s">
        <v>28095</v>
      </c>
      <c r="F5245">
        <v>15</v>
      </c>
    </row>
    <row r="5246" spans="1:6" x14ac:dyDescent="0.25">
      <c r="A5246" t="s">
        <v>99</v>
      </c>
      <c r="B5246">
        <v>2014</v>
      </c>
      <c r="C5246" t="s">
        <v>14</v>
      </c>
      <c r="D5246" t="s">
        <v>40</v>
      </c>
      <c r="E5246" t="s">
        <v>28096</v>
      </c>
      <c r="F5246">
        <v>4</v>
      </c>
    </row>
    <row r="5247" spans="1:6" x14ac:dyDescent="0.25">
      <c r="A5247" t="s">
        <v>99</v>
      </c>
      <c r="B5247">
        <v>2014</v>
      </c>
      <c r="C5247" t="s">
        <v>14</v>
      </c>
      <c r="D5247" t="s">
        <v>102</v>
      </c>
      <c r="E5247" t="s">
        <v>28097</v>
      </c>
      <c r="F5247">
        <v>27</v>
      </c>
    </row>
    <row r="5248" spans="1:6" x14ac:dyDescent="0.25">
      <c r="A5248" t="s">
        <v>99</v>
      </c>
      <c r="B5248">
        <v>2014</v>
      </c>
      <c r="C5248" t="s">
        <v>14</v>
      </c>
      <c r="D5248" t="s">
        <v>107</v>
      </c>
      <c r="E5248" t="s">
        <v>28098</v>
      </c>
      <c r="F5248">
        <v>29</v>
      </c>
    </row>
    <row r="5249" spans="1:6" x14ac:dyDescent="0.25">
      <c r="A5249" t="s">
        <v>99</v>
      </c>
      <c r="B5249">
        <v>2014</v>
      </c>
      <c r="C5249" t="s">
        <v>14</v>
      </c>
      <c r="D5249" t="s">
        <v>39</v>
      </c>
      <c r="E5249" t="s">
        <v>28099</v>
      </c>
      <c r="F5249">
        <v>17</v>
      </c>
    </row>
    <row r="5250" spans="1:6" x14ac:dyDescent="0.25">
      <c r="A5250" t="s">
        <v>99</v>
      </c>
      <c r="B5250">
        <v>2014</v>
      </c>
      <c r="C5250" t="s">
        <v>14</v>
      </c>
      <c r="D5250" t="s">
        <v>103</v>
      </c>
      <c r="E5250" t="s">
        <v>28100</v>
      </c>
      <c r="F5250">
        <v>115</v>
      </c>
    </row>
    <row r="5251" spans="1:6" x14ac:dyDescent="0.25">
      <c r="A5251" t="s">
        <v>99</v>
      </c>
      <c r="B5251">
        <v>2014</v>
      </c>
      <c r="C5251" t="s">
        <v>12</v>
      </c>
      <c r="D5251" t="s">
        <v>38</v>
      </c>
      <c r="E5251" t="s">
        <v>28101</v>
      </c>
      <c r="F5251">
        <v>1</v>
      </c>
    </row>
    <row r="5252" spans="1:6" x14ac:dyDescent="0.25">
      <c r="A5252" t="s">
        <v>99</v>
      </c>
      <c r="B5252">
        <v>2014</v>
      </c>
      <c r="C5252" t="s">
        <v>12</v>
      </c>
      <c r="D5252" t="s">
        <v>102</v>
      </c>
      <c r="E5252" t="s">
        <v>28102</v>
      </c>
      <c r="F5252">
        <v>3</v>
      </c>
    </row>
    <row r="5253" spans="1:6" x14ac:dyDescent="0.25">
      <c r="A5253" t="s">
        <v>99</v>
      </c>
      <c r="B5253">
        <v>2014</v>
      </c>
      <c r="C5253" t="s">
        <v>12</v>
      </c>
      <c r="D5253" t="s">
        <v>107</v>
      </c>
      <c r="E5253" t="s">
        <v>28103</v>
      </c>
      <c r="F5253">
        <v>1</v>
      </c>
    </row>
    <row r="5254" spans="1:6" x14ac:dyDescent="0.25">
      <c r="A5254" t="s">
        <v>99</v>
      </c>
      <c r="B5254">
        <v>2014</v>
      </c>
      <c r="C5254" t="s">
        <v>12</v>
      </c>
      <c r="D5254" t="s">
        <v>39</v>
      </c>
      <c r="E5254" t="s">
        <v>28104</v>
      </c>
      <c r="F5254">
        <v>2</v>
      </c>
    </row>
    <row r="5255" spans="1:6" x14ac:dyDescent="0.25">
      <c r="A5255" t="s">
        <v>99</v>
      </c>
      <c r="B5255">
        <v>2014</v>
      </c>
      <c r="C5255" t="s">
        <v>12</v>
      </c>
      <c r="D5255" t="s">
        <v>103</v>
      </c>
      <c r="E5255" t="s">
        <v>28105</v>
      </c>
      <c r="F5255">
        <v>21</v>
      </c>
    </row>
    <row r="5256" spans="1:6" x14ac:dyDescent="0.25">
      <c r="A5256" t="s">
        <v>99</v>
      </c>
      <c r="B5256">
        <v>2014</v>
      </c>
      <c r="C5256" t="s">
        <v>22</v>
      </c>
      <c r="D5256" t="s">
        <v>38</v>
      </c>
      <c r="E5256" t="s">
        <v>28106</v>
      </c>
      <c r="F5256">
        <v>4</v>
      </c>
    </row>
    <row r="5257" spans="1:6" x14ac:dyDescent="0.25">
      <c r="A5257" t="s">
        <v>99</v>
      </c>
      <c r="B5257">
        <v>2014</v>
      </c>
      <c r="C5257" t="s">
        <v>22</v>
      </c>
      <c r="D5257" t="s">
        <v>40</v>
      </c>
      <c r="E5257" t="s">
        <v>28107</v>
      </c>
      <c r="F5257">
        <v>3</v>
      </c>
    </row>
    <row r="5258" spans="1:6" x14ac:dyDescent="0.25">
      <c r="A5258" t="s">
        <v>99</v>
      </c>
      <c r="B5258">
        <v>2014</v>
      </c>
      <c r="C5258" t="s">
        <v>22</v>
      </c>
      <c r="D5258" t="s">
        <v>102</v>
      </c>
      <c r="E5258" t="s">
        <v>28108</v>
      </c>
      <c r="F5258">
        <v>11</v>
      </c>
    </row>
    <row r="5259" spans="1:6" x14ac:dyDescent="0.25">
      <c r="A5259" t="s">
        <v>99</v>
      </c>
      <c r="B5259">
        <v>2014</v>
      </c>
      <c r="C5259" t="s">
        <v>22</v>
      </c>
      <c r="D5259" t="s">
        <v>107</v>
      </c>
      <c r="E5259" t="s">
        <v>28109</v>
      </c>
      <c r="F5259">
        <v>10</v>
      </c>
    </row>
    <row r="5260" spans="1:6" x14ac:dyDescent="0.25">
      <c r="A5260" t="s">
        <v>99</v>
      </c>
      <c r="B5260">
        <v>2014</v>
      </c>
      <c r="C5260" t="s">
        <v>22</v>
      </c>
      <c r="D5260" t="s">
        <v>39</v>
      </c>
      <c r="E5260" t="s">
        <v>28110</v>
      </c>
      <c r="F5260">
        <v>20</v>
      </c>
    </row>
    <row r="5261" spans="1:6" x14ac:dyDescent="0.25">
      <c r="A5261" t="s">
        <v>99</v>
      </c>
      <c r="B5261">
        <v>2014</v>
      </c>
      <c r="C5261" t="s">
        <v>22</v>
      </c>
      <c r="D5261" t="s">
        <v>103</v>
      </c>
      <c r="E5261" t="s">
        <v>28111</v>
      </c>
      <c r="F5261">
        <v>72</v>
      </c>
    </row>
    <row r="5262" spans="1:6" x14ac:dyDescent="0.25">
      <c r="A5262" t="s">
        <v>99</v>
      </c>
      <c r="B5262">
        <v>2014</v>
      </c>
      <c r="C5262" t="s">
        <v>23</v>
      </c>
      <c r="D5262" t="s">
        <v>38</v>
      </c>
      <c r="E5262" t="s">
        <v>28112</v>
      </c>
      <c r="F5262">
        <v>3</v>
      </c>
    </row>
    <row r="5263" spans="1:6" x14ac:dyDescent="0.25">
      <c r="A5263" t="s">
        <v>99</v>
      </c>
      <c r="B5263">
        <v>2014</v>
      </c>
      <c r="C5263" t="s">
        <v>23</v>
      </c>
      <c r="D5263" t="s">
        <v>40</v>
      </c>
      <c r="E5263" t="s">
        <v>28113</v>
      </c>
      <c r="F5263">
        <v>5</v>
      </c>
    </row>
    <row r="5264" spans="1:6" x14ac:dyDescent="0.25">
      <c r="A5264" t="s">
        <v>99</v>
      </c>
      <c r="B5264">
        <v>2014</v>
      </c>
      <c r="C5264" t="s">
        <v>23</v>
      </c>
      <c r="D5264" t="s">
        <v>102</v>
      </c>
      <c r="E5264" t="s">
        <v>28114</v>
      </c>
      <c r="F5264">
        <v>5</v>
      </c>
    </row>
    <row r="5265" spans="1:6" x14ac:dyDescent="0.25">
      <c r="A5265" t="s">
        <v>99</v>
      </c>
      <c r="B5265">
        <v>2014</v>
      </c>
      <c r="C5265" t="s">
        <v>23</v>
      </c>
      <c r="D5265" t="s">
        <v>107</v>
      </c>
      <c r="E5265" t="s">
        <v>28115</v>
      </c>
      <c r="F5265">
        <v>10</v>
      </c>
    </row>
    <row r="5266" spans="1:6" x14ac:dyDescent="0.25">
      <c r="A5266" t="s">
        <v>99</v>
      </c>
      <c r="B5266">
        <v>2014</v>
      </c>
      <c r="C5266" t="s">
        <v>23</v>
      </c>
      <c r="D5266" t="s">
        <v>39</v>
      </c>
      <c r="E5266" t="s">
        <v>28116</v>
      </c>
      <c r="F5266">
        <v>11</v>
      </c>
    </row>
    <row r="5267" spans="1:6" x14ac:dyDescent="0.25">
      <c r="A5267" t="s">
        <v>99</v>
      </c>
      <c r="B5267">
        <v>2014</v>
      </c>
      <c r="C5267" t="s">
        <v>23</v>
      </c>
      <c r="D5267" t="s">
        <v>103</v>
      </c>
      <c r="E5267" t="s">
        <v>28117</v>
      </c>
      <c r="F5267">
        <v>62</v>
      </c>
    </row>
    <row r="5268" spans="1:6" x14ac:dyDescent="0.25">
      <c r="A5268" t="s">
        <v>99</v>
      </c>
      <c r="B5268">
        <v>2014</v>
      </c>
      <c r="C5268" t="s">
        <v>21</v>
      </c>
      <c r="D5268" t="s">
        <v>38</v>
      </c>
      <c r="E5268" t="s">
        <v>28118</v>
      </c>
      <c r="F5268">
        <v>2</v>
      </c>
    </row>
    <row r="5269" spans="1:6" x14ac:dyDescent="0.25">
      <c r="A5269" t="s">
        <v>99</v>
      </c>
      <c r="B5269">
        <v>2014</v>
      </c>
      <c r="C5269" t="s">
        <v>21</v>
      </c>
      <c r="D5269" t="s">
        <v>40</v>
      </c>
      <c r="E5269" t="s">
        <v>28119</v>
      </c>
      <c r="F5269">
        <v>2</v>
      </c>
    </row>
    <row r="5270" spans="1:6" x14ac:dyDescent="0.25">
      <c r="A5270" t="s">
        <v>99</v>
      </c>
      <c r="B5270">
        <v>2014</v>
      </c>
      <c r="C5270" t="s">
        <v>21</v>
      </c>
      <c r="D5270" t="s">
        <v>102</v>
      </c>
      <c r="E5270" t="s">
        <v>28120</v>
      </c>
      <c r="F5270">
        <v>7</v>
      </c>
    </row>
    <row r="5271" spans="1:6" x14ac:dyDescent="0.25">
      <c r="A5271" t="s">
        <v>99</v>
      </c>
      <c r="B5271">
        <v>2014</v>
      </c>
      <c r="C5271" t="s">
        <v>21</v>
      </c>
      <c r="D5271" t="s">
        <v>107</v>
      </c>
      <c r="E5271" t="s">
        <v>28121</v>
      </c>
      <c r="F5271">
        <v>4</v>
      </c>
    </row>
    <row r="5272" spans="1:6" x14ac:dyDescent="0.25">
      <c r="A5272" t="s">
        <v>99</v>
      </c>
      <c r="B5272">
        <v>2014</v>
      </c>
      <c r="C5272" t="s">
        <v>21</v>
      </c>
      <c r="D5272" t="s">
        <v>39</v>
      </c>
      <c r="E5272" t="s">
        <v>28122</v>
      </c>
      <c r="F5272">
        <v>12</v>
      </c>
    </row>
    <row r="5273" spans="1:6" x14ac:dyDescent="0.25">
      <c r="A5273" t="s">
        <v>99</v>
      </c>
      <c r="B5273">
        <v>2014</v>
      </c>
      <c r="C5273" t="s">
        <v>21</v>
      </c>
      <c r="D5273" t="s">
        <v>103</v>
      </c>
      <c r="E5273" t="s">
        <v>28123</v>
      </c>
      <c r="F5273">
        <v>30</v>
      </c>
    </row>
    <row r="5274" spans="1:6" x14ac:dyDescent="0.25">
      <c r="A5274" t="s">
        <v>99</v>
      </c>
      <c r="B5274">
        <v>2014</v>
      </c>
      <c r="C5274" t="s">
        <v>17</v>
      </c>
      <c r="D5274" t="s">
        <v>38</v>
      </c>
      <c r="E5274" t="s">
        <v>28124</v>
      </c>
      <c r="F5274">
        <v>15</v>
      </c>
    </row>
    <row r="5275" spans="1:6" x14ac:dyDescent="0.25">
      <c r="A5275" t="s">
        <v>99</v>
      </c>
      <c r="B5275">
        <v>2014</v>
      </c>
      <c r="C5275" t="s">
        <v>17</v>
      </c>
      <c r="D5275" t="s">
        <v>40</v>
      </c>
      <c r="E5275" t="s">
        <v>28125</v>
      </c>
      <c r="F5275">
        <v>2</v>
      </c>
    </row>
    <row r="5276" spans="1:6" x14ac:dyDescent="0.25">
      <c r="A5276" t="s">
        <v>99</v>
      </c>
      <c r="B5276">
        <v>2014</v>
      </c>
      <c r="C5276" t="s">
        <v>17</v>
      </c>
      <c r="D5276" t="s">
        <v>102</v>
      </c>
      <c r="E5276" t="s">
        <v>28126</v>
      </c>
      <c r="F5276">
        <v>15</v>
      </c>
    </row>
    <row r="5277" spans="1:6" x14ac:dyDescent="0.25">
      <c r="A5277" t="s">
        <v>99</v>
      </c>
      <c r="B5277">
        <v>2014</v>
      </c>
      <c r="C5277" t="s">
        <v>17</v>
      </c>
      <c r="D5277" t="s">
        <v>107</v>
      </c>
      <c r="E5277" t="s">
        <v>28127</v>
      </c>
      <c r="F5277">
        <v>26</v>
      </c>
    </row>
    <row r="5278" spans="1:6" x14ac:dyDescent="0.25">
      <c r="A5278" t="s">
        <v>99</v>
      </c>
      <c r="B5278">
        <v>2014</v>
      </c>
      <c r="C5278" t="s">
        <v>17</v>
      </c>
      <c r="D5278" t="s">
        <v>39</v>
      </c>
      <c r="E5278" t="s">
        <v>28128</v>
      </c>
      <c r="F5278">
        <v>20</v>
      </c>
    </row>
    <row r="5279" spans="1:6" x14ac:dyDescent="0.25">
      <c r="A5279" t="s">
        <v>99</v>
      </c>
      <c r="B5279">
        <v>2014</v>
      </c>
      <c r="C5279" t="s">
        <v>17</v>
      </c>
      <c r="D5279" t="s">
        <v>103</v>
      </c>
      <c r="E5279" t="s">
        <v>28129</v>
      </c>
      <c r="F5279">
        <v>151</v>
      </c>
    </row>
    <row r="5280" spans="1:6" x14ac:dyDescent="0.25">
      <c r="A5280" t="s">
        <v>99</v>
      </c>
      <c r="B5280">
        <v>2014</v>
      </c>
      <c r="C5280" t="s">
        <v>22852</v>
      </c>
      <c r="D5280" t="s">
        <v>38</v>
      </c>
      <c r="E5280" t="s">
        <v>28130</v>
      </c>
      <c r="F5280">
        <v>2</v>
      </c>
    </row>
    <row r="5281" spans="1:6" x14ac:dyDescent="0.25">
      <c r="A5281" t="s">
        <v>99</v>
      </c>
      <c r="B5281">
        <v>2014</v>
      </c>
      <c r="C5281" t="s">
        <v>22852</v>
      </c>
      <c r="D5281" t="s">
        <v>40</v>
      </c>
      <c r="E5281" t="s">
        <v>28131</v>
      </c>
      <c r="F5281">
        <v>1</v>
      </c>
    </row>
    <row r="5282" spans="1:6" x14ac:dyDescent="0.25">
      <c r="A5282" t="s">
        <v>99</v>
      </c>
      <c r="B5282">
        <v>2014</v>
      </c>
      <c r="C5282" t="s">
        <v>22852</v>
      </c>
      <c r="D5282" t="s">
        <v>102</v>
      </c>
      <c r="E5282" t="s">
        <v>28132</v>
      </c>
      <c r="F5282">
        <v>1</v>
      </c>
    </row>
    <row r="5283" spans="1:6" x14ac:dyDescent="0.25">
      <c r="A5283" t="s">
        <v>99</v>
      </c>
      <c r="B5283">
        <v>2014</v>
      </c>
      <c r="C5283" t="s">
        <v>22852</v>
      </c>
      <c r="D5283" t="s">
        <v>107</v>
      </c>
      <c r="E5283" t="s">
        <v>28133</v>
      </c>
      <c r="F5283">
        <v>5</v>
      </c>
    </row>
    <row r="5284" spans="1:6" x14ac:dyDescent="0.25">
      <c r="A5284" t="s">
        <v>99</v>
      </c>
      <c r="B5284">
        <v>2014</v>
      </c>
      <c r="C5284" t="s">
        <v>22852</v>
      </c>
      <c r="D5284" t="s">
        <v>39</v>
      </c>
      <c r="E5284" t="s">
        <v>28134</v>
      </c>
      <c r="F5284">
        <v>7</v>
      </c>
    </row>
    <row r="5285" spans="1:6" x14ac:dyDescent="0.25">
      <c r="A5285" t="s">
        <v>99</v>
      </c>
      <c r="B5285">
        <v>2014</v>
      </c>
      <c r="C5285" t="s">
        <v>22852</v>
      </c>
      <c r="D5285" t="s">
        <v>103</v>
      </c>
      <c r="E5285" t="s">
        <v>28135</v>
      </c>
      <c r="F5285">
        <v>29</v>
      </c>
    </row>
    <row r="5286" spans="1:6" x14ac:dyDescent="0.25">
      <c r="A5286" t="s">
        <v>99</v>
      </c>
      <c r="B5286">
        <v>2014</v>
      </c>
      <c r="C5286" t="s">
        <v>19</v>
      </c>
      <c r="D5286" t="s">
        <v>38</v>
      </c>
      <c r="E5286" t="s">
        <v>28136</v>
      </c>
      <c r="F5286">
        <v>8</v>
      </c>
    </row>
    <row r="5287" spans="1:6" x14ac:dyDescent="0.25">
      <c r="A5287" t="s">
        <v>99</v>
      </c>
      <c r="B5287">
        <v>2014</v>
      </c>
      <c r="C5287" t="s">
        <v>19</v>
      </c>
      <c r="D5287" t="s">
        <v>102</v>
      </c>
      <c r="E5287" t="s">
        <v>28137</v>
      </c>
      <c r="F5287">
        <v>14</v>
      </c>
    </row>
    <row r="5288" spans="1:6" x14ac:dyDescent="0.25">
      <c r="A5288" t="s">
        <v>99</v>
      </c>
      <c r="B5288">
        <v>2014</v>
      </c>
      <c r="C5288" t="s">
        <v>19</v>
      </c>
      <c r="D5288" t="s">
        <v>107</v>
      </c>
      <c r="E5288" t="s">
        <v>28138</v>
      </c>
      <c r="F5288">
        <v>5</v>
      </c>
    </row>
    <row r="5289" spans="1:6" x14ac:dyDescent="0.25">
      <c r="A5289" t="s">
        <v>99</v>
      </c>
      <c r="B5289">
        <v>2014</v>
      </c>
      <c r="C5289" t="s">
        <v>19</v>
      </c>
      <c r="D5289" t="s">
        <v>39</v>
      </c>
      <c r="E5289" t="s">
        <v>28139</v>
      </c>
      <c r="F5289">
        <v>8</v>
      </c>
    </row>
    <row r="5290" spans="1:6" x14ac:dyDescent="0.25">
      <c r="A5290" t="s">
        <v>99</v>
      </c>
      <c r="B5290">
        <v>2014</v>
      </c>
      <c r="C5290" t="s">
        <v>19</v>
      </c>
      <c r="D5290" t="s">
        <v>103</v>
      </c>
      <c r="E5290" t="s">
        <v>28140</v>
      </c>
      <c r="F5290">
        <v>109</v>
      </c>
    </row>
    <row r="5291" spans="1:6" x14ac:dyDescent="0.25">
      <c r="A5291" t="s">
        <v>99</v>
      </c>
      <c r="B5291">
        <v>2014</v>
      </c>
      <c r="C5291" t="s">
        <v>20</v>
      </c>
      <c r="D5291" t="s">
        <v>38</v>
      </c>
      <c r="E5291" t="s">
        <v>28141</v>
      </c>
      <c r="F5291">
        <v>2</v>
      </c>
    </row>
    <row r="5292" spans="1:6" x14ac:dyDescent="0.25">
      <c r="A5292" t="s">
        <v>99</v>
      </c>
      <c r="B5292">
        <v>2014</v>
      </c>
      <c r="C5292" t="s">
        <v>20</v>
      </c>
      <c r="D5292" t="s">
        <v>40</v>
      </c>
      <c r="E5292" t="s">
        <v>28142</v>
      </c>
      <c r="F5292">
        <v>1</v>
      </c>
    </row>
    <row r="5293" spans="1:6" x14ac:dyDescent="0.25">
      <c r="A5293" t="s">
        <v>99</v>
      </c>
      <c r="B5293">
        <v>2014</v>
      </c>
      <c r="C5293" t="s">
        <v>20</v>
      </c>
      <c r="D5293" t="s">
        <v>102</v>
      </c>
      <c r="E5293" t="s">
        <v>28143</v>
      </c>
      <c r="F5293">
        <v>4</v>
      </c>
    </row>
    <row r="5294" spans="1:6" x14ac:dyDescent="0.25">
      <c r="A5294" t="s">
        <v>99</v>
      </c>
      <c r="B5294">
        <v>2014</v>
      </c>
      <c r="C5294" t="s">
        <v>20</v>
      </c>
      <c r="D5294" t="s">
        <v>107</v>
      </c>
      <c r="E5294" t="s">
        <v>28144</v>
      </c>
      <c r="F5294">
        <v>4</v>
      </c>
    </row>
    <row r="5295" spans="1:6" x14ac:dyDescent="0.25">
      <c r="A5295" t="s">
        <v>99</v>
      </c>
      <c r="B5295">
        <v>2014</v>
      </c>
      <c r="C5295" t="s">
        <v>20</v>
      </c>
      <c r="D5295" t="s">
        <v>39</v>
      </c>
      <c r="E5295" t="s">
        <v>28145</v>
      </c>
      <c r="F5295">
        <v>8</v>
      </c>
    </row>
    <row r="5296" spans="1:6" x14ac:dyDescent="0.25">
      <c r="A5296" t="s">
        <v>99</v>
      </c>
      <c r="B5296">
        <v>2014</v>
      </c>
      <c r="C5296" t="s">
        <v>20</v>
      </c>
      <c r="D5296" t="s">
        <v>103</v>
      </c>
      <c r="E5296" t="s">
        <v>28146</v>
      </c>
      <c r="F5296">
        <v>34</v>
      </c>
    </row>
    <row r="5297" spans="1:6" x14ac:dyDescent="0.25">
      <c r="A5297" t="s">
        <v>99</v>
      </c>
      <c r="B5297">
        <v>2014</v>
      </c>
      <c r="C5297" t="s">
        <v>18</v>
      </c>
      <c r="D5297" t="s">
        <v>38</v>
      </c>
      <c r="E5297" t="s">
        <v>28147</v>
      </c>
      <c r="F5297">
        <v>5</v>
      </c>
    </row>
    <row r="5298" spans="1:6" x14ac:dyDescent="0.25">
      <c r="A5298" t="s">
        <v>99</v>
      </c>
      <c r="B5298">
        <v>2014</v>
      </c>
      <c r="C5298" t="s">
        <v>18</v>
      </c>
      <c r="D5298" t="s">
        <v>40</v>
      </c>
      <c r="E5298" t="s">
        <v>28148</v>
      </c>
      <c r="F5298">
        <v>3</v>
      </c>
    </row>
    <row r="5299" spans="1:6" x14ac:dyDescent="0.25">
      <c r="A5299" t="s">
        <v>99</v>
      </c>
      <c r="B5299">
        <v>2014</v>
      </c>
      <c r="C5299" t="s">
        <v>18</v>
      </c>
      <c r="D5299" t="s">
        <v>102</v>
      </c>
      <c r="E5299" t="s">
        <v>28149</v>
      </c>
      <c r="F5299">
        <v>11</v>
      </c>
    </row>
    <row r="5300" spans="1:6" x14ac:dyDescent="0.25">
      <c r="A5300" t="s">
        <v>99</v>
      </c>
      <c r="B5300">
        <v>2014</v>
      </c>
      <c r="C5300" t="s">
        <v>18</v>
      </c>
      <c r="D5300" t="s">
        <v>107</v>
      </c>
      <c r="E5300" t="s">
        <v>28150</v>
      </c>
      <c r="F5300">
        <v>13</v>
      </c>
    </row>
    <row r="5301" spans="1:6" x14ac:dyDescent="0.25">
      <c r="A5301" t="s">
        <v>99</v>
      </c>
      <c r="B5301">
        <v>2014</v>
      </c>
      <c r="C5301" t="s">
        <v>18</v>
      </c>
      <c r="D5301" t="s">
        <v>39</v>
      </c>
      <c r="E5301" t="s">
        <v>28151</v>
      </c>
      <c r="F5301">
        <v>8</v>
      </c>
    </row>
    <row r="5302" spans="1:6" x14ac:dyDescent="0.25">
      <c r="A5302" t="s">
        <v>99</v>
      </c>
      <c r="B5302">
        <v>2014</v>
      </c>
      <c r="C5302" t="s">
        <v>18</v>
      </c>
      <c r="D5302" t="s">
        <v>103</v>
      </c>
      <c r="E5302" t="s">
        <v>28152</v>
      </c>
      <c r="F5302">
        <v>75</v>
      </c>
    </row>
    <row r="5303" spans="1:6" x14ac:dyDescent="0.25">
      <c r="A5303" t="s">
        <v>100</v>
      </c>
      <c r="B5303">
        <v>2010</v>
      </c>
      <c r="C5303" t="s">
        <v>14</v>
      </c>
      <c r="D5303" t="s">
        <v>38</v>
      </c>
      <c r="E5303" t="s">
        <v>28153</v>
      </c>
      <c r="F5303">
        <v>7</v>
      </c>
    </row>
    <row r="5304" spans="1:6" x14ac:dyDescent="0.25">
      <c r="A5304" t="s">
        <v>100</v>
      </c>
      <c r="B5304">
        <v>2010</v>
      </c>
      <c r="C5304" t="s">
        <v>14</v>
      </c>
      <c r="D5304" t="s">
        <v>40</v>
      </c>
      <c r="E5304" t="s">
        <v>28154</v>
      </c>
      <c r="F5304">
        <v>1</v>
      </c>
    </row>
    <row r="5305" spans="1:6" x14ac:dyDescent="0.25">
      <c r="A5305" t="s">
        <v>100</v>
      </c>
      <c r="B5305">
        <v>2010</v>
      </c>
      <c r="C5305" t="s">
        <v>14</v>
      </c>
      <c r="D5305" t="s">
        <v>102</v>
      </c>
      <c r="E5305" t="s">
        <v>28155</v>
      </c>
      <c r="F5305">
        <v>13</v>
      </c>
    </row>
    <row r="5306" spans="1:6" x14ac:dyDescent="0.25">
      <c r="A5306" t="s">
        <v>100</v>
      </c>
      <c r="B5306">
        <v>2010</v>
      </c>
      <c r="C5306" t="s">
        <v>14</v>
      </c>
      <c r="D5306" t="s">
        <v>107</v>
      </c>
      <c r="E5306" t="s">
        <v>28156</v>
      </c>
      <c r="F5306">
        <v>13</v>
      </c>
    </row>
    <row r="5307" spans="1:6" x14ac:dyDescent="0.25">
      <c r="A5307" t="s">
        <v>100</v>
      </c>
      <c r="B5307">
        <v>2010</v>
      </c>
      <c r="C5307" t="s">
        <v>14</v>
      </c>
      <c r="D5307" t="s">
        <v>39</v>
      </c>
      <c r="E5307" t="s">
        <v>28157</v>
      </c>
      <c r="F5307">
        <v>25</v>
      </c>
    </row>
    <row r="5308" spans="1:6" x14ac:dyDescent="0.25">
      <c r="A5308" t="s">
        <v>100</v>
      </c>
      <c r="B5308">
        <v>2010</v>
      </c>
      <c r="C5308" t="s">
        <v>14</v>
      </c>
      <c r="D5308" t="s">
        <v>103</v>
      </c>
      <c r="E5308" t="s">
        <v>28158</v>
      </c>
      <c r="F5308">
        <v>144</v>
      </c>
    </row>
    <row r="5309" spans="1:6" x14ac:dyDescent="0.25">
      <c r="A5309" t="s">
        <v>100</v>
      </c>
      <c r="B5309">
        <v>2010</v>
      </c>
      <c r="C5309" t="s">
        <v>12</v>
      </c>
      <c r="D5309" t="s">
        <v>102</v>
      </c>
      <c r="E5309" t="s">
        <v>28159</v>
      </c>
      <c r="F5309">
        <v>7</v>
      </c>
    </row>
    <row r="5310" spans="1:6" x14ac:dyDescent="0.25">
      <c r="A5310" t="s">
        <v>100</v>
      </c>
      <c r="B5310">
        <v>2010</v>
      </c>
      <c r="C5310" t="s">
        <v>12</v>
      </c>
      <c r="D5310" t="s">
        <v>107</v>
      </c>
      <c r="E5310" t="s">
        <v>28160</v>
      </c>
      <c r="F5310">
        <v>5</v>
      </c>
    </row>
    <row r="5311" spans="1:6" x14ac:dyDescent="0.25">
      <c r="A5311" t="s">
        <v>100</v>
      </c>
      <c r="B5311">
        <v>2010</v>
      </c>
      <c r="C5311" t="s">
        <v>12</v>
      </c>
      <c r="D5311" t="s">
        <v>39</v>
      </c>
      <c r="E5311" t="s">
        <v>28161</v>
      </c>
      <c r="F5311">
        <v>6</v>
      </c>
    </row>
    <row r="5312" spans="1:6" x14ac:dyDescent="0.25">
      <c r="A5312" t="s">
        <v>100</v>
      </c>
      <c r="B5312">
        <v>2010</v>
      </c>
      <c r="C5312" t="s">
        <v>12</v>
      </c>
      <c r="D5312" t="s">
        <v>103</v>
      </c>
      <c r="E5312" t="s">
        <v>28162</v>
      </c>
      <c r="F5312">
        <v>25</v>
      </c>
    </row>
    <row r="5313" spans="1:6" x14ac:dyDescent="0.25">
      <c r="A5313" t="s">
        <v>100</v>
      </c>
      <c r="B5313">
        <v>2010</v>
      </c>
      <c r="C5313" t="s">
        <v>22</v>
      </c>
      <c r="D5313" t="s">
        <v>38</v>
      </c>
      <c r="E5313" t="s">
        <v>28163</v>
      </c>
      <c r="F5313">
        <v>3</v>
      </c>
    </row>
    <row r="5314" spans="1:6" x14ac:dyDescent="0.25">
      <c r="A5314" t="s">
        <v>100</v>
      </c>
      <c r="B5314">
        <v>2010</v>
      </c>
      <c r="C5314" t="s">
        <v>22</v>
      </c>
      <c r="D5314" t="s">
        <v>102</v>
      </c>
      <c r="E5314" t="s">
        <v>28164</v>
      </c>
      <c r="F5314">
        <v>10</v>
      </c>
    </row>
    <row r="5315" spans="1:6" x14ac:dyDescent="0.25">
      <c r="A5315" t="s">
        <v>100</v>
      </c>
      <c r="B5315">
        <v>2010</v>
      </c>
      <c r="C5315" t="s">
        <v>22</v>
      </c>
      <c r="D5315" t="s">
        <v>107</v>
      </c>
      <c r="E5315" t="s">
        <v>28165</v>
      </c>
      <c r="F5315">
        <v>7</v>
      </c>
    </row>
    <row r="5316" spans="1:6" x14ac:dyDescent="0.25">
      <c r="A5316" t="s">
        <v>100</v>
      </c>
      <c r="B5316">
        <v>2010</v>
      </c>
      <c r="C5316" t="s">
        <v>22</v>
      </c>
      <c r="D5316" t="s">
        <v>39</v>
      </c>
      <c r="E5316" t="s">
        <v>28166</v>
      </c>
      <c r="F5316">
        <v>22</v>
      </c>
    </row>
    <row r="5317" spans="1:6" x14ac:dyDescent="0.25">
      <c r="A5317" t="s">
        <v>100</v>
      </c>
      <c r="B5317">
        <v>2010</v>
      </c>
      <c r="C5317" t="s">
        <v>22</v>
      </c>
      <c r="D5317" t="s">
        <v>103</v>
      </c>
      <c r="E5317" t="s">
        <v>28167</v>
      </c>
      <c r="F5317">
        <v>106</v>
      </c>
    </row>
    <row r="5318" spans="1:6" x14ac:dyDescent="0.25">
      <c r="A5318" t="s">
        <v>100</v>
      </c>
      <c r="B5318">
        <v>2010</v>
      </c>
      <c r="C5318" t="s">
        <v>23</v>
      </c>
      <c r="D5318" t="s">
        <v>38</v>
      </c>
      <c r="E5318" t="s">
        <v>28168</v>
      </c>
      <c r="F5318">
        <v>7</v>
      </c>
    </row>
    <row r="5319" spans="1:6" x14ac:dyDescent="0.25">
      <c r="A5319" t="s">
        <v>100</v>
      </c>
      <c r="B5319">
        <v>2010</v>
      </c>
      <c r="C5319" t="s">
        <v>23</v>
      </c>
      <c r="D5319" t="s">
        <v>40</v>
      </c>
      <c r="E5319" t="s">
        <v>28169</v>
      </c>
      <c r="F5319">
        <v>1</v>
      </c>
    </row>
    <row r="5320" spans="1:6" x14ac:dyDescent="0.25">
      <c r="A5320" t="s">
        <v>100</v>
      </c>
      <c r="B5320">
        <v>2010</v>
      </c>
      <c r="C5320" t="s">
        <v>23</v>
      </c>
      <c r="D5320" t="s">
        <v>102</v>
      </c>
      <c r="E5320" t="s">
        <v>28170</v>
      </c>
      <c r="F5320">
        <v>11</v>
      </c>
    </row>
    <row r="5321" spans="1:6" x14ac:dyDescent="0.25">
      <c r="A5321" t="s">
        <v>100</v>
      </c>
      <c r="B5321">
        <v>2010</v>
      </c>
      <c r="C5321" t="s">
        <v>23</v>
      </c>
      <c r="D5321" t="s">
        <v>107</v>
      </c>
      <c r="E5321" t="s">
        <v>28171</v>
      </c>
      <c r="F5321">
        <v>16</v>
      </c>
    </row>
    <row r="5322" spans="1:6" x14ac:dyDescent="0.25">
      <c r="A5322" t="s">
        <v>100</v>
      </c>
      <c r="B5322">
        <v>2010</v>
      </c>
      <c r="C5322" t="s">
        <v>23</v>
      </c>
      <c r="D5322" t="s">
        <v>39</v>
      </c>
      <c r="E5322" t="s">
        <v>28172</v>
      </c>
      <c r="F5322">
        <v>14</v>
      </c>
    </row>
    <row r="5323" spans="1:6" x14ac:dyDescent="0.25">
      <c r="A5323" t="s">
        <v>100</v>
      </c>
      <c r="B5323">
        <v>2010</v>
      </c>
      <c r="C5323" t="s">
        <v>23</v>
      </c>
      <c r="D5323" t="s">
        <v>103</v>
      </c>
      <c r="E5323" t="s">
        <v>28173</v>
      </c>
      <c r="F5323">
        <v>95</v>
      </c>
    </row>
    <row r="5324" spans="1:6" x14ac:dyDescent="0.25">
      <c r="A5324" t="s">
        <v>100</v>
      </c>
      <c r="B5324">
        <v>2010</v>
      </c>
      <c r="C5324" t="s">
        <v>21</v>
      </c>
      <c r="D5324" t="s">
        <v>38</v>
      </c>
      <c r="E5324" t="s">
        <v>28174</v>
      </c>
      <c r="F5324">
        <v>5</v>
      </c>
    </row>
    <row r="5325" spans="1:6" x14ac:dyDescent="0.25">
      <c r="A5325" t="s">
        <v>100</v>
      </c>
      <c r="B5325">
        <v>2010</v>
      </c>
      <c r="C5325" t="s">
        <v>21</v>
      </c>
      <c r="D5325" t="s">
        <v>40</v>
      </c>
      <c r="E5325" t="s">
        <v>28175</v>
      </c>
      <c r="F5325">
        <v>1</v>
      </c>
    </row>
    <row r="5326" spans="1:6" x14ac:dyDescent="0.25">
      <c r="A5326" t="s">
        <v>100</v>
      </c>
      <c r="B5326">
        <v>2010</v>
      </c>
      <c r="C5326" t="s">
        <v>21</v>
      </c>
      <c r="D5326" t="s">
        <v>102</v>
      </c>
      <c r="E5326" t="s">
        <v>28176</v>
      </c>
      <c r="F5326">
        <v>2</v>
      </c>
    </row>
    <row r="5327" spans="1:6" x14ac:dyDescent="0.25">
      <c r="A5327" t="s">
        <v>100</v>
      </c>
      <c r="B5327">
        <v>2010</v>
      </c>
      <c r="C5327" t="s">
        <v>21</v>
      </c>
      <c r="D5327" t="s">
        <v>39</v>
      </c>
      <c r="E5327" t="s">
        <v>28177</v>
      </c>
      <c r="F5327">
        <v>10</v>
      </c>
    </row>
    <row r="5328" spans="1:6" x14ac:dyDescent="0.25">
      <c r="A5328" t="s">
        <v>100</v>
      </c>
      <c r="B5328">
        <v>2010</v>
      </c>
      <c r="C5328" t="s">
        <v>21</v>
      </c>
      <c r="D5328" t="s">
        <v>103</v>
      </c>
      <c r="E5328" t="s">
        <v>28178</v>
      </c>
      <c r="F5328">
        <v>28</v>
      </c>
    </row>
    <row r="5329" spans="1:6" x14ac:dyDescent="0.25">
      <c r="A5329" t="s">
        <v>100</v>
      </c>
      <c r="B5329">
        <v>2010</v>
      </c>
      <c r="C5329" t="s">
        <v>17</v>
      </c>
      <c r="D5329" t="s">
        <v>38</v>
      </c>
      <c r="E5329" t="s">
        <v>28179</v>
      </c>
      <c r="F5329">
        <v>6</v>
      </c>
    </row>
    <row r="5330" spans="1:6" x14ac:dyDescent="0.25">
      <c r="A5330" t="s">
        <v>100</v>
      </c>
      <c r="B5330">
        <v>2010</v>
      </c>
      <c r="C5330" t="s">
        <v>17</v>
      </c>
      <c r="D5330" t="s">
        <v>40</v>
      </c>
      <c r="E5330" t="s">
        <v>28180</v>
      </c>
      <c r="F5330">
        <v>1</v>
      </c>
    </row>
    <row r="5331" spans="1:6" x14ac:dyDescent="0.25">
      <c r="A5331" t="s">
        <v>100</v>
      </c>
      <c r="B5331">
        <v>2010</v>
      </c>
      <c r="C5331" t="s">
        <v>17</v>
      </c>
      <c r="D5331" t="s">
        <v>102</v>
      </c>
      <c r="E5331" t="s">
        <v>28181</v>
      </c>
      <c r="F5331">
        <v>12</v>
      </c>
    </row>
    <row r="5332" spans="1:6" x14ac:dyDescent="0.25">
      <c r="A5332" t="s">
        <v>100</v>
      </c>
      <c r="B5332">
        <v>2010</v>
      </c>
      <c r="C5332" t="s">
        <v>17</v>
      </c>
      <c r="D5332" t="s">
        <v>107</v>
      </c>
      <c r="E5332" t="s">
        <v>28182</v>
      </c>
      <c r="F5332">
        <v>18</v>
      </c>
    </row>
    <row r="5333" spans="1:6" x14ac:dyDescent="0.25">
      <c r="A5333" t="s">
        <v>100</v>
      </c>
      <c r="B5333">
        <v>2010</v>
      </c>
      <c r="C5333" t="s">
        <v>17</v>
      </c>
      <c r="D5333" t="s">
        <v>39</v>
      </c>
      <c r="E5333" t="s">
        <v>28183</v>
      </c>
      <c r="F5333">
        <v>28</v>
      </c>
    </row>
    <row r="5334" spans="1:6" x14ac:dyDescent="0.25">
      <c r="A5334" t="s">
        <v>100</v>
      </c>
      <c r="B5334">
        <v>2010</v>
      </c>
      <c r="C5334" t="s">
        <v>17</v>
      </c>
      <c r="D5334" t="s">
        <v>103</v>
      </c>
      <c r="E5334" t="s">
        <v>28184</v>
      </c>
      <c r="F5334">
        <v>137</v>
      </c>
    </row>
    <row r="5335" spans="1:6" x14ac:dyDescent="0.25">
      <c r="A5335" t="s">
        <v>100</v>
      </c>
      <c r="B5335">
        <v>2010</v>
      </c>
      <c r="C5335" t="s">
        <v>15</v>
      </c>
      <c r="D5335" t="s">
        <v>38</v>
      </c>
      <c r="E5335" t="s">
        <v>28185</v>
      </c>
      <c r="F5335">
        <v>2</v>
      </c>
    </row>
    <row r="5336" spans="1:6" x14ac:dyDescent="0.25">
      <c r="A5336" t="s">
        <v>100</v>
      </c>
      <c r="B5336">
        <v>2010</v>
      </c>
      <c r="C5336" t="s">
        <v>15</v>
      </c>
      <c r="D5336" t="s">
        <v>102</v>
      </c>
      <c r="E5336" t="s">
        <v>28186</v>
      </c>
      <c r="F5336">
        <v>9</v>
      </c>
    </row>
    <row r="5337" spans="1:6" x14ac:dyDescent="0.25">
      <c r="A5337" t="s">
        <v>100</v>
      </c>
      <c r="B5337">
        <v>2010</v>
      </c>
      <c r="C5337" t="s">
        <v>15</v>
      </c>
      <c r="D5337" t="s">
        <v>107</v>
      </c>
      <c r="E5337" t="s">
        <v>28187</v>
      </c>
      <c r="F5337">
        <v>6</v>
      </c>
    </row>
    <row r="5338" spans="1:6" x14ac:dyDescent="0.25">
      <c r="A5338" t="s">
        <v>100</v>
      </c>
      <c r="B5338">
        <v>2010</v>
      </c>
      <c r="C5338" t="s">
        <v>15</v>
      </c>
      <c r="D5338" t="s">
        <v>39</v>
      </c>
      <c r="E5338" t="s">
        <v>28188</v>
      </c>
      <c r="F5338">
        <v>3</v>
      </c>
    </row>
    <row r="5339" spans="1:6" x14ac:dyDescent="0.25">
      <c r="A5339" t="s">
        <v>100</v>
      </c>
      <c r="B5339">
        <v>2010</v>
      </c>
      <c r="C5339" t="s">
        <v>15</v>
      </c>
      <c r="D5339" t="s">
        <v>103</v>
      </c>
      <c r="E5339" t="s">
        <v>28189</v>
      </c>
      <c r="F5339">
        <v>27</v>
      </c>
    </row>
    <row r="5340" spans="1:6" x14ac:dyDescent="0.25">
      <c r="A5340" t="s">
        <v>100</v>
      </c>
      <c r="B5340">
        <v>2010</v>
      </c>
      <c r="C5340" t="s">
        <v>19</v>
      </c>
      <c r="D5340" t="s">
        <v>38</v>
      </c>
      <c r="E5340" t="s">
        <v>28190</v>
      </c>
      <c r="F5340">
        <v>4</v>
      </c>
    </row>
    <row r="5341" spans="1:6" x14ac:dyDescent="0.25">
      <c r="A5341" t="s">
        <v>100</v>
      </c>
      <c r="B5341">
        <v>2010</v>
      </c>
      <c r="C5341" t="s">
        <v>19</v>
      </c>
      <c r="D5341" t="s">
        <v>40</v>
      </c>
      <c r="E5341" t="s">
        <v>28191</v>
      </c>
      <c r="F5341">
        <v>1</v>
      </c>
    </row>
    <row r="5342" spans="1:6" x14ac:dyDescent="0.25">
      <c r="A5342" t="s">
        <v>100</v>
      </c>
      <c r="B5342">
        <v>2010</v>
      </c>
      <c r="C5342" t="s">
        <v>19</v>
      </c>
      <c r="D5342" t="s">
        <v>102</v>
      </c>
      <c r="E5342" t="s">
        <v>28192</v>
      </c>
      <c r="F5342">
        <v>10</v>
      </c>
    </row>
    <row r="5343" spans="1:6" x14ac:dyDescent="0.25">
      <c r="A5343" t="s">
        <v>100</v>
      </c>
      <c r="B5343">
        <v>2010</v>
      </c>
      <c r="C5343" t="s">
        <v>19</v>
      </c>
      <c r="D5343" t="s">
        <v>107</v>
      </c>
      <c r="E5343" t="s">
        <v>28193</v>
      </c>
      <c r="F5343">
        <v>12</v>
      </c>
    </row>
    <row r="5344" spans="1:6" x14ac:dyDescent="0.25">
      <c r="A5344" t="s">
        <v>100</v>
      </c>
      <c r="B5344">
        <v>2010</v>
      </c>
      <c r="C5344" t="s">
        <v>19</v>
      </c>
      <c r="D5344" t="s">
        <v>39</v>
      </c>
      <c r="E5344" t="s">
        <v>28194</v>
      </c>
      <c r="F5344">
        <v>12</v>
      </c>
    </row>
    <row r="5345" spans="1:6" x14ac:dyDescent="0.25">
      <c r="A5345" t="s">
        <v>100</v>
      </c>
      <c r="B5345">
        <v>2010</v>
      </c>
      <c r="C5345" t="s">
        <v>19</v>
      </c>
      <c r="D5345" t="s">
        <v>103</v>
      </c>
      <c r="E5345" t="s">
        <v>28195</v>
      </c>
      <c r="F5345">
        <v>119</v>
      </c>
    </row>
    <row r="5346" spans="1:6" x14ac:dyDescent="0.25">
      <c r="A5346" t="s">
        <v>100</v>
      </c>
      <c r="B5346">
        <v>2010</v>
      </c>
      <c r="C5346" t="s">
        <v>20</v>
      </c>
      <c r="D5346" t="s">
        <v>38</v>
      </c>
      <c r="E5346" t="s">
        <v>28196</v>
      </c>
      <c r="F5346">
        <v>3</v>
      </c>
    </row>
    <row r="5347" spans="1:6" x14ac:dyDescent="0.25">
      <c r="A5347" t="s">
        <v>100</v>
      </c>
      <c r="B5347">
        <v>2010</v>
      </c>
      <c r="C5347" t="s">
        <v>20</v>
      </c>
      <c r="D5347" t="s">
        <v>102</v>
      </c>
      <c r="E5347" t="s">
        <v>28197</v>
      </c>
      <c r="F5347">
        <v>6</v>
      </c>
    </row>
    <row r="5348" spans="1:6" x14ac:dyDescent="0.25">
      <c r="A5348" t="s">
        <v>100</v>
      </c>
      <c r="B5348">
        <v>2010</v>
      </c>
      <c r="C5348" t="s">
        <v>20</v>
      </c>
      <c r="D5348" t="s">
        <v>107</v>
      </c>
      <c r="E5348" t="s">
        <v>28198</v>
      </c>
      <c r="F5348">
        <v>1</v>
      </c>
    </row>
    <row r="5349" spans="1:6" x14ac:dyDescent="0.25">
      <c r="A5349" t="s">
        <v>100</v>
      </c>
      <c r="B5349">
        <v>2010</v>
      </c>
      <c r="C5349" t="s">
        <v>20</v>
      </c>
      <c r="D5349" t="s">
        <v>39</v>
      </c>
      <c r="E5349" t="s">
        <v>28199</v>
      </c>
      <c r="F5349">
        <v>6</v>
      </c>
    </row>
    <row r="5350" spans="1:6" x14ac:dyDescent="0.25">
      <c r="A5350" t="s">
        <v>100</v>
      </c>
      <c r="B5350">
        <v>2010</v>
      </c>
      <c r="C5350" t="s">
        <v>20</v>
      </c>
      <c r="D5350" t="s">
        <v>103</v>
      </c>
      <c r="E5350" t="s">
        <v>28200</v>
      </c>
      <c r="F5350">
        <v>49</v>
      </c>
    </row>
    <row r="5351" spans="1:6" x14ac:dyDescent="0.25">
      <c r="A5351" t="s">
        <v>100</v>
      </c>
      <c r="B5351">
        <v>2010</v>
      </c>
      <c r="C5351" t="s">
        <v>18</v>
      </c>
      <c r="D5351" t="s">
        <v>38</v>
      </c>
      <c r="E5351" t="s">
        <v>28201</v>
      </c>
      <c r="F5351">
        <v>2</v>
      </c>
    </row>
    <row r="5352" spans="1:6" x14ac:dyDescent="0.25">
      <c r="A5352" t="s">
        <v>100</v>
      </c>
      <c r="B5352">
        <v>2010</v>
      </c>
      <c r="C5352" t="s">
        <v>18</v>
      </c>
      <c r="D5352" t="s">
        <v>40</v>
      </c>
      <c r="E5352" t="s">
        <v>28202</v>
      </c>
      <c r="F5352">
        <v>1</v>
      </c>
    </row>
    <row r="5353" spans="1:6" x14ac:dyDescent="0.25">
      <c r="A5353" t="s">
        <v>100</v>
      </c>
      <c r="B5353">
        <v>2010</v>
      </c>
      <c r="C5353" t="s">
        <v>18</v>
      </c>
      <c r="D5353" t="s">
        <v>102</v>
      </c>
      <c r="E5353" t="s">
        <v>28203</v>
      </c>
      <c r="F5353">
        <v>4</v>
      </c>
    </row>
    <row r="5354" spans="1:6" x14ac:dyDescent="0.25">
      <c r="A5354" t="s">
        <v>100</v>
      </c>
      <c r="B5354">
        <v>2010</v>
      </c>
      <c r="C5354" t="s">
        <v>18</v>
      </c>
      <c r="D5354" t="s">
        <v>107</v>
      </c>
      <c r="E5354" t="s">
        <v>28204</v>
      </c>
      <c r="F5354">
        <v>6</v>
      </c>
    </row>
    <row r="5355" spans="1:6" x14ac:dyDescent="0.25">
      <c r="A5355" t="s">
        <v>100</v>
      </c>
      <c r="B5355">
        <v>2010</v>
      </c>
      <c r="C5355" t="s">
        <v>18</v>
      </c>
      <c r="D5355" t="s">
        <v>39</v>
      </c>
      <c r="E5355" t="s">
        <v>28205</v>
      </c>
      <c r="F5355">
        <v>14</v>
      </c>
    </row>
    <row r="5356" spans="1:6" x14ac:dyDescent="0.25">
      <c r="A5356" t="s">
        <v>100</v>
      </c>
      <c r="B5356">
        <v>2010</v>
      </c>
      <c r="C5356" t="s">
        <v>18</v>
      </c>
      <c r="D5356" t="s">
        <v>103</v>
      </c>
      <c r="E5356" t="s">
        <v>28206</v>
      </c>
      <c r="F5356">
        <v>80</v>
      </c>
    </row>
    <row r="5357" spans="1:6" x14ac:dyDescent="0.25">
      <c r="A5357" t="s">
        <v>100</v>
      </c>
      <c r="B5357">
        <v>2011</v>
      </c>
      <c r="C5357" t="s">
        <v>14</v>
      </c>
      <c r="D5357" t="s">
        <v>38</v>
      </c>
      <c r="E5357" t="s">
        <v>28207</v>
      </c>
      <c r="F5357">
        <v>1</v>
      </c>
    </row>
    <row r="5358" spans="1:6" x14ac:dyDescent="0.25">
      <c r="A5358" t="s">
        <v>100</v>
      </c>
      <c r="B5358">
        <v>2011</v>
      </c>
      <c r="C5358" t="s">
        <v>14</v>
      </c>
      <c r="D5358" t="s">
        <v>40</v>
      </c>
      <c r="E5358" t="s">
        <v>28208</v>
      </c>
      <c r="F5358">
        <v>1</v>
      </c>
    </row>
    <row r="5359" spans="1:6" x14ac:dyDescent="0.25">
      <c r="A5359" t="s">
        <v>100</v>
      </c>
      <c r="B5359">
        <v>2011</v>
      </c>
      <c r="C5359" t="s">
        <v>14</v>
      </c>
      <c r="D5359" t="s">
        <v>102</v>
      </c>
      <c r="E5359" t="s">
        <v>28209</v>
      </c>
      <c r="F5359">
        <v>13</v>
      </c>
    </row>
    <row r="5360" spans="1:6" x14ac:dyDescent="0.25">
      <c r="A5360" t="s">
        <v>100</v>
      </c>
      <c r="B5360">
        <v>2011</v>
      </c>
      <c r="C5360" t="s">
        <v>14</v>
      </c>
      <c r="D5360" t="s">
        <v>107</v>
      </c>
      <c r="E5360" t="s">
        <v>28210</v>
      </c>
      <c r="F5360">
        <v>12</v>
      </c>
    </row>
    <row r="5361" spans="1:6" x14ac:dyDescent="0.25">
      <c r="A5361" t="s">
        <v>100</v>
      </c>
      <c r="B5361">
        <v>2011</v>
      </c>
      <c r="C5361" t="s">
        <v>14</v>
      </c>
      <c r="D5361" t="s">
        <v>39</v>
      </c>
      <c r="E5361" t="s">
        <v>28211</v>
      </c>
      <c r="F5361">
        <v>28</v>
      </c>
    </row>
    <row r="5362" spans="1:6" x14ac:dyDescent="0.25">
      <c r="A5362" t="s">
        <v>100</v>
      </c>
      <c r="B5362">
        <v>2011</v>
      </c>
      <c r="C5362" t="s">
        <v>14</v>
      </c>
      <c r="D5362" t="s">
        <v>103</v>
      </c>
      <c r="E5362" t="s">
        <v>28212</v>
      </c>
      <c r="F5362">
        <v>134</v>
      </c>
    </row>
    <row r="5363" spans="1:6" x14ac:dyDescent="0.25">
      <c r="A5363" t="s">
        <v>100</v>
      </c>
      <c r="B5363">
        <v>2011</v>
      </c>
      <c r="C5363" t="s">
        <v>12</v>
      </c>
      <c r="D5363" t="s">
        <v>102</v>
      </c>
      <c r="E5363" t="s">
        <v>28213</v>
      </c>
      <c r="F5363">
        <v>1</v>
      </c>
    </row>
    <row r="5364" spans="1:6" x14ac:dyDescent="0.25">
      <c r="A5364" t="s">
        <v>100</v>
      </c>
      <c r="B5364">
        <v>2011</v>
      </c>
      <c r="C5364" t="s">
        <v>12</v>
      </c>
      <c r="D5364" t="s">
        <v>107</v>
      </c>
      <c r="E5364" t="s">
        <v>28214</v>
      </c>
      <c r="F5364">
        <v>1</v>
      </c>
    </row>
    <row r="5365" spans="1:6" x14ac:dyDescent="0.25">
      <c r="A5365" t="s">
        <v>100</v>
      </c>
      <c r="B5365">
        <v>2011</v>
      </c>
      <c r="C5365" t="s">
        <v>12</v>
      </c>
      <c r="D5365" t="s">
        <v>39</v>
      </c>
      <c r="E5365" t="s">
        <v>28215</v>
      </c>
      <c r="F5365">
        <v>5</v>
      </c>
    </row>
    <row r="5366" spans="1:6" x14ac:dyDescent="0.25">
      <c r="A5366" t="s">
        <v>100</v>
      </c>
      <c r="B5366">
        <v>2011</v>
      </c>
      <c r="C5366" t="s">
        <v>12</v>
      </c>
      <c r="D5366" t="s">
        <v>103</v>
      </c>
      <c r="E5366" t="s">
        <v>28216</v>
      </c>
      <c r="F5366">
        <v>21</v>
      </c>
    </row>
    <row r="5367" spans="1:6" x14ac:dyDescent="0.25">
      <c r="A5367" t="s">
        <v>100</v>
      </c>
      <c r="B5367">
        <v>2011</v>
      </c>
      <c r="C5367" t="s">
        <v>22</v>
      </c>
      <c r="D5367" t="s">
        <v>38</v>
      </c>
      <c r="E5367" t="s">
        <v>28217</v>
      </c>
      <c r="F5367">
        <v>4</v>
      </c>
    </row>
    <row r="5368" spans="1:6" x14ac:dyDescent="0.25">
      <c r="A5368" t="s">
        <v>100</v>
      </c>
      <c r="B5368">
        <v>2011</v>
      </c>
      <c r="C5368" t="s">
        <v>22</v>
      </c>
      <c r="D5368" t="s">
        <v>102</v>
      </c>
      <c r="E5368" t="s">
        <v>28218</v>
      </c>
      <c r="F5368">
        <v>8</v>
      </c>
    </row>
    <row r="5369" spans="1:6" x14ac:dyDescent="0.25">
      <c r="A5369" t="s">
        <v>100</v>
      </c>
      <c r="B5369">
        <v>2011</v>
      </c>
      <c r="C5369" t="s">
        <v>22</v>
      </c>
      <c r="D5369" t="s">
        <v>107</v>
      </c>
      <c r="E5369" t="s">
        <v>28219</v>
      </c>
      <c r="F5369">
        <v>2</v>
      </c>
    </row>
    <row r="5370" spans="1:6" x14ac:dyDescent="0.25">
      <c r="A5370" t="s">
        <v>100</v>
      </c>
      <c r="B5370">
        <v>2011</v>
      </c>
      <c r="C5370" t="s">
        <v>22</v>
      </c>
      <c r="D5370" t="s">
        <v>39</v>
      </c>
      <c r="E5370" t="s">
        <v>28220</v>
      </c>
      <c r="F5370">
        <v>33</v>
      </c>
    </row>
    <row r="5371" spans="1:6" x14ac:dyDescent="0.25">
      <c r="A5371" t="s">
        <v>100</v>
      </c>
      <c r="B5371">
        <v>2011</v>
      </c>
      <c r="C5371" t="s">
        <v>22</v>
      </c>
      <c r="D5371" t="s">
        <v>103</v>
      </c>
      <c r="E5371" t="s">
        <v>28221</v>
      </c>
      <c r="F5371">
        <v>95</v>
      </c>
    </row>
    <row r="5372" spans="1:6" x14ac:dyDescent="0.25">
      <c r="A5372" t="s">
        <v>100</v>
      </c>
      <c r="B5372">
        <v>2011</v>
      </c>
      <c r="C5372" t="s">
        <v>23</v>
      </c>
      <c r="D5372" t="s">
        <v>38</v>
      </c>
      <c r="E5372" t="s">
        <v>28222</v>
      </c>
      <c r="F5372">
        <v>2</v>
      </c>
    </row>
    <row r="5373" spans="1:6" x14ac:dyDescent="0.25">
      <c r="A5373" t="s">
        <v>100</v>
      </c>
      <c r="B5373">
        <v>2011</v>
      </c>
      <c r="C5373" t="s">
        <v>23</v>
      </c>
      <c r="D5373" t="s">
        <v>40</v>
      </c>
      <c r="E5373" t="s">
        <v>28223</v>
      </c>
      <c r="F5373">
        <v>2</v>
      </c>
    </row>
    <row r="5374" spans="1:6" x14ac:dyDescent="0.25">
      <c r="A5374" t="s">
        <v>100</v>
      </c>
      <c r="B5374">
        <v>2011</v>
      </c>
      <c r="C5374" t="s">
        <v>23</v>
      </c>
      <c r="D5374" t="s">
        <v>102</v>
      </c>
      <c r="E5374" t="s">
        <v>28224</v>
      </c>
      <c r="F5374">
        <v>9</v>
      </c>
    </row>
    <row r="5375" spans="1:6" x14ac:dyDescent="0.25">
      <c r="A5375" t="s">
        <v>100</v>
      </c>
      <c r="B5375">
        <v>2011</v>
      </c>
      <c r="C5375" t="s">
        <v>23</v>
      </c>
      <c r="D5375" t="s">
        <v>107</v>
      </c>
      <c r="E5375" t="s">
        <v>28225</v>
      </c>
      <c r="F5375">
        <v>9</v>
      </c>
    </row>
    <row r="5376" spans="1:6" x14ac:dyDescent="0.25">
      <c r="A5376" t="s">
        <v>100</v>
      </c>
      <c r="B5376">
        <v>2011</v>
      </c>
      <c r="C5376" t="s">
        <v>23</v>
      </c>
      <c r="D5376" t="s">
        <v>39</v>
      </c>
      <c r="E5376" t="s">
        <v>28226</v>
      </c>
      <c r="F5376">
        <v>11</v>
      </c>
    </row>
    <row r="5377" spans="1:6" x14ac:dyDescent="0.25">
      <c r="A5377" t="s">
        <v>100</v>
      </c>
      <c r="B5377">
        <v>2011</v>
      </c>
      <c r="C5377" t="s">
        <v>23</v>
      </c>
      <c r="D5377" t="s">
        <v>103</v>
      </c>
      <c r="E5377" t="s">
        <v>28227</v>
      </c>
      <c r="F5377">
        <v>106</v>
      </c>
    </row>
    <row r="5378" spans="1:6" x14ac:dyDescent="0.25">
      <c r="A5378" t="s">
        <v>100</v>
      </c>
      <c r="B5378">
        <v>2011</v>
      </c>
      <c r="C5378" t="s">
        <v>21</v>
      </c>
      <c r="D5378" t="s">
        <v>102</v>
      </c>
      <c r="E5378" t="s">
        <v>28228</v>
      </c>
      <c r="F5378">
        <v>1</v>
      </c>
    </row>
    <row r="5379" spans="1:6" x14ac:dyDescent="0.25">
      <c r="A5379" t="s">
        <v>100</v>
      </c>
      <c r="B5379">
        <v>2011</v>
      </c>
      <c r="C5379" t="s">
        <v>21</v>
      </c>
      <c r="D5379" t="s">
        <v>107</v>
      </c>
      <c r="E5379" t="s">
        <v>28229</v>
      </c>
      <c r="F5379">
        <v>1</v>
      </c>
    </row>
    <row r="5380" spans="1:6" x14ac:dyDescent="0.25">
      <c r="A5380" t="s">
        <v>100</v>
      </c>
      <c r="B5380">
        <v>2011</v>
      </c>
      <c r="C5380" t="s">
        <v>21</v>
      </c>
      <c r="D5380" t="s">
        <v>39</v>
      </c>
      <c r="E5380" t="s">
        <v>28230</v>
      </c>
      <c r="F5380">
        <v>11</v>
      </c>
    </row>
    <row r="5381" spans="1:6" x14ac:dyDescent="0.25">
      <c r="A5381" t="s">
        <v>100</v>
      </c>
      <c r="B5381">
        <v>2011</v>
      </c>
      <c r="C5381" t="s">
        <v>21</v>
      </c>
      <c r="D5381" t="s">
        <v>103</v>
      </c>
      <c r="E5381" t="s">
        <v>28231</v>
      </c>
      <c r="F5381">
        <v>28</v>
      </c>
    </row>
    <row r="5382" spans="1:6" x14ac:dyDescent="0.25">
      <c r="A5382" t="s">
        <v>100</v>
      </c>
      <c r="B5382">
        <v>2011</v>
      </c>
      <c r="C5382" t="s">
        <v>17</v>
      </c>
      <c r="D5382" t="s">
        <v>38</v>
      </c>
      <c r="E5382" t="s">
        <v>28232</v>
      </c>
      <c r="F5382">
        <v>1</v>
      </c>
    </row>
    <row r="5383" spans="1:6" x14ac:dyDescent="0.25">
      <c r="A5383" t="s">
        <v>100</v>
      </c>
      <c r="B5383">
        <v>2011</v>
      </c>
      <c r="C5383" t="s">
        <v>17</v>
      </c>
      <c r="D5383" t="s">
        <v>40</v>
      </c>
      <c r="E5383" t="s">
        <v>28233</v>
      </c>
      <c r="F5383">
        <v>1</v>
      </c>
    </row>
    <row r="5384" spans="1:6" x14ac:dyDescent="0.25">
      <c r="A5384" t="s">
        <v>100</v>
      </c>
      <c r="B5384">
        <v>2011</v>
      </c>
      <c r="C5384" t="s">
        <v>17</v>
      </c>
      <c r="D5384" t="s">
        <v>102</v>
      </c>
      <c r="E5384" t="s">
        <v>28234</v>
      </c>
      <c r="F5384">
        <v>21</v>
      </c>
    </row>
    <row r="5385" spans="1:6" x14ac:dyDescent="0.25">
      <c r="A5385" t="s">
        <v>100</v>
      </c>
      <c r="B5385">
        <v>2011</v>
      </c>
      <c r="C5385" t="s">
        <v>17</v>
      </c>
      <c r="D5385" t="s">
        <v>107</v>
      </c>
      <c r="E5385" t="s">
        <v>28235</v>
      </c>
      <c r="F5385">
        <v>8</v>
      </c>
    </row>
    <row r="5386" spans="1:6" x14ac:dyDescent="0.25">
      <c r="A5386" t="s">
        <v>100</v>
      </c>
      <c r="B5386">
        <v>2011</v>
      </c>
      <c r="C5386" t="s">
        <v>17</v>
      </c>
      <c r="D5386" t="s">
        <v>39</v>
      </c>
      <c r="E5386" t="s">
        <v>28236</v>
      </c>
      <c r="F5386">
        <v>14</v>
      </c>
    </row>
    <row r="5387" spans="1:6" x14ac:dyDescent="0.25">
      <c r="A5387" t="s">
        <v>100</v>
      </c>
      <c r="B5387">
        <v>2011</v>
      </c>
      <c r="C5387" t="s">
        <v>17</v>
      </c>
      <c r="D5387" t="s">
        <v>103</v>
      </c>
      <c r="E5387" t="s">
        <v>28237</v>
      </c>
      <c r="F5387">
        <v>153</v>
      </c>
    </row>
    <row r="5388" spans="1:6" x14ac:dyDescent="0.25">
      <c r="A5388" t="s">
        <v>100</v>
      </c>
      <c r="B5388">
        <v>2011</v>
      </c>
      <c r="C5388" t="s">
        <v>15</v>
      </c>
      <c r="D5388" t="s">
        <v>38</v>
      </c>
      <c r="E5388" t="s">
        <v>28238</v>
      </c>
      <c r="F5388">
        <v>2</v>
      </c>
    </row>
    <row r="5389" spans="1:6" x14ac:dyDescent="0.25">
      <c r="A5389" t="s">
        <v>100</v>
      </c>
      <c r="B5389">
        <v>2011</v>
      </c>
      <c r="C5389" t="s">
        <v>15</v>
      </c>
      <c r="D5389" t="s">
        <v>102</v>
      </c>
      <c r="E5389" t="s">
        <v>28239</v>
      </c>
      <c r="F5389">
        <v>5</v>
      </c>
    </row>
    <row r="5390" spans="1:6" x14ac:dyDescent="0.25">
      <c r="A5390" t="s">
        <v>100</v>
      </c>
      <c r="B5390">
        <v>2011</v>
      </c>
      <c r="C5390" t="s">
        <v>15</v>
      </c>
      <c r="D5390" t="s">
        <v>107</v>
      </c>
      <c r="E5390" t="s">
        <v>28240</v>
      </c>
      <c r="F5390">
        <v>2</v>
      </c>
    </row>
    <row r="5391" spans="1:6" x14ac:dyDescent="0.25">
      <c r="A5391" t="s">
        <v>100</v>
      </c>
      <c r="B5391">
        <v>2011</v>
      </c>
      <c r="C5391" t="s">
        <v>15</v>
      </c>
      <c r="D5391" t="s">
        <v>39</v>
      </c>
      <c r="E5391" t="s">
        <v>28241</v>
      </c>
      <c r="F5391">
        <v>6</v>
      </c>
    </row>
    <row r="5392" spans="1:6" x14ac:dyDescent="0.25">
      <c r="A5392" t="s">
        <v>100</v>
      </c>
      <c r="B5392">
        <v>2011</v>
      </c>
      <c r="C5392" t="s">
        <v>15</v>
      </c>
      <c r="D5392" t="s">
        <v>103</v>
      </c>
      <c r="E5392" t="s">
        <v>28242</v>
      </c>
      <c r="F5392">
        <v>30</v>
      </c>
    </row>
    <row r="5393" spans="1:6" x14ac:dyDescent="0.25">
      <c r="A5393" t="s">
        <v>100</v>
      </c>
      <c r="B5393">
        <v>2011</v>
      </c>
      <c r="C5393" t="s">
        <v>19</v>
      </c>
      <c r="D5393" t="s">
        <v>38</v>
      </c>
      <c r="E5393" t="s">
        <v>28243</v>
      </c>
      <c r="F5393">
        <v>5</v>
      </c>
    </row>
    <row r="5394" spans="1:6" x14ac:dyDescent="0.25">
      <c r="A5394" t="s">
        <v>100</v>
      </c>
      <c r="B5394">
        <v>2011</v>
      </c>
      <c r="C5394" t="s">
        <v>19</v>
      </c>
      <c r="D5394" t="s">
        <v>102</v>
      </c>
      <c r="E5394" t="s">
        <v>28244</v>
      </c>
      <c r="F5394">
        <v>21</v>
      </c>
    </row>
    <row r="5395" spans="1:6" x14ac:dyDescent="0.25">
      <c r="A5395" t="s">
        <v>100</v>
      </c>
      <c r="B5395">
        <v>2011</v>
      </c>
      <c r="C5395" t="s">
        <v>19</v>
      </c>
      <c r="D5395" t="s">
        <v>107</v>
      </c>
      <c r="E5395" t="s">
        <v>28245</v>
      </c>
      <c r="F5395">
        <v>6</v>
      </c>
    </row>
    <row r="5396" spans="1:6" x14ac:dyDescent="0.25">
      <c r="A5396" t="s">
        <v>100</v>
      </c>
      <c r="B5396">
        <v>2011</v>
      </c>
      <c r="C5396" t="s">
        <v>19</v>
      </c>
      <c r="D5396" t="s">
        <v>39</v>
      </c>
      <c r="E5396" t="s">
        <v>28246</v>
      </c>
      <c r="F5396">
        <v>16</v>
      </c>
    </row>
    <row r="5397" spans="1:6" x14ac:dyDescent="0.25">
      <c r="A5397" t="s">
        <v>100</v>
      </c>
      <c r="B5397">
        <v>2011</v>
      </c>
      <c r="C5397" t="s">
        <v>19</v>
      </c>
      <c r="D5397" t="s">
        <v>103</v>
      </c>
      <c r="E5397" t="s">
        <v>28247</v>
      </c>
      <c r="F5397">
        <v>125</v>
      </c>
    </row>
    <row r="5398" spans="1:6" x14ac:dyDescent="0.25">
      <c r="A5398" t="s">
        <v>100</v>
      </c>
      <c r="B5398">
        <v>2011</v>
      </c>
      <c r="C5398" t="s">
        <v>20</v>
      </c>
      <c r="D5398" t="s">
        <v>102</v>
      </c>
      <c r="E5398" t="s">
        <v>28248</v>
      </c>
      <c r="F5398">
        <v>1</v>
      </c>
    </row>
    <row r="5399" spans="1:6" x14ac:dyDescent="0.25">
      <c r="A5399" t="s">
        <v>100</v>
      </c>
      <c r="B5399">
        <v>2011</v>
      </c>
      <c r="C5399" t="s">
        <v>20</v>
      </c>
      <c r="D5399" t="s">
        <v>107</v>
      </c>
      <c r="E5399" t="s">
        <v>28249</v>
      </c>
      <c r="F5399">
        <v>2</v>
      </c>
    </row>
    <row r="5400" spans="1:6" x14ac:dyDescent="0.25">
      <c r="A5400" t="s">
        <v>100</v>
      </c>
      <c r="B5400">
        <v>2011</v>
      </c>
      <c r="C5400" t="s">
        <v>20</v>
      </c>
      <c r="D5400" t="s">
        <v>39</v>
      </c>
      <c r="E5400" t="s">
        <v>28250</v>
      </c>
      <c r="F5400">
        <v>2</v>
      </c>
    </row>
    <row r="5401" spans="1:6" x14ac:dyDescent="0.25">
      <c r="A5401" t="s">
        <v>100</v>
      </c>
      <c r="B5401">
        <v>2011</v>
      </c>
      <c r="C5401" t="s">
        <v>20</v>
      </c>
      <c r="D5401" t="s">
        <v>103</v>
      </c>
      <c r="E5401" t="s">
        <v>28251</v>
      </c>
      <c r="F5401">
        <v>17</v>
      </c>
    </row>
    <row r="5402" spans="1:6" x14ac:dyDescent="0.25">
      <c r="A5402" t="s">
        <v>100</v>
      </c>
      <c r="B5402">
        <v>2011</v>
      </c>
      <c r="C5402" t="s">
        <v>18</v>
      </c>
      <c r="D5402" t="s">
        <v>38</v>
      </c>
      <c r="E5402" t="s">
        <v>28252</v>
      </c>
      <c r="F5402">
        <v>2</v>
      </c>
    </row>
    <row r="5403" spans="1:6" x14ac:dyDescent="0.25">
      <c r="A5403" t="s">
        <v>100</v>
      </c>
      <c r="B5403">
        <v>2011</v>
      </c>
      <c r="C5403" t="s">
        <v>18</v>
      </c>
      <c r="D5403" t="s">
        <v>102</v>
      </c>
      <c r="E5403" t="s">
        <v>28253</v>
      </c>
      <c r="F5403">
        <v>8</v>
      </c>
    </row>
    <row r="5404" spans="1:6" x14ac:dyDescent="0.25">
      <c r="A5404" t="s">
        <v>100</v>
      </c>
      <c r="B5404">
        <v>2011</v>
      </c>
      <c r="C5404" t="s">
        <v>18</v>
      </c>
      <c r="D5404" t="s">
        <v>107</v>
      </c>
      <c r="E5404" t="s">
        <v>28254</v>
      </c>
      <c r="F5404">
        <v>6</v>
      </c>
    </row>
    <row r="5405" spans="1:6" x14ac:dyDescent="0.25">
      <c r="A5405" t="s">
        <v>100</v>
      </c>
      <c r="B5405">
        <v>2011</v>
      </c>
      <c r="C5405" t="s">
        <v>18</v>
      </c>
      <c r="D5405" t="s">
        <v>39</v>
      </c>
      <c r="E5405" t="s">
        <v>28255</v>
      </c>
      <c r="F5405">
        <v>15</v>
      </c>
    </row>
    <row r="5406" spans="1:6" x14ac:dyDescent="0.25">
      <c r="A5406" t="s">
        <v>100</v>
      </c>
      <c r="B5406">
        <v>2011</v>
      </c>
      <c r="C5406" t="s">
        <v>18</v>
      </c>
      <c r="D5406" t="s">
        <v>103</v>
      </c>
      <c r="E5406" t="s">
        <v>28256</v>
      </c>
      <c r="F5406">
        <v>89</v>
      </c>
    </row>
    <row r="5407" spans="1:6" x14ac:dyDescent="0.25">
      <c r="A5407" t="s">
        <v>100</v>
      </c>
      <c r="B5407">
        <v>2012</v>
      </c>
      <c r="C5407" t="s">
        <v>14</v>
      </c>
      <c r="D5407" t="s">
        <v>38</v>
      </c>
      <c r="E5407" t="s">
        <v>28257</v>
      </c>
      <c r="F5407">
        <v>2</v>
      </c>
    </row>
    <row r="5408" spans="1:6" x14ac:dyDescent="0.25">
      <c r="A5408" t="s">
        <v>100</v>
      </c>
      <c r="B5408">
        <v>2012</v>
      </c>
      <c r="C5408" t="s">
        <v>14</v>
      </c>
      <c r="D5408" t="s">
        <v>40</v>
      </c>
      <c r="E5408" t="s">
        <v>28258</v>
      </c>
      <c r="F5408">
        <v>1</v>
      </c>
    </row>
    <row r="5409" spans="1:6" x14ac:dyDescent="0.25">
      <c r="A5409" t="s">
        <v>100</v>
      </c>
      <c r="B5409">
        <v>2012</v>
      </c>
      <c r="C5409" t="s">
        <v>14</v>
      </c>
      <c r="D5409" t="s">
        <v>102</v>
      </c>
      <c r="E5409" t="s">
        <v>28259</v>
      </c>
      <c r="F5409">
        <v>11</v>
      </c>
    </row>
    <row r="5410" spans="1:6" x14ac:dyDescent="0.25">
      <c r="A5410" t="s">
        <v>100</v>
      </c>
      <c r="B5410">
        <v>2012</v>
      </c>
      <c r="C5410" t="s">
        <v>14</v>
      </c>
      <c r="D5410" t="s">
        <v>107</v>
      </c>
      <c r="E5410" t="s">
        <v>28260</v>
      </c>
      <c r="F5410">
        <v>11</v>
      </c>
    </row>
    <row r="5411" spans="1:6" x14ac:dyDescent="0.25">
      <c r="A5411" t="s">
        <v>100</v>
      </c>
      <c r="B5411">
        <v>2012</v>
      </c>
      <c r="C5411" t="s">
        <v>14</v>
      </c>
      <c r="D5411" t="s">
        <v>39</v>
      </c>
      <c r="E5411" t="s">
        <v>28261</v>
      </c>
      <c r="F5411">
        <v>25</v>
      </c>
    </row>
    <row r="5412" spans="1:6" x14ac:dyDescent="0.25">
      <c r="A5412" t="s">
        <v>100</v>
      </c>
      <c r="B5412">
        <v>2012</v>
      </c>
      <c r="C5412" t="s">
        <v>14</v>
      </c>
      <c r="D5412" t="s">
        <v>103</v>
      </c>
      <c r="E5412" t="s">
        <v>28262</v>
      </c>
      <c r="F5412">
        <v>130</v>
      </c>
    </row>
    <row r="5413" spans="1:6" x14ac:dyDescent="0.25">
      <c r="A5413" t="s">
        <v>100</v>
      </c>
      <c r="B5413">
        <v>2012</v>
      </c>
      <c r="C5413" t="s">
        <v>12</v>
      </c>
      <c r="D5413" t="s">
        <v>102</v>
      </c>
      <c r="E5413" t="s">
        <v>28263</v>
      </c>
      <c r="F5413">
        <v>3</v>
      </c>
    </row>
    <row r="5414" spans="1:6" x14ac:dyDescent="0.25">
      <c r="A5414" t="s">
        <v>100</v>
      </c>
      <c r="B5414">
        <v>2012</v>
      </c>
      <c r="C5414" t="s">
        <v>12</v>
      </c>
      <c r="D5414" t="s">
        <v>39</v>
      </c>
      <c r="E5414" t="s">
        <v>28264</v>
      </c>
      <c r="F5414">
        <v>5</v>
      </c>
    </row>
    <row r="5415" spans="1:6" x14ac:dyDescent="0.25">
      <c r="A5415" t="s">
        <v>100</v>
      </c>
      <c r="B5415">
        <v>2012</v>
      </c>
      <c r="C5415" t="s">
        <v>12</v>
      </c>
      <c r="D5415" t="s">
        <v>103</v>
      </c>
      <c r="E5415" t="s">
        <v>28265</v>
      </c>
      <c r="F5415">
        <v>20</v>
      </c>
    </row>
    <row r="5416" spans="1:6" x14ac:dyDescent="0.25">
      <c r="A5416" t="s">
        <v>100</v>
      </c>
      <c r="B5416">
        <v>2012</v>
      </c>
      <c r="C5416" t="s">
        <v>22</v>
      </c>
      <c r="D5416" t="s">
        <v>38</v>
      </c>
      <c r="E5416" t="s">
        <v>28266</v>
      </c>
      <c r="F5416">
        <v>8</v>
      </c>
    </row>
    <row r="5417" spans="1:6" x14ac:dyDescent="0.25">
      <c r="A5417" t="s">
        <v>100</v>
      </c>
      <c r="B5417">
        <v>2012</v>
      </c>
      <c r="C5417" t="s">
        <v>22</v>
      </c>
      <c r="D5417" t="s">
        <v>40</v>
      </c>
      <c r="E5417" t="s">
        <v>28267</v>
      </c>
      <c r="F5417">
        <v>3</v>
      </c>
    </row>
    <row r="5418" spans="1:6" x14ac:dyDescent="0.25">
      <c r="A5418" t="s">
        <v>100</v>
      </c>
      <c r="B5418">
        <v>2012</v>
      </c>
      <c r="C5418" t="s">
        <v>22</v>
      </c>
      <c r="D5418" t="s">
        <v>102</v>
      </c>
      <c r="E5418" t="s">
        <v>28268</v>
      </c>
      <c r="F5418">
        <v>6</v>
      </c>
    </row>
    <row r="5419" spans="1:6" x14ac:dyDescent="0.25">
      <c r="A5419" t="s">
        <v>100</v>
      </c>
      <c r="B5419">
        <v>2012</v>
      </c>
      <c r="C5419" t="s">
        <v>22</v>
      </c>
      <c r="D5419" t="s">
        <v>107</v>
      </c>
      <c r="E5419" t="s">
        <v>28269</v>
      </c>
      <c r="F5419">
        <v>14</v>
      </c>
    </row>
    <row r="5420" spans="1:6" x14ac:dyDescent="0.25">
      <c r="A5420" t="s">
        <v>100</v>
      </c>
      <c r="B5420">
        <v>2012</v>
      </c>
      <c r="C5420" t="s">
        <v>22</v>
      </c>
      <c r="D5420" t="s">
        <v>39</v>
      </c>
      <c r="E5420" t="s">
        <v>28270</v>
      </c>
      <c r="F5420">
        <v>19</v>
      </c>
    </row>
    <row r="5421" spans="1:6" x14ac:dyDescent="0.25">
      <c r="A5421" t="s">
        <v>100</v>
      </c>
      <c r="B5421">
        <v>2012</v>
      </c>
      <c r="C5421" t="s">
        <v>22</v>
      </c>
      <c r="D5421" t="s">
        <v>103</v>
      </c>
      <c r="E5421" t="s">
        <v>28271</v>
      </c>
      <c r="F5421">
        <v>97</v>
      </c>
    </row>
    <row r="5422" spans="1:6" x14ac:dyDescent="0.25">
      <c r="A5422" t="s">
        <v>100</v>
      </c>
      <c r="B5422">
        <v>2012</v>
      </c>
      <c r="C5422" t="s">
        <v>23</v>
      </c>
      <c r="D5422" t="s">
        <v>38</v>
      </c>
      <c r="E5422" t="s">
        <v>28272</v>
      </c>
      <c r="F5422">
        <v>9</v>
      </c>
    </row>
    <row r="5423" spans="1:6" x14ac:dyDescent="0.25">
      <c r="A5423" t="s">
        <v>100</v>
      </c>
      <c r="B5423">
        <v>2012</v>
      </c>
      <c r="C5423" t="s">
        <v>23</v>
      </c>
      <c r="D5423" t="s">
        <v>40</v>
      </c>
      <c r="E5423" t="s">
        <v>28273</v>
      </c>
      <c r="F5423">
        <v>2</v>
      </c>
    </row>
    <row r="5424" spans="1:6" x14ac:dyDescent="0.25">
      <c r="A5424" t="s">
        <v>100</v>
      </c>
      <c r="B5424">
        <v>2012</v>
      </c>
      <c r="C5424" t="s">
        <v>23</v>
      </c>
      <c r="D5424" t="s">
        <v>102</v>
      </c>
      <c r="E5424" t="s">
        <v>28274</v>
      </c>
      <c r="F5424">
        <v>4</v>
      </c>
    </row>
    <row r="5425" spans="1:6" x14ac:dyDescent="0.25">
      <c r="A5425" t="s">
        <v>100</v>
      </c>
      <c r="B5425">
        <v>2012</v>
      </c>
      <c r="C5425" t="s">
        <v>23</v>
      </c>
      <c r="D5425" t="s">
        <v>107</v>
      </c>
      <c r="E5425" t="s">
        <v>28275</v>
      </c>
      <c r="F5425">
        <v>10</v>
      </c>
    </row>
    <row r="5426" spans="1:6" x14ac:dyDescent="0.25">
      <c r="A5426" t="s">
        <v>100</v>
      </c>
      <c r="B5426">
        <v>2012</v>
      </c>
      <c r="C5426" t="s">
        <v>23</v>
      </c>
      <c r="D5426" t="s">
        <v>39</v>
      </c>
      <c r="E5426" t="s">
        <v>28276</v>
      </c>
      <c r="F5426">
        <v>12</v>
      </c>
    </row>
    <row r="5427" spans="1:6" x14ac:dyDescent="0.25">
      <c r="A5427" t="s">
        <v>100</v>
      </c>
      <c r="B5427">
        <v>2012</v>
      </c>
      <c r="C5427" t="s">
        <v>23</v>
      </c>
      <c r="D5427" t="s">
        <v>103</v>
      </c>
      <c r="E5427" t="s">
        <v>28277</v>
      </c>
      <c r="F5427">
        <v>115</v>
      </c>
    </row>
    <row r="5428" spans="1:6" x14ac:dyDescent="0.25">
      <c r="A5428" t="s">
        <v>100</v>
      </c>
      <c r="B5428">
        <v>2012</v>
      </c>
      <c r="C5428" t="s">
        <v>21</v>
      </c>
      <c r="D5428" t="s">
        <v>38</v>
      </c>
      <c r="E5428" t="s">
        <v>28278</v>
      </c>
      <c r="F5428">
        <v>3</v>
      </c>
    </row>
    <row r="5429" spans="1:6" x14ac:dyDescent="0.25">
      <c r="A5429" t="s">
        <v>100</v>
      </c>
      <c r="B5429">
        <v>2012</v>
      </c>
      <c r="C5429" t="s">
        <v>21</v>
      </c>
      <c r="D5429" t="s">
        <v>40</v>
      </c>
      <c r="E5429" t="s">
        <v>28279</v>
      </c>
      <c r="F5429">
        <v>1</v>
      </c>
    </row>
    <row r="5430" spans="1:6" x14ac:dyDescent="0.25">
      <c r="A5430" t="s">
        <v>100</v>
      </c>
      <c r="B5430">
        <v>2012</v>
      </c>
      <c r="C5430" t="s">
        <v>21</v>
      </c>
      <c r="D5430" t="s">
        <v>102</v>
      </c>
      <c r="E5430" t="s">
        <v>28280</v>
      </c>
      <c r="F5430">
        <v>2</v>
      </c>
    </row>
    <row r="5431" spans="1:6" x14ac:dyDescent="0.25">
      <c r="A5431" t="s">
        <v>100</v>
      </c>
      <c r="B5431">
        <v>2012</v>
      </c>
      <c r="C5431" t="s">
        <v>21</v>
      </c>
      <c r="D5431" t="s">
        <v>107</v>
      </c>
      <c r="E5431" t="s">
        <v>28281</v>
      </c>
      <c r="F5431">
        <v>2</v>
      </c>
    </row>
    <row r="5432" spans="1:6" x14ac:dyDescent="0.25">
      <c r="A5432" t="s">
        <v>100</v>
      </c>
      <c r="B5432">
        <v>2012</v>
      </c>
      <c r="C5432" t="s">
        <v>21</v>
      </c>
      <c r="D5432" t="s">
        <v>39</v>
      </c>
      <c r="E5432" t="s">
        <v>28282</v>
      </c>
      <c r="F5432">
        <v>7</v>
      </c>
    </row>
    <row r="5433" spans="1:6" x14ac:dyDescent="0.25">
      <c r="A5433" t="s">
        <v>100</v>
      </c>
      <c r="B5433">
        <v>2012</v>
      </c>
      <c r="C5433" t="s">
        <v>21</v>
      </c>
      <c r="D5433" t="s">
        <v>103</v>
      </c>
      <c r="E5433" t="s">
        <v>28283</v>
      </c>
      <c r="F5433">
        <v>29</v>
      </c>
    </row>
    <row r="5434" spans="1:6" x14ac:dyDescent="0.25">
      <c r="A5434" t="s">
        <v>100</v>
      </c>
      <c r="B5434">
        <v>2012</v>
      </c>
      <c r="C5434" t="s">
        <v>17</v>
      </c>
      <c r="D5434" t="s">
        <v>38</v>
      </c>
      <c r="E5434" t="s">
        <v>28284</v>
      </c>
      <c r="F5434">
        <v>8</v>
      </c>
    </row>
    <row r="5435" spans="1:6" x14ac:dyDescent="0.25">
      <c r="A5435" t="s">
        <v>100</v>
      </c>
      <c r="B5435">
        <v>2012</v>
      </c>
      <c r="C5435" t="s">
        <v>17</v>
      </c>
      <c r="D5435" t="s">
        <v>102</v>
      </c>
      <c r="E5435" t="s">
        <v>28285</v>
      </c>
      <c r="F5435">
        <v>18</v>
      </c>
    </row>
    <row r="5436" spans="1:6" x14ac:dyDescent="0.25">
      <c r="A5436" t="s">
        <v>100</v>
      </c>
      <c r="B5436">
        <v>2012</v>
      </c>
      <c r="C5436" t="s">
        <v>17</v>
      </c>
      <c r="D5436" t="s">
        <v>107</v>
      </c>
      <c r="E5436" t="s">
        <v>28286</v>
      </c>
      <c r="F5436">
        <v>22</v>
      </c>
    </row>
    <row r="5437" spans="1:6" x14ac:dyDescent="0.25">
      <c r="A5437" t="s">
        <v>100</v>
      </c>
      <c r="B5437">
        <v>2012</v>
      </c>
      <c r="C5437" t="s">
        <v>17</v>
      </c>
      <c r="D5437" t="s">
        <v>39</v>
      </c>
      <c r="E5437" t="s">
        <v>28287</v>
      </c>
      <c r="F5437">
        <v>25</v>
      </c>
    </row>
    <row r="5438" spans="1:6" x14ac:dyDescent="0.25">
      <c r="A5438" t="s">
        <v>100</v>
      </c>
      <c r="B5438">
        <v>2012</v>
      </c>
      <c r="C5438" t="s">
        <v>17</v>
      </c>
      <c r="D5438" t="s">
        <v>103</v>
      </c>
      <c r="E5438" t="s">
        <v>28288</v>
      </c>
      <c r="F5438">
        <v>149</v>
      </c>
    </row>
    <row r="5439" spans="1:6" x14ac:dyDescent="0.25">
      <c r="A5439" t="s">
        <v>100</v>
      </c>
      <c r="B5439">
        <v>2012</v>
      </c>
      <c r="C5439" t="s">
        <v>15</v>
      </c>
      <c r="D5439" t="s">
        <v>38</v>
      </c>
      <c r="E5439" t="s">
        <v>28289</v>
      </c>
      <c r="F5439">
        <v>2</v>
      </c>
    </row>
    <row r="5440" spans="1:6" x14ac:dyDescent="0.25">
      <c r="A5440" t="s">
        <v>100</v>
      </c>
      <c r="B5440">
        <v>2012</v>
      </c>
      <c r="C5440" t="s">
        <v>15</v>
      </c>
      <c r="D5440" t="s">
        <v>102</v>
      </c>
      <c r="E5440" t="s">
        <v>28290</v>
      </c>
      <c r="F5440">
        <v>1</v>
      </c>
    </row>
    <row r="5441" spans="1:6" x14ac:dyDescent="0.25">
      <c r="A5441" t="s">
        <v>100</v>
      </c>
      <c r="B5441">
        <v>2012</v>
      </c>
      <c r="C5441" t="s">
        <v>15</v>
      </c>
      <c r="D5441" t="s">
        <v>107</v>
      </c>
      <c r="E5441" t="s">
        <v>28291</v>
      </c>
      <c r="F5441">
        <v>5</v>
      </c>
    </row>
    <row r="5442" spans="1:6" x14ac:dyDescent="0.25">
      <c r="A5442" t="s">
        <v>100</v>
      </c>
      <c r="B5442">
        <v>2012</v>
      </c>
      <c r="C5442" t="s">
        <v>15</v>
      </c>
      <c r="D5442" t="s">
        <v>39</v>
      </c>
      <c r="E5442" t="s">
        <v>28292</v>
      </c>
      <c r="F5442">
        <v>4</v>
      </c>
    </row>
    <row r="5443" spans="1:6" x14ac:dyDescent="0.25">
      <c r="A5443" t="s">
        <v>100</v>
      </c>
      <c r="B5443">
        <v>2012</v>
      </c>
      <c r="C5443" t="s">
        <v>15</v>
      </c>
      <c r="D5443" t="s">
        <v>103</v>
      </c>
      <c r="E5443" t="s">
        <v>28293</v>
      </c>
      <c r="F5443">
        <v>24</v>
      </c>
    </row>
    <row r="5444" spans="1:6" x14ac:dyDescent="0.25">
      <c r="A5444" t="s">
        <v>100</v>
      </c>
      <c r="B5444">
        <v>2012</v>
      </c>
      <c r="C5444" t="s">
        <v>19</v>
      </c>
      <c r="D5444" t="s">
        <v>38</v>
      </c>
      <c r="E5444" t="s">
        <v>28294</v>
      </c>
      <c r="F5444">
        <v>4</v>
      </c>
    </row>
    <row r="5445" spans="1:6" x14ac:dyDescent="0.25">
      <c r="A5445" t="s">
        <v>100</v>
      </c>
      <c r="B5445">
        <v>2012</v>
      </c>
      <c r="C5445" t="s">
        <v>19</v>
      </c>
      <c r="D5445" t="s">
        <v>40</v>
      </c>
      <c r="E5445" t="s">
        <v>28295</v>
      </c>
      <c r="F5445">
        <v>1</v>
      </c>
    </row>
    <row r="5446" spans="1:6" x14ac:dyDescent="0.25">
      <c r="A5446" t="s">
        <v>100</v>
      </c>
      <c r="B5446">
        <v>2012</v>
      </c>
      <c r="C5446" t="s">
        <v>19</v>
      </c>
      <c r="D5446" t="s">
        <v>102</v>
      </c>
      <c r="E5446" t="s">
        <v>28296</v>
      </c>
      <c r="F5446">
        <v>21</v>
      </c>
    </row>
    <row r="5447" spans="1:6" x14ac:dyDescent="0.25">
      <c r="A5447" t="s">
        <v>100</v>
      </c>
      <c r="B5447">
        <v>2012</v>
      </c>
      <c r="C5447" t="s">
        <v>19</v>
      </c>
      <c r="D5447" t="s">
        <v>107</v>
      </c>
      <c r="E5447" t="s">
        <v>28297</v>
      </c>
      <c r="F5447">
        <v>12</v>
      </c>
    </row>
    <row r="5448" spans="1:6" x14ac:dyDescent="0.25">
      <c r="A5448" t="s">
        <v>100</v>
      </c>
      <c r="B5448">
        <v>2012</v>
      </c>
      <c r="C5448" t="s">
        <v>19</v>
      </c>
      <c r="D5448" t="s">
        <v>39</v>
      </c>
      <c r="E5448" t="s">
        <v>28298</v>
      </c>
      <c r="F5448">
        <v>14</v>
      </c>
    </row>
    <row r="5449" spans="1:6" x14ac:dyDescent="0.25">
      <c r="A5449" t="s">
        <v>100</v>
      </c>
      <c r="B5449">
        <v>2012</v>
      </c>
      <c r="C5449" t="s">
        <v>19</v>
      </c>
      <c r="D5449" t="s">
        <v>103</v>
      </c>
      <c r="E5449" t="s">
        <v>28299</v>
      </c>
      <c r="F5449">
        <v>103</v>
      </c>
    </row>
    <row r="5450" spans="1:6" x14ac:dyDescent="0.25">
      <c r="A5450" t="s">
        <v>100</v>
      </c>
      <c r="B5450">
        <v>2012</v>
      </c>
      <c r="C5450" t="s">
        <v>20</v>
      </c>
      <c r="D5450" t="s">
        <v>38</v>
      </c>
      <c r="E5450" t="s">
        <v>28300</v>
      </c>
      <c r="F5450">
        <v>1</v>
      </c>
    </row>
    <row r="5451" spans="1:6" x14ac:dyDescent="0.25">
      <c r="A5451" t="s">
        <v>100</v>
      </c>
      <c r="B5451">
        <v>2012</v>
      </c>
      <c r="C5451" t="s">
        <v>20</v>
      </c>
      <c r="D5451" t="s">
        <v>102</v>
      </c>
      <c r="E5451" t="s">
        <v>28301</v>
      </c>
      <c r="F5451">
        <v>1</v>
      </c>
    </row>
    <row r="5452" spans="1:6" x14ac:dyDescent="0.25">
      <c r="A5452" t="s">
        <v>100</v>
      </c>
      <c r="B5452">
        <v>2012</v>
      </c>
      <c r="C5452" t="s">
        <v>20</v>
      </c>
      <c r="D5452" t="s">
        <v>107</v>
      </c>
      <c r="E5452" t="s">
        <v>28302</v>
      </c>
      <c r="F5452">
        <v>1</v>
      </c>
    </row>
    <row r="5453" spans="1:6" x14ac:dyDescent="0.25">
      <c r="A5453" t="s">
        <v>100</v>
      </c>
      <c r="B5453">
        <v>2012</v>
      </c>
      <c r="C5453" t="s">
        <v>20</v>
      </c>
      <c r="D5453" t="s">
        <v>39</v>
      </c>
      <c r="E5453" t="s">
        <v>28303</v>
      </c>
      <c r="F5453">
        <v>1</v>
      </c>
    </row>
    <row r="5454" spans="1:6" x14ac:dyDescent="0.25">
      <c r="A5454" t="s">
        <v>100</v>
      </c>
      <c r="B5454">
        <v>2012</v>
      </c>
      <c r="C5454" t="s">
        <v>20</v>
      </c>
      <c r="D5454" t="s">
        <v>103</v>
      </c>
      <c r="E5454" t="s">
        <v>28304</v>
      </c>
      <c r="F5454">
        <v>17</v>
      </c>
    </row>
    <row r="5455" spans="1:6" x14ac:dyDescent="0.25">
      <c r="A5455" t="s">
        <v>100</v>
      </c>
      <c r="B5455">
        <v>2012</v>
      </c>
      <c r="C5455" t="s">
        <v>18</v>
      </c>
      <c r="D5455" t="s">
        <v>38</v>
      </c>
      <c r="E5455" t="s">
        <v>28305</v>
      </c>
      <c r="F5455">
        <v>2</v>
      </c>
    </row>
    <row r="5456" spans="1:6" x14ac:dyDescent="0.25">
      <c r="A5456" t="s">
        <v>100</v>
      </c>
      <c r="B5456">
        <v>2012</v>
      </c>
      <c r="C5456" t="s">
        <v>18</v>
      </c>
      <c r="D5456" t="s">
        <v>40</v>
      </c>
      <c r="E5456" t="s">
        <v>28306</v>
      </c>
      <c r="F5456">
        <v>2</v>
      </c>
    </row>
    <row r="5457" spans="1:6" x14ac:dyDescent="0.25">
      <c r="A5457" t="s">
        <v>100</v>
      </c>
      <c r="B5457">
        <v>2012</v>
      </c>
      <c r="C5457" t="s">
        <v>18</v>
      </c>
      <c r="D5457" t="s">
        <v>102</v>
      </c>
      <c r="E5457" t="s">
        <v>28307</v>
      </c>
      <c r="F5457">
        <v>7</v>
      </c>
    </row>
    <row r="5458" spans="1:6" x14ac:dyDescent="0.25">
      <c r="A5458" t="s">
        <v>100</v>
      </c>
      <c r="B5458">
        <v>2012</v>
      </c>
      <c r="C5458" t="s">
        <v>18</v>
      </c>
      <c r="D5458" t="s">
        <v>107</v>
      </c>
      <c r="E5458" t="s">
        <v>28308</v>
      </c>
      <c r="F5458">
        <v>7</v>
      </c>
    </row>
    <row r="5459" spans="1:6" x14ac:dyDescent="0.25">
      <c r="A5459" t="s">
        <v>100</v>
      </c>
      <c r="B5459">
        <v>2012</v>
      </c>
      <c r="C5459" t="s">
        <v>18</v>
      </c>
      <c r="D5459" t="s">
        <v>39</v>
      </c>
      <c r="E5459" t="s">
        <v>28309</v>
      </c>
      <c r="F5459">
        <v>7</v>
      </c>
    </row>
    <row r="5460" spans="1:6" x14ac:dyDescent="0.25">
      <c r="A5460" t="s">
        <v>100</v>
      </c>
      <c r="B5460">
        <v>2012</v>
      </c>
      <c r="C5460" t="s">
        <v>18</v>
      </c>
      <c r="D5460" t="s">
        <v>103</v>
      </c>
      <c r="E5460" t="s">
        <v>28310</v>
      </c>
      <c r="F5460">
        <v>87</v>
      </c>
    </row>
    <row r="5461" spans="1:6" x14ac:dyDescent="0.25">
      <c r="A5461" t="s">
        <v>100</v>
      </c>
      <c r="B5461">
        <v>2013</v>
      </c>
      <c r="C5461" t="s">
        <v>14</v>
      </c>
      <c r="D5461" t="s">
        <v>38</v>
      </c>
      <c r="E5461" t="s">
        <v>28311</v>
      </c>
      <c r="F5461">
        <v>8</v>
      </c>
    </row>
    <row r="5462" spans="1:6" x14ac:dyDescent="0.25">
      <c r="A5462" t="s">
        <v>100</v>
      </c>
      <c r="B5462">
        <v>2013</v>
      </c>
      <c r="C5462" t="s">
        <v>14</v>
      </c>
      <c r="D5462" t="s">
        <v>40</v>
      </c>
      <c r="E5462" t="s">
        <v>28312</v>
      </c>
      <c r="F5462">
        <v>2</v>
      </c>
    </row>
    <row r="5463" spans="1:6" x14ac:dyDescent="0.25">
      <c r="A5463" t="s">
        <v>100</v>
      </c>
      <c r="B5463">
        <v>2013</v>
      </c>
      <c r="C5463" t="s">
        <v>14</v>
      </c>
      <c r="D5463" t="s">
        <v>102</v>
      </c>
      <c r="E5463" t="s">
        <v>28313</v>
      </c>
      <c r="F5463">
        <v>16</v>
      </c>
    </row>
    <row r="5464" spans="1:6" x14ac:dyDescent="0.25">
      <c r="A5464" t="s">
        <v>100</v>
      </c>
      <c r="B5464">
        <v>2013</v>
      </c>
      <c r="C5464" t="s">
        <v>14</v>
      </c>
      <c r="D5464" t="s">
        <v>107</v>
      </c>
      <c r="E5464" t="s">
        <v>28314</v>
      </c>
      <c r="F5464">
        <v>17</v>
      </c>
    </row>
    <row r="5465" spans="1:6" x14ac:dyDescent="0.25">
      <c r="A5465" t="s">
        <v>100</v>
      </c>
      <c r="B5465">
        <v>2013</v>
      </c>
      <c r="C5465" t="s">
        <v>14</v>
      </c>
      <c r="D5465" t="s">
        <v>39</v>
      </c>
      <c r="E5465" t="s">
        <v>28315</v>
      </c>
      <c r="F5465">
        <v>29</v>
      </c>
    </row>
    <row r="5466" spans="1:6" x14ac:dyDescent="0.25">
      <c r="A5466" t="s">
        <v>100</v>
      </c>
      <c r="B5466">
        <v>2013</v>
      </c>
      <c r="C5466" t="s">
        <v>14</v>
      </c>
      <c r="D5466" t="s">
        <v>103</v>
      </c>
      <c r="E5466" t="s">
        <v>28316</v>
      </c>
      <c r="F5466">
        <v>116</v>
      </c>
    </row>
    <row r="5467" spans="1:6" x14ac:dyDescent="0.25">
      <c r="A5467" t="s">
        <v>100</v>
      </c>
      <c r="B5467">
        <v>2013</v>
      </c>
      <c r="C5467" t="s">
        <v>12</v>
      </c>
      <c r="D5467" t="s">
        <v>102</v>
      </c>
      <c r="E5467" t="s">
        <v>28317</v>
      </c>
      <c r="F5467">
        <v>1</v>
      </c>
    </row>
    <row r="5468" spans="1:6" x14ac:dyDescent="0.25">
      <c r="A5468" t="s">
        <v>100</v>
      </c>
      <c r="B5468">
        <v>2013</v>
      </c>
      <c r="C5468" t="s">
        <v>12</v>
      </c>
      <c r="D5468" t="s">
        <v>107</v>
      </c>
      <c r="E5468" t="s">
        <v>28318</v>
      </c>
      <c r="F5468">
        <v>1</v>
      </c>
    </row>
    <row r="5469" spans="1:6" x14ac:dyDescent="0.25">
      <c r="A5469" t="s">
        <v>100</v>
      </c>
      <c r="B5469">
        <v>2013</v>
      </c>
      <c r="C5469" t="s">
        <v>12</v>
      </c>
      <c r="D5469" t="s">
        <v>39</v>
      </c>
      <c r="E5469" t="s">
        <v>28319</v>
      </c>
      <c r="F5469">
        <v>5</v>
      </c>
    </row>
    <row r="5470" spans="1:6" x14ac:dyDescent="0.25">
      <c r="A5470" t="s">
        <v>100</v>
      </c>
      <c r="B5470">
        <v>2013</v>
      </c>
      <c r="C5470" t="s">
        <v>12</v>
      </c>
      <c r="D5470" t="s">
        <v>103</v>
      </c>
      <c r="E5470" t="s">
        <v>28320</v>
      </c>
      <c r="F5470">
        <v>17</v>
      </c>
    </row>
    <row r="5471" spans="1:6" x14ac:dyDescent="0.25">
      <c r="A5471" t="s">
        <v>100</v>
      </c>
      <c r="B5471">
        <v>2013</v>
      </c>
      <c r="C5471" t="s">
        <v>22</v>
      </c>
      <c r="D5471" t="s">
        <v>38</v>
      </c>
      <c r="E5471" t="s">
        <v>28321</v>
      </c>
      <c r="F5471">
        <v>7</v>
      </c>
    </row>
    <row r="5472" spans="1:6" x14ac:dyDescent="0.25">
      <c r="A5472" t="s">
        <v>100</v>
      </c>
      <c r="B5472">
        <v>2013</v>
      </c>
      <c r="C5472" t="s">
        <v>22</v>
      </c>
      <c r="D5472" t="s">
        <v>40</v>
      </c>
      <c r="E5472" t="s">
        <v>28322</v>
      </c>
      <c r="F5472">
        <v>1</v>
      </c>
    </row>
    <row r="5473" spans="1:6" x14ac:dyDescent="0.25">
      <c r="A5473" t="s">
        <v>100</v>
      </c>
      <c r="B5473">
        <v>2013</v>
      </c>
      <c r="C5473" t="s">
        <v>22</v>
      </c>
      <c r="D5473" t="s">
        <v>102</v>
      </c>
      <c r="E5473" t="s">
        <v>28323</v>
      </c>
      <c r="F5473">
        <v>12</v>
      </c>
    </row>
    <row r="5474" spans="1:6" x14ac:dyDescent="0.25">
      <c r="A5474" t="s">
        <v>100</v>
      </c>
      <c r="B5474">
        <v>2013</v>
      </c>
      <c r="C5474" t="s">
        <v>22</v>
      </c>
      <c r="D5474" t="s">
        <v>107</v>
      </c>
      <c r="E5474" t="s">
        <v>28324</v>
      </c>
      <c r="F5474">
        <v>11</v>
      </c>
    </row>
    <row r="5475" spans="1:6" x14ac:dyDescent="0.25">
      <c r="A5475" t="s">
        <v>100</v>
      </c>
      <c r="B5475">
        <v>2013</v>
      </c>
      <c r="C5475" t="s">
        <v>22</v>
      </c>
      <c r="D5475" t="s">
        <v>39</v>
      </c>
      <c r="E5475" t="s">
        <v>28325</v>
      </c>
      <c r="F5475">
        <v>26</v>
      </c>
    </row>
    <row r="5476" spans="1:6" x14ac:dyDescent="0.25">
      <c r="A5476" t="s">
        <v>100</v>
      </c>
      <c r="B5476">
        <v>2013</v>
      </c>
      <c r="C5476" t="s">
        <v>22</v>
      </c>
      <c r="D5476" t="s">
        <v>103</v>
      </c>
      <c r="E5476" t="s">
        <v>28326</v>
      </c>
      <c r="F5476">
        <v>86</v>
      </c>
    </row>
    <row r="5477" spans="1:6" x14ac:dyDescent="0.25">
      <c r="A5477" t="s">
        <v>100</v>
      </c>
      <c r="B5477">
        <v>2013</v>
      </c>
      <c r="C5477" t="s">
        <v>23</v>
      </c>
      <c r="D5477" t="s">
        <v>38</v>
      </c>
      <c r="E5477" t="s">
        <v>28327</v>
      </c>
      <c r="F5477">
        <v>15</v>
      </c>
    </row>
    <row r="5478" spans="1:6" x14ac:dyDescent="0.25">
      <c r="A5478" t="s">
        <v>100</v>
      </c>
      <c r="B5478">
        <v>2013</v>
      </c>
      <c r="C5478" t="s">
        <v>23</v>
      </c>
      <c r="D5478" t="s">
        <v>40</v>
      </c>
      <c r="E5478" t="s">
        <v>28328</v>
      </c>
      <c r="F5478">
        <v>1</v>
      </c>
    </row>
    <row r="5479" spans="1:6" x14ac:dyDescent="0.25">
      <c r="A5479" t="s">
        <v>100</v>
      </c>
      <c r="B5479">
        <v>2013</v>
      </c>
      <c r="C5479" t="s">
        <v>23</v>
      </c>
      <c r="D5479" t="s">
        <v>102</v>
      </c>
      <c r="E5479" t="s">
        <v>28329</v>
      </c>
      <c r="F5479">
        <v>14</v>
      </c>
    </row>
    <row r="5480" spans="1:6" x14ac:dyDescent="0.25">
      <c r="A5480" t="s">
        <v>100</v>
      </c>
      <c r="B5480">
        <v>2013</v>
      </c>
      <c r="C5480" t="s">
        <v>23</v>
      </c>
      <c r="D5480" t="s">
        <v>107</v>
      </c>
      <c r="E5480" t="s">
        <v>28330</v>
      </c>
      <c r="F5480">
        <v>16</v>
      </c>
    </row>
    <row r="5481" spans="1:6" x14ac:dyDescent="0.25">
      <c r="A5481" t="s">
        <v>100</v>
      </c>
      <c r="B5481">
        <v>2013</v>
      </c>
      <c r="C5481" t="s">
        <v>23</v>
      </c>
      <c r="D5481" t="s">
        <v>39</v>
      </c>
      <c r="E5481" t="s">
        <v>28331</v>
      </c>
      <c r="F5481">
        <v>26</v>
      </c>
    </row>
    <row r="5482" spans="1:6" x14ac:dyDescent="0.25">
      <c r="A5482" t="s">
        <v>100</v>
      </c>
      <c r="B5482">
        <v>2013</v>
      </c>
      <c r="C5482" t="s">
        <v>23</v>
      </c>
      <c r="D5482" t="s">
        <v>103</v>
      </c>
      <c r="E5482" t="s">
        <v>28332</v>
      </c>
      <c r="F5482">
        <v>91</v>
      </c>
    </row>
    <row r="5483" spans="1:6" x14ac:dyDescent="0.25">
      <c r="A5483" t="s">
        <v>100</v>
      </c>
      <c r="B5483">
        <v>2013</v>
      </c>
      <c r="C5483" t="s">
        <v>21</v>
      </c>
      <c r="D5483" t="s">
        <v>38</v>
      </c>
      <c r="E5483" t="s">
        <v>28333</v>
      </c>
      <c r="F5483">
        <v>3</v>
      </c>
    </row>
    <row r="5484" spans="1:6" x14ac:dyDescent="0.25">
      <c r="A5484" t="s">
        <v>100</v>
      </c>
      <c r="B5484">
        <v>2013</v>
      </c>
      <c r="C5484" t="s">
        <v>21</v>
      </c>
      <c r="D5484" t="s">
        <v>40</v>
      </c>
      <c r="E5484" t="s">
        <v>28334</v>
      </c>
      <c r="F5484">
        <v>1</v>
      </c>
    </row>
    <row r="5485" spans="1:6" x14ac:dyDescent="0.25">
      <c r="A5485" t="s">
        <v>100</v>
      </c>
      <c r="B5485">
        <v>2013</v>
      </c>
      <c r="C5485" t="s">
        <v>21</v>
      </c>
      <c r="D5485" t="s">
        <v>102</v>
      </c>
      <c r="E5485" t="s">
        <v>28335</v>
      </c>
      <c r="F5485">
        <v>5</v>
      </c>
    </row>
    <row r="5486" spans="1:6" x14ac:dyDescent="0.25">
      <c r="A5486" t="s">
        <v>100</v>
      </c>
      <c r="B5486">
        <v>2013</v>
      </c>
      <c r="C5486" t="s">
        <v>21</v>
      </c>
      <c r="D5486" t="s">
        <v>107</v>
      </c>
      <c r="E5486" t="s">
        <v>28336</v>
      </c>
      <c r="F5486">
        <v>7</v>
      </c>
    </row>
    <row r="5487" spans="1:6" x14ac:dyDescent="0.25">
      <c r="A5487" t="s">
        <v>100</v>
      </c>
      <c r="B5487">
        <v>2013</v>
      </c>
      <c r="C5487" t="s">
        <v>21</v>
      </c>
      <c r="D5487" t="s">
        <v>39</v>
      </c>
      <c r="E5487" t="s">
        <v>28337</v>
      </c>
      <c r="F5487">
        <v>9</v>
      </c>
    </row>
    <row r="5488" spans="1:6" x14ac:dyDescent="0.25">
      <c r="A5488" t="s">
        <v>100</v>
      </c>
      <c r="B5488">
        <v>2013</v>
      </c>
      <c r="C5488" t="s">
        <v>21</v>
      </c>
      <c r="D5488" t="s">
        <v>103</v>
      </c>
      <c r="E5488" t="s">
        <v>28338</v>
      </c>
      <c r="F5488">
        <v>24</v>
      </c>
    </row>
    <row r="5489" spans="1:6" x14ac:dyDescent="0.25">
      <c r="A5489" t="s">
        <v>100</v>
      </c>
      <c r="B5489">
        <v>2013</v>
      </c>
      <c r="C5489" t="s">
        <v>17</v>
      </c>
      <c r="D5489" t="s">
        <v>38</v>
      </c>
      <c r="E5489" t="s">
        <v>28339</v>
      </c>
      <c r="F5489">
        <v>9</v>
      </c>
    </row>
    <row r="5490" spans="1:6" x14ac:dyDescent="0.25">
      <c r="A5490" t="s">
        <v>100</v>
      </c>
      <c r="B5490">
        <v>2013</v>
      </c>
      <c r="C5490" t="s">
        <v>17</v>
      </c>
      <c r="D5490" t="s">
        <v>40</v>
      </c>
      <c r="E5490" t="s">
        <v>28340</v>
      </c>
      <c r="F5490">
        <v>7</v>
      </c>
    </row>
    <row r="5491" spans="1:6" x14ac:dyDescent="0.25">
      <c r="A5491" t="s">
        <v>100</v>
      </c>
      <c r="B5491">
        <v>2013</v>
      </c>
      <c r="C5491" t="s">
        <v>17</v>
      </c>
      <c r="D5491" t="s">
        <v>102</v>
      </c>
      <c r="E5491" t="s">
        <v>28341</v>
      </c>
      <c r="F5491">
        <v>13</v>
      </c>
    </row>
    <row r="5492" spans="1:6" x14ac:dyDescent="0.25">
      <c r="A5492" t="s">
        <v>100</v>
      </c>
      <c r="B5492">
        <v>2013</v>
      </c>
      <c r="C5492" t="s">
        <v>17</v>
      </c>
      <c r="D5492" t="s">
        <v>107</v>
      </c>
      <c r="E5492" t="s">
        <v>28342</v>
      </c>
      <c r="F5492">
        <v>28</v>
      </c>
    </row>
    <row r="5493" spans="1:6" x14ac:dyDescent="0.25">
      <c r="A5493" t="s">
        <v>100</v>
      </c>
      <c r="B5493">
        <v>2013</v>
      </c>
      <c r="C5493" t="s">
        <v>17</v>
      </c>
      <c r="D5493" t="s">
        <v>39</v>
      </c>
      <c r="E5493" t="s">
        <v>28343</v>
      </c>
      <c r="F5493">
        <v>19</v>
      </c>
    </row>
    <row r="5494" spans="1:6" x14ac:dyDescent="0.25">
      <c r="A5494" t="s">
        <v>100</v>
      </c>
      <c r="B5494">
        <v>2013</v>
      </c>
      <c r="C5494" t="s">
        <v>17</v>
      </c>
      <c r="D5494" t="s">
        <v>103</v>
      </c>
      <c r="E5494" t="s">
        <v>28344</v>
      </c>
      <c r="F5494">
        <v>144</v>
      </c>
    </row>
    <row r="5495" spans="1:6" x14ac:dyDescent="0.25">
      <c r="A5495" t="s">
        <v>100</v>
      </c>
      <c r="B5495">
        <v>2013</v>
      </c>
      <c r="C5495" t="s">
        <v>22852</v>
      </c>
      <c r="D5495" t="s">
        <v>107</v>
      </c>
      <c r="E5495" t="s">
        <v>28345</v>
      </c>
      <c r="F5495">
        <v>11</v>
      </c>
    </row>
    <row r="5496" spans="1:6" x14ac:dyDescent="0.25">
      <c r="A5496" t="s">
        <v>100</v>
      </c>
      <c r="B5496">
        <v>2013</v>
      </c>
      <c r="C5496" t="s">
        <v>15</v>
      </c>
      <c r="D5496" t="s">
        <v>40</v>
      </c>
      <c r="E5496" t="s">
        <v>28346</v>
      </c>
      <c r="F5496">
        <v>3</v>
      </c>
    </row>
    <row r="5497" spans="1:6" x14ac:dyDescent="0.25">
      <c r="A5497" t="s">
        <v>100</v>
      </c>
      <c r="B5497">
        <v>2013</v>
      </c>
      <c r="C5497" t="s">
        <v>15</v>
      </c>
      <c r="D5497" t="s">
        <v>102</v>
      </c>
      <c r="E5497" t="s">
        <v>28347</v>
      </c>
      <c r="F5497">
        <v>6</v>
      </c>
    </row>
    <row r="5498" spans="1:6" x14ac:dyDescent="0.25">
      <c r="A5498" t="s">
        <v>100</v>
      </c>
      <c r="B5498">
        <v>2013</v>
      </c>
      <c r="C5498" t="s">
        <v>15</v>
      </c>
      <c r="D5498" t="s">
        <v>39</v>
      </c>
      <c r="E5498" t="s">
        <v>28348</v>
      </c>
      <c r="F5498">
        <v>7</v>
      </c>
    </row>
    <row r="5499" spans="1:6" x14ac:dyDescent="0.25">
      <c r="A5499" t="s">
        <v>100</v>
      </c>
      <c r="B5499">
        <v>2013</v>
      </c>
      <c r="C5499" t="s">
        <v>15</v>
      </c>
      <c r="D5499" t="s">
        <v>103</v>
      </c>
      <c r="E5499" t="s">
        <v>28349</v>
      </c>
      <c r="F5499">
        <v>18</v>
      </c>
    </row>
    <row r="5500" spans="1:6" x14ac:dyDescent="0.25">
      <c r="A5500" t="s">
        <v>100</v>
      </c>
      <c r="B5500">
        <v>2013</v>
      </c>
      <c r="C5500" t="s">
        <v>19</v>
      </c>
      <c r="D5500" t="s">
        <v>38</v>
      </c>
      <c r="E5500" t="s">
        <v>28350</v>
      </c>
      <c r="F5500">
        <v>6</v>
      </c>
    </row>
    <row r="5501" spans="1:6" x14ac:dyDescent="0.25">
      <c r="A5501" t="s">
        <v>100</v>
      </c>
      <c r="B5501">
        <v>2013</v>
      </c>
      <c r="C5501" t="s">
        <v>19</v>
      </c>
      <c r="D5501" t="s">
        <v>40</v>
      </c>
      <c r="E5501" t="s">
        <v>28351</v>
      </c>
      <c r="F5501">
        <v>1</v>
      </c>
    </row>
    <row r="5502" spans="1:6" x14ac:dyDescent="0.25">
      <c r="A5502" t="s">
        <v>100</v>
      </c>
      <c r="B5502">
        <v>2013</v>
      </c>
      <c r="C5502" t="s">
        <v>19</v>
      </c>
      <c r="D5502" t="s">
        <v>102</v>
      </c>
      <c r="E5502" t="s">
        <v>28352</v>
      </c>
      <c r="F5502">
        <v>10</v>
      </c>
    </row>
    <row r="5503" spans="1:6" x14ac:dyDescent="0.25">
      <c r="A5503" t="s">
        <v>100</v>
      </c>
      <c r="B5503">
        <v>2013</v>
      </c>
      <c r="C5503" t="s">
        <v>19</v>
      </c>
      <c r="D5503" t="s">
        <v>107</v>
      </c>
      <c r="E5503" t="s">
        <v>28353</v>
      </c>
      <c r="F5503">
        <v>13</v>
      </c>
    </row>
    <row r="5504" spans="1:6" x14ac:dyDescent="0.25">
      <c r="A5504" t="s">
        <v>100</v>
      </c>
      <c r="B5504">
        <v>2013</v>
      </c>
      <c r="C5504" t="s">
        <v>19</v>
      </c>
      <c r="D5504" t="s">
        <v>39</v>
      </c>
      <c r="E5504" t="s">
        <v>28354</v>
      </c>
      <c r="F5504">
        <v>13</v>
      </c>
    </row>
    <row r="5505" spans="1:6" x14ac:dyDescent="0.25">
      <c r="A5505" t="s">
        <v>100</v>
      </c>
      <c r="B5505">
        <v>2013</v>
      </c>
      <c r="C5505" t="s">
        <v>19</v>
      </c>
      <c r="D5505" t="s">
        <v>103</v>
      </c>
      <c r="E5505" t="s">
        <v>28355</v>
      </c>
      <c r="F5505">
        <v>117</v>
      </c>
    </row>
    <row r="5506" spans="1:6" x14ac:dyDescent="0.25">
      <c r="A5506" t="s">
        <v>100</v>
      </c>
      <c r="B5506">
        <v>2013</v>
      </c>
      <c r="C5506" t="s">
        <v>20</v>
      </c>
      <c r="D5506" t="s">
        <v>40</v>
      </c>
      <c r="E5506" t="s">
        <v>28356</v>
      </c>
      <c r="F5506">
        <v>1</v>
      </c>
    </row>
    <row r="5507" spans="1:6" x14ac:dyDescent="0.25">
      <c r="A5507" t="s">
        <v>100</v>
      </c>
      <c r="B5507">
        <v>2013</v>
      </c>
      <c r="C5507" t="s">
        <v>20</v>
      </c>
      <c r="D5507" t="s">
        <v>107</v>
      </c>
      <c r="E5507" t="s">
        <v>28357</v>
      </c>
      <c r="F5507">
        <v>3</v>
      </c>
    </row>
    <row r="5508" spans="1:6" x14ac:dyDescent="0.25">
      <c r="A5508" t="s">
        <v>100</v>
      </c>
      <c r="B5508">
        <v>2013</v>
      </c>
      <c r="C5508" t="s">
        <v>20</v>
      </c>
      <c r="D5508" t="s">
        <v>103</v>
      </c>
      <c r="E5508" t="s">
        <v>28358</v>
      </c>
      <c r="F5508">
        <v>12</v>
      </c>
    </row>
    <row r="5509" spans="1:6" x14ac:dyDescent="0.25">
      <c r="A5509" t="s">
        <v>100</v>
      </c>
      <c r="B5509">
        <v>2013</v>
      </c>
      <c r="C5509" t="s">
        <v>18</v>
      </c>
      <c r="D5509" t="s">
        <v>38</v>
      </c>
      <c r="E5509" t="s">
        <v>28359</v>
      </c>
      <c r="F5509">
        <v>5</v>
      </c>
    </row>
    <row r="5510" spans="1:6" x14ac:dyDescent="0.25">
      <c r="A5510" t="s">
        <v>100</v>
      </c>
      <c r="B5510">
        <v>2013</v>
      </c>
      <c r="C5510" t="s">
        <v>18</v>
      </c>
      <c r="D5510" t="s">
        <v>40</v>
      </c>
      <c r="E5510" t="s">
        <v>28360</v>
      </c>
      <c r="F5510">
        <v>1</v>
      </c>
    </row>
    <row r="5511" spans="1:6" x14ac:dyDescent="0.25">
      <c r="A5511" t="s">
        <v>100</v>
      </c>
      <c r="B5511">
        <v>2013</v>
      </c>
      <c r="C5511" t="s">
        <v>18</v>
      </c>
      <c r="D5511" t="s">
        <v>102</v>
      </c>
      <c r="E5511" t="s">
        <v>28361</v>
      </c>
      <c r="F5511">
        <v>12</v>
      </c>
    </row>
    <row r="5512" spans="1:6" x14ac:dyDescent="0.25">
      <c r="A5512" t="s">
        <v>100</v>
      </c>
      <c r="B5512">
        <v>2013</v>
      </c>
      <c r="C5512" t="s">
        <v>18</v>
      </c>
      <c r="D5512" t="s">
        <v>107</v>
      </c>
      <c r="E5512" t="s">
        <v>28362</v>
      </c>
      <c r="F5512">
        <v>10</v>
      </c>
    </row>
    <row r="5513" spans="1:6" x14ac:dyDescent="0.25">
      <c r="A5513" t="s">
        <v>100</v>
      </c>
      <c r="B5513">
        <v>2013</v>
      </c>
      <c r="C5513" t="s">
        <v>18</v>
      </c>
      <c r="D5513" t="s">
        <v>39</v>
      </c>
      <c r="E5513" t="s">
        <v>28363</v>
      </c>
      <c r="F5513">
        <v>14</v>
      </c>
    </row>
    <row r="5514" spans="1:6" x14ac:dyDescent="0.25">
      <c r="A5514" t="s">
        <v>100</v>
      </c>
      <c r="B5514">
        <v>2013</v>
      </c>
      <c r="C5514" t="s">
        <v>18</v>
      </c>
      <c r="D5514" t="s">
        <v>103</v>
      </c>
      <c r="E5514" t="s">
        <v>28364</v>
      </c>
      <c r="F5514">
        <v>67</v>
      </c>
    </row>
    <row r="5515" spans="1:6" x14ac:dyDescent="0.25">
      <c r="A5515" t="s">
        <v>100</v>
      </c>
      <c r="B5515">
        <v>2014</v>
      </c>
      <c r="C5515" t="s">
        <v>14</v>
      </c>
      <c r="D5515" t="s">
        <v>38</v>
      </c>
      <c r="E5515" t="s">
        <v>28365</v>
      </c>
      <c r="F5515">
        <v>8</v>
      </c>
    </row>
    <row r="5516" spans="1:6" x14ac:dyDescent="0.25">
      <c r="A5516" t="s">
        <v>100</v>
      </c>
      <c r="B5516">
        <v>2014</v>
      </c>
      <c r="C5516" t="s">
        <v>14</v>
      </c>
      <c r="D5516" t="s">
        <v>40</v>
      </c>
      <c r="E5516" t="s">
        <v>28366</v>
      </c>
      <c r="F5516">
        <v>4</v>
      </c>
    </row>
    <row r="5517" spans="1:6" x14ac:dyDescent="0.25">
      <c r="A5517" t="s">
        <v>100</v>
      </c>
      <c r="B5517">
        <v>2014</v>
      </c>
      <c r="C5517" t="s">
        <v>14</v>
      </c>
      <c r="D5517" t="s">
        <v>102</v>
      </c>
      <c r="E5517" t="s">
        <v>28367</v>
      </c>
      <c r="F5517">
        <v>13</v>
      </c>
    </row>
    <row r="5518" spans="1:6" x14ac:dyDescent="0.25">
      <c r="A5518" t="s">
        <v>100</v>
      </c>
      <c r="B5518">
        <v>2014</v>
      </c>
      <c r="C5518" t="s">
        <v>14</v>
      </c>
      <c r="D5518" t="s">
        <v>107</v>
      </c>
      <c r="E5518" t="s">
        <v>28368</v>
      </c>
      <c r="F5518">
        <v>25</v>
      </c>
    </row>
    <row r="5519" spans="1:6" x14ac:dyDescent="0.25">
      <c r="A5519" t="s">
        <v>100</v>
      </c>
      <c r="B5519">
        <v>2014</v>
      </c>
      <c r="C5519" t="s">
        <v>14</v>
      </c>
      <c r="D5519" t="s">
        <v>39</v>
      </c>
      <c r="E5519" t="s">
        <v>28369</v>
      </c>
      <c r="F5519">
        <v>26</v>
      </c>
    </row>
    <row r="5520" spans="1:6" x14ac:dyDescent="0.25">
      <c r="A5520" t="s">
        <v>100</v>
      </c>
      <c r="B5520">
        <v>2014</v>
      </c>
      <c r="C5520" t="s">
        <v>14</v>
      </c>
      <c r="D5520" t="s">
        <v>103</v>
      </c>
      <c r="E5520" t="s">
        <v>28370</v>
      </c>
      <c r="F5520">
        <v>116</v>
      </c>
    </row>
    <row r="5521" spans="1:6" x14ac:dyDescent="0.25">
      <c r="A5521" t="s">
        <v>100</v>
      </c>
      <c r="B5521">
        <v>2014</v>
      </c>
      <c r="C5521" t="s">
        <v>12</v>
      </c>
      <c r="D5521" t="s">
        <v>38</v>
      </c>
      <c r="E5521" t="s">
        <v>28371</v>
      </c>
      <c r="F5521">
        <v>1</v>
      </c>
    </row>
    <row r="5522" spans="1:6" x14ac:dyDescent="0.25">
      <c r="A5522" t="s">
        <v>100</v>
      </c>
      <c r="B5522">
        <v>2014</v>
      </c>
      <c r="C5522" t="s">
        <v>12</v>
      </c>
      <c r="D5522" t="s">
        <v>40</v>
      </c>
      <c r="E5522" t="s">
        <v>28372</v>
      </c>
      <c r="F5522">
        <v>1</v>
      </c>
    </row>
    <row r="5523" spans="1:6" x14ac:dyDescent="0.25">
      <c r="A5523" t="s">
        <v>100</v>
      </c>
      <c r="B5523">
        <v>2014</v>
      </c>
      <c r="C5523" t="s">
        <v>12</v>
      </c>
      <c r="D5523" t="s">
        <v>102</v>
      </c>
      <c r="E5523" t="s">
        <v>28373</v>
      </c>
      <c r="F5523">
        <v>2</v>
      </c>
    </row>
    <row r="5524" spans="1:6" x14ac:dyDescent="0.25">
      <c r="A5524" t="s">
        <v>100</v>
      </c>
      <c r="B5524">
        <v>2014</v>
      </c>
      <c r="C5524" t="s">
        <v>12</v>
      </c>
      <c r="D5524" t="s">
        <v>107</v>
      </c>
      <c r="E5524" t="s">
        <v>28374</v>
      </c>
      <c r="F5524">
        <v>2</v>
      </c>
    </row>
    <row r="5525" spans="1:6" x14ac:dyDescent="0.25">
      <c r="A5525" t="s">
        <v>100</v>
      </c>
      <c r="B5525">
        <v>2014</v>
      </c>
      <c r="C5525" t="s">
        <v>12</v>
      </c>
      <c r="D5525" t="s">
        <v>39</v>
      </c>
      <c r="E5525" t="s">
        <v>28375</v>
      </c>
      <c r="F5525">
        <v>5</v>
      </c>
    </row>
    <row r="5526" spans="1:6" x14ac:dyDescent="0.25">
      <c r="A5526" t="s">
        <v>100</v>
      </c>
      <c r="B5526">
        <v>2014</v>
      </c>
      <c r="C5526" t="s">
        <v>12</v>
      </c>
      <c r="D5526" t="s">
        <v>103</v>
      </c>
      <c r="E5526" t="s">
        <v>28376</v>
      </c>
      <c r="F5526">
        <v>21</v>
      </c>
    </row>
    <row r="5527" spans="1:6" x14ac:dyDescent="0.25">
      <c r="A5527" t="s">
        <v>100</v>
      </c>
      <c r="B5527">
        <v>2014</v>
      </c>
      <c r="C5527" t="s">
        <v>22</v>
      </c>
      <c r="D5527" t="s">
        <v>38</v>
      </c>
      <c r="E5527" t="s">
        <v>28377</v>
      </c>
      <c r="F5527">
        <v>12</v>
      </c>
    </row>
    <row r="5528" spans="1:6" x14ac:dyDescent="0.25">
      <c r="A5528" t="s">
        <v>100</v>
      </c>
      <c r="B5528">
        <v>2014</v>
      </c>
      <c r="C5528" t="s">
        <v>22</v>
      </c>
      <c r="D5528" t="s">
        <v>40</v>
      </c>
      <c r="E5528" t="s">
        <v>28378</v>
      </c>
      <c r="F5528">
        <v>2</v>
      </c>
    </row>
    <row r="5529" spans="1:6" x14ac:dyDescent="0.25">
      <c r="A5529" t="s">
        <v>100</v>
      </c>
      <c r="B5529">
        <v>2014</v>
      </c>
      <c r="C5529" t="s">
        <v>22</v>
      </c>
      <c r="D5529" t="s">
        <v>102</v>
      </c>
      <c r="E5529" t="s">
        <v>28379</v>
      </c>
      <c r="F5529">
        <v>6</v>
      </c>
    </row>
    <row r="5530" spans="1:6" x14ac:dyDescent="0.25">
      <c r="A5530" t="s">
        <v>100</v>
      </c>
      <c r="B5530">
        <v>2014</v>
      </c>
      <c r="C5530" t="s">
        <v>22</v>
      </c>
      <c r="D5530" t="s">
        <v>107</v>
      </c>
      <c r="E5530" t="s">
        <v>28380</v>
      </c>
      <c r="F5530">
        <v>9</v>
      </c>
    </row>
    <row r="5531" spans="1:6" x14ac:dyDescent="0.25">
      <c r="A5531" t="s">
        <v>100</v>
      </c>
      <c r="B5531">
        <v>2014</v>
      </c>
      <c r="C5531" t="s">
        <v>22</v>
      </c>
      <c r="D5531" t="s">
        <v>39</v>
      </c>
      <c r="E5531" t="s">
        <v>28381</v>
      </c>
      <c r="F5531">
        <v>26</v>
      </c>
    </row>
    <row r="5532" spans="1:6" x14ac:dyDescent="0.25">
      <c r="A5532" t="s">
        <v>100</v>
      </c>
      <c r="B5532">
        <v>2014</v>
      </c>
      <c r="C5532" t="s">
        <v>22</v>
      </c>
      <c r="D5532" t="s">
        <v>103</v>
      </c>
      <c r="E5532" t="s">
        <v>28382</v>
      </c>
      <c r="F5532">
        <v>66</v>
      </c>
    </row>
    <row r="5533" spans="1:6" x14ac:dyDescent="0.25">
      <c r="A5533" t="s">
        <v>100</v>
      </c>
      <c r="B5533">
        <v>2014</v>
      </c>
      <c r="C5533" t="s">
        <v>23</v>
      </c>
      <c r="D5533" t="s">
        <v>38</v>
      </c>
      <c r="E5533" t="s">
        <v>28383</v>
      </c>
      <c r="F5533">
        <v>5</v>
      </c>
    </row>
    <row r="5534" spans="1:6" x14ac:dyDescent="0.25">
      <c r="A5534" t="s">
        <v>100</v>
      </c>
      <c r="B5534">
        <v>2014</v>
      </c>
      <c r="C5534" t="s">
        <v>23</v>
      </c>
      <c r="D5534" t="s">
        <v>40</v>
      </c>
      <c r="E5534" t="s">
        <v>28384</v>
      </c>
      <c r="F5534">
        <v>1</v>
      </c>
    </row>
    <row r="5535" spans="1:6" x14ac:dyDescent="0.25">
      <c r="A5535" t="s">
        <v>100</v>
      </c>
      <c r="B5535">
        <v>2014</v>
      </c>
      <c r="C5535" t="s">
        <v>23</v>
      </c>
      <c r="D5535" t="s">
        <v>102</v>
      </c>
      <c r="E5535" t="s">
        <v>28385</v>
      </c>
      <c r="F5535">
        <v>6</v>
      </c>
    </row>
    <row r="5536" spans="1:6" x14ac:dyDescent="0.25">
      <c r="A5536" t="s">
        <v>100</v>
      </c>
      <c r="B5536">
        <v>2014</v>
      </c>
      <c r="C5536" t="s">
        <v>23</v>
      </c>
      <c r="D5536" t="s">
        <v>107</v>
      </c>
      <c r="E5536" t="s">
        <v>28386</v>
      </c>
      <c r="F5536">
        <v>13</v>
      </c>
    </row>
    <row r="5537" spans="1:6" x14ac:dyDescent="0.25">
      <c r="A5537" t="s">
        <v>100</v>
      </c>
      <c r="B5537">
        <v>2014</v>
      </c>
      <c r="C5537" t="s">
        <v>23</v>
      </c>
      <c r="D5537" t="s">
        <v>39</v>
      </c>
      <c r="E5537" t="s">
        <v>28387</v>
      </c>
      <c r="F5537">
        <v>12</v>
      </c>
    </row>
    <row r="5538" spans="1:6" x14ac:dyDescent="0.25">
      <c r="A5538" t="s">
        <v>100</v>
      </c>
      <c r="B5538">
        <v>2014</v>
      </c>
      <c r="C5538" t="s">
        <v>23</v>
      </c>
      <c r="D5538" t="s">
        <v>103</v>
      </c>
      <c r="E5538" t="s">
        <v>28388</v>
      </c>
      <c r="F5538">
        <v>75</v>
      </c>
    </row>
    <row r="5539" spans="1:6" x14ac:dyDescent="0.25">
      <c r="A5539" t="s">
        <v>100</v>
      </c>
      <c r="B5539">
        <v>2014</v>
      </c>
      <c r="C5539" t="s">
        <v>21</v>
      </c>
      <c r="D5539" t="s">
        <v>38</v>
      </c>
      <c r="E5539" t="s">
        <v>28389</v>
      </c>
      <c r="F5539">
        <v>2</v>
      </c>
    </row>
    <row r="5540" spans="1:6" x14ac:dyDescent="0.25">
      <c r="A5540" t="s">
        <v>100</v>
      </c>
      <c r="B5540">
        <v>2014</v>
      </c>
      <c r="C5540" t="s">
        <v>21</v>
      </c>
      <c r="D5540" t="s">
        <v>102</v>
      </c>
      <c r="E5540" t="s">
        <v>28390</v>
      </c>
      <c r="F5540">
        <v>6</v>
      </c>
    </row>
    <row r="5541" spans="1:6" x14ac:dyDescent="0.25">
      <c r="A5541" t="s">
        <v>100</v>
      </c>
      <c r="B5541">
        <v>2014</v>
      </c>
      <c r="C5541" t="s">
        <v>21</v>
      </c>
      <c r="D5541" t="s">
        <v>107</v>
      </c>
      <c r="E5541" t="s">
        <v>28391</v>
      </c>
      <c r="F5541">
        <v>2</v>
      </c>
    </row>
    <row r="5542" spans="1:6" x14ac:dyDescent="0.25">
      <c r="A5542" t="s">
        <v>100</v>
      </c>
      <c r="B5542">
        <v>2014</v>
      </c>
      <c r="C5542" t="s">
        <v>21</v>
      </c>
      <c r="D5542" t="s">
        <v>39</v>
      </c>
      <c r="E5542" t="s">
        <v>28392</v>
      </c>
      <c r="F5542">
        <v>11</v>
      </c>
    </row>
    <row r="5543" spans="1:6" x14ac:dyDescent="0.25">
      <c r="A5543" t="s">
        <v>100</v>
      </c>
      <c r="B5543">
        <v>2014</v>
      </c>
      <c r="C5543" t="s">
        <v>21</v>
      </c>
      <c r="D5543" t="s">
        <v>103</v>
      </c>
      <c r="E5543" t="s">
        <v>28393</v>
      </c>
      <c r="F5543">
        <v>34</v>
      </c>
    </row>
    <row r="5544" spans="1:6" x14ac:dyDescent="0.25">
      <c r="A5544" t="s">
        <v>100</v>
      </c>
      <c r="B5544">
        <v>2014</v>
      </c>
      <c r="C5544" t="s">
        <v>17</v>
      </c>
      <c r="D5544" t="s">
        <v>38</v>
      </c>
      <c r="E5544" t="s">
        <v>28394</v>
      </c>
      <c r="F5544">
        <v>13</v>
      </c>
    </row>
    <row r="5545" spans="1:6" x14ac:dyDescent="0.25">
      <c r="A5545" t="s">
        <v>100</v>
      </c>
      <c r="B5545">
        <v>2014</v>
      </c>
      <c r="C5545" t="s">
        <v>17</v>
      </c>
      <c r="D5545" t="s">
        <v>40</v>
      </c>
      <c r="E5545" t="s">
        <v>28395</v>
      </c>
      <c r="F5545">
        <v>3</v>
      </c>
    </row>
    <row r="5546" spans="1:6" x14ac:dyDescent="0.25">
      <c r="A5546" t="s">
        <v>100</v>
      </c>
      <c r="B5546">
        <v>2014</v>
      </c>
      <c r="C5546" t="s">
        <v>17</v>
      </c>
      <c r="D5546" t="s">
        <v>102</v>
      </c>
      <c r="E5546" t="s">
        <v>28396</v>
      </c>
      <c r="F5546">
        <v>19</v>
      </c>
    </row>
    <row r="5547" spans="1:6" x14ac:dyDescent="0.25">
      <c r="A5547" t="s">
        <v>100</v>
      </c>
      <c r="B5547">
        <v>2014</v>
      </c>
      <c r="C5547" t="s">
        <v>17</v>
      </c>
      <c r="D5547" t="s">
        <v>107</v>
      </c>
      <c r="E5547" t="s">
        <v>28397</v>
      </c>
      <c r="F5547">
        <v>19</v>
      </c>
    </row>
    <row r="5548" spans="1:6" x14ac:dyDescent="0.25">
      <c r="A5548" t="s">
        <v>100</v>
      </c>
      <c r="B5548">
        <v>2014</v>
      </c>
      <c r="C5548" t="s">
        <v>17</v>
      </c>
      <c r="D5548" t="s">
        <v>39</v>
      </c>
      <c r="E5548" t="s">
        <v>28398</v>
      </c>
      <c r="F5548">
        <v>19</v>
      </c>
    </row>
    <row r="5549" spans="1:6" x14ac:dyDescent="0.25">
      <c r="A5549" t="s">
        <v>100</v>
      </c>
      <c r="B5549">
        <v>2014</v>
      </c>
      <c r="C5549" t="s">
        <v>17</v>
      </c>
      <c r="D5549" t="s">
        <v>103</v>
      </c>
      <c r="E5549" t="s">
        <v>28399</v>
      </c>
      <c r="F5549">
        <v>160</v>
      </c>
    </row>
    <row r="5550" spans="1:6" x14ac:dyDescent="0.25">
      <c r="A5550" t="s">
        <v>100</v>
      </c>
      <c r="B5550">
        <v>2014</v>
      </c>
      <c r="C5550" t="s">
        <v>22852</v>
      </c>
      <c r="D5550" t="s">
        <v>38</v>
      </c>
      <c r="E5550" t="s">
        <v>28400</v>
      </c>
      <c r="F5550">
        <v>4</v>
      </c>
    </row>
    <row r="5551" spans="1:6" x14ac:dyDescent="0.25">
      <c r="A5551" t="s">
        <v>100</v>
      </c>
      <c r="B5551">
        <v>2014</v>
      </c>
      <c r="C5551" t="s">
        <v>22852</v>
      </c>
      <c r="D5551" t="s">
        <v>102</v>
      </c>
      <c r="E5551" t="s">
        <v>28401</v>
      </c>
      <c r="F5551">
        <v>8</v>
      </c>
    </row>
    <row r="5552" spans="1:6" x14ac:dyDescent="0.25">
      <c r="A5552" t="s">
        <v>100</v>
      </c>
      <c r="B5552">
        <v>2014</v>
      </c>
      <c r="C5552" t="s">
        <v>22852</v>
      </c>
      <c r="D5552" t="s">
        <v>107</v>
      </c>
      <c r="E5552" t="s">
        <v>28402</v>
      </c>
      <c r="F5552">
        <v>7</v>
      </c>
    </row>
    <row r="5553" spans="1:6" x14ac:dyDescent="0.25">
      <c r="A5553" t="s">
        <v>100</v>
      </c>
      <c r="B5553">
        <v>2014</v>
      </c>
      <c r="C5553" t="s">
        <v>22852</v>
      </c>
      <c r="D5553" t="s">
        <v>39</v>
      </c>
      <c r="E5553" t="s">
        <v>28403</v>
      </c>
      <c r="F5553">
        <v>3</v>
      </c>
    </row>
    <row r="5554" spans="1:6" x14ac:dyDescent="0.25">
      <c r="A5554" t="s">
        <v>100</v>
      </c>
      <c r="B5554">
        <v>2014</v>
      </c>
      <c r="C5554" t="s">
        <v>22852</v>
      </c>
      <c r="D5554" t="s">
        <v>103</v>
      </c>
      <c r="E5554" t="s">
        <v>28404</v>
      </c>
      <c r="F5554">
        <v>28</v>
      </c>
    </row>
    <row r="5555" spans="1:6" x14ac:dyDescent="0.25">
      <c r="A5555" t="s">
        <v>100</v>
      </c>
      <c r="B5555">
        <v>2014</v>
      </c>
      <c r="C5555" t="s">
        <v>19</v>
      </c>
      <c r="D5555" t="s">
        <v>38</v>
      </c>
      <c r="E5555" t="s">
        <v>28405</v>
      </c>
      <c r="F5555">
        <v>5</v>
      </c>
    </row>
    <row r="5556" spans="1:6" x14ac:dyDescent="0.25">
      <c r="A5556" t="s">
        <v>100</v>
      </c>
      <c r="B5556">
        <v>2014</v>
      </c>
      <c r="C5556" t="s">
        <v>19</v>
      </c>
      <c r="D5556" t="s">
        <v>40</v>
      </c>
      <c r="E5556" t="s">
        <v>28406</v>
      </c>
      <c r="F5556">
        <v>1</v>
      </c>
    </row>
    <row r="5557" spans="1:6" x14ac:dyDescent="0.25">
      <c r="A5557" t="s">
        <v>100</v>
      </c>
      <c r="B5557">
        <v>2014</v>
      </c>
      <c r="C5557" t="s">
        <v>19</v>
      </c>
      <c r="D5557" t="s">
        <v>102</v>
      </c>
      <c r="E5557" t="s">
        <v>28407</v>
      </c>
      <c r="F5557">
        <v>8</v>
      </c>
    </row>
    <row r="5558" spans="1:6" x14ac:dyDescent="0.25">
      <c r="A5558" t="s">
        <v>100</v>
      </c>
      <c r="B5558">
        <v>2014</v>
      </c>
      <c r="C5558" t="s">
        <v>19</v>
      </c>
      <c r="D5558" t="s">
        <v>107</v>
      </c>
      <c r="E5558" t="s">
        <v>28408</v>
      </c>
      <c r="F5558">
        <v>16</v>
      </c>
    </row>
    <row r="5559" spans="1:6" x14ac:dyDescent="0.25">
      <c r="A5559" t="s">
        <v>100</v>
      </c>
      <c r="B5559">
        <v>2014</v>
      </c>
      <c r="C5559" t="s">
        <v>19</v>
      </c>
      <c r="D5559" t="s">
        <v>39</v>
      </c>
      <c r="E5559" t="s">
        <v>28409</v>
      </c>
      <c r="F5559">
        <v>16</v>
      </c>
    </row>
    <row r="5560" spans="1:6" x14ac:dyDescent="0.25">
      <c r="A5560" t="s">
        <v>100</v>
      </c>
      <c r="B5560">
        <v>2014</v>
      </c>
      <c r="C5560" t="s">
        <v>19</v>
      </c>
      <c r="D5560" t="s">
        <v>103</v>
      </c>
      <c r="E5560" t="s">
        <v>28410</v>
      </c>
      <c r="F5560">
        <v>109</v>
      </c>
    </row>
    <row r="5561" spans="1:6" x14ac:dyDescent="0.25">
      <c r="A5561" t="s">
        <v>100</v>
      </c>
      <c r="B5561">
        <v>2014</v>
      </c>
      <c r="C5561" t="s">
        <v>20</v>
      </c>
      <c r="D5561" t="s">
        <v>38</v>
      </c>
      <c r="E5561" t="s">
        <v>28411</v>
      </c>
      <c r="F5561">
        <v>1</v>
      </c>
    </row>
    <row r="5562" spans="1:6" x14ac:dyDescent="0.25">
      <c r="A5562" t="s">
        <v>100</v>
      </c>
      <c r="B5562">
        <v>2014</v>
      </c>
      <c r="C5562" t="s">
        <v>20</v>
      </c>
      <c r="D5562" t="s">
        <v>40</v>
      </c>
      <c r="E5562" t="s">
        <v>28412</v>
      </c>
      <c r="F5562">
        <v>2</v>
      </c>
    </row>
    <row r="5563" spans="1:6" x14ac:dyDescent="0.25">
      <c r="A5563" t="s">
        <v>100</v>
      </c>
      <c r="B5563">
        <v>2014</v>
      </c>
      <c r="C5563" t="s">
        <v>20</v>
      </c>
      <c r="D5563" t="s">
        <v>102</v>
      </c>
      <c r="E5563" t="s">
        <v>28413</v>
      </c>
      <c r="F5563">
        <v>2</v>
      </c>
    </row>
    <row r="5564" spans="1:6" x14ac:dyDescent="0.25">
      <c r="A5564" t="s">
        <v>100</v>
      </c>
      <c r="B5564">
        <v>2014</v>
      </c>
      <c r="C5564" t="s">
        <v>20</v>
      </c>
      <c r="D5564" t="s">
        <v>107</v>
      </c>
      <c r="E5564" t="s">
        <v>28414</v>
      </c>
      <c r="F5564">
        <v>6</v>
      </c>
    </row>
    <row r="5565" spans="1:6" x14ac:dyDescent="0.25">
      <c r="A5565" t="s">
        <v>100</v>
      </c>
      <c r="B5565">
        <v>2014</v>
      </c>
      <c r="C5565" t="s">
        <v>20</v>
      </c>
      <c r="D5565" t="s">
        <v>39</v>
      </c>
      <c r="E5565" t="s">
        <v>28415</v>
      </c>
      <c r="F5565">
        <v>10</v>
      </c>
    </row>
    <row r="5566" spans="1:6" x14ac:dyDescent="0.25">
      <c r="A5566" t="s">
        <v>100</v>
      </c>
      <c r="B5566">
        <v>2014</v>
      </c>
      <c r="C5566" t="s">
        <v>20</v>
      </c>
      <c r="D5566" t="s">
        <v>103</v>
      </c>
      <c r="E5566" t="s">
        <v>28416</v>
      </c>
      <c r="F5566">
        <v>34</v>
      </c>
    </row>
    <row r="5567" spans="1:6" x14ac:dyDescent="0.25">
      <c r="A5567" t="s">
        <v>100</v>
      </c>
      <c r="B5567">
        <v>2014</v>
      </c>
      <c r="C5567" t="s">
        <v>18</v>
      </c>
      <c r="D5567" t="s">
        <v>38</v>
      </c>
      <c r="E5567" t="s">
        <v>28417</v>
      </c>
      <c r="F5567">
        <v>6</v>
      </c>
    </row>
    <row r="5568" spans="1:6" x14ac:dyDescent="0.25">
      <c r="A5568" t="s">
        <v>100</v>
      </c>
      <c r="B5568">
        <v>2014</v>
      </c>
      <c r="C5568" t="s">
        <v>18</v>
      </c>
      <c r="D5568" t="s">
        <v>40</v>
      </c>
      <c r="E5568" t="s">
        <v>28418</v>
      </c>
      <c r="F5568">
        <v>3</v>
      </c>
    </row>
    <row r="5569" spans="1:6" x14ac:dyDescent="0.25">
      <c r="A5569" t="s">
        <v>100</v>
      </c>
      <c r="B5569">
        <v>2014</v>
      </c>
      <c r="C5569" t="s">
        <v>18</v>
      </c>
      <c r="D5569" t="s">
        <v>102</v>
      </c>
      <c r="E5569" t="s">
        <v>28419</v>
      </c>
      <c r="F5569">
        <v>13</v>
      </c>
    </row>
    <row r="5570" spans="1:6" x14ac:dyDescent="0.25">
      <c r="A5570" t="s">
        <v>100</v>
      </c>
      <c r="B5570">
        <v>2014</v>
      </c>
      <c r="C5570" t="s">
        <v>18</v>
      </c>
      <c r="D5570" t="s">
        <v>107</v>
      </c>
      <c r="E5570" t="s">
        <v>28420</v>
      </c>
      <c r="F5570">
        <v>14</v>
      </c>
    </row>
    <row r="5571" spans="1:6" x14ac:dyDescent="0.25">
      <c r="A5571" t="s">
        <v>100</v>
      </c>
      <c r="B5571">
        <v>2014</v>
      </c>
      <c r="C5571" t="s">
        <v>18</v>
      </c>
      <c r="D5571" t="s">
        <v>39</v>
      </c>
      <c r="E5571" t="s">
        <v>28421</v>
      </c>
      <c r="F5571">
        <v>14</v>
      </c>
    </row>
    <row r="5572" spans="1:6" x14ac:dyDescent="0.25">
      <c r="A5572" t="s">
        <v>100</v>
      </c>
      <c r="B5572">
        <v>2014</v>
      </c>
      <c r="C5572" t="s">
        <v>18</v>
      </c>
      <c r="D5572" t="s">
        <v>103</v>
      </c>
      <c r="E5572" t="s">
        <v>28422</v>
      </c>
      <c r="F5572">
        <v>73</v>
      </c>
    </row>
    <row r="5573" spans="1:6" x14ac:dyDescent="0.25">
      <c r="A5573" t="s">
        <v>101</v>
      </c>
      <c r="B5573">
        <v>2010</v>
      </c>
      <c r="C5573" t="s">
        <v>14</v>
      </c>
      <c r="D5573" t="s">
        <v>40</v>
      </c>
      <c r="E5573" t="s">
        <v>28423</v>
      </c>
      <c r="F5573">
        <v>1</v>
      </c>
    </row>
    <row r="5574" spans="1:6" x14ac:dyDescent="0.25">
      <c r="A5574" t="s">
        <v>101</v>
      </c>
      <c r="B5574">
        <v>2010</v>
      </c>
      <c r="C5574" t="s">
        <v>14</v>
      </c>
      <c r="D5574" t="s">
        <v>102</v>
      </c>
      <c r="E5574" t="s">
        <v>28424</v>
      </c>
      <c r="F5574">
        <v>3</v>
      </c>
    </row>
    <row r="5575" spans="1:6" x14ac:dyDescent="0.25">
      <c r="A5575" t="s">
        <v>101</v>
      </c>
      <c r="B5575">
        <v>2010</v>
      </c>
      <c r="C5575" t="s">
        <v>14</v>
      </c>
      <c r="D5575" t="s">
        <v>107</v>
      </c>
      <c r="E5575" t="s">
        <v>28425</v>
      </c>
      <c r="F5575">
        <v>1</v>
      </c>
    </row>
    <row r="5576" spans="1:6" x14ac:dyDescent="0.25">
      <c r="A5576" t="s">
        <v>101</v>
      </c>
      <c r="B5576">
        <v>2010</v>
      </c>
      <c r="C5576" t="s">
        <v>14</v>
      </c>
      <c r="D5576" t="s">
        <v>103</v>
      </c>
      <c r="E5576" t="s">
        <v>28426</v>
      </c>
      <c r="F5576">
        <v>7</v>
      </c>
    </row>
    <row r="5577" spans="1:6" x14ac:dyDescent="0.25">
      <c r="A5577" t="s">
        <v>101</v>
      </c>
      <c r="B5577">
        <v>2010</v>
      </c>
      <c r="C5577" t="s">
        <v>12</v>
      </c>
      <c r="D5577" t="s">
        <v>102</v>
      </c>
      <c r="E5577" t="s">
        <v>28427</v>
      </c>
      <c r="F5577">
        <v>1</v>
      </c>
    </row>
    <row r="5578" spans="1:6" x14ac:dyDescent="0.25">
      <c r="A5578" t="s">
        <v>101</v>
      </c>
      <c r="B5578">
        <v>2010</v>
      </c>
      <c r="C5578" t="s">
        <v>12</v>
      </c>
      <c r="D5578" t="s">
        <v>39</v>
      </c>
      <c r="E5578" t="s">
        <v>28428</v>
      </c>
      <c r="F5578">
        <v>1</v>
      </c>
    </row>
    <row r="5579" spans="1:6" x14ac:dyDescent="0.25">
      <c r="A5579" t="s">
        <v>101</v>
      </c>
      <c r="B5579">
        <v>2010</v>
      </c>
      <c r="C5579" t="s">
        <v>12</v>
      </c>
      <c r="D5579" t="s">
        <v>103</v>
      </c>
      <c r="E5579" t="s">
        <v>28429</v>
      </c>
      <c r="F5579">
        <v>5</v>
      </c>
    </row>
    <row r="5580" spans="1:6" x14ac:dyDescent="0.25">
      <c r="A5580" t="s">
        <v>101</v>
      </c>
      <c r="B5580">
        <v>2010</v>
      </c>
      <c r="C5580" t="s">
        <v>22</v>
      </c>
      <c r="D5580" t="s">
        <v>102</v>
      </c>
      <c r="E5580" t="s">
        <v>28430</v>
      </c>
      <c r="F5580">
        <v>1</v>
      </c>
    </row>
    <row r="5581" spans="1:6" x14ac:dyDescent="0.25">
      <c r="A5581" t="s">
        <v>101</v>
      </c>
      <c r="B5581">
        <v>2010</v>
      </c>
      <c r="C5581" t="s">
        <v>22</v>
      </c>
      <c r="D5581" t="s">
        <v>107</v>
      </c>
      <c r="E5581" t="s">
        <v>28431</v>
      </c>
      <c r="F5581">
        <v>1</v>
      </c>
    </row>
    <row r="5582" spans="1:6" x14ac:dyDescent="0.25">
      <c r="A5582" t="s">
        <v>101</v>
      </c>
      <c r="B5582">
        <v>2010</v>
      </c>
      <c r="C5582" t="s">
        <v>22</v>
      </c>
      <c r="D5582" t="s">
        <v>39</v>
      </c>
      <c r="E5582" t="s">
        <v>28432</v>
      </c>
      <c r="F5582">
        <v>3</v>
      </c>
    </row>
    <row r="5583" spans="1:6" x14ac:dyDescent="0.25">
      <c r="A5583" t="s">
        <v>101</v>
      </c>
      <c r="B5583">
        <v>2010</v>
      </c>
      <c r="C5583" t="s">
        <v>22</v>
      </c>
      <c r="D5583" t="s">
        <v>103</v>
      </c>
      <c r="E5583" t="s">
        <v>28433</v>
      </c>
      <c r="F5583">
        <v>6</v>
      </c>
    </row>
    <row r="5584" spans="1:6" x14ac:dyDescent="0.25">
      <c r="A5584" t="s">
        <v>101</v>
      </c>
      <c r="B5584">
        <v>2010</v>
      </c>
      <c r="C5584" t="s">
        <v>23</v>
      </c>
      <c r="D5584" t="s">
        <v>102</v>
      </c>
      <c r="E5584" t="s">
        <v>28434</v>
      </c>
      <c r="F5584">
        <v>2</v>
      </c>
    </row>
    <row r="5585" spans="1:6" x14ac:dyDescent="0.25">
      <c r="A5585" t="s">
        <v>101</v>
      </c>
      <c r="B5585">
        <v>2010</v>
      </c>
      <c r="C5585" t="s">
        <v>23</v>
      </c>
      <c r="D5585" t="s">
        <v>39</v>
      </c>
      <c r="E5585" t="s">
        <v>28435</v>
      </c>
      <c r="F5585">
        <v>1</v>
      </c>
    </row>
    <row r="5586" spans="1:6" x14ac:dyDescent="0.25">
      <c r="A5586" t="s">
        <v>101</v>
      </c>
      <c r="B5586">
        <v>2010</v>
      </c>
      <c r="C5586" t="s">
        <v>23</v>
      </c>
      <c r="D5586" t="s">
        <v>103</v>
      </c>
      <c r="E5586" t="s">
        <v>28436</v>
      </c>
      <c r="F5586">
        <v>8</v>
      </c>
    </row>
    <row r="5587" spans="1:6" x14ac:dyDescent="0.25">
      <c r="A5587" t="s">
        <v>101</v>
      </c>
      <c r="B5587">
        <v>2010</v>
      </c>
      <c r="C5587" t="s">
        <v>21</v>
      </c>
      <c r="D5587" t="s">
        <v>39</v>
      </c>
      <c r="E5587" t="s">
        <v>28437</v>
      </c>
      <c r="F5587">
        <v>3</v>
      </c>
    </row>
    <row r="5588" spans="1:6" x14ac:dyDescent="0.25">
      <c r="A5588" t="s">
        <v>101</v>
      </c>
      <c r="B5588">
        <v>2010</v>
      </c>
      <c r="C5588" t="s">
        <v>21</v>
      </c>
      <c r="D5588" t="s">
        <v>103</v>
      </c>
      <c r="E5588" t="s">
        <v>28438</v>
      </c>
      <c r="F5588">
        <v>3</v>
      </c>
    </row>
    <row r="5589" spans="1:6" x14ac:dyDescent="0.25">
      <c r="A5589" t="s">
        <v>101</v>
      </c>
      <c r="B5589">
        <v>2010</v>
      </c>
      <c r="C5589" t="s">
        <v>17</v>
      </c>
      <c r="D5589" t="s">
        <v>38</v>
      </c>
      <c r="E5589" t="s">
        <v>28439</v>
      </c>
      <c r="F5589">
        <v>1</v>
      </c>
    </row>
    <row r="5590" spans="1:6" x14ac:dyDescent="0.25">
      <c r="A5590" t="s">
        <v>101</v>
      </c>
      <c r="B5590">
        <v>2010</v>
      </c>
      <c r="C5590" t="s">
        <v>17</v>
      </c>
      <c r="D5590" t="s">
        <v>102</v>
      </c>
      <c r="E5590" t="s">
        <v>28440</v>
      </c>
      <c r="F5590">
        <v>1</v>
      </c>
    </row>
    <row r="5591" spans="1:6" x14ac:dyDescent="0.25">
      <c r="A5591" t="s">
        <v>101</v>
      </c>
      <c r="B5591">
        <v>2010</v>
      </c>
      <c r="C5591" t="s">
        <v>17</v>
      </c>
      <c r="D5591" t="s">
        <v>107</v>
      </c>
      <c r="E5591" t="s">
        <v>28441</v>
      </c>
      <c r="F5591">
        <v>3</v>
      </c>
    </row>
    <row r="5592" spans="1:6" x14ac:dyDescent="0.25">
      <c r="A5592" t="s">
        <v>101</v>
      </c>
      <c r="B5592">
        <v>2010</v>
      </c>
      <c r="C5592" t="s">
        <v>17</v>
      </c>
      <c r="D5592" t="s">
        <v>39</v>
      </c>
      <c r="E5592" t="s">
        <v>28442</v>
      </c>
      <c r="F5592">
        <v>1</v>
      </c>
    </row>
    <row r="5593" spans="1:6" x14ac:dyDescent="0.25">
      <c r="A5593" t="s">
        <v>101</v>
      </c>
      <c r="B5593">
        <v>2010</v>
      </c>
      <c r="C5593" t="s">
        <v>17</v>
      </c>
      <c r="D5593" t="s">
        <v>103</v>
      </c>
      <c r="E5593" t="s">
        <v>28443</v>
      </c>
      <c r="F5593">
        <v>19</v>
      </c>
    </row>
    <row r="5594" spans="1:6" x14ac:dyDescent="0.25">
      <c r="A5594" t="s">
        <v>101</v>
      </c>
      <c r="B5594">
        <v>2010</v>
      </c>
      <c r="C5594" t="s">
        <v>15</v>
      </c>
      <c r="D5594" t="s">
        <v>102</v>
      </c>
      <c r="E5594" t="s">
        <v>28444</v>
      </c>
      <c r="F5594">
        <v>1</v>
      </c>
    </row>
    <row r="5595" spans="1:6" x14ac:dyDescent="0.25">
      <c r="A5595" t="s">
        <v>101</v>
      </c>
      <c r="B5595">
        <v>2010</v>
      </c>
      <c r="C5595" t="s">
        <v>15</v>
      </c>
      <c r="D5595" t="s">
        <v>103</v>
      </c>
      <c r="E5595" t="s">
        <v>28445</v>
      </c>
      <c r="F5595">
        <v>1</v>
      </c>
    </row>
    <row r="5596" spans="1:6" x14ac:dyDescent="0.25">
      <c r="A5596" t="s">
        <v>101</v>
      </c>
      <c r="B5596">
        <v>2010</v>
      </c>
      <c r="C5596" t="s">
        <v>19</v>
      </c>
      <c r="D5596" t="s">
        <v>102</v>
      </c>
      <c r="E5596" t="s">
        <v>28446</v>
      </c>
      <c r="F5596">
        <v>3</v>
      </c>
    </row>
    <row r="5597" spans="1:6" x14ac:dyDescent="0.25">
      <c r="A5597" t="s">
        <v>101</v>
      </c>
      <c r="B5597">
        <v>2010</v>
      </c>
      <c r="C5597" t="s">
        <v>19</v>
      </c>
      <c r="D5597" t="s">
        <v>107</v>
      </c>
      <c r="E5597" t="s">
        <v>28447</v>
      </c>
      <c r="F5597">
        <v>1</v>
      </c>
    </row>
    <row r="5598" spans="1:6" x14ac:dyDescent="0.25">
      <c r="A5598" t="s">
        <v>101</v>
      </c>
      <c r="B5598">
        <v>2010</v>
      </c>
      <c r="C5598" t="s">
        <v>19</v>
      </c>
      <c r="D5598" t="s">
        <v>39</v>
      </c>
      <c r="E5598" t="s">
        <v>28448</v>
      </c>
      <c r="F5598">
        <v>1</v>
      </c>
    </row>
    <row r="5599" spans="1:6" x14ac:dyDescent="0.25">
      <c r="A5599" t="s">
        <v>101</v>
      </c>
      <c r="B5599">
        <v>2010</v>
      </c>
      <c r="C5599" t="s">
        <v>19</v>
      </c>
      <c r="D5599" t="s">
        <v>103</v>
      </c>
      <c r="E5599" t="s">
        <v>28449</v>
      </c>
      <c r="F5599">
        <v>12</v>
      </c>
    </row>
    <row r="5600" spans="1:6" x14ac:dyDescent="0.25">
      <c r="A5600" t="s">
        <v>101</v>
      </c>
      <c r="B5600">
        <v>2010</v>
      </c>
      <c r="C5600" t="s">
        <v>20</v>
      </c>
      <c r="D5600" t="s">
        <v>39</v>
      </c>
      <c r="E5600" t="s">
        <v>28450</v>
      </c>
      <c r="F5600">
        <v>2</v>
      </c>
    </row>
    <row r="5601" spans="1:6" x14ac:dyDescent="0.25">
      <c r="A5601" t="s">
        <v>101</v>
      </c>
      <c r="B5601">
        <v>2010</v>
      </c>
      <c r="C5601" t="s">
        <v>20</v>
      </c>
      <c r="D5601" t="s">
        <v>103</v>
      </c>
      <c r="E5601" t="s">
        <v>28451</v>
      </c>
      <c r="F5601">
        <v>5</v>
      </c>
    </row>
    <row r="5602" spans="1:6" x14ac:dyDescent="0.25">
      <c r="A5602" t="s">
        <v>101</v>
      </c>
      <c r="B5602">
        <v>2010</v>
      </c>
      <c r="C5602" t="s">
        <v>18</v>
      </c>
      <c r="D5602" t="s">
        <v>38</v>
      </c>
      <c r="E5602" t="s">
        <v>28452</v>
      </c>
      <c r="F5602">
        <v>2</v>
      </c>
    </row>
    <row r="5603" spans="1:6" x14ac:dyDescent="0.25">
      <c r="A5603" t="s">
        <v>101</v>
      </c>
      <c r="B5603">
        <v>2010</v>
      </c>
      <c r="C5603" t="s">
        <v>18</v>
      </c>
      <c r="D5603" t="s">
        <v>102</v>
      </c>
      <c r="E5603" t="s">
        <v>28453</v>
      </c>
      <c r="F5603">
        <v>2</v>
      </c>
    </row>
    <row r="5604" spans="1:6" x14ac:dyDescent="0.25">
      <c r="A5604" t="s">
        <v>101</v>
      </c>
      <c r="B5604">
        <v>2010</v>
      </c>
      <c r="C5604" t="s">
        <v>18</v>
      </c>
      <c r="D5604" t="s">
        <v>107</v>
      </c>
      <c r="E5604" t="s">
        <v>28454</v>
      </c>
      <c r="F5604">
        <v>5</v>
      </c>
    </row>
    <row r="5605" spans="1:6" x14ac:dyDescent="0.25">
      <c r="A5605" t="s">
        <v>101</v>
      </c>
      <c r="B5605">
        <v>2010</v>
      </c>
      <c r="C5605" t="s">
        <v>18</v>
      </c>
      <c r="D5605" t="s">
        <v>39</v>
      </c>
      <c r="E5605" t="s">
        <v>28455</v>
      </c>
      <c r="F5605">
        <v>2</v>
      </c>
    </row>
    <row r="5606" spans="1:6" x14ac:dyDescent="0.25">
      <c r="A5606" t="s">
        <v>101</v>
      </c>
      <c r="B5606">
        <v>2010</v>
      </c>
      <c r="C5606" t="s">
        <v>18</v>
      </c>
      <c r="D5606" t="s">
        <v>103</v>
      </c>
      <c r="E5606" t="s">
        <v>28456</v>
      </c>
      <c r="F5606">
        <v>11</v>
      </c>
    </row>
    <row r="5607" spans="1:6" x14ac:dyDescent="0.25">
      <c r="A5607" t="s">
        <v>101</v>
      </c>
      <c r="B5607">
        <v>2011</v>
      </c>
      <c r="C5607" t="s">
        <v>14</v>
      </c>
      <c r="D5607" t="s">
        <v>102</v>
      </c>
      <c r="E5607" t="s">
        <v>28457</v>
      </c>
      <c r="F5607">
        <v>1</v>
      </c>
    </row>
    <row r="5608" spans="1:6" x14ac:dyDescent="0.25">
      <c r="A5608" t="s">
        <v>101</v>
      </c>
      <c r="B5608">
        <v>2011</v>
      </c>
      <c r="C5608" t="s">
        <v>14</v>
      </c>
      <c r="D5608" t="s">
        <v>107</v>
      </c>
      <c r="E5608" t="s">
        <v>28458</v>
      </c>
      <c r="F5608">
        <v>1</v>
      </c>
    </row>
    <row r="5609" spans="1:6" x14ac:dyDescent="0.25">
      <c r="A5609" t="s">
        <v>101</v>
      </c>
      <c r="B5609">
        <v>2011</v>
      </c>
      <c r="C5609" t="s">
        <v>14</v>
      </c>
      <c r="D5609" t="s">
        <v>103</v>
      </c>
      <c r="E5609" t="s">
        <v>28459</v>
      </c>
      <c r="F5609">
        <v>11</v>
      </c>
    </row>
    <row r="5610" spans="1:6" x14ac:dyDescent="0.25">
      <c r="A5610" t="s">
        <v>101</v>
      </c>
      <c r="B5610">
        <v>2011</v>
      </c>
      <c r="C5610" t="s">
        <v>12</v>
      </c>
      <c r="D5610" t="s">
        <v>102</v>
      </c>
      <c r="E5610" t="s">
        <v>28460</v>
      </c>
      <c r="F5610">
        <v>1</v>
      </c>
    </row>
    <row r="5611" spans="1:6" x14ac:dyDescent="0.25">
      <c r="A5611" t="s">
        <v>101</v>
      </c>
      <c r="B5611">
        <v>2011</v>
      </c>
      <c r="C5611" t="s">
        <v>12</v>
      </c>
      <c r="D5611" t="s">
        <v>107</v>
      </c>
      <c r="E5611" t="s">
        <v>28461</v>
      </c>
      <c r="F5611">
        <v>1</v>
      </c>
    </row>
    <row r="5612" spans="1:6" x14ac:dyDescent="0.25">
      <c r="A5612" t="s">
        <v>101</v>
      </c>
      <c r="B5612">
        <v>2011</v>
      </c>
      <c r="C5612" t="s">
        <v>12</v>
      </c>
      <c r="D5612" t="s">
        <v>103</v>
      </c>
      <c r="E5612" t="s">
        <v>28462</v>
      </c>
      <c r="F5612">
        <v>4</v>
      </c>
    </row>
    <row r="5613" spans="1:6" x14ac:dyDescent="0.25">
      <c r="A5613" t="s">
        <v>101</v>
      </c>
      <c r="B5613">
        <v>2011</v>
      </c>
      <c r="C5613" t="s">
        <v>22</v>
      </c>
      <c r="D5613" t="s">
        <v>102</v>
      </c>
      <c r="E5613" t="s">
        <v>28463</v>
      </c>
      <c r="F5613">
        <v>2</v>
      </c>
    </row>
    <row r="5614" spans="1:6" x14ac:dyDescent="0.25">
      <c r="A5614" t="s">
        <v>101</v>
      </c>
      <c r="B5614">
        <v>2011</v>
      </c>
      <c r="C5614" t="s">
        <v>22</v>
      </c>
      <c r="D5614" t="s">
        <v>39</v>
      </c>
      <c r="E5614" t="s">
        <v>28464</v>
      </c>
      <c r="F5614">
        <v>2</v>
      </c>
    </row>
    <row r="5615" spans="1:6" x14ac:dyDescent="0.25">
      <c r="A5615" t="s">
        <v>101</v>
      </c>
      <c r="B5615">
        <v>2011</v>
      </c>
      <c r="C5615" t="s">
        <v>22</v>
      </c>
      <c r="D5615" t="s">
        <v>103</v>
      </c>
      <c r="E5615" t="s">
        <v>28465</v>
      </c>
      <c r="F5615">
        <v>11</v>
      </c>
    </row>
    <row r="5616" spans="1:6" x14ac:dyDescent="0.25">
      <c r="A5616" t="s">
        <v>101</v>
      </c>
      <c r="B5616">
        <v>2011</v>
      </c>
      <c r="C5616" t="s">
        <v>23</v>
      </c>
      <c r="D5616" t="s">
        <v>39</v>
      </c>
      <c r="E5616" t="s">
        <v>28466</v>
      </c>
      <c r="F5616">
        <v>2</v>
      </c>
    </row>
    <row r="5617" spans="1:6" x14ac:dyDescent="0.25">
      <c r="A5617" t="s">
        <v>101</v>
      </c>
      <c r="B5617">
        <v>2011</v>
      </c>
      <c r="C5617" t="s">
        <v>23</v>
      </c>
      <c r="D5617" t="s">
        <v>103</v>
      </c>
      <c r="E5617" t="s">
        <v>28467</v>
      </c>
      <c r="F5617">
        <v>10</v>
      </c>
    </row>
    <row r="5618" spans="1:6" x14ac:dyDescent="0.25">
      <c r="A5618" t="s">
        <v>101</v>
      </c>
      <c r="B5618">
        <v>2011</v>
      </c>
      <c r="C5618" t="s">
        <v>21</v>
      </c>
      <c r="D5618" t="s">
        <v>39</v>
      </c>
      <c r="E5618" t="s">
        <v>28468</v>
      </c>
      <c r="F5618">
        <v>3</v>
      </c>
    </row>
    <row r="5619" spans="1:6" x14ac:dyDescent="0.25">
      <c r="A5619" t="s">
        <v>101</v>
      </c>
      <c r="B5619">
        <v>2011</v>
      </c>
      <c r="C5619" t="s">
        <v>21</v>
      </c>
      <c r="D5619" t="s">
        <v>103</v>
      </c>
      <c r="E5619" t="s">
        <v>28469</v>
      </c>
      <c r="F5619">
        <v>3</v>
      </c>
    </row>
    <row r="5620" spans="1:6" x14ac:dyDescent="0.25">
      <c r="A5620" t="s">
        <v>101</v>
      </c>
      <c r="B5620">
        <v>2011</v>
      </c>
      <c r="C5620" t="s">
        <v>17</v>
      </c>
      <c r="D5620" t="s">
        <v>102</v>
      </c>
      <c r="E5620" t="s">
        <v>28470</v>
      </c>
      <c r="F5620">
        <v>4</v>
      </c>
    </row>
    <row r="5621" spans="1:6" x14ac:dyDescent="0.25">
      <c r="A5621" t="s">
        <v>101</v>
      </c>
      <c r="B5621">
        <v>2011</v>
      </c>
      <c r="C5621" t="s">
        <v>17</v>
      </c>
      <c r="D5621" t="s">
        <v>107</v>
      </c>
      <c r="E5621" t="s">
        <v>28471</v>
      </c>
      <c r="F5621">
        <v>2</v>
      </c>
    </row>
    <row r="5622" spans="1:6" x14ac:dyDescent="0.25">
      <c r="A5622" t="s">
        <v>101</v>
      </c>
      <c r="B5622">
        <v>2011</v>
      </c>
      <c r="C5622" t="s">
        <v>17</v>
      </c>
      <c r="D5622" t="s">
        <v>39</v>
      </c>
      <c r="E5622" t="s">
        <v>28472</v>
      </c>
      <c r="F5622">
        <v>1</v>
      </c>
    </row>
    <row r="5623" spans="1:6" x14ac:dyDescent="0.25">
      <c r="A5623" t="s">
        <v>101</v>
      </c>
      <c r="B5623">
        <v>2011</v>
      </c>
      <c r="C5623" t="s">
        <v>17</v>
      </c>
      <c r="D5623" t="s">
        <v>103</v>
      </c>
      <c r="E5623" t="s">
        <v>28473</v>
      </c>
      <c r="F5623">
        <v>21</v>
      </c>
    </row>
    <row r="5624" spans="1:6" x14ac:dyDescent="0.25">
      <c r="A5624" t="s">
        <v>101</v>
      </c>
      <c r="B5624">
        <v>2011</v>
      </c>
      <c r="C5624" t="s">
        <v>15</v>
      </c>
      <c r="D5624" t="s">
        <v>103</v>
      </c>
      <c r="E5624" t="s">
        <v>28474</v>
      </c>
      <c r="F5624">
        <v>4</v>
      </c>
    </row>
    <row r="5625" spans="1:6" x14ac:dyDescent="0.25">
      <c r="A5625" t="s">
        <v>101</v>
      </c>
      <c r="B5625">
        <v>2011</v>
      </c>
      <c r="C5625" t="s">
        <v>19</v>
      </c>
      <c r="D5625" t="s">
        <v>102</v>
      </c>
      <c r="E5625" t="s">
        <v>28475</v>
      </c>
      <c r="F5625">
        <v>1</v>
      </c>
    </row>
    <row r="5626" spans="1:6" x14ac:dyDescent="0.25">
      <c r="A5626" t="s">
        <v>101</v>
      </c>
      <c r="B5626">
        <v>2011</v>
      </c>
      <c r="C5626" t="s">
        <v>19</v>
      </c>
      <c r="D5626" t="s">
        <v>107</v>
      </c>
      <c r="E5626" t="s">
        <v>28476</v>
      </c>
      <c r="F5626">
        <v>1</v>
      </c>
    </row>
    <row r="5627" spans="1:6" x14ac:dyDescent="0.25">
      <c r="A5627" t="s">
        <v>101</v>
      </c>
      <c r="B5627">
        <v>2011</v>
      </c>
      <c r="C5627" t="s">
        <v>19</v>
      </c>
      <c r="D5627" t="s">
        <v>39</v>
      </c>
      <c r="E5627" t="s">
        <v>28477</v>
      </c>
      <c r="F5627">
        <v>4</v>
      </c>
    </row>
    <row r="5628" spans="1:6" x14ac:dyDescent="0.25">
      <c r="A5628" t="s">
        <v>101</v>
      </c>
      <c r="B5628">
        <v>2011</v>
      </c>
      <c r="C5628" t="s">
        <v>19</v>
      </c>
      <c r="D5628" t="s">
        <v>103</v>
      </c>
      <c r="E5628" t="s">
        <v>28478</v>
      </c>
      <c r="F5628">
        <v>13</v>
      </c>
    </row>
    <row r="5629" spans="1:6" x14ac:dyDescent="0.25">
      <c r="A5629" t="s">
        <v>101</v>
      </c>
      <c r="B5629">
        <v>2011</v>
      </c>
      <c r="C5629" t="s">
        <v>20</v>
      </c>
      <c r="D5629" t="s">
        <v>39</v>
      </c>
      <c r="E5629" t="s">
        <v>28479</v>
      </c>
      <c r="F5629">
        <v>1</v>
      </c>
    </row>
    <row r="5630" spans="1:6" x14ac:dyDescent="0.25">
      <c r="A5630" t="s">
        <v>101</v>
      </c>
      <c r="B5630">
        <v>2011</v>
      </c>
      <c r="C5630" t="s">
        <v>18</v>
      </c>
      <c r="D5630" t="s">
        <v>38</v>
      </c>
      <c r="E5630" t="s">
        <v>28480</v>
      </c>
      <c r="F5630">
        <v>1</v>
      </c>
    </row>
    <row r="5631" spans="1:6" x14ac:dyDescent="0.25">
      <c r="A5631" t="s">
        <v>101</v>
      </c>
      <c r="B5631">
        <v>2011</v>
      </c>
      <c r="C5631" t="s">
        <v>18</v>
      </c>
      <c r="D5631" t="s">
        <v>102</v>
      </c>
      <c r="E5631" t="s">
        <v>28481</v>
      </c>
      <c r="F5631">
        <v>2</v>
      </c>
    </row>
    <row r="5632" spans="1:6" x14ac:dyDescent="0.25">
      <c r="A5632" t="s">
        <v>101</v>
      </c>
      <c r="B5632">
        <v>2011</v>
      </c>
      <c r="C5632" t="s">
        <v>18</v>
      </c>
      <c r="D5632" t="s">
        <v>107</v>
      </c>
      <c r="E5632" t="s">
        <v>28482</v>
      </c>
      <c r="F5632">
        <v>2</v>
      </c>
    </row>
    <row r="5633" spans="1:6" x14ac:dyDescent="0.25">
      <c r="A5633" t="s">
        <v>101</v>
      </c>
      <c r="B5633">
        <v>2011</v>
      </c>
      <c r="C5633" t="s">
        <v>18</v>
      </c>
      <c r="D5633" t="s">
        <v>39</v>
      </c>
      <c r="E5633" t="s">
        <v>28483</v>
      </c>
      <c r="F5633">
        <v>2</v>
      </c>
    </row>
    <row r="5634" spans="1:6" x14ac:dyDescent="0.25">
      <c r="A5634" t="s">
        <v>101</v>
      </c>
      <c r="B5634">
        <v>2011</v>
      </c>
      <c r="C5634" t="s">
        <v>18</v>
      </c>
      <c r="D5634" t="s">
        <v>103</v>
      </c>
      <c r="E5634" t="s">
        <v>28484</v>
      </c>
      <c r="F5634">
        <v>20</v>
      </c>
    </row>
    <row r="5635" spans="1:6" x14ac:dyDescent="0.25">
      <c r="A5635" t="s">
        <v>101</v>
      </c>
      <c r="B5635">
        <v>2012</v>
      </c>
      <c r="C5635" t="s">
        <v>14</v>
      </c>
      <c r="D5635" t="s">
        <v>102</v>
      </c>
      <c r="E5635" t="s">
        <v>28485</v>
      </c>
      <c r="F5635">
        <v>2</v>
      </c>
    </row>
    <row r="5636" spans="1:6" x14ac:dyDescent="0.25">
      <c r="A5636" t="s">
        <v>101</v>
      </c>
      <c r="B5636">
        <v>2012</v>
      </c>
      <c r="C5636" t="s">
        <v>14</v>
      </c>
      <c r="D5636" t="s">
        <v>107</v>
      </c>
      <c r="E5636" t="s">
        <v>28486</v>
      </c>
      <c r="F5636">
        <v>1</v>
      </c>
    </row>
    <row r="5637" spans="1:6" x14ac:dyDescent="0.25">
      <c r="A5637" t="s">
        <v>101</v>
      </c>
      <c r="B5637">
        <v>2012</v>
      </c>
      <c r="C5637" t="s">
        <v>14</v>
      </c>
      <c r="D5637" t="s">
        <v>39</v>
      </c>
      <c r="E5637" t="s">
        <v>28487</v>
      </c>
      <c r="F5637">
        <v>7</v>
      </c>
    </row>
    <row r="5638" spans="1:6" x14ac:dyDescent="0.25">
      <c r="A5638" t="s">
        <v>101</v>
      </c>
      <c r="B5638">
        <v>2012</v>
      </c>
      <c r="C5638" t="s">
        <v>14</v>
      </c>
      <c r="D5638" t="s">
        <v>103</v>
      </c>
      <c r="E5638" t="s">
        <v>28488</v>
      </c>
      <c r="F5638">
        <v>9</v>
      </c>
    </row>
    <row r="5639" spans="1:6" x14ac:dyDescent="0.25">
      <c r="A5639" t="s">
        <v>101</v>
      </c>
      <c r="B5639">
        <v>2012</v>
      </c>
      <c r="C5639" t="s">
        <v>12</v>
      </c>
      <c r="D5639" t="s">
        <v>103</v>
      </c>
      <c r="E5639" t="s">
        <v>28489</v>
      </c>
      <c r="F5639">
        <v>5</v>
      </c>
    </row>
    <row r="5640" spans="1:6" x14ac:dyDescent="0.25">
      <c r="A5640" t="s">
        <v>101</v>
      </c>
      <c r="B5640">
        <v>2012</v>
      </c>
      <c r="C5640" t="s">
        <v>22</v>
      </c>
      <c r="D5640" t="s">
        <v>107</v>
      </c>
      <c r="E5640" t="s">
        <v>28490</v>
      </c>
      <c r="F5640">
        <v>1</v>
      </c>
    </row>
    <row r="5641" spans="1:6" x14ac:dyDescent="0.25">
      <c r="A5641" t="s">
        <v>101</v>
      </c>
      <c r="B5641">
        <v>2012</v>
      </c>
      <c r="C5641" t="s">
        <v>22</v>
      </c>
      <c r="D5641" t="s">
        <v>39</v>
      </c>
      <c r="E5641" t="s">
        <v>28491</v>
      </c>
      <c r="F5641">
        <v>6</v>
      </c>
    </row>
    <row r="5642" spans="1:6" x14ac:dyDescent="0.25">
      <c r="A5642" t="s">
        <v>101</v>
      </c>
      <c r="B5642">
        <v>2012</v>
      </c>
      <c r="C5642" t="s">
        <v>22</v>
      </c>
      <c r="D5642" t="s">
        <v>103</v>
      </c>
      <c r="E5642" t="s">
        <v>28492</v>
      </c>
      <c r="F5642">
        <v>11</v>
      </c>
    </row>
    <row r="5643" spans="1:6" x14ac:dyDescent="0.25">
      <c r="A5643" t="s">
        <v>101</v>
      </c>
      <c r="B5643">
        <v>2012</v>
      </c>
      <c r="C5643" t="s">
        <v>23</v>
      </c>
      <c r="D5643" t="s">
        <v>38</v>
      </c>
      <c r="E5643" t="s">
        <v>28493</v>
      </c>
      <c r="F5643">
        <v>1</v>
      </c>
    </row>
    <row r="5644" spans="1:6" x14ac:dyDescent="0.25">
      <c r="A5644" t="s">
        <v>101</v>
      </c>
      <c r="B5644">
        <v>2012</v>
      </c>
      <c r="C5644" t="s">
        <v>23</v>
      </c>
      <c r="D5644" t="s">
        <v>102</v>
      </c>
      <c r="E5644" t="s">
        <v>28494</v>
      </c>
      <c r="F5644">
        <v>1</v>
      </c>
    </row>
    <row r="5645" spans="1:6" x14ac:dyDescent="0.25">
      <c r="A5645" t="s">
        <v>101</v>
      </c>
      <c r="B5645">
        <v>2012</v>
      </c>
      <c r="C5645" t="s">
        <v>23</v>
      </c>
      <c r="D5645" t="s">
        <v>107</v>
      </c>
      <c r="E5645" t="s">
        <v>28495</v>
      </c>
      <c r="F5645">
        <v>3</v>
      </c>
    </row>
    <row r="5646" spans="1:6" x14ac:dyDescent="0.25">
      <c r="A5646" t="s">
        <v>101</v>
      </c>
      <c r="B5646">
        <v>2012</v>
      </c>
      <c r="C5646" t="s">
        <v>23</v>
      </c>
      <c r="D5646" t="s">
        <v>39</v>
      </c>
      <c r="E5646" t="s">
        <v>28496</v>
      </c>
      <c r="F5646">
        <v>2</v>
      </c>
    </row>
    <row r="5647" spans="1:6" x14ac:dyDescent="0.25">
      <c r="A5647" t="s">
        <v>101</v>
      </c>
      <c r="B5647">
        <v>2012</v>
      </c>
      <c r="C5647" t="s">
        <v>23</v>
      </c>
      <c r="D5647" t="s">
        <v>103</v>
      </c>
      <c r="E5647" t="s">
        <v>28497</v>
      </c>
      <c r="F5647">
        <v>11</v>
      </c>
    </row>
    <row r="5648" spans="1:6" x14ac:dyDescent="0.25">
      <c r="A5648" t="s">
        <v>101</v>
      </c>
      <c r="B5648">
        <v>2012</v>
      </c>
      <c r="C5648" t="s">
        <v>21</v>
      </c>
      <c r="D5648" t="s">
        <v>102</v>
      </c>
      <c r="E5648" t="s">
        <v>28498</v>
      </c>
      <c r="F5648">
        <v>1</v>
      </c>
    </row>
    <row r="5649" spans="1:6" x14ac:dyDescent="0.25">
      <c r="A5649" t="s">
        <v>101</v>
      </c>
      <c r="B5649">
        <v>2012</v>
      </c>
      <c r="C5649" t="s">
        <v>21</v>
      </c>
      <c r="D5649" t="s">
        <v>39</v>
      </c>
      <c r="E5649" t="s">
        <v>28499</v>
      </c>
      <c r="F5649">
        <v>1</v>
      </c>
    </row>
    <row r="5650" spans="1:6" x14ac:dyDescent="0.25">
      <c r="A5650" t="s">
        <v>101</v>
      </c>
      <c r="B5650">
        <v>2012</v>
      </c>
      <c r="C5650" t="s">
        <v>21</v>
      </c>
      <c r="D5650" t="s">
        <v>103</v>
      </c>
      <c r="E5650" t="s">
        <v>28500</v>
      </c>
      <c r="F5650">
        <v>3</v>
      </c>
    </row>
    <row r="5651" spans="1:6" x14ac:dyDescent="0.25">
      <c r="A5651" t="s">
        <v>101</v>
      </c>
      <c r="B5651">
        <v>2012</v>
      </c>
      <c r="C5651" t="s">
        <v>17</v>
      </c>
      <c r="D5651" t="s">
        <v>102</v>
      </c>
      <c r="E5651" t="s">
        <v>28501</v>
      </c>
      <c r="F5651">
        <v>2</v>
      </c>
    </row>
    <row r="5652" spans="1:6" x14ac:dyDescent="0.25">
      <c r="A5652" t="s">
        <v>101</v>
      </c>
      <c r="B5652">
        <v>2012</v>
      </c>
      <c r="C5652" t="s">
        <v>17</v>
      </c>
      <c r="D5652" t="s">
        <v>107</v>
      </c>
      <c r="E5652" t="s">
        <v>28502</v>
      </c>
      <c r="F5652">
        <v>2</v>
      </c>
    </row>
    <row r="5653" spans="1:6" x14ac:dyDescent="0.25">
      <c r="A5653" t="s">
        <v>101</v>
      </c>
      <c r="B5653">
        <v>2012</v>
      </c>
      <c r="C5653" t="s">
        <v>17</v>
      </c>
      <c r="D5653" t="s">
        <v>39</v>
      </c>
      <c r="E5653" t="s">
        <v>28503</v>
      </c>
      <c r="F5653">
        <v>4</v>
      </c>
    </row>
    <row r="5654" spans="1:6" x14ac:dyDescent="0.25">
      <c r="A5654" t="s">
        <v>101</v>
      </c>
      <c r="B5654">
        <v>2012</v>
      </c>
      <c r="C5654" t="s">
        <v>17</v>
      </c>
      <c r="D5654" t="s">
        <v>103</v>
      </c>
      <c r="E5654" t="s">
        <v>28504</v>
      </c>
      <c r="F5654">
        <v>20</v>
      </c>
    </row>
    <row r="5655" spans="1:6" x14ac:dyDescent="0.25">
      <c r="A5655" t="s">
        <v>101</v>
      </c>
      <c r="B5655">
        <v>2012</v>
      </c>
      <c r="C5655" t="s">
        <v>15</v>
      </c>
      <c r="D5655" t="s">
        <v>103</v>
      </c>
      <c r="E5655" t="s">
        <v>28505</v>
      </c>
      <c r="F5655">
        <v>2</v>
      </c>
    </row>
    <row r="5656" spans="1:6" x14ac:dyDescent="0.25">
      <c r="A5656" t="s">
        <v>101</v>
      </c>
      <c r="B5656">
        <v>2012</v>
      </c>
      <c r="C5656" t="s">
        <v>19</v>
      </c>
      <c r="D5656" t="s">
        <v>38</v>
      </c>
      <c r="E5656" t="s">
        <v>28506</v>
      </c>
      <c r="F5656">
        <v>1</v>
      </c>
    </row>
    <row r="5657" spans="1:6" x14ac:dyDescent="0.25">
      <c r="A5657" t="s">
        <v>101</v>
      </c>
      <c r="B5657">
        <v>2012</v>
      </c>
      <c r="C5657" t="s">
        <v>19</v>
      </c>
      <c r="D5657" t="s">
        <v>102</v>
      </c>
      <c r="E5657" t="s">
        <v>28507</v>
      </c>
      <c r="F5657">
        <v>1</v>
      </c>
    </row>
    <row r="5658" spans="1:6" x14ac:dyDescent="0.25">
      <c r="A5658" t="s">
        <v>101</v>
      </c>
      <c r="B5658">
        <v>2012</v>
      </c>
      <c r="C5658" t="s">
        <v>19</v>
      </c>
      <c r="D5658" t="s">
        <v>107</v>
      </c>
      <c r="E5658" t="s">
        <v>28508</v>
      </c>
      <c r="F5658">
        <v>2</v>
      </c>
    </row>
    <row r="5659" spans="1:6" x14ac:dyDescent="0.25">
      <c r="A5659" t="s">
        <v>101</v>
      </c>
      <c r="B5659">
        <v>2012</v>
      </c>
      <c r="C5659" t="s">
        <v>19</v>
      </c>
      <c r="D5659" t="s">
        <v>103</v>
      </c>
      <c r="E5659" t="s">
        <v>28509</v>
      </c>
      <c r="F5659">
        <v>16</v>
      </c>
    </row>
    <row r="5660" spans="1:6" x14ac:dyDescent="0.25">
      <c r="A5660" t="s">
        <v>101</v>
      </c>
      <c r="B5660">
        <v>2012</v>
      </c>
      <c r="C5660" t="s">
        <v>18</v>
      </c>
      <c r="D5660" t="s">
        <v>102</v>
      </c>
      <c r="E5660" t="s">
        <v>28510</v>
      </c>
      <c r="F5660">
        <v>4</v>
      </c>
    </row>
    <row r="5661" spans="1:6" x14ac:dyDescent="0.25">
      <c r="A5661" t="s">
        <v>101</v>
      </c>
      <c r="B5661">
        <v>2012</v>
      </c>
      <c r="C5661" t="s">
        <v>18</v>
      </c>
      <c r="D5661" t="s">
        <v>39</v>
      </c>
      <c r="E5661" t="s">
        <v>28511</v>
      </c>
      <c r="F5661">
        <v>1</v>
      </c>
    </row>
    <row r="5662" spans="1:6" x14ac:dyDescent="0.25">
      <c r="A5662" t="s">
        <v>101</v>
      </c>
      <c r="B5662">
        <v>2012</v>
      </c>
      <c r="C5662" t="s">
        <v>18</v>
      </c>
      <c r="D5662" t="s">
        <v>103</v>
      </c>
      <c r="E5662" t="s">
        <v>28512</v>
      </c>
      <c r="F5662">
        <v>19</v>
      </c>
    </row>
    <row r="5663" spans="1:6" x14ac:dyDescent="0.25">
      <c r="A5663" t="s">
        <v>101</v>
      </c>
      <c r="B5663">
        <v>2013</v>
      </c>
      <c r="C5663" t="s">
        <v>14</v>
      </c>
      <c r="D5663" t="s">
        <v>38</v>
      </c>
      <c r="E5663" t="s">
        <v>28513</v>
      </c>
      <c r="F5663">
        <v>2</v>
      </c>
    </row>
    <row r="5664" spans="1:6" x14ac:dyDescent="0.25">
      <c r="A5664" t="s">
        <v>101</v>
      </c>
      <c r="B5664">
        <v>2013</v>
      </c>
      <c r="C5664" t="s">
        <v>14</v>
      </c>
      <c r="D5664" t="s">
        <v>107</v>
      </c>
      <c r="E5664" t="s">
        <v>28514</v>
      </c>
      <c r="F5664">
        <v>2</v>
      </c>
    </row>
    <row r="5665" spans="1:6" x14ac:dyDescent="0.25">
      <c r="A5665" t="s">
        <v>101</v>
      </c>
      <c r="B5665">
        <v>2013</v>
      </c>
      <c r="C5665" t="s">
        <v>14</v>
      </c>
      <c r="D5665" t="s">
        <v>39</v>
      </c>
      <c r="E5665" t="s">
        <v>28515</v>
      </c>
      <c r="F5665">
        <v>1</v>
      </c>
    </row>
    <row r="5666" spans="1:6" x14ac:dyDescent="0.25">
      <c r="A5666" t="s">
        <v>101</v>
      </c>
      <c r="B5666">
        <v>2013</v>
      </c>
      <c r="C5666" t="s">
        <v>14</v>
      </c>
      <c r="D5666" t="s">
        <v>103</v>
      </c>
      <c r="E5666" t="s">
        <v>28516</v>
      </c>
      <c r="F5666">
        <v>8</v>
      </c>
    </row>
    <row r="5667" spans="1:6" x14ac:dyDescent="0.25">
      <c r="A5667" t="s">
        <v>101</v>
      </c>
      <c r="B5667">
        <v>2013</v>
      </c>
      <c r="C5667" t="s">
        <v>12</v>
      </c>
      <c r="D5667" t="s">
        <v>103</v>
      </c>
      <c r="E5667" t="s">
        <v>28517</v>
      </c>
      <c r="F5667">
        <v>5</v>
      </c>
    </row>
    <row r="5668" spans="1:6" x14ac:dyDescent="0.25">
      <c r="A5668" t="s">
        <v>101</v>
      </c>
      <c r="B5668">
        <v>2013</v>
      </c>
      <c r="C5668" t="s">
        <v>22</v>
      </c>
      <c r="D5668" t="s">
        <v>102</v>
      </c>
      <c r="E5668" t="s">
        <v>28518</v>
      </c>
      <c r="F5668">
        <v>1</v>
      </c>
    </row>
    <row r="5669" spans="1:6" x14ac:dyDescent="0.25">
      <c r="A5669" t="s">
        <v>101</v>
      </c>
      <c r="B5669">
        <v>2013</v>
      </c>
      <c r="C5669" t="s">
        <v>22</v>
      </c>
      <c r="D5669" t="s">
        <v>39</v>
      </c>
      <c r="E5669" t="s">
        <v>28519</v>
      </c>
      <c r="F5669">
        <v>5</v>
      </c>
    </row>
    <row r="5670" spans="1:6" x14ac:dyDescent="0.25">
      <c r="A5670" t="s">
        <v>101</v>
      </c>
      <c r="B5670">
        <v>2013</v>
      </c>
      <c r="C5670" t="s">
        <v>22</v>
      </c>
      <c r="D5670" t="s">
        <v>103</v>
      </c>
      <c r="E5670" t="s">
        <v>28520</v>
      </c>
      <c r="F5670">
        <v>12</v>
      </c>
    </row>
    <row r="5671" spans="1:6" x14ac:dyDescent="0.25">
      <c r="A5671" t="s">
        <v>101</v>
      </c>
      <c r="B5671">
        <v>2013</v>
      </c>
      <c r="C5671" t="s">
        <v>23</v>
      </c>
      <c r="D5671" t="s">
        <v>107</v>
      </c>
      <c r="E5671" t="s">
        <v>28521</v>
      </c>
      <c r="F5671">
        <v>1</v>
      </c>
    </row>
    <row r="5672" spans="1:6" x14ac:dyDescent="0.25">
      <c r="A5672" t="s">
        <v>101</v>
      </c>
      <c r="B5672">
        <v>2013</v>
      </c>
      <c r="C5672" t="s">
        <v>23</v>
      </c>
      <c r="D5672" t="s">
        <v>39</v>
      </c>
      <c r="E5672" t="s">
        <v>28522</v>
      </c>
      <c r="F5672">
        <v>3</v>
      </c>
    </row>
    <row r="5673" spans="1:6" x14ac:dyDescent="0.25">
      <c r="A5673" t="s">
        <v>101</v>
      </c>
      <c r="B5673">
        <v>2013</v>
      </c>
      <c r="C5673" t="s">
        <v>23</v>
      </c>
      <c r="D5673" t="s">
        <v>103</v>
      </c>
      <c r="E5673" t="s">
        <v>28523</v>
      </c>
      <c r="F5673">
        <v>11</v>
      </c>
    </row>
    <row r="5674" spans="1:6" x14ac:dyDescent="0.25">
      <c r="A5674" t="s">
        <v>101</v>
      </c>
      <c r="B5674">
        <v>2013</v>
      </c>
      <c r="C5674" t="s">
        <v>21</v>
      </c>
      <c r="D5674" t="s">
        <v>103</v>
      </c>
      <c r="E5674" t="s">
        <v>28524</v>
      </c>
      <c r="F5674">
        <v>3</v>
      </c>
    </row>
    <row r="5675" spans="1:6" x14ac:dyDescent="0.25">
      <c r="A5675" t="s">
        <v>101</v>
      </c>
      <c r="B5675">
        <v>2013</v>
      </c>
      <c r="C5675" t="s">
        <v>17</v>
      </c>
      <c r="D5675" t="s">
        <v>102</v>
      </c>
      <c r="E5675" t="s">
        <v>28525</v>
      </c>
      <c r="F5675">
        <v>1</v>
      </c>
    </row>
    <row r="5676" spans="1:6" x14ac:dyDescent="0.25">
      <c r="A5676" t="s">
        <v>101</v>
      </c>
      <c r="B5676">
        <v>2013</v>
      </c>
      <c r="C5676" t="s">
        <v>17</v>
      </c>
      <c r="D5676" t="s">
        <v>39</v>
      </c>
      <c r="E5676" t="s">
        <v>28526</v>
      </c>
      <c r="F5676">
        <v>1</v>
      </c>
    </row>
    <row r="5677" spans="1:6" x14ac:dyDescent="0.25">
      <c r="A5677" t="s">
        <v>101</v>
      </c>
      <c r="B5677">
        <v>2013</v>
      </c>
      <c r="C5677" t="s">
        <v>17</v>
      </c>
      <c r="D5677" t="s">
        <v>103</v>
      </c>
      <c r="E5677" t="s">
        <v>28527</v>
      </c>
      <c r="F5677">
        <v>20</v>
      </c>
    </row>
    <row r="5678" spans="1:6" x14ac:dyDescent="0.25">
      <c r="A5678" t="s">
        <v>101</v>
      </c>
      <c r="B5678">
        <v>2013</v>
      </c>
      <c r="C5678" t="s">
        <v>15</v>
      </c>
      <c r="D5678" t="s">
        <v>103</v>
      </c>
      <c r="E5678" t="s">
        <v>28528</v>
      </c>
      <c r="F5678">
        <v>2</v>
      </c>
    </row>
    <row r="5679" spans="1:6" x14ac:dyDescent="0.25">
      <c r="A5679" t="s">
        <v>101</v>
      </c>
      <c r="B5679">
        <v>2013</v>
      </c>
      <c r="C5679" t="s">
        <v>19</v>
      </c>
      <c r="D5679" t="s">
        <v>102</v>
      </c>
      <c r="E5679" t="s">
        <v>28529</v>
      </c>
      <c r="F5679">
        <v>5</v>
      </c>
    </row>
    <row r="5680" spans="1:6" x14ac:dyDescent="0.25">
      <c r="A5680" t="s">
        <v>101</v>
      </c>
      <c r="B5680">
        <v>2013</v>
      </c>
      <c r="C5680" t="s">
        <v>19</v>
      </c>
      <c r="D5680" t="s">
        <v>107</v>
      </c>
      <c r="E5680" t="s">
        <v>28530</v>
      </c>
      <c r="F5680">
        <v>1</v>
      </c>
    </row>
    <row r="5681" spans="1:6" x14ac:dyDescent="0.25">
      <c r="A5681" t="s">
        <v>101</v>
      </c>
      <c r="B5681">
        <v>2013</v>
      </c>
      <c r="C5681" t="s">
        <v>19</v>
      </c>
      <c r="D5681" t="s">
        <v>39</v>
      </c>
      <c r="E5681" t="s">
        <v>28531</v>
      </c>
      <c r="F5681">
        <v>1</v>
      </c>
    </row>
    <row r="5682" spans="1:6" x14ac:dyDescent="0.25">
      <c r="A5682" t="s">
        <v>101</v>
      </c>
      <c r="B5682">
        <v>2013</v>
      </c>
      <c r="C5682" t="s">
        <v>19</v>
      </c>
      <c r="D5682" t="s">
        <v>103</v>
      </c>
      <c r="E5682" t="s">
        <v>28532</v>
      </c>
      <c r="F5682">
        <v>15</v>
      </c>
    </row>
    <row r="5683" spans="1:6" x14ac:dyDescent="0.25">
      <c r="A5683" t="s">
        <v>101</v>
      </c>
      <c r="B5683">
        <v>2013</v>
      </c>
      <c r="C5683" t="s">
        <v>18</v>
      </c>
      <c r="D5683" t="s">
        <v>102</v>
      </c>
      <c r="E5683" t="s">
        <v>28533</v>
      </c>
      <c r="F5683">
        <v>2</v>
      </c>
    </row>
    <row r="5684" spans="1:6" x14ac:dyDescent="0.25">
      <c r="A5684" t="s">
        <v>101</v>
      </c>
      <c r="B5684">
        <v>2013</v>
      </c>
      <c r="C5684" t="s">
        <v>18</v>
      </c>
      <c r="D5684" t="s">
        <v>39</v>
      </c>
      <c r="E5684" t="s">
        <v>28534</v>
      </c>
      <c r="F5684">
        <v>1</v>
      </c>
    </row>
    <row r="5685" spans="1:6" x14ac:dyDescent="0.25">
      <c r="A5685" t="s">
        <v>101</v>
      </c>
      <c r="B5685">
        <v>2013</v>
      </c>
      <c r="C5685" t="s">
        <v>18</v>
      </c>
      <c r="D5685" t="s">
        <v>103</v>
      </c>
      <c r="E5685" t="s">
        <v>28535</v>
      </c>
      <c r="F5685">
        <v>19</v>
      </c>
    </row>
    <row r="5686" spans="1:6" x14ac:dyDescent="0.25">
      <c r="A5686" t="s">
        <v>101</v>
      </c>
      <c r="B5686">
        <v>2014</v>
      </c>
      <c r="C5686" t="s">
        <v>14</v>
      </c>
      <c r="D5686" t="s">
        <v>38</v>
      </c>
      <c r="E5686" t="s">
        <v>28536</v>
      </c>
      <c r="F5686">
        <v>1</v>
      </c>
    </row>
    <row r="5687" spans="1:6" x14ac:dyDescent="0.25">
      <c r="A5687" t="s">
        <v>101</v>
      </c>
      <c r="B5687">
        <v>2014</v>
      </c>
      <c r="C5687" t="s">
        <v>14</v>
      </c>
      <c r="D5687" t="s">
        <v>102</v>
      </c>
      <c r="E5687" t="s">
        <v>28537</v>
      </c>
      <c r="F5687">
        <v>1</v>
      </c>
    </row>
    <row r="5688" spans="1:6" x14ac:dyDescent="0.25">
      <c r="A5688" t="s">
        <v>101</v>
      </c>
      <c r="B5688">
        <v>2014</v>
      </c>
      <c r="C5688" t="s">
        <v>14</v>
      </c>
      <c r="D5688" t="s">
        <v>39</v>
      </c>
      <c r="E5688" t="s">
        <v>28538</v>
      </c>
      <c r="F5688">
        <v>5</v>
      </c>
    </row>
    <row r="5689" spans="1:6" x14ac:dyDescent="0.25">
      <c r="A5689" t="s">
        <v>101</v>
      </c>
      <c r="B5689">
        <v>2014</v>
      </c>
      <c r="C5689" t="s">
        <v>14</v>
      </c>
      <c r="D5689" t="s">
        <v>103</v>
      </c>
      <c r="E5689" t="s">
        <v>28539</v>
      </c>
      <c r="F5689">
        <v>8</v>
      </c>
    </row>
    <row r="5690" spans="1:6" x14ac:dyDescent="0.25">
      <c r="A5690" t="s">
        <v>101</v>
      </c>
      <c r="B5690">
        <v>2014</v>
      </c>
      <c r="C5690" t="s">
        <v>12</v>
      </c>
      <c r="D5690" t="s">
        <v>103</v>
      </c>
      <c r="E5690" t="s">
        <v>28540</v>
      </c>
      <c r="F5690">
        <v>5</v>
      </c>
    </row>
    <row r="5691" spans="1:6" x14ac:dyDescent="0.25">
      <c r="A5691" t="s">
        <v>101</v>
      </c>
      <c r="B5691">
        <v>2014</v>
      </c>
      <c r="C5691" t="s">
        <v>22</v>
      </c>
      <c r="D5691" t="s">
        <v>102</v>
      </c>
      <c r="E5691" t="s">
        <v>28541</v>
      </c>
      <c r="F5691">
        <v>1</v>
      </c>
    </row>
    <row r="5692" spans="1:6" x14ac:dyDescent="0.25">
      <c r="A5692" t="s">
        <v>101</v>
      </c>
      <c r="B5692">
        <v>2014</v>
      </c>
      <c r="C5692" t="s">
        <v>22</v>
      </c>
      <c r="D5692" t="s">
        <v>39</v>
      </c>
      <c r="E5692" t="s">
        <v>28542</v>
      </c>
      <c r="F5692">
        <v>4</v>
      </c>
    </row>
    <row r="5693" spans="1:6" x14ac:dyDescent="0.25">
      <c r="A5693" t="s">
        <v>101</v>
      </c>
      <c r="B5693">
        <v>2014</v>
      </c>
      <c r="C5693" t="s">
        <v>22</v>
      </c>
      <c r="D5693" t="s">
        <v>103</v>
      </c>
      <c r="E5693" t="s">
        <v>28543</v>
      </c>
      <c r="F5693">
        <v>6</v>
      </c>
    </row>
    <row r="5694" spans="1:6" x14ac:dyDescent="0.25">
      <c r="A5694" t="s">
        <v>101</v>
      </c>
      <c r="B5694">
        <v>2014</v>
      </c>
      <c r="C5694" t="s">
        <v>23</v>
      </c>
      <c r="D5694" t="s">
        <v>38</v>
      </c>
      <c r="E5694" t="s">
        <v>28544</v>
      </c>
      <c r="F5694">
        <v>1</v>
      </c>
    </row>
    <row r="5695" spans="1:6" x14ac:dyDescent="0.25">
      <c r="A5695" t="s">
        <v>101</v>
      </c>
      <c r="B5695">
        <v>2014</v>
      </c>
      <c r="C5695" t="s">
        <v>23</v>
      </c>
      <c r="D5695" t="s">
        <v>102</v>
      </c>
      <c r="E5695" t="s">
        <v>28545</v>
      </c>
      <c r="F5695">
        <v>3</v>
      </c>
    </row>
    <row r="5696" spans="1:6" x14ac:dyDescent="0.25">
      <c r="A5696" t="s">
        <v>101</v>
      </c>
      <c r="B5696">
        <v>2014</v>
      </c>
      <c r="C5696" t="s">
        <v>23</v>
      </c>
      <c r="D5696" t="s">
        <v>39</v>
      </c>
      <c r="E5696" t="s">
        <v>28546</v>
      </c>
      <c r="F5696">
        <v>1</v>
      </c>
    </row>
    <row r="5697" spans="1:6" x14ac:dyDescent="0.25">
      <c r="A5697" t="s">
        <v>101</v>
      </c>
      <c r="B5697">
        <v>2014</v>
      </c>
      <c r="C5697" t="s">
        <v>23</v>
      </c>
      <c r="D5697" t="s">
        <v>103</v>
      </c>
      <c r="E5697" t="s">
        <v>28547</v>
      </c>
      <c r="F5697">
        <v>3</v>
      </c>
    </row>
    <row r="5698" spans="1:6" x14ac:dyDescent="0.25">
      <c r="A5698" t="s">
        <v>101</v>
      </c>
      <c r="B5698">
        <v>2014</v>
      </c>
      <c r="C5698" t="s">
        <v>21</v>
      </c>
      <c r="D5698" t="s">
        <v>102</v>
      </c>
      <c r="E5698" t="s">
        <v>28548</v>
      </c>
      <c r="F5698">
        <v>1</v>
      </c>
    </row>
    <row r="5699" spans="1:6" x14ac:dyDescent="0.25">
      <c r="A5699" t="s">
        <v>101</v>
      </c>
      <c r="B5699">
        <v>2014</v>
      </c>
      <c r="C5699" t="s">
        <v>21</v>
      </c>
      <c r="D5699" t="s">
        <v>39</v>
      </c>
      <c r="E5699" t="s">
        <v>28549</v>
      </c>
      <c r="F5699">
        <v>1</v>
      </c>
    </row>
    <row r="5700" spans="1:6" x14ac:dyDescent="0.25">
      <c r="A5700" t="s">
        <v>101</v>
      </c>
      <c r="B5700">
        <v>2014</v>
      </c>
      <c r="C5700" t="s">
        <v>21</v>
      </c>
      <c r="D5700" t="s">
        <v>103</v>
      </c>
      <c r="E5700" t="s">
        <v>28550</v>
      </c>
      <c r="F5700">
        <v>4</v>
      </c>
    </row>
    <row r="5701" spans="1:6" x14ac:dyDescent="0.25">
      <c r="A5701" t="s">
        <v>101</v>
      </c>
      <c r="B5701">
        <v>2014</v>
      </c>
      <c r="C5701" t="s">
        <v>17</v>
      </c>
      <c r="D5701" t="s">
        <v>38</v>
      </c>
      <c r="E5701" t="s">
        <v>28551</v>
      </c>
      <c r="F5701">
        <v>2</v>
      </c>
    </row>
    <row r="5702" spans="1:6" x14ac:dyDescent="0.25">
      <c r="A5702" t="s">
        <v>101</v>
      </c>
      <c r="B5702">
        <v>2014</v>
      </c>
      <c r="C5702" t="s">
        <v>17</v>
      </c>
      <c r="D5702" t="s">
        <v>102</v>
      </c>
      <c r="E5702" t="s">
        <v>28552</v>
      </c>
      <c r="F5702">
        <v>6</v>
      </c>
    </row>
    <row r="5703" spans="1:6" x14ac:dyDescent="0.25">
      <c r="A5703" t="s">
        <v>101</v>
      </c>
      <c r="B5703">
        <v>2014</v>
      </c>
      <c r="C5703" t="s">
        <v>17</v>
      </c>
      <c r="D5703" t="s">
        <v>107</v>
      </c>
      <c r="E5703" t="s">
        <v>28553</v>
      </c>
      <c r="F5703">
        <v>3</v>
      </c>
    </row>
    <row r="5704" spans="1:6" x14ac:dyDescent="0.25">
      <c r="A5704" t="s">
        <v>101</v>
      </c>
      <c r="B5704">
        <v>2014</v>
      </c>
      <c r="C5704" t="s">
        <v>17</v>
      </c>
      <c r="D5704" t="s">
        <v>39</v>
      </c>
      <c r="E5704" t="s">
        <v>28554</v>
      </c>
      <c r="F5704">
        <v>1</v>
      </c>
    </row>
    <row r="5705" spans="1:6" x14ac:dyDescent="0.25">
      <c r="A5705" t="s">
        <v>101</v>
      </c>
      <c r="B5705">
        <v>2014</v>
      </c>
      <c r="C5705" t="s">
        <v>17</v>
      </c>
      <c r="D5705" t="s">
        <v>103</v>
      </c>
      <c r="E5705" t="s">
        <v>28555</v>
      </c>
      <c r="F5705">
        <v>15</v>
      </c>
    </row>
    <row r="5706" spans="1:6" x14ac:dyDescent="0.25">
      <c r="A5706" t="s">
        <v>101</v>
      </c>
      <c r="B5706">
        <v>2014</v>
      </c>
      <c r="C5706" t="s">
        <v>22852</v>
      </c>
      <c r="D5706" t="s">
        <v>103</v>
      </c>
      <c r="E5706" t="s">
        <v>28556</v>
      </c>
      <c r="F5706">
        <v>7</v>
      </c>
    </row>
    <row r="5707" spans="1:6" x14ac:dyDescent="0.25">
      <c r="A5707" t="s">
        <v>101</v>
      </c>
      <c r="B5707">
        <v>2014</v>
      </c>
      <c r="C5707" t="s">
        <v>19</v>
      </c>
      <c r="D5707" t="s">
        <v>38</v>
      </c>
      <c r="E5707" t="s">
        <v>28557</v>
      </c>
      <c r="F5707">
        <v>1</v>
      </c>
    </row>
    <row r="5708" spans="1:6" x14ac:dyDescent="0.25">
      <c r="A5708" t="s">
        <v>101</v>
      </c>
      <c r="B5708">
        <v>2014</v>
      </c>
      <c r="C5708" t="s">
        <v>19</v>
      </c>
      <c r="D5708" t="s">
        <v>107</v>
      </c>
      <c r="E5708" t="s">
        <v>28558</v>
      </c>
      <c r="F5708">
        <v>2</v>
      </c>
    </row>
    <row r="5709" spans="1:6" x14ac:dyDescent="0.25">
      <c r="A5709" t="s">
        <v>101</v>
      </c>
      <c r="B5709">
        <v>2014</v>
      </c>
      <c r="C5709" t="s">
        <v>19</v>
      </c>
      <c r="D5709" t="s">
        <v>39</v>
      </c>
      <c r="E5709" t="s">
        <v>28559</v>
      </c>
      <c r="F5709">
        <v>3</v>
      </c>
    </row>
    <row r="5710" spans="1:6" x14ac:dyDescent="0.25">
      <c r="A5710" t="s">
        <v>101</v>
      </c>
      <c r="B5710">
        <v>2014</v>
      </c>
      <c r="C5710" t="s">
        <v>19</v>
      </c>
      <c r="D5710" t="s">
        <v>103</v>
      </c>
      <c r="E5710" t="s">
        <v>28560</v>
      </c>
      <c r="F5710">
        <v>15</v>
      </c>
    </row>
    <row r="5711" spans="1:6" x14ac:dyDescent="0.25">
      <c r="A5711" t="s">
        <v>101</v>
      </c>
      <c r="B5711">
        <v>2014</v>
      </c>
      <c r="C5711" t="s">
        <v>20</v>
      </c>
      <c r="D5711" t="s">
        <v>103</v>
      </c>
      <c r="E5711" t="s">
        <v>28561</v>
      </c>
      <c r="F5711">
        <v>7</v>
      </c>
    </row>
    <row r="5712" spans="1:6" x14ac:dyDescent="0.25">
      <c r="A5712" t="s">
        <v>101</v>
      </c>
      <c r="B5712">
        <v>2014</v>
      </c>
      <c r="C5712" t="s">
        <v>18</v>
      </c>
      <c r="D5712" t="s">
        <v>38</v>
      </c>
      <c r="E5712" t="s">
        <v>28562</v>
      </c>
      <c r="F5712">
        <v>1</v>
      </c>
    </row>
    <row r="5713" spans="1:6" x14ac:dyDescent="0.25">
      <c r="A5713" t="s">
        <v>101</v>
      </c>
      <c r="B5713">
        <v>2014</v>
      </c>
      <c r="C5713" t="s">
        <v>18</v>
      </c>
      <c r="D5713" t="s">
        <v>102</v>
      </c>
      <c r="E5713" t="s">
        <v>28563</v>
      </c>
      <c r="F5713">
        <v>5</v>
      </c>
    </row>
    <row r="5714" spans="1:6" x14ac:dyDescent="0.25">
      <c r="A5714" t="s">
        <v>101</v>
      </c>
      <c r="B5714">
        <v>2014</v>
      </c>
      <c r="C5714" t="s">
        <v>18</v>
      </c>
      <c r="D5714" t="s">
        <v>107</v>
      </c>
      <c r="E5714" t="s">
        <v>28564</v>
      </c>
      <c r="F5714">
        <v>3</v>
      </c>
    </row>
    <row r="5715" spans="1:6" x14ac:dyDescent="0.25">
      <c r="A5715" t="s">
        <v>101</v>
      </c>
      <c r="B5715">
        <v>2014</v>
      </c>
      <c r="C5715" t="s">
        <v>18</v>
      </c>
      <c r="D5715" t="s">
        <v>39</v>
      </c>
      <c r="E5715" t="s">
        <v>28565</v>
      </c>
      <c r="F5715">
        <v>3</v>
      </c>
    </row>
    <row r="5716" spans="1:6" x14ac:dyDescent="0.25">
      <c r="A5716" t="s">
        <v>101</v>
      </c>
      <c r="B5716">
        <v>2014</v>
      </c>
      <c r="C5716" t="s">
        <v>18</v>
      </c>
      <c r="D5716" t="s">
        <v>103</v>
      </c>
      <c r="E5716" t="s">
        <v>28566</v>
      </c>
      <c r="F5716">
        <v>14</v>
      </c>
    </row>
    <row r="5717" spans="1:6" x14ac:dyDescent="0.25">
      <c r="A5717" t="s">
        <v>58</v>
      </c>
      <c r="B5717">
        <v>2010</v>
      </c>
      <c r="C5717" t="s">
        <v>14</v>
      </c>
      <c r="D5717" t="s">
        <v>38</v>
      </c>
      <c r="E5717" t="s">
        <v>28567</v>
      </c>
      <c r="F5717">
        <v>6</v>
      </c>
    </row>
    <row r="5718" spans="1:6" x14ac:dyDescent="0.25">
      <c r="A5718" t="s">
        <v>58</v>
      </c>
      <c r="B5718">
        <v>2010</v>
      </c>
      <c r="C5718" t="s">
        <v>14</v>
      </c>
      <c r="D5718" t="s">
        <v>40</v>
      </c>
      <c r="E5718" t="s">
        <v>28568</v>
      </c>
      <c r="F5718">
        <v>2</v>
      </c>
    </row>
    <row r="5719" spans="1:6" x14ac:dyDescent="0.25">
      <c r="A5719" t="s">
        <v>58</v>
      </c>
      <c r="B5719">
        <v>2010</v>
      </c>
      <c r="C5719" t="s">
        <v>14</v>
      </c>
      <c r="D5719" t="s">
        <v>102</v>
      </c>
      <c r="E5719" t="s">
        <v>28569</v>
      </c>
      <c r="F5719">
        <v>15</v>
      </c>
    </row>
    <row r="5720" spans="1:6" x14ac:dyDescent="0.25">
      <c r="A5720" t="s">
        <v>58</v>
      </c>
      <c r="B5720">
        <v>2010</v>
      </c>
      <c r="C5720" t="s">
        <v>14</v>
      </c>
      <c r="D5720" t="s">
        <v>107</v>
      </c>
      <c r="E5720" t="s">
        <v>28570</v>
      </c>
      <c r="F5720">
        <v>39</v>
      </c>
    </row>
    <row r="5721" spans="1:6" x14ac:dyDescent="0.25">
      <c r="A5721" t="s">
        <v>58</v>
      </c>
      <c r="B5721">
        <v>2010</v>
      </c>
      <c r="C5721" t="s">
        <v>14</v>
      </c>
      <c r="D5721" t="s">
        <v>39</v>
      </c>
      <c r="E5721" t="s">
        <v>28571</v>
      </c>
      <c r="F5721">
        <v>39</v>
      </c>
    </row>
    <row r="5722" spans="1:6" x14ac:dyDescent="0.25">
      <c r="A5722" t="s">
        <v>58</v>
      </c>
      <c r="B5722">
        <v>2010</v>
      </c>
      <c r="C5722" t="s">
        <v>14</v>
      </c>
      <c r="D5722" t="s">
        <v>103</v>
      </c>
      <c r="E5722" t="s">
        <v>28572</v>
      </c>
      <c r="F5722">
        <v>167</v>
      </c>
    </row>
    <row r="5723" spans="1:6" x14ac:dyDescent="0.25">
      <c r="A5723" t="s">
        <v>58</v>
      </c>
      <c r="B5723">
        <v>2010</v>
      </c>
      <c r="C5723" t="s">
        <v>12</v>
      </c>
      <c r="D5723" t="s">
        <v>38</v>
      </c>
      <c r="E5723" t="s">
        <v>28573</v>
      </c>
      <c r="F5723">
        <v>1</v>
      </c>
    </row>
    <row r="5724" spans="1:6" x14ac:dyDescent="0.25">
      <c r="A5724" t="s">
        <v>58</v>
      </c>
      <c r="B5724">
        <v>2010</v>
      </c>
      <c r="C5724" t="s">
        <v>12</v>
      </c>
      <c r="D5724" t="s">
        <v>102</v>
      </c>
      <c r="E5724" t="s">
        <v>28574</v>
      </c>
      <c r="F5724">
        <v>4</v>
      </c>
    </row>
    <row r="5725" spans="1:6" x14ac:dyDescent="0.25">
      <c r="A5725" t="s">
        <v>58</v>
      </c>
      <c r="B5725">
        <v>2010</v>
      </c>
      <c r="C5725" t="s">
        <v>12</v>
      </c>
      <c r="D5725" t="s">
        <v>107</v>
      </c>
      <c r="E5725" t="s">
        <v>28575</v>
      </c>
      <c r="F5725">
        <v>10</v>
      </c>
    </row>
    <row r="5726" spans="1:6" x14ac:dyDescent="0.25">
      <c r="A5726" t="s">
        <v>58</v>
      </c>
      <c r="B5726">
        <v>2010</v>
      </c>
      <c r="C5726" t="s">
        <v>12</v>
      </c>
      <c r="D5726" t="s">
        <v>39</v>
      </c>
      <c r="E5726" t="s">
        <v>28576</v>
      </c>
      <c r="F5726">
        <v>7</v>
      </c>
    </row>
    <row r="5727" spans="1:6" x14ac:dyDescent="0.25">
      <c r="A5727" t="s">
        <v>58</v>
      </c>
      <c r="B5727">
        <v>2010</v>
      </c>
      <c r="C5727" t="s">
        <v>12</v>
      </c>
      <c r="D5727" t="s">
        <v>103</v>
      </c>
      <c r="E5727" t="s">
        <v>28577</v>
      </c>
      <c r="F5727">
        <v>53</v>
      </c>
    </row>
    <row r="5728" spans="1:6" x14ac:dyDescent="0.25">
      <c r="A5728" t="s">
        <v>58</v>
      </c>
      <c r="B5728">
        <v>2010</v>
      </c>
      <c r="C5728" t="s">
        <v>22</v>
      </c>
      <c r="D5728" t="s">
        <v>38</v>
      </c>
      <c r="E5728" t="s">
        <v>28578</v>
      </c>
      <c r="F5728">
        <v>10</v>
      </c>
    </row>
    <row r="5729" spans="1:6" x14ac:dyDescent="0.25">
      <c r="A5729" t="s">
        <v>58</v>
      </c>
      <c r="B5729">
        <v>2010</v>
      </c>
      <c r="C5729" t="s">
        <v>22</v>
      </c>
      <c r="D5729" t="s">
        <v>40</v>
      </c>
      <c r="E5729" t="s">
        <v>28579</v>
      </c>
      <c r="F5729">
        <v>1</v>
      </c>
    </row>
    <row r="5730" spans="1:6" x14ac:dyDescent="0.25">
      <c r="A5730" t="s">
        <v>58</v>
      </c>
      <c r="B5730">
        <v>2010</v>
      </c>
      <c r="C5730" t="s">
        <v>22</v>
      </c>
      <c r="D5730" t="s">
        <v>102</v>
      </c>
      <c r="E5730" t="s">
        <v>28580</v>
      </c>
      <c r="F5730">
        <v>21</v>
      </c>
    </row>
    <row r="5731" spans="1:6" x14ac:dyDescent="0.25">
      <c r="A5731" t="s">
        <v>58</v>
      </c>
      <c r="B5731">
        <v>2010</v>
      </c>
      <c r="C5731" t="s">
        <v>22</v>
      </c>
      <c r="D5731" t="s">
        <v>107</v>
      </c>
      <c r="E5731" t="s">
        <v>28581</v>
      </c>
      <c r="F5731">
        <v>20</v>
      </c>
    </row>
    <row r="5732" spans="1:6" x14ac:dyDescent="0.25">
      <c r="A5732" t="s">
        <v>58</v>
      </c>
      <c r="B5732">
        <v>2010</v>
      </c>
      <c r="C5732" t="s">
        <v>22</v>
      </c>
      <c r="D5732" t="s">
        <v>39</v>
      </c>
      <c r="E5732" t="s">
        <v>28582</v>
      </c>
      <c r="F5732">
        <v>31</v>
      </c>
    </row>
    <row r="5733" spans="1:6" x14ac:dyDescent="0.25">
      <c r="A5733" t="s">
        <v>58</v>
      </c>
      <c r="B5733">
        <v>2010</v>
      </c>
      <c r="C5733" t="s">
        <v>22</v>
      </c>
      <c r="D5733" t="s">
        <v>103</v>
      </c>
      <c r="E5733" t="s">
        <v>28583</v>
      </c>
      <c r="F5733">
        <v>119</v>
      </c>
    </row>
    <row r="5734" spans="1:6" x14ac:dyDescent="0.25">
      <c r="A5734" t="s">
        <v>58</v>
      </c>
      <c r="B5734">
        <v>2010</v>
      </c>
      <c r="C5734" t="s">
        <v>23</v>
      </c>
      <c r="D5734" t="s">
        <v>38</v>
      </c>
      <c r="E5734" t="s">
        <v>28584</v>
      </c>
      <c r="F5734">
        <v>4</v>
      </c>
    </row>
    <row r="5735" spans="1:6" x14ac:dyDescent="0.25">
      <c r="A5735" t="s">
        <v>58</v>
      </c>
      <c r="B5735">
        <v>2010</v>
      </c>
      <c r="C5735" t="s">
        <v>23</v>
      </c>
      <c r="D5735" t="s">
        <v>40</v>
      </c>
      <c r="E5735" t="s">
        <v>28585</v>
      </c>
      <c r="F5735">
        <v>3</v>
      </c>
    </row>
    <row r="5736" spans="1:6" x14ac:dyDescent="0.25">
      <c r="A5736" t="s">
        <v>58</v>
      </c>
      <c r="B5736">
        <v>2010</v>
      </c>
      <c r="C5736" t="s">
        <v>23</v>
      </c>
      <c r="D5736" t="s">
        <v>102</v>
      </c>
      <c r="E5736" t="s">
        <v>28586</v>
      </c>
      <c r="F5736">
        <v>13</v>
      </c>
    </row>
    <row r="5737" spans="1:6" x14ac:dyDescent="0.25">
      <c r="A5737" t="s">
        <v>58</v>
      </c>
      <c r="B5737">
        <v>2010</v>
      </c>
      <c r="C5737" t="s">
        <v>23</v>
      </c>
      <c r="D5737" t="s">
        <v>107</v>
      </c>
      <c r="E5737" t="s">
        <v>28587</v>
      </c>
      <c r="F5737">
        <v>22</v>
      </c>
    </row>
    <row r="5738" spans="1:6" x14ac:dyDescent="0.25">
      <c r="A5738" t="s">
        <v>58</v>
      </c>
      <c r="B5738">
        <v>2010</v>
      </c>
      <c r="C5738" t="s">
        <v>23</v>
      </c>
      <c r="D5738" t="s">
        <v>39</v>
      </c>
      <c r="E5738" t="s">
        <v>28588</v>
      </c>
      <c r="F5738">
        <v>40</v>
      </c>
    </row>
    <row r="5739" spans="1:6" x14ac:dyDescent="0.25">
      <c r="A5739" t="s">
        <v>58</v>
      </c>
      <c r="B5739">
        <v>2010</v>
      </c>
      <c r="C5739" t="s">
        <v>23</v>
      </c>
      <c r="D5739" t="s">
        <v>103</v>
      </c>
      <c r="E5739" t="s">
        <v>28589</v>
      </c>
      <c r="F5739">
        <v>113</v>
      </c>
    </row>
    <row r="5740" spans="1:6" x14ac:dyDescent="0.25">
      <c r="A5740" t="s">
        <v>58</v>
      </c>
      <c r="B5740">
        <v>2010</v>
      </c>
      <c r="C5740" t="s">
        <v>21</v>
      </c>
      <c r="D5740" t="s">
        <v>38</v>
      </c>
      <c r="E5740" t="s">
        <v>28590</v>
      </c>
      <c r="F5740">
        <v>6</v>
      </c>
    </row>
    <row r="5741" spans="1:6" x14ac:dyDescent="0.25">
      <c r="A5741" t="s">
        <v>58</v>
      </c>
      <c r="B5741">
        <v>2010</v>
      </c>
      <c r="C5741" t="s">
        <v>21</v>
      </c>
      <c r="D5741" t="s">
        <v>102</v>
      </c>
      <c r="E5741" t="s">
        <v>28591</v>
      </c>
      <c r="F5741">
        <v>10</v>
      </c>
    </row>
    <row r="5742" spans="1:6" x14ac:dyDescent="0.25">
      <c r="A5742" t="s">
        <v>58</v>
      </c>
      <c r="B5742">
        <v>2010</v>
      </c>
      <c r="C5742" t="s">
        <v>21</v>
      </c>
      <c r="D5742" t="s">
        <v>107</v>
      </c>
      <c r="E5742" t="s">
        <v>28592</v>
      </c>
      <c r="F5742">
        <v>17</v>
      </c>
    </row>
    <row r="5743" spans="1:6" x14ac:dyDescent="0.25">
      <c r="A5743" t="s">
        <v>58</v>
      </c>
      <c r="B5743">
        <v>2010</v>
      </c>
      <c r="C5743" t="s">
        <v>21</v>
      </c>
      <c r="D5743" t="s">
        <v>39</v>
      </c>
      <c r="E5743" t="s">
        <v>28593</v>
      </c>
      <c r="F5743">
        <v>22</v>
      </c>
    </row>
    <row r="5744" spans="1:6" x14ac:dyDescent="0.25">
      <c r="A5744" t="s">
        <v>58</v>
      </c>
      <c r="B5744">
        <v>2010</v>
      </c>
      <c r="C5744" t="s">
        <v>21</v>
      </c>
      <c r="D5744" t="s">
        <v>103</v>
      </c>
      <c r="E5744" t="s">
        <v>28594</v>
      </c>
      <c r="F5744">
        <v>45</v>
      </c>
    </row>
    <row r="5745" spans="1:6" x14ac:dyDescent="0.25">
      <c r="A5745" t="s">
        <v>58</v>
      </c>
      <c r="B5745">
        <v>2010</v>
      </c>
      <c r="C5745" t="s">
        <v>17</v>
      </c>
      <c r="D5745" t="s">
        <v>38</v>
      </c>
      <c r="E5745" t="s">
        <v>28595</v>
      </c>
      <c r="F5745">
        <v>5</v>
      </c>
    </row>
    <row r="5746" spans="1:6" x14ac:dyDescent="0.25">
      <c r="A5746" t="s">
        <v>58</v>
      </c>
      <c r="B5746">
        <v>2010</v>
      </c>
      <c r="C5746" t="s">
        <v>17</v>
      </c>
      <c r="D5746" t="s">
        <v>40</v>
      </c>
      <c r="E5746" t="s">
        <v>28596</v>
      </c>
      <c r="F5746">
        <v>1</v>
      </c>
    </row>
    <row r="5747" spans="1:6" x14ac:dyDescent="0.25">
      <c r="A5747" t="s">
        <v>58</v>
      </c>
      <c r="B5747">
        <v>2010</v>
      </c>
      <c r="C5747" t="s">
        <v>17</v>
      </c>
      <c r="D5747" t="s">
        <v>102</v>
      </c>
      <c r="E5747" t="s">
        <v>28597</v>
      </c>
      <c r="F5747">
        <v>21</v>
      </c>
    </row>
    <row r="5748" spans="1:6" x14ac:dyDescent="0.25">
      <c r="A5748" t="s">
        <v>58</v>
      </c>
      <c r="B5748">
        <v>2010</v>
      </c>
      <c r="C5748" t="s">
        <v>17</v>
      </c>
      <c r="D5748" t="s">
        <v>107</v>
      </c>
      <c r="E5748" t="s">
        <v>28598</v>
      </c>
      <c r="F5748">
        <v>21</v>
      </c>
    </row>
    <row r="5749" spans="1:6" x14ac:dyDescent="0.25">
      <c r="A5749" t="s">
        <v>58</v>
      </c>
      <c r="B5749">
        <v>2010</v>
      </c>
      <c r="C5749" t="s">
        <v>17</v>
      </c>
      <c r="D5749" t="s">
        <v>39</v>
      </c>
      <c r="E5749" t="s">
        <v>28599</v>
      </c>
      <c r="F5749">
        <v>48</v>
      </c>
    </row>
    <row r="5750" spans="1:6" x14ac:dyDescent="0.25">
      <c r="A5750" t="s">
        <v>58</v>
      </c>
      <c r="B5750">
        <v>2010</v>
      </c>
      <c r="C5750" t="s">
        <v>17</v>
      </c>
      <c r="D5750" t="s">
        <v>103</v>
      </c>
      <c r="E5750" t="s">
        <v>28600</v>
      </c>
      <c r="F5750">
        <v>139</v>
      </c>
    </row>
    <row r="5751" spans="1:6" x14ac:dyDescent="0.25">
      <c r="A5751" t="s">
        <v>58</v>
      </c>
      <c r="B5751">
        <v>2010</v>
      </c>
      <c r="C5751" t="s">
        <v>15</v>
      </c>
      <c r="D5751" t="s">
        <v>102</v>
      </c>
      <c r="E5751" t="s">
        <v>28601</v>
      </c>
      <c r="F5751">
        <v>1</v>
      </c>
    </row>
    <row r="5752" spans="1:6" x14ac:dyDescent="0.25">
      <c r="A5752" t="s">
        <v>58</v>
      </c>
      <c r="B5752">
        <v>2010</v>
      </c>
      <c r="C5752" t="s">
        <v>15</v>
      </c>
      <c r="D5752" t="s">
        <v>107</v>
      </c>
      <c r="E5752" t="s">
        <v>28602</v>
      </c>
      <c r="F5752">
        <v>1</v>
      </c>
    </row>
    <row r="5753" spans="1:6" x14ac:dyDescent="0.25">
      <c r="A5753" t="s">
        <v>58</v>
      </c>
      <c r="B5753">
        <v>2010</v>
      </c>
      <c r="C5753" t="s">
        <v>15</v>
      </c>
      <c r="D5753" t="s">
        <v>39</v>
      </c>
      <c r="E5753" t="s">
        <v>28603</v>
      </c>
      <c r="F5753">
        <v>3</v>
      </c>
    </row>
    <row r="5754" spans="1:6" x14ac:dyDescent="0.25">
      <c r="A5754" t="s">
        <v>58</v>
      </c>
      <c r="B5754">
        <v>2010</v>
      </c>
      <c r="C5754" t="s">
        <v>15</v>
      </c>
      <c r="D5754" t="s">
        <v>103</v>
      </c>
      <c r="E5754" t="s">
        <v>28604</v>
      </c>
      <c r="F5754">
        <v>11</v>
      </c>
    </row>
    <row r="5755" spans="1:6" x14ac:dyDescent="0.25">
      <c r="A5755" t="s">
        <v>58</v>
      </c>
      <c r="B5755">
        <v>2010</v>
      </c>
      <c r="C5755" t="s">
        <v>19</v>
      </c>
      <c r="D5755" t="s">
        <v>38</v>
      </c>
      <c r="E5755" t="s">
        <v>28605</v>
      </c>
      <c r="F5755">
        <v>6</v>
      </c>
    </row>
    <row r="5756" spans="1:6" x14ac:dyDescent="0.25">
      <c r="A5756" t="s">
        <v>58</v>
      </c>
      <c r="B5756">
        <v>2010</v>
      </c>
      <c r="C5756" t="s">
        <v>19</v>
      </c>
      <c r="D5756" t="s">
        <v>40</v>
      </c>
      <c r="E5756" t="s">
        <v>28606</v>
      </c>
      <c r="F5756">
        <v>1</v>
      </c>
    </row>
    <row r="5757" spans="1:6" x14ac:dyDescent="0.25">
      <c r="A5757" t="s">
        <v>58</v>
      </c>
      <c r="B5757">
        <v>2010</v>
      </c>
      <c r="C5757" t="s">
        <v>19</v>
      </c>
      <c r="D5757" t="s">
        <v>102</v>
      </c>
      <c r="E5757" t="s">
        <v>28607</v>
      </c>
      <c r="F5757">
        <v>8</v>
      </c>
    </row>
    <row r="5758" spans="1:6" x14ac:dyDescent="0.25">
      <c r="A5758" t="s">
        <v>58</v>
      </c>
      <c r="B5758">
        <v>2010</v>
      </c>
      <c r="C5758" t="s">
        <v>19</v>
      </c>
      <c r="D5758" t="s">
        <v>107</v>
      </c>
      <c r="E5758" t="s">
        <v>28608</v>
      </c>
      <c r="F5758">
        <v>17</v>
      </c>
    </row>
    <row r="5759" spans="1:6" x14ac:dyDescent="0.25">
      <c r="A5759" t="s">
        <v>58</v>
      </c>
      <c r="B5759">
        <v>2010</v>
      </c>
      <c r="C5759" t="s">
        <v>19</v>
      </c>
      <c r="D5759" t="s">
        <v>39</v>
      </c>
      <c r="E5759" t="s">
        <v>28609</v>
      </c>
      <c r="F5759">
        <v>12</v>
      </c>
    </row>
    <row r="5760" spans="1:6" x14ac:dyDescent="0.25">
      <c r="A5760" t="s">
        <v>58</v>
      </c>
      <c r="B5760">
        <v>2010</v>
      </c>
      <c r="C5760" t="s">
        <v>19</v>
      </c>
      <c r="D5760" t="s">
        <v>103</v>
      </c>
      <c r="E5760" t="s">
        <v>28610</v>
      </c>
      <c r="F5760">
        <v>111</v>
      </c>
    </row>
    <row r="5761" spans="1:6" x14ac:dyDescent="0.25">
      <c r="A5761" t="s">
        <v>58</v>
      </c>
      <c r="B5761">
        <v>2010</v>
      </c>
      <c r="C5761" t="s">
        <v>20</v>
      </c>
      <c r="D5761" t="s">
        <v>38</v>
      </c>
      <c r="E5761" t="s">
        <v>28611</v>
      </c>
      <c r="F5761">
        <v>2</v>
      </c>
    </row>
    <row r="5762" spans="1:6" x14ac:dyDescent="0.25">
      <c r="A5762" t="s">
        <v>58</v>
      </c>
      <c r="B5762">
        <v>2010</v>
      </c>
      <c r="C5762" t="s">
        <v>20</v>
      </c>
      <c r="D5762" t="s">
        <v>102</v>
      </c>
      <c r="E5762" t="s">
        <v>28612</v>
      </c>
      <c r="F5762">
        <v>4</v>
      </c>
    </row>
    <row r="5763" spans="1:6" x14ac:dyDescent="0.25">
      <c r="A5763" t="s">
        <v>58</v>
      </c>
      <c r="B5763">
        <v>2010</v>
      </c>
      <c r="C5763" t="s">
        <v>20</v>
      </c>
      <c r="D5763" t="s">
        <v>39</v>
      </c>
      <c r="E5763" t="s">
        <v>28613</v>
      </c>
      <c r="F5763">
        <v>30</v>
      </c>
    </row>
    <row r="5764" spans="1:6" x14ac:dyDescent="0.25">
      <c r="A5764" t="s">
        <v>58</v>
      </c>
      <c r="B5764">
        <v>2010</v>
      </c>
      <c r="C5764" t="s">
        <v>20</v>
      </c>
      <c r="D5764" t="s">
        <v>103</v>
      </c>
      <c r="E5764" t="s">
        <v>28614</v>
      </c>
      <c r="F5764">
        <v>48</v>
      </c>
    </row>
    <row r="5765" spans="1:6" x14ac:dyDescent="0.25">
      <c r="A5765" t="s">
        <v>58</v>
      </c>
      <c r="B5765">
        <v>2010</v>
      </c>
      <c r="C5765" t="s">
        <v>18</v>
      </c>
      <c r="D5765" t="s">
        <v>38</v>
      </c>
      <c r="E5765" t="s">
        <v>28615</v>
      </c>
      <c r="F5765">
        <v>6</v>
      </c>
    </row>
    <row r="5766" spans="1:6" x14ac:dyDescent="0.25">
      <c r="A5766" t="s">
        <v>58</v>
      </c>
      <c r="B5766">
        <v>2010</v>
      </c>
      <c r="C5766" t="s">
        <v>18</v>
      </c>
      <c r="D5766" t="s">
        <v>40</v>
      </c>
      <c r="E5766" t="s">
        <v>28616</v>
      </c>
      <c r="F5766">
        <v>1</v>
      </c>
    </row>
    <row r="5767" spans="1:6" x14ac:dyDescent="0.25">
      <c r="A5767" t="s">
        <v>58</v>
      </c>
      <c r="B5767">
        <v>2010</v>
      </c>
      <c r="C5767" t="s">
        <v>18</v>
      </c>
      <c r="D5767" t="s">
        <v>102</v>
      </c>
      <c r="E5767" t="s">
        <v>28617</v>
      </c>
      <c r="F5767">
        <v>9</v>
      </c>
    </row>
    <row r="5768" spans="1:6" x14ac:dyDescent="0.25">
      <c r="A5768" t="s">
        <v>58</v>
      </c>
      <c r="B5768">
        <v>2010</v>
      </c>
      <c r="C5768" t="s">
        <v>18</v>
      </c>
      <c r="D5768" t="s">
        <v>107</v>
      </c>
      <c r="E5768" t="s">
        <v>28618</v>
      </c>
      <c r="F5768">
        <v>11</v>
      </c>
    </row>
    <row r="5769" spans="1:6" x14ac:dyDescent="0.25">
      <c r="A5769" t="s">
        <v>58</v>
      </c>
      <c r="B5769">
        <v>2010</v>
      </c>
      <c r="C5769" t="s">
        <v>18</v>
      </c>
      <c r="D5769" t="s">
        <v>39</v>
      </c>
      <c r="E5769" t="s">
        <v>28619</v>
      </c>
      <c r="F5769">
        <v>35</v>
      </c>
    </row>
    <row r="5770" spans="1:6" x14ac:dyDescent="0.25">
      <c r="A5770" t="s">
        <v>58</v>
      </c>
      <c r="B5770">
        <v>2010</v>
      </c>
      <c r="C5770" t="s">
        <v>18</v>
      </c>
      <c r="D5770" t="s">
        <v>103</v>
      </c>
      <c r="E5770" t="s">
        <v>28620</v>
      </c>
      <c r="F5770">
        <v>71</v>
      </c>
    </row>
    <row r="5771" spans="1:6" x14ac:dyDescent="0.25">
      <c r="A5771" t="s">
        <v>58</v>
      </c>
      <c r="B5771">
        <v>2011</v>
      </c>
      <c r="C5771" t="s">
        <v>14</v>
      </c>
      <c r="D5771" t="s">
        <v>38</v>
      </c>
      <c r="E5771" t="s">
        <v>28621</v>
      </c>
      <c r="F5771">
        <v>8</v>
      </c>
    </row>
    <row r="5772" spans="1:6" x14ac:dyDescent="0.25">
      <c r="A5772" t="s">
        <v>58</v>
      </c>
      <c r="B5772">
        <v>2011</v>
      </c>
      <c r="C5772" t="s">
        <v>14</v>
      </c>
      <c r="D5772" t="s">
        <v>40</v>
      </c>
      <c r="E5772" t="s">
        <v>28622</v>
      </c>
      <c r="F5772">
        <v>3</v>
      </c>
    </row>
    <row r="5773" spans="1:6" x14ac:dyDescent="0.25">
      <c r="A5773" t="s">
        <v>58</v>
      </c>
      <c r="B5773">
        <v>2011</v>
      </c>
      <c r="C5773" t="s">
        <v>14</v>
      </c>
      <c r="D5773" t="s">
        <v>102</v>
      </c>
      <c r="E5773" t="s">
        <v>28623</v>
      </c>
      <c r="F5773">
        <v>37</v>
      </c>
    </row>
    <row r="5774" spans="1:6" x14ac:dyDescent="0.25">
      <c r="A5774" t="s">
        <v>58</v>
      </c>
      <c r="B5774">
        <v>2011</v>
      </c>
      <c r="C5774" t="s">
        <v>14</v>
      </c>
      <c r="D5774" t="s">
        <v>107</v>
      </c>
      <c r="E5774" t="s">
        <v>28624</v>
      </c>
      <c r="F5774">
        <v>30</v>
      </c>
    </row>
    <row r="5775" spans="1:6" x14ac:dyDescent="0.25">
      <c r="A5775" t="s">
        <v>58</v>
      </c>
      <c r="B5775">
        <v>2011</v>
      </c>
      <c r="C5775" t="s">
        <v>14</v>
      </c>
      <c r="D5775" t="s">
        <v>39</v>
      </c>
      <c r="E5775" t="s">
        <v>28625</v>
      </c>
      <c r="F5775">
        <v>67</v>
      </c>
    </row>
    <row r="5776" spans="1:6" x14ac:dyDescent="0.25">
      <c r="A5776" t="s">
        <v>58</v>
      </c>
      <c r="B5776">
        <v>2011</v>
      </c>
      <c r="C5776" t="s">
        <v>14</v>
      </c>
      <c r="D5776" t="s">
        <v>103</v>
      </c>
      <c r="E5776" t="s">
        <v>28626</v>
      </c>
      <c r="F5776">
        <v>161</v>
      </c>
    </row>
    <row r="5777" spans="1:6" x14ac:dyDescent="0.25">
      <c r="A5777" t="s">
        <v>58</v>
      </c>
      <c r="B5777">
        <v>2011</v>
      </c>
      <c r="C5777" t="s">
        <v>12</v>
      </c>
      <c r="D5777" t="s">
        <v>38</v>
      </c>
      <c r="E5777" t="s">
        <v>28627</v>
      </c>
      <c r="F5777">
        <v>1</v>
      </c>
    </row>
    <row r="5778" spans="1:6" x14ac:dyDescent="0.25">
      <c r="A5778" t="s">
        <v>58</v>
      </c>
      <c r="B5778">
        <v>2011</v>
      </c>
      <c r="C5778" t="s">
        <v>12</v>
      </c>
      <c r="D5778" t="s">
        <v>102</v>
      </c>
      <c r="E5778" t="s">
        <v>28628</v>
      </c>
      <c r="F5778">
        <v>9</v>
      </c>
    </row>
    <row r="5779" spans="1:6" x14ac:dyDescent="0.25">
      <c r="A5779" t="s">
        <v>58</v>
      </c>
      <c r="B5779">
        <v>2011</v>
      </c>
      <c r="C5779" t="s">
        <v>12</v>
      </c>
      <c r="D5779" t="s">
        <v>107</v>
      </c>
      <c r="E5779" t="s">
        <v>28629</v>
      </c>
      <c r="F5779">
        <v>7</v>
      </c>
    </row>
    <row r="5780" spans="1:6" x14ac:dyDescent="0.25">
      <c r="A5780" t="s">
        <v>58</v>
      </c>
      <c r="B5780">
        <v>2011</v>
      </c>
      <c r="C5780" t="s">
        <v>12</v>
      </c>
      <c r="D5780" t="s">
        <v>39</v>
      </c>
      <c r="E5780" t="s">
        <v>28630</v>
      </c>
      <c r="F5780">
        <v>44</v>
      </c>
    </row>
    <row r="5781" spans="1:6" x14ac:dyDescent="0.25">
      <c r="A5781" t="s">
        <v>58</v>
      </c>
      <c r="B5781">
        <v>2011</v>
      </c>
      <c r="C5781" t="s">
        <v>12</v>
      </c>
      <c r="D5781" t="s">
        <v>103</v>
      </c>
      <c r="E5781" t="s">
        <v>28631</v>
      </c>
      <c r="F5781">
        <v>13</v>
      </c>
    </row>
    <row r="5782" spans="1:6" x14ac:dyDescent="0.25">
      <c r="A5782" t="s">
        <v>58</v>
      </c>
      <c r="B5782">
        <v>2011</v>
      </c>
      <c r="C5782" t="s">
        <v>22</v>
      </c>
      <c r="D5782" t="s">
        <v>38</v>
      </c>
      <c r="E5782" t="s">
        <v>28632</v>
      </c>
      <c r="F5782">
        <v>11</v>
      </c>
    </row>
    <row r="5783" spans="1:6" x14ac:dyDescent="0.25">
      <c r="A5783" t="s">
        <v>58</v>
      </c>
      <c r="B5783">
        <v>2011</v>
      </c>
      <c r="C5783" t="s">
        <v>22</v>
      </c>
      <c r="D5783" t="s">
        <v>40</v>
      </c>
      <c r="E5783" t="s">
        <v>28633</v>
      </c>
      <c r="F5783">
        <v>1</v>
      </c>
    </row>
    <row r="5784" spans="1:6" x14ac:dyDescent="0.25">
      <c r="A5784" t="s">
        <v>58</v>
      </c>
      <c r="B5784">
        <v>2011</v>
      </c>
      <c r="C5784" t="s">
        <v>22</v>
      </c>
      <c r="D5784" t="s">
        <v>102</v>
      </c>
      <c r="E5784" t="s">
        <v>28634</v>
      </c>
      <c r="F5784">
        <v>17</v>
      </c>
    </row>
    <row r="5785" spans="1:6" x14ac:dyDescent="0.25">
      <c r="A5785" t="s">
        <v>58</v>
      </c>
      <c r="B5785">
        <v>2011</v>
      </c>
      <c r="C5785" t="s">
        <v>22</v>
      </c>
      <c r="D5785" t="s">
        <v>107</v>
      </c>
      <c r="E5785" t="s">
        <v>28635</v>
      </c>
      <c r="F5785">
        <v>14</v>
      </c>
    </row>
    <row r="5786" spans="1:6" x14ac:dyDescent="0.25">
      <c r="A5786" t="s">
        <v>58</v>
      </c>
      <c r="B5786">
        <v>2011</v>
      </c>
      <c r="C5786" t="s">
        <v>22</v>
      </c>
      <c r="D5786" t="s">
        <v>39</v>
      </c>
      <c r="E5786" t="s">
        <v>28636</v>
      </c>
      <c r="F5786">
        <v>46</v>
      </c>
    </row>
    <row r="5787" spans="1:6" x14ac:dyDescent="0.25">
      <c r="A5787" t="s">
        <v>58</v>
      </c>
      <c r="B5787">
        <v>2011</v>
      </c>
      <c r="C5787" t="s">
        <v>22</v>
      </c>
      <c r="D5787" t="s">
        <v>103</v>
      </c>
      <c r="E5787" t="s">
        <v>28637</v>
      </c>
      <c r="F5787">
        <v>122</v>
      </c>
    </row>
    <row r="5788" spans="1:6" x14ac:dyDescent="0.25">
      <c r="A5788" t="s">
        <v>58</v>
      </c>
      <c r="B5788">
        <v>2011</v>
      </c>
      <c r="C5788" t="s">
        <v>23</v>
      </c>
      <c r="D5788" t="s">
        <v>38</v>
      </c>
      <c r="E5788" t="s">
        <v>28638</v>
      </c>
      <c r="F5788">
        <v>5</v>
      </c>
    </row>
    <row r="5789" spans="1:6" x14ac:dyDescent="0.25">
      <c r="A5789" t="s">
        <v>58</v>
      </c>
      <c r="B5789">
        <v>2011</v>
      </c>
      <c r="C5789" t="s">
        <v>23</v>
      </c>
      <c r="D5789" t="s">
        <v>102</v>
      </c>
      <c r="E5789" t="s">
        <v>28639</v>
      </c>
      <c r="F5789">
        <v>26</v>
      </c>
    </row>
    <row r="5790" spans="1:6" x14ac:dyDescent="0.25">
      <c r="A5790" t="s">
        <v>58</v>
      </c>
      <c r="B5790">
        <v>2011</v>
      </c>
      <c r="C5790" t="s">
        <v>23</v>
      </c>
      <c r="D5790" t="s">
        <v>107</v>
      </c>
      <c r="E5790" t="s">
        <v>28640</v>
      </c>
      <c r="F5790">
        <v>6</v>
      </c>
    </row>
    <row r="5791" spans="1:6" x14ac:dyDescent="0.25">
      <c r="A5791" t="s">
        <v>58</v>
      </c>
      <c r="B5791">
        <v>2011</v>
      </c>
      <c r="C5791" t="s">
        <v>23</v>
      </c>
      <c r="D5791" t="s">
        <v>39</v>
      </c>
      <c r="E5791" t="s">
        <v>28641</v>
      </c>
      <c r="F5791">
        <v>45</v>
      </c>
    </row>
    <row r="5792" spans="1:6" x14ac:dyDescent="0.25">
      <c r="A5792" t="s">
        <v>58</v>
      </c>
      <c r="B5792">
        <v>2011</v>
      </c>
      <c r="C5792" t="s">
        <v>23</v>
      </c>
      <c r="D5792" t="s">
        <v>103</v>
      </c>
      <c r="E5792" t="s">
        <v>28642</v>
      </c>
      <c r="F5792">
        <v>113</v>
      </c>
    </row>
    <row r="5793" spans="1:6" x14ac:dyDescent="0.25">
      <c r="A5793" t="s">
        <v>58</v>
      </c>
      <c r="B5793">
        <v>2011</v>
      </c>
      <c r="C5793" t="s">
        <v>21</v>
      </c>
      <c r="D5793" t="s">
        <v>40</v>
      </c>
      <c r="E5793" t="s">
        <v>28643</v>
      </c>
      <c r="F5793">
        <v>1</v>
      </c>
    </row>
    <row r="5794" spans="1:6" x14ac:dyDescent="0.25">
      <c r="A5794" t="s">
        <v>58</v>
      </c>
      <c r="B5794">
        <v>2011</v>
      </c>
      <c r="C5794" t="s">
        <v>21</v>
      </c>
      <c r="D5794" t="s">
        <v>102</v>
      </c>
      <c r="E5794" t="s">
        <v>28644</v>
      </c>
      <c r="F5794">
        <v>12</v>
      </c>
    </row>
    <row r="5795" spans="1:6" x14ac:dyDescent="0.25">
      <c r="A5795" t="s">
        <v>58</v>
      </c>
      <c r="B5795">
        <v>2011</v>
      </c>
      <c r="C5795" t="s">
        <v>21</v>
      </c>
      <c r="D5795" t="s">
        <v>107</v>
      </c>
      <c r="E5795" t="s">
        <v>28645</v>
      </c>
      <c r="F5795">
        <v>8</v>
      </c>
    </row>
    <row r="5796" spans="1:6" x14ac:dyDescent="0.25">
      <c r="A5796" t="s">
        <v>58</v>
      </c>
      <c r="B5796">
        <v>2011</v>
      </c>
      <c r="C5796" t="s">
        <v>21</v>
      </c>
      <c r="D5796" t="s">
        <v>39</v>
      </c>
      <c r="E5796" t="s">
        <v>28646</v>
      </c>
      <c r="F5796">
        <v>32</v>
      </c>
    </row>
    <row r="5797" spans="1:6" x14ac:dyDescent="0.25">
      <c r="A5797" t="s">
        <v>58</v>
      </c>
      <c r="B5797">
        <v>2011</v>
      </c>
      <c r="C5797" t="s">
        <v>21</v>
      </c>
      <c r="D5797" t="s">
        <v>103</v>
      </c>
      <c r="E5797" t="s">
        <v>28647</v>
      </c>
      <c r="F5797">
        <v>67</v>
      </c>
    </row>
    <row r="5798" spans="1:6" x14ac:dyDescent="0.25">
      <c r="A5798" t="s">
        <v>58</v>
      </c>
      <c r="B5798">
        <v>2011</v>
      </c>
      <c r="C5798" t="s">
        <v>17</v>
      </c>
      <c r="D5798" t="s">
        <v>38</v>
      </c>
      <c r="E5798" t="s">
        <v>28648</v>
      </c>
      <c r="F5798">
        <v>4</v>
      </c>
    </row>
    <row r="5799" spans="1:6" x14ac:dyDescent="0.25">
      <c r="A5799" t="s">
        <v>58</v>
      </c>
      <c r="B5799">
        <v>2011</v>
      </c>
      <c r="C5799" t="s">
        <v>17</v>
      </c>
      <c r="D5799" t="s">
        <v>40</v>
      </c>
      <c r="E5799" t="s">
        <v>28649</v>
      </c>
      <c r="F5799">
        <v>1</v>
      </c>
    </row>
    <row r="5800" spans="1:6" x14ac:dyDescent="0.25">
      <c r="A5800" t="s">
        <v>58</v>
      </c>
      <c r="B5800">
        <v>2011</v>
      </c>
      <c r="C5800" t="s">
        <v>17</v>
      </c>
      <c r="D5800" t="s">
        <v>102</v>
      </c>
      <c r="E5800" t="s">
        <v>28650</v>
      </c>
      <c r="F5800">
        <v>21</v>
      </c>
    </row>
    <row r="5801" spans="1:6" x14ac:dyDescent="0.25">
      <c r="A5801" t="s">
        <v>58</v>
      </c>
      <c r="B5801">
        <v>2011</v>
      </c>
      <c r="C5801" t="s">
        <v>17</v>
      </c>
      <c r="D5801" t="s">
        <v>107</v>
      </c>
      <c r="E5801" t="s">
        <v>28651</v>
      </c>
      <c r="F5801">
        <v>15</v>
      </c>
    </row>
    <row r="5802" spans="1:6" x14ac:dyDescent="0.25">
      <c r="A5802" t="s">
        <v>58</v>
      </c>
      <c r="B5802">
        <v>2011</v>
      </c>
      <c r="C5802" t="s">
        <v>17</v>
      </c>
      <c r="D5802" t="s">
        <v>39</v>
      </c>
      <c r="E5802" t="s">
        <v>28652</v>
      </c>
      <c r="F5802">
        <v>40</v>
      </c>
    </row>
    <row r="5803" spans="1:6" x14ac:dyDescent="0.25">
      <c r="A5803" t="s">
        <v>58</v>
      </c>
      <c r="B5803">
        <v>2011</v>
      </c>
      <c r="C5803" t="s">
        <v>17</v>
      </c>
      <c r="D5803" t="s">
        <v>103</v>
      </c>
      <c r="E5803" t="s">
        <v>28653</v>
      </c>
      <c r="F5803">
        <v>163</v>
      </c>
    </row>
    <row r="5804" spans="1:6" x14ac:dyDescent="0.25">
      <c r="A5804" t="s">
        <v>58</v>
      </c>
      <c r="B5804">
        <v>2011</v>
      </c>
      <c r="C5804" t="s">
        <v>15</v>
      </c>
      <c r="D5804" t="s">
        <v>102</v>
      </c>
      <c r="E5804" t="s">
        <v>28654</v>
      </c>
      <c r="F5804">
        <v>2</v>
      </c>
    </row>
    <row r="5805" spans="1:6" x14ac:dyDescent="0.25">
      <c r="A5805" t="s">
        <v>58</v>
      </c>
      <c r="B5805">
        <v>2011</v>
      </c>
      <c r="C5805" t="s">
        <v>15</v>
      </c>
      <c r="D5805" t="s">
        <v>107</v>
      </c>
      <c r="E5805" t="s">
        <v>28655</v>
      </c>
      <c r="F5805">
        <v>3</v>
      </c>
    </row>
    <row r="5806" spans="1:6" x14ac:dyDescent="0.25">
      <c r="A5806" t="s">
        <v>58</v>
      </c>
      <c r="B5806">
        <v>2011</v>
      </c>
      <c r="C5806" t="s">
        <v>15</v>
      </c>
      <c r="D5806" t="s">
        <v>39</v>
      </c>
      <c r="E5806" t="s">
        <v>28656</v>
      </c>
      <c r="F5806">
        <v>1</v>
      </c>
    </row>
    <row r="5807" spans="1:6" x14ac:dyDescent="0.25">
      <c r="A5807" t="s">
        <v>58</v>
      </c>
      <c r="B5807">
        <v>2011</v>
      </c>
      <c r="C5807" t="s">
        <v>15</v>
      </c>
      <c r="D5807" t="s">
        <v>103</v>
      </c>
      <c r="E5807" t="s">
        <v>28657</v>
      </c>
      <c r="F5807">
        <v>9</v>
      </c>
    </row>
    <row r="5808" spans="1:6" x14ac:dyDescent="0.25">
      <c r="A5808" t="s">
        <v>58</v>
      </c>
      <c r="B5808">
        <v>2011</v>
      </c>
      <c r="C5808" t="s">
        <v>19</v>
      </c>
      <c r="D5808" t="s">
        <v>38</v>
      </c>
      <c r="E5808" t="s">
        <v>28658</v>
      </c>
      <c r="F5808">
        <v>4</v>
      </c>
    </row>
    <row r="5809" spans="1:6" x14ac:dyDescent="0.25">
      <c r="A5809" t="s">
        <v>58</v>
      </c>
      <c r="B5809">
        <v>2011</v>
      </c>
      <c r="C5809" t="s">
        <v>19</v>
      </c>
      <c r="D5809" t="s">
        <v>102</v>
      </c>
      <c r="E5809" t="s">
        <v>28659</v>
      </c>
      <c r="F5809">
        <v>13</v>
      </c>
    </row>
    <row r="5810" spans="1:6" x14ac:dyDescent="0.25">
      <c r="A5810" t="s">
        <v>58</v>
      </c>
      <c r="B5810">
        <v>2011</v>
      </c>
      <c r="C5810" t="s">
        <v>19</v>
      </c>
      <c r="D5810" t="s">
        <v>107</v>
      </c>
      <c r="E5810" t="s">
        <v>28660</v>
      </c>
      <c r="F5810">
        <v>16</v>
      </c>
    </row>
    <row r="5811" spans="1:6" x14ac:dyDescent="0.25">
      <c r="A5811" t="s">
        <v>58</v>
      </c>
      <c r="B5811">
        <v>2011</v>
      </c>
      <c r="C5811" t="s">
        <v>19</v>
      </c>
      <c r="D5811" t="s">
        <v>39</v>
      </c>
      <c r="E5811" t="s">
        <v>28661</v>
      </c>
      <c r="F5811">
        <v>52</v>
      </c>
    </row>
    <row r="5812" spans="1:6" x14ac:dyDescent="0.25">
      <c r="A5812" t="s">
        <v>58</v>
      </c>
      <c r="B5812">
        <v>2011</v>
      </c>
      <c r="C5812" t="s">
        <v>19</v>
      </c>
      <c r="D5812" t="s">
        <v>103</v>
      </c>
      <c r="E5812" t="s">
        <v>28662</v>
      </c>
      <c r="F5812">
        <v>158</v>
      </c>
    </row>
    <row r="5813" spans="1:6" x14ac:dyDescent="0.25">
      <c r="A5813" t="s">
        <v>58</v>
      </c>
      <c r="B5813">
        <v>2011</v>
      </c>
      <c r="C5813" t="s">
        <v>20</v>
      </c>
      <c r="D5813" t="s">
        <v>107</v>
      </c>
      <c r="E5813" t="s">
        <v>28663</v>
      </c>
      <c r="F5813">
        <v>1</v>
      </c>
    </row>
    <row r="5814" spans="1:6" x14ac:dyDescent="0.25">
      <c r="A5814" t="s">
        <v>58</v>
      </c>
      <c r="B5814">
        <v>2011</v>
      </c>
      <c r="C5814" t="s">
        <v>20</v>
      </c>
      <c r="D5814" t="s">
        <v>39</v>
      </c>
      <c r="E5814" t="s">
        <v>28664</v>
      </c>
      <c r="F5814">
        <v>2</v>
      </c>
    </row>
    <row r="5815" spans="1:6" x14ac:dyDescent="0.25">
      <c r="A5815" t="s">
        <v>58</v>
      </c>
      <c r="B5815">
        <v>2011</v>
      </c>
      <c r="C5815" t="s">
        <v>20</v>
      </c>
      <c r="D5815" t="s">
        <v>103</v>
      </c>
      <c r="E5815" t="s">
        <v>28665</v>
      </c>
      <c r="F5815">
        <v>16</v>
      </c>
    </row>
    <row r="5816" spans="1:6" x14ac:dyDescent="0.25">
      <c r="A5816" t="s">
        <v>58</v>
      </c>
      <c r="B5816">
        <v>2011</v>
      </c>
      <c r="C5816" t="s">
        <v>18</v>
      </c>
      <c r="D5816" t="s">
        <v>38</v>
      </c>
      <c r="E5816" t="s">
        <v>28666</v>
      </c>
      <c r="F5816">
        <v>3</v>
      </c>
    </row>
    <row r="5817" spans="1:6" x14ac:dyDescent="0.25">
      <c r="A5817" t="s">
        <v>58</v>
      </c>
      <c r="B5817">
        <v>2011</v>
      </c>
      <c r="C5817" t="s">
        <v>18</v>
      </c>
      <c r="D5817" t="s">
        <v>102</v>
      </c>
      <c r="E5817" t="s">
        <v>28667</v>
      </c>
      <c r="F5817">
        <v>8</v>
      </c>
    </row>
    <row r="5818" spans="1:6" x14ac:dyDescent="0.25">
      <c r="A5818" t="s">
        <v>58</v>
      </c>
      <c r="B5818">
        <v>2011</v>
      </c>
      <c r="C5818" t="s">
        <v>18</v>
      </c>
      <c r="D5818" t="s">
        <v>107</v>
      </c>
      <c r="E5818" t="s">
        <v>28668</v>
      </c>
      <c r="F5818">
        <v>4</v>
      </c>
    </row>
    <row r="5819" spans="1:6" x14ac:dyDescent="0.25">
      <c r="A5819" t="s">
        <v>58</v>
      </c>
      <c r="B5819">
        <v>2011</v>
      </c>
      <c r="C5819" t="s">
        <v>18</v>
      </c>
      <c r="D5819" t="s">
        <v>39</v>
      </c>
      <c r="E5819" t="s">
        <v>28669</v>
      </c>
      <c r="F5819">
        <v>32</v>
      </c>
    </row>
    <row r="5820" spans="1:6" x14ac:dyDescent="0.25">
      <c r="A5820" t="s">
        <v>58</v>
      </c>
      <c r="B5820">
        <v>2011</v>
      </c>
      <c r="C5820" t="s">
        <v>18</v>
      </c>
      <c r="D5820" t="s">
        <v>103</v>
      </c>
      <c r="E5820" t="s">
        <v>28670</v>
      </c>
      <c r="F5820">
        <v>89</v>
      </c>
    </row>
    <row r="5821" spans="1:6" x14ac:dyDescent="0.25">
      <c r="A5821" t="s">
        <v>58</v>
      </c>
      <c r="B5821">
        <v>2012</v>
      </c>
      <c r="C5821" t="s">
        <v>14</v>
      </c>
      <c r="D5821" t="s">
        <v>38</v>
      </c>
      <c r="E5821" t="s">
        <v>28671</v>
      </c>
      <c r="F5821">
        <v>16</v>
      </c>
    </row>
    <row r="5822" spans="1:6" x14ac:dyDescent="0.25">
      <c r="A5822" t="s">
        <v>58</v>
      </c>
      <c r="B5822">
        <v>2012</v>
      </c>
      <c r="C5822" t="s">
        <v>14</v>
      </c>
      <c r="D5822" t="s">
        <v>40</v>
      </c>
      <c r="E5822" t="s">
        <v>28672</v>
      </c>
      <c r="F5822">
        <v>3</v>
      </c>
    </row>
    <row r="5823" spans="1:6" x14ac:dyDescent="0.25">
      <c r="A5823" t="s">
        <v>58</v>
      </c>
      <c r="B5823">
        <v>2012</v>
      </c>
      <c r="C5823" t="s">
        <v>14</v>
      </c>
      <c r="D5823" t="s">
        <v>102</v>
      </c>
      <c r="E5823" t="s">
        <v>28673</v>
      </c>
      <c r="F5823">
        <v>30</v>
      </c>
    </row>
    <row r="5824" spans="1:6" x14ac:dyDescent="0.25">
      <c r="A5824" t="s">
        <v>58</v>
      </c>
      <c r="B5824">
        <v>2012</v>
      </c>
      <c r="C5824" t="s">
        <v>14</v>
      </c>
      <c r="D5824" t="s">
        <v>107</v>
      </c>
      <c r="E5824" t="s">
        <v>28674</v>
      </c>
      <c r="F5824">
        <v>40</v>
      </c>
    </row>
    <row r="5825" spans="1:6" x14ac:dyDescent="0.25">
      <c r="A5825" t="s">
        <v>58</v>
      </c>
      <c r="B5825">
        <v>2012</v>
      </c>
      <c r="C5825" t="s">
        <v>14</v>
      </c>
      <c r="D5825" t="s">
        <v>39</v>
      </c>
      <c r="E5825" t="s">
        <v>28675</v>
      </c>
      <c r="F5825">
        <v>68</v>
      </c>
    </row>
    <row r="5826" spans="1:6" x14ac:dyDescent="0.25">
      <c r="A5826" t="s">
        <v>58</v>
      </c>
      <c r="B5826">
        <v>2012</v>
      </c>
      <c r="C5826" t="s">
        <v>14</v>
      </c>
      <c r="D5826" t="s">
        <v>103</v>
      </c>
      <c r="E5826" t="s">
        <v>28676</v>
      </c>
      <c r="F5826">
        <v>145</v>
      </c>
    </row>
    <row r="5827" spans="1:6" x14ac:dyDescent="0.25">
      <c r="A5827" t="s">
        <v>58</v>
      </c>
      <c r="B5827">
        <v>2012</v>
      </c>
      <c r="C5827" t="s">
        <v>12</v>
      </c>
      <c r="D5827" t="s">
        <v>102</v>
      </c>
      <c r="E5827" t="s">
        <v>28677</v>
      </c>
      <c r="F5827">
        <v>2</v>
      </c>
    </row>
    <row r="5828" spans="1:6" x14ac:dyDescent="0.25">
      <c r="A5828" t="s">
        <v>58</v>
      </c>
      <c r="B5828">
        <v>2012</v>
      </c>
      <c r="C5828" t="s">
        <v>12</v>
      </c>
      <c r="D5828" t="s">
        <v>107</v>
      </c>
      <c r="E5828" t="s">
        <v>28678</v>
      </c>
      <c r="F5828">
        <v>3</v>
      </c>
    </row>
    <row r="5829" spans="1:6" x14ac:dyDescent="0.25">
      <c r="A5829" t="s">
        <v>58</v>
      </c>
      <c r="B5829">
        <v>2012</v>
      </c>
      <c r="C5829" t="s">
        <v>12</v>
      </c>
      <c r="D5829" t="s">
        <v>39</v>
      </c>
      <c r="E5829" t="s">
        <v>28679</v>
      </c>
      <c r="F5829">
        <v>17</v>
      </c>
    </row>
    <row r="5830" spans="1:6" x14ac:dyDescent="0.25">
      <c r="A5830" t="s">
        <v>58</v>
      </c>
      <c r="B5830">
        <v>2012</v>
      </c>
      <c r="C5830" t="s">
        <v>12</v>
      </c>
      <c r="D5830" t="s">
        <v>103</v>
      </c>
      <c r="E5830" t="s">
        <v>28680</v>
      </c>
      <c r="F5830">
        <v>11</v>
      </c>
    </row>
    <row r="5831" spans="1:6" x14ac:dyDescent="0.25">
      <c r="A5831" t="s">
        <v>58</v>
      </c>
      <c r="B5831">
        <v>2012</v>
      </c>
      <c r="C5831" t="s">
        <v>22</v>
      </c>
      <c r="D5831" t="s">
        <v>38</v>
      </c>
      <c r="E5831" t="s">
        <v>28681</v>
      </c>
      <c r="F5831">
        <v>13</v>
      </c>
    </row>
    <row r="5832" spans="1:6" x14ac:dyDescent="0.25">
      <c r="A5832" t="s">
        <v>58</v>
      </c>
      <c r="B5832">
        <v>2012</v>
      </c>
      <c r="C5832" t="s">
        <v>22</v>
      </c>
      <c r="D5832" t="s">
        <v>40</v>
      </c>
      <c r="E5832" t="s">
        <v>28682</v>
      </c>
      <c r="F5832">
        <v>2</v>
      </c>
    </row>
    <row r="5833" spans="1:6" x14ac:dyDescent="0.25">
      <c r="A5833" t="s">
        <v>58</v>
      </c>
      <c r="B5833">
        <v>2012</v>
      </c>
      <c r="C5833" t="s">
        <v>22</v>
      </c>
      <c r="D5833" t="s">
        <v>102</v>
      </c>
      <c r="E5833" t="s">
        <v>28683</v>
      </c>
      <c r="F5833">
        <v>19</v>
      </c>
    </row>
    <row r="5834" spans="1:6" x14ac:dyDescent="0.25">
      <c r="A5834" t="s">
        <v>58</v>
      </c>
      <c r="B5834">
        <v>2012</v>
      </c>
      <c r="C5834" t="s">
        <v>22</v>
      </c>
      <c r="D5834" t="s">
        <v>107</v>
      </c>
      <c r="E5834" t="s">
        <v>28684</v>
      </c>
      <c r="F5834">
        <v>22</v>
      </c>
    </row>
    <row r="5835" spans="1:6" x14ac:dyDescent="0.25">
      <c r="A5835" t="s">
        <v>58</v>
      </c>
      <c r="B5835">
        <v>2012</v>
      </c>
      <c r="C5835" t="s">
        <v>22</v>
      </c>
      <c r="D5835" t="s">
        <v>39</v>
      </c>
      <c r="E5835" t="s">
        <v>28685</v>
      </c>
      <c r="F5835">
        <v>37</v>
      </c>
    </row>
    <row r="5836" spans="1:6" x14ac:dyDescent="0.25">
      <c r="A5836" t="s">
        <v>58</v>
      </c>
      <c r="B5836">
        <v>2012</v>
      </c>
      <c r="C5836" t="s">
        <v>22</v>
      </c>
      <c r="D5836" t="s">
        <v>103</v>
      </c>
      <c r="E5836" t="s">
        <v>28686</v>
      </c>
      <c r="F5836">
        <v>118</v>
      </c>
    </row>
    <row r="5837" spans="1:6" x14ac:dyDescent="0.25">
      <c r="A5837" t="s">
        <v>58</v>
      </c>
      <c r="B5837">
        <v>2012</v>
      </c>
      <c r="C5837" t="s">
        <v>23</v>
      </c>
      <c r="D5837" t="s">
        <v>38</v>
      </c>
      <c r="E5837" t="s">
        <v>28687</v>
      </c>
      <c r="F5837">
        <v>9</v>
      </c>
    </row>
    <row r="5838" spans="1:6" x14ac:dyDescent="0.25">
      <c r="A5838" t="s">
        <v>58</v>
      </c>
      <c r="B5838">
        <v>2012</v>
      </c>
      <c r="C5838" t="s">
        <v>23</v>
      </c>
      <c r="D5838" t="s">
        <v>40</v>
      </c>
      <c r="E5838" t="s">
        <v>28688</v>
      </c>
      <c r="F5838">
        <v>1</v>
      </c>
    </row>
    <row r="5839" spans="1:6" x14ac:dyDescent="0.25">
      <c r="A5839" t="s">
        <v>58</v>
      </c>
      <c r="B5839">
        <v>2012</v>
      </c>
      <c r="C5839" t="s">
        <v>23</v>
      </c>
      <c r="D5839" t="s">
        <v>102</v>
      </c>
      <c r="E5839" t="s">
        <v>28689</v>
      </c>
      <c r="F5839">
        <v>11</v>
      </c>
    </row>
    <row r="5840" spans="1:6" x14ac:dyDescent="0.25">
      <c r="A5840" t="s">
        <v>58</v>
      </c>
      <c r="B5840">
        <v>2012</v>
      </c>
      <c r="C5840" t="s">
        <v>23</v>
      </c>
      <c r="D5840" t="s">
        <v>107</v>
      </c>
      <c r="E5840" t="s">
        <v>28690</v>
      </c>
      <c r="F5840">
        <v>26</v>
      </c>
    </row>
    <row r="5841" spans="1:6" x14ac:dyDescent="0.25">
      <c r="A5841" t="s">
        <v>58</v>
      </c>
      <c r="B5841">
        <v>2012</v>
      </c>
      <c r="C5841" t="s">
        <v>23</v>
      </c>
      <c r="D5841" t="s">
        <v>39</v>
      </c>
      <c r="E5841" t="s">
        <v>28691</v>
      </c>
      <c r="F5841">
        <v>22</v>
      </c>
    </row>
    <row r="5842" spans="1:6" x14ac:dyDescent="0.25">
      <c r="A5842" t="s">
        <v>58</v>
      </c>
      <c r="B5842">
        <v>2012</v>
      </c>
      <c r="C5842" t="s">
        <v>23</v>
      </c>
      <c r="D5842" t="s">
        <v>103</v>
      </c>
      <c r="E5842" t="s">
        <v>28692</v>
      </c>
      <c r="F5842">
        <v>105</v>
      </c>
    </row>
    <row r="5843" spans="1:6" x14ac:dyDescent="0.25">
      <c r="A5843" t="s">
        <v>58</v>
      </c>
      <c r="B5843">
        <v>2012</v>
      </c>
      <c r="C5843" t="s">
        <v>21</v>
      </c>
      <c r="D5843" t="s">
        <v>38</v>
      </c>
      <c r="E5843" t="s">
        <v>28693</v>
      </c>
      <c r="F5843">
        <v>6</v>
      </c>
    </row>
    <row r="5844" spans="1:6" x14ac:dyDescent="0.25">
      <c r="A5844" t="s">
        <v>58</v>
      </c>
      <c r="B5844">
        <v>2012</v>
      </c>
      <c r="C5844" t="s">
        <v>21</v>
      </c>
      <c r="D5844" t="s">
        <v>102</v>
      </c>
      <c r="E5844" t="s">
        <v>28694</v>
      </c>
      <c r="F5844">
        <v>11</v>
      </c>
    </row>
    <row r="5845" spans="1:6" x14ac:dyDescent="0.25">
      <c r="A5845" t="s">
        <v>58</v>
      </c>
      <c r="B5845">
        <v>2012</v>
      </c>
      <c r="C5845" t="s">
        <v>21</v>
      </c>
      <c r="D5845" t="s">
        <v>107</v>
      </c>
      <c r="E5845" t="s">
        <v>28695</v>
      </c>
      <c r="F5845">
        <v>8</v>
      </c>
    </row>
    <row r="5846" spans="1:6" x14ac:dyDescent="0.25">
      <c r="A5846" t="s">
        <v>58</v>
      </c>
      <c r="B5846">
        <v>2012</v>
      </c>
      <c r="C5846" t="s">
        <v>21</v>
      </c>
      <c r="D5846" t="s">
        <v>39</v>
      </c>
      <c r="E5846" t="s">
        <v>28696</v>
      </c>
      <c r="F5846">
        <v>28</v>
      </c>
    </row>
    <row r="5847" spans="1:6" x14ac:dyDescent="0.25">
      <c r="A5847" t="s">
        <v>58</v>
      </c>
      <c r="B5847">
        <v>2012</v>
      </c>
      <c r="C5847" t="s">
        <v>21</v>
      </c>
      <c r="D5847" t="s">
        <v>103</v>
      </c>
      <c r="E5847" t="s">
        <v>28697</v>
      </c>
      <c r="F5847">
        <v>57</v>
      </c>
    </row>
    <row r="5848" spans="1:6" x14ac:dyDescent="0.25">
      <c r="A5848" t="s">
        <v>58</v>
      </c>
      <c r="B5848">
        <v>2012</v>
      </c>
      <c r="C5848" t="s">
        <v>17</v>
      </c>
      <c r="D5848" t="s">
        <v>38</v>
      </c>
      <c r="E5848" t="s">
        <v>28698</v>
      </c>
      <c r="F5848">
        <v>11</v>
      </c>
    </row>
    <row r="5849" spans="1:6" x14ac:dyDescent="0.25">
      <c r="A5849" t="s">
        <v>58</v>
      </c>
      <c r="B5849">
        <v>2012</v>
      </c>
      <c r="C5849" t="s">
        <v>17</v>
      </c>
      <c r="D5849" t="s">
        <v>40</v>
      </c>
      <c r="E5849" t="s">
        <v>28699</v>
      </c>
      <c r="F5849">
        <v>2</v>
      </c>
    </row>
    <row r="5850" spans="1:6" x14ac:dyDescent="0.25">
      <c r="A5850" t="s">
        <v>58</v>
      </c>
      <c r="B5850">
        <v>2012</v>
      </c>
      <c r="C5850" t="s">
        <v>17</v>
      </c>
      <c r="D5850" t="s">
        <v>102</v>
      </c>
      <c r="E5850" t="s">
        <v>28700</v>
      </c>
      <c r="F5850">
        <v>21</v>
      </c>
    </row>
    <row r="5851" spans="1:6" x14ac:dyDescent="0.25">
      <c r="A5851" t="s">
        <v>58</v>
      </c>
      <c r="B5851">
        <v>2012</v>
      </c>
      <c r="C5851" t="s">
        <v>17</v>
      </c>
      <c r="D5851" t="s">
        <v>107</v>
      </c>
      <c r="E5851" t="s">
        <v>28701</v>
      </c>
      <c r="F5851">
        <v>22</v>
      </c>
    </row>
    <row r="5852" spans="1:6" x14ac:dyDescent="0.25">
      <c r="A5852" t="s">
        <v>58</v>
      </c>
      <c r="B5852">
        <v>2012</v>
      </c>
      <c r="C5852" t="s">
        <v>17</v>
      </c>
      <c r="D5852" t="s">
        <v>39</v>
      </c>
      <c r="E5852" t="s">
        <v>28702</v>
      </c>
      <c r="F5852">
        <v>28</v>
      </c>
    </row>
    <row r="5853" spans="1:6" x14ac:dyDescent="0.25">
      <c r="A5853" t="s">
        <v>58</v>
      </c>
      <c r="B5853">
        <v>2012</v>
      </c>
      <c r="C5853" t="s">
        <v>17</v>
      </c>
      <c r="D5853" t="s">
        <v>103</v>
      </c>
      <c r="E5853" t="s">
        <v>28703</v>
      </c>
      <c r="F5853">
        <v>177</v>
      </c>
    </row>
    <row r="5854" spans="1:6" x14ac:dyDescent="0.25">
      <c r="A5854" t="s">
        <v>58</v>
      </c>
      <c r="B5854">
        <v>2012</v>
      </c>
      <c r="C5854" t="s">
        <v>15</v>
      </c>
      <c r="D5854" t="s">
        <v>102</v>
      </c>
      <c r="E5854" t="s">
        <v>28704</v>
      </c>
      <c r="F5854">
        <v>2</v>
      </c>
    </row>
    <row r="5855" spans="1:6" x14ac:dyDescent="0.25">
      <c r="A5855" t="s">
        <v>58</v>
      </c>
      <c r="B5855">
        <v>2012</v>
      </c>
      <c r="C5855" t="s">
        <v>15</v>
      </c>
      <c r="D5855" t="s">
        <v>107</v>
      </c>
      <c r="E5855" t="s">
        <v>28705</v>
      </c>
      <c r="F5855">
        <v>6</v>
      </c>
    </row>
    <row r="5856" spans="1:6" x14ac:dyDescent="0.25">
      <c r="A5856" t="s">
        <v>58</v>
      </c>
      <c r="B5856">
        <v>2012</v>
      </c>
      <c r="C5856" t="s">
        <v>15</v>
      </c>
      <c r="D5856" t="s">
        <v>39</v>
      </c>
      <c r="E5856" t="s">
        <v>28706</v>
      </c>
      <c r="F5856">
        <v>3</v>
      </c>
    </row>
    <row r="5857" spans="1:6" x14ac:dyDescent="0.25">
      <c r="A5857" t="s">
        <v>58</v>
      </c>
      <c r="B5857">
        <v>2012</v>
      </c>
      <c r="C5857" t="s">
        <v>15</v>
      </c>
      <c r="D5857" t="s">
        <v>103</v>
      </c>
      <c r="E5857" t="s">
        <v>28707</v>
      </c>
      <c r="F5857">
        <v>10</v>
      </c>
    </row>
    <row r="5858" spans="1:6" x14ac:dyDescent="0.25">
      <c r="A5858" t="s">
        <v>58</v>
      </c>
      <c r="B5858">
        <v>2012</v>
      </c>
      <c r="C5858" t="s">
        <v>19</v>
      </c>
      <c r="D5858" t="s">
        <v>38</v>
      </c>
      <c r="E5858" t="s">
        <v>28708</v>
      </c>
      <c r="F5858">
        <v>5</v>
      </c>
    </row>
    <row r="5859" spans="1:6" x14ac:dyDescent="0.25">
      <c r="A5859" t="s">
        <v>58</v>
      </c>
      <c r="B5859">
        <v>2012</v>
      </c>
      <c r="C5859" t="s">
        <v>19</v>
      </c>
      <c r="D5859" t="s">
        <v>40</v>
      </c>
      <c r="E5859" t="s">
        <v>28709</v>
      </c>
      <c r="F5859">
        <v>1</v>
      </c>
    </row>
    <row r="5860" spans="1:6" x14ac:dyDescent="0.25">
      <c r="A5860" t="s">
        <v>58</v>
      </c>
      <c r="B5860">
        <v>2012</v>
      </c>
      <c r="C5860" t="s">
        <v>19</v>
      </c>
      <c r="D5860" t="s">
        <v>102</v>
      </c>
      <c r="E5860" t="s">
        <v>28710</v>
      </c>
      <c r="F5860">
        <v>23</v>
      </c>
    </row>
    <row r="5861" spans="1:6" x14ac:dyDescent="0.25">
      <c r="A5861" t="s">
        <v>58</v>
      </c>
      <c r="B5861">
        <v>2012</v>
      </c>
      <c r="C5861" t="s">
        <v>19</v>
      </c>
      <c r="D5861" t="s">
        <v>107</v>
      </c>
      <c r="E5861" t="s">
        <v>28711</v>
      </c>
      <c r="F5861">
        <v>15</v>
      </c>
    </row>
    <row r="5862" spans="1:6" x14ac:dyDescent="0.25">
      <c r="A5862" t="s">
        <v>58</v>
      </c>
      <c r="B5862">
        <v>2012</v>
      </c>
      <c r="C5862" t="s">
        <v>19</v>
      </c>
      <c r="D5862" t="s">
        <v>39</v>
      </c>
      <c r="E5862" t="s">
        <v>28712</v>
      </c>
      <c r="F5862">
        <v>46</v>
      </c>
    </row>
    <row r="5863" spans="1:6" x14ac:dyDescent="0.25">
      <c r="A5863" t="s">
        <v>58</v>
      </c>
      <c r="B5863">
        <v>2012</v>
      </c>
      <c r="C5863" t="s">
        <v>19</v>
      </c>
      <c r="D5863" t="s">
        <v>103</v>
      </c>
      <c r="E5863" t="s">
        <v>28713</v>
      </c>
      <c r="F5863">
        <v>142</v>
      </c>
    </row>
    <row r="5864" spans="1:6" x14ac:dyDescent="0.25">
      <c r="A5864" t="s">
        <v>58</v>
      </c>
      <c r="B5864">
        <v>2012</v>
      </c>
      <c r="C5864" t="s">
        <v>20</v>
      </c>
      <c r="D5864" t="s">
        <v>38</v>
      </c>
      <c r="E5864" t="s">
        <v>28714</v>
      </c>
      <c r="F5864">
        <v>1</v>
      </c>
    </row>
    <row r="5865" spans="1:6" x14ac:dyDescent="0.25">
      <c r="A5865" t="s">
        <v>58</v>
      </c>
      <c r="B5865">
        <v>2012</v>
      </c>
      <c r="C5865" t="s">
        <v>20</v>
      </c>
      <c r="D5865" t="s">
        <v>102</v>
      </c>
      <c r="E5865" t="s">
        <v>28715</v>
      </c>
      <c r="F5865">
        <v>2</v>
      </c>
    </row>
    <row r="5866" spans="1:6" x14ac:dyDescent="0.25">
      <c r="A5866" t="s">
        <v>58</v>
      </c>
      <c r="B5866">
        <v>2012</v>
      </c>
      <c r="C5866" t="s">
        <v>20</v>
      </c>
      <c r="D5866" t="s">
        <v>107</v>
      </c>
      <c r="E5866" t="s">
        <v>28716</v>
      </c>
      <c r="F5866">
        <v>1</v>
      </c>
    </row>
    <row r="5867" spans="1:6" x14ac:dyDescent="0.25">
      <c r="A5867" t="s">
        <v>58</v>
      </c>
      <c r="B5867">
        <v>2012</v>
      </c>
      <c r="C5867" t="s">
        <v>20</v>
      </c>
      <c r="D5867" t="s">
        <v>39</v>
      </c>
      <c r="E5867" t="s">
        <v>28717</v>
      </c>
      <c r="F5867">
        <v>5</v>
      </c>
    </row>
    <row r="5868" spans="1:6" x14ac:dyDescent="0.25">
      <c r="A5868" t="s">
        <v>58</v>
      </c>
      <c r="B5868">
        <v>2012</v>
      </c>
      <c r="C5868" t="s">
        <v>20</v>
      </c>
      <c r="D5868" t="s">
        <v>103</v>
      </c>
      <c r="E5868" t="s">
        <v>28718</v>
      </c>
      <c r="F5868">
        <v>15</v>
      </c>
    </row>
    <row r="5869" spans="1:6" x14ac:dyDescent="0.25">
      <c r="A5869" t="s">
        <v>58</v>
      </c>
      <c r="B5869">
        <v>2012</v>
      </c>
      <c r="C5869" t="s">
        <v>18</v>
      </c>
      <c r="D5869" t="s">
        <v>38</v>
      </c>
      <c r="E5869" t="s">
        <v>28719</v>
      </c>
      <c r="F5869">
        <v>2</v>
      </c>
    </row>
    <row r="5870" spans="1:6" x14ac:dyDescent="0.25">
      <c r="A5870" t="s">
        <v>58</v>
      </c>
      <c r="B5870">
        <v>2012</v>
      </c>
      <c r="C5870" t="s">
        <v>18</v>
      </c>
      <c r="D5870" t="s">
        <v>102</v>
      </c>
      <c r="E5870" t="s">
        <v>28720</v>
      </c>
      <c r="F5870">
        <v>24</v>
      </c>
    </row>
    <row r="5871" spans="1:6" x14ac:dyDescent="0.25">
      <c r="A5871" t="s">
        <v>58</v>
      </c>
      <c r="B5871">
        <v>2012</v>
      </c>
      <c r="C5871" t="s">
        <v>18</v>
      </c>
      <c r="D5871" t="s">
        <v>107</v>
      </c>
      <c r="E5871" t="s">
        <v>28721</v>
      </c>
      <c r="F5871">
        <v>5</v>
      </c>
    </row>
    <row r="5872" spans="1:6" x14ac:dyDescent="0.25">
      <c r="A5872" t="s">
        <v>58</v>
      </c>
      <c r="B5872">
        <v>2012</v>
      </c>
      <c r="C5872" t="s">
        <v>18</v>
      </c>
      <c r="D5872" t="s">
        <v>39</v>
      </c>
      <c r="E5872" t="s">
        <v>28722</v>
      </c>
      <c r="F5872">
        <v>32</v>
      </c>
    </row>
    <row r="5873" spans="1:6" x14ac:dyDescent="0.25">
      <c r="A5873" t="s">
        <v>58</v>
      </c>
      <c r="B5873">
        <v>2012</v>
      </c>
      <c r="C5873" t="s">
        <v>18</v>
      </c>
      <c r="D5873" t="s">
        <v>103</v>
      </c>
      <c r="E5873" t="s">
        <v>28723</v>
      </c>
      <c r="F5873">
        <v>72</v>
      </c>
    </row>
    <row r="5874" spans="1:6" x14ac:dyDescent="0.25">
      <c r="A5874" t="s">
        <v>58</v>
      </c>
      <c r="B5874">
        <v>2013</v>
      </c>
      <c r="C5874" t="s">
        <v>14</v>
      </c>
      <c r="D5874" t="s">
        <v>38</v>
      </c>
      <c r="E5874" t="s">
        <v>28724</v>
      </c>
      <c r="F5874">
        <v>20</v>
      </c>
    </row>
    <row r="5875" spans="1:6" x14ac:dyDescent="0.25">
      <c r="A5875" t="s">
        <v>58</v>
      </c>
      <c r="B5875">
        <v>2013</v>
      </c>
      <c r="C5875" t="s">
        <v>14</v>
      </c>
      <c r="D5875" t="s">
        <v>40</v>
      </c>
      <c r="E5875" t="s">
        <v>28725</v>
      </c>
      <c r="F5875">
        <v>4</v>
      </c>
    </row>
    <row r="5876" spans="1:6" x14ac:dyDescent="0.25">
      <c r="A5876" t="s">
        <v>58</v>
      </c>
      <c r="B5876">
        <v>2013</v>
      </c>
      <c r="C5876" t="s">
        <v>14</v>
      </c>
      <c r="D5876" t="s">
        <v>102</v>
      </c>
      <c r="E5876" t="s">
        <v>28726</v>
      </c>
      <c r="F5876">
        <v>47</v>
      </c>
    </row>
    <row r="5877" spans="1:6" x14ac:dyDescent="0.25">
      <c r="A5877" t="s">
        <v>58</v>
      </c>
      <c r="B5877">
        <v>2013</v>
      </c>
      <c r="C5877" t="s">
        <v>14</v>
      </c>
      <c r="D5877" t="s">
        <v>107</v>
      </c>
      <c r="E5877" t="s">
        <v>28727</v>
      </c>
      <c r="F5877">
        <v>35</v>
      </c>
    </row>
    <row r="5878" spans="1:6" x14ac:dyDescent="0.25">
      <c r="A5878" t="s">
        <v>58</v>
      </c>
      <c r="B5878">
        <v>2013</v>
      </c>
      <c r="C5878" t="s">
        <v>14</v>
      </c>
      <c r="D5878" t="s">
        <v>39</v>
      </c>
      <c r="E5878" t="s">
        <v>28728</v>
      </c>
      <c r="F5878">
        <v>46</v>
      </c>
    </row>
    <row r="5879" spans="1:6" x14ac:dyDescent="0.25">
      <c r="A5879" t="s">
        <v>58</v>
      </c>
      <c r="B5879">
        <v>2013</v>
      </c>
      <c r="C5879" t="s">
        <v>14</v>
      </c>
      <c r="D5879" t="s">
        <v>103</v>
      </c>
      <c r="E5879" t="s">
        <v>28729</v>
      </c>
      <c r="F5879">
        <v>164</v>
      </c>
    </row>
    <row r="5880" spans="1:6" x14ac:dyDescent="0.25">
      <c r="A5880" t="s">
        <v>58</v>
      </c>
      <c r="B5880">
        <v>2013</v>
      </c>
      <c r="C5880" t="s">
        <v>12</v>
      </c>
      <c r="D5880" t="s">
        <v>102</v>
      </c>
      <c r="E5880" t="s">
        <v>28730</v>
      </c>
      <c r="F5880">
        <v>3</v>
      </c>
    </row>
    <row r="5881" spans="1:6" x14ac:dyDescent="0.25">
      <c r="A5881" t="s">
        <v>58</v>
      </c>
      <c r="B5881">
        <v>2013</v>
      </c>
      <c r="C5881" t="s">
        <v>12</v>
      </c>
      <c r="D5881" t="s">
        <v>107</v>
      </c>
      <c r="E5881" t="s">
        <v>28731</v>
      </c>
      <c r="F5881">
        <v>1</v>
      </c>
    </row>
    <row r="5882" spans="1:6" x14ac:dyDescent="0.25">
      <c r="A5882" t="s">
        <v>58</v>
      </c>
      <c r="B5882">
        <v>2013</v>
      </c>
      <c r="C5882" t="s">
        <v>12</v>
      </c>
      <c r="D5882" t="s">
        <v>39</v>
      </c>
      <c r="E5882" t="s">
        <v>28732</v>
      </c>
      <c r="F5882">
        <v>3</v>
      </c>
    </row>
    <row r="5883" spans="1:6" x14ac:dyDescent="0.25">
      <c r="A5883" t="s">
        <v>58</v>
      </c>
      <c r="B5883">
        <v>2013</v>
      </c>
      <c r="C5883" t="s">
        <v>12</v>
      </c>
      <c r="D5883" t="s">
        <v>103</v>
      </c>
      <c r="E5883" t="s">
        <v>28733</v>
      </c>
      <c r="F5883">
        <v>12</v>
      </c>
    </row>
    <row r="5884" spans="1:6" x14ac:dyDescent="0.25">
      <c r="A5884" t="s">
        <v>58</v>
      </c>
      <c r="B5884">
        <v>2013</v>
      </c>
      <c r="C5884" t="s">
        <v>22</v>
      </c>
      <c r="D5884" t="s">
        <v>38</v>
      </c>
      <c r="E5884" t="s">
        <v>28734</v>
      </c>
      <c r="F5884">
        <v>17</v>
      </c>
    </row>
    <row r="5885" spans="1:6" x14ac:dyDescent="0.25">
      <c r="A5885" t="s">
        <v>58</v>
      </c>
      <c r="B5885">
        <v>2013</v>
      </c>
      <c r="C5885" t="s">
        <v>22</v>
      </c>
      <c r="D5885" t="s">
        <v>40</v>
      </c>
      <c r="E5885" t="s">
        <v>28735</v>
      </c>
      <c r="F5885">
        <v>1</v>
      </c>
    </row>
    <row r="5886" spans="1:6" x14ac:dyDescent="0.25">
      <c r="A5886" t="s">
        <v>58</v>
      </c>
      <c r="B5886">
        <v>2013</v>
      </c>
      <c r="C5886" t="s">
        <v>22</v>
      </c>
      <c r="D5886" t="s">
        <v>102</v>
      </c>
      <c r="E5886" t="s">
        <v>28736</v>
      </c>
      <c r="F5886">
        <v>19</v>
      </c>
    </row>
    <row r="5887" spans="1:6" x14ac:dyDescent="0.25">
      <c r="A5887" t="s">
        <v>58</v>
      </c>
      <c r="B5887">
        <v>2013</v>
      </c>
      <c r="C5887" t="s">
        <v>22</v>
      </c>
      <c r="D5887" t="s">
        <v>107</v>
      </c>
      <c r="E5887" t="s">
        <v>28737</v>
      </c>
      <c r="F5887">
        <v>13</v>
      </c>
    </row>
    <row r="5888" spans="1:6" x14ac:dyDescent="0.25">
      <c r="A5888" t="s">
        <v>58</v>
      </c>
      <c r="B5888">
        <v>2013</v>
      </c>
      <c r="C5888" t="s">
        <v>22</v>
      </c>
      <c r="D5888" t="s">
        <v>39</v>
      </c>
      <c r="E5888" t="s">
        <v>28738</v>
      </c>
      <c r="F5888">
        <v>40</v>
      </c>
    </row>
    <row r="5889" spans="1:6" x14ac:dyDescent="0.25">
      <c r="A5889" t="s">
        <v>58</v>
      </c>
      <c r="B5889">
        <v>2013</v>
      </c>
      <c r="C5889" t="s">
        <v>22</v>
      </c>
      <c r="D5889" t="s">
        <v>103</v>
      </c>
      <c r="E5889" t="s">
        <v>28739</v>
      </c>
      <c r="F5889">
        <v>115</v>
      </c>
    </row>
    <row r="5890" spans="1:6" x14ac:dyDescent="0.25">
      <c r="A5890" t="s">
        <v>58</v>
      </c>
      <c r="B5890">
        <v>2013</v>
      </c>
      <c r="C5890" t="s">
        <v>23</v>
      </c>
      <c r="D5890" t="s">
        <v>38</v>
      </c>
      <c r="E5890" t="s">
        <v>28740</v>
      </c>
      <c r="F5890">
        <v>14</v>
      </c>
    </row>
    <row r="5891" spans="1:6" x14ac:dyDescent="0.25">
      <c r="A5891" t="s">
        <v>58</v>
      </c>
      <c r="B5891">
        <v>2013</v>
      </c>
      <c r="C5891" t="s">
        <v>23</v>
      </c>
      <c r="D5891" t="s">
        <v>40</v>
      </c>
      <c r="E5891" t="s">
        <v>28741</v>
      </c>
      <c r="F5891">
        <v>2</v>
      </c>
    </row>
    <row r="5892" spans="1:6" x14ac:dyDescent="0.25">
      <c r="A5892" t="s">
        <v>58</v>
      </c>
      <c r="B5892">
        <v>2013</v>
      </c>
      <c r="C5892" t="s">
        <v>23</v>
      </c>
      <c r="D5892" t="s">
        <v>102</v>
      </c>
      <c r="E5892" t="s">
        <v>28742</v>
      </c>
      <c r="F5892">
        <v>26</v>
      </c>
    </row>
    <row r="5893" spans="1:6" x14ac:dyDescent="0.25">
      <c r="A5893" t="s">
        <v>58</v>
      </c>
      <c r="B5893">
        <v>2013</v>
      </c>
      <c r="C5893" t="s">
        <v>23</v>
      </c>
      <c r="D5893" t="s">
        <v>107</v>
      </c>
      <c r="E5893" t="s">
        <v>28743</v>
      </c>
      <c r="F5893">
        <v>14</v>
      </c>
    </row>
    <row r="5894" spans="1:6" x14ac:dyDescent="0.25">
      <c r="A5894" t="s">
        <v>58</v>
      </c>
      <c r="B5894">
        <v>2013</v>
      </c>
      <c r="C5894" t="s">
        <v>23</v>
      </c>
      <c r="D5894" t="s">
        <v>39</v>
      </c>
      <c r="E5894" t="s">
        <v>28744</v>
      </c>
      <c r="F5894">
        <v>23</v>
      </c>
    </row>
    <row r="5895" spans="1:6" x14ac:dyDescent="0.25">
      <c r="A5895" t="s">
        <v>58</v>
      </c>
      <c r="B5895">
        <v>2013</v>
      </c>
      <c r="C5895" t="s">
        <v>23</v>
      </c>
      <c r="D5895" t="s">
        <v>103</v>
      </c>
      <c r="E5895" t="s">
        <v>28745</v>
      </c>
      <c r="F5895">
        <v>132</v>
      </c>
    </row>
    <row r="5896" spans="1:6" x14ac:dyDescent="0.25">
      <c r="A5896" t="s">
        <v>58</v>
      </c>
      <c r="B5896">
        <v>2013</v>
      </c>
      <c r="C5896" t="s">
        <v>21</v>
      </c>
      <c r="D5896" t="s">
        <v>38</v>
      </c>
      <c r="E5896" t="s">
        <v>28746</v>
      </c>
      <c r="F5896">
        <v>7</v>
      </c>
    </row>
    <row r="5897" spans="1:6" x14ac:dyDescent="0.25">
      <c r="A5897" t="s">
        <v>58</v>
      </c>
      <c r="B5897">
        <v>2013</v>
      </c>
      <c r="C5897" t="s">
        <v>21</v>
      </c>
      <c r="D5897" t="s">
        <v>102</v>
      </c>
      <c r="E5897" t="s">
        <v>28747</v>
      </c>
      <c r="F5897">
        <v>9</v>
      </c>
    </row>
    <row r="5898" spans="1:6" x14ac:dyDescent="0.25">
      <c r="A5898" t="s">
        <v>58</v>
      </c>
      <c r="B5898">
        <v>2013</v>
      </c>
      <c r="C5898" t="s">
        <v>21</v>
      </c>
      <c r="D5898" t="s">
        <v>107</v>
      </c>
      <c r="E5898" t="s">
        <v>28748</v>
      </c>
      <c r="F5898">
        <v>15</v>
      </c>
    </row>
    <row r="5899" spans="1:6" x14ac:dyDescent="0.25">
      <c r="A5899" t="s">
        <v>58</v>
      </c>
      <c r="B5899">
        <v>2013</v>
      </c>
      <c r="C5899" t="s">
        <v>21</v>
      </c>
      <c r="D5899" t="s">
        <v>39</v>
      </c>
      <c r="E5899" t="s">
        <v>28749</v>
      </c>
      <c r="F5899">
        <v>27</v>
      </c>
    </row>
    <row r="5900" spans="1:6" x14ac:dyDescent="0.25">
      <c r="A5900" t="s">
        <v>58</v>
      </c>
      <c r="B5900">
        <v>2013</v>
      </c>
      <c r="C5900" t="s">
        <v>21</v>
      </c>
      <c r="D5900" t="s">
        <v>103</v>
      </c>
      <c r="E5900" t="s">
        <v>28750</v>
      </c>
      <c r="F5900">
        <v>62</v>
      </c>
    </row>
    <row r="5901" spans="1:6" x14ac:dyDescent="0.25">
      <c r="A5901" t="s">
        <v>58</v>
      </c>
      <c r="B5901">
        <v>2013</v>
      </c>
      <c r="C5901" t="s">
        <v>17</v>
      </c>
      <c r="D5901" t="s">
        <v>38</v>
      </c>
      <c r="E5901" t="s">
        <v>28751</v>
      </c>
      <c r="F5901">
        <v>11</v>
      </c>
    </row>
    <row r="5902" spans="1:6" x14ac:dyDescent="0.25">
      <c r="A5902" t="s">
        <v>58</v>
      </c>
      <c r="B5902">
        <v>2013</v>
      </c>
      <c r="C5902" t="s">
        <v>17</v>
      </c>
      <c r="D5902" t="s">
        <v>40</v>
      </c>
      <c r="E5902" t="s">
        <v>28752</v>
      </c>
      <c r="F5902">
        <v>3</v>
      </c>
    </row>
    <row r="5903" spans="1:6" x14ac:dyDescent="0.25">
      <c r="A5903" t="s">
        <v>58</v>
      </c>
      <c r="B5903">
        <v>2013</v>
      </c>
      <c r="C5903" t="s">
        <v>17</v>
      </c>
      <c r="D5903" t="s">
        <v>102</v>
      </c>
      <c r="E5903" t="s">
        <v>28753</v>
      </c>
      <c r="F5903">
        <v>22</v>
      </c>
    </row>
    <row r="5904" spans="1:6" x14ac:dyDescent="0.25">
      <c r="A5904" t="s">
        <v>58</v>
      </c>
      <c r="B5904">
        <v>2013</v>
      </c>
      <c r="C5904" t="s">
        <v>17</v>
      </c>
      <c r="D5904" t="s">
        <v>107</v>
      </c>
      <c r="E5904" t="s">
        <v>28754</v>
      </c>
      <c r="F5904">
        <v>20</v>
      </c>
    </row>
    <row r="5905" spans="1:6" x14ac:dyDescent="0.25">
      <c r="A5905" t="s">
        <v>58</v>
      </c>
      <c r="B5905">
        <v>2013</v>
      </c>
      <c r="C5905" t="s">
        <v>17</v>
      </c>
      <c r="D5905" t="s">
        <v>39</v>
      </c>
      <c r="E5905" t="s">
        <v>28755</v>
      </c>
      <c r="F5905">
        <v>25</v>
      </c>
    </row>
    <row r="5906" spans="1:6" x14ac:dyDescent="0.25">
      <c r="A5906" t="s">
        <v>58</v>
      </c>
      <c r="B5906">
        <v>2013</v>
      </c>
      <c r="C5906" t="s">
        <v>17</v>
      </c>
      <c r="D5906" t="s">
        <v>103</v>
      </c>
      <c r="E5906" t="s">
        <v>28756</v>
      </c>
      <c r="F5906">
        <v>193</v>
      </c>
    </row>
    <row r="5907" spans="1:6" x14ac:dyDescent="0.25">
      <c r="A5907" t="s">
        <v>58</v>
      </c>
      <c r="B5907">
        <v>2013</v>
      </c>
      <c r="C5907" t="s">
        <v>22852</v>
      </c>
      <c r="D5907" t="s">
        <v>107</v>
      </c>
      <c r="E5907" t="s">
        <v>28757</v>
      </c>
      <c r="F5907">
        <v>8</v>
      </c>
    </row>
    <row r="5908" spans="1:6" x14ac:dyDescent="0.25">
      <c r="A5908" t="s">
        <v>58</v>
      </c>
      <c r="B5908">
        <v>2013</v>
      </c>
      <c r="C5908" t="s">
        <v>15</v>
      </c>
      <c r="D5908" t="s">
        <v>38</v>
      </c>
      <c r="E5908" t="s">
        <v>28758</v>
      </c>
      <c r="F5908">
        <v>1</v>
      </c>
    </row>
    <row r="5909" spans="1:6" x14ac:dyDescent="0.25">
      <c r="A5909" t="s">
        <v>58</v>
      </c>
      <c r="B5909">
        <v>2013</v>
      </c>
      <c r="C5909" t="s">
        <v>15</v>
      </c>
      <c r="D5909" t="s">
        <v>40</v>
      </c>
      <c r="E5909" t="s">
        <v>28759</v>
      </c>
      <c r="F5909">
        <v>1</v>
      </c>
    </row>
    <row r="5910" spans="1:6" x14ac:dyDescent="0.25">
      <c r="A5910" t="s">
        <v>58</v>
      </c>
      <c r="B5910">
        <v>2013</v>
      </c>
      <c r="C5910" t="s">
        <v>15</v>
      </c>
      <c r="D5910" t="s">
        <v>102</v>
      </c>
      <c r="E5910" t="s">
        <v>28760</v>
      </c>
      <c r="F5910">
        <v>6</v>
      </c>
    </row>
    <row r="5911" spans="1:6" x14ac:dyDescent="0.25">
      <c r="A5911" t="s">
        <v>58</v>
      </c>
      <c r="B5911">
        <v>2013</v>
      </c>
      <c r="C5911" t="s">
        <v>15</v>
      </c>
      <c r="D5911" t="s">
        <v>39</v>
      </c>
      <c r="E5911" t="s">
        <v>28761</v>
      </c>
      <c r="F5911">
        <v>13</v>
      </c>
    </row>
    <row r="5912" spans="1:6" x14ac:dyDescent="0.25">
      <c r="A5912" t="s">
        <v>58</v>
      </c>
      <c r="B5912">
        <v>2013</v>
      </c>
      <c r="C5912" t="s">
        <v>15</v>
      </c>
      <c r="D5912" t="s">
        <v>103</v>
      </c>
      <c r="E5912" t="s">
        <v>28762</v>
      </c>
      <c r="F5912">
        <v>26</v>
      </c>
    </row>
    <row r="5913" spans="1:6" x14ac:dyDescent="0.25">
      <c r="A5913" t="s">
        <v>58</v>
      </c>
      <c r="B5913">
        <v>2013</v>
      </c>
      <c r="C5913" t="s">
        <v>19</v>
      </c>
      <c r="D5913" t="s">
        <v>38</v>
      </c>
      <c r="E5913" t="s">
        <v>28763</v>
      </c>
      <c r="F5913">
        <v>11</v>
      </c>
    </row>
    <row r="5914" spans="1:6" x14ac:dyDescent="0.25">
      <c r="A5914" t="s">
        <v>58</v>
      </c>
      <c r="B5914">
        <v>2013</v>
      </c>
      <c r="C5914" t="s">
        <v>19</v>
      </c>
      <c r="D5914" t="s">
        <v>102</v>
      </c>
      <c r="E5914" t="s">
        <v>28764</v>
      </c>
      <c r="F5914">
        <v>21</v>
      </c>
    </row>
    <row r="5915" spans="1:6" x14ac:dyDescent="0.25">
      <c r="A5915" t="s">
        <v>58</v>
      </c>
      <c r="B5915">
        <v>2013</v>
      </c>
      <c r="C5915" t="s">
        <v>19</v>
      </c>
      <c r="D5915" t="s">
        <v>107</v>
      </c>
      <c r="E5915" t="s">
        <v>28765</v>
      </c>
      <c r="F5915">
        <v>23</v>
      </c>
    </row>
    <row r="5916" spans="1:6" x14ac:dyDescent="0.25">
      <c r="A5916" t="s">
        <v>58</v>
      </c>
      <c r="B5916">
        <v>2013</v>
      </c>
      <c r="C5916" t="s">
        <v>19</v>
      </c>
      <c r="D5916" t="s">
        <v>39</v>
      </c>
      <c r="E5916" t="s">
        <v>28766</v>
      </c>
      <c r="F5916">
        <v>26</v>
      </c>
    </row>
    <row r="5917" spans="1:6" x14ac:dyDescent="0.25">
      <c r="A5917" t="s">
        <v>58</v>
      </c>
      <c r="B5917">
        <v>2013</v>
      </c>
      <c r="C5917" t="s">
        <v>19</v>
      </c>
      <c r="D5917" t="s">
        <v>103</v>
      </c>
      <c r="E5917" t="s">
        <v>28767</v>
      </c>
      <c r="F5917">
        <v>129</v>
      </c>
    </row>
    <row r="5918" spans="1:6" x14ac:dyDescent="0.25">
      <c r="A5918" t="s">
        <v>58</v>
      </c>
      <c r="B5918">
        <v>2013</v>
      </c>
      <c r="C5918" t="s">
        <v>20</v>
      </c>
      <c r="D5918" t="s">
        <v>102</v>
      </c>
      <c r="E5918" t="s">
        <v>28768</v>
      </c>
      <c r="F5918">
        <v>1</v>
      </c>
    </row>
    <row r="5919" spans="1:6" x14ac:dyDescent="0.25">
      <c r="A5919" t="s">
        <v>58</v>
      </c>
      <c r="B5919">
        <v>2013</v>
      </c>
      <c r="C5919" t="s">
        <v>20</v>
      </c>
      <c r="D5919" t="s">
        <v>107</v>
      </c>
      <c r="E5919" t="s">
        <v>28769</v>
      </c>
      <c r="F5919">
        <v>1</v>
      </c>
    </row>
    <row r="5920" spans="1:6" x14ac:dyDescent="0.25">
      <c r="A5920" t="s">
        <v>58</v>
      </c>
      <c r="B5920">
        <v>2013</v>
      </c>
      <c r="C5920" t="s">
        <v>20</v>
      </c>
      <c r="D5920" t="s">
        <v>103</v>
      </c>
      <c r="E5920" t="s">
        <v>28770</v>
      </c>
      <c r="F5920">
        <v>11</v>
      </c>
    </row>
    <row r="5921" spans="1:6" x14ac:dyDescent="0.25">
      <c r="A5921" t="s">
        <v>58</v>
      </c>
      <c r="B5921">
        <v>2013</v>
      </c>
      <c r="C5921" t="s">
        <v>18</v>
      </c>
      <c r="D5921" t="s">
        <v>38</v>
      </c>
      <c r="E5921" t="s">
        <v>28771</v>
      </c>
      <c r="F5921">
        <v>2</v>
      </c>
    </row>
    <row r="5922" spans="1:6" x14ac:dyDescent="0.25">
      <c r="A5922" t="s">
        <v>58</v>
      </c>
      <c r="B5922">
        <v>2013</v>
      </c>
      <c r="C5922" t="s">
        <v>18</v>
      </c>
      <c r="D5922" t="s">
        <v>102</v>
      </c>
      <c r="E5922" t="s">
        <v>28772</v>
      </c>
      <c r="F5922">
        <v>9</v>
      </c>
    </row>
    <row r="5923" spans="1:6" x14ac:dyDescent="0.25">
      <c r="A5923" t="s">
        <v>58</v>
      </c>
      <c r="B5923">
        <v>2013</v>
      </c>
      <c r="C5923" t="s">
        <v>18</v>
      </c>
      <c r="D5923" t="s">
        <v>107</v>
      </c>
      <c r="E5923" t="s">
        <v>28773</v>
      </c>
      <c r="F5923">
        <v>13</v>
      </c>
    </row>
    <row r="5924" spans="1:6" x14ac:dyDescent="0.25">
      <c r="A5924" t="s">
        <v>58</v>
      </c>
      <c r="B5924">
        <v>2013</v>
      </c>
      <c r="C5924" t="s">
        <v>18</v>
      </c>
      <c r="D5924" t="s">
        <v>39</v>
      </c>
      <c r="E5924" t="s">
        <v>28774</v>
      </c>
      <c r="F5924">
        <v>31</v>
      </c>
    </row>
    <row r="5925" spans="1:6" x14ac:dyDescent="0.25">
      <c r="A5925" t="s">
        <v>58</v>
      </c>
      <c r="B5925">
        <v>2013</v>
      </c>
      <c r="C5925" t="s">
        <v>18</v>
      </c>
      <c r="D5925" t="s">
        <v>103</v>
      </c>
      <c r="E5925" t="s">
        <v>28775</v>
      </c>
      <c r="F5925">
        <v>51</v>
      </c>
    </row>
    <row r="5926" spans="1:6" x14ac:dyDescent="0.25">
      <c r="A5926" t="s">
        <v>58</v>
      </c>
      <c r="B5926">
        <v>2014</v>
      </c>
      <c r="C5926" t="s">
        <v>14</v>
      </c>
      <c r="D5926" t="s">
        <v>38</v>
      </c>
      <c r="E5926" t="s">
        <v>28776</v>
      </c>
      <c r="F5926">
        <v>26</v>
      </c>
    </row>
    <row r="5927" spans="1:6" x14ac:dyDescent="0.25">
      <c r="A5927" t="s">
        <v>58</v>
      </c>
      <c r="B5927">
        <v>2014</v>
      </c>
      <c r="C5927" t="s">
        <v>14</v>
      </c>
      <c r="D5927" t="s">
        <v>40</v>
      </c>
      <c r="E5927" t="s">
        <v>28777</v>
      </c>
      <c r="F5927">
        <v>2</v>
      </c>
    </row>
    <row r="5928" spans="1:6" x14ac:dyDescent="0.25">
      <c r="A5928" t="s">
        <v>58</v>
      </c>
      <c r="B5928">
        <v>2014</v>
      </c>
      <c r="C5928" t="s">
        <v>14</v>
      </c>
      <c r="D5928" t="s">
        <v>102</v>
      </c>
      <c r="E5928" t="s">
        <v>28778</v>
      </c>
      <c r="F5928">
        <v>52</v>
      </c>
    </row>
    <row r="5929" spans="1:6" x14ac:dyDescent="0.25">
      <c r="A5929" t="s">
        <v>58</v>
      </c>
      <c r="B5929">
        <v>2014</v>
      </c>
      <c r="C5929" t="s">
        <v>14</v>
      </c>
      <c r="D5929" t="s">
        <v>107</v>
      </c>
      <c r="E5929" t="s">
        <v>28779</v>
      </c>
      <c r="F5929">
        <v>27</v>
      </c>
    </row>
    <row r="5930" spans="1:6" x14ac:dyDescent="0.25">
      <c r="A5930" t="s">
        <v>58</v>
      </c>
      <c r="B5930">
        <v>2014</v>
      </c>
      <c r="C5930" t="s">
        <v>14</v>
      </c>
      <c r="D5930" t="s">
        <v>39</v>
      </c>
      <c r="E5930" t="s">
        <v>28780</v>
      </c>
      <c r="F5930">
        <v>104</v>
      </c>
    </row>
    <row r="5931" spans="1:6" x14ac:dyDescent="0.25">
      <c r="A5931" t="s">
        <v>58</v>
      </c>
      <c r="B5931">
        <v>2014</v>
      </c>
      <c r="C5931" t="s">
        <v>14</v>
      </c>
      <c r="D5931" t="s">
        <v>103</v>
      </c>
      <c r="E5931" t="s">
        <v>28781</v>
      </c>
      <c r="F5931">
        <v>135</v>
      </c>
    </row>
    <row r="5932" spans="1:6" x14ac:dyDescent="0.25">
      <c r="A5932" t="s">
        <v>58</v>
      </c>
      <c r="B5932">
        <v>2014</v>
      </c>
      <c r="C5932" t="s">
        <v>12</v>
      </c>
      <c r="D5932" t="s">
        <v>102</v>
      </c>
      <c r="E5932" t="s">
        <v>28782</v>
      </c>
      <c r="F5932">
        <v>2</v>
      </c>
    </row>
    <row r="5933" spans="1:6" x14ac:dyDescent="0.25">
      <c r="A5933" t="s">
        <v>58</v>
      </c>
      <c r="B5933">
        <v>2014</v>
      </c>
      <c r="C5933" t="s">
        <v>12</v>
      </c>
      <c r="D5933" t="s">
        <v>39</v>
      </c>
      <c r="E5933" t="s">
        <v>28783</v>
      </c>
      <c r="F5933">
        <v>2</v>
      </c>
    </row>
    <row r="5934" spans="1:6" x14ac:dyDescent="0.25">
      <c r="A5934" t="s">
        <v>58</v>
      </c>
      <c r="B5934">
        <v>2014</v>
      </c>
      <c r="C5934" t="s">
        <v>12</v>
      </c>
      <c r="D5934" t="s">
        <v>103</v>
      </c>
      <c r="E5934" t="s">
        <v>28784</v>
      </c>
      <c r="F5934">
        <v>14</v>
      </c>
    </row>
    <row r="5935" spans="1:6" x14ac:dyDescent="0.25">
      <c r="A5935" t="s">
        <v>58</v>
      </c>
      <c r="B5935">
        <v>2014</v>
      </c>
      <c r="C5935" t="s">
        <v>22</v>
      </c>
      <c r="D5935" t="s">
        <v>38</v>
      </c>
      <c r="E5935" t="s">
        <v>28785</v>
      </c>
      <c r="F5935">
        <v>17</v>
      </c>
    </row>
    <row r="5936" spans="1:6" x14ac:dyDescent="0.25">
      <c r="A5936" t="s">
        <v>58</v>
      </c>
      <c r="B5936">
        <v>2014</v>
      </c>
      <c r="C5936" t="s">
        <v>22</v>
      </c>
      <c r="D5936" t="s">
        <v>102</v>
      </c>
      <c r="E5936" t="s">
        <v>28786</v>
      </c>
      <c r="F5936">
        <v>22</v>
      </c>
    </row>
    <row r="5937" spans="1:6" x14ac:dyDescent="0.25">
      <c r="A5937" t="s">
        <v>58</v>
      </c>
      <c r="B5937">
        <v>2014</v>
      </c>
      <c r="C5937" t="s">
        <v>22</v>
      </c>
      <c r="D5937" t="s">
        <v>107</v>
      </c>
      <c r="E5937" t="s">
        <v>28787</v>
      </c>
      <c r="F5937">
        <v>16</v>
      </c>
    </row>
    <row r="5938" spans="1:6" x14ac:dyDescent="0.25">
      <c r="A5938" t="s">
        <v>58</v>
      </c>
      <c r="B5938">
        <v>2014</v>
      </c>
      <c r="C5938" t="s">
        <v>22</v>
      </c>
      <c r="D5938" t="s">
        <v>39</v>
      </c>
      <c r="E5938" t="s">
        <v>28788</v>
      </c>
      <c r="F5938">
        <v>39</v>
      </c>
    </row>
    <row r="5939" spans="1:6" x14ac:dyDescent="0.25">
      <c r="A5939" t="s">
        <v>58</v>
      </c>
      <c r="B5939">
        <v>2014</v>
      </c>
      <c r="C5939" t="s">
        <v>22</v>
      </c>
      <c r="D5939" t="s">
        <v>103</v>
      </c>
      <c r="E5939" t="s">
        <v>28789</v>
      </c>
      <c r="F5939">
        <v>116</v>
      </c>
    </row>
    <row r="5940" spans="1:6" x14ac:dyDescent="0.25">
      <c r="A5940" t="s">
        <v>58</v>
      </c>
      <c r="B5940">
        <v>2014</v>
      </c>
      <c r="C5940" t="s">
        <v>23</v>
      </c>
      <c r="D5940" t="s">
        <v>38</v>
      </c>
      <c r="E5940" t="s">
        <v>28790</v>
      </c>
      <c r="F5940">
        <v>7</v>
      </c>
    </row>
    <row r="5941" spans="1:6" x14ac:dyDescent="0.25">
      <c r="A5941" t="s">
        <v>58</v>
      </c>
      <c r="B5941">
        <v>2014</v>
      </c>
      <c r="C5941" t="s">
        <v>23</v>
      </c>
      <c r="D5941" t="s">
        <v>40</v>
      </c>
      <c r="E5941" t="s">
        <v>28791</v>
      </c>
      <c r="F5941">
        <v>2</v>
      </c>
    </row>
    <row r="5942" spans="1:6" x14ac:dyDescent="0.25">
      <c r="A5942" t="s">
        <v>58</v>
      </c>
      <c r="B5942">
        <v>2014</v>
      </c>
      <c r="C5942" t="s">
        <v>23</v>
      </c>
      <c r="D5942" t="s">
        <v>102</v>
      </c>
      <c r="E5942" t="s">
        <v>28792</v>
      </c>
      <c r="F5942">
        <v>15</v>
      </c>
    </row>
    <row r="5943" spans="1:6" x14ac:dyDescent="0.25">
      <c r="A5943" t="s">
        <v>58</v>
      </c>
      <c r="B5943">
        <v>2014</v>
      </c>
      <c r="C5943" t="s">
        <v>23</v>
      </c>
      <c r="D5943" t="s">
        <v>107</v>
      </c>
      <c r="E5943" t="s">
        <v>28793</v>
      </c>
      <c r="F5943">
        <v>8</v>
      </c>
    </row>
    <row r="5944" spans="1:6" x14ac:dyDescent="0.25">
      <c r="A5944" t="s">
        <v>58</v>
      </c>
      <c r="B5944">
        <v>2014</v>
      </c>
      <c r="C5944" t="s">
        <v>23</v>
      </c>
      <c r="D5944" t="s">
        <v>39</v>
      </c>
      <c r="E5944" t="s">
        <v>28794</v>
      </c>
      <c r="F5944">
        <v>30</v>
      </c>
    </row>
    <row r="5945" spans="1:6" x14ac:dyDescent="0.25">
      <c r="A5945" t="s">
        <v>58</v>
      </c>
      <c r="B5945">
        <v>2014</v>
      </c>
      <c r="C5945" t="s">
        <v>23</v>
      </c>
      <c r="D5945" t="s">
        <v>103</v>
      </c>
      <c r="E5945" t="s">
        <v>28795</v>
      </c>
      <c r="F5945">
        <v>69</v>
      </c>
    </row>
    <row r="5946" spans="1:6" x14ac:dyDescent="0.25">
      <c r="A5946" t="s">
        <v>58</v>
      </c>
      <c r="B5946">
        <v>2014</v>
      </c>
      <c r="C5946" t="s">
        <v>21</v>
      </c>
      <c r="D5946" t="s">
        <v>38</v>
      </c>
      <c r="E5946" t="s">
        <v>28796</v>
      </c>
      <c r="F5946">
        <v>13</v>
      </c>
    </row>
    <row r="5947" spans="1:6" x14ac:dyDescent="0.25">
      <c r="A5947" t="s">
        <v>58</v>
      </c>
      <c r="B5947">
        <v>2014</v>
      </c>
      <c r="C5947" t="s">
        <v>21</v>
      </c>
      <c r="D5947" t="s">
        <v>102</v>
      </c>
      <c r="E5947" t="s">
        <v>28797</v>
      </c>
      <c r="F5947">
        <v>12</v>
      </c>
    </row>
    <row r="5948" spans="1:6" x14ac:dyDescent="0.25">
      <c r="A5948" t="s">
        <v>58</v>
      </c>
      <c r="B5948">
        <v>2014</v>
      </c>
      <c r="C5948" t="s">
        <v>21</v>
      </c>
      <c r="D5948" t="s">
        <v>107</v>
      </c>
      <c r="E5948" t="s">
        <v>28798</v>
      </c>
      <c r="F5948">
        <v>13</v>
      </c>
    </row>
    <row r="5949" spans="1:6" x14ac:dyDescent="0.25">
      <c r="A5949" t="s">
        <v>58</v>
      </c>
      <c r="B5949">
        <v>2014</v>
      </c>
      <c r="C5949" t="s">
        <v>21</v>
      </c>
      <c r="D5949" t="s">
        <v>39</v>
      </c>
      <c r="E5949" t="s">
        <v>28799</v>
      </c>
      <c r="F5949">
        <v>18</v>
      </c>
    </row>
    <row r="5950" spans="1:6" x14ac:dyDescent="0.25">
      <c r="A5950" t="s">
        <v>58</v>
      </c>
      <c r="B5950">
        <v>2014</v>
      </c>
      <c r="C5950" t="s">
        <v>21</v>
      </c>
      <c r="D5950" t="s">
        <v>103</v>
      </c>
      <c r="E5950" t="s">
        <v>28800</v>
      </c>
      <c r="F5950">
        <v>68</v>
      </c>
    </row>
    <row r="5951" spans="1:6" x14ac:dyDescent="0.25">
      <c r="A5951" t="s">
        <v>58</v>
      </c>
      <c r="B5951">
        <v>2014</v>
      </c>
      <c r="C5951" t="s">
        <v>17</v>
      </c>
      <c r="D5951" t="s">
        <v>38</v>
      </c>
      <c r="E5951" t="s">
        <v>28801</v>
      </c>
      <c r="F5951">
        <v>10</v>
      </c>
    </row>
    <row r="5952" spans="1:6" x14ac:dyDescent="0.25">
      <c r="A5952" t="s">
        <v>58</v>
      </c>
      <c r="B5952">
        <v>2014</v>
      </c>
      <c r="C5952" t="s">
        <v>17</v>
      </c>
      <c r="D5952" t="s">
        <v>40</v>
      </c>
      <c r="E5952" t="s">
        <v>28802</v>
      </c>
      <c r="F5952">
        <v>1</v>
      </c>
    </row>
    <row r="5953" spans="1:6" x14ac:dyDescent="0.25">
      <c r="A5953" t="s">
        <v>58</v>
      </c>
      <c r="B5953">
        <v>2014</v>
      </c>
      <c r="C5953" t="s">
        <v>17</v>
      </c>
      <c r="D5953" t="s">
        <v>102</v>
      </c>
      <c r="E5953" t="s">
        <v>28803</v>
      </c>
      <c r="F5953">
        <v>29</v>
      </c>
    </row>
    <row r="5954" spans="1:6" x14ac:dyDescent="0.25">
      <c r="A5954" t="s">
        <v>58</v>
      </c>
      <c r="B5954">
        <v>2014</v>
      </c>
      <c r="C5954" t="s">
        <v>17</v>
      </c>
      <c r="D5954" t="s">
        <v>107</v>
      </c>
      <c r="E5954" t="s">
        <v>28804</v>
      </c>
      <c r="F5954">
        <v>7</v>
      </c>
    </row>
    <row r="5955" spans="1:6" x14ac:dyDescent="0.25">
      <c r="A5955" t="s">
        <v>58</v>
      </c>
      <c r="B5955">
        <v>2014</v>
      </c>
      <c r="C5955" t="s">
        <v>17</v>
      </c>
      <c r="D5955" t="s">
        <v>39</v>
      </c>
      <c r="E5955" t="s">
        <v>28805</v>
      </c>
      <c r="F5955">
        <v>59</v>
      </c>
    </row>
    <row r="5956" spans="1:6" x14ac:dyDescent="0.25">
      <c r="A5956" t="s">
        <v>58</v>
      </c>
      <c r="B5956">
        <v>2014</v>
      </c>
      <c r="C5956" t="s">
        <v>17</v>
      </c>
      <c r="D5956" t="s">
        <v>103</v>
      </c>
      <c r="E5956" t="s">
        <v>28806</v>
      </c>
      <c r="F5956">
        <v>187</v>
      </c>
    </row>
    <row r="5957" spans="1:6" x14ac:dyDescent="0.25">
      <c r="A5957" t="s">
        <v>58</v>
      </c>
      <c r="B5957">
        <v>2014</v>
      </c>
      <c r="C5957" t="s">
        <v>22852</v>
      </c>
      <c r="D5957" t="s">
        <v>38</v>
      </c>
      <c r="E5957" t="s">
        <v>28807</v>
      </c>
      <c r="F5957">
        <v>2</v>
      </c>
    </row>
    <row r="5958" spans="1:6" x14ac:dyDescent="0.25">
      <c r="A5958" t="s">
        <v>58</v>
      </c>
      <c r="B5958">
        <v>2014</v>
      </c>
      <c r="C5958" t="s">
        <v>22852</v>
      </c>
      <c r="D5958" t="s">
        <v>40</v>
      </c>
      <c r="E5958" t="s">
        <v>28808</v>
      </c>
      <c r="F5958">
        <v>1</v>
      </c>
    </row>
    <row r="5959" spans="1:6" x14ac:dyDescent="0.25">
      <c r="A5959" t="s">
        <v>58</v>
      </c>
      <c r="B5959">
        <v>2014</v>
      </c>
      <c r="C5959" t="s">
        <v>22852</v>
      </c>
      <c r="D5959" t="s">
        <v>102</v>
      </c>
      <c r="E5959" t="s">
        <v>28809</v>
      </c>
      <c r="F5959">
        <v>5</v>
      </c>
    </row>
    <row r="5960" spans="1:6" x14ac:dyDescent="0.25">
      <c r="A5960" t="s">
        <v>58</v>
      </c>
      <c r="B5960">
        <v>2014</v>
      </c>
      <c r="C5960" t="s">
        <v>22852</v>
      </c>
      <c r="D5960" t="s">
        <v>39</v>
      </c>
      <c r="E5960" t="s">
        <v>28810</v>
      </c>
      <c r="F5960">
        <v>20</v>
      </c>
    </row>
    <row r="5961" spans="1:6" x14ac:dyDescent="0.25">
      <c r="A5961" t="s">
        <v>58</v>
      </c>
      <c r="B5961">
        <v>2014</v>
      </c>
      <c r="C5961" t="s">
        <v>22852</v>
      </c>
      <c r="D5961" t="s">
        <v>103</v>
      </c>
      <c r="E5961" t="s">
        <v>28811</v>
      </c>
      <c r="F5961">
        <v>14</v>
      </c>
    </row>
    <row r="5962" spans="1:6" x14ac:dyDescent="0.25">
      <c r="A5962" t="s">
        <v>58</v>
      </c>
      <c r="B5962">
        <v>2014</v>
      </c>
      <c r="C5962" t="s">
        <v>19</v>
      </c>
      <c r="D5962" t="s">
        <v>38</v>
      </c>
      <c r="E5962" t="s">
        <v>28812</v>
      </c>
      <c r="F5962">
        <v>11</v>
      </c>
    </row>
    <row r="5963" spans="1:6" x14ac:dyDescent="0.25">
      <c r="A5963" t="s">
        <v>58</v>
      </c>
      <c r="B5963">
        <v>2014</v>
      </c>
      <c r="C5963" t="s">
        <v>19</v>
      </c>
      <c r="D5963" t="s">
        <v>40</v>
      </c>
      <c r="E5963" t="s">
        <v>28813</v>
      </c>
      <c r="F5963">
        <v>2</v>
      </c>
    </row>
    <row r="5964" spans="1:6" x14ac:dyDescent="0.25">
      <c r="A5964" t="s">
        <v>58</v>
      </c>
      <c r="B5964">
        <v>2014</v>
      </c>
      <c r="C5964" t="s">
        <v>19</v>
      </c>
      <c r="D5964" t="s">
        <v>102</v>
      </c>
      <c r="E5964" t="s">
        <v>28814</v>
      </c>
      <c r="F5964">
        <v>23</v>
      </c>
    </row>
    <row r="5965" spans="1:6" x14ac:dyDescent="0.25">
      <c r="A5965" t="s">
        <v>58</v>
      </c>
      <c r="B5965">
        <v>2014</v>
      </c>
      <c r="C5965" t="s">
        <v>19</v>
      </c>
      <c r="D5965" t="s">
        <v>107</v>
      </c>
      <c r="E5965" t="s">
        <v>28815</v>
      </c>
      <c r="F5965">
        <v>14</v>
      </c>
    </row>
    <row r="5966" spans="1:6" x14ac:dyDescent="0.25">
      <c r="A5966" t="s">
        <v>58</v>
      </c>
      <c r="B5966">
        <v>2014</v>
      </c>
      <c r="C5966" t="s">
        <v>19</v>
      </c>
      <c r="D5966" t="s">
        <v>39</v>
      </c>
      <c r="E5966" t="s">
        <v>28816</v>
      </c>
      <c r="F5966">
        <v>21</v>
      </c>
    </row>
    <row r="5967" spans="1:6" x14ac:dyDescent="0.25">
      <c r="A5967" t="s">
        <v>58</v>
      </c>
      <c r="B5967">
        <v>2014</v>
      </c>
      <c r="C5967" t="s">
        <v>19</v>
      </c>
      <c r="D5967" t="s">
        <v>103</v>
      </c>
      <c r="E5967" t="s">
        <v>28817</v>
      </c>
      <c r="F5967">
        <v>115</v>
      </c>
    </row>
    <row r="5968" spans="1:6" x14ac:dyDescent="0.25">
      <c r="A5968" t="s">
        <v>58</v>
      </c>
      <c r="B5968">
        <v>2014</v>
      </c>
      <c r="C5968" t="s">
        <v>20</v>
      </c>
      <c r="D5968" t="s">
        <v>38</v>
      </c>
      <c r="E5968" t="s">
        <v>28818</v>
      </c>
      <c r="F5968">
        <v>6</v>
      </c>
    </row>
    <row r="5969" spans="1:6" x14ac:dyDescent="0.25">
      <c r="A5969" t="s">
        <v>58</v>
      </c>
      <c r="B5969">
        <v>2014</v>
      </c>
      <c r="C5969" t="s">
        <v>20</v>
      </c>
      <c r="D5969" t="s">
        <v>102</v>
      </c>
      <c r="E5969" t="s">
        <v>28819</v>
      </c>
      <c r="F5969">
        <v>1</v>
      </c>
    </row>
    <row r="5970" spans="1:6" x14ac:dyDescent="0.25">
      <c r="A5970" t="s">
        <v>58</v>
      </c>
      <c r="B5970">
        <v>2014</v>
      </c>
      <c r="C5970" t="s">
        <v>20</v>
      </c>
      <c r="D5970" t="s">
        <v>107</v>
      </c>
      <c r="E5970" t="s">
        <v>28820</v>
      </c>
      <c r="F5970">
        <v>2</v>
      </c>
    </row>
    <row r="5971" spans="1:6" x14ac:dyDescent="0.25">
      <c r="A5971" t="s">
        <v>58</v>
      </c>
      <c r="B5971">
        <v>2014</v>
      </c>
      <c r="C5971" t="s">
        <v>20</v>
      </c>
      <c r="D5971" t="s">
        <v>39</v>
      </c>
      <c r="E5971" t="s">
        <v>28821</v>
      </c>
      <c r="F5971">
        <v>12</v>
      </c>
    </row>
    <row r="5972" spans="1:6" x14ac:dyDescent="0.25">
      <c r="A5972" t="s">
        <v>58</v>
      </c>
      <c r="B5972">
        <v>2014</v>
      </c>
      <c r="C5972" t="s">
        <v>20</v>
      </c>
      <c r="D5972" t="s">
        <v>103</v>
      </c>
      <c r="E5972" t="s">
        <v>28822</v>
      </c>
      <c r="F5972">
        <v>28</v>
      </c>
    </row>
    <row r="5973" spans="1:6" x14ac:dyDescent="0.25">
      <c r="A5973" t="s">
        <v>58</v>
      </c>
      <c r="B5973">
        <v>2014</v>
      </c>
      <c r="C5973" t="s">
        <v>18</v>
      </c>
      <c r="D5973" t="s">
        <v>38</v>
      </c>
      <c r="E5973" t="s">
        <v>28823</v>
      </c>
      <c r="F5973">
        <v>8</v>
      </c>
    </row>
    <row r="5974" spans="1:6" x14ac:dyDescent="0.25">
      <c r="A5974" t="s">
        <v>58</v>
      </c>
      <c r="B5974">
        <v>2014</v>
      </c>
      <c r="C5974" t="s">
        <v>18</v>
      </c>
      <c r="D5974" t="s">
        <v>102</v>
      </c>
      <c r="E5974" t="s">
        <v>28824</v>
      </c>
      <c r="F5974">
        <v>16</v>
      </c>
    </row>
    <row r="5975" spans="1:6" x14ac:dyDescent="0.25">
      <c r="A5975" t="s">
        <v>58</v>
      </c>
      <c r="B5975">
        <v>2014</v>
      </c>
      <c r="C5975" t="s">
        <v>18</v>
      </c>
      <c r="D5975" t="s">
        <v>107</v>
      </c>
      <c r="E5975" t="s">
        <v>28825</v>
      </c>
      <c r="F5975">
        <v>11</v>
      </c>
    </row>
    <row r="5976" spans="1:6" x14ac:dyDescent="0.25">
      <c r="A5976" t="s">
        <v>58</v>
      </c>
      <c r="B5976">
        <v>2014</v>
      </c>
      <c r="C5976" t="s">
        <v>18</v>
      </c>
      <c r="D5976" t="s">
        <v>39</v>
      </c>
      <c r="E5976" t="s">
        <v>28826</v>
      </c>
      <c r="F5976">
        <v>27</v>
      </c>
    </row>
    <row r="5977" spans="1:6" x14ac:dyDescent="0.25">
      <c r="A5977" t="s">
        <v>58</v>
      </c>
      <c r="B5977">
        <v>2014</v>
      </c>
      <c r="C5977" t="s">
        <v>18</v>
      </c>
      <c r="D5977" t="s">
        <v>103</v>
      </c>
      <c r="E5977" t="s">
        <v>28827</v>
      </c>
      <c r="F5977">
        <v>56</v>
      </c>
    </row>
    <row r="5978" spans="1:6" x14ac:dyDescent="0.25">
      <c r="A5978" t="s">
        <v>48</v>
      </c>
      <c r="B5978">
        <v>2010</v>
      </c>
      <c r="C5978" t="s">
        <v>14</v>
      </c>
      <c r="D5978" t="s">
        <v>38</v>
      </c>
      <c r="E5978" t="s">
        <v>28828</v>
      </c>
      <c r="F5978">
        <v>5</v>
      </c>
    </row>
    <row r="5979" spans="1:6" x14ac:dyDescent="0.25">
      <c r="A5979" t="s">
        <v>48</v>
      </c>
      <c r="B5979">
        <v>2010</v>
      </c>
      <c r="C5979" t="s">
        <v>14</v>
      </c>
      <c r="D5979" t="s">
        <v>40</v>
      </c>
      <c r="E5979" t="s">
        <v>28829</v>
      </c>
      <c r="F5979">
        <v>4</v>
      </c>
    </row>
    <row r="5980" spans="1:6" x14ac:dyDescent="0.25">
      <c r="A5980" t="s">
        <v>48</v>
      </c>
      <c r="B5980">
        <v>2010</v>
      </c>
      <c r="C5980" t="s">
        <v>14</v>
      </c>
      <c r="D5980" t="s">
        <v>102</v>
      </c>
      <c r="E5980" t="s">
        <v>28830</v>
      </c>
      <c r="F5980">
        <v>14</v>
      </c>
    </row>
    <row r="5981" spans="1:6" x14ac:dyDescent="0.25">
      <c r="A5981" t="s">
        <v>48</v>
      </c>
      <c r="B5981">
        <v>2010</v>
      </c>
      <c r="C5981" t="s">
        <v>14</v>
      </c>
      <c r="D5981" t="s">
        <v>107</v>
      </c>
      <c r="E5981" t="s">
        <v>28831</v>
      </c>
      <c r="F5981">
        <v>28</v>
      </c>
    </row>
    <row r="5982" spans="1:6" x14ac:dyDescent="0.25">
      <c r="A5982" t="s">
        <v>48</v>
      </c>
      <c r="B5982">
        <v>2010</v>
      </c>
      <c r="C5982" t="s">
        <v>14</v>
      </c>
      <c r="D5982" t="s">
        <v>39</v>
      </c>
      <c r="E5982" t="s">
        <v>28832</v>
      </c>
      <c r="F5982">
        <v>17</v>
      </c>
    </row>
    <row r="5983" spans="1:6" x14ac:dyDescent="0.25">
      <c r="A5983" t="s">
        <v>48</v>
      </c>
      <c r="B5983">
        <v>2010</v>
      </c>
      <c r="C5983" t="s">
        <v>14</v>
      </c>
      <c r="D5983" t="s">
        <v>103</v>
      </c>
      <c r="E5983" t="s">
        <v>28833</v>
      </c>
      <c r="F5983">
        <v>204</v>
      </c>
    </row>
    <row r="5984" spans="1:6" x14ac:dyDescent="0.25">
      <c r="A5984" t="s">
        <v>48</v>
      </c>
      <c r="B5984">
        <v>2010</v>
      </c>
      <c r="C5984" t="s">
        <v>12</v>
      </c>
      <c r="D5984" t="s">
        <v>102</v>
      </c>
      <c r="E5984" t="s">
        <v>28834</v>
      </c>
      <c r="F5984">
        <v>2</v>
      </c>
    </row>
    <row r="5985" spans="1:6" x14ac:dyDescent="0.25">
      <c r="A5985" t="s">
        <v>48</v>
      </c>
      <c r="B5985">
        <v>2010</v>
      </c>
      <c r="C5985" t="s">
        <v>12</v>
      </c>
      <c r="D5985" t="s">
        <v>107</v>
      </c>
      <c r="E5985" t="s">
        <v>28835</v>
      </c>
      <c r="F5985">
        <v>6</v>
      </c>
    </row>
    <row r="5986" spans="1:6" x14ac:dyDescent="0.25">
      <c r="A5986" t="s">
        <v>48</v>
      </c>
      <c r="B5986">
        <v>2010</v>
      </c>
      <c r="C5986" t="s">
        <v>12</v>
      </c>
      <c r="D5986" t="s">
        <v>39</v>
      </c>
      <c r="E5986" t="s">
        <v>28836</v>
      </c>
      <c r="F5986">
        <v>2</v>
      </c>
    </row>
    <row r="5987" spans="1:6" x14ac:dyDescent="0.25">
      <c r="A5987" t="s">
        <v>48</v>
      </c>
      <c r="B5987">
        <v>2010</v>
      </c>
      <c r="C5987" t="s">
        <v>12</v>
      </c>
      <c r="D5987" t="s">
        <v>103</v>
      </c>
      <c r="E5987" t="s">
        <v>28837</v>
      </c>
      <c r="F5987">
        <v>18</v>
      </c>
    </row>
    <row r="5988" spans="1:6" x14ac:dyDescent="0.25">
      <c r="A5988" t="s">
        <v>48</v>
      </c>
      <c r="B5988">
        <v>2010</v>
      </c>
      <c r="C5988" t="s">
        <v>22</v>
      </c>
      <c r="D5988" t="s">
        <v>38</v>
      </c>
      <c r="E5988" t="s">
        <v>28838</v>
      </c>
      <c r="F5988">
        <v>3</v>
      </c>
    </row>
    <row r="5989" spans="1:6" x14ac:dyDescent="0.25">
      <c r="A5989" t="s">
        <v>48</v>
      </c>
      <c r="B5989">
        <v>2010</v>
      </c>
      <c r="C5989" t="s">
        <v>22</v>
      </c>
      <c r="D5989" t="s">
        <v>40</v>
      </c>
      <c r="E5989" t="s">
        <v>28839</v>
      </c>
      <c r="F5989">
        <v>3</v>
      </c>
    </row>
    <row r="5990" spans="1:6" x14ac:dyDescent="0.25">
      <c r="A5990" t="s">
        <v>48</v>
      </c>
      <c r="B5990">
        <v>2010</v>
      </c>
      <c r="C5990" t="s">
        <v>22</v>
      </c>
      <c r="D5990" t="s">
        <v>102</v>
      </c>
      <c r="E5990" t="s">
        <v>28840</v>
      </c>
      <c r="F5990">
        <v>4</v>
      </c>
    </row>
    <row r="5991" spans="1:6" x14ac:dyDescent="0.25">
      <c r="A5991" t="s">
        <v>48</v>
      </c>
      <c r="B5991">
        <v>2010</v>
      </c>
      <c r="C5991" t="s">
        <v>22</v>
      </c>
      <c r="D5991" t="s">
        <v>107</v>
      </c>
      <c r="E5991" t="s">
        <v>28841</v>
      </c>
      <c r="F5991">
        <v>6</v>
      </c>
    </row>
    <row r="5992" spans="1:6" x14ac:dyDescent="0.25">
      <c r="A5992" t="s">
        <v>48</v>
      </c>
      <c r="B5992">
        <v>2010</v>
      </c>
      <c r="C5992" t="s">
        <v>22</v>
      </c>
      <c r="D5992" t="s">
        <v>39</v>
      </c>
      <c r="E5992" t="s">
        <v>28842</v>
      </c>
      <c r="F5992">
        <v>5</v>
      </c>
    </row>
    <row r="5993" spans="1:6" x14ac:dyDescent="0.25">
      <c r="A5993" t="s">
        <v>48</v>
      </c>
      <c r="B5993">
        <v>2010</v>
      </c>
      <c r="C5993" t="s">
        <v>22</v>
      </c>
      <c r="D5993" t="s">
        <v>103</v>
      </c>
      <c r="E5993" t="s">
        <v>28843</v>
      </c>
      <c r="F5993">
        <v>71</v>
      </c>
    </row>
    <row r="5994" spans="1:6" x14ac:dyDescent="0.25">
      <c r="A5994" t="s">
        <v>48</v>
      </c>
      <c r="B5994">
        <v>2010</v>
      </c>
      <c r="C5994" t="s">
        <v>23</v>
      </c>
      <c r="D5994" t="s">
        <v>40</v>
      </c>
      <c r="E5994" t="s">
        <v>28844</v>
      </c>
      <c r="F5994">
        <v>3</v>
      </c>
    </row>
    <row r="5995" spans="1:6" x14ac:dyDescent="0.25">
      <c r="A5995" t="s">
        <v>48</v>
      </c>
      <c r="B5995">
        <v>2010</v>
      </c>
      <c r="C5995" t="s">
        <v>23</v>
      </c>
      <c r="D5995" t="s">
        <v>102</v>
      </c>
      <c r="E5995" t="s">
        <v>28845</v>
      </c>
      <c r="F5995">
        <v>7</v>
      </c>
    </row>
    <row r="5996" spans="1:6" x14ac:dyDescent="0.25">
      <c r="A5996" t="s">
        <v>48</v>
      </c>
      <c r="B5996">
        <v>2010</v>
      </c>
      <c r="C5996" t="s">
        <v>23</v>
      </c>
      <c r="D5996" t="s">
        <v>107</v>
      </c>
      <c r="E5996" t="s">
        <v>28846</v>
      </c>
      <c r="F5996">
        <v>6</v>
      </c>
    </row>
    <row r="5997" spans="1:6" x14ac:dyDescent="0.25">
      <c r="A5997" t="s">
        <v>48</v>
      </c>
      <c r="B5997">
        <v>2010</v>
      </c>
      <c r="C5997" t="s">
        <v>23</v>
      </c>
      <c r="D5997" t="s">
        <v>39</v>
      </c>
      <c r="E5997" t="s">
        <v>28847</v>
      </c>
      <c r="F5997">
        <v>3</v>
      </c>
    </row>
    <row r="5998" spans="1:6" x14ac:dyDescent="0.25">
      <c r="A5998" t="s">
        <v>48</v>
      </c>
      <c r="B5998">
        <v>2010</v>
      </c>
      <c r="C5998" t="s">
        <v>23</v>
      </c>
      <c r="D5998" t="s">
        <v>103</v>
      </c>
      <c r="E5998" t="s">
        <v>28848</v>
      </c>
      <c r="F5998">
        <v>100</v>
      </c>
    </row>
    <row r="5999" spans="1:6" x14ac:dyDescent="0.25">
      <c r="A5999" t="s">
        <v>48</v>
      </c>
      <c r="B5999">
        <v>2010</v>
      </c>
      <c r="C5999" t="s">
        <v>21</v>
      </c>
      <c r="D5999" t="s">
        <v>40</v>
      </c>
      <c r="E5999" t="s">
        <v>28849</v>
      </c>
      <c r="F5999">
        <v>4</v>
      </c>
    </row>
    <row r="6000" spans="1:6" x14ac:dyDescent="0.25">
      <c r="A6000" t="s">
        <v>48</v>
      </c>
      <c r="B6000">
        <v>2010</v>
      </c>
      <c r="C6000" t="s">
        <v>21</v>
      </c>
      <c r="D6000" t="s">
        <v>102</v>
      </c>
      <c r="E6000" t="s">
        <v>28850</v>
      </c>
      <c r="F6000">
        <v>1</v>
      </c>
    </row>
    <row r="6001" spans="1:6" x14ac:dyDescent="0.25">
      <c r="A6001" t="s">
        <v>48</v>
      </c>
      <c r="B6001">
        <v>2010</v>
      </c>
      <c r="C6001" t="s">
        <v>21</v>
      </c>
      <c r="D6001" t="s">
        <v>107</v>
      </c>
      <c r="E6001" t="s">
        <v>28851</v>
      </c>
      <c r="F6001">
        <v>3</v>
      </c>
    </row>
    <row r="6002" spans="1:6" x14ac:dyDescent="0.25">
      <c r="A6002" t="s">
        <v>48</v>
      </c>
      <c r="B6002">
        <v>2010</v>
      </c>
      <c r="C6002" t="s">
        <v>21</v>
      </c>
      <c r="D6002" t="s">
        <v>39</v>
      </c>
      <c r="E6002" t="s">
        <v>28852</v>
      </c>
      <c r="F6002">
        <v>2</v>
      </c>
    </row>
    <row r="6003" spans="1:6" x14ac:dyDescent="0.25">
      <c r="A6003" t="s">
        <v>48</v>
      </c>
      <c r="B6003">
        <v>2010</v>
      </c>
      <c r="C6003" t="s">
        <v>21</v>
      </c>
      <c r="D6003" t="s">
        <v>103</v>
      </c>
      <c r="E6003" t="s">
        <v>28853</v>
      </c>
      <c r="F6003">
        <v>23</v>
      </c>
    </row>
    <row r="6004" spans="1:6" x14ac:dyDescent="0.25">
      <c r="A6004" t="s">
        <v>48</v>
      </c>
      <c r="B6004">
        <v>2010</v>
      </c>
      <c r="C6004" t="s">
        <v>17</v>
      </c>
      <c r="D6004" t="s">
        <v>38</v>
      </c>
      <c r="E6004" t="s">
        <v>28854</v>
      </c>
      <c r="F6004">
        <v>3</v>
      </c>
    </row>
    <row r="6005" spans="1:6" x14ac:dyDescent="0.25">
      <c r="A6005" t="s">
        <v>48</v>
      </c>
      <c r="B6005">
        <v>2010</v>
      </c>
      <c r="C6005" t="s">
        <v>17</v>
      </c>
      <c r="D6005" t="s">
        <v>40</v>
      </c>
      <c r="E6005" t="s">
        <v>28855</v>
      </c>
      <c r="F6005">
        <v>5</v>
      </c>
    </row>
    <row r="6006" spans="1:6" x14ac:dyDescent="0.25">
      <c r="A6006" t="s">
        <v>48</v>
      </c>
      <c r="B6006">
        <v>2010</v>
      </c>
      <c r="C6006" t="s">
        <v>17</v>
      </c>
      <c r="D6006" t="s">
        <v>102</v>
      </c>
      <c r="E6006" t="s">
        <v>28856</v>
      </c>
      <c r="F6006">
        <v>23</v>
      </c>
    </row>
    <row r="6007" spans="1:6" x14ac:dyDescent="0.25">
      <c r="A6007" t="s">
        <v>48</v>
      </c>
      <c r="B6007">
        <v>2010</v>
      </c>
      <c r="C6007" t="s">
        <v>17</v>
      </c>
      <c r="D6007" t="s">
        <v>107</v>
      </c>
      <c r="E6007" t="s">
        <v>28857</v>
      </c>
      <c r="F6007">
        <v>30</v>
      </c>
    </row>
    <row r="6008" spans="1:6" x14ac:dyDescent="0.25">
      <c r="A6008" t="s">
        <v>48</v>
      </c>
      <c r="B6008">
        <v>2010</v>
      </c>
      <c r="C6008" t="s">
        <v>17</v>
      </c>
      <c r="D6008" t="s">
        <v>39</v>
      </c>
      <c r="E6008" t="s">
        <v>28858</v>
      </c>
      <c r="F6008">
        <v>3</v>
      </c>
    </row>
    <row r="6009" spans="1:6" x14ac:dyDescent="0.25">
      <c r="A6009" t="s">
        <v>48</v>
      </c>
      <c r="B6009">
        <v>2010</v>
      </c>
      <c r="C6009" t="s">
        <v>17</v>
      </c>
      <c r="D6009" t="s">
        <v>103</v>
      </c>
      <c r="E6009" t="s">
        <v>28859</v>
      </c>
      <c r="F6009">
        <v>168</v>
      </c>
    </row>
    <row r="6010" spans="1:6" x14ac:dyDescent="0.25">
      <c r="A6010" t="s">
        <v>48</v>
      </c>
      <c r="B6010">
        <v>2010</v>
      </c>
      <c r="C6010" t="s">
        <v>15</v>
      </c>
      <c r="D6010" t="s">
        <v>40</v>
      </c>
      <c r="E6010" t="s">
        <v>28860</v>
      </c>
      <c r="F6010">
        <v>1</v>
      </c>
    </row>
    <row r="6011" spans="1:6" x14ac:dyDescent="0.25">
      <c r="A6011" t="s">
        <v>48</v>
      </c>
      <c r="B6011">
        <v>2010</v>
      </c>
      <c r="C6011" t="s">
        <v>15</v>
      </c>
      <c r="D6011" t="s">
        <v>102</v>
      </c>
      <c r="E6011" t="s">
        <v>28861</v>
      </c>
      <c r="F6011">
        <v>2</v>
      </c>
    </row>
    <row r="6012" spans="1:6" x14ac:dyDescent="0.25">
      <c r="A6012" t="s">
        <v>48</v>
      </c>
      <c r="B6012">
        <v>2010</v>
      </c>
      <c r="C6012" t="s">
        <v>15</v>
      </c>
      <c r="D6012" t="s">
        <v>107</v>
      </c>
      <c r="E6012" t="s">
        <v>28862</v>
      </c>
      <c r="F6012">
        <v>4</v>
      </c>
    </row>
    <row r="6013" spans="1:6" x14ac:dyDescent="0.25">
      <c r="A6013" t="s">
        <v>48</v>
      </c>
      <c r="B6013">
        <v>2010</v>
      </c>
      <c r="C6013" t="s">
        <v>15</v>
      </c>
      <c r="D6013" t="s">
        <v>39</v>
      </c>
      <c r="E6013" t="s">
        <v>28863</v>
      </c>
      <c r="F6013">
        <v>1</v>
      </c>
    </row>
    <row r="6014" spans="1:6" x14ac:dyDescent="0.25">
      <c r="A6014" t="s">
        <v>48</v>
      </c>
      <c r="B6014">
        <v>2010</v>
      </c>
      <c r="C6014" t="s">
        <v>15</v>
      </c>
      <c r="D6014" t="s">
        <v>103</v>
      </c>
      <c r="E6014" t="s">
        <v>28864</v>
      </c>
      <c r="F6014">
        <v>19</v>
      </c>
    </row>
    <row r="6015" spans="1:6" x14ac:dyDescent="0.25">
      <c r="A6015" t="s">
        <v>48</v>
      </c>
      <c r="B6015">
        <v>2010</v>
      </c>
      <c r="C6015" t="s">
        <v>19</v>
      </c>
      <c r="D6015" t="s">
        <v>38</v>
      </c>
      <c r="E6015" t="s">
        <v>28865</v>
      </c>
      <c r="F6015">
        <v>1</v>
      </c>
    </row>
    <row r="6016" spans="1:6" x14ac:dyDescent="0.25">
      <c r="A6016" t="s">
        <v>48</v>
      </c>
      <c r="B6016">
        <v>2010</v>
      </c>
      <c r="C6016" t="s">
        <v>19</v>
      </c>
      <c r="D6016" t="s">
        <v>40</v>
      </c>
      <c r="E6016" t="s">
        <v>28866</v>
      </c>
      <c r="F6016">
        <v>1</v>
      </c>
    </row>
    <row r="6017" spans="1:6" x14ac:dyDescent="0.25">
      <c r="A6017" t="s">
        <v>48</v>
      </c>
      <c r="B6017">
        <v>2010</v>
      </c>
      <c r="C6017" t="s">
        <v>19</v>
      </c>
      <c r="D6017" t="s">
        <v>102</v>
      </c>
      <c r="E6017" t="s">
        <v>28867</v>
      </c>
      <c r="F6017">
        <v>8</v>
      </c>
    </row>
    <row r="6018" spans="1:6" x14ac:dyDescent="0.25">
      <c r="A6018" t="s">
        <v>48</v>
      </c>
      <c r="B6018">
        <v>2010</v>
      </c>
      <c r="C6018" t="s">
        <v>19</v>
      </c>
      <c r="D6018" t="s">
        <v>107</v>
      </c>
      <c r="E6018" t="s">
        <v>28868</v>
      </c>
      <c r="F6018">
        <v>16</v>
      </c>
    </row>
    <row r="6019" spans="1:6" x14ac:dyDescent="0.25">
      <c r="A6019" t="s">
        <v>48</v>
      </c>
      <c r="B6019">
        <v>2010</v>
      </c>
      <c r="C6019" t="s">
        <v>19</v>
      </c>
      <c r="D6019" t="s">
        <v>39</v>
      </c>
      <c r="E6019" t="s">
        <v>28869</v>
      </c>
      <c r="F6019">
        <v>4</v>
      </c>
    </row>
    <row r="6020" spans="1:6" x14ac:dyDescent="0.25">
      <c r="A6020" t="s">
        <v>48</v>
      </c>
      <c r="B6020">
        <v>2010</v>
      </c>
      <c r="C6020" t="s">
        <v>19</v>
      </c>
      <c r="D6020" t="s">
        <v>103</v>
      </c>
      <c r="E6020" t="s">
        <v>28870</v>
      </c>
      <c r="F6020">
        <v>89</v>
      </c>
    </row>
    <row r="6021" spans="1:6" x14ac:dyDescent="0.25">
      <c r="A6021" t="s">
        <v>48</v>
      </c>
      <c r="B6021">
        <v>2010</v>
      </c>
      <c r="C6021" t="s">
        <v>20</v>
      </c>
      <c r="D6021" t="s">
        <v>38</v>
      </c>
      <c r="E6021" t="s">
        <v>28871</v>
      </c>
      <c r="F6021">
        <v>1</v>
      </c>
    </row>
    <row r="6022" spans="1:6" x14ac:dyDescent="0.25">
      <c r="A6022" t="s">
        <v>48</v>
      </c>
      <c r="B6022">
        <v>2010</v>
      </c>
      <c r="C6022" t="s">
        <v>20</v>
      </c>
      <c r="D6022" t="s">
        <v>102</v>
      </c>
      <c r="E6022" t="s">
        <v>28872</v>
      </c>
      <c r="F6022">
        <v>2</v>
      </c>
    </row>
    <row r="6023" spans="1:6" x14ac:dyDescent="0.25">
      <c r="A6023" t="s">
        <v>48</v>
      </c>
      <c r="B6023">
        <v>2010</v>
      </c>
      <c r="C6023" t="s">
        <v>20</v>
      </c>
      <c r="D6023" t="s">
        <v>107</v>
      </c>
      <c r="E6023" t="s">
        <v>28873</v>
      </c>
      <c r="F6023">
        <v>1</v>
      </c>
    </row>
    <row r="6024" spans="1:6" x14ac:dyDescent="0.25">
      <c r="A6024" t="s">
        <v>48</v>
      </c>
      <c r="B6024">
        <v>2010</v>
      </c>
      <c r="C6024" t="s">
        <v>20</v>
      </c>
      <c r="D6024" t="s">
        <v>39</v>
      </c>
      <c r="E6024" t="s">
        <v>28874</v>
      </c>
      <c r="F6024">
        <v>2</v>
      </c>
    </row>
    <row r="6025" spans="1:6" x14ac:dyDescent="0.25">
      <c r="A6025" t="s">
        <v>48</v>
      </c>
      <c r="B6025">
        <v>2010</v>
      </c>
      <c r="C6025" t="s">
        <v>20</v>
      </c>
      <c r="D6025" t="s">
        <v>103</v>
      </c>
      <c r="E6025" t="s">
        <v>28875</v>
      </c>
      <c r="F6025">
        <v>35</v>
      </c>
    </row>
    <row r="6026" spans="1:6" x14ac:dyDescent="0.25">
      <c r="A6026" t="s">
        <v>48</v>
      </c>
      <c r="B6026">
        <v>2010</v>
      </c>
      <c r="C6026" t="s">
        <v>18</v>
      </c>
      <c r="D6026" t="s">
        <v>38</v>
      </c>
      <c r="E6026" t="s">
        <v>28876</v>
      </c>
      <c r="F6026">
        <v>1</v>
      </c>
    </row>
    <row r="6027" spans="1:6" x14ac:dyDescent="0.25">
      <c r="A6027" t="s">
        <v>48</v>
      </c>
      <c r="B6027">
        <v>2010</v>
      </c>
      <c r="C6027" t="s">
        <v>18</v>
      </c>
      <c r="D6027" t="s">
        <v>40</v>
      </c>
      <c r="E6027" t="s">
        <v>28877</v>
      </c>
      <c r="F6027">
        <v>3</v>
      </c>
    </row>
    <row r="6028" spans="1:6" x14ac:dyDescent="0.25">
      <c r="A6028" t="s">
        <v>48</v>
      </c>
      <c r="B6028">
        <v>2010</v>
      </c>
      <c r="C6028" t="s">
        <v>18</v>
      </c>
      <c r="D6028" t="s">
        <v>102</v>
      </c>
      <c r="E6028" t="s">
        <v>28878</v>
      </c>
      <c r="F6028">
        <v>6</v>
      </c>
    </row>
    <row r="6029" spans="1:6" x14ac:dyDescent="0.25">
      <c r="A6029" t="s">
        <v>48</v>
      </c>
      <c r="B6029">
        <v>2010</v>
      </c>
      <c r="C6029" t="s">
        <v>18</v>
      </c>
      <c r="D6029" t="s">
        <v>107</v>
      </c>
      <c r="E6029" t="s">
        <v>28879</v>
      </c>
      <c r="F6029">
        <v>10</v>
      </c>
    </row>
    <row r="6030" spans="1:6" x14ac:dyDescent="0.25">
      <c r="A6030" t="s">
        <v>48</v>
      </c>
      <c r="B6030">
        <v>2010</v>
      </c>
      <c r="C6030" t="s">
        <v>18</v>
      </c>
      <c r="D6030" t="s">
        <v>39</v>
      </c>
      <c r="E6030" t="s">
        <v>28880</v>
      </c>
      <c r="F6030">
        <v>3</v>
      </c>
    </row>
    <row r="6031" spans="1:6" x14ac:dyDescent="0.25">
      <c r="A6031" t="s">
        <v>48</v>
      </c>
      <c r="B6031">
        <v>2010</v>
      </c>
      <c r="C6031" t="s">
        <v>18</v>
      </c>
      <c r="D6031" t="s">
        <v>103</v>
      </c>
      <c r="E6031" t="s">
        <v>28881</v>
      </c>
      <c r="F6031">
        <v>48</v>
      </c>
    </row>
    <row r="6032" spans="1:6" x14ac:dyDescent="0.25">
      <c r="A6032" t="s">
        <v>48</v>
      </c>
      <c r="B6032">
        <v>2011</v>
      </c>
      <c r="C6032" t="s">
        <v>14</v>
      </c>
      <c r="D6032" t="s">
        <v>38</v>
      </c>
      <c r="E6032" t="s">
        <v>28882</v>
      </c>
      <c r="F6032">
        <v>2</v>
      </c>
    </row>
    <row r="6033" spans="1:6" x14ac:dyDescent="0.25">
      <c r="A6033" t="s">
        <v>48</v>
      </c>
      <c r="B6033">
        <v>2011</v>
      </c>
      <c r="C6033" t="s">
        <v>14</v>
      </c>
      <c r="D6033" t="s">
        <v>102</v>
      </c>
      <c r="E6033" t="s">
        <v>28883</v>
      </c>
      <c r="F6033">
        <v>21</v>
      </c>
    </row>
    <row r="6034" spans="1:6" x14ac:dyDescent="0.25">
      <c r="A6034" t="s">
        <v>48</v>
      </c>
      <c r="B6034">
        <v>2011</v>
      </c>
      <c r="C6034" t="s">
        <v>14</v>
      </c>
      <c r="D6034" t="s">
        <v>107</v>
      </c>
      <c r="E6034" t="s">
        <v>28884</v>
      </c>
      <c r="F6034">
        <v>19</v>
      </c>
    </row>
    <row r="6035" spans="1:6" x14ac:dyDescent="0.25">
      <c r="A6035" t="s">
        <v>48</v>
      </c>
      <c r="B6035">
        <v>2011</v>
      </c>
      <c r="C6035" t="s">
        <v>14</v>
      </c>
      <c r="D6035" t="s">
        <v>39</v>
      </c>
      <c r="E6035" t="s">
        <v>28885</v>
      </c>
      <c r="F6035">
        <v>11</v>
      </c>
    </row>
    <row r="6036" spans="1:6" x14ac:dyDescent="0.25">
      <c r="A6036" t="s">
        <v>48</v>
      </c>
      <c r="B6036">
        <v>2011</v>
      </c>
      <c r="C6036" t="s">
        <v>14</v>
      </c>
      <c r="D6036" t="s">
        <v>103</v>
      </c>
      <c r="E6036" t="s">
        <v>28886</v>
      </c>
      <c r="F6036">
        <v>223</v>
      </c>
    </row>
    <row r="6037" spans="1:6" x14ac:dyDescent="0.25">
      <c r="A6037" t="s">
        <v>48</v>
      </c>
      <c r="B6037">
        <v>2011</v>
      </c>
      <c r="C6037" t="s">
        <v>12</v>
      </c>
      <c r="D6037" t="s">
        <v>102</v>
      </c>
      <c r="E6037" t="s">
        <v>28887</v>
      </c>
      <c r="F6037">
        <v>2</v>
      </c>
    </row>
    <row r="6038" spans="1:6" x14ac:dyDescent="0.25">
      <c r="A6038" t="s">
        <v>48</v>
      </c>
      <c r="B6038">
        <v>2011</v>
      </c>
      <c r="C6038" t="s">
        <v>12</v>
      </c>
      <c r="D6038" t="s">
        <v>107</v>
      </c>
      <c r="E6038" t="s">
        <v>28888</v>
      </c>
      <c r="F6038">
        <v>2</v>
      </c>
    </row>
    <row r="6039" spans="1:6" x14ac:dyDescent="0.25">
      <c r="A6039" t="s">
        <v>48</v>
      </c>
      <c r="B6039">
        <v>2011</v>
      </c>
      <c r="C6039" t="s">
        <v>12</v>
      </c>
      <c r="D6039" t="s">
        <v>103</v>
      </c>
      <c r="E6039" t="s">
        <v>28889</v>
      </c>
      <c r="F6039">
        <v>24</v>
      </c>
    </row>
    <row r="6040" spans="1:6" x14ac:dyDescent="0.25">
      <c r="A6040" t="s">
        <v>48</v>
      </c>
      <c r="B6040">
        <v>2011</v>
      </c>
      <c r="C6040" t="s">
        <v>22</v>
      </c>
      <c r="D6040" t="s">
        <v>38</v>
      </c>
      <c r="E6040" t="s">
        <v>28890</v>
      </c>
      <c r="F6040">
        <v>1</v>
      </c>
    </row>
    <row r="6041" spans="1:6" x14ac:dyDescent="0.25">
      <c r="A6041" t="s">
        <v>48</v>
      </c>
      <c r="B6041">
        <v>2011</v>
      </c>
      <c r="C6041" t="s">
        <v>22</v>
      </c>
      <c r="D6041" t="s">
        <v>40</v>
      </c>
      <c r="E6041" t="s">
        <v>28891</v>
      </c>
      <c r="F6041">
        <v>5</v>
      </c>
    </row>
    <row r="6042" spans="1:6" x14ac:dyDescent="0.25">
      <c r="A6042" t="s">
        <v>48</v>
      </c>
      <c r="B6042">
        <v>2011</v>
      </c>
      <c r="C6042" t="s">
        <v>22</v>
      </c>
      <c r="D6042" t="s">
        <v>102</v>
      </c>
      <c r="E6042" t="s">
        <v>28892</v>
      </c>
      <c r="F6042">
        <v>17</v>
      </c>
    </row>
    <row r="6043" spans="1:6" x14ac:dyDescent="0.25">
      <c r="A6043" t="s">
        <v>48</v>
      </c>
      <c r="B6043">
        <v>2011</v>
      </c>
      <c r="C6043" t="s">
        <v>22</v>
      </c>
      <c r="D6043" t="s">
        <v>107</v>
      </c>
      <c r="E6043" t="s">
        <v>28893</v>
      </c>
      <c r="F6043">
        <v>4</v>
      </c>
    </row>
    <row r="6044" spans="1:6" x14ac:dyDescent="0.25">
      <c r="A6044" t="s">
        <v>48</v>
      </c>
      <c r="B6044">
        <v>2011</v>
      </c>
      <c r="C6044" t="s">
        <v>22</v>
      </c>
      <c r="D6044" t="s">
        <v>39</v>
      </c>
      <c r="E6044" t="s">
        <v>28894</v>
      </c>
      <c r="F6044">
        <v>13</v>
      </c>
    </row>
    <row r="6045" spans="1:6" x14ac:dyDescent="0.25">
      <c r="A6045" t="s">
        <v>48</v>
      </c>
      <c r="B6045">
        <v>2011</v>
      </c>
      <c r="C6045" t="s">
        <v>22</v>
      </c>
      <c r="D6045" t="s">
        <v>103</v>
      </c>
      <c r="E6045" t="s">
        <v>28895</v>
      </c>
      <c r="F6045">
        <v>70</v>
      </c>
    </row>
    <row r="6046" spans="1:6" x14ac:dyDescent="0.25">
      <c r="A6046" t="s">
        <v>48</v>
      </c>
      <c r="B6046">
        <v>2011</v>
      </c>
      <c r="C6046" t="s">
        <v>23</v>
      </c>
      <c r="D6046" t="s">
        <v>38</v>
      </c>
      <c r="E6046" t="s">
        <v>28896</v>
      </c>
      <c r="F6046">
        <v>2</v>
      </c>
    </row>
    <row r="6047" spans="1:6" x14ac:dyDescent="0.25">
      <c r="A6047" t="s">
        <v>48</v>
      </c>
      <c r="B6047">
        <v>2011</v>
      </c>
      <c r="C6047" t="s">
        <v>23</v>
      </c>
      <c r="D6047" t="s">
        <v>40</v>
      </c>
      <c r="E6047" t="s">
        <v>28897</v>
      </c>
      <c r="F6047">
        <v>3</v>
      </c>
    </row>
    <row r="6048" spans="1:6" x14ac:dyDescent="0.25">
      <c r="A6048" t="s">
        <v>48</v>
      </c>
      <c r="B6048">
        <v>2011</v>
      </c>
      <c r="C6048" t="s">
        <v>23</v>
      </c>
      <c r="D6048" t="s">
        <v>102</v>
      </c>
      <c r="E6048" t="s">
        <v>28898</v>
      </c>
      <c r="F6048">
        <v>19</v>
      </c>
    </row>
    <row r="6049" spans="1:6" x14ac:dyDescent="0.25">
      <c r="A6049" t="s">
        <v>48</v>
      </c>
      <c r="B6049">
        <v>2011</v>
      </c>
      <c r="C6049" t="s">
        <v>23</v>
      </c>
      <c r="D6049" t="s">
        <v>107</v>
      </c>
      <c r="E6049" t="s">
        <v>28899</v>
      </c>
      <c r="F6049">
        <v>15</v>
      </c>
    </row>
    <row r="6050" spans="1:6" x14ac:dyDescent="0.25">
      <c r="A6050" t="s">
        <v>48</v>
      </c>
      <c r="B6050">
        <v>2011</v>
      </c>
      <c r="C6050" t="s">
        <v>23</v>
      </c>
      <c r="D6050" t="s">
        <v>39</v>
      </c>
      <c r="E6050" t="s">
        <v>28900</v>
      </c>
      <c r="F6050">
        <v>9</v>
      </c>
    </row>
    <row r="6051" spans="1:6" x14ac:dyDescent="0.25">
      <c r="A6051" t="s">
        <v>48</v>
      </c>
      <c r="B6051">
        <v>2011</v>
      </c>
      <c r="C6051" t="s">
        <v>23</v>
      </c>
      <c r="D6051" t="s">
        <v>103</v>
      </c>
      <c r="E6051" t="s">
        <v>28901</v>
      </c>
      <c r="F6051">
        <v>92</v>
      </c>
    </row>
    <row r="6052" spans="1:6" x14ac:dyDescent="0.25">
      <c r="A6052" t="s">
        <v>48</v>
      </c>
      <c r="B6052">
        <v>2011</v>
      </c>
      <c r="C6052" t="s">
        <v>21</v>
      </c>
      <c r="D6052" t="s">
        <v>40</v>
      </c>
      <c r="E6052" t="s">
        <v>28902</v>
      </c>
      <c r="F6052">
        <v>1</v>
      </c>
    </row>
    <row r="6053" spans="1:6" x14ac:dyDescent="0.25">
      <c r="A6053" t="s">
        <v>48</v>
      </c>
      <c r="B6053">
        <v>2011</v>
      </c>
      <c r="C6053" t="s">
        <v>21</v>
      </c>
      <c r="D6053" t="s">
        <v>102</v>
      </c>
      <c r="E6053" t="s">
        <v>28903</v>
      </c>
      <c r="F6053">
        <v>3</v>
      </c>
    </row>
    <row r="6054" spans="1:6" x14ac:dyDescent="0.25">
      <c r="A6054" t="s">
        <v>48</v>
      </c>
      <c r="B6054">
        <v>2011</v>
      </c>
      <c r="C6054" t="s">
        <v>21</v>
      </c>
      <c r="D6054" t="s">
        <v>107</v>
      </c>
      <c r="E6054" t="s">
        <v>28904</v>
      </c>
      <c r="F6054">
        <v>1</v>
      </c>
    </row>
    <row r="6055" spans="1:6" x14ac:dyDescent="0.25">
      <c r="A6055" t="s">
        <v>48</v>
      </c>
      <c r="B6055">
        <v>2011</v>
      </c>
      <c r="C6055" t="s">
        <v>21</v>
      </c>
      <c r="D6055" t="s">
        <v>39</v>
      </c>
      <c r="E6055" t="s">
        <v>28905</v>
      </c>
      <c r="F6055">
        <v>5</v>
      </c>
    </row>
    <row r="6056" spans="1:6" x14ac:dyDescent="0.25">
      <c r="A6056" t="s">
        <v>48</v>
      </c>
      <c r="B6056">
        <v>2011</v>
      </c>
      <c r="C6056" t="s">
        <v>21</v>
      </c>
      <c r="D6056" t="s">
        <v>103</v>
      </c>
      <c r="E6056" t="s">
        <v>28906</v>
      </c>
      <c r="F6056">
        <v>29</v>
      </c>
    </row>
    <row r="6057" spans="1:6" x14ac:dyDescent="0.25">
      <c r="A6057" t="s">
        <v>48</v>
      </c>
      <c r="B6057">
        <v>2011</v>
      </c>
      <c r="C6057" t="s">
        <v>17</v>
      </c>
      <c r="D6057" t="s">
        <v>40</v>
      </c>
      <c r="E6057" t="s">
        <v>28907</v>
      </c>
      <c r="F6057">
        <v>4</v>
      </c>
    </row>
    <row r="6058" spans="1:6" x14ac:dyDescent="0.25">
      <c r="A6058" t="s">
        <v>48</v>
      </c>
      <c r="B6058">
        <v>2011</v>
      </c>
      <c r="C6058" t="s">
        <v>17</v>
      </c>
      <c r="D6058" t="s">
        <v>102</v>
      </c>
      <c r="E6058" t="s">
        <v>28908</v>
      </c>
      <c r="F6058">
        <v>20</v>
      </c>
    </row>
    <row r="6059" spans="1:6" x14ac:dyDescent="0.25">
      <c r="A6059" t="s">
        <v>48</v>
      </c>
      <c r="B6059">
        <v>2011</v>
      </c>
      <c r="C6059" t="s">
        <v>17</v>
      </c>
      <c r="D6059" t="s">
        <v>107</v>
      </c>
      <c r="E6059" t="s">
        <v>28909</v>
      </c>
      <c r="F6059">
        <v>19</v>
      </c>
    </row>
    <row r="6060" spans="1:6" x14ac:dyDescent="0.25">
      <c r="A6060" t="s">
        <v>48</v>
      </c>
      <c r="B6060">
        <v>2011</v>
      </c>
      <c r="C6060" t="s">
        <v>17</v>
      </c>
      <c r="D6060" t="s">
        <v>39</v>
      </c>
      <c r="E6060" t="s">
        <v>28910</v>
      </c>
      <c r="F6060">
        <v>8</v>
      </c>
    </row>
    <row r="6061" spans="1:6" x14ac:dyDescent="0.25">
      <c r="A6061" t="s">
        <v>48</v>
      </c>
      <c r="B6061">
        <v>2011</v>
      </c>
      <c r="C6061" t="s">
        <v>17</v>
      </c>
      <c r="D6061" t="s">
        <v>103</v>
      </c>
      <c r="E6061" t="s">
        <v>28911</v>
      </c>
      <c r="F6061">
        <v>185</v>
      </c>
    </row>
    <row r="6062" spans="1:6" x14ac:dyDescent="0.25">
      <c r="A6062" t="s">
        <v>48</v>
      </c>
      <c r="B6062">
        <v>2011</v>
      </c>
      <c r="C6062" t="s">
        <v>15</v>
      </c>
      <c r="D6062" t="s">
        <v>102</v>
      </c>
      <c r="E6062" t="s">
        <v>28912</v>
      </c>
      <c r="F6062">
        <v>1</v>
      </c>
    </row>
    <row r="6063" spans="1:6" x14ac:dyDescent="0.25">
      <c r="A6063" t="s">
        <v>48</v>
      </c>
      <c r="B6063">
        <v>2011</v>
      </c>
      <c r="C6063" t="s">
        <v>15</v>
      </c>
      <c r="D6063" t="s">
        <v>107</v>
      </c>
      <c r="E6063" t="s">
        <v>28913</v>
      </c>
      <c r="F6063">
        <v>1</v>
      </c>
    </row>
    <row r="6064" spans="1:6" x14ac:dyDescent="0.25">
      <c r="A6064" t="s">
        <v>48</v>
      </c>
      <c r="B6064">
        <v>2011</v>
      </c>
      <c r="C6064" t="s">
        <v>15</v>
      </c>
      <c r="D6064" t="s">
        <v>103</v>
      </c>
      <c r="E6064" t="s">
        <v>28914</v>
      </c>
      <c r="F6064">
        <v>23</v>
      </c>
    </row>
    <row r="6065" spans="1:6" x14ac:dyDescent="0.25">
      <c r="A6065" t="s">
        <v>48</v>
      </c>
      <c r="B6065">
        <v>2011</v>
      </c>
      <c r="C6065" t="s">
        <v>19</v>
      </c>
      <c r="D6065" t="s">
        <v>38</v>
      </c>
      <c r="E6065" t="s">
        <v>28915</v>
      </c>
      <c r="F6065">
        <v>1</v>
      </c>
    </row>
    <row r="6066" spans="1:6" x14ac:dyDescent="0.25">
      <c r="A6066" t="s">
        <v>48</v>
      </c>
      <c r="B6066">
        <v>2011</v>
      </c>
      <c r="C6066" t="s">
        <v>19</v>
      </c>
      <c r="D6066" t="s">
        <v>40</v>
      </c>
      <c r="E6066" t="s">
        <v>28916</v>
      </c>
      <c r="F6066">
        <v>2</v>
      </c>
    </row>
    <row r="6067" spans="1:6" x14ac:dyDescent="0.25">
      <c r="A6067" t="s">
        <v>48</v>
      </c>
      <c r="B6067">
        <v>2011</v>
      </c>
      <c r="C6067" t="s">
        <v>19</v>
      </c>
      <c r="D6067" t="s">
        <v>102</v>
      </c>
      <c r="E6067" t="s">
        <v>28917</v>
      </c>
      <c r="F6067">
        <v>12</v>
      </c>
    </row>
    <row r="6068" spans="1:6" x14ac:dyDescent="0.25">
      <c r="A6068" t="s">
        <v>48</v>
      </c>
      <c r="B6068">
        <v>2011</v>
      </c>
      <c r="C6068" t="s">
        <v>19</v>
      </c>
      <c r="D6068" t="s">
        <v>107</v>
      </c>
      <c r="E6068" t="s">
        <v>28918</v>
      </c>
      <c r="F6068">
        <v>11</v>
      </c>
    </row>
    <row r="6069" spans="1:6" x14ac:dyDescent="0.25">
      <c r="A6069" t="s">
        <v>48</v>
      </c>
      <c r="B6069">
        <v>2011</v>
      </c>
      <c r="C6069" t="s">
        <v>19</v>
      </c>
      <c r="D6069" t="s">
        <v>39</v>
      </c>
      <c r="E6069" t="s">
        <v>28919</v>
      </c>
      <c r="F6069">
        <v>11</v>
      </c>
    </row>
    <row r="6070" spans="1:6" x14ac:dyDescent="0.25">
      <c r="A6070" t="s">
        <v>48</v>
      </c>
      <c r="B6070">
        <v>2011</v>
      </c>
      <c r="C6070" t="s">
        <v>19</v>
      </c>
      <c r="D6070" t="s">
        <v>103</v>
      </c>
      <c r="E6070" t="s">
        <v>28920</v>
      </c>
      <c r="F6070">
        <v>97</v>
      </c>
    </row>
    <row r="6071" spans="1:6" x14ac:dyDescent="0.25">
      <c r="A6071" t="s">
        <v>48</v>
      </c>
      <c r="B6071">
        <v>2011</v>
      </c>
      <c r="C6071" t="s">
        <v>20</v>
      </c>
      <c r="D6071" t="s">
        <v>102</v>
      </c>
      <c r="E6071" t="s">
        <v>28921</v>
      </c>
      <c r="F6071">
        <v>4</v>
      </c>
    </row>
    <row r="6072" spans="1:6" x14ac:dyDescent="0.25">
      <c r="A6072" t="s">
        <v>48</v>
      </c>
      <c r="B6072">
        <v>2011</v>
      </c>
      <c r="C6072" t="s">
        <v>20</v>
      </c>
      <c r="D6072" t="s">
        <v>107</v>
      </c>
      <c r="E6072" t="s">
        <v>28922</v>
      </c>
      <c r="F6072">
        <v>2</v>
      </c>
    </row>
    <row r="6073" spans="1:6" x14ac:dyDescent="0.25">
      <c r="A6073" t="s">
        <v>48</v>
      </c>
      <c r="B6073">
        <v>2011</v>
      </c>
      <c r="C6073" t="s">
        <v>20</v>
      </c>
      <c r="D6073" t="s">
        <v>39</v>
      </c>
      <c r="E6073" t="s">
        <v>28923</v>
      </c>
      <c r="F6073">
        <v>1</v>
      </c>
    </row>
    <row r="6074" spans="1:6" x14ac:dyDescent="0.25">
      <c r="A6074" t="s">
        <v>48</v>
      </c>
      <c r="B6074">
        <v>2011</v>
      </c>
      <c r="C6074" t="s">
        <v>20</v>
      </c>
      <c r="D6074" t="s">
        <v>103</v>
      </c>
      <c r="E6074" t="s">
        <v>28924</v>
      </c>
      <c r="F6074">
        <v>11</v>
      </c>
    </row>
    <row r="6075" spans="1:6" x14ac:dyDescent="0.25">
      <c r="A6075" t="s">
        <v>48</v>
      </c>
      <c r="B6075">
        <v>2011</v>
      </c>
      <c r="C6075" t="s">
        <v>18</v>
      </c>
      <c r="D6075" t="s">
        <v>40</v>
      </c>
      <c r="E6075" t="s">
        <v>28925</v>
      </c>
      <c r="F6075">
        <v>4</v>
      </c>
    </row>
    <row r="6076" spans="1:6" x14ac:dyDescent="0.25">
      <c r="A6076" t="s">
        <v>48</v>
      </c>
      <c r="B6076">
        <v>2011</v>
      </c>
      <c r="C6076" t="s">
        <v>18</v>
      </c>
      <c r="D6076" t="s">
        <v>102</v>
      </c>
      <c r="E6076" t="s">
        <v>28926</v>
      </c>
      <c r="F6076">
        <v>18</v>
      </c>
    </row>
    <row r="6077" spans="1:6" x14ac:dyDescent="0.25">
      <c r="A6077" t="s">
        <v>48</v>
      </c>
      <c r="B6077">
        <v>2011</v>
      </c>
      <c r="C6077" t="s">
        <v>18</v>
      </c>
      <c r="D6077" t="s">
        <v>107</v>
      </c>
      <c r="E6077" t="s">
        <v>28927</v>
      </c>
      <c r="F6077">
        <v>13</v>
      </c>
    </row>
    <row r="6078" spans="1:6" x14ac:dyDescent="0.25">
      <c r="A6078" t="s">
        <v>48</v>
      </c>
      <c r="B6078">
        <v>2011</v>
      </c>
      <c r="C6078" t="s">
        <v>18</v>
      </c>
      <c r="D6078" t="s">
        <v>39</v>
      </c>
      <c r="E6078" t="s">
        <v>28928</v>
      </c>
      <c r="F6078">
        <v>5</v>
      </c>
    </row>
    <row r="6079" spans="1:6" x14ac:dyDescent="0.25">
      <c r="A6079" t="s">
        <v>48</v>
      </c>
      <c r="B6079">
        <v>2011</v>
      </c>
      <c r="C6079" t="s">
        <v>18</v>
      </c>
      <c r="D6079" t="s">
        <v>103</v>
      </c>
      <c r="E6079" t="s">
        <v>28929</v>
      </c>
      <c r="F6079">
        <v>56</v>
      </c>
    </row>
    <row r="6080" spans="1:6" x14ac:dyDescent="0.25">
      <c r="A6080" t="s">
        <v>48</v>
      </c>
      <c r="B6080">
        <v>2012</v>
      </c>
      <c r="C6080" t="s">
        <v>14</v>
      </c>
      <c r="D6080" t="s">
        <v>38</v>
      </c>
      <c r="E6080" t="s">
        <v>28930</v>
      </c>
      <c r="F6080">
        <v>2</v>
      </c>
    </row>
    <row r="6081" spans="1:6" x14ac:dyDescent="0.25">
      <c r="A6081" t="s">
        <v>48</v>
      </c>
      <c r="B6081">
        <v>2012</v>
      </c>
      <c r="C6081" t="s">
        <v>14</v>
      </c>
      <c r="D6081" t="s">
        <v>40</v>
      </c>
      <c r="E6081" t="s">
        <v>28931</v>
      </c>
      <c r="F6081">
        <v>2</v>
      </c>
    </row>
    <row r="6082" spans="1:6" x14ac:dyDescent="0.25">
      <c r="A6082" t="s">
        <v>48</v>
      </c>
      <c r="B6082">
        <v>2012</v>
      </c>
      <c r="C6082" t="s">
        <v>14</v>
      </c>
      <c r="D6082" t="s">
        <v>102</v>
      </c>
      <c r="E6082" t="s">
        <v>28932</v>
      </c>
      <c r="F6082">
        <v>32</v>
      </c>
    </row>
    <row r="6083" spans="1:6" x14ac:dyDescent="0.25">
      <c r="A6083" t="s">
        <v>48</v>
      </c>
      <c r="B6083">
        <v>2012</v>
      </c>
      <c r="C6083" t="s">
        <v>14</v>
      </c>
      <c r="D6083" t="s">
        <v>107</v>
      </c>
      <c r="E6083" t="s">
        <v>28933</v>
      </c>
      <c r="F6083">
        <v>20</v>
      </c>
    </row>
    <row r="6084" spans="1:6" x14ac:dyDescent="0.25">
      <c r="A6084" t="s">
        <v>48</v>
      </c>
      <c r="B6084">
        <v>2012</v>
      </c>
      <c r="C6084" t="s">
        <v>14</v>
      </c>
      <c r="D6084" t="s">
        <v>39</v>
      </c>
      <c r="E6084" t="s">
        <v>28934</v>
      </c>
      <c r="F6084">
        <v>14</v>
      </c>
    </row>
    <row r="6085" spans="1:6" x14ac:dyDescent="0.25">
      <c r="A6085" t="s">
        <v>48</v>
      </c>
      <c r="B6085">
        <v>2012</v>
      </c>
      <c r="C6085" t="s">
        <v>14</v>
      </c>
      <c r="D6085" t="s">
        <v>103</v>
      </c>
      <c r="E6085" t="s">
        <v>28935</v>
      </c>
      <c r="F6085">
        <v>211</v>
      </c>
    </row>
    <row r="6086" spans="1:6" x14ac:dyDescent="0.25">
      <c r="A6086" t="s">
        <v>48</v>
      </c>
      <c r="B6086">
        <v>2012</v>
      </c>
      <c r="C6086" t="s">
        <v>12</v>
      </c>
      <c r="D6086" t="s">
        <v>40</v>
      </c>
      <c r="E6086" t="s">
        <v>28936</v>
      </c>
      <c r="F6086">
        <v>1</v>
      </c>
    </row>
    <row r="6087" spans="1:6" x14ac:dyDescent="0.25">
      <c r="A6087" t="s">
        <v>48</v>
      </c>
      <c r="B6087">
        <v>2012</v>
      </c>
      <c r="C6087" t="s">
        <v>12</v>
      </c>
      <c r="D6087" t="s">
        <v>102</v>
      </c>
      <c r="E6087" t="s">
        <v>28937</v>
      </c>
      <c r="F6087">
        <v>3</v>
      </c>
    </row>
    <row r="6088" spans="1:6" x14ac:dyDescent="0.25">
      <c r="A6088" t="s">
        <v>48</v>
      </c>
      <c r="B6088">
        <v>2012</v>
      </c>
      <c r="C6088" t="s">
        <v>12</v>
      </c>
      <c r="D6088" t="s">
        <v>107</v>
      </c>
      <c r="E6088" t="s">
        <v>28938</v>
      </c>
      <c r="F6088">
        <v>3</v>
      </c>
    </row>
    <row r="6089" spans="1:6" x14ac:dyDescent="0.25">
      <c r="A6089" t="s">
        <v>48</v>
      </c>
      <c r="B6089">
        <v>2012</v>
      </c>
      <c r="C6089" t="s">
        <v>12</v>
      </c>
      <c r="D6089" t="s">
        <v>39</v>
      </c>
      <c r="E6089" t="s">
        <v>28939</v>
      </c>
      <c r="F6089">
        <v>4</v>
      </c>
    </row>
    <row r="6090" spans="1:6" x14ac:dyDescent="0.25">
      <c r="A6090" t="s">
        <v>48</v>
      </c>
      <c r="B6090">
        <v>2012</v>
      </c>
      <c r="C6090" t="s">
        <v>12</v>
      </c>
      <c r="D6090" t="s">
        <v>103</v>
      </c>
      <c r="E6090" t="s">
        <v>28940</v>
      </c>
      <c r="F6090">
        <v>21</v>
      </c>
    </row>
    <row r="6091" spans="1:6" x14ac:dyDescent="0.25">
      <c r="A6091" t="s">
        <v>48</v>
      </c>
      <c r="B6091">
        <v>2012</v>
      </c>
      <c r="C6091" t="s">
        <v>22</v>
      </c>
      <c r="D6091" t="s">
        <v>38</v>
      </c>
      <c r="E6091" t="s">
        <v>28941</v>
      </c>
      <c r="F6091">
        <v>4</v>
      </c>
    </row>
    <row r="6092" spans="1:6" x14ac:dyDescent="0.25">
      <c r="A6092" t="s">
        <v>48</v>
      </c>
      <c r="B6092">
        <v>2012</v>
      </c>
      <c r="C6092" t="s">
        <v>22</v>
      </c>
      <c r="D6092" t="s">
        <v>40</v>
      </c>
      <c r="E6092" t="s">
        <v>28942</v>
      </c>
      <c r="F6092">
        <v>2</v>
      </c>
    </row>
    <row r="6093" spans="1:6" x14ac:dyDescent="0.25">
      <c r="A6093" t="s">
        <v>48</v>
      </c>
      <c r="B6093">
        <v>2012</v>
      </c>
      <c r="C6093" t="s">
        <v>22</v>
      </c>
      <c r="D6093" t="s">
        <v>102</v>
      </c>
      <c r="E6093" t="s">
        <v>28943</v>
      </c>
      <c r="F6093">
        <v>10</v>
      </c>
    </row>
    <row r="6094" spans="1:6" x14ac:dyDescent="0.25">
      <c r="A6094" t="s">
        <v>48</v>
      </c>
      <c r="B6094">
        <v>2012</v>
      </c>
      <c r="C6094" t="s">
        <v>22</v>
      </c>
      <c r="D6094" t="s">
        <v>107</v>
      </c>
      <c r="E6094" t="s">
        <v>28944</v>
      </c>
      <c r="F6094">
        <v>9</v>
      </c>
    </row>
    <row r="6095" spans="1:6" x14ac:dyDescent="0.25">
      <c r="A6095" t="s">
        <v>48</v>
      </c>
      <c r="B6095">
        <v>2012</v>
      </c>
      <c r="C6095" t="s">
        <v>22</v>
      </c>
      <c r="D6095" t="s">
        <v>39</v>
      </c>
      <c r="E6095" t="s">
        <v>28945</v>
      </c>
      <c r="F6095">
        <v>7</v>
      </c>
    </row>
    <row r="6096" spans="1:6" x14ac:dyDescent="0.25">
      <c r="A6096" t="s">
        <v>48</v>
      </c>
      <c r="B6096">
        <v>2012</v>
      </c>
      <c r="C6096" t="s">
        <v>22</v>
      </c>
      <c r="D6096" t="s">
        <v>103</v>
      </c>
      <c r="E6096" t="s">
        <v>28946</v>
      </c>
      <c r="F6096">
        <v>76</v>
      </c>
    </row>
    <row r="6097" spans="1:6" x14ac:dyDescent="0.25">
      <c r="A6097" t="s">
        <v>48</v>
      </c>
      <c r="B6097">
        <v>2012</v>
      </c>
      <c r="C6097" t="s">
        <v>23</v>
      </c>
      <c r="D6097" t="s">
        <v>40</v>
      </c>
      <c r="E6097" t="s">
        <v>28947</v>
      </c>
      <c r="F6097">
        <v>1</v>
      </c>
    </row>
    <row r="6098" spans="1:6" x14ac:dyDescent="0.25">
      <c r="A6098" t="s">
        <v>48</v>
      </c>
      <c r="B6098">
        <v>2012</v>
      </c>
      <c r="C6098" t="s">
        <v>23</v>
      </c>
      <c r="D6098" t="s">
        <v>102</v>
      </c>
      <c r="E6098" t="s">
        <v>28948</v>
      </c>
      <c r="F6098">
        <v>21</v>
      </c>
    </row>
    <row r="6099" spans="1:6" x14ac:dyDescent="0.25">
      <c r="A6099" t="s">
        <v>48</v>
      </c>
      <c r="B6099">
        <v>2012</v>
      </c>
      <c r="C6099" t="s">
        <v>23</v>
      </c>
      <c r="D6099" t="s">
        <v>107</v>
      </c>
      <c r="E6099" t="s">
        <v>28949</v>
      </c>
      <c r="F6099">
        <v>13</v>
      </c>
    </row>
    <row r="6100" spans="1:6" x14ac:dyDescent="0.25">
      <c r="A6100" t="s">
        <v>48</v>
      </c>
      <c r="B6100">
        <v>2012</v>
      </c>
      <c r="C6100" t="s">
        <v>23</v>
      </c>
      <c r="D6100" t="s">
        <v>39</v>
      </c>
      <c r="E6100" t="s">
        <v>28950</v>
      </c>
      <c r="F6100">
        <v>6</v>
      </c>
    </row>
    <row r="6101" spans="1:6" x14ac:dyDescent="0.25">
      <c r="A6101" t="s">
        <v>48</v>
      </c>
      <c r="B6101">
        <v>2012</v>
      </c>
      <c r="C6101" t="s">
        <v>23</v>
      </c>
      <c r="D6101" t="s">
        <v>103</v>
      </c>
      <c r="E6101" t="s">
        <v>28951</v>
      </c>
      <c r="F6101">
        <v>94</v>
      </c>
    </row>
    <row r="6102" spans="1:6" x14ac:dyDescent="0.25">
      <c r="A6102" t="s">
        <v>48</v>
      </c>
      <c r="B6102">
        <v>2012</v>
      </c>
      <c r="C6102" t="s">
        <v>21</v>
      </c>
      <c r="D6102" t="s">
        <v>40</v>
      </c>
      <c r="E6102" t="s">
        <v>28952</v>
      </c>
      <c r="F6102">
        <v>1</v>
      </c>
    </row>
    <row r="6103" spans="1:6" x14ac:dyDescent="0.25">
      <c r="A6103" t="s">
        <v>48</v>
      </c>
      <c r="B6103">
        <v>2012</v>
      </c>
      <c r="C6103" t="s">
        <v>21</v>
      </c>
      <c r="D6103" t="s">
        <v>102</v>
      </c>
      <c r="E6103" t="s">
        <v>28953</v>
      </c>
      <c r="F6103">
        <v>1</v>
      </c>
    </row>
    <row r="6104" spans="1:6" x14ac:dyDescent="0.25">
      <c r="A6104" t="s">
        <v>48</v>
      </c>
      <c r="B6104">
        <v>2012</v>
      </c>
      <c r="C6104" t="s">
        <v>21</v>
      </c>
      <c r="D6104" t="s">
        <v>107</v>
      </c>
      <c r="E6104" t="s">
        <v>28954</v>
      </c>
      <c r="F6104">
        <v>2</v>
      </c>
    </row>
    <row r="6105" spans="1:6" x14ac:dyDescent="0.25">
      <c r="A6105" t="s">
        <v>48</v>
      </c>
      <c r="B6105">
        <v>2012</v>
      </c>
      <c r="C6105" t="s">
        <v>21</v>
      </c>
      <c r="D6105" t="s">
        <v>39</v>
      </c>
      <c r="E6105" t="s">
        <v>28955</v>
      </c>
      <c r="F6105">
        <v>5</v>
      </c>
    </row>
    <row r="6106" spans="1:6" x14ac:dyDescent="0.25">
      <c r="A6106" t="s">
        <v>48</v>
      </c>
      <c r="B6106">
        <v>2012</v>
      </c>
      <c r="C6106" t="s">
        <v>21</v>
      </c>
      <c r="D6106" t="s">
        <v>103</v>
      </c>
      <c r="E6106" t="s">
        <v>28956</v>
      </c>
      <c r="F6106">
        <v>30</v>
      </c>
    </row>
    <row r="6107" spans="1:6" x14ac:dyDescent="0.25">
      <c r="A6107" t="s">
        <v>48</v>
      </c>
      <c r="B6107">
        <v>2012</v>
      </c>
      <c r="C6107" t="s">
        <v>17</v>
      </c>
      <c r="D6107" t="s">
        <v>38</v>
      </c>
      <c r="E6107" t="s">
        <v>28957</v>
      </c>
      <c r="F6107">
        <v>1</v>
      </c>
    </row>
    <row r="6108" spans="1:6" x14ac:dyDescent="0.25">
      <c r="A6108" t="s">
        <v>48</v>
      </c>
      <c r="B6108">
        <v>2012</v>
      </c>
      <c r="C6108" t="s">
        <v>17</v>
      </c>
      <c r="D6108" t="s">
        <v>40</v>
      </c>
      <c r="E6108" t="s">
        <v>28958</v>
      </c>
      <c r="F6108">
        <v>3</v>
      </c>
    </row>
    <row r="6109" spans="1:6" x14ac:dyDescent="0.25">
      <c r="A6109" t="s">
        <v>48</v>
      </c>
      <c r="B6109">
        <v>2012</v>
      </c>
      <c r="C6109" t="s">
        <v>17</v>
      </c>
      <c r="D6109" t="s">
        <v>102</v>
      </c>
      <c r="E6109" t="s">
        <v>28959</v>
      </c>
      <c r="F6109">
        <v>33</v>
      </c>
    </row>
    <row r="6110" spans="1:6" x14ac:dyDescent="0.25">
      <c r="A6110" t="s">
        <v>48</v>
      </c>
      <c r="B6110">
        <v>2012</v>
      </c>
      <c r="C6110" t="s">
        <v>17</v>
      </c>
      <c r="D6110" t="s">
        <v>107</v>
      </c>
      <c r="E6110" t="s">
        <v>28960</v>
      </c>
      <c r="F6110">
        <v>35</v>
      </c>
    </row>
    <row r="6111" spans="1:6" x14ac:dyDescent="0.25">
      <c r="A6111" t="s">
        <v>48</v>
      </c>
      <c r="B6111">
        <v>2012</v>
      </c>
      <c r="C6111" t="s">
        <v>17</v>
      </c>
      <c r="D6111" t="s">
        <v>39</v>
      </c>
      <c r="E6111" t="s">
        <v>28961</v>
      </c>
      <c r="F6111">
        <v>11</v>
      </c>
    </row>
    <row r="6112" spans="1:6" x14ac:dyDescent="0.25">
      <c r="A6112" t="s">
        <v>48</v>
      </c>
      <c r="B6112">
        <v>2012</v>
      </c>
      <c r="C6112" t="s">
        <v>17</v>
      </c>
      <c r="D6112" t="s">
        <v>103</v>
      </c>
      <c r="E6112" t="s">
        <v>28962</v>
      </c>
      <c r="F6112">
        <v>181</v>
      </c>
    </row>
    <row r="6113" spans="1:6" x14ac:dyDescent="0.25">
      <c r="A6113" t="s">
        <v>48</v>
      </c>
      <c r="B6113">
        <v>2012</v>
      </c>
      <c r="C6113" t="s">
        <v>15</v>
      </c>
      <c r="D6113" t="s">
        <v>102</v>
      </c>
      <c r="E6113" t="s">
        <v>28963</v>
      </c>
      <c r="F6113">
        <v>4</v>
      </c>
    </row>
    <row r="6114" spans="1:6" x14ac:dyDescent="0.25">
      <c r="A6114" t="s">
        <v>48</v>
      </c>
      <c r="B6114">
        <v>2012</v>
      </c>
      <c r="C6114" t="s">
        <v>15</v>
      </c>
      <c r="D6114" t="s">
        <v>107</v>
      </c>
      <c r="E6114" t="s">
        <v>28964</v>
      </c>
      <c r="F6114">
        <v>4</v>
      </c>
    </row>
    <row r="6115" spans="1:6" x14ac:dyDescent="0.25">
      <c r="A6115" t="s">
        <v>48</v>
      </c>
      <c r="B6115">
        <v>2012</v>
      </c>
      <c r="C6115" t="s">
        <v>15</v>
      </c>
      <c r="D6115" t="s">
        <v>103</v>
      </c>
      <c r="E6115" t="s">
        <v>28965</v>
      </c>
      <c r="F6115">
        <v>20</v>
      </c>
    </row>
    <row r="6116" spans="1:6" x14ac:dyDescent="0.25">
      <c r="A6116" t="s">
        <v>48</v>
      </c>
      <c r="B6116">
        <v>2012</v>
      </c>
      <c r="C6116" t="s">
        <v>19</v>
      </c>
      <c r="D6116" t="s">
        <v>38</v>
      </c>
      <c r="E6116" t="s">
        <v>28966</v>
      </c>
      <c r="F6116">
        <v>2</v>
      </c>
    </row>
    <row r="6117" spans="1:6" x14ac:dyDescent="0.25">
      <c r="A6117" t="s">
        <v>48</v>
      </c>
      <c r="B6117">
        <v>2012</v>
      </c>
      <c r="C6117" t="s">
        <v>19</v>
      </c>
      <c r="D6117" t="s">
        <v>40</v>
      </c>
      <c r="E6117" t="s">
        <v>28967</v>
      </c>
      <c r="F6117">
        <v>5</v>
      </c>
    </row>
    <row r="6118" spans="1:6" x14ac:dyDescent="0.25">
      <c r="A6118" t="s">
        <v>48</v>
      </c>
      <c r="B6118">
        <v>2012</v>
      </c>
      <c r="C6118" t="s">
        <v>19</v>
      </c>
      <c r="D6118" t="s">
        <v>102</v>
      </c>
      <c r="E6118" t="s">
        <v>28968</v>
      </c>
      <c r="F6118">
        <v>15</v>
      </c>
    </row>
    <row r="6119" spans="1:6" x14ac:dyDescent="0.25">
      <c r="A6119" t="s">
        <v>48</v>
      </c>
      <c r="B6119">
        <v>2012</v>
      </c>
      <c r="C6119" t="s">
        <v>19</v>
      </c>
      <c r="D6119" t="s">
        <v>107</v>
      </c>
      <c r="E6119" t="s">
        <v>28969</v>
      </c>
      <c r="F6119">
        <v>14</v>
      </c>
    </row>
    <row r="6120" spans="1:6" x14ac:dyDescent="0.25">
      <c r="A6120" t="s">
        <v>48</v>
      </c>
      <c r="B6120">
        <v>2012</v>
      </c>
      <c r="C6120" t="s">
        <v>19</v>
      </c>
      <c r="D6120" t="s">
        <v>39</v>
      </c>
      <c r="E6120" t="s">
        <v>28970</v>
      </c>
      <c r="F6120">
        <v>8</v>
      </c>
    </row>
    <row r="6121" spans="1:6" x14ac:dyDescent="0.25">
      <c r="A6121" t="s">
        <v>48</v>
      </c>
      <c r="B6121">
        <v>2012</v>
      </c>
      <c r="C6121" t="s">
        <v>19</v>
      </c>
      <c r="D6121" t="s">
        <v>103</v>
      </c>
      <c r="E6121" t="s">
        <v>28971</v>
      </c>
      <c r="F6121">
        <v>100</v>
      </c>
    </row>
    <row r="6122" spans="1:6" x14ac:dyDescent="0.25">
      <c r="A6122" t="s">
        <v>48</v>
      </c>
      <c r="B6122">
        <v>2012</v>
      </c>
      <c r="C6122" t="s">
        <v>20</v>
      </c>
      <c r="D6122" t="s">
        <v>102</v>
      </c>
      <c r="E6122" t="s">
        <v>28972</v>
      </c>
      <c r="F6122">
        <v>1</v>
      </c>
    </row>
    <row r="6123" spans="1:6" x14ac:dyDescent="0.25">
      <c r="A6123" t="s">
        <v>48</v>
      </c>
      <c r="B6123">
        <v>2012</v>
      </c>
      <c r="C6123" t="s">
        <v>20</v>
      </c>
      <c r="D6123" t="s">
        <v>107</v>
      </c>
      <c r="E6123" t="s">
        <v>28973</v>
      </c>
      <c r="F6123">
        <v>2</v>
      </c>
    </row>
    <row r="6124" spans="1:6" x14ac:dyDescent="0.25">
      <c r="A6124" t="s">
        <v>48</v>
      </c>
      <c r="B6124">
        <v>2012</v>
      </c>
      <c r="C6124" t="s">
        <v>20</v>
      </c>
      <c r="D6124" t="s">
        <v>103</v>
      </c>
      <c r="E6124" t="s">
        <v>28974</v>
      </c>
      <c r="F6124">
        <v>10</v>
      </c>
    </row>
    <row r="6125" spans="1:6" x14ac:dyDescent="0.25">
      <c r="A6125" t="s">
        <v>48</v>
      </c>
      <c r="B6125">
        <v>2012</v>
      </c>
      <c r="C6125" t="s">
        <v>18</v>
      </c>
      <c r="D6125" t="s">
        <v>40</v>
      </c>
      <c r="E6125" t="s">
        <v>28975</v>
      </c>
      <c r="F6125">
        <v>4</v>
      </c>
    </row>
    <row r="6126" spans="1:6" x14ac:dyDescent="0.25">
      <c r="A6126" t="s">
        <v>48</v>
      </c>
      <c r="B6126">
        <v>2012</v>
      </c>
      <c r="C6126" t="s">
        <v>18</v>
      </c>
      <c r="D6126" t="s">
        <v>102</v>
      </c>
      <c r="E6126" t="s">
        <v>28976</v>
      </c>
      <c r="F6126">
        <v>12</v>
      </c>
    </row>
    <row r="6127" spans="1:6" x14ac:dyDescent="0.25">
      <c r="A6127" t="s">
        <v>48</v>
      </c>
      <c r="B6127">
        <v>2012</v>
      </c>
      <c r="C6127" t="s">
        <v>18</v>
      </c>
      <c r="D6127" t="s">
        <v>107</v>
      </c>
      <c r="E6127" t="s">
        <v>28977</v>
      </c>
      <c r="F6127">
        <v>10</v>
      </c>
    </row>
    <row r="6128" spans="1:6" x14ac:dyDescent="0.25">
      <c r="A6128" t="s">
        <v>48</v>
      </c>
      <c r="B6128">
        <v>2012</v>
      </c>
      <c r="C6128" t="s">
        <v>18</v>
      </c>
      <c r="D6128" t="s">
        <v>39</v>
      </c>
      <c r="E6128" t="s">
        <v>28978</v>
      </c>
      <c r="F6128">
        <v>5</v>
      </c>
    </row>
    <row r="6129" spans="1:6" x14ac:dyDescent="0.25">
      <c r="A6129" t="s">
        <v>48</v>
      </c>
      <c r="B6129">
        <v>2012</v>
      </c>
      <c r="C6129" t="s">
        <v>18</v>
      </c>
      <c r="D6129" t="s">
        <v>103</v>
      </c>
      <c r="E6129" t="s">
        <v>28979</v>
      </c>
      <c r="F6129">
        <v>64</v>
      </c>
    </row>
    <row r="6130" spans="1:6" x14ac:dyDescent="0.25">
      <c r="A6130" t="s">
        <v>48</v>
      </c>
      <c r="B6130">
        <v>2013</v>
      </c>
      <c r="C6130" t="s">
        <v>14</v>
      </c>
      <c r="D6130" t="s">
        <v>38</v>
      </c>
      <c r="E6130" t="s">
        <v>28980</v>
      </c>
      <c r="F6130">
        <v>3</v>
      </c>
    </row>
    <row r="6131" spans="1:6" x14ac:dyDescent="0.25">
      <c r="A6131" t="s">
        <v>48</v>
      </c>
      <c r="B6131">
        <v>2013</v>
      </c>
      <c r="C6131" t="s">
        <v>14</v>
      </c>
      <c r="D6131" t="s">
        <v>40</v>
      </c>
      <c r="E6131" t="s">
        <v>28981</v>
      </c>
      <c r="F6131">
        <v>1</v>
      </c>
    </row>
    <row r="6132" spans="1:6" x14ac:dyDescent="0.25">
      <c r="A6132" t="s">
        <v>48</v>
      </c>
      <c r="B6132">
        <v>2013</v>
      </c>
      <c r="C6132" t="s">
        <v>14</v>
      </c>
      <c r="D6132" t="s">
        <v>102</v>
      </c>
      <c r="E6132" t="s">
        <v>28982</v>
      </c>
      <c r="F6132">
        <v>31</v>
      </c>
    </row>
    <row r="6133" spans="1:6" x14ac:dyDescent="0.25">
      <c r="A6133" t="s">
        <v>48</v>
      </c>
      <c r="B6133">
        <v>2013</v>
      </c>
      <c r="C6133" t="s">
        <v>14</v>
      </c>
      <c r="D6133" t="s">
        <v>107</v>
      </c>
      <c r="E6133" t="s">
        <v>28983</v>
      </c>
      <c r="F6133">
        <v>29</v>
      </c>
    </row>
    <row r="6134" spans="1:6" x14ac:dyDescent="0.25">
      <c r="A6134" t="s">
        <v>48</v>
      </c>
      <c r="B6134">
        <v>2013</v>
      </c>
      <c r="C6134" t="s">
        <v>14</v>
      </c>
      <c r="D6134" t="s">
        <v>39</v>
      </c>
      <c r="E6134" t="s">
        <v>28984</v>
      </c>
      <c r="F6134">
        <v>25</v>
      </c>
    </row>
    <row r="6135" spans="1:6" x14ac:dyDescent="0.25">
      <c r="A6135" t="s">
        <v>48</v>
      </c>
      <c r="B6135">
        <v>2013</v>
      </c>
      <c r="C6135" t="s">
        <v>14</v>
      </c>
      <c r="D6135" t="s">
        <v>103</v>
      </c>
      <c r="E6135" t="s">
        <v>28985</v>
      </c>
      <c r="F6135">
        <v>201</v>
      </c>
    </row>
    <row r="6136" spans="1:6" x14ac:dyDescent="0.25">
      <c r="A6136" t="s">
        <v>48</v>
      </c>
      <c r="B6136">
        <v>2013</v>
      </c>
      <c r="C6136" t="s">
        <v>12</v>
      </c>
      <c r="D6136" t="s">
        <v>102</v>
      </c>
      <c r="E6136" t="s">
        <v>28986</v>
      </c>
      <c r="F6136">
        <v>3</v>
      </c>
    </row>
    <row r="6137" spans="1:6" x14ac:dyDescent="0.25">
      <c r="A6137" t="s">
        <v>48</v>
      </c>
      <c r="B6137">
        <v>2013</v>
      </c>
      <c r="C6137" t="s">
        <v>12</v>
      </c>
      <c r="D6137" t="s">
        <v>107</v>
      </c>
      <c r="E6137" t="s">
        <v>28987</v>
      </c>
      <c r="F6137">
        <v>2</v>
      </c>
    </row>
    <row r="6138" spans="1:6" x14ac:dyDescent="0.25">
      <c r="A6138" t="s">
        <v>48</v>
      </c>
      <c r="B6138">
        <v>2013</v>
      </c>
      <c r="C6138" t="s">
        <v>12</v>
      </c>
      <c r="D6138" t="s">
        <v>39</v>
      </c>
      <c r="E6138" t="s">
        <v>28988</v>
      </c>
      <c r="F6138">
        <v>2</v>
      </c>
    </row>
    <row r="6139" spans="1:6" x14ac:dyDescent="0.25">
      <c r="A6139" t="s">
        <v>48</v>
      </c>
      <c r="B6139">
        <v>2013</v>
      </c>
      <c r="C6139" t="s">
        <v>12</v>
      </c>
      <c r="D6139" t="s">
        <v>103</v>
      </c>
      <c r="E6139" t="s">
        <v>28989</v>
      </c>
      <c r="F6139">
        <v>20</v>
      </c>
    </row>
    <row r="6140" spans="1:6" x14ac:dyDescent="0.25">
      <c r="A6140" t="s">
        <v>48</v>
      </c>
      <c r="B6140">
        <v>2013</v>
      </c>
      <c r="C6140" t="s">
        <v>22</v>
      </c>
      <c r="D6140" t="s">
        <v>38</v>
      </c>
      <c r="E6140" t="s">
        <v>28990</v>
      </c>
      <c r="F6140">
        <v>2</v>
      </c>
    </row>
    <row r="6141" spans="1:6" x14ac:dyDescent="0.25">
      <c r="A6141" t="s">
        <v>48</v>
      </c>
      <c r="B6141">
        <v>2013</v>
      </c>
      <c r="C6141" t="s">
        <v>22</v>
      </c>
      <c r="D6141" t="s">
        <v>40</v>
      </c>
      <c r="E6141" t="s">
        <v>28991</v>
      </c>
      <c r="F6141">
        <v>4</v>
      </c>
    </row>
    <row r="6142" spans="1:6" x14ac:dyDescent="0.25">
      <c r="A6142" t="s">
        <v>48</v>
      </c>
      <c r="B6142">
        <v>2013</v>
      </c>
      <c r="C6142" t="s">
        <v>22</v>
      </c>
      <c r="D6142" t="s">
        <v>102</v>
      </c>
      <c r="E6142" t="s">
        <v>28992</v>
      </c>
      <c r="F6142">
        <v>12</v>
      </c>
    </row>
    <row r="6143" spans="1:6" x14ac:dyDescent="0.25">
      <c r="A6143" t="s">
        <v>48</v>
      </c>
      <c r="B6143">
        <v>2013</v>
      </c>
      <c r="C6143" t="s">
        <v>22</v>
      </c>
      <c r="D6143" t="s">
        <v>107</v>
      </c>
      <c r="E6143" t="s">
        <v>28993</v>
      </c>
      <c r="F6143">
        <v>6</v>
      </c>
    </row>
    <row r="6144" spans="1:6" x14ac:dyDescent="0.25">
      <c r="A6144" t="s">
        <v>48</v>
      </c>
      <c r="B6144">
        <v>2013</v>
      </c>
      <c r="C6144" t="s">
        <v>22</v>
      </c>
      <c r="D6144" t="s">
        <v>39</v>
      </c>
      <c r="E6144" t="s">
        <v>28994</v>
      </c>
      <c r="F6144">
        <v>1</v>
      </c>
    </row>
    <row r="6145" spans="1:6" x14ac:dyDescent="0.25">
      <c r="A6145" t="s">
        <v>48</v>
      </c>
      <c r="B6145">
        <v>2013</v>
      </c>
      <c r="C6145" t="s">
        <v>22</v>
      </c>
      <c r="D6145" t="s">
        <v>103</v>
      </c>
      <c r="E6145" t="s">
        <v>28995</v>
      </c>
      <c r="F6145">
        <v>78</v>
      </c>
    </row>
    <row r="6146" spans="1:6" x14ac:dyDescent="0.25">
      <c r="A6146" t="s">
        <v>48</v>
      </c>
      <c r="B6146">
        <v>2013</v>
      </c>
      <c r="C6146" t="s">
        <v>23</v>
      </c>
      <c r="D6146" t="s">
        <v>38</v>
      </c>
      <c r="E6146" t="s">
        <v>28996</v>
      </c>
      <c r="F6146">
        <v>1</v>
      </c>
    </row>
    <row r="6147" spans="1:6" x14ac:dyDescent="0.25">
      <c r="A6147" t="s">
        <v>48</v>
      </c>
      <c r="B6147">
        <v>2013</v>
      </c>
      <c r="C6147" t="s">
        <v>23</v>
      </c>
      <c r="D6147" t="s">
        <v>40</v>
      </c>
      <c r="E6147" t="s">
        <v>28997</v>
      </c>
      <c r="F6147">
        <v>6</v>
      </c>
    </row>
    <row r="6148" spans="1:6" x14ac:dyDescent="0.25">
      <c r="A6148" t="s">
        <v>48</v>
      </c>
      <c r="B6148">
        <v>2013</v>
      </c>
      <c r="C6148" t="s">
        <v>23</v>
      </c>
      <c r="D6148" t="s">
        <v>102</v>
      </c>
      <c r="E6148" t="s">
        <v>28998</v>
      </c>
      <c r="F6148">
        <v>12</v>
      </c>
    </row>
    <row r="6149" spans="1:6" x14ac:dyDescent="0.25">
      <c r="A6149" t="s">
        <v>48</v>
      </c>
      <c r="B6149">
        <v>2013</v>
      </c>
      <c r="C6149" t="s">
        <v>23</v>
      </c>
      <c r="D6149" t="s">
        <v>107</v>
      </c>
      <c r="E6149" t="s">
        <v>28999</v>
      </c>
      <c r="F6149">
        <v>11</v>
      </c>
    </row>
    <row r="6150" spans="1:6" x14ac:dyDescent="0.25">
      <c r="A6150" t="s">
        <v>48</v>
      </c>
      <c r="B6150">
        <v>2013</v>
      </c>
      <c r="C6150" t="s">
        <v>23</v>
      </c>
      <c r="D6150" t="s">
        <v>39</v>
      </c>
      <c r="E6150" t="s">
        <v>29000</v>
      </c>
      <c r="F6150">
        <v>5</v>
      </c>
    </row>
    <row r="6151" spans="1:6" x14ac:dyDescent="0.25">
      <c r="A6151" t="s">
        <v>48</v>
      </c>
      <c r="B6151">
        <v>2013</v>
      </c>
      <c r="C6151" t="s">
        <v>23</v>
      </c>
      <c r="D6151" t="s">
        <v>103</v>
      </c>
      <c r="E6151" t="s">
        <v>29001</v>
      </c>
      <c r="F6151">
        <v>107</v>
      </c>
    </row>
    <row r="6152" spans="1:6" x14ac:dyDescent="0.25">
      <c r="A6152" t="s">
        <v>48</v>
      </c>
      <c r="B6152">
        <v>2013</v>
      </c>
      <c r="C6152" t="s">
        <v>21</v>
      </c>
      <c r="D6152" t="s">
        <v>40</v>
      </c>
      <c r="E6152" t="s">
        <v>29002</v>
      </c>
      <c r="F6152">
        <v>2</v>
      </c>
    </row>
    <row r="6153" spans="1:6" x14ac:dyDescent="0.25">
      <c r="A6153" t="s">
        <v>48</v>
      </c>
      <c r="B6153">
        <v>2013</v>
      </c>
      <c r="C6153" t="s">
        <v>21</v>
      </c>
      <c r="D6153" t="s">
        <v>102</v>
      </c>
      <c r="E6153" t="s">
        <v>29003</v>
      </c>
      <c r="F6153">
        <v>1</v>
      </c>
    </row>
    <row r="6154" spans="1:6" x14ac:dyDescent="0.25">
      <c r="A6154" t="s">
        <v>48</v>
      </c>
      <c r="B6154">
        <v>2013</v>
      </c>
      <c r="C6154" t="s">
        <v>21</v>
      </c>
      <c r="D6154" t="s">
        <v>107</v>
      </c>
      <c r="E6154" t="s">
        <v>29004</v>
      </c>
      <c r="F6154">
        <v>1</v>
      </c>
    </row>
    <row r="6155" spans="1:6" x14ac:dyDescent="0.25">
      <c r="A6155" t="s">
        <v>48</v>
      </c>
      <c r="B6155">
        <v>2013</v>
      </c>
      <c r="C6155" t="s">
        <v>21</v>
      </c>
      <c r="D6155" t="s">
        <v>103</v>
      </c>
      <c r="E6155" t="s">
        <v>29005</v>
      </c>
      <c r="F6155">
        <v>33</v>
      </c>
    </row>
    <row r="6156" spans="1:6" x14ac:dyDescent="0.25">
      <c r="A6156" t="s">
        <v>48</v>
      </c>
      <c r="B6156">
        <v>2013</v>
      </c>
      <c r="C6156" t="s">
        <v>17</v>
      </c>
      <c r="D6156" t="s">
        <v>38</v>
      </c>
      <c r="E6156" t="s">
        <v>29006</v>
      </c>
      <c r="F6156">
        <v>2</v>
      </c>
    </row>
    <row r="6157" spans="1:6" x14ac:dyDescent="0.25">
      <c r="A6157" t="s">
        <v>48</v>
      </c>
      <c r="B6157">
        <v>2013</v>
      </c>
      <c r="C6157" t="s">
        <v>17</v>
      </c>
      <c r="D6157" t="s">
        <v>40</v>
      </c>
      <c r="E6157" t="s">
        <v>29007</v>
      </c>
      <c r="F6157">
        <v>5</v>
      </c>
    </row>
    <row r="6158" spans="1:6" x14ac:dyDescent="0.25">
      <c r="A6158" t="s">
        <v>48</v>
      </c>
      <c r="B6158">
        <v>2013</v>
      </c>
      <c r="C6158" t="s">
        <v>17</v>
      </c>
      <c r="D6158" t="s">
        <v>102</v>
      </c>
      <c r="E6158" t="s">
        <v>29008</v>
      </c>
      <c r="F6158">
        <v>28</v>
      </c>
    </row>
    <row r="6159" spans="1:6" x14ac:dyDescent="0.25">
      <c r="A6159" t="s">
        <v>48</v>
      </c>
      <c r="B6159">
        <v>2013</v>
      </c>
      <c r="C6159" t="s">
        <v>17</v>
      </c>
      <c r="D6159" t="s">
        <v>107</v>
      </c>
      <c r="E6159" t="s">
        <v>29009</v>
      </c>
      <c r="F6159">
        <v>35</v>
      </c>
    </row>
    <row r="6160" spans="1:6" x14ac:dyDescent="0.25">
      <c r="A6160" t="s">
        <v>48</v>
      </c>
      <c r="B6160">
        <v>2013</v>
      </c>
      <c r="C6160" t="s">
        <v>17</v>
      </c>
      <c r="D6160" t="s">
        <v>39</v>
      </c>
      <c r="E6160" t="s">
        <v>29010</v>
      </c>
      <c r="F6160">
        <v>8</v>
      </c>
    </row>
    <row r="6161" spans="1:6" x14ac:dyDescent="0.25">
      <c r="A6161" t="s">
        <v>48</v>
      </c>
      <c r="B6161">
        <v>2013</v>
      </c>
      <c r="C6161" t="s">
        <v>17</v>
      </c>
      <c r="D6161" t="s">
        <v>103</v>
      </c>
      <c r="E6161" t="s">
        <v>29011</v>
      </c>
      <c r="F6161">
        <v>189</v>
      </c>
    </row>
    <row r="6162" spans="1:6" x14ac:dyDescent="0.25">
      <c r="A6162" t="s">
        <v>48</v>
      </c>
      <c r="B6162">
        <v>2013</v>
      </c>
      <c r="C6162" t="s">
        <v>22852</v>
      </c>
      <c r="D6162" t="s">
        <v>107</v>
      </c>
      <c r="E6162" t="s">
        <v>29012</v>
      </c>
      <c r="F6162">
        <v>4</v>
      </c>
    </row>
    <row r="6163" spans="1:6" x14ac:dyDescent="0.25">
      <c r="A6163" t="s">
        <v>48</v>
      </c>
      <c r="B6163">
        <v>2013</v>
      </c>
      <c r="C6163" t="s">
        <v>15</v>
      </c>
      <c r="D6163" t="s">
        <v>102</v>
      </c>
      <c r="E6163" t="s">
        <v>29013</v>
      </c>
      <c r="F6163">
        <v>4</v>
      </c>
    </row>
    <row r="6164" spans="1:6" x14ac:dyDescent="0.25">
      <c r="A6164" t="s">
        <v>48</v>
      </c>
      <c r="B6164">
        <v>2013</v>
      </c>
      <c r="C6164" t="s">
        <v>15</v>
      </c>
      <c r="D6164" t="s">
        <v>103</v>
      </c>
      <c r="E6164" t="s">
        <v>29014</v>
      </c>
      <c r="F6164">
        <v>21</v>
      </c>
    </row>
    <row r="6165" spans="1:6" x14ac:dyDescent="0.25">
      <c r="A6165" t="s">
        <v>48</v>
      </c>
      <c r="B6165">
        <v>2013</v>
      </c>
      <c r="C6165" t="s">
        <v>19</v>
      </c>
      <c r="D6165" t="s">
        <v>38</v>
      </c>
      <c r="E6165" t="s">
        <v>29015</v>
      </c>
      <c r="F6165">
        <v>4</v>
      </c>
    </row>
    <row r="6166" spans="1:6" x14ac:dyDescent="0.25">
      <c r="A6166" t="s">
        <v>48</v>
      </c>
      <c r="B6166">
        <v>2013</v>
      </c>
      <c r="C6166" t="s">
        <v>19</v>
      </c>
      <c r="D6166" t="s">
        <v>40</v>
      </c>
      <c r="E6166" t="s">
        <v>29016</v>
      </c>
      <c r="F6166">
        <v>4</v>
      </c>
    </row>
    <row r="6167" spans="1:6" x14ac:dyDescent="0.25">
      <c r="A6167" t="s">
        <v>48</v>
      </c>
      <c r="B6167">
        <v>2013</v>
      </c>
      <c r="C6167" t="s">
        <v>19</v>
      </c>
      <c r="D6167" t="s">
        <v>102</v>
      </c>
      <c r="E6167" t="s">
        <v>29017</v>
      </c>
      <c r="F6167">
        <v>21</v>
      </c>
    </row>
    <row r="6168" spans="1:6" x14ac:dyDescent="0.25">
      <c r="A6168" t="s">
        <v>48</v>
      </c>
      <c r="B6168">
        <v>2013</v>
      </c>
      <c r="C6168" t="s">
        <v>19</v>
      </c>
      <c r="D6168" t="s">
        <v>107</v>
      </c>
      <c r="E6168" t="s">
        <v>29018</v>
      </c>
      <c r="F6168">
        <v>10</v>
      </c>
    </row>
    <row r="6169" spans="1:6" x14ac:dyDescent="0.25">
      <c r="A6169" t="s">
        <v>48</v>
      </c>
      <c r="B6169">
        <v>2013</v>
      </c>
      <c r="C6169" t="s">
        <v>19</v>
      </c>
      <c r="D6169" t="s">
        <v>39</v>
      </c>
      <c r="E6169" t="s">
        <v>29019</v>
      </c>
      <c r="F6169">
        <v>8</v>
      </c>
    </row>
    <row r="6170" spans="1:6" x14ac:dyDescent="0.25">
      <c r="A6170" t="s">
        <v>48</v>
      </c>
      <c r="B6170">
        <v>2013</v>
      </c>
      <c r="C6170" t="s">
        <v>19</v>
      </c>
      <c r="D6170" t="s">
        <v>103</v>
      </c>
      <c r="E6170" t="s">
        <v>29020</v>
      </c>
      <c r="F6170">
        <v>86</v>
      </c>
    </row>
    <row r="6171" spans="1:6" x14ac:dyDescent="0.25">
      <c r="A6171" t="s">
        <v>48</v>
      </c>
      <c r="B6171">
        <v>2013</v>
      </c>
      <c r="C6171" t="s">
        <v>20</v>
      </c>
      <c r="D6171" t="s">
        <v>102</v>
      </c>
      <c r="E6171" t="s">
        <v>29021</v>
      </c>
      <c r="F6171">
        <v>1</v>
      </c>
    </row>
    <row r="6172" spans="1:6" x14ac:dyDescent="0.25">
      <c r="A6172" t="s">
        <v>48</v>
      </c>
      <c r="B6172">
        <v>2013</v>
      </c>
      <c r="C6172" t="s">
        <v>20</v>
      </c>
      <c r="D6172" t="s">
        <v>107</v>
      </c>
      <c r="E6172" t="s">
        <v>29022</v>
      </c>
      <c r="F6172">
        <v>5</v>
      </c>
    </row>
    <row r="6173" spans="1:6" x14ac:dyDescent="0.25">
      <c r="A6173" t="s">
        <v>48</v>
      </c>
      <c r="B6173">
        <v>2013</v>
      </c>
      <c r="C6173" t="s">
        <v>20</v>
      </c>
      <c r="D6173" t="s">
        <v>103</v>
      </c>
      <c r="E6173" t="s">
        <v>29023</v>
      </c>
      <c r="F6173">
        <v>10</v>
      </c>
    </row>
    <row r="6174" spans="1:6" x14ac:dyDescent="0.25">
      <c r="A6174" t="s">
        <v>48</v>
      </c>
      <c r="B6174">
        <v>2013</v>
      </c>
      <c r="C6174" t="s">
        <v>18</v>
      </c>
      <c r="D6174" t="s">
        <v>40</v>
      </c>
      <c r="E6174" t="s">
        <v>29024</v>
      </c>
      <c r="F6174">
        <v>3</v>
      </c>
    </row>
    <row r="6175" spans="1:6" x14ac:dyDescent="0.25">
      <c r="A6175" t="s">
        <v>48</v>
      </c>
      <c r="B6175">
        <v>2013</v>
      </c>
      <c r="C6175" t="s">
        <v>18</v>
      </c>
      <c r="D6175" t="s">
        <v>102</v>
      </c>
      <c r="E6175" t="s">
        <v>29025</v>
      </c>
      <c r="F6175">
        <v>13</v>
      </c>
    </row>
    <row r="6176" spans="1:6" x14ac:dyDescent="0.25">
      <c r="A6176" t="s">
        <v>48</v>
      </c>
      <c r="B6176">
        <v>2013</v>
      </c>
      <c r="C6176" t="s">
        <v>18</v>
      </c>
      <c r="D6176" t="s">
        <v>107</v>
      </c>
      <c r="E6176" t="s">
        <v>29026</v>
      </c>
      <c r="F6176">
        <v>10</v>
      </c>
    </row>
    <row r="6177" spans="1:6" x14ac:dyDescent="0.25">
      <c r="A6177" t="s">
        <v>48</v>
      </c>
      <c r="B6177">
        <v>2013</v>
      </c>
      <c r="C6177" t="s">
        <v>18</v>
      </c>
      <c r="D6177" t="s">
        <v>39</v>
      </c>
      <c r="E6177" t="s">
        <v>29027</v>
      </c>
      <c r="F6177">
        <v>6</v>
      </c>
    </row>
    <row r="6178" spans="1:6" x14ac:dyDescent="0.25">
      <c r="A6178" t="s">
        <v>48</v>
      </c>
      <c r="B6178">
        <v>2013</v>
      </c>
      <c r="C6178" t="s">
        <v>18</v>
      </c>
      <c r="D6178" t="s">
        <v>103</v>
      </c>
      <c r="E6178" t="s">
        <v>29028</v>
      </c>
      <c r="F6178">
        <v>59</v>
      </c>
    </row>
    <row r="6179" spans="1:6" x14ac:dyDescent="0.25">
      <c r="A6179" t="s">
        <v>48</v>
      </c>
      <c r="B6179">
        <v>2014</v>
      </c>
      <c r="C6179" t="s">
        <v>14</v>
      </c>
      <c r="D6179" t="s">
        <v>38</v>
      </c>
      <c r="E6179" t="s">
        <v>29029</v>
      </c>
      <c r="F6179">
        <v>4</v>
      </c>
    </row>
    <row r="6180" spans="1:6" x14ac:dyDescent="0.25">
      <c r="A6180" t="s">
        <v>48</v>
      </c>
      <c r="B6180">
        <v>2014</v>
      </c>
      <c r="C6180" t="s">
        <v>14</v>
      </c>
      <c r="D6180" t="s">
        <v>40</v>
      </c>
      <c r="E6180" t="s">
        <v>29030</v>
      </c>
      <c r="F6180">
        <v>4</v>
      </c>
    </row>
    <row r="6181" spans="1:6" x14ac:dyDescent="0.25">
      <c r="A6181" t="s">
        <v>48</v>
      </c>
      <c r="B6181">
        <v>2014</v>
      </c>
      <c r="C6181" t="s">
        <v>14</v>
      </c>
      <c r="D6181" t="s">
        <v>102</v>
      </c>
      <c r="E6181" t="s">
        <v>29031</v>
      </c>
      <c r="F6181">
        <v>34</v>
      </c>
    </row>
    <row r="6182" spans="1:6" x14ac:dyDescent="0.25">
      <c r="A6182" t="s">
        <v>48</v>
      </c>
      <c r="B6182">
        <v>2014</v>
      </c>
      <c r="C6182" t="s">
        <v>14</v>
      </c>
      <c r="D6182" t="s">
        <v>107</v>
      </c>
      <c r="E6182" t="s">
        <v>29032</v>
      </c>
      <c r="F6182">
        <v>51</v>
      </c>
    </row>
    <row r="6183" spans="1:6" x14ac:dyDescent="0.25">
      <c r="A6183" t="s">
        <v>48</v>
      </c>
      <c r="B6183">
        <v>2014</v>
      </c>
      <c r="C6183" t="s">
        <v>14</v>
      </c>
      <c r="D6183" t="s">
        <v>39</v>
      </c>
      <c r="E6183" t="s">
        <v>29033</v>
      </c>
      <c r="F6183">
        <v>21</v>
      </c>
    </row>
    <row r="6184" spans="1:6" x14ac:dyDescent="0.25">
      <c r="A6184" t="s">
        <v>48</v>
      </c>
      <c r="B6184">
        <v>2014</v>
      </c>
      <c r="C6184" t="s">
        <v>14</v>
      </c>
      <c r="D6184" t="s">
        <v>103</v>
      </c>
      <c r="E6184" t="s">
        <v>29034</v>
      </c>
      <c r="F6184">
        <v>210</v>
      </c>
    </row>
    <row r="6185" spans="1:6" x14ac:dyDescent="0.25">
      <c r="A6185" t="s">
        <v>48</v>
      </c>
      <c r="B6185">
        <v>2014</v>
      </c>
      <c r="C6185" t="s">
        <v>12</v>
      </c>
      <c r="D6185" t="s">
        <v>102</v>
      </c>
      <c r="E6185" t="s">
        <v>29035</v>
      </c>
      <c r="F6185">
        <v>7</v>
      </c>
    </row>
    <row r="6186" spans="1:6" x14ac:dyDescent="0.25">
      <c r="A6186" t="s">
        <v>48</v>
      </c>
      <c r="B6186">
        <v>2014</v>
      </c>
      <c r="C6186" t="s">
        <v>12</v>
      </c>
      <c r="D6186" t="s">
        <v>107</v>
      </c>
      <c r="E6186" t="s">
        <v>29036</v>
      </c>
      <c r="F6186">
        <v>1</v>
      </c>
    </row>
    <row r="6187" spans="1:6" x14ac:dyDescent="0.25">
      <c r="A6187" t="s">
        <v>48</v>
      </c>
      <c r="B6187">
        <v>2014</v>
      </c>
      <c r="C6187" t="s">
        <v>12</v>
      </c>
      <c r="D6187" t="s">
        <v>103</v>
      </c>
      <c r="E6187" t="s">
        <v>29037</v>
      </c>
      <c r="F6187">
        <v>19</v>
      </c>
    </row>
    <row r="6188" spans="1:6" x14ac:dyDescent="0.25">
      <c r="A6188" t="s">
        <v>48</v>
      </c>
      <c r="B6188">
        <v>2014</v>
      </c>
      <c r="C6188" t="s">
        <v>22</v>
      </c>
      <c r="D6188" t="s">
        <v>38</v>
      </c>
      <c r="E6188" t="s">
        <v>29038</v>
      </c>
      <c r="F6188">
        <v>1</v>
      </c>
    </row>
    <row r="6189" spans="1:6" x14ac:dyDescent="0.25">
      <c r="A6189" t="s">
        <v>48</v>
      </c>
      <c r="B6189">
        <v>2014</v>
      </c>
      <c r="C6189" t="s">
        <v>22</v>
      </c>
      <c r="D6189" t="s">
        <v>40</v>
      </c>
      <c r="E6189" t="s">
        <v>29039</v>
      </c>
      <c r="F6189">
        <v>4</v>
      </c>
    </row>
    <row r="6190" spans="1:6" x14ac:dyDescent="0.25">
      <c r="A6190" t="s">
        <v>48</v>
      </c>
      <c r="B6190">
        <v>2014</v>
      </c>
      <c r="C6190" t="s">
        <v>22</v>
      </c>
      <c r="D6190" t="s">
        <v>102</v>
      </c>
      <c r="E6190" t="s">
        <v>29040</v>
      </c>
      <c r="F6190">
        <v>11</v>
      </c>
    </row>
    <row r="6191" spans="1:6" x14ac:dyDescent="0.25">
      <c r="A6191" t="s">
        <v>48</v>
      </c>
      <c r="B6191">
        <v>2014</v>
      </c>
      <c r="C6191" t="s">
        <v>22</v>
      </c>
      <c r="D6191" t="s">
        <v>107</v>
      </c>
      <c r="E6191" t="s">
        <v>29041</v>
      </c>
      <c r="F6191">
        <v>10</v>
      </c>
    </row>
    <row r="6192" spans="1:6" x14ac:dyDescent="0.25">
      <c r="A6192" t="s">
        <v>48</v>
      </c>
      <c r="B6192">
        <v>2014</v>
      </c>
      <c r="C6192" t="s">
        <v>22</v>
      </c>
      <c r="D6192" t="s">
        <v>39</v>
      </c>
      <c r="E6192" t="s">
        <v>29042</v>
      </c>
      <c r="F6192">
        <v>2</v>
      </c>
    </row>
    <row r="6193" spans="1:6" x14ac:dyDescent="0.25">
      <c r="A6193" t="s">
        <v>48</v>
      </c>
      <c r="B6193">
        <v>2014</v>
      </c>
      <c r="C6193" t="s">
        <v>22</v>
      </c>
      <c r="D6193" t="s">
        <v>103</v>
      </c>
      <c r="E6193" t="s">
        <v>29043</v>
      </c>
      <c r="F6193">
        <v>65</v>
      </c>
    </row>
    <row r="6194" spans="1:6" x14ac:dyDescent="0.25">
      <c r="A6194" t="s">
        <v>48</v>
      </c>
      <c r="B6194">
        <v>2014</v>
      </c>
      <c r="C6194" t="s">
        <v>23</v>
      </c>
      <c r="D6194" t="s">
        <v>38</v>
      </c>
      <c r="E6194" t="s">
        <v>29044</v>
      </c>
      <c r="F6194">
        <v>2</v>
      </c>
    </row>
    <row r="6195" spans="1:6" x14ac:dyDescent="0.25">
      <c r="A6195" t="s">
        <v>48</v>
      </c>
      <c r="B6195">
        <v>2014</v>
      </c>
      <c r="C6195" t="s">
        <v>23</v>
      </c>
      <c r="D6195" t="s">
        <v>40</v>
      </c>
      <c r="E6195" t="s">
        <v>29045</v>
      </c>
      <c r="F6195">
        <v>3</v>
      </c>
    </row>
    <row r="6196" spans="1:6" x14ac:dyDescent="0.25">
      <c r="A6196" t="s">
        <v>48</v>
      </c>
      <c r="B6196">
        <v>2014</v>
      </c>
      <c r="C6196" t="s">
        <v>23</v>
      </c>
      <c r="D6196" t="s">
        <v>102</v>
      </c>
      <c r="E6196" t="s">
        <v>29046</v>
      </c>
      <c r="F6196">
        <v>13</v>
      </c>
    </row>
    <row r="6197" spans="1:6" x14ac:dyDescent="0.25">
      <c r="A6197" t="s">
        <v>48</v>
      </c>
      <c r="B6197">
        <v>2014</v>
      </c>
      <c r="C6197" t="s">
        <v>23</v>
      </c>
      <c r="D6197" t="s">
        <v>107</v>
      </c>
      <c r="E6197" t="s">
        <v>29047</v>
      </c>
      <c r="F6197">
        <v>7</v>
      </c>
    </row>
    <row r="6198" spans="1:6" x14ac:dyDescent="0.25">
      <c r="A6198" t="s">
        <v>48</v>
      </c>
      <c r="B6198">
        <v>2014</v>
      </c>
      <c r="C6198" t="s">
        <v>23</v>
      </c>
      <c r="D6198" t="s">
        <v>39</v>
      </c>
      <c r="E6198" t="s">
        <v>29048</v>
      </c>
      <c r="F6198">
        <v>8</v>
      </c>
    </row>
    <row r="6199" spans="1:6" x14ac:dyDescent="0.25">
      <c r="A6199" t="s">
        <v>48</v>
      </c>
      <c r="B6199">
        <v>2014</v>
      </c>
      <c r="C6199" t="s">
        <v>23</v>
      </c>
      <c r="D6199" t="s">
        <v>103</v>
      </c>
      <c r="E6199" t="s">
        <v>29049</v>
      </c>
      <c r="F6199">
        <v>71</v>
      </c>
    </row>
    <row r="6200" spans="1:6" x14ac:dyDescent="0.25">
      <c r="A6200" t="s">
        <v>48</v>
      </c>
      <c r="B6200">
        <v>2014</v>
      </c>
      <c r="C6200" t="s">
        <v>21</v>
      </c>
      <c r="D6200" t="s">
        <v>40</v>
      </c>
      <c r="E6200" t="s">
        <v>29050</v>
      </c>
      <c r="F6200">
        <v>1</v>
      </c>
    </row>
    <row r="6201" spans="1:6" x14ac:dyDescent="0.25">
      <c r="A6201" t="s">
        <v>48</v>
      </c>
      <c r="B6201">
        <v>2014</v>
      </c>
      <c r="C6201" t="s">
        <v>21</v>
      </c>
      <c r="D6201" t="s">
        <v>102</v>
      </c>
      <c r="E6201" t="s">
        <v>29051</v>
      </c>
      <c r="F6201">
        <v>2</v>
      </c>
    </row>
    <row r="6202" spans="1:6" x14ac:dyDescent="0.25">
      <c r="A6202" t="s">
        <v>48</v>
      </c>
      <c r="B6202">
        <v>2014</v>
      </c>
      <c r="C6202" t="s">
        <v>21</v>
      </c>
      <c r="D6202" t="s">
        <v>107</v>
      </c>
      <c r="E6202" t="s">
        <v>29052</v>
      </c>
      <c r="F6202">
        <v>1</v>
      </c>
    </row>
    <row r="6203" spans="1:6" x14ac:dyDescent="0.25">
      <c r="A6203" t="s">
        <v>48</v>
      </c>
      <c r="B6203">
        <v>2014</v>
      </c>
      <c r="C6203" t="s">
        <v>21</v>
      </c>
      <c r="D6203" t="s">
        <v>103</v>
      </c>
      <c r="E6203" t="s">
        <v>29053</v>
      </c>
      <c r="F6203">
        <v>39</v>
      </c>
    </row>
    <row r="6204" spans="1:6" x14ac:dyDescent="0.25">
      <c r="A6204" t="s">
        <v>48</v>
      </c>
      <c r="B6204">
        <v>2014</v>
      </c>
      <c r="C6204" t="s">
        <v>17</v>
      </c>
      <c r="D6204" t="s">
        <v>38</v>
      </c>
      <c r="E6204" t="s">
        <v>29054</v>
      </c>
      <c r="F6204">
        <v>9</v>
      </c>
    </row>
    <row r="6205" spans="1:6" x14ac:dyDescent="0.25">
      <c r="A6205" t="s">
        <v>48</v>
      </c>
      <c r="B6205">
        <v>2014</v>
      </c>
      <c r="C6205" t="s">
        <v>17</v>
      </c>
      <c r="D6205" t="s">
        <v>40</v>
      </c>
      <c r="E6205" t="s">
        <v>29055</v>
      </c>
      <c r="F6205">
        <v>4</v>
      </c>
    </row>
    <row r="6206" spans="1:6" x14ac:dyDescent="0.25">
      <c r="A6206" t="s">
        <v>48</v>
      </c>
      <c r="B6206">
        <v>2014</v>
      </c>
      <c r="C6206" t="s">
        <v>17</v>
      </c>
      <c r="D6206" t="s">
        <v>102</v>
      </c>
      <c r="E6206" t="s">
        <v>29056</v>
      </c>
      <c r="F6206">
        <v>36</v>
      </c>
    </row>
    <row r="6207" spans="1:6" x14ac:dyDescent="0.25">
      <c r="A6207" t="s">
        <v>48</v>
      </c>
      <c r="B6207">
        <v>2014</v>
      </c>
      <c r="C6207" t="s">
        <v>17</v>
      </c>
      <c r="D6207" t="s">
        <v>107</v>
      </c>
      <c r="E6207" t="s">
        <v>29057</v>
      </c>
      <c r="F6207">
        <v>41</v>
      </c>
    </row>
    <row r="6208" spans="1:6" x14ac:dyDescent="0.25">
      <c r="A6208" t="s">
        <v>48</v>
      </c>
      <c r="B6208">
        <v>2014</v>
      </c>
      <c r="C6208" t="s">
        <v>17</v>
      </c>
      <c r="D6208" t="s">
        <v>39</v>
      </c>
      <c r="E6208" t="s">
        <v>29058</v>
      </c>
      <c r="F6208">
        <v>9</v>
      </c>
    </row>
    <row r="6209" spans="1:6" x14ac:dyDescent="0.25">
      <c r="A6209" t="s">
        <v>48</v>
      </c>
      <c r="B6209">
        <v>2014</v>
      </c>
      <c r="C6209" t="s">
        <v>17</v>
      </c>
      <c r="D6209" t="s">
        <v>103</v>
      </c>
      <c r="E6209" t="s">
        <v>29059</v>
      </c>
      <c r="F6209">
        <v>205</v>
      </c>
    </row>
    <row r="6210" spans="1:6" x14ac:dyDescent="0.25">
      <c r="A6210" t="s">
        <v>48</v>
      </c>
      <c r="B6210">
        <v>2014</v>
      </c>
      <c r="C6210" t="s">
        <v>22852</v>
      </c>
      <c r="D6210" t="s">
        <v>102</v>
      </c>
      <c r="E6210" t="s">
        <v>29060</v>
      </c>
      <c r="F6210">
        <v>3</v>
      </c>
    </row>
    <row r="6211" spans="1:6" x14ac:dyDescent="0.25">
      <c r="A6211" t="s">
        <v>48</v>
      </c>
      <c r="B6211">
        <v>2014</v>
      </c>
      <c r="C6211" t="s">
        <v>22852</v>
      </c>
      <c r="D6211" t="s">
        <v>107</v>
      </c>
      <c r="E6211" t="s">
        <v>29061</v>
      </c>
      <c r="F6211">
        <v>4</v>
      </c>
    </row>
    <row r="6212" spans="1:6" x14ac:dyDescent="0.25">
      <c r="A6212" t="s">
        <v>48</v>
      </c>
      <c r="B6212">
        <v>2014</v>
      </c>
      <c r="C6212" t="s">
        <v>22852</v>
      </c>
      <c r="D6212" t="s">
        <v>103</v>
      </c>
      <c r="E6212" t="s">
        <v>29062</v>
      </c>
      <c r="F6212">
        <v>24</v>
      </c>
    </row>
    <row r="6213" spans="1:6" x14ac:dyDescent="0.25">
      <c r="A6213" t="s">
        <v>48</v>
      </c>
      <c r="B6213">
        <v>2014</v>
      </c>
      <c r="C6213" t="s">
        <v>19</v>
      </c>
      <c r="D6213" t="s">
        <v>40</v>
      </c>
      <c r="E6213" t="s">
        <v>29063</v>
      </c>
      <c r="F6213">
        <v>4</v>
      </c>
    </row>
    <row r="6214" spans="1:6" x14ac:dyDescent="0.25">
      <c r="A6214" t="s">
        <v>48</v>
      </c>
      <c r="B6214">
        <v>2014</v>
      </c>
      <c r="C6214" t="s">
        <v>19</v>
      </c>
      <c r="D6214" t="s">
        <v>102</v>
      </c>
      <c r="E6214" t="s">
        <v>29064</v>
      </c>
      <c r="F6214">
        <v>9</v>
      </c>
    </row>
    <row r="6215" spans="1:6" x14ac:dyDescent="0.25">
      <c r="A6215" t="s">
        <v>48</v>
      </c>
      <c r="B6215">
        <v>2014</v>
      </c>
      <c r="C6215" t="s">
        <v>19</v>
      </c>
      <c r="D6215" t="s">
        <v>107</v>
      </c>
      <c r="E6215" t="s">
        <v>29065</v>
      </c>
      <c r="F6215">
        <v>11</v>
      </c>
    </row>
    <row r="6216" spans="1:6" x14ac:dyDescent="0.25">
      <c r="A6216" t="s">
        <v>48</v>
      </c>
      <c r="B6216">
        <v>2014</v>
      </c>
      <c r="C6216" t="s">
        <v>19</v>
      </c>
      <c r="D6216" t="s">
        <v>39</v>
      </c>
      <c r="E6216" t="s">
        <v>29066</v>
      </c>
      <c r="F6216">
        <v>13</v>
      </c>
    </row>
    <row r="6217" spans="1:6" x14ac:dyDescent="0.25">
      <c r="A6217" t="s">
        <v>48</v>
      </c>
      <c r="B6217">
        <v>2014</v>
      </c>
      <c r="C6217" t="s">
        <v>19</v>
      </c>
      <c r="D6217" t="s">
        <v>103</v>
      </c>
      <c r="E6217" t="s">
        <v>29067</v>
      </c>
      <c r="F6217">
        <v>88</v>
      </c>
    </row>
    <row r="6218" spans="1:6" x14ac:dyDescent="0.25">
      <c r="A6218" t="s">
        <v>48</v>
      </c>
      <c r="B6218">
        <v>2014</v>
      </c>
      <c r="C6218" t="s">
        <v>20</v>
      </c>
      <c r="D6218" t="s">
        <v>102</v>
      </c>
      <c r="E6218" t="s">
        <v>29068</v>
      </c>
      <c r="F6218">
        <v>4</v>
      </c>
    </row>
    <row r="6219" spans="1:6" x14ac:dyDescent="0.25">
      <c r="A6219" t="s">
        <v>48</v>
      </c>
      <c r="B6219">
        <v>2014</v>
      </c>
      <c r="C6219" t="s">
        <v>20</v>
      </c>
      <c r="D6219" t="s">
        <v>107</v>
      </c>
      <c r="E6219" t="s">
        <v>29069</v>
      </c>
      <c r="F6219">
        <v>4</v>
      </c>
    </row>
    <row r="6220" spans="1:6" x14ac:dyDescent="0.25">
      <c r="A6220" t="s">
        <v>48</v>
      </c>
      <c r="B6220">
        <v>2014</v>
      </c>
      <c r="C6220" t="s">
        <v>20</v>
      </c>
      <c r="D6220" t="s">
        <v>39</v>
      </c>
      <c r="E6220" t="s">
        <v>29070</v>
      </c>
      <c r="F6220">
        <v>1</v>
      </c>
    </row>
    <row r="6221" spans="1:6" x14ac:dyDescent="0.25">
      <c r="A6221" t="s">
        <v>48</v>
      </c>
      <c r="B6221">
        <v>2014</v>
      </c>
      <c r="C6221" t="s">
        <v>20</v>
      </c>
      <c r="D6221" t="s">
        <v>103</v>
      </c>
      <c r="E6221" t="s">
        <v>29071</v>
      </c>
      <c r="F6221">
        <v>24</v>
      </c>
    </row>
    <row r="6222" spans="1:6" x14ac:dyDescent="0.25">
      <c r="A6222" t="s">
        <v>48</v>
      </c>
      <c r="B6222">
        <v>2014</v>
      </c>
      <c r="C6222" t="s">
        <v>18</v>
      </c>
      <c r="D6222" t="s">
        <v>38</v>
      </c>
      <c r="E6222" t="s">
        <v>29072</v>
      </c>
      <c r="F6222">
        <v>3</v>
      </c>
    </row>
    <row r="6223" spans="1:6" x14ac:dyDescent="0.25">
      <c r="A6223" t="s">
        <v>48</v>
      </c>
      <c r="B6223">
        <v>2014</v>
      </c>
      <c r="C6223" t="s">
        <v>18</v>
      </c>
      <c r="D6223" t="s">
        <v>40</v>
      </c>
      <c r="E6223" t="s">
        <v>29073</v>
      </c>
      <c r="F6223">
        <v>2</v>
      </c>
    </row>
    <row r="6224" spans="1:6" x14ac:dyDescent="0.25">
      <c r="A6224" t="s">
        <v>48</v>
      </c>
      <c r="B6224">
        <v>2014</v>
      </c>
      <c r="C6224" t="s">
        <v>18</v>
      </c>
      <c r="D6224" t="s">
        <v>102</v>
      </c>
      <c r="E6224" t="s">
        <v>29074</v>
      </c>
      <c r="F6224">
        <v>9</v>
      </c>
    </row>
    <row r="6225" spans="1:6" x14ac:dyDescent="0.25">
      <c r="A6225" t="s">
        <v>48</v>
      </c>
      <c r="B6225">
        <v>2014</v>
      </c>
      <c r="C6225" t="s">
        <v>18</v>
      </c>
      <c r="D6225" t="s">
        <v>107</v>
      </c>
      <c r="E6225" t="s">
        <v>29075</v>
      </c>
      <c r="F6225">
        <v>6</v>
      </c>
    </row>
    <row r="6226" spans="1:6" x14ac:dyDescent="0.25">
      <c r="A6226" t="s">
        <v>48</v>
      </c>
      <c r="B6226">
        <v>2014</v>
      </c>
      <c r="C6226" t="s">
        <v>18</v>
      </c>
      <c r="D6226" t="s">
        <v>39</v>
      </c>
      <c r="E6226" t="s">
        <v>29076</v>
      </c>
      <c r="F6226">
        <v>6</v>
      </c>
    </row>
    <row r="6227" spans="1:6" x14ac:dyDescent="0.25">
      <c r="A6227" t="s">
        <v>48</v>
      </c>
      <c r="B6227">
        <v>2014</v>
      </c>
      <c r="C6227" t="s">
        <v>18</v>
      </c>
      <c r="D6227" t="s">
        <v>103</v>
      </c>
      <c r="E6227" t="s">
        <v>29077</v>
      </c>
      <c r="F6227">
        <v>56</v>
      </c>
    </row>
    <row r="6228" spans="1:6" x14ac:dyDescent="0.25">
      <c r="A6228" t="s">
        <v>34</v>
      </c>
      <c r="B6228">
        <v>2010</v>
      </c>
      <c r="C6228" t="s">
        <v>14</v>
      </c>
      <c r="D6228" t="s">
        <v>38</v>
      </c>
      <c r="E6228" t="s">
        <v>29078</v>
      </c>
      <c r="F6228">
        <v>141</v>
      </c>
    </row>
    <row r="6229" spans="1:6" x14ac:dyDescent="0.25">
      <c r="A6229" t="s">
        <v>34</v>
      </c>
      <c r="B6229">
        <v>2010</v>
      </c>
      <c r="C6229" t="s">
        <v>14</v>
      </c>
      <c r="D6229" t="s">
        <v>40</v>
      </c>
      <c r="E6229" t="s">
        <v>29079</v>
      </c>
      <c r="F6229">
        <v>179</v>
      </c>
    </row>
    <row r="6230" spans="1:6" x14ac:dyDescent="0.25">
      <c r="A6230" t="s">
        <v>34</v>
      </c>
      <c r="B6230">
        <v>2010</v>
      </c>
      <c r="C6230" t="s">
        <v>14</v>
      </c>
      <c r="D6230" t="s">
        <v>102</v>
      </c>
      <c r="E6230" t="s">
        <v>29080</v>
      </c>
      <c r="F6230">
        <v>705</v>
      </c>
    </row>
    <row r="6231" spans="1:6" x14ac:dyDescent="0.25">
      <c r="A6231" t="s">
        <v>34</v>
      </c>
      <c r="B6231">
        <v>2010</v>
      </c>
      <c r="C6231" t="s">
        <v>14</v>
      </c>
      <c r="D6231" t="s">
        <v>107</v>
      </c>
      <c r="E6231" t="s">
        <v>29081</v>
      </c>
      <c r="F6231">
        <v>1052</v>
      </c>
    </row>
    <row r="6232" spans="1:6" x14ac:dyDescent="0.25">
      <c r="A6232" t="s">
        <v>34</v>
      </c>
      <c r="B6232">
        <v>2010</v>
      </c>
      <c r="C6232" t="s">
        <v>14</v>
      </c>
      <c r="D6232" t="s">
        <v>39</v>
      </c>
      <c r="E6232" t="s">
        <v>29082</v>
      </c>
      <c r="F6232">
        <v>589</v>
      </c>
    </row>
    <row r="6233" spans="1:6" x14ac:dyDescent="0.25">
      <c r="A6233" t="s">
        <v>34</v>
      </c>
      <c r="B6233">
        <v>2010</v>
      </c>
      <c r="C6233" t="s">
        <v>14</v>
      </c>
      <c r="D6233" t="s">
        <v>103</v>
      </c>
      <c r="E6233" t="s">
        <v>29083</v>
      </c>
      <c r="F6233">
        <v>8137</v>
      </c>
    </row>
    <row r="6234" spans="1:6" x14ac:dyDescent="0.25">
      <c r="A6234" t="s">
        <v>34</v>
      </c>
      <c r="B6234">
        <v>2010</v>
      </c>
      <c r="C6234" t="s">
        <v>12</v>
      </c>
      <c r="D6234" t="s">
        <v>38</v>
      </c>
      <c r="E6234" t="s">
        <v>29084</v>
      </c>
      <c r="F6234">
        <v>3</v>
      </c>
    </row>
    <row r="6235" spans="1:6" x14ac:dyDescent="0.25">
      <c r="A6235" t="s">
        <v>34</v>
      </c>
      <c r="B6235">
        <v>2010</v>
      </c>
      <c r="C6235" t="s">
        <v>12</v>
      </c>
      <c r="D6235" t="s">
        <v>40</v>
      </c>
      <c r="E6235" t="s">
        <v>29085</v>
      </c>
      <c r="F6235">
        <v>13</v>
      </c>
    </row>
    <row r="6236" spans="1:6" x14ac:dyDescent="0.25">
      <c r="A6236" t="s">
        <v>34</v>
      </c>
      <c r="B6236">
        <v>2010</v>
      </c>
      <c r="C6236" t="s">
        <v>12</v>
      </c>
      <c r="D6236" t="s">
        <v>102</v>
      </c>
      <c r="E6236" t="s">
        <v>29086</v>
      </c>
      <c r="F6236">
        <v>79</v>
      </c>
    </row>
    <row r="6237" spans="1:6" x14ac:dyDescent="0.25">
      <c r="A6237" t="s">
        <v>34</v>
      </c>
      <c r="B6237">
        <v>2010</v>
      </c>
      <c r="C6237" t="s">
        <v>12</v>
      </c>
      <c r="D6237" t="s">
        <v>107</v>
      </c>
      <c r="E6237" t="s">
        <v>29087</v>
      </c>
      <c r="F6237">
        <v>109</v>
      </c>
    </row>
    <row r="6238" spans="1:6" x14ac:dyDescent="0.25">
      <c r="A6238" t="s">
        <v>34</v>
      </c>
      <c r="B6238">
        <v>2010</v>
      </c>
      <c r="C6238" t="s">
        <v>12</v>
      </c>
      <c r="D6238" t="s">
        <v>39</v>
      </c>
      <c r="E6238" t="s">
        <v>29088</v>
      </c>
      <c r="F6238">
        <v>89</v>
      </c>
    </row>
    <row r="6239" spans="1:6" x14ac:dyDescent="0.25">
      <c r="A6239" t="s">
        <v>34</v>
      </c>
      <c r="B6239">
        <v>2010</v>
      </c>
      <c r="C6239" t="s">
        <v>12</v>
      </c>
      <c r="D6239" t="s">
        <v>103</v>
      </c>
      <c r="E6239" t="s">
        <v>29089</v>
      </c>
      <c r="F6239">
        <v>1044</v>
      </c>
    </row>
    <row r="6240" spans="1:6" x14ac:dyDescent="0.25">
      <c r="A6240" t="s">
        <v>34</v>
      </c>
      <c r="B6240">
        <v>2010</v>
      </c>
      <c r="C6240" t="s">
        <v>22</v>
      </c>
      <c r="D6240" t="s">
        <v>38</v>
      </c>
      <c r="E6240" t="s">
        <v>29090</v>
      </c>
      <c r="F6240">
        <v>237</v>
      </c>
    </row>
    <row r="6241" spans="1:6" x14ac:dyDescent="0.25">
      <c r="A6241" t="s">
        <v>34</v>
      </c>
      <c r="B6241">
        <v>2010</v>
      </c>
      <c r="C6241" t="s">
        <v>22</v>
      </c>
      <c r="D6241" t="s">
        <v>40</v>
      </c>
      <c r="E6241" t="s">
        <v>29091</v>
      </c>
      <c r="F6241">
        <v>201</v>
      </c>
    </row>
    <row r="6242" spans="1:6" x14ac:dyDescent="0.25">
      <c r="A6242" t="s">
        <v>34</v>
      </c>
      <c r="B6242">
        <v>2010</v>
      </c>
      <c r="C6242" t="s">
        <v>22</v>
      </c>
      <c r="D6242" t="s">
        <v>102</v>
      </c>
      <c r="E6242" t="s">
        <v>29092</v>
      </c>
      <c r="F6242">
        <v>562</v>
      </c>
    </row>
    <row r="6243" spans="1:6" x14ac:dyDescent="0.25">
      <c r="A6243" t="s">
        <v>34</v>
      </c>
      <c r="B6243">
        <v>2010</v>
      </c>
      <c r="C6243" t="s">
        <v>22</v>
      </c>
      <c r="D6243" t="s">
        <v>107</v>
      </c>
      <c r="E6243" t="s">
        <v>29093</v>
      </c>
      <c r="F6243">
        <v>583</v>
      </c>
    </row>
    <row r="6244" spans="1:6" x14ac:dyDescent="0.25">
      <c r="A6244" t="s">
        <v>34</v>
      </c>
      <c r="B6244">
        <v>2010</v>
      </c>
      <c r="C6244" t="s">
        <v>22</v>
      </c>
      <c r="D6244" t="s">
        <v>39</v>
      </c>
      <c r="E6244" t="s">
        <v>29094</v>
      </c>
      <c r="F6244">
        <v>932</v>
      </c>
    </row>
    <row r="6245" spans="1:6" x14ac:dyDescent="0.25">
      <c r="A6245" t="s">
        <v>34</v>
      </c>
      <c r="B6245">
        <v>2010</v>
      </c>
      <c r="C6245" t="s">
        <v>22</v>
      </c>
      <c r="D6245" t="s">
        <v>103</v>
      </c>
      <c r="E6245" t="s">
        <v>29095</v>
      </c>
      <c r="F6245">
        <v>6315</v>
      </c>
    </row>
    <row r="6246" spans="1:6" x14ac:dyDescent="0.25">
      <c r="A6246" t="s">
        <v>34</v>
      </c>
      <c r="B6246">
        <v>2010</v>
      </c>
      <c r="C6246" t="s">
        <v>23</v>
      </c>
      <c r="D6246" t="s">
        <v>38</v>
      </c>
      <c r="E6246" t="s">
        <v>29096</v>
      </c>
      <c r="F6246">
        <v>132</v>
      </c>
    </row>
    <row r="6247" spans="1:6" x14ac:dyDescent="0.25">
      <c r="A6247" t="s">
        <v>34</v>
      </c>
      <c r="B6247">
        <v>2010</v>
      </c>
      <c r="C6247" t="s">
        <v>23</v>
      </c>
      <c r="D6247" t="s">
        <v>40</v>
      </c>
      <c r="E6247" t="s">
        <v>29097</v>
      </c>
      <c r="F6247">
        <v>125</v>
      </c>
    </row>
    <row r="6248" spans="1:6" x14ac:dyDescent="0.25">
      <c r="A6248" t="s">
        <v>34</v>
      </c>
      <c r="B6248">
        <v>2010</v>
      </c>
      <c r="C6248" t="s">
        <v>23</v>
      </c>
      <c r="D6248" t="s">
        <v>102</v>
      </c>
      <c r="E6248" t="s">
        <v>29098</v>
      </c>
      <c r="F6248">
        <v>405</v>
      </c>
    </row>
    <row r="6249" spans="1:6" x14ac:dyDescent="0.25">
      <c r="A6249" t="s">
        <v>34</v>
      </c>
      <c r="B6249">
        <v>2010</v>
      </c>
      <c r="C6249" t="s">
        <v>23</v>
      </c>
      <c r="D6249" t="s">
        <v>107</v>
      </c>
      <c r="E6249" t="s">
        <v>29099</v>
      </c>
      <c r="F6249">
        <v>476</v>
      </c>
    </row>
    <row r="6250" spans="1:6" x14ac:dyDescent="0.25">
      <c r="A6250" t="s">
        <v>34</v>
      </c>
      <c r="B6250">
        <v>2010</v>
      </c>
      <c r="C6250" t="s">
        <v>23</v>
      </c>
      <c r="D6250" t="s">
        <v>39</v>
      </c>
      <c r="E6250" t="s">
        <v>29100</v>
      </c>
      <c r="F6250">
        <v>462</v>
      </c>
    </row>
    <row r="6251" spans="1:6" x14ac:dyDescent="0.25">
      <c r="A6251" t="s">
        <v>34</v>
      </c>
      <c r="B6251">
        <v>2010</v>
      </c>
      <c r="C6251" t="s">
        <v>23</v>
      </c>
      <c r="D6251" t="s">
        <v>103</v>
      </c>
      <c r="E6251" t="s">
        <v>29101</v>
      </c>
      <c r="F6251">
        <v>5286</v>
      </c>
    </row>
    <row r="6252" spans="1:6" x14ac:dyDescent="0.25">
      <c r="A6252" t="s">
        <v>34</v>
      </c>
      <c r="B6252">
        <v>2010</v>
      </c>
      <c r="C6252" t="s">
        <v>21</v>
      </c>
      <c r="D6252" t="s">
        <v>38</v>
      </c>
      <c r="E6252" t="s">
        <v>29102</v>
      </c>
      <c r="F6252">
        <v>137</v>
      </c>
    </row>
    <row r="6253" spans="1:6" x14ac:dyDescent="0.25">
      <c r="A6253" t="s">
        <v>34</v>
      </c>
      <c r="B6253">
        <v>2010</v>
      </c>
      <c r="C6253" t="s">
        <v>21</v>
      </c>
      <c r="D6253" t="s">
        <v>40</v>
      </c>
      <c r="E6253" t="s">
        <v>29103</v>
      </c>
      <c r="F6253">
        <v>142</v>
      </c>
    </row>
    <row r="6254" spans="1:6" x14ac:dyDescent="0.25">
      <c r="A6254" t="s">
        <v>34</v>
      </c>
      <c r="B6254">
        <v>2010</v>
      </c>
      <c r="C6254" t="s">
        <v>21</v>
      </c>
      <c r="D6254" t="s">
        <v>102</v>
      </c>
      <c r="E6254" t="s">
        <v>29104</v>
      </c>
      <c r="F6254">
        <v>321</v>
      </c>
    </row>
    <row r="6255" spans="1:6" x14ac:dyDescent="0.25">
      <c r="A6255" t="s">
        <v>34</v>
      </c>
      <c r="B6255">
        <v>2010</v>
      </c>
      <c r="C6255" t="s">
        <v>21</v>
      </c>
      <c r="D6255" t="s">
        <v>107</v>
      </c>
      <c r="E6255" t="s">
        <v>29105</v>
      </c>
      <c r="F6255">
        <v>362</v>
      </c>
    </row>
    <row r="6256" spans="1:6" x14ac:dyDescent="0.25">
      <c r="A6256" t="s">
        <v>34</v>
      </c>
      <c r="B6256">
        <v>2010</v>
      </c>
      <c r="C6256" t="s">
        <v>21</v>
      </c>
      <c r="D6256" t="s">
        <v>39</v>
      </c>
      <c r="E6256" t="s">
        <v>29106</v>
      </c>
      <c r="F6256">
        <v>615</v>
      </c>
    </row>
    <row r="6257" spans="1:6" x14ac:dyDescent="0.25">
      <c r="A6257" t="s">
        <v>34</v>
      </c>
      <c r="B6257">
        <v>2010</v>
      </c>
      <c r="C6257" t="s">
        <v>21</v>
      </c>
      <c r="D6257" t="s">
        <v>103</v>
      </c>
      <c r="E6257" t="s">
        <v>29107</v>
      </c>
      <c r="F6257">
        <v>3671</v>
      </c>
    </row>
    <row r="6258" spans="1:6" x14ac:dyDescent="0.25">
      <c r="A6258" t="s">
        <v>34</v>
      </c>
      <c r="B6258">
        <v>2010</v>
      </c>
      <c r="C6258" t="s">
        <v>17</v>
      </c>
      <c r="D6258" t="s">
        <v>38</v>
      </c>
      <c r="E6258" t="s">
        <v>29108</v>
      </c>
      <c r="F6258">
        <v>120</v>
      </c>
    </row>
    <row r="6259" spans="1:6" x14ac:dyDescent="0.25">
      <c r="A6259" t="s">
        <v>34</v>
      </c>
      <c r="B6259">
        <v>2010</v>
      </c>
      <c r="C6259" t="s">
        <v>17</v>
      </c>
      <c r="D6259" t="s">
        <v>40</v>
      </c>
      <c r="E6259" t="s">
        <v>29109</v>
      </c>
      <c r="F6259">
        <v>140</v>
      </c>
    </row>
    <row r="6260" spans="1:6" x14ac:dyDescent="0.25">
      <c r="A6260" t="s">
        <v>34</v>
      </c>
      <c r="B6260">
        <v>2010</v>
      </c>
      <c r="C6260" t="s">
        <v>17</v>
      </c>
      <c r="D6260" t="s">
        <v>102</v>
      </c>
      <c r="E6260" t="s">
        <v>29110</v>
      </c>
      <c r="F6260">
        <v>530</v>
      </c>
    </row>
    <row r="6261" spans="1:6" x14ac:dyDescent="0.25">
      <c r="A6261" t="s">
        <v>34</v>
      </c>
      <c r="B6261">
        <v>2010</v>
      </c>
      <c r="C6261" t="s">
        <v>17</v>
      </c>
      <c r="D6261" t="s">
        <v>107</v>
      </c>
      <c r="E6261" t="s">
        <v>29111</v>
      </c>
      <c r="F6261">
        <v>692</v>
      </c>
    </row>
    <row r="6262" spans="1:6" x14ac:dyDescent="0.25">
      <c r="A6262" t="s">
        <v>34</v>
      </c>
      <c r="B6262">
        <v>2010</v>
      </c>
      <c r="C6262" t="s">
        <v>17</v>
      </c>
      <c r="D6262" t="s">
        <v>39</v>
      </c>
      <c r="E6262" t="s">
        <v>29112</v>
      </c>
      <c r="F6262">
        <v>543</v>
      </c>
    </row>
    <row r="6263" spans="1:6" x14ac:dyDescent="0.25">
      <c r="A6263" t="s">
        <v>34</v>
      </c>
      <c r="B6263">
        <v>2010</v>
      </c>
      <c r="C6263" t="s">
        <v>17</v>
      </c>
      <c r="D6263" t="s">
        <v>103</v>
      </c>
      <c r="E6263" t="s">
        <v>29113</v>
      </c>
      <c r="F6263">
        <v>6594</v>
      </c>
    </row>
    <row r="6264" spans="1:6" x14ac:dyDescent="0.25">
      <c r="A6264" t="s">
        <v>34</v>
      </c>
      <c r="B6264">
        <v>2010</v>
      </c>
      <c r="C6264" t="s">
        <v>22852</v>
      </c>
      <c r="D6264" t="s">
        <v>38</v>
      </c>
      <c r="E6264" t="s">
        <v>29114</v>
      </c>
      <c r="F6264">
        <v>1</v>
      </c>
    </row>
    <row r="6265" spans="1:6" x14ac:dyDescent="0.25">
      <c r="A6265" t="s">
        <v>34</v>
      </c>
      <c r="B6265">
        <v>2010</v>
      </c>
      <c r="C6265" t="s">
        <v>22852</v>
      </c>
      <c r="D6265" t="s">
        <v>40</v>
      </c>
      <c r="E6265" t="s">
        <v>29115</v>
      </c>
      <c r="F6265">
        <v>2</v>
      </c>
    </row>
    <row r="6266" spans="1:6" x14ac:dyDescent="0.25">
      <c r="A6266" t="s">
        <v>34</v>
      </c>
      <c r="B6266">
        <v>2010</v>
      </c>
      <c r="C6266" t="s">
        <v>22852</v>
      </c>
      <c r="D6266" t="s">
        <v>102</v>
      </c>
      <c r="E6266" t="s">
        <v>29116</v>
      </c>
      <c r="F6266">
        <v>6</v>
      </c>
    </row>
    <row r="6267" spans="1:6" x14ac:dyDescent="0.25">
      <c r="A6267" t="s">
        <v>34</v>
      </c>
      <c r="B6267">
        <v>2010</v>
      </c>
      <c r="C6267" t="s">
        <v>22852</v>
      </c>
      <c r="D6267" t="s">
        <v>107</v>
      </c>
      <c r="E6267" t="s">
        <v>29117</v>
      </c>
      <c r="F6267">
        <v>6</v>
      </c>
    </row>
    <row r="6268" spans="1:6" x14ac:dyDescent="0.25">
      <c r="A6268" t="s">
        <v>34</v>
      </c>
      <c r="B6268">
        <v>2010</v>
      </c>
      <c r="C6268" t="s">
        <v>22852</v>
      </c>
      <c r="D6268" t="s">
        <v>39</v>
      </c>
      <c r="E6268" t="s">
        <v>29118</v>
      </c>
      <c r="F6268">
        <v>2</v>
      </c>
    </row>
    <row r="6269" spans="1:6" x14ac:dyDescent="0.25">
      <c r="A6269" t="s">
        <v>34</v>
      </c>
      <c r="B6269">
        <v>2010</v>
      </c>
      <c r="C6269" t="s">
        <v>22852</v>
      </c>
      <c r="D6269" t="s">
        <v>103</v>
      </c>
      <c r="E6269" t="s">
        <v>29119</v>
      </c>
      <c r="F6269">
        <v>41</v>
      </c>
    </row>
    <row r="6270" spans="1:6" x14ac:dyDescent="0.25">
      <c r="A6270" t="s">
        <v>34</v>
      </c>
      <c r="B6270">
        <v>2010</v>
      </c>
      <c r="C6270" t="s">
        <v>15</v>
      </c>
      <c r="D6270" t="s">
        <v>38</v>
      </c>
      <c r="E6270" t="s">
        <v>29120</v>
      </c>
      <c r="F6270">
        <v>19</v>
      </c>
    </row>
    <row r="6271" spans="1:6" x14ac:dyDescent="0.25">
      <c r="A6271" t="s">
        <v>34</v>
      </c>
      <c r="B6271">
        <v>2010</v>
      </c>
      <c r="C6271" t="s">
        <v>15</v>
      </c>
      <c r="D6271" t="s">
        <v>40</v>
      </c>
      <c r="E6271" t="s">
        <v>29121</v>
      </c>
      <c r="F6271">
        <v>15</v>
      </c>
    </row>
    <row r="6272" spans="1:6" x14ac:dyDescent="0.25">
      <c r="A6272" t="s">
        <v>34</v>
      </c>
      <c r="B6272">
        <v>2010</v>
      </c>
      <c r="C6272" t="s">
        <v>15</v>
      </c>
      <c r="D6272" t="s">
        <v>102</v>
      </c>
      <c r="E6272" t="s">
        <v>29122</v>
      </c>
      <c r="F6272">
        <v>97</v>
      </c>
    </row>
    <row r="6273" spans="1:6" x14ac:dyDescent="0.25">
      <c r="A6273" t="s">
        <v>34</v>
      </c>
      <c r="B6273">
        <v>2010</v>
      </c>
      <c r="C6273" t="s">
        <v>15</v>
      </c>
      <c r="D6273" t="s">
        <v>107</v>
      </c>
      <c r="E6273" t="s">
        <v>29123</v>
      </c>
      <c r="F6273">
        <v>115</v>
      </c>
    </row>
    <row r="6274" spans="1:6" x14ac:dyDescent="0.25">
      <c r="A6274" t="s">
        <v>34</v>
      </c>
      <c r="B6274">
        <v>2010</v>
      </c>
      <c r="C6274" t="s">
        <v>15</v>
      </c>
      <c r="D6274" t="s">
        <v>39</v>
      </c>
      <c r="E6274" t="s">
        <v>29124</v>
      </c>
      <c r="F6274">
        <v>105</v>
      </c>
    </row>
    <row r="6275" spans="1:6" x14ac:dyDescent="0.25">
      <c r="A6275" t="s">
        <v>34</v>
      </c>
      <c r="B6275">
        <v>2010</v>
      </c>
      <c r="C6275" t="s">
        <v>15</v>
      </c>
      <c r="D6275" t="s">
        <v>103</v>
      </c>
      <c r="E6275" t="s">
        <v>29125</v>
      </c>
      <c r="F6275">
        <v>998</v>
      </c>
    </row>
    <row r="6276" spans="1:6" x14ac:dyDescent="0.25">
      <c r="A6276" t="s">
        <v>34</v>
      </c>
      <c r="B6276">
        <v>2010</v>
      </c>
      <c r="C6276" t="s">
        <v>19</v>
      </c>
      <c r="D6276" t="s">
        <v>38</v>
      </c>
      <c r="E6276" t="s">
        <v>29126</v>
      </c>
      <c r="F6276">
        <v>104</v>
      </c>
    </row>
    <row r="6277" spans="1:6" x14ac:dyDescent="0.25">
      <c r="A6277" t="s">
        <v>34</v>
      </c>
      <c r="B6277">
        <v>2010</v>
      </c>
      <c r="C6277" t="s">
        <v>19</v>
      </c>
      <c r="D6277" t="s">
        <v>40</v>
      </c>
      <c r="E6277" t="s">
        <v>29127</v>
      </c>
      <c r="F6277">
        <v>94</v>
      </c>
    </row>
    <row r="6278" spans="1:6" x14ac:dyDescent="0.25">
      <c r="A6278" t="s">
        <v>34</v>
      </c>
      <c r="B6278">
        <v>2010</v>
      </c>
      <c r="C6278" t="s">
        <v>19</v>
      </c>
      <c r="D6278" t="s">
        <v>102</v>
      </c>
      <c r="E6278" t="s">
        <v>29128</v>
      </c>
      <c r="F6278">
        <v>398</v>
      </c>
    </row>
    <row r="6279" spans="1:6" x14ac:dyDescent="0.25">
      <c r="A6279" t="s">
        <v>34</v>
      </c>
      <c r="B6279">
        <v>2010</v>
      </c>
      <c r="C6279" t="s">
        <v>19</v>
      </c>
      <c r="D6279" t="s">
        <v>107</v>
      </c>
      <c r="E6279" t="s">
        <v>29129</v>
      </c>
      <c r="F6279">
        <v>438</v>
      </c>
    </row>
    <row r="6280" spans="1:6" x14ac:dyDescent="0.25">
      <c r="A6280" t="s">
        <v>34</v>
      </c>
      <c r="B6280">
        <v>2010</v>
      </c>
      <c r="C6280" t="s">
        <v>19</v>
      </c>
      <c r="D6280" t="s">
        <v>39</v>
      </c>
      <c r="E6280" t="s">
        <v>29130</v>
      </c>
      <c r="F6280">
        <v>344</v>
      </c>
    </row>
    <row r="6281" spans="1:6" x14ac:dyDescent="0.25">
      <c r="A6281" t="s">
        <v>34</v>
      </c>
      <c r="B6281">
        <v>2010</v>
      </c>
      <c r="C6281" t="s">
        <v>19</v>
      </c>
      <c r="D6281" t="s">
        <v>103</v>
      </c>
      <c r="E6281" t="s">
        <v>29131</v>
      </c>
      <c r="F6281">
        <v>4898</v>
      </c>
    </row>
    <row r="6282" spans="1:6" x14ac:dyDescent="0.25">
      <c r="A6282" t="s">
        <v>34</v>
      </c>
      <c r="B6282">
        <v>2010</v>
      </c>
      <c r="C6282" t="s">
        <v>20</v>
      </c>
      <c r="D6282" t="s">
        <v>38</v>
      </c>
      <c r="E6282" t="s">
        <v>29132</v>
      </c>
      <c r="F6282">
        <v>28</v>
      </c>
    </row>
    <row r="6283" spans="1:6" x14ac:dyDescent="0.25">
      <c r="A6283" t="s">
        <v>34</v>
      </c>
      <c r="B6283">
        <v>2010</v>
      </c>
      <c r="C6283" t="s">
        <v>20</v>
      </c>
      <c r="D6283" t="s">
        <v>40</v>
      </c>
      <c r="E6283" t="s">
        <v>29133</v>
      </c>
      <c r="F6283">
        <v>23</v>
      </c>
    </row>
    <row r="6284" spans="1:6" x14ac:dyDescent="0.25">
      <c r="A6284" t="s">
        <v>34</v>
      </c>
      <c r="B6284">
        <v>2010</v>
      </c>
      <c r="C6284" t="s">
        <v>20</v>
      </c>
      <c r="D6284" t="s">
        <v>102</v>
      </c>
      <c r="E6284" t="s">
        <v>29134</v>
      </c>
      <c r="F6284">
        <v>135</v>
      </c>
    </row>
    <row r="6285" spans="1:6" x14ac:dyDescent="0.25">
      <c r="A6285" t="s">
        <v>34</v>
      </c>
      <c r="B6285">
        <v>2010</v>
      </c>
      <c r="C6285" t="s">
        <v>20</v>
      </c>
      <c r="D6285" t="s">
        <v>107</v>
      </c>
      <c r="E6285" t="s">
        <v>29135</v>
      </c>
      <c r="F6285">
        <v>31</v>
      </c>
    </row>
    <row r="6286" spans="1:6" x14ac:dyDescent="0.25">
      <c r="A6286" t="s">
        <v>34</v>
      </c>
      <c r="B6286">
        <v>2010</v>
      </c>
      <c r="C6286" t="s">
        <v>20</v>
      </c>
      <c r="D6286" t="s">
        <v>39</v>
      </c>
      <c r="E6286" t="s">
        <v>29136</v>
      </c>
      <c r="F6286">
        <v>183</v>
      </c>
    </row>
    <row r="6287" spans="1:6" x14ac:dyDescent="0.25">
      <c r="A6287" t="s">
        <v>34</v>
      </c>
      <c r="B6287">
        <v>2010</v>
      </c>
      <c r="C6287" t="s">
        <v>20</v>
      </c>
      <c r="D6287" t="s">
        <v>103</v>
      </c>
      <c r="E6287" t="s">
        <v>29137</v>
      </c>
      <c r="F6287">
        <v>1651</v>
      </c>
    </row>
    <row r="6288" spans="1:6" x14ac:dyDescent="0.25">
      <c r="A6288" t="s">
        <v>34</v>
      </c>
      <c r="B6288">
        <v>2010</v>
      </c>
      <c r="C6288" t="s">
        <v>18</v>
      </c>
      <c r="D6288" t="s">
        <v>38</v>
      </c>
      <c r="E6288" t="s">
        <v>29138</v>
      </c>
      <c r="F6288">
        <v>94</v>
      </c>
    </row>
    <row r="6289" spans="1:6" x14ac:dyDescent="0.25">
      <c r="A6289" t="s">
        <v>34</v>
      </c>
      <c r="B6289">
        <v>2010</v>
      </c>
      <c r="C6289" t="s">
        <v>18</v>
      </c>
      <c r="D6289" t="s">
        <v>40</v>
      </c>
      <c r="E6289" t="s">
        <v>29139</v>
      </c>
      <c r="F6289">
        <v>94</v>
      </c>
    </row>
    <row r="6290" spans="1:6" x14ac:dyDescent="0.25">
      <c r="A6290" t="s">
        <v>34</v>
      </c>
      <c r="B6290">
        <v>2010</v>
      </c>
      <c r="C6290" t="s">
        <v>18</v>
      </c>
      <c r="D6290" t="s">
        <v>102</v>
      </c>
      <c r="E6290" t="s">
        <v>29140</v>
      </c>
      <c r="F6290">
        <v>306</v>
      </c>
    </row>
    <row r="6291" spans="1:6" x14ac:dyDescent="0.25">
      <c r="A6291" t="s">
        <v>34</v>
      </c>
      <c r="B6291">
        <v>2010</v>
      </c>
      <c r="C6291" t="s">
        <v>18</v>
      </c>
      <c r="D6291" t="s">
        <v>107</v>
      </c>
      <c r="E6291" t="s">
        <v>29141</v>
      </c>
      <c r="F6291">
        <v>387</v>
      </c>
    </row>
    <row r="6292" spans="1:6" x14ac:dyDescent="0.25">
      <c r="A6292" t="s">
        <v>34</v>
      </c>
      <c r="B6292">
        <v>2010</v>
      </c>
      <c r="C6292" t="s">
        <v>18</v>
      </c>
      <c r="D6292" t="s">
        <v>39</v>
      </c>
      <c r="E6292" t="s">
        <v>29142</v>
      </c>
      <c r="F6292">
        <v>391</v>
      </c>
    </row>
    <row r="6293" spans="1:6" x14ac:dyDescent="0.25">
      <c r="A6293" t="s">
        <v>34</v>
      </c>
      <c r="B6293">
        <v>2010</v>
      </c>
      <c r="C6293" t="s">
        <v>18</v>
      </c>
      <c r="D6293" t="s">
        <v>103</v>
      </c>
      <c r="E6293" t="s">
        <v>29143</v>
      </c>
      <c r="F6293">
        <v>3748</v>
      </c>
    </row>
    <row r="6294" spans="1:6" x14ac:dyDescent="0.25">
      <c r="A6294" t="s">
        <v>34</v>
      </c>
      <c r="B6294">
        <v>2011</v>
      </c>
      <c r="C6294" t="s">
        <v>14</v>
      </c>
      <c r="D6294" t="s">
        <v>38</v>
      </c>
      <c r="E6294" t="s">
        <v>29144</v>
      </c>
      <c r="F6294">
        <v>100</v>
      </c>
    </row>
    <row r="6295" spans="1:6" x14ac:dyDescent="0.25">
      <c r="A6295" t="s">
        <v>34</v>
      </c>
      <c r="B6295">
        <v>2011</v>
      </c>
      <c r="C6295" t="s">
        <v>14</v>
      </c>
      <c r="D6295" t="s">
        <v>40</v>
      </c>
      <c r="E6295" t="s">
        <v>29145</v>
      </c>
      <c r="F6295">
        <v>141</v>
      </c>
    </row>
    <row r="6296" spans="1:6" x14ac:dyDescent="0.25">
      <c r="A6296" t="s">
        <v>34</v>
      </c>
      <c r="B6296">
        <v>2011</v>
      </c>
      <c r="C6296" t="s">
        <v>14</v>
      </c>
      <c r="D6296" t="s">
        <v>102</v>
      </c>
      <c r="E6296" t="s">
        <v>29146</v>
      </c>
      <c r="F6296">
        <v>1044</v>
      </c>
    </row>
    <row r="6297" spans="1:6" x14ac:dyDescent="0.25">
      <c r="A6297" t="s">
        <v>34</v>
      </c>
      <c r="B6297">
        <v>2011</v>
      </c>
      <c r="C6297" t="s">
        <v>14</v>
      </c>
      <c r="D6297" t="s">
        <v>107</v>
      </c>
      <c r="E6297" t="s">
        <v>29147</v>
      </c>
      <c r="F6297">
        <v>768</v>
      </c>
    </row>
    <row r="6298" spans="1:6" x14ac:dyDescent="0.25">
      <c r="A6298" t="s">
        <v>34</v>
      </c>
      <c r="B6298">
        <v>2011</v>
      </c>
      <c r="C6298" t="s">
        <v>14</v>
      </c>
      <c r="D6298" t="s">
        <v>39</v>
      </c>
      <c r="E6298" t="s">
        <v>29148</v>
      </c>
      <c r="F6298">
        <v>789</v>
      </c>
    </row>
    <row r="6299" spans="1:6" x14ac:dyDescent="0.25">
      <c r="A6299" t="s">
        <v>34</v>
      </c>
      <c r="B6299">
        <v>2011</v>
      </c>
      <c r="C6299" t="s">
        <v>14</v>
      </c>
      <c r="D6299" t="s">
        <v>103</v>
      </c>
      <c r="E6299" t="s">
        <v>29149</v>
      </c>
      <c r="F6299">
        <v>7990</v>
      </c>
    </row>
    <row r="6300" spans="1:6" x14ac:dyDescent="0.25">
      <c r="A6300" t="s">
        <v>34</v>
      </c>
      <c r="B6300">
        <v>2011</v>
      </c>
      <c r="C6300" t="s">
        <v>12</v>
      </c>
      <c r="D6300" t="s">
        <v>38</v>
      </c>
      <c r="E6300" t="s">
        <v>29150</v>
      </c>
      <c r="F6300">
        <v>1</v>
      </c>
    </row>
    <row r="6301" spans="1:6" x14ac:dyDescent="0.25">
      <c r="A6301" t="s">
        <v>34</v>
      </c>
      <c r="B6301">
        <v>2011</v>
      </c>
      <c r="C6301" t="s">
        <v>12</v>
      </c>
      <c r="D6301" t="s">
        <v>40</v>
      </c>
      <c r="E6301" t="s">
        <v>29151</v>
      </c>
      <c r="F6301">
        <v>10</v>
      </c>
    </row>
    <row r="6302" spans="1:6" x14ac:dyDescent="0.25">
      <c r="A6302" t="s">
        <v>34</v>
      </c>
      <c r="B6302">
        <v>2011</v>
      </c>
      <c r="C6302" t="s">
        <v>12</v>
      </c>
      <c r="D6302" t="s">
        <v>102</v>
      </c>
      <c r="E6302" t="s">
        <v>29152</v>
      </c>
      <c r="F6302">
        <v>104</v>
      </c>
    </row>
    <row r="6303" spans="1:6" x14ac:dyDescent="0.25">
      <c r="A6303" t="s">
        <v>34</v>
      </c>
      <c r="B6303">
        <v>2011</v>
      </c>
      <c r="C6303" t="s">
        <v>12</v>
      </c>
      <c r="D6303" t="s">
        <v>107</v>
      </c>
      <c r="E6303" t="s">
        <v>29153</v>
      </c>
      <c r="F6303">
        <v>87</v>
      </c>
    </row>
    <row r="6304" spans="1:6" x14ac:dyDescent="0.25">
      <c r="A6304" t="s">
        <v>34</v>
      </c>
      <c r="B6304">
        <v>2011</v>
      </c>
      <c r="C6304" t="s">
        <v>12</v>
      </c>
      <c r="D6304" t="s">
        <v>39</v>
      </c>
      <c r="E6304" t="s">
        <v>29154</v>
      </c>
      <c r="F6304">
        <v>110</v>
      </c>
    </row>
    <row r="6305" spans="1:6" x14ac:dyDescent="0.25">
      <c r="A6305" t="s">
        <v>34</v>
      </c>
      <c r="B6305">
        <v>2011</v>
      </c>
      <c r="C6305" t="s">
        <v>12</v>
      </c>
      <c r="D6305" t="s">
        <v>103</v>
      </c>
      <c r="E6305" t="s">
        <v>29155</v>
      </c>
      <c r="F6305">
        <v>966</v>
      </c>
    </row>
    <row r="6306" spans="1:6" x14ac:dyDescent="0.25">
      <c r="A6306" t="s">
        <v>34</v>
      </c>
      <c r="B6306">
        <v>2011</v>
      </c>
      <c r="C6306" t="s">
        <v>22</v>
      </c>
      <c r="D6306" t="s">
        <v>38</v>
      </c>
      <c r="E6306" t="s">
        <v>29156</v>
      </c>
      <c r="F6306">
        <v>132</v>
      </c>
    </row>
    <row r="6307" spans="1:6" x14ac:dyDescent="0.25">
      <c r="A6307" t="s">
        <v>34</v>
      </c>
      <c r="B6307">
        <v>2011</v>
      </c>
      <c r="C6307" t="s">
        <v>22</v>
      </c>
      <c r="D6307" t="s">
        <v>40</v>
      </c>
      <c r="E6307" t="s">
        <v>29157</v>
      </c>
      <c r="F6307">
        <v>133</v>
      </c>
    </row>
    <row r="6308" spans="1:6" x14ac:dyDescent="0.25">
      <c r="A6308" t="s">
        <v>34</v>
      </c>
      <c r="B6308">
        <v>2011</v>
      </c>
      <c r="C6308" t="s">
        <v>22</v>
      </c>
      <c r="D6308" t="s">
        <v>102</v>
      </c>
      <c r="E6308" t="s">
        <v>29158</v>
      </c>
      <c r="F6308">
        <v>659</v>
      </c>
    </row>
    <row r="6309" spans="1:6" x14ac:dyDescent="0.25">
      <c r="A6309" t="s">
        <v>34</v>
      </c>
      <c r="B6309">
        <v>2011</v>
      </c>
      <c r="C6309" t="s">
        <v>22</v>
      </c>
      <c r="D6309" t="s">
        <v>107</v>
      </c>
      <c r="E6309" t="s">
        <v>29159</v>
      </c>
      <c r="F6309">
        <v>348</v>
      </c>
    </row>
    <row r="6310" spans="1:6" x14ac:dyDescent="0.25">
      <c r="A6310" t="s">
        <v>34</v>
      </c>
      <c r="B6310">
        <v>2011</v>
      </c>
      <c r="C6310" t="s">
        <v>22</v>
      </c>
      <c r="D6310" t="s">
        <v>39</v>
      </c>
      <c r="E6310" t="s">
        <v>29160</v>
      </c>
      <c r="F6310">
        <v>776</v>
      </c>
    </row>
    <row r="6311" spans="1:6" x14ac:dyDescent="0.25">
      <c r="A6311" t="s">
        <v>34</v>
      </c>
      <c r="B6311">
        <v>2011</v>
      </c>
      <c r="C6311" t="s">
        <v>22</v>
      </c>
      <c r="D6311" t="s">
        <v>103</v>
      </c>
      <c r="E6311" t="s">
        <v>29161</v>
      </c>
      <c r="F6311">
        <v>6573</v>
      </c>
    </row>
    <row r="6312" spans="1:6" x14ac:dyDescent="0.25">
      <c r="A6312" t="s">
        <v>34</v>
      </c>
      <c r="B6312">
        <v>2011</v>
      </c>
      <c r="C6312" t="s">
        <v>23</v>
      </c>
      <c r="D6312" t="s">
        <v>38</v>
      </c>
      <c r="E6312" t="s">
        <v>29162</v>
      </c>
      <c r="F6312">
        <v>90</v>
      </c>
    </row>
    <row r="6313" spans="1:6" x14ac:dyDescent="0.25">
      <c r="A6313" t="s">
        <v>34</v>
      </c>
      <c r="B6313">
        <v>2011</v>
      </c>
      <c r="C6313" t="s">
        <v>23</v>
      </c>
      <c r="D6313" t="s">
        <v>40</v>
      </c>
      <c r="E6313" t="s">
        <v>29163</v>
      </c>
      <c r="F6313">
        <v>100</v>
      </c>
    </row>
    <row r="6314" spans="1:6" x14ac:dyDescent="0.25">
      <c r="A6314" t="s">
        <v>34</v>
      </c>
      <c r="B6314">
        <v>2011</v>
      </c>
      <c r="C6314" t="s">
        <v>23</v>
      </c>
      <c r="D6314" t="s">
        <v>102</v>
      </c>
      <c r="E6314" t="s">
        <v>29164</v>
      </c>
      <c r="F6314">
        <v>501</v>
      </c>
    </row>
    <row r="6315" spans="1:6" x14ac:dyDescent="0.25">
      <c r="A6315" t="s">
        <v>34</v>
      </c>
      <c r="B6315">
        <v>2011</v>
      </c>
      <c r="C6315" t="s">
        <v>23</v>
      </c>
      <c r="D6315" t="s">
        <v>107</v>
      </c>
      <c r="E6315" t="s">
        <v>29165</v>
      </c>
      <c r="F6315">
        <v>309</v>
      </c>
    </row>
    <row r="6316" spans="1:6" x14ac:dyDescent="0.25">
      <c r="A6316" t="s">
        <v>34</v>
      </c>
      <c r="B6316">
        <v>2011</v>
      </c>
      <c r="C6316" t="s">
        <v>23</v>
      </c>
      <c r="D6316" t="s">
        <v>39</v>
      </c>
      <c r="E6316" t="s">
        <v>29166</v>
      </c>
      <c r="F6316">
        <v>505</v>
      </c>
    </row>
    <row r="6317" spans="1:6" x14ac:dyDescent="0.25">
      <c r="A6317" t="s">
        <v>34</v>
      </c>
      <c r="B6317">
        <v>2011</v>
      </c>
      <c r="C6317" t="s">
        <v>23</v>
      </c>
      <c r="D6317" t="s">
        <v>103</v>
      </c>
      <c r="E6317" t="s">
        <v>29167</v>
      </c>
      <c r="F6317">
        <v>5393</v>
      </c>
    </row>
    <row r="6318" spans="1:6" x14ac:dyDescent="0.25">
      <c r="A6318" t="s">
        <v>34</v>
      </c>
      <c r="B6318">
        <v>2011</v>
      </c>
      <c r="C6318" t="s">
        <v>21</v>
      </c>
      <c r="D6318" t="s">
        <v>38</v>
      </c>
      <c r="E6318" t="s">
        <v>29168</v>
      </c>
      <c r="F6318">
        <v>94</v>
      </c>
    </row>
    <row r="6319" spans="1:6" x14ac:dyDescent="0.25">
      <c r="A6319" t="s">
        <v>34</v>
      </c>
      <c r="B6319">
        <v>2011</v>
      </c>
      <c r="C6319" t="s">
        <v>21</v>
      </c>
      <c r="D6319" t="s">
        <v>40</v>
      </c>
      <c r="E6319" t="s">
        <v>29169</v>
      </c>
      <c r="F6319">
        <v>98</v>
      </c>
    </row>
    <row r="6320" spans="1:6" x14ac:dyDescent="0.25">
      <c r="A6320" t="s">
        <v>34</v>
      </c>
      <c r="B6320">
        <v>2011</v>
      </c>
      <c r="C6320" t="s">
        <v>21</v>
      </c>
      <c r="D6320" t="s">
        <v>102</v>
      </c>
      <c r="E6320" t="s">
        <v>29170</v>
      </c>
      <c r="F6320">
        <v>409</v>
      </c>
    </row>
    <row r="6321" spans="1:6" x14ac:dyDescent="0.25">
      <c r="A6321" t="s">
        <v>34</v>
      </c>
      <c r="B6321">
        <v>2011</v>
      </c>
      <c r="C6321" t="s">
        <v>21</v>
      </c>
      <c r="D6321" t="s">
        <v>107</v>
      </c>
      <c r="E6321" t="s">
        <v>29171</v>
      </c>
      <c r="F6321">
        <v>217</v>
      </c>
    </row>
    <row r="6322" spans="1:6" x14ac:dyDescent="0.25">
      <c r="A6322" t="s">
        <v>34</v>
      </c>
      <c r="B6322">
        <v>2011</v>
      </c>
      <c r="C6322" t="s">
        <v>21</v>
      </c>
      <c r="D6322" t="s">
        <v>39</v>
      </c>
      <c r="E6322" t="s">
        <v>29172</v>
      </c>
      <c r="F6322">
        <v>496</v>
      </c>
    </row>
    <row r="6323" spans="1:6" x14ac:dyDescent="0.25">
      <c r="A6323" t="s">
        <v>34</v>
      </c>
      <c r="B6323">
        <v>2011</v>
      </c>
      <c r="C6323" t="s">
        <v>21</v>
      </c>
      <c r="D6323" t="s">
        <v>103</v>
      </c>
      <c r="E6323" t="s">
        <v>29173</v>
      </c>
      <c r="F6323">
        <v>3786</v>
      </c>
    </row>
    <row r="6324" spans="1:6" x14ac:dyDescent="0.25">
      <c r="A6324" t="s">
        <v>34</v>
      </c>
      <c r="B6324">
        <v>2011</v>
      </c>
      <c r="C6324" t="s">
        <v>17</v>
      </c>
      <c r="D6324" t="s">
        <v>38</v>
      </c>
      <c r="E6324" t="s">
        <v>29174</v>
      </c>
      <c r="F6324">
        <v>69</v>
      </c>
    </row>
    <row r="6325" spans="1:6" x14ac:dyDescent="0.25">
      <c r="A6325" t="s">
        <v>34</v>
      </c>
      <c r="B6325">
        <v>2011</v>
      </c>
      <c r="C6325" t="s">
        <v>17</v>
      </c>
      <c r="D6325" t="s">
        <v>40</v>
      </c>
      <c r="E6325" t="s">
        <v>29175</v>
      </c>
      <c r="F6325">
        <v>77</v>
      </c>
    </row>
    <row r="6326" spans="1:6" x14ac:dyDescent="0.25">
      <c r="A6326" t="s">
        <v>34</v>
      </c>
      <c r="B6326">
        <v>2011</v>
      </c>
      <c r="C6326" t="s">
        <v>17</v>
      </c>
      <c r="D6326" t="s">
        <v>102</v>
      </c>
      <c r="E6326" t="s">
        <v>29176</v>
      </c>
      <c r="F6326">
        <v>658</v>
      </c>
    </row>
    <row r="6327" spans="1:6" x14ac:dyDescent="0.25">
      <c r="A6327" t="s">
        <v>34</v>
      </c>
      <c r="B6327">
        <v>2011</v>
      </c>
      <c r="C6327" t="s">
        <v>17</v>
      </c>
      <c r="D6327" t="s">
        <v>107</v>
      </c>
      <c r="E6327" t="s">
        <v>29177</v>
      </c>
      <c r="F6327">
        <v>475</v>
      </c>
    </row>
    <row r="6328" spans="1:6" x14ac:dyDescent="0.25">
      <c r="A6328" t="s">
        <v>34</v>
      </c>
      <c r="B6328">
        <v>2011</v>
      </c>
      <c r="C6328" t="s">
        <v>17</v>
      </c>
      <c r="D6328" t="s">
        <v>39</v>
      </c>
      <c r="E6328" t="s">
        <v>29178</v>
      </c>
      <c r="F6328">
        <v>412</v>
      </c>
    </row>
    <row r="6329" spans="1:6" x14ac:dyDescent="0.25">
      <c r="A6329" t="s">
        <v>34</v>
      </c>
      <c r="B6329">
        <v>2011</v>
      </c>
      <c r="C6329" t="s">
        <v>17</v>
      </c>
      <c r="D6329" t="s">
        <v>103</v>
      </c>
      <c r="E6329" t="s">
        <v>29179</v>
      </c>
      <c r="F6329">
        <v>6888</v>
      </c>
    </row>
    <row r="6330" spans="1:6" x14ac:dyDescent="0.25">
      <c r="A6330" t="s">
        <v>34</v>
      </c>
      <c r="B6330">
        <v>2011</v>
      </c>
      <c r="C6330" t="s">
        <v>22852</v>
      </c>
      <c r="D6330" t="s">
        <v>102</v>
      </c>
      <c r="E6330" t="s">
        <v>29180</v>
      </c>
      <c r="F6330">
        <v>3</v>
      </c>
    </row>
    <row r="6331" spans="1:6" x14ac:dyDescent="0.25">
      <c r="A6331" t="s">
        <v>34</v>
      </c>
      <c r="B6331">
        <v>2011</v>
      </c>
      <c r="C6331" t="s">
        <v>22852</v>
      </c>
      <c r="D6331" t="s">
        <v>107</v>
      </c>
      <c r="E6331" t="s">
        <v>29181</v>
      </c>
      <c r="F6331">
        <v>3</v>
      </c>
    </row>
    <row r="6332" spans="1:6" x14ac:dyDescent="0.25">
      <c r="A6332" t="s">
        <v>34</v>
      </c>
      <c r="B6332">
        <v>2011</v>
      </c>
      <c r="C6332" t="s">
        <v>22852</v>
      </c>
      <c r="D6332" t="s">
        <v>39</v>
      </c>
      <c r="E6332" t="s">
        <v>29182</v>
      </c>
      <c r="F6332">
        <v>1</v>
      </c>
    </row>
    <row r="6333" spans="1:6" x14ac:dyDescent="0.25">
      <c r="A6333" t="s">
        <v>34</v>
      </c>
      <c r="B6333">
        <v>2011</v>
      </c>
      <c r="C6333" t="s">
        <v>22852</v>
      </c>
      <c r="D6333" t="s">
        <v>103</v>
      </c>
      <c r="E6333" t="s">
        <v>29183</v>
      </c>
      <c r="F6333">
        <v>24</v>
      </c>
    </row>
    <row r="6334" spans="1:6" x14ac:dyDescent="0.25">
      <c r="A6334" t="s">
        <v>34</v>
      </c>
      <c r="B6334">
        <v>2011</v>
      </c>
      <c r="C6334" t="s">
        <v>15</v>
      </c>
      <c r="D6334" t="s">
        <v>38</v>
      </c>
      <c r="E6334" t="s">
        <v>29184</v>
      </c>
      <c r="F6334">
        <v>13</v>
      </c>
    </row>
    <row r="6335" spans="1:6" x14ac:dyDescent="0.25">
      <c r="A6335" t="s">
        <v>34</v>
      </c>
      <c r="B6335">
        <v>2011</v>
      </c>
      <c r="C6335" t="s">
        <v>15</v>
      </c>
      <c r="D6335" t="s">
        <v>40</v>
      </c>
      <c r="E6335" t="s">
        <v>29185</v>
      </c>
      <c r="F6335">
        <v>9</v>
      </c>
    </row>
    <row r="6336" spans="1:6" x14ac:dyDescent="0.25">
      <c r="A6336" t="s">
        <v>34</v>
      </c>
      <c r="B6336">
        <v>2011</v>
      </c>
      <c r="C6336" t="s">
        <v>15</v>
      </c>
      <c r="D6336" t="s">
        <v>102</v>
      </c>
      <c r="E6336" t="s">
        <v>29186</v>
      </c>
      <c r="F6336">
        <v>117</v>
      </c>
    </row>
    <row r="6337" spans="1:6" x14ac:dyDescent="0.25">
      <c r="A6337" t="s">
        <v>34</v>
      </c>
      <c r="B6337">
        <v>2011</v>
      </c>
      <c r="C6337" t="s">
        <v>15</v>
      </c>
      <c r="D6337" t="s">
        <v>107</v>
      </c>
      <c r="E6337" t="s">
        <v>29187</v>
      </c>
      <c r="F6337">
        <v>91</v>
      </c>
    </row>
    <row r="6338" spans="1:6" x14ac:dyDescent="0.25">
      <c r="A6338" t="s">
        <v>34</v>
      </c>
      <c r="B6338">
        <v>2011</v>
      </c>
      <c r="C6338" t="s">
        <v>15</v>
      </c>
      <c r="D6338" t="s">
        <v>39</v>
      </c>
      <c r="E6338" t="s">
        <v>29188</v>
      </c>
      <c r="F6338">
        <v>73</v>
      </c>
    </row>
    <row r="6339" spans="1:6" x14ac:dyDescent="0.25">
      <c r="A6339" t="s">
        <v>34</v>
      </c>
      <c r="B6339">
        <v>2011</v>
      </c>
      <c r="C6339" t="s">
        <v>15</v>
      </c>
      <c r="D6339" t="s">
        <v>103</v>
      </c>
      <c r="E6339" t="s">
        <v>29189</v>
      </c>
      <c r="F6339">
        <v>995</v>
      </c>
    </row>
    <row r="6340" spans="1:6" x14ac:dyDescent="0.25">
      <c r="A6340" t="s">
        <v>34</v>
      </c>
      <c r="B6340">
        <v>2011</v>
      </c>
      <c r="C6340" t="s">
        <v>19</v>
      </c>
      <c r="D6340" t="s">
        <v>38</v>
      </c>
      <c r="E6340" t="s">
        <v>29190</v>
      </c>
      <c r="F6340">
        <v>65</v>
      </c>
    </row>
    <row r="6341" spans="1:6" x14ac:dyDescent="0.25">
      <c r="A6341" t="s">
        <v>34</v>
      </c>
      <c r="B6341">
        <v>2011</v>
      </c>
      <c r="C6341" t="s">
        <v>19</v>
      </c>
      <c r="D6341" t="s">
        <v>40</v>
      </c>
      <c r="E6341" t="s">
        <v>29191</v>
      </c>
      <c r="F6341">
        <v>74</v>
      </c>
    </row>
    <row r="6342" spans="1:6" x14ac:dyDescent="0.25">
      <c r="A6342" t="s">
        <v>34</v>
      </c>
      <c r="B6342">
        <v>2011</v>
      </c>
      <c r="C6342" t="s">
        <v>19</v>
      </c>
      <c r="D6342" t="s">
        <v>102</v>
      </c>
      <c r="E6342" t="s">
        <v>29192</v>
      </c>
      <c r="F6342">
        <v>514</v>
      </c>
    </row>
    <row r="6343" spans="1:6" x14ac:dyDescent="0.25">
      <c r="A6343" t="s">
        <v>34</v>
      </c>
      <c r="B6343">
        <v>2011</v>
      </c>
      <c r="C6343" t="s">
        <v>19</v>
      </c>
      <c r="D6343" t="s">
        <v>107</v>
      </c>
      <c r="E6343" t="s">
        <v>29193</v>
      </c>
      <c r="F6343">
        <v>269</v>
      </c>
    </row>
    <row r="6344" spans="1:6" x14ac:dyDescent="0.25">
      <c r="A6344" t="s">
        <v>34</v>
      </c>
      <c r="B6344">
        <v>2011</v>
      </c>
      <c r="C6344" t="s">
        <v>19</v>
      </c>
      <c r="D6344" t="s">
        <v>39</v>
      </c>
      <c r="E6344" t="s">
        <v>29194</v>
      </c>
      <c r="F6344">
        <v>522</v>
      </c>
    </row>
    <row r="6345" spans="1:6" x14ac:dyDescent="0.25">
      <c r="A6345" t="s">
        <v>34</v>
      </c>
      <c r="B6345">
        <v>2011</v>
      </c>
      <c r="C6345" t="s">
        <v>19</v>
      </c>
      <c r="D6345" t="s">
        <v>103</v>
      </c>
      <c r="E6345" t="s">
        <v>29195</v>
      </c>
      <c r="F6345">
        <v>5539</v>
      </c>
    </row>
    <row r="6346" spans="1:6" x14ac:dyDescent="0.25">
      <c r="A6346" t="s">
        <v>34</v>
      </c>
      <c r="B6346">
        <v>2011</v>
      </c>
      <c r="C6346" t="s">
        <v>20</v>
      </c>
      <c r="D6346" t="s">
        <v>38</v>
      </c>
      <c r="E6346" t="s">
        <v>29196</v>
      </c>
      <c r="F6346">
        <v>5</v>
      </c>
    </row>
    <row r="6347" spans="1:6" x14ac:dyDescent="0.25">
      <c r="A6347" t="s">
        <v>34</v>
      </c>
      <c r="B6347">
        <v>2011</v>
      </c>
      <c r="C6347" t="s">
        <v>20</v>
      </c>
      <c r="D6347" t="s">
        <v>40</v>
      </c>
      <c r="E6347" t="s">
        <v>29197</v>
      </c>
      <c r="F6347">
        <v>5</v>
      </c>
    </row>
    <row r="6348" spans="1:6" x14ac:dyDescent="0.25">
      <c r="A6348" t="s">
        <v>34</v>
      </c>
      <c r="B6348">
        <v>2011</v>
      </c>
      <c r="C6348" t="s">
        <v>20</v>
      </c>
      <c r="D6348" t="s">
        <v>102</v>
      </c>
      <c r="E6348" t="s">
        <v>29198</v>
      </c>
      <c r="F6348">
        <v>40</v>
      </c>
    </row>
    <row r="6349" spans="1:6" x14ac:dyDescent="0.25">
      <c r="A6349" t="s">
        <v>34</v>
      </c>
      <c r="B6349">
        <v>2011</v>
      </c>
      <c r="C6349" t="s">
        <v>20</v>
      </c>
      <c r="D6349" t="s">
        <v>107</v>
      </c>
      <c r="E6349" t="s">
        <v>29199</v>
      </c>
      <c r="F6349">
        <v>30</v>
      </c>
    </row>
    <row r="6350" spans="1:6" x14ac:dyDescent="0.25">
      <c r="A6350" t="s">
        <v>34</v>
      </c>
      <c r="B6350">
        <v>2011</v>
      </c>
      <c r="C6350" t="s">
        <v>20</v>
      </c>
      <c r="D6350" t="s">
        <v>39</v>
      </c>
      <c r="E6350" t="s">
        <v>29200</v>
      </c>
      <c r="F6350">
        <v>39</v>
      </c>
    </row>
    <row r="6351" spans="1:6" x14ac:dyDescent="0.25">
      <c r="A6351" t="s">
        <v>34</v>
      </c>
      <c r="B6351">
        <v>2011</v>
      </c>
      <c r="C6351" t="s">
        <v>20</v>
      </c>
      <c r="D6351" t="s">
        <v>103</v>
      </c>
      <c r="E6351" t="s">
        <v>29201</v>
      </c>
      <c r="F6351">
        <v>558</v>
      </c>
    </row>
    <row r="6352" spans="1:6" x14ac:dyDescent="0.25">
      <c r="A6352" t="s">
        <v>34</v>
      </c>
      <c r="B6352">
        <v>2011</v>
      </c>
      <c r="C6352" t="s">
        <v>18</v>
      </c>
      <c r="D6352" t="s">
        <v>38</v>
      </c>
      <c r="E6352" t="s">
        <v>29202</v>
      </c>
      <c r="F6352">
        <v>62</v>
      </c>
    </row>
    <row r="6353" spans="1:6" x14ac:dyDescent="0.25">
      <c r="A6353" t="s">
        <v>34</v>
      </c>
      <c r="B6353">
        <v>2011</v>
      </c>
      <c r="C6353" t="s">
        <v>18</v>
      </c>
      <c r="D6353" t="s">
        <v>40</v>
      </c>
      <c r="E6353" t="s">
        <v>29203</v>
      </c>
      <c r="F6353">
        <v>64</v>
      </c>
    </row>
    <row r="6354" spans="1:6" x14ac:dyDescent="0.25">
      <c r="A6354" t="s">
        <v>34</v>
      </c>
      <c r="B6354">
        <v>2011</v>
      </c>
      <c r="C6354" t="s">
        <v>18</v>
      </c>
      <c r="D6354" t="s">
        <v>102</v>
      </c>
      <c r="E6354" t="s">
        <v>29204</v>
      </c>
      <c r="F6354">
        <v>466</v>
      </c>
    </row>
    <row r="6355" spans="1:6" x14ac:dyDescent="0.25">
      <c r="A6355" t="s">
        <v>34</v>
      </c>
      <c r="B6355">
        <v>2011</v>
      </c>
      <c r="C6355" t="s">
        <v>18</v>
      </c>
      <c r="D6355" t="s">
        <v>107</v>
      </c>
      <c r="E6355" t="s">
        <v>29205</v>
      </c>
      <c r="F6355">
        <v>304</v>
      </c>
    </row>
    <row r="6356" spans="1:6" x14ac:dyDescent="0.25">
      <c r="A6356" t="s">
        <v>34</v>
      </c>
      <c r="B6356">
        <v>2011</v>
      </c>
      <c r="C6356" t="s">
        <v>18</v>
      </c>
      <c r="D6356" t="s">
        <v>39</v>
      </c>
      <c r="E6356" t="s">
        <v>29206</v>
      </c>
      <c r="F6356">
        <v>374</v>
      </c>
    </row>
    <row r="6357" spans="1:6" x14ac:dyDescent="0.25">
      <c r="A6357" t="s">
        <v>34</v>
      </c>
      <c r="B6357">
        <v>2011</v>
      </c>
      <c r="C6357" t="s">
        <v>18</v>
      </c>
      <c r="D6357" t="s">
        <v>103</v>
      </c>
      <c r="E6357" t="s">
        <v>29207</v>
      </c>
      <c r="F6357">
        <v>4262</v>
      </c>
    </row>
    <row r="6358" spans="1:6" x14ac:dyDescent="0.25">
      <c r="A6358" t="s">
        <v>34</v>
      </c>
      <c r="B6358">
        <v>2012</v>
      </c>
      <c r="C6358" t="s">
        <v>14</v>
      </c>
      <c r="D6358" t="s">
        <v>38</v>
      </c>
      <c r="E6358" t="s">
        <v>29208</v>
      </c>
      <c r="F6358">
        <v>214</v>
      </c>
    </row>
    <row r="6359" spans="1:6" x14ac:dyDescent="0.25">
      <c r="A6359" t="s">
        <v>34</v>
      </c>
      <c r="B6359">
        <v>2012</v>
      </c>
      <c r="C6359" t="s">
        <v>14</v>
      </c>
      <c r="D6359" t="s">
        <v>40</v>
      </c>
      <c r="E6359" t="s">
        <v>29209</v>
      </c>
      <c r="F6359">
        <v>226</v>
      </c>
    </row>
    <row r="6360" spans="1:6" x14ac:dyDescent="0.25">
      <c r="A6360" t="s">
        <v>34</v>
      </c>
      <c r="B6360">
        <v>2012</v>
      </c>
      <c r="C6360" t="s">
        <v>14</v>
      </c>
      <c r="D6360" t="s">
        <v>102</v>
      </c>
      <c r="E6360" t="s">
        <v>29210</v>
      </c>
      <c r="F6360">
        <v>966</v>
      </c>
    </row>
    <row r="6361" spans="1:6" x14ac:dyDescent="0.25">
      <c r="A6361" t="s">
        <v>34</v>
      </c>
      <c r="B6361">
        <v>2012</v>
      </c>
      <c r="C6361" t="s">
        <v>14</v>
      </c>
      <c r="D6361" t="s">
        <v>107</v>
      </c>
      <c r="E6361" t="s">
        <v>29211</v>
      </c>
      <c r="F6361">
        <v>1178</v>
      </c>
    </row>
    <row r="6362" spans="1:6" x14ac:dyDescent="0.25">
      <c r="A6362" t="s">
        <v>34</v>
      </c>
      <c r="B6362">
        <v>2012</v>
      </c>
      <c r="C6362" t="s">
        <v>14</v>
      </c>
      <c r="D6362" t="s">
        <v>39</v>
      </c>
      <c r="E6362" t="s">
        <v>29212</v>
      </c>
      <c r="F6362">
        <v>908</v>
      </c>
    </row>
    <row r="6363" spans="1:6" x14ac:dyDescent="0.25">
      <c r="A6363" t="s">
        <v>34</v>
      </c>
      <c r="B6363">
        <v>2012</v>
      </c>
      <c r="C6363" t="s">
        <v>14</v>
      </c>
      <c r="D6363" t="s">
        <v>103</v>
      </c>
      <c r="E6363" t="s">
        <v>29213</v>
      </c>
      <c r="F6363">
        <v>7267</v>
      </c>
    </row>
    <row r="6364" spans="1:6" x14ac:dyDescent="0.25">
      <c r="A6364" t="s">
        <v>34</v>
      </c>
      <c r="B6364">
        <v>2012</v>
      </c>
      <c r="C6364" t="s">
        <v>12</v>
      </c>
      <c r="D6364" t="s">
        <v>38</v>
      </c>
      <c r="E6364" t="s">
        <v>29214</v>
      </c>
      <c r="F6364">
        <v>6</v>
      </c>
    </row>
    <row r="6365" spans="1:6" x14ac:dyDescent="0.25">
      <c r="A6365" t="s">
        <v>34</v>
      </c>
      <c r="B6365">
        <v>2012</v>
      </c>
      <c r="C6365" t="s">
        <v>12</v>
      </c>
      <c r="D6365" t="s">
        <v>40</v>
      </c>
      <c r="E6365" t="s">
        <v>29215</v>
      </c>
      <c r="F6365">
        <v>25</v>
      </c>
    </row>
    <row r="6366" spans="1:6" x14ac:dyDescent="0.25">
      <c r="A6366" t="s">
        <v>34</v>
      </c>
      <c r="B6366">
        <v>2012</v>
      </c>
      <c r="C6366" t="s">
        <v>12</v>
      </c>
      <c r="D6366" t="s">
        <v>102</v>
      </c>
      <c r="E6366" t="s">
        <v>29216</v>
      </c>
      <c r="F6366">
        <v>99</v>
      </c>
    </row>
    <row r="6367" spans="1:6" x14ac:dyDescent="0.25">
      <c r="A6367" t="s">
        <v>34</v>
      </c>
      <c r="B6367">
        <v>2012</v>
      </c>
      <c r="C6367" t="s">
        <v>12</v>
      </c>
      <c r="D6367" t="s">
        <v>107</v>
      </c>
      <c r="E6367" t="s">
        <v>29217</v>
      </c>
      <c r="F6367">
        <v>68</v>
      </c>
    </row>
    <row r="6368" spans="1:6" x14ac:dyDescent="0.25">
      <c r="A6368" t="s">
        <v>34</v>
      </c>
      <c r="B6368">
        <v>2012</v>
      </c>
      <c r="C6368" t="s">
        <v>12</v>
      </c>
      <c r="D6368" t="s">
        <v>39</v>
      </c>
      <c r="E6368" t="s">
        <v>29218</v>
      </c>
      <c r="F6368">
        <v>98</v>
      </c>
    </row>
    <row r="6369" spans="1:6" x14ac:dyDescent="0.25">
      <c r="A6369" t="s">
        <v>34</v>
      </c>
      <c r="B6369">
        <v>2012</v>
      </c>
      <c r="C6369" t="s">
        <v>12</v>
      </c>
      <c r="D6369" t="s">
        <v>103</v>
      </c>
      <c r="E6369" t="s">
        <v>29219</v>
      </c>
      <c r="F6369">
        <v>957</v>
      </c>
    </row>
    <row r="6370" spans="1:6" x14ac:dyDescent="0.25">
      <c r="A6370" t="s">
        <v>34</v>
      </c>
      <c r="B6370">
        <v>2012</v>
      </c>
      <c r="C6370" t="s">
        <v>22</v>
      </c>
      <c r="D6370" t="s">
        <v>38</v>
      </c>
      <c r="E6370" t="s">
        <v>29220</v>
      </c>
      <c r="F6370">
        <v>239</v>
      </c>
    </row>
    <row r="6371" spans="1:6" x14ac:dyDescent="0.25">
      <c r="A6371" t="s">
        <v>34</v>
      </c>
      <c r="B6371">
        <v>2012</v>
      </c>
      <c r="C6371" t="s">
        <v>22</v>
      </c>
      <c r="D6371" t="s">
        <v>40</v>
      </c>
      <c r="E6371" t="s">
        <v>29221</v>
      </c>
      <c r="F6371">
        <v>233</v>
      </c>
    </row>
    <row r="6372" spans="1:6" x14ac:dyDescent="0.25">
      <c r="A6372" t="s">
        <v>34</v>
      </c>
      <c r="B6372">
        <v>2012</v>
      </c>
      <c r="C6372" t="s">
        <v>22</v>
      </c>
      <c r="D6372" t="s">
        <v>102</v>
      </c>
      <c r="E6372" t="s">
        <v>29222</v>
      </c>
      <c r="F6372">
        <v>567</v>
      </c>
    </row>
    <row r="6373" spans="1:6" x14ac:dyDescent="0.25">
      <c r="A6373" t="s">
        <v>34</v>
      </c>
      <c r="B6373">
        <v>2012</v>
      </c>
      <c r="C6373" t="s">
        <v>22</v>
      </c>
      <c r="D6373" t="s">
        <v>107</v>
      </c>
      <c r="E6373" t="s">
        <v>29223</v>
      </c>
      <c r="F6373">
        <v>584</v>
      </c>
    </row>
    <row r="6374" spans="1:6" x14ac:dyDescent="0.25">
      <c r="A6374" t="s">
        <v>34</v>
      </c>
      <c r="B6374">
        <v>2012</v>
      </c>
      <c r="C6374" t="s">
        <v>22</v>
      </c>
      <c r="D6374" t="s">
        <v>39</v>
      </c>
      <c r="E6374" t="s">
        <v>29224</v>
      </c>
      <c r="F6374">
        <v>667</v>
      </c>
    </row>
    <row r="6375" spans="1:6" x14ac:dyDescent="0.25">
      <c r="A6375" t="s">
        <v>34</v>
      </c>
      <c r="B6375">
        <v>2012</v>
      </c>
      <c r="C6375" t="s">
        <v>22</v>
      </c>
      <c r="D6375" t="s">
        <v>103</v>
      </c>
      <c r="E6375" t="s">
        <v>29225</v>
      </c>
      <c r="F6375">
        <v>6523</v>
      </c>
    </row>
    <row r="6376" spans="1:6" x14ac:dyDescent="0.25">
      <c r="A6376" t="s">
        <v>34</v>
      </c>
      <c r="B6376">
        <v>2012</v>
      </c>
      <c r="C6376" t="s">
        <v>23</v>
      </c>
      <c r="D6376" t="s">
        <v>38</v>
      </c>
      <c r="E6376" t="s">
        <v>29226</v>
      </c>
      <c r="F6376">
        <v>140</v>
      </c>
    </row>
    <row r="6377" spans="1:6" x14ac:dyDescent="0.25">
      <c r="A6377" t="s">
        <v>34</v>
      </c>
      <c r="B6377">
        <v>2012</v>
      </c>
      <c r="C6377" t="s">
        <v>23</v>
      </c>
      <c r="D6377" t="s">
        <v>40</v>
      </c>
      <c r="E6377" t="s">
        <v>29227</v>
      </c>
      <c r="F6377">
        <v>139</v>
      </c>
    </row>
    <row r="6378" spans="1:6" x14ac:dyDescent="0.25">
      <c r="A6378" t="s">
        <v>34</v>
      </c>
      <c r="B6378">
        <v>2012</v>
      </c>
      <c r="C6378" t="s">
        <v>23</v>
      </c>
      <c r="D6378" t="s">
        <v>102</v>
      </c>
      <c r="E6378" t="s">
        <v>29228</v>
      </c>
      <c r="F6378">
        <v>436</v>
      </c>
    </row>
    <row r="6379" spans="1:6" x14ac:dyDescent="0.25">
      <c r="A6379" t="s">
        <v>34</v>
      </c>
      <c r="B6379">
        <v>2012</v>
      </c>
      <c r="C6379" t="s">
        <v>23</v>
      </c>
      <c r="D6379" t="s">
        <v>107</v>
      </c>
      <c r="E6379" t="s">
        <v>29229</v>
      </c>
      <c r="F6379">
        <v>553</v>
      </c>
    </row>
    <row r="6380" spans="1:6" x14ac:dyDescent="0.25">
      <c r="A6380" t="s">
        <v>34</v>
      </c>
      <c r="B6380">
        <v>2012</v>
      </c>
      <c r="C6380" t="s">
        <v>23</v>
      </c>
      <c r="D6380" t="s">
        <v>39</v>
      </c>
      <c r="E6380" t="s">
        <v>29230</v>
      </c>
      <c r="F6380">
        <v>391</v>
      </c>
    </row>
    <row r="6381" spans="1:6" x14ac:dyDescent="0.25">
      <c r="A6381" t="s">
        <v>34</v>
      </c>
      <c r="B6381">
        <v>2012</v>
      </c>
      <c r="C6381" t="s">
        <v>23</v>
      </c>
      <c r="D6381" t="s">
        <v>103</v>
      </c>
      <c r="E6381" t="s">
        <v>29231</v>
      </c>
      <c r="F6381">
        <v>5157</v>
      </c>
    </row>
    <row r="6382" spans="1:6" x14ac:dyDescent="0.25">
      <c r="A6382" t="s">
        <v>34</v>
      </c>
      <c r="B6382">
        <v>2012</v>
      </c>
      <c r="C6382" t="s">
        <v>21</v>
      </c>
      <c r="D6382" t="s">
        <v>38</v>
      </c>
      <c r="E6382" t="s">
        <v>29232</v>
      </c>
      <c r="F6382">
        <v>138</v>
      </c>
    </row>
    <row r="6383" spans="1:6" x14ac:dyDescent="0.25">
      <c r="A6383" t="s">
        <v>34</v>
      </c>
      <c r="B6383">
        <v>2012</v>
      </c>
      <c r="C6383" t="s">
        <v>21</v>
      </c>
      <c r="D6383" t="s">
        <v>40</v>
      </c>
      <c r="E6383" t="s">
        <v>29233</v>
      </c>
      <c r="F6383">
        <v>151</v>
      </c>
    </row>
    <row r="6384" spans="1:6" x14ac:dyDescent="0.25">
      <c r="A6384" t="s">
        <v>34</v>
      </c>
      <c r="B6384">
        <v>2012</v>
      </c>
      <c r="C6384" t="s">
        <v>21</v>
      </c>
      <c r="D6384" t="s">
        <v>102</v>
      </c>
      <c r="E6384" t="s">
        <v>29234</v>
      </c>
      <c r="F6384">
        <v>351</v>
      </c>
    </row>
    <row r="6385" spans="1:6" x14ac:dyDescent="0.25">
      <c r="A6385" t="s">
        <v>34</v>
      </c>
      <c r="B6385">
        <v>2012</v>
      </c>
      <c r="C6385" t="s">
        <v>21</v>
      </c>
      <c r="D6385" t="s">
        <v>107</v>
      </c>
      <c r="E6385" t="s">
        <v>29235</v>
      </c>
      <c r="F6385">
        <v>340</v>
      </c>
    </row>
    <row r="6386" spans="1:6" x14ac:dyDescent="0.25">
      <c r="A6386" t="s">
        <v>34</v>
      </c>
      <c r="B6386">
        <v>2012</v>
      </c>
      <c r="C6386" t="s">
        <v>21</v>
      </c>
      <c r="D6386" t="s">
        <v>39</v>
      </c>
      <c r="E6386" t="s">
        <v>29236</v>
      </c>
      <c r="F6386">
        <v>433</v>
      </c>
    </row>
    <row r="6387" spans="1:6" x14ac:dyDescent="0.25">
      <c r="A6387" t="s">
        <v>34</v>
      </c>
      <c r="B6387">
        <v>2012</v>
      </c>
      <c r="C6387" t="s">
        <v>21</v>
      </c>
      <c r="D6387" t="s">
        <v>103</v>
      </c>
      <c r="E6387" t="s">
        <v>29237</v>
      </c>
      <c r="F6387">
        <v>3573</v>
      </c>
    </row>
    <row r="6388" spans="1:6" x14ac:dyDescent="0.25">
      <c r="A6388" t="s">
        <v>34</v>
      </c>
      <c r="B6388">
        <v>2012</v>
      </c>
      <c r="C6388" t="s">
        <v>17</v>
      </c>
      <c r="D6388" t="s">
        <v>38</v>
      </c>
      <c r="E6388" t="s">
        <v>29238</v>
      </c>
      <c r="F6388">
        <v>136</v>
      </c>
    </row>
    <row r="6389" spans="1:6" x14ac:dyDescent="0.25">
      <c r="A6389" t="s">
        <v>34</v>
      </c>
      <c r="B6389">
        <v>2012</v>
      </c>
      <c r="C6389" t="s">
        <v>17</v>
      </c>
      <c r="D6389" t="s">
        <v>40</v>
      </c>
      <c r="E6389" t="s">
        <v>29239</v>
      </c>
      <c r="F6389">
        <v>165</v>
      </c>
    </row>
    <row r="6390" spans="1:6" x14ac:dyDescent="0.25">
      <c r="A6390" t="s">
        <v>34</v>
      </c>
      <c r="B6390">
        <v>2012</v>
      </c>
      <c r="C6390" t="s">
        <v>17</v>
      </c>
      <c r="D6390" t="s">
        <v>102</v>
      </c>
      <c r="E6390" t="s">
        <v>29240</v>
      </c>
      <c r="F6390">
        <v>634</v>
      </c>
    </row>
    <row r="6391" spans="1:6" x14ac:dyDescent="0.25">
      <c r="A6391" t="s">
        <v>34</v>
      </c>
      <c r="B6391">
        <v>2012</v>
      </c>
      <c r="C6391" t="s">
        <v>17</v>
      </c>
      <c r="D6391" t="s">
        <v>107</v>
      </c>
      <c r="E6391" t="s">
        <v>29241</v>
      </c>
      <c r="F6391">
        <v>698</v>
      </c>
    </row>
    <row r="6392" spans="1:6" x14ac:dyDescent="0.25">
      <c r="A6392" t="s">
        <v>34</v>
      </c>
      <c r="B6392">
        <v>2012</v>
      </c>
      <c r="C6392" t="s">
        <v>17</v>
      </c>
      <c r="D6392" t="s">
        <v>39</v>
      </c>
      <c r="E6392" t="s">
        <v>29242</v>
      </c>
      <c r="F6392">
        <v>417</v>
      </c>
    </row>
    <row r="6393" spans="1:6" x14ac:dyDescent="0.25">
      <c r="A6393" t="s">
        <v>34</v>
      </c>
      <c r="B6393">
        <v>2012</v>
      </c>
      <c r="C6393" t="s">
        <v>17</v>
      </c>
      <c r="D6393" t="s">
        <v>103</v>
      </c>
      <c r="E6393" t="s">
        <v>29243</v>
      </c>
      <c r="F6393">
        <v>6863</v>
      </c>
    </row>
    <row r="6394" spans="1:6" x14ac:dyDescent="0.25">
      <c r="A6394" t="s">
        <v>34</v>
      </c>
      <c r="B6394">
        <v>2012</v>
      </c>
      <c r="C6394" t="s">
        <v>22852</v>
      </c>
      <c r="D6394" t="s">
        <v>38</v>
      </c>
      <c r="E6394" t="s">
        <v>29244</v>
      </c>
      <c r="F6394">
        <v>1</v>
      </c>
    </row>
    <row r="6395" spans="1:6" x14ac:dyDescent="0.25">
      <c r="A6395" t="s">
        <v>34</v>
      </c>
      <c r="B6395">
        <v>2012</v>
      </c>
      <c r="C6395" t="s">
        <v>22852</v>
      </c>
      <c r="D6395" t="s">
        <v>40</v>
      </c>
      <c r="E6395" t="s">
        <v>29245</v>
      </c>
      <c r="F6395">
        <v>2</v>
      </c>
    </row>
    <row r="6396" spans="1:6" x14ac:dyDescent="0.25">
      <c r="A6396" t="s">
        <v>34</v>
      </c>
      <c r="B6396">
        <v>2012</v>
      </c>
      <c r="C6396" t="s">
        <v>22852</v>
      </c>
      <c r="D6396" t="s">
        <v>102</v>
      </c>
      <c r="E6396" t="s">
        <v>29246</v>
      </c>
      <c r="F6396">
        <v>1</v>
      </c>
    </row>
    <row r="6397" spans="1:6" x14ac:dyDescent="0.25">
      <c r="A6397" t="s">
        <v>34</v>
      </c>
      <c r="B6397">
        <v>2012</v>
      </c>
      <c r="C6397" t="s">
        <v>22852</v>
      </c>
      <c r="D6397" t="s">
        <v>107</v>
      </c>
      <c r="E6397" t="s">
        <v>29247</v>
      </c>
      <c r="F6397">
        <v>7</v>
      </c>
    </row>
    <row r="6398" spans="1:6" x14ac:dyDescent="0.25">
      <c r="A6398" t="s">
        <v>34</v>
      </c>
      <c r="B6398">
        <v>2012</v>
      </c>
      <c r="C6398" t="s">
        <v>22852</v>
      </c>
      <c r="D6398" t="s">
        <v>39</v>
      </c>
      <c r="E6398" t="s">
        <v>29248</v>
      </c>
      <c r="F6398">
        <v>1</v>
      </c>
    </row>
    <row r="6399" spans="1:6" x14ac:dyDescent="0.25">
      <c r="A6399" t="s">
        <v>34</v>
      </c>
      <c r="B6399">
        <v>2012</v>
      </c>
      <c r="C6399" t="s">
        <v>22852</v>
      </c>
      <c r="D6399" t="s">
        <v>103</v>
      </c>
      <c r="E6399" t="s">
        <v>29249</v>
      </c>
      <c r="F6399">
        <v>23</v>
      </c>
    </row>
    <row r="6400" spans="1:6" x14ac:dyDescent="0.25">
      <c r="A6400" t="s">
        <v>34</v>
      </c>
      <c r="B6400">
        <v>2012</v>
      </c>
      <c r="C6400" t="s">
        <v>15</v>
      </c>
      <c r="D6400" t="s">
        <v>38</v>
      </c>
      <c r="E6400" t="s">
        <v>29250</v>
      </c>
      <c r="F6400">
        <v>20</v>
      </c>
    </row>
    <row r="6401" spans="1:6" x14ac:dyDescent="0.25">
      <c r="A6401" t="s">
        <v>34</v>
      </c>
      <c r="B6401">
        <v>2012</v>
      </c>
      <c r="C6401" t="s">
        <v>15</v>
      </c>
      <c r="D6401" t="s">
        <v>40</v>
      </c>
      <c r="E6401" t="s">
        <v>29251</v>
      </c>
      <c r="F6401">
        <v>15</v>
      </c>
    </row>
    <row r="6402" spans="1:6" x14ac:dyDescent="0.25">
      <c r="A6402" t="s">
        <v>34</v>
      </c>
      <c r="B6402">
        <v>2012</v>
      </c>
      <c r="C6402" t="s">
        <v>15</v>
      </c>
      <c r="D6402" t="s">
        <v>102</v>
      </c>
      <c r="E6402" t="s">
        <v>29252</v>
      </c>
      <c r="F6402">
        <v>102</v>
      </c>
    </row>
    <row r="6403" spans="1:6" x14ac:dyDescent="0.25">
      <c r="A6403" t="s">
        <v>34</v>
      </c>
      <c r="B6403">
        <v>2012</v>
      </c>
      <c r="C6403" t="s">
        <v>15</v>
      </c>
      <c r="D6403" t="s">
        <v>107</v>
      </c>
      <c r="E6403" t="s">
        <v>29253</v>
      </c>
      <c r="F6403">
        <v>111</v>
      </c>
    </row>
    <row r="6404" spans="1:6" x14ac:dyDescent="0.25">
      <c r="A6404" t="s">
        <v>34</v>
      </c>
      <c r="B6404">
        <v>2012</v>
      </c>
      <c r="C6404" t="s">
        <v>15</v>
      </c>
      <c r="D6404" t="s">
        <v>39</v>
      </c>
      <c r="E6404" t="s">
        <v>29254</v>
      </c>
      <c r="F6404">
        <v>98</v>
      </c>
    </row>
    <row r="6405" spans="1:6" x14ac:dyDescent="0.25">
      <c r="A6405" t="s">
        <v>34</v>
      </c>
      <c r="B6405">
        <v>2012</v>
      </c>
      <c r="C6405" t="s">
        <v>15</v>
      </c>
      <c r="D6405" t="s">
        <v>103</v>
      </c>
      <c r="E6405" t="s">
        <v>29255</v>
      </c>
      <c r="F6405">
        <v>898</v>
      </c>
    </row>
    <row r="6406" spans="1:6" x14ac:dyDescent="0.25">
      <c r="A6406" t="s">
        <v>34</v>
      </c>
      <c r="B6406">
        <v>2012</v>
      </c>
      <c r="C6406" t="s">
        <v>19</v>
      </c>
      <c r="D6406" t="s">
        <v>38</v>
      </c>
      <c r="E6406" t="s">
        <v>29256</v>
      </c>
      <c r="F6406">
        <v>121</v>
      </c>
    </row>
    <row r="6407" spans="1:6" x14ac:dyDescent="0.25">
      <c r="A6407" t="s">
        <v>34</v>
      </c>
      <c r="B6407">
        <v>2012</v>
      </c>
      <c r="C6407" t="s">
        <v>19</v>
      </c>
      <c r="D6407" t="s">
        <v>40</v>
      </c>
      <c r="E6407" t="s">
        <v>29257</v>
      </c>
      <c r="F6407">
        <v>136</v>
      </c>
    </row>
    <row r="6408" spans="1:6" x14ac:dyDescent="0.25">
      <c r="A6408" t="s">
        <v>34</v>
      </c>
      <c r="B6408">
        <v>2012</v>
      </c>
      <c r="C6408" t="s">
        <v>19</v>
      </c>
      <c r="D6408" t="s">
        <v>102</v>
      </c>
      <c r="E6408" t="s">
        <v>29258</v>
      </c>
      <c r="F6408">
        <v>495</v>
      </c>
    </row>
    <row r="6409" spans="1:6" x14ac:dyDescent="0.25">
      <c r="A6409" t="s">
        <v>34</v>
      </c>
      <c r="B6409">
        <v>2012</v>
      </c>
      <c r="C6409" t="s">
        <v>19</v>
      </c>
      <c r="D6409" t="s">
        <v>107</v>
      </c>
      <c r="E6409" t="s">
        <v>29259</v>
      </c>
      <c r="F6409">
        <v>470</v>
      </c>
    </row>
    <row r="6410" spans="1:6" x14ac:dyDescent="0.25">
      <c r="A6410" t="s">
        <v>34</v>
      </c>
      <c r="B6410">
        <v>2012</v>
      </c>
      <c r="C6410" t="s">
        <v>19</v>
      </c>
      <c r="D6410" t="s">
        <v>39</v>
      </c>
      <c r="E6410" t="s">
        <v>29260</v>
      </c>
      <c r="F6410">
        <v>388</v>
      </c>
    </row>
    <row r="6411" spans="1:6" x14ac:dyDescent="0.25">
      <c r="A6411" t="s">
        <v>34</v>
      </c>
      <c r="B6411">
        <v>2012</v>
      </c>
      <c r="C6411" t="s">
        <v>19</v>
      </c>
      <c r="D6411" t="s">
        <v>103</v>
      </c>
      <c r="E6411" t="s">
        <v>29261</v>
      </c>
      <c r="F6411">
        <v>5293</v>
      </c>
    </row>
    <row r="6412" spans="1:6" x14ac:dyDescent="0.25">
      <c r="A6412" t="s">
        <v>34</v>
      </c>
      <c r="B6412">
        <v>2012</v>
      </c>
      <c r="C6412" t="s">
        <v>20</v>
      </c>
      <c r="D6412" t="s">
        <v>38</v>
      </c>
      <c r="E6412" t="s">
        <v>29262</v>
      </c>
      <c r="F6412">
        <v>6</v>
      </c>
    </row>
    <row r="6413" spans="1:6" x14ac:dyDescent="0.25">
      <c r="A6413" t="s">
        <v>34</v>
      </c>
      <c r="B6413">
        <v>2012</v>
      </c>
      <c r="C6413" t="s">
        <v>20</v>
      </c>
      <c r="D6413" t="s">
        <v>40</v>
      </c>
      <c r="E6413" t="s">
        <v>29263</v>
      </c>
      <c r="F6413">
        <v>7</v>
      </c>
    </row>
    <row r="6414" spans="1:6" x14ac:dyDescent="0.25">
      <c r="A6414" t="s">
        <v>34</v>
      </c>
      <c r="B6414">
        <v>2012</v>
      </c>
      <c r="C6414" t="s">
        <v>20</v>
      </c>
      <c r="D6414" t="s">
        <v>102</v>
      </c>
      <c r="E6414" t="s">
        <v>29264</v>
      </c>
      <c r="F6414">
        <v>28</v>
      </c>
    </row>
    <row r="6415" spans="1:6" x14ac:dyDescent="0.25">
      <c r="A6415" t="s">
        <v>34</v>
      </c>
      <c r="B6415">
        <v>2012</v>
      </c>
      <c r="C6415" t="s">
        <v>20</v>
      </c>
      <c r="D6415" t="s">
        <v>107</v>
      </c>
      <c r="E6415" t="s">
        <v>29265</v>
      </c>
      <c r="F6415">
        <v>27</v>
      </c>
    </row>
    <row r="6416" spans="1:6" x14ac:dyDescent="0.25">
      <c r="A6416" t="s">
        <v>34</v>
      </c>
      <c r="B6416">
        <v>2012</v>
      </c>
      <c r="C6416" t="s">
        <v>20</v>
      </c>
      <c r="D6416" t="s">
        <v>39</v>
      </c>
      <c r="E6416" t="s">
        <v>29266</v>
      </c>
      <c r="F6416">
        <v>35</v>
      </c>
    </row>
    <row r="6417" spans="1:6" x14ac:dyDescent="0.25">
      <c r="A6417" t="s">
        <v>34</v>
      </c>
      <c r="B6417">
        <v>2012</v>
      </c>
      <c r="C6417" t="s">
        <v>20</v>
      </c>
      <c r="D6417" t="s">
        <v>103</v>
      </c>
      <c r="E6417" t="s">
        <v>29267</v>
      </c>
      <c r="F6417">
        <v>471</v>
      </c>
    </row>
    <row r="6418" spans="1:6" x14ac:dyDescent="0.25">
      <c r="A6418" t="s">
        <v>34</v>
      </c>
      <c r="B6418">
        <v>2012</v>
      </c>
      <c r="C6418" t="s">
        <v>18</v>
      </c>
      <c r="D6418" t="s">
        <v>38</v>
      </c>
      <c r="E6418" t="s">
        <v>29268</v>
      </c>
      <c r="F6418">
        <v>90</v>
      </c>
    </row>
    <row r="6419" spans="1:6" x14ac:dyDescent="0.25">
      <c r="A6419" t="s">
        <v>34</v>
      </c>
      <c r="B6419">
        <v>2012</v>
      </c>
      <c r="C6419" t="s">
        <v>18</v>
      </c>
      <c r="D6419" t="s">
        <v>40</v>
      </c>
      <c r="E6419" t="s">
        <v>29269</v>
      </c>
      <c r="F6419">
        <v>104</v>
      </c>
    </row>
    <row r="6420" spans="1:6" x14ac:dyDescent="0.25">
      <c r="A6420" t="s">
        <v>34</v>
      </c>
      <c r="B6420">
        <v>2012</v>
      </c>
      <c r="C6420" t="s">
        <v>18</v>
      </c>
      <c r="D6420" t="s">
        <v>102</v>
      </c>
      <c r="E6420" t="s">
        <v>29270</v>
      </c>
      <c r="F6420">
        <v>425</v>
      </c>
    </row>
    <row r="6421" spans="1:6" x14ac:dyDescent="0.25">
      <c r="A6421" t="s">
        <v>34</v>
      </c>
      <c r="B6421">
        <v>2012</v>
      </c>
      <c r="C6421" t="s">
        <v>18</v>
      </c>
      <c r="D6421" t="s">
        <v>107</v>
      </c>
      <c r="E6421" t="s">
        <v>29271</v>
      </c>
      <c r="F6421">
        <v>390</v>
      </c>
    </row>
    <row r="6422" spans="1:6" x14ac:dyDescent="0.25">
      <c r="A6422" t="s">
        <v>34</v>
      </c>
      <c r="B6422">
        <v>2012</v>
      </c>
      <c r="C6422" t="s">
        <v>18</v>
      </c>
      <c r="D6422" t="s">
        <v>39</v>
      </c>
      <c r="E6422" t="s">
        <v>29272</v>
      </c>
      <c r="F6422">
        <v>308</v>
      </c>
    </row>
    <row r="6423" spans="1:6" x14ac:dyDescent="0.25">
      <c r="A6423" t="s">
        <v>34</v>
      </c>
      <c r="B6423">
        <v>2012</v>
      </c>
      <c r="C6423" t="s">
        <v>18</v>
      </c>
      <c r="D6423" t="s">
        <v>103</v>
      </c>
      <c r="E6423" t="s">
        <v>29273</v>
      </c>
      <c r="F6423">
        <v>4131</v>
      </c>
    </row>
    <row r="6424" spans="1:6" x14ac:dyDescent="0.25">
      <c r="A6424" t="s">
        <v>34</v>
      </c>
      <c r="B6424">
        <v>2013</v>
      </c>
      <c r="C6424" t="s">
        <v>14</v>
      </c>
      <c r="D6424" t="s">
        <v>38</v>
      </c>
      <c r="E6424" t="s">
        <v>29274</v>
      </c>
      <c r="F6424">
        <v>306</v>
      </c>
    </row>
    <row r="6425" spans="1:6" x14ac:dyDescent="0.25">
      <c r="A6425" t="s">
        <v>34</v>
      </c>
      <c r="B6425">
        <v>2013</v>
      </c>
      <c r="C6425" t="s">
        <v>14</v>
      </c>
      <c r="D6425" t="s">
        <v>40</v>
      </c>
      <c r="E6425" t="s">
        <v>29275</v>
      </c>
      <c r="F6425">
        <v>347</v>
      </c>
    </row>
    <row r="6426" spans="1:6" x14ac:dyDescent="0.25">
      <c r="A6426" t="s">
        <v>34</v>
      </c>
      <c r="B6426">
        <v>2013</v>
      </c>
      <c r="C6426" t="s">
        <v>14</v>
      </c>
      <c r="D6426" t="s">
        <v>102</v>
      </c>
      <c r="E6426" t="s">
        <v>29276</v>
      </c>
      <c r="F6426">
        <v>1087</v>
      </c>
    </row>
    <row r="6427" spans="1:6" x14ac:dyDescent="0.25">
      <c r="A6427" t="s">
        <v>34</v>
      </c>
      <c r="B6427">
        <v>2013</v>
      </c>
      <c r="C6427" t="s">
        <v>14</v>
      </c>
      <c r="D6427" t="s">
        <v>107</v>
      </c>
      <c r="E6427" t="s">
        <v>29277</v>
      </c>
      <c r="F6427">
        <v>1416</v>
      </c>
    </row>
    <row r="6428" spans="1:6" x14ac:dyDescent="0.25">
      <c r="A6428" t="s">
        <v>34</v>
      </c>
      <c r="B6428">
        <v>2013</v>
      </c>
      <c r="C6428" t="s">
        <v>14</v>
      </c>
      <c r="D6428" t="s">
        <v>39</v>
      </c>
      <c r="E6428" t="s">
        <v>29278</v>
      </c>
      <c r="F6428">
        <v>763</v>
      </c>
    </row>
    <row r="6429" spans="1:6" x14ac:dyDescent="0.25">
      <c r="A6429" t="s">
        <v>34</v>
      </c>
      <c r="B6429">
        <v>2013</v>
      </c>
      <c r="C6429" t="s">
        <v>14</v>
      </c>
      <c r="D6429" t="s">
        <v>103</v>
      </c>
      <c r="E6429" t="s">
        <v>29279</v>
      </c>
      <c r="F6429">
        <v>7290</v>
      </c>
    </row>
    <row r="6430" spans="1:6" x14ac:dyDescent="0.25">
      <c r="A6430" t="s">
        <v>34</v>
      </c>
      <c r="B6430">
        <v>2013</v>
      </c>
      <c r="C6430" t="s">
        <v>12</v>
      </c>
      <c r="D6430" t="s">
        <v>38</v>
      </c>
      <c r="E6430" t="s">
        <v>29280</v>
      </c>
      <c r="F6430">
        <v>18</v>
      </c>
    </row>
    <row r="6431" spans="1:6" x14ac:dyDescent="0.25">
      <c r="A6431" t="s">
        <v>34</v>
      </c>
      <c r="B6431">
        <v>2013</v>
      </c>
      <c r="C6431" t="s">
        <v>12</v>
      </c>
      <c r="D6431" t="s">
        <v>40</v>
      </c>
      <c r="E6431" t="s">
        <v>29281</v>
      </c>
      <c r="F6431">
        <v>20</v>
      </c>
    </row>
    <row r="6432" spans="1:6" x14ac:dyDescent="0.25">
      <c r="A6432" t="s">
        <v>34</v>
      </c>
      <c r="B6432">
        <v>2013</v>
      </c>
      <c r="C6432" t="s">
        <v>12</v>
      </c>
      <c r="D6432" t="s">
        <v>102</v>
      </c>
      <c r="E6432" t="s">
        <v>29282</v>
      </c>
      <c r="F6432">
        <v>107</v>
      </c>
    </row>
    <row r="6433" spans="1:6" x14ac:dyDescent="0.25">
      <c r="A6433" t="s">
        <v>34</v>
      </c>
      <c r="B6433">
        <v>2013</v>
      </c>
      <c r="C6433" t="s">
        <v>12</v>
      </c>
      <c r="D6433" t="s">
        <v>107</v>
      </c>
      <c r="E6433" t="s">
        <v>29283</v>
      </c>
      <c r="F6433">
        <v>100</v>
      </c>
    </row>
    <row r="6434" spans="1:6" x14ac:dyDescent="0.25">
      <c r="A6434" t="s">
        <v>34</v>
      </c>
      <c r="B6434">
        <v>2013</v>
      </c>
      <c r="C6434" t="s">
        <v>12</v>
      </c>
      <c r="D6434" t="s">
        <v>39</v>
      </c>
      <c r="E6434" t="s">
        <v>29284</v>
      </c>
      <c r="F6434">
        <v>75</v>
      </c>
    </row>
    <row r="6435" spans="1:6" x14ac:dyDescent="0.25">
      <c r="A6435" t="s">
        <v>34</v>
      </c>
      <c r="B6435">
        <v>2013</v>
      </c>
      <c r="C6435" t="s">
        <v>12</v>
      </c>
      <c r="D6435" t="s">
        <v>103</v>
      </c>
      <c r="E6435" t="s">
        <v>29285</v>
      </c>
      <c r="F6435">
        <v>968</v>
      </c>
    </row>
    <row r="6436" spans="1:6" x14ac:dyDescent="0.25">
      <c r="A6436" t="s">
        <v>34</v>
      </c>
      <c r="B6436">
        <v>2013</v>
      </c>
      <c r="C6436" t="s">
        <v>22</v>
      </c>
      <c r="D6436" t="s">
        <v>38</v>
      </c>
      <c r="E6436" t="s">
        <v>29286</v>
      </c>
      <c r="F6436">
        <v>332</v>
      </c>
    </row>
    <row r="6437" spans="1:6" x14ac:dyDescent="0.25">
      <c r="A6437" t="s">
        <v>34</v>
      </c>
      <c r="B6437">
        <v>2013</v>
      </c>
      <c r="C6437" t="s">
        <v>22</v>
      </c>
      <c r="D6437" t="s">
        <v>40</v>
      </c>
      <c r="E6437" t="s">
        <v>29287</v>
      </c>
      <c r="F6437">
        <v>337</v>
      </c>
    </row>
    <row r="6438" spans="1:6" x14ac:dyDescent="0.25">
      <c r="A6438" t="s">
        <v>34</v>
      </c>
      <c r="B6438">
        <v>2013</v>
      </c>
      <c r="C6438" t="s">
        <v>22</v>
      </c>
      <c r="D6438" t="s">
        <v>102</v>
      </c>
      <c r="E6438" t="s">
        <v>29288</v>
      </c>
      <c r="F6438">
        <v>622</v>
      </c>
    </row>
    <row r="6439" spans="1:6" x14ac:dyDescent="0.25">
      <c r="A6439" t="s">
        <v>34</v>
      </c>
      <c r="B6439">
        <v>2013</v>
      </c>
      <c r="C6439" t="s">
        <v>22</v>
      </c>
      <c r="D6439" t="s">
        <v>107</v>
      </c>
      <c r="E6439" t="s">
        <v>29289</v>
      </c>
      <c r="F6439">
        <v>609</v>
      </c>
    </row>
    <row r="6440" spans="1:6" x14ac:dyDescent="0.25">
      <c r="A6440" t="s">
        <v>34</v>
      </c>
      <c r="B6440">
        <v>2013</v>
      </c>
      <c r="C6440" t="s">
        <v>22</v>
      </c>
      <c r="D6440" t="s">
        <v>39</v>
      </c>
      <c r="E6440" t="s">
        <v>29290</v>
      </c>
      <c r="F6440">
        <v>671</v>
      </c>
    </row>
    <row r="6441" spans="1:6" x14ac:dyDescent="0.25">
      <c r="A6441" t="s">
        <v>34</v>
      </c>
      <c r="B6441">
        <v>2013</v>
      </c>
      <c r="C6441" t="s">
        <v>22</v>
      </c>
      <c r="D6441" t="s">
        <v>103</v>
      </c>
      <c r="E6441" t="s">
        <v>29291</v>
      </c>
      <c r="F6441">
        <v>6283</v>
      </c>
    </row>
    <row r="6442" spans="1:6" x14ac:dyDescent="0.25">
      <c r="A6442" t="s">
        <v>34</v>
      </c>
      <c r="B6442">
        <v>2013</v>
      </c>
      <c r="C6442" t="s">
        <v>23</v>
      </c>
      <c r="D6442" t="s">
        <v>38</v>
      </c>
      <c r="E6442" t="s">
        <v>29292</v>
      </c>
      <c r="F6442">
        <v>218</v>
      </c>
    </row>
    <row r="6443" spans="1:6" x14ac:dyDescent="0.25">
      <c r="A6443" t="s">
        <v>34</v>
      </c>
      <c r="B6443">
        <v>2013</v>
      </c>
      <c r="C6443" t="s">
        <v>23</v>
      </c>
      <c r="D6443" t="s">
        <v>40</v>
      </c>
      <c r="E6443" t="s">
        <v>29293</v>
      </c>
      <c r="F6443">
        <v>218</v>
      </c>
    </row>
    <row r="6444" spans="1:6" x14ac:dyDescent="0.25">
      <c r="A6444" t="s">
        <v>34</v>
      </c>
      <c r="B6444">
        <v>2013</v>
      </c>
      <c r="C6444" t="s">
        <v>23</v>
      </c>
      <c r="D6444" t="s">
        <v>102</v>
      </c>
      <c r="E6444" t="s">
        <v>29294</v>
      </c>
      <c r="F6444">
        <v>553</v>
      </c>
    </row>
    <row r="6445" spans="1:6" x14ac:dyDescent="0.25">
      <c r="A6445" t="s">
        <v>34</v>
      </c>
      <c r="B6445">
        <v>2013</v>
      </c>
      <c r="C6445" t="s">
        <v>23</v>
      </c>
      <c r="D6445" t="s">
        <v>107</v>
      </c>
      <c r="E6445" t="s">
        <v>29295</v>
      </c>
      <c r="F6445">
        <v>494</v>
      </c>
    </row>
    <row r="6446" spans="1:6" x14ac:dyDescent="0.25">
      <c r="A6446" t="s">
        <v>34</v>
      </c>
      <c r="B6446">
        <v>2013</v>
      </c>
      <c r="C6446" t="s">
        <v>23</v>
      </c>
      <c r="D6446" t="s">
        <v>39</v>
      </c>
      <c r="E6446" t="s">
        <v>29296</v>
      </c>
      <c r="F6446">
        <v>442</v>
      </c>
    </row>
    <row r="6447" spans="1:6" x14ac:dyDescent="0.25">
      <c r="A6447" t="s">
        <v>34</v>
      </c>
      <c r="B6447">
        <v>2013</v>
      </c>
      <c r="C6447" t="s">
        <v>23</v>
      </c>
      <c r="D6447" t="s">
        <v>103</v>
      </c>
      <c r="E6447" t="s">
        <v>29297</v>
      </c>
      <c r="F6447">
        <v>5271</v>
      </c>
    </row>
    <row r="6448" spans="1:6" x14ac:dyDescent="0.25">
      <c r="A6448" t="s">
        <v>34</v>
      </c>
      <c r="B6448">
        <v>2013</v>
      </c>
      <c r="C6448" t="s">
        <v>21</v>
      </c>
      <c r="D6448" t="s">
        <v>38</v>
      </c>
      <c r="E6448" t="s">
        <v>29298</v>
      </c>
      <c r="F6448">
        <v>193</v>
      </c>
    </row>
    <row r="6449" spans="1:6" x14ac:dyDescent="0.25">
      <c r="A6449" t="s">
        <v>34</v>
      </c>
      <c r="B6449">
        <v>2013</v>
      </c>
      <c r="C6449" t="s">
        <v>21</v>
      </c>
      <c r="D6449" t="s">
        <v>40</v>
      </c>
      <c r="E6449" t="s">
        <v>29299</v>
      </c>
      <c r="F6449">
        <v>196</v>
      </c>
    </row>
    <row r="6450" spans="1:6" x14ac:dyDescent="0.25">
      <c r="A6450" t="s">
        <v>34</v>
      </c>
      <c r="B6450">
        <v>2013</v>
      </c>
      <c r="C6450" t="s">
        <v>21</v>
      </c>
      <c r="D6450" t="s">
        <v>102</v>
      </c>
      <c r="E6450" t="s">
        <v>29300</v>
      </c>
      <c r="F6450">
        <v>363</v>
      </c>
    </row>
    <row r="6451" spans="1:6" x14ac:dyDescent="0.25">
      <c r="A6451" t="s">
        <v>34</v>
      </c>
      <c r="B6451">
        <v>2013</v>
      </c>
      <c r="C6451" t="s">
        <v>21</v>
      </c>
      <c r="D6451" t="s">
        <v>107</v>
      </c>
      <c r="E6451" t="s">
        <v>29301</v>
      </c>
      <c r="F6451">
        <v>412</v>
      </c>
    </row>
    <row r="6452" spans="1:6" x14ac:dyDescent="0.25">
      <c r="A6452" t="s">
        <v>34</v>
      </c>
      <c r="B6452">
        <v>2013</v>
      </c>
      <c r="C6452" t="s">
        <v>21</v>
      </c>
      <c r="D6452" t="s">
        <v>39</v>
      </c>
      <c r="E6452" t="s">
        <v>29302</v>
      </c>
      <c r="F6452">
        <v>450</v>
      </c>
    </row>
    <row r="6453" spans="1:6" x14ac:dyDescent="0.25">
      <c r="A6453" t="s">
        <v>34</v>
      </c>
      <c r="B6453">
        <v>2013</v>
      </c>
      <c r="C6453" t="s">
        <v>21</v>
      </c>
      <c r="D6453" t="s">
        <v>103</v>
      </c>
      <c r="E6453" t="s">
        <v>29303</v>
      </c>
      <c r="F6453">
        <v>3375</v>
      </c>
    </row>
    <row r="6454" spans="1:6" x14ac:dyDescent="0.25">
      <c r="A6454" t="s">
        <v>34</v>
      </c>
      <c r="B6454">
        <v>2013</v>
      </c>
      <c r="C6454" t="s">
        <v>17</v>
      </c>
      <c r="D6454" t="s">
        <v>38</v>
      </c>
      <c r="E6454" t="s">
        <v>29304</v>
      </c>
      <c r="F6454">
        <v>189</v>
      </c>
    </row>
    <row r="6455" spans="1:6" x14ac:dyDescent="0.25">
      <c r="A6455" t="s">
        <v>34</v>
      </c>
      <c r="B6455">
        <v>2013</v>
      </c>
      <c r="C6455" t="s">
        <v>17</v>
      </c>
      <c r="D6455" t="s">
        <v>40</v>
      </c>
      <c r="E6455" t="s">
        <v>29305</v>
      </c>
      <c r="F6455">
        <v>253</v>
      </c>
    </row>
    <row r="6456" spans="1:6" x14ac:dyDescent="0.25">
      <c r="A6456" t="s">
        <v>34</v>
      </c>
      <c r="B6456">
        <v>2013</v>
      </c>
      <c r="C6456" t="s">
        <v>17</v>
      </c>
      <c r="D6456" t="s">
        <v>102</v>
      </c>
      <c r="E6456" t="s">
        <v>29306</v>
      </c>
      <c r="F6456">
        <v>689</v>
      </c>
    </row>
    <row r="6457" spans="1:6" x14ac:dyDescent="0.25">
      <c r="A6457" t="s">
        <v>34</v>
      </c>
      <c r="B6457">
        <v>2013</v>
      </c>
      <c r="C6457" t="s">
        <v>17</v>
      </c>
      <c r="D6457" t="s">
        <v>107</v>
      </c>
      <c r="E6457" t="s">
        <v>29307</v>
      </c>
      <c r="F6457">
        <v>972</v>
      </c>
    </row>
    <row r="6458" spans="1:6" x14ac:dyDescent="0.25">
      <c r="A6458" t="s">
        <v>34</v>
      </c>
      <c r="B6458">
        <v>2013</v>
      </c>
      <c r="C6458" t="s">
        <v>17</v>
      </c>
      <c r="D6458" t="s">
        <v>39</v>
      </c>
      <c r="E6458" t="s">
        <v>29308</v>
      </c>
      <c r="F6458">
        <v>388</v>
      </c>
    </row>
    <row r="6459" spans="1:6" x14ac:dyDescent="0.25">
      <c r="A6459" t="s">
        <v>34</v>
      </c>
      <c r="B6459">
        <v>2013</v>
      </c>
      <c r="C6459" t="s">
        <v>17</v>
      </c>
      <c r="D6459" t="s">
        <v>103</v>
      </c>
      <c r="E6459" t="s">
        <v>29309</v>
      </c>
      <c r="F6459">
        <v>6686</v>
      </c>
    </row>
    <row r="6460" spans="1:6" x14ac:dyDescent="0.25">
      <c r="A6460" t="s">
        <v>34</v>
      </c>
      <c r="B6460">
        <v>2013</v>
      </c>
      <c r="C6460" t="s">
        <v>22852</v>
      </c>
      <c r="D6460" t="s">
        <v>38</v>
      </c>
      <c r="E6460" t="s">
        <v>29310</v>
      </c>
      <c r="F6460">
        <v>2</v>
      </c>
    </row>
    <row r="6461" spans="1:6" x14ac:dyDescent="0.25">
      <c r="A6461" t="s">
        <v>34</v>
      </c>
      <c r="B6461">
        <v>2013</v>
      </c>
      <c r="C6461" t="s">
        <v>22852</v>
      </c>
      <c r="D6461" t="s">
        <v>40</v>
      </c>
      <c r="E6461" t="s">
        <v>29311</v>
      </c>
      <c r="F6461">
        <v>2</v>
      </c>
    </row>
    <row r="6462" spans="1:6" x14ac:dyDescent="0.25">
      <c r="A6462" t="s">
        <v>34</v>
      </c>
      <c r="B6462">
        <v>2013</v>
      </c>
      <c r="C6462" t="s">
        <v>22852</v>
      </c>
      <c r="D6462" t="s">
        <v>102</v>
      </c>
      <c r="E6462" t="s">
        <v>29312</v>
      </c>
      <c r="F6462">
        <v>2</v>
      </c>
    </row>
    <row r="6463" spans="1:6" x14ac:dyDescent="0.25">
      <c r="A6463" t="s">
        <v>34</v>
      </c>
      <c r="B6463">
        <v>2013</v>
      </c>
      <c r="C6463" t="s">
        <v>22852</v>
      </c>
      <c r="D6463" t="s">
        <v>107</v>
      </c>
      <c r="E6463" t="s">
        <v>29313</v>
      </c>
      <c r="F6463">
        <v>166</v>
      </c>
    </row>
    <row r="6464" spans="1:6" x14ac:dyDescent="0.25">
      <c r="A6464" t="s">
        <v>34</v>
      </c>
      <c r="B6464">
        <v>2013</v>
      </c>
      <c r="C6464" t="s">
        <v>22852</v>
      </c>
      <c r="D6464" t="s">
        <v>39</v>
      </c>
      <c r="E6464" t="s">
        <v>29314</v>
      </c>
      <c r="F6464">
        <v>3</v>
      </c>
    </row>
    <row r="6465" spans="1:6" x14ac:dyDescent="0.25">
      <c r="A6465" t="s">
        <v>34</v>
      </c>
      <c r="B6465">
        <v>2013</v>
      </c>
      <c r="C6465" t="s">
        <v>22852</v>
      </c>
      <c r="D6465" t="s">
        <v>103</v>
      </c>
      <c r="E6465" t="s">
        <v>29315</v>
      </c>
      <c r="F6465">
        <v>23</v>
      </c>
    </row>
    <row r="6466" spans="1:6" x14ac:dyDescent="0.25">
      <c r="A6466" t="s">
        <v>34</v>
      </c>
      <c r="B6466">
        <v>2013</v>
      </c>
      <c r="C6466" t="s">
        <v>15</v>
      </c>
      <c r="D6466" t="s">
        <v>38</v>
      </c>
      <c r="E6466" t="s">
        <v>29316</v>
      </c>
      <c r="F6466">
        <v>24</v>
      </c>
    </row>
    <row r="6467" spans="1:6" x14ac:dyDescent="0.25">
      <c r="A6467" t="s">
        <v>34</v>
      </c>
      <c r="B6467">
        <v>2013</v>
      </c>
      <c r="C6467" t="s">
        <v>15</v>
      </c>
      <c r="D6467" t="s">
        <v>40</v>
      </c>
      <c r="E6467" t="s">
        <v>29317</v>
      </c>
      <c r="F6467">
        <v>36</v>
      </c>
    </row>
    <row r="6468" spans="1:6" x14ac:dyDescent="0.25">
      <c r="A6468" t="s">
        <v>34</v>
      </c>
      <c r="B6468">
        <v>2013</v>
      </c>
      <c r="C6468" t="s">
        <v>15</v>
      </c>
      <c r="D6468" t="s">
        <v>102</v>
      </c>
      <c r="E6468" t="s">
        <v>29318</v>
      </c>
      <c r="F6468">
        <v>140</v>
      </c>
    </row>
    <row r="6469" spans="1:6" x14ac:dyDescent="0.25">
      <c r="A6469" t="s">
        <v>34</v>
      </c>
      <c r="B6469">
        <v>2013</v>
      </c>
      <c r="C6469" t="s">
        <v>15</v>
      </c>
      <c r="D6469" t="s">
        <v>39</v>
      </c>
      <c r="E6469" t="s">
        <v>29319</v>
      </c>
      <c r="F6469">
        <v>105</v>
      </c>
    </row>
    <row r="6470" spans="1:6" x14ac:dyDescent="0.25">
      <c r="A6470" t="s">
        <v>34</v>
      </c>
      <c r="B6470">
        <v>2013</v>
      </c>
      <c r="C6470" t="s">
        <v>15</v>
      </c>
      <c r="D6470" t="s">
        <v>103</v>
      </c>
      <c r="E6470" t="s">
        <v>29320</v>
      </c>
      <c r="F6470">
        <v>843</v>
      </c>
    </row>
    <row r="6471" spans="1:6" x14ac:dyDescent="0.25">
      <c r="A6471" t="s">
        <v>34</v>
      </c>
      <c r="B6471">
        <v>2013</v>
      </c>
      <c r="C6471" t="s">
        <v>19</v>
      </c>
      <c r="D6471" t="s">
        <v>38</v>
      </c>
      <c r="E6471" t="s">
        <v>29321</v>
      </c>
      <c r="F6471">
        <v>175</v>
      </c>
    </row>
    <row r="6472" spans="1:6" x14ac:dyDescent="0.25">
      <c r="A6472" t="s">
        <v>34</v>
      </c>
      <c r="B6472">
        <v>2013</v>
      </c>
      <c r="C6472" t="s">
        <v>19</v>
      </c>
      <c r="D6472" t="s">
        <v>40</v>
      </c>
      <c r="E6472" t="s">
        <v>29322</v>
      </c>
      <c r="F6472">
        <v>167</v>
      </c>
    </row>
    <row r="6473" spans="1:6" x14ac:dyDescent="0.25">
      <c r="A6473" t="s">
        <v>34</v>
      </c>
      <c r="B6473">
        <v>2013</v>
      </c>
      <c r="C6473" t="s">
        <v>19</v>
      </c>
      <c r="D6473" t="s">
        <v>102</v>
      </c>
      <c r="E6473" t="s">
        <v>29323</v>
      </c>
      <c r="F6473">
        <v>569</v>
      </c>
    </row>
    <row r="6474" spans="1:6" x14ac:dyDescent="0.25">
      <c r="A6474" t="s">
        <v>34</v>
      </c>
      <c r="B6474">
        <v>2013</v>
      </c>
      <c r="C6474" t="s">
        <v>19</v>
      </c>
      <c r="D6474" t="s">
        <v>107</v>
      </c>
      <c r="E6474" t="s">
        <v>29324</v>
      </c>
      <c r="F6474">
        <v>531</v>
      </c>
    </row>
    <row r="6475" spans="1:6" x14ac:dyDescent="0.25">
      <c r="A6475" t="s">
        <v>34</v>
      </c>
      <c r="B6475">
        <v>2013</v>
      </c>
      <c r="C6475" t="s">
        <v>19</v>
      </c>
      <c r="D6475" t="s">
        <v>39</v>
      </c>
      <c r="E6475" t="s">
        <v>29325</v>
      </c>
      <c r="F6475">
        <v>452</v>
      </c>
    </row>
    <row r="6476" spans="1:6" x14ac:dyDescent="0.25">
      <c r="A6476" t="s">
        <v>34</v>
      </c>
      <c r="B6476">
        <v>2013</v>
      </c>
      <c r="C6476" t="s">
        <v>19</v>
      </c>
      <c r="D6476" t="s">
        <v>103</v>
      </c>
      <c r="E6476" t="s">
        <v>29326</v>
      </c>
      <c r="F6476">
        <v>4986</v>
      </c>
    </row>
    <row r="6477" spans="1:6" x14ac:dyDescent="0.25">
      <c r="A6477" t="s">
        <v>34</v>
      </c>
      <c r="B6477">
        <v>2013</v>
      </c>
      <c r="C6477" t="s">
        <v>20</v>
      </c>
      <c r="D6477" t="s">
        <v>38</v>
      </c>
      <c r="E6477" t="s">
        <v>29327</v>
      </c>
      <c r="F6477">
        <v>9</v>
      </c>
    </row>
    <row r="6478" spans="1:6" x14ac:dyDescent="0.25">
      <c r="A6478" t="s">
        <v>34</v>
      </c>
      <c r="B6478">
        <v>2013</v>
      </c>
      <c r="C6478" t="s">
        <v>20</v>
      </c>
      <c r="D6478" t="s">
        <v>40</v>
      </c>
      <c r="E6478" t="s">
        <v>29328</v>
      </c>
      <c r="F6478">
        <v>9</v>
      </c>
    </row>
    <row r="6479" spans="1:6" x14ac:dyDescent="0.25">
      <c r="A6479" t="s">
        <v>34</v>
      </c>
      <c r="B6479">
        <v>2013</v>
      </c>
      <c r="C6479" t="s">
        <v>20</v>
      </c>
      <c r="D6479" t="s">
        <v>102</v>
      </c>
      <c r="E6479" t="s">
        <v>29329</v>
      </c>
      <c r="F6479">
        <v>38</v>
      </c>
    </row>
    <row r="6480" spans="1:6" x14ac:dyDescent="0.25">
      <c r="A6480" t="s">
        <v>34</v>
      </c>
      <c r="B6480">
        <v>2013</v>
      </c>
      <c r="C6480" t="s">
        <v>20</v>
      </c>
      <c r="D6480" t="s">
        <v>107</v>
      </c>
      <c r="E6480" t="s">
        <v>29330</v>
      </c>
      <c r="F6480">
        <v>137</v>
      </c>
    </row>
    <row r="6481" spans="1:6" x14ac:dyDescent="0.25">
      <c r="A6481" t="s">
        <v>34</v>
      </c>
      <c r="B6481">
        <v>2013</v>
      </c>
      <c r="C6481" t="s">
        <v>20</v>
      </c>
      <c r="D6481" t="s">
        <v>39</v>
      </c>
      <c r="E6481" t="s">
        <v>29331</v>
      </c>
      <c r="F6481">
        <v>23</v>
      </c>
    </row>
    <row r="6482" spans="1:6" x14ac:dyDescent="0.25">
      <c r="A6482" t="s">
        <v>34</v>
      </c>
      <c r="B6482">
        <v>2013</v>
      </c>
      <c r="C6482" t="s">
        <v>20</v>
      </c>
      <c r="D6482" t="s">
        <v>103</v>
      </c>
      <c r="E6482" t="s">
        <v>29332</v>
      </c>
      <c r="F6482">
        <v>408</v>
      </c>
    </row>
    <row r="6483" spans="1:6" x14ac:dyDescent="0.25">
      <c r="A6483" t="s">
        <v>34</v>
      </c>
      <c r="B6483">
        <v>2013</v>
      </c>
      <c r="C6483" t="s">
        <v>18</v>
      </c>
      <c r="D6483" t="s">
        <v>38</v>
      </c>
      <c r="E6483" t="s">
        <v>29333</v>
      </c>
      <c r="F6483">
        <v>136</v>
      </c>
    </row>
    <row r="6484" spans="1:6" x14ac:dyDescent="0.25">
      <c r="A6484" t="s">
        <v>34</v>
      </c>
      <c r="B6484">
        <v>2013</v>
      </c>
      <c r="C6484" t="s">
        <v>18</v>
      </c>
      <c r="D6484" t="s">
        <v>40</v>
      </c>
      <c r="E6484" t="s">
        <v>29334</v>
      </c>
      <c r="F6484">
        <v>164</v>
      </c>
    </row>
    <row r="6485" spans="1:6" x14ac:dyDescent="0.25">
      <c r="A6485" t="s">
        <v>34</v>
      </c>
      <c r="B6485">
        <v>2013</v>
      </c>
      <c r="C6485" t="s">
        <v>18</v>
      </c>
      <c r="D6485" t="s">
        <v>102</v>
      </c>
      <c r="E6485" t="s">
        <v>29335</v>
      </c>
      <c r="F6485">
        <v>426</v>
      </c>
    </row>
    <row r="6486" spans="1:6" x14ac:dyDescent="0.25">
      <c r="A6486" t="s">
        <v>34</v>
      </c>
      <c r="B6486">
        <v>2013</v>
      </c>
      <c r="C6486" t="s">
        <v>18</v>
      </c>
      <c r="D6486" t="s">
        <v>107</v>
      </c>
      <c r="E6486" t="s">
        <v>29336</v>
      </c>
      <c r="F6486">
        <v>504</v>
      </c>
    </row>
    <row r="6487" spans="1:6" x14ac:dyDescent="0.25">
      <c r="A6487" t="s">
        <v>34</v>
      </c>
      <c r="B6487">
        <v>2013</v>
      </c>
      <c r="C6487" t="s">
        <v>18</v>
      </c>
      <c r="D6487" t="s">
        <v>39</v>
      </c>
      <c r="E6487" t="s">
        <v>29337</v>
      </c>
      <c r="F6487">
        <v>367</v>
      </c>
    </row>
    <row r="6488" spans="1:6" x14ac:dyDescent="0.25">
      <c r="A6488" t="s">
        <v>34</v>
      </c>
      <c r="B6488">
        <v>2013</v>
      </c>
      <c r="C6488" t="s">
        <v>18</v>
      </c>
      <c r="D6488" t="s">
        <v>103</v>
      </c>
      <c r="E6488" t="s">
        <v>29338</v>
      </c>
      <c r="F6488">
        <v>3821</v>
      </c>
    </row>
    <row r="6489" spans="1:6" x14ac:dyDescent="0.25">
      <c r="A6489" t="s">
        <v>34</v>
      </c>
      <c r="B6489">
        <v>2014</v>
      </c>
      <c r="C6489" t="s">
        <v>14</v>
      </c>
      <c r="D6489" t="s">
        <v>38</v>
      </c>
      <c r="E6489" t="s">
        <v>29339</v>
      </c>
      <c r="F6489">
        <v>277</v>
      </c>
    </row>
    <row r="6490" spans="1:6" x14ac:dyDescent="0.25">
      <c r="A6490" t="s">
        <v>34</v>
      </c>
      <c r="B6490">
        <v>2014</v>
      </c>
      <c r="C6490" t="s">
        <v>14</v>
      </c>
      <c r="D6490" t="s">
        <v>40</v>
      </c>
      <c r="E6490" t="s">
        <v>29340</v>
      </c>
      <c r="F6490">
        <v>392</v>
      </c>
    </row>
    <row r="6491" spans="1:6" x14ac:dyDescent="0.25">
      <c r="A6491" t="s">
        <v>34</v>
      </c>
      <c r="B6491">
        <v>2014</v>
      </c>
      <c r="C6491" t="s">
        <v>14</v>
      </c>
      <c r="D6491" t="s">
        <v>102</v>
      </c>
      <c r="E6491" t="s">
        <v>29341</v>
      </c>
      <c r="F6491">
        <v>1262</v>
      </c>
    </row>
    <row r="6492" spans="1:6" x14ac:dyDescent="0.25">
      <c r="A6492" t="s">
        <v>34</v>
      </c>
      <c r="B6492">
        <v>2014</v>
      </c>
      <c r="C6492" t="s">
        <v>14</v>
      </c>
      <c r="D6492" t="s">
        <v>107</v>
      </c>
      <c r="E6492" t="s">
        <v>29342</v>
      </c>
      <c r="F6492">
        <v>1500</v>
      </c>
    </row>
    <row r="6493" spans="1:6" x14ac:dyDescent="0.25">
      <c r="A6493" t="s">
        <v>34</v>
      </c>
      <c r="B6493">
        <v>2014</v>
      </c>
      <c r="C6493" t="s">
        <v>14</v>
      </c>
      <c r="D6493" t="s">
        <v>39</v>
      </c>
      <c r="E6493" t="s">
        <v>29343</v>
      </c>
      <c r="F6493">
        <v>781</v>
      </c>
    </row>
    <row r="6494" spans="1:6" x14ac:dyDescent="0.25">
      <c r="A6494" t="s">
        <v>34</v>
      </c>
      <c r="B6494">
        <v>2014</v>
      </c>
      <c r="C6494" t="s">
        <v>14</v>
      </c>
      <c r="D6494" t="s">
        <v>103</v>
      </c>
      <c r="E6494" t="s">
        <v>29344</v>
      </c>
      <c r="F6494">
        <v>7542</v>
      </c>
    </row>
    <row r="6495" spans="1:6" x14ac:dyDescent="0.25">
      <c r="A6495" t="s">
        <v>34</v>
      </c>
      <c r="B6495">
        <v>2014</v>
      </c>
      <c r="C6495" t="s">
        <v>12</v>
      </c>
      <c r="D6495" t="s">
        <v>38</v>
      </c>
      <c r="E6495" t="s">
        <v>29345</v>
      </c>
      <c r="F6495">
        <v>13</v>
      </c>
    </row>
    <row r="6496" spans="1:6" x14ac:dyDescent="0.25">
      <c r="A6496" t="s">
        <v>34</v>
      </c>
      <c r="B6496">
        <v>2014</v>
      </c>
      <c r="C6496" t="s">
        <v>12</v>
      </c>
      <c r="D6496" t="s">
        <v>40</v>
      </c>
      <c r="E6496" t="s">
        <v>29346</v>
      </c>
      <c r="F6496">
        <v>22</v>
      </c>
    </row>
    <row r="6497" spans="1:6" x14ac:dyDescent="0.25">
      <c r="A6497" t="s">
        <v>34</v>
      </c>
      <c r="B6497">
        <v>2014</v>
      </c>
      <c r="C6497" t="s">
        <v>12</v>
      </c>
      <c r="D6497" t="s">
        <v>102</v>
      </c>
      <c r="E6497" t="s">
        <v>29347</v>
      </c>
      <c r="F6497">
        <v>142</v>
      </c>
    </row>
    <row r="6498" spans="1:6" x14ac:dyDescent="0.25">
      <c r="A6498" t="s">
        <v>34</v>
      </c>
      <c r="B6498">
        <v>2014</v>
      </c>
      <c r="C6498" t="s">
        <v>12</v>
      </c>
      <c r="D6498" t="s">
        <v>107</v>
      </c>
      <c r="E6498" t="s">
        <v>29348</v>
      </c>
      <c r="F6498">
        <v>132</v>
      </c>
    </row>
    <row r="6499" spans="1:6" x14ac:dyDescent="0.25">
      <c r="A6499" t="s">
        <v>34</v>
      </c>
      <c r="B6499">
        <v>2014</v>
      </c>
      <c r="C6499" t="s">
        <v>12</v>
      </c>
      <c r="D6499" t="s">
        <v>39</v>
      </c>
      <c r="E6499" t="s">
        <v>29349</v>
      </c>
      <c r="F6499">
        <v>77</v>
      </c>
    </row>
    <row r="6500" spans="1:6" x14ac:dyDescent="0.25">
      <c r="A6500" t="s">
        <v>34</v>
      </c>
      <c r="B6500">
        <v>2014</v>
      </c>
      <c r="C6500" t="s">
        <v>12</v>
      </c>
      <c r="D6500" t="s">
        <v>103</v>
      </c>
      <c r="E6500" t="s">
        <v>29350</v>
      </c>
      <c r="F6500">
        <v>1040</v>
      </c>
    </row>
    <row r="6501" spans="1:6" x14ac:dyDescent="0.25">
      <c r="A6501" t="s">
        <v>34</v>
      </c>
      <c r="B6501">
        <v>2014</v>
      </c>
      <c r="C6501" t="s">
        <v>22</v>
      </c>
      <c r="D6501" t="s">
        <v>38</v>
      </c>
      <c r="E6501" t="s">
        <v>29351</v>
      </c>
      <c r="F6501">
        <v>296</v>
      </c>
    </row>
    <row r="6502" spans="1:6" x14ac:dyDescent="0.25">
      <c r="A6502" t="s">
        <v>34</v>
      </c>
      <c r="B6502">
        <v>2014</v>
      </c>
      <c r="C6502" t="s">
        <v>22</v>
      </c>
      <c r="D6502" t="s">
        <v>40</v>
      </c>
      <c r="E6502" t="s">
        <v>29352</v>
      </c>
      <c r="F6502">
        <v>364</v>
      </c>
    </row>
    <row r="6503" spans="1:6" x14ac:dyDescent="0.25">
      <c r="A6503" t="s">
        <v>34</v>
      </c>
      <c r="B6503">
        <v>2014</v>
      </c>
      <c r="C6503" t="s">
        <v>22</v>
      </c>
      <c r="D6503" t="s">
        <v>102</v>
      </c>
      <c r="E6503" t="s">
        <v>29353</v>
      </c>
      <c r="F6503">
        <v>646</v>
      </c>
    </row>
    <row r="6504" spans="1:6" x14ac:dyDescent="0.25">
      <c r="A6504" t="s">
        <v>34</v>
      </c>
      <c r="B6504">
        <v>2014</v>
      </c>
      <c r="C6504" t="s">
        <v>22</v>
      </c>
      <c r="D6504" t="s">
        <v>107</v>
      </c>
      <c r="E6504" t="s">
        <v>29354</v>
      </c>
      <c r="F6504">
        <v>571</v>
      </c>
    </row>
    <row r="6505" spans="1:6" x14ac:dyDescent="0.25">
      <c r="A6505" t="s">
        <v>34</v>
      </c>
      <c r="B6505">
        <v>2014</v>
      </c>
      <c r="C6505" t="s">
        <v>22</v>
      </c>
      <c r="D6505" t="s">
        <v>39</v>
      </c>
      <c r="E6505" t="s">
        <v>29355</v>
      </c>
      <c r="F6505">
        <v>649</v>
      </c>
    </row>
    <row r="6506" spans="1:6" x14ac:dyDescent="0.25">
      <c r="A6506" t="s">
        <v>34</v>
      </c>
      <c r="B6506">
        <v>2014</v>
      </c>
      <c r="C6506" t="s">
        <v>22</v>
      </c>
      <c r="D6506" t="s">
        <v>103</v>
      </c>
      <c r="E6506" t="s">
        <v>29356</v>
      </c>
      <c r="F6506">
        <v>5797</v>
      </c>
    </row>
    <row r="6507" spans="1:6" x14ac:dyDescent="0.25">
      <c r="A6507" t="s">
        <v>34</v>
      </c>
      <c r="B6507">
        <v>2014</v>
      </c>
      <c r="C6507" t="s">
        <v>23</v>
      </c>
      <c r="D6507" t="s">
        <v>38</v>
      </c>
      <c r="E6507" t="s">
        <v>29357</v>
      </c>
      <c r="F6507">
        <v>181</v>
      </c>
    </row>
    <row r="6508" spans="1:6" x14ac:dyDescent="0.25">
      <c r="A6508" t="s">
        <v>34</v>
      </c>
      <c r="B6508">
        <v>2014</v>
      </c>
      <c r="C6508" t="s">
        <v>23</v>
      </c>
      <c r="D6508" t="s">
        <v>40</v>
      </c>
      <c r="E6508" t="s">
        <v>29358</v>
      </c>
      <c r="F6508">
        <v>170</v>
      </c>
    </row>
    <row r="6509" spans="1:6" x14ac:dyDescent="0.25">
      <c r="A6509" t="s">
        <v>34</v>
      </c>
      <c r="B6509">
        <v>2014</v>
      </c>
      <c r="C6509" t="s">
        <v>23</v>
      </c>
      <c r="D6509" t="s">
        <v>102</v>
      </c>
      <c r="E6509" t="s">
        <v>29359</v>
      </c>
      <c r="F6509">
        <v>424</v>
      </c>
    </row>
    <row r="6510" spans="1:6" x14ac:dyDescent="0.25">
      <c r="A6510" t="s">
        <v>34</v>
      </c>
      <c r="B6510">
        <v>2014</v>
      </c>
      <c r="C6510" t="s">
        <v>23</v>
      </c>
      <c r="D6510" t="s">
        <v>107</v>
      </c>
      <c r="E6510" t="s">
        <v>29360</v>
      </c>
      <c r="F6510">
        <v>422</v>
      </c>
    </row>
    <row r="6511" spans="1:6" x14ac:dyDescent="0.25">
      <c r="A6511" t="s">
        <v>34</v>
      </c>
      <c r="B6511">
        <v>2014</v>
      </c>
      <c r="C6511" t="s">
        <v>23</v>
      </c>
      <c r="D6511" t="s">
        <v>39</v>
      </c>
      <c r="E6511" t="s">
        <v>29361</v>
      </c>
      <c r="F6511">
        <v>341</v>
      </c>
    </row>
    <row r="6512" spans="1:6" x14ac:dyDescent="0.25">
      <c r="A6512" t="s">
        <v>34</v>
      </c>
      <c r="B6512">
        <v>2014</v>
      </c>
      <c r="C6512" t="s">
        <v>23</v>
      </c>
      <c r="D6512" t="s">
        <v>103</v>
      </c>
      <c r="E6512" t="s">
        <v>29362</v>
      </c>
      <c r="F6512">
        <v>3813</v>
      </c>
    </row>
    <row r="6513" spans="1:6" x14ac:dyDescent="0.25">
      <c r="A6513" t="s">
        <v>34</v>
      </c>
      <c r="B6513">
        <v>2014</v>
      </c>
      <c r="C6513" t="s">
        <v>21</v>
      </c>
      <c r="D6513" t="s">
        <v>38</v>
      </c>
      <c r="E6513" t="s">
        <v>29363</v>
      </c>
      <c r="F6513">
        <v>213</v>
      </c>
    </row>
    <row r="6514" spans="1:6" x14ac:dyDescent="0.25">
      <c r="A6514" t="s">
        <v>34</v>
      </c>
      <c r="B6514">
        <v>2014</v>
      </c>
      <c r="C6514" t="s">
        <v>21</v>
      </c>
      <c r="D6514" t="s">
        <v>40</v>
      </c>
      <c r="E6514" t="s">
        <v>29364</v>
      </c>
      <c r="F6514">
        <v>247</v>
      </c>
    </row>
    <row r="6515" spans="1:6" x14ac:dyDescent="0.25">
      <c r="A6515" t="s">
        <v>34</v>
      </c>
      <c r="B6515">
        <v>2014</v>
      </c>
      <c r="C6515" t="s">
        <v>21</v>
      </c>
      <c r="D6515" t="s">
        <v>102</v>
      </c>
      <c r="E6515" t="s">
        <v>29365</v>
      </c>
      <c r="F6515">
        <v>405</v>
      </c>
    </row>
    <row r="6516" spans="1:6" x14ac:dyDescent="0.25">
      <c r="A6516" t="s">
        <v>34</v>
      </c>
      <c r="B6516">
        <v>2014</v>
      </c>
      <c r="C6516" t="s">
        <v>21</v>
      </c>
      <c r="D6516" t="s">
        <v>107</v>
      </c>
      <c r="E6516" t="s">
        <v>29366</v>
      </c>
      <c r="F6516">
        <v>380</v>
      </c>
    </row>
    <row r="6517" spans="1:6" x14ac:dyDescent="0.25">
      <c r="A6517" t="s">
        <v>34</v>
      </c>
      <c r="B6517">
        <v>2014</v>
      </c>
      <c r="C6517" t="s">
        <v>21</v>
      </c>
      <c r="D6517" t="s">
        <v>39</v>
      </c>
      <c r="E6517" t="s">
        <v>29367</v>
      </c>
      <c r="F6517">
        <v>430</v>
      </c>
    </row>
    <row r="6518" spans="1:6" x14ac:dyDescent="0.25">
      <c r="A6518" t="s">
        <v>34</v>
      </c>
      <c r="B6518">
        <v>2014</v>
      </c>
      <c r="C6518" t="s">
        <v>21</v>
      </c>
      <c r="D6518" t="s">
        <v>103</v>
      </c>
      <c r="E6518" t="s">
        <v>29368</v>
      </c>
      <c r="F6518">
        <v>3404</v>
      </c>
    </row>
    <row r="6519" spans="1:6" x14ac:dyDescent="0.25">
      <c r="A6519" t="s">
        <v>34</v>
      </c>
      <c r="B6519">
        <v>2014</v>
      </c>
      <c r="C6519" t="s">
        <v>17</v>
      </c>
      <c r="D6519" t="s">
        <v>38</v>
      </c>
      <c r="E6519" t="s">
        <v>29369</v>
      </c>
      <c r="F6519">
        <v>263</v>
      </c>
    </row>
    <row r="6520" spans="1:6" x14ac:dyDescent="0.25">
      <c r="A6520" t="s">
        <v>34</v>
      </c>
      <c r="B6520">
        <v>2014</v>
      </c>
      <c r="C6520" t="s">
        <v>17</v>
      </c>
      <c r="D6520" t="s">
        <v>40</v>
      </c>
      <c r="E6520" t="s">
        <v>29370</v>
      </c>
      <c r="F6520">
        <v>260</v>
      </c>
    </row>
    <row r="6521" spans="1:6" x14ac:dyDescent="0.25">
      <c r="A6521" t="s">
        <v>34</v>
      </c>
      <c r="B6521">
        <v>2014</v>
      </c>
      <c r="C6521" t="s">
        <v>17</v>
      </c>
      <c r="D6521" t="s">
        <v>102</v>
      </c>
      <c r="E6521" t="s">
        <v>29371</v>
      </c>
      <c r="F6521">
        <v>952</v>
      </c>
    </row>
    <row r="6522" spans="1:6" x14ac:dyDescent="0.25">
      <c r="A6522" t="s">
        <v>34</v>
      </c>
      <c r="B6522">
        <v>2014</v>
      </c>
      <c r="C6522" t="s">
        <v>17</v>
      </c>
      <c r="D6522" t="s">
        <v>107</v>
      </c>
      <c r="E6522" t="s">
        <v>29372</v>
      </c>
      <c r="F6522">
        <v>883</v>
      </c>
    </row>
    <row r="6523" spans="1:6" x14ac:dyDescent="0.25">
      <c r="A6523" t="s">
        <v>34</v>
      </c>
      <c r="B6523">
        <v>2014</v>
      </c>
      <c r="C6523" t="s">
        <v>17</v>
      </c>
      <c r="D6523" t="s">
        <v>39</v>
      </c>
      <c r="E6523" t="s">
        <v>29373</v>
      </c>
      <c r="F6523">
        <v>529</v>
      </c>
    </row>
    <row r="6524" spans="1:6" x14ac:dyDescent="0.25">
      <c r="A6524" t="s">
        <v>34</v>
      </c>
      <c r="B6524">
        <v>2014</v>
      </c>
      <c r="C6524" t="s">
        <v>17</v>
      </c>
      <c r="D6524" t="s">
        <v>103</v>
      </c>
      <c r="E6524" t="s">
        <v>29374</v>
      </c>
      <c r="F6524">
        <v>7506</v>
      </c>
    </row>
    <row r="6525" spans="1:6" x14ac:dyDescent="0.25">
      <c r="A6525" t="s">
        <v>34</v>
      </c>
      <c r="B6525">
        <v>2014</v>
      </c>
      <c r="C6525" t="s">
        <v>22852</v>
      </c>
      <c r="D6525" t="s">
        <v>38</v>
      </c>
      <c r="E6525" t="s">
        <v>29375</v>
      </c>
      <c r="F6525">
        <v>32</v>
      </c>
    </row>
    <row r="6526" spans="1:6" x14ac:dyDescent="0.25">
      <c r="A6526" t="s">
        <v>34</v>
      </c>
      <c r="B6526">
        <v>2014</v>
      </c>
      <c r="C6526" t="s">
        <v>22852</v>
      </c>
      <c r="D6526" t="s">
        <v>40</v>
      </c>
      <c r="E6526" t="s">
        <v>29376</v>
      </c>
      <c r="F6526">
        <v>33</v>
      </c>
    </row>
    <row r="6527" spans="1:6" x14ac:dyDescent="0.25">
      <c r="A6527" t="s">
        <v>34</v>
      </c>
      <c r="B6527">
        <v>2014</v>
      </c>
      <c r="C6527" t="s">
        <v>22852</v>
      </c>
      <c r="D6527" t="s">
        <v>102</v>
      </c>
      <c r="E6527" t="s">
        <v>29377</v>
      </c>
      <c r="F6527">
        <v>134</v>
      </c>
    </row>
    <row r="6528" spans="1:6" x14ac:dyDescent="0.25">
      <c r="A6528" t="s">
        <v>34</v>
      </c>
      <c r="B6528">
        <v>2014</v>
      </c>
      <c r="C6528" t="s">
        <v>22852</v>
      </c>
      <c r="D6528" t="s">
        <v>107</v>
      </c>
      <c r="E6528" t="s">
        <v>29378</v>
      </c>
      <c r="F6528">
        <v>136</v>
      </c>
    </row>
    <row r="6529" spans="1:6" x14ac:dyDescent="0.25">
      <c r="A6529" t="s">
        <v>34</v>
      </c>
      <c r="B6529">
        <v>2014</v>
      </c>
      <c r="C6529" t="s">
        <v>22852</v>
      </c>
      <c r="D6529" t="s">
        <v>39</v>
      </c>
      <c r="E6529" t="s">
        <v>29379</v>
      </c>
      <c r="F6529">
        <v>90</v>
      </c>
    </row>
    <row r="6530" spans="1:6" x14ac:dyDescent="0.25">
      <c r="A6530" t="s">
        <v>34</v>
      </c>
      <c r="B6530">
        <v>2014</v>
      </c>
      <c r="C6530" t="s">
        <v>22852</v>
      </c>
      <c r="D6530" t="s">
        <v>103</v>
      </c>
      <c r="E6530" t="s">
        <v>29380</v>
      </c>
      <c r="F6530">
        <v>1048</v>
      </c>
    </row>
    <row r="6531" spans="1:6" x14ac:dyDescent="0.25">
      <c r="A6531" t="s">
        <v>34</v>
      </c>
      <c r="B6531">
        <v>2014</v>
      </c>
      <c r="C6531" t="s">
        <v>19</v>
      </c>
      <c r="D6531" t="s">
        <v>38</v>
      </c>
      <c r="E6531" t="s">
        <v>29381</v>
      </c>
      <c r="F6531">
        <v>139</v>
      </c>
    </row>
    <row r="6532" spans="1:6" x14ac:dyDescent="0.25">
      <c r="A6532" t="s">
        <v>34</v>
      </c>
      <c r="B6532">
        <v>2014</v>
      </c>
      <c r="C6532" t="s">
        <v>19</v>
      </c>
      <c r="D6532" t="s">
        <v>40</v>
      </c>
      <c r="E6532" t="s">
        <v>29382</v>
      </c>
      <c r="F6532">
        <v>201</v>
      </c>
    </row>
    <row r="6533" spans="1:6" x14ac:dyDescent="0.25">
      <c r="A6533" t="s">
        <v>34</v>
      </c>
      <c r="B6533">
        <v>2014</v>
      </c>
      <c r="C6533" t="s">
        <v>19</v>
      </c>
      <c r="D6533" t="s">
        <v>102</v>
      </c>
      <c r="E6533" t="s">
        <v>29383</v>
      </c>
      <c r="F6533">
        <v>547</v>
      </c>
    </row>
    <row r="6534" spans="1:6" x14ac:dyDescent="0.25">
      <c r="A6534" t="s">
        <v>34</v>
      </c>
      <c r="B6534">
        <v>2014</v>
      </c>
      <c r="C6534" t="s">
        <v>19</v>
      </c>
      <c r="D6534" t="s">
        <v>107</v>
      </c>
      <c r="E6534" t="s">
        <v>29384</v>
      </c>
      <c r="F6534">
        <v>516</v>
      </c>
    </row>
    <row r="6535" spans="1:6" x14ac:dyDescent="0.25">
      <c r="A6535" t="s">
        <v>34</v>
      </c>
      <c r="B6535">
        <v>2014</v>
      </c>
      <c r="C6535" t="s">
        <v>19</v>
      </c>
      <c r="D6535" t="s">
        <v>39</v>
      </c>
      <c r="E6535" t="s">
        <v>29385</v>
      </c>
      <c r="F6535">
        <v>376</v>
      </c>
    </row>
    <row r="6536" spans="1:6" x14ac:dyDescent="0.25">
      <c r="A6536" t="s">
        <v>34</v>
      </c>
      <c r="B6536">
        <v>2014</v>
      </c>
      <c r="C6536" t="s">
        <v>19</v>
      </c>
      <c r="D6536" t="s">
        <v>103</v>
      </c>
      <c r="E6536" t="s">
        <v>29386</v>
      </c>
      <c r="F6536">
        <v>4841</v>
      </c>
    </row>
    <row r="6537" spans="1:6" x14ac:dyDescent="0.25">
      <c r="A6537" t="s">
        <v>34</v>
      </c>
      <c r="B6537">
        <v>2014</v>
      </c>
      <c r="C6537" t="s">
        <v>20</v>
      </c>
      <c r="D6537" t="s">
        <v>38</v>
      </c>
      <c r="E6537" t="s">
        <v>29387</v>
      </c>
      <c r="F6537">
        <v>54</v>
      </c>
    </row>
    <row r="6538" spans="1:6" x14ac:dyDescent="0.25">
      <c r="A6538" t="s">
        <v>34</v>
      </c>
      <c r="B6538">
        <v>2014</v>
      </c>
      <c r="C6538" t="s">
        <v>20</v>
      </c>
      <c r="D6538" t="s">
        <v>40</v>
      </c>
      <c r="E6538" t="s">
        <v>29388</v>
      </c>
      <c r="F6538">
        <v>54</v>
      </c>
    </row>
    <row r="6539" spans="1:6" x14ac:dyDescent="0.25">
      <c r="A6539" t="s">
        <v>34</v>
      </c>
      <c r="B6539">
        <v>2014</v>
      </c>
      <c r="C6539" t="s">
        <v>20</v>
      </c>
      <c r="D6539" t="s">
        <v>102</v>
      </c>
      <c r="E6539" t="s">
        <v>29389</v>
      </c>
      <c r="F6539">
        <v>143</v>
      </c>
    </row>
    <row r="6540" spans="1:6" x14ac:dyDescent="0.25">
      <c r="A6540" t="s">
        <v>34</v>
      </c>
      <c r="B6540">
        <v>2014</v>
      </c>
      <c r="C6540" t="s">
        <v>20</v>
      </c>
      <c r="D6540" t="s">
        <v>107</v>
      </c>
      <c r="E6540" t="s">
        <v>29390</v>
      </c>
      <c r="F6540">
        <v>138</v>
      </c>
    </row>
    <row r="6541" spans="1:6" x14ac:dyDescent="0.25">
      <c r="A6541" t="s">
        <v>34</v>
      </c>
      <c r="B6541">
        <v>2014</v>
      </c>
      <c r="C6541" t="s">
        <v>20</v>
      </c>
      <c r="D6541" t="s">
        <v>39</v>
      </c>
      <c r="E6541" t="s">
        <v>29391</v>
      </c>
      <c r="F6541">
        <v>115</v>
      </c>
    </row>
    <row r="6542" spans="1:6" x14ac:dyDescent="0.25">
      <c r="A6542" t="s">
        <v>34</v>
      </c>
      <c r="B6542">
        <v>2014</v>
      </c>
      <c r="C6542" t="s">
        <v>20</v>
      </c>
      <c r="D6542" t="s">
        <v>103</v>
      </c>
      <c r="E6542" t="s">
        <v>29392</v>
      </c>
      <c r="F6542">
        <v>1276</v>
      </c>
    </row>
    <row r="6543" spans="1:6" x14ac:dyDescent="0.25">
      <c r="A6543" t="s">
        <v>34</v>
      </c>
      <c r="B6543">
        <v>2014</v>
      </c>
      <c r="C6543" t="s">
        <v>18</v>
      </c>
      <c r="D6543" t="s">
        <v>38</v>
      </c>
      <c r="E6543" t="s">
        <v>29393</v>
      </c>
      <c r="F6543">
        <v>136</v>
      </c>
    </row>
    <row r="6544" spans="1:6" x14ac:dyDescent="0.25">
      <c r="A6544" t="s">
        <v>34</v>
      </c>
      <c r="B6544">
        <v>2014</v>
      </c>
      <c r="C6544" t="s">
        <v>18</v>
      </c>
      <c r="D6544" t="s">
        <v>40</v>
      </c>
      <c r="E6544" t="s">
        <v>29394</v>
      </c>
      <c r="F6544">
        <v>166</v>
      </c>
    </row>
    <row r="6545" spans="1:6" x14ac:dyDescent="0.25">
      <c r="A6545" t="s">
        <v>34</v>
      </c>
      <c r="B6545">
        <v>2014</v>
      </c>
      <c r="C6545" t="s">
        <v>18</v>
      </c>
      <c r="D6545" t="s">
        <v>102</v>
      </c>
      <c r="E6545" t="s">
        <v>29395</v>
      </c>
      <c r="F6545">
        <v>463</v>
      </c>
    </row>
    <row r="6546" spans="1:6" x14ac:dyDescent="0.25">
      <c r="A6546" t="s">
        <v>34</v>
      </c>
      <c r="B6546">
        <v>2014</v>
      </c>
      <c r="C6546" t="s">
        <v>18</v>
      </c>
      <c r="D6546" t="s">
        <v>107</v>
      </c>
      <c r="E6546" t="s">
        <v>29396</v>
      </c>
      <c r="F6546">
        <v>447</v>
      </c>
    </row>
    <row r="6547" spans="1:6" x14ac:dyDescent="0.25">
      <c r="A6547" t="s">
        <v>34</v>
      </c>
      <c r="B6547">
        <v>2014</v>
      </c>
      <c r="C6547" t="s">
        <v>18</v>
      </c>
      <c r="D6547" t="s">
        <v>39</v>
      </c>
      <c r="E6547" t="s">
        <v>29397</v>
      </c>
      <c r="F6547">
        <v>380</v>
      </c>
    </row>
    <row r="6548" spans="1:6" x14ac:dyDescent="0.25">
      <c r="A6548" t="s">
        <v>34</v>
      </c>
      <c r="B6548">
        <v>2014</v>
      </c>
      <c r="C6548" t="s">
        <v>18</v>
      </c>
      <c r="D6548" t="s">
        <v>103</v>
      </c>
      <c r="E6548" t="s">
        <v>29398</v>
      </c>
      <c r="F6548">
        <v>3729</v>
      </c>
    </row>
    <row r="6549" spans="1:6" x14ac:dyDescent="0.25">
      <c r="A6549" t="s">
        <v>157</v>
      </c>
      <c r="B6549">
        <v>2010</v>
      </c>
      <c r="C6549" t="s">
        <v>14</v>
      </c>
      <c r="D6549" t="s">
        <v>38</v>
      </c>
      <c r="E6549" t="s">
        <v>29399</v>
      </c>
      <c r="F6549">
        <v>121</v>
      </c>
    </row>
    <row r="6550" spans="1:6" x14ac:dyDescent="0.25">
      <c r="A6550" t="s">
        <v>157</v>
      </c>
      <c r="B6550">
        <v>2010</v>
      </c>
      <c r="C6550" t="s">
        <v>14</v>
      </c>
      <c r="D6550" t="s">
        <v>40</v>
      </c>
      <c r="E6550" t="s">
        <v>29400</v>
      </c>
      <c r="F6550">
        <v>154</v>
      </c>
    </row>
    <row r="6551" spans="1:6" x14ac:dyDescent="0.25">
      <c r="A6551" t="s">
        <v>157</v>
      </c>
      <c r="B6551">
        <v>2010</v>
      </c>
      <c r="C6551" t="s">
        <v>14</v>
      </c>
      <c r="D6551" t="s">
        <v>102</v>
      </c>
      <c r="E6551" t="s">
        <v>29401</v>
      </c>
      <c r="F6551">
        <v>596</v>
      </c>
    </row>
    <row r="6552" spans="1:6" x14ac:dyDescent="0.25">
      <c r="A6552" t="s">
        <v>157</v>
      </c>
      <c r="B6552">
        <v>2010</v>
      </c>
      <c r="C6552" t="s">
        <v>14</v>
      </c>
      <c r="D6552" t="s">
        <v>107</v>
      </c>
      <c r="E6552" t="s">
        <v>29402</v>
      </c>
      <c r="F6552">
        <v>913</v>
      </c>
    </row>
    <row r="6553" spans="1:6" x14ac:dyDescent="0.25">
      <c r="A6553" t="s">
        <v>157</v>
      </c>
      <c r="B6553">
        <v>2010</v>
      </c>
      <c r="C6553" t="s">
        <v>14</v>
      </c>
      <c r="D6553" t="s">
        <v>39</v>
      </c>
      <c r="E6553" t="s">
        <v>29403</v>
      </c>
      <c r="F6553">
        <v>463</v>
      </c>
    </row>
    <row r="6554" spans="1:6" x14ac:dyDescent="0.25">
      <c r="A6554" t="s">
        <v>157</v>
      </c>
      <c r="B6554">
        <v>2010</v>
      </c>
      <c r="C6554" t="s">
        <v>14</v>
      </c>
      <c r="D6554" t="s">
        <v>103</v>
      </c>
      <c r="E6554" t="s">
        <v>29404</v>
      </c>
      <c r="F6554">
        <v>6617</v>
      </c>
    </row>
    <row r="6555" spans="1:6" x14ac:dyDescent="0.25">
      <c r="A6555" t="s">
        <v>157</v>
      </c>
      <c r="B6555">
        <v>2010</v>
      </c>
      <c r="C6555" t="s">
        <v>12</v>
      </c>
      <c r="D6555" t="s">
        <v>38</v>
      </c>
      <c r="E6555" t="s">
        <v>29405</v>
      </c>
      <c r="F6555">
        <v>2</v>
      </c>
    </row>
    <row r="6556" spans="1:6" x14ac:dyDescent="0.25">
      <c r="A6556" t="s">
        <v>157</v>
      </c>
      <c r="B6556">
        <v>2010</v>
      </c>
      <c r="C6556" t="s">
        <v>12</v>
      </c>
      <c r="D6556" t="s">
        <v>40</v>
      </c>
      <c r="E6556" t="s">
        <v>29406</v>
      </c>
      <c r="F6556">
        <v>13</v>
      </c>
    </row>
    <row r="6557" spans="1:6" x14ac:dyDescent="0.25">
      <c r="A6557" t="s">
        <v>157</v>
      </c>
      <c r="B6557">
        <v>2010</v>
      </c>
      <c r="C6557" t="s">
        <v>12</v>
      </c>
      <c r="D6557" t="s">
        <v>102</v>
      </c>
      <c r="E6557" t="s">
        <v>29407</v>
      </c>
      <c r="F6557">
        <v>66</v>
      </c>
    </row>
    <row r="6558" spans="1:6" x14ac:dyDescent="0.25">
      <c r="A6558" t="s">
        <v>157</v>
      </c>
      <c r="B6558">
        <v>2010</v>
      </c>
      <c r="C6558" t="s">
        <v>12</v>
      </c>
      <c r="D6558" t="s">
        <v>107</v>
      </c>
      <c r="E6558" t="s">
        <v>29408</v>
      </c>
      <c r="F6558">
        <v>89</v>
      </c>
    </row>
    <row r="6559" spans="1:6" x14ac:dyDescent="0.25">
      <c r="A6559" t="s">
        <v>157</v>
      </c>
      <c r="B6559">
        <v>2010</v>
      </c>
      <c r="C6559" t="s">
        <v>12</v>
      </c>
      <c r="D6559" t="s">
        <v>39</v>
      </c>
      <c r="E6559" t="s">
        <v>29409</v>
      </c>
      <c r="F6559">
        <v>70</v>
      </c>
    </row>
    <row r="6560" spans="1:6" x14ac:dyDescent="0.25">
      <c r="A6560" t="s">
        <v>157</v>
      </c>
      <c r="B6560">
        <v>2010</v>
      </c>
      <c r="C6560" t="s">
        <v>12</v>
      </c>
      <c r="D6560" t="s">
        <v>103</v>
      </c>
      <c r="E6560" t="s">
        <v>29410</v>
      </c>
      <c r="F6560">
        <v>810</v>
      </c>
    </row>
    <row r="6561" spans="1:6" x14ac:dyDescent="0.25">
      <c r="A6561" t="s">
        <v>157</v>
      </c>
      <c r="B6561">
        <v>2010</v>
      </c>
      <c r="C6561" t="s">
        <v>22</v>
      </c>
      <c r="D6561" t="s">
        <v>38</v>
      </c>
      <c r="E6561" t="s">
        <v>29411</v>
      </c>
      <c r="F6561">
        <v>181</v>
      </c>
    </row>
    <row r="6562" spans="1:6" x14ac:dyDescent="0.25">
      <c r="A6562" t="s">
        <v>157</v>
      </c>
      <c r="B6562">
        <v>2010</v>
      </c>
      <c r="C6562" t="s">
        <v>22</v>
      </c>
      <c r="D6562" t="s">
        <v>40</v>
      </c>
      <c r="E6562" t="s">
        <v>29412</v>
      </c>
      <c r="F6562">
        <v>160</v>
      </c>
    </row>
    <row r="6563" spans="1:6" x14ac:dyDescent="0.25">
      <c r="A6563" t="s">
        <v>157</v>
      </c>
      <c r="B6563">
        <v>2010</v>
      </c>
      <c r="C6563" t="s">
        <v>22</v>
      </c>
      <c r="D6563" t="s">
        <v>102</v>
      </c>
      <c r="E6563" t="s">
        <v>29413</v>
      </c>
      <c r="F6563">
        <v>430</v>
      </c>
    </row>
    <row r="6564" spans="1:6" x14ac:dyDescent="0.25">
      <c r="A6564" t="s">
        <v>157</v>
      </c>
      <c r="B6564">
        <v>2010</v>
      </c>
      <c r="C6564" t="s">
        <v>22</v>
      </c>
      <c r="D6564" t="s">
        <v>107</v>
      </c>
      <c r="E6564" t="s">
        <v>29414</v>
      </c>
      <c r="F6564">
        <v>502</v>
      </c>
    </row>
    <row r="6565" spans="1:6" x14ac:dyDescent="0.25">
      <c r="A6565" t="s">
        <v>157</v>
      </c>
      <c r="B6565">
        <v>2010</v>
      </c>
      <c r="C6565" t="s">
        <v>22</v>
      </c>
      <c r="D6565" t="s">
        <v>39</v>
      </c>
      <c r="E6565" t="s">
        <v>29415</v>
      </c>
      <c r="F6565">
        <v>601</v>
      </c>
    </row>
    <row r="6566" spans="1:6" x14ac:dyDescent="0.25">
      <c r="A6566" t="s">
        <v>157</v>
      </c>
      <c r="B6566">
        <v>2010</v>
      </c>
      <c r="C6566" t="s">
        <v>22</v>
      </c>
      <c r="D6566" t="s">
        <v>103</v>
      </c>
      <c r="E6566" t="s">
        <v>29416</v>
      </c>
      <c r="F6566">
        <v>5318</v>
      </c>
    </row>
    <row r="6567" spans="1:6" x14ac:dyDescent="0.25">
      <c r="A6567" t="s">
        <v>157</v>
      </c>
      <c r="B6567">
        <v>2010</v>
      </c>
      <c r="C6567" t="s">
        <v>23</v>
      </c>
      <c r="D6567" t="s">
        <v>38</v>
      </c>
      <c r="E6567" t="s">
        <v>29417</v>
      </c>
      <c r="F6567">
        <v>113</v>
      </c>
    </row>
    <row r="6568" spans="1:6" x14ac:dyDescent="0.25">
      <c r="A6568" t="s">
        <v>157</v>
      </c>
      <c r="B6568">
        <v>2010</v>
      </c>
      <c r="C6568" t="s">
        <v>23</v>
      </c>
      <c r="D6568" t="s">
        <v>40</v>
      </c>
      <c r="E6568" t="s">
        <v>29418</v>
      </c>
      <c r="F6568">
        <v>105</v>
      </c>
    </row>
    <row r="6569" spans="1:6" x14ac:dyDescent="0.25">
      <c r="A6569" t="s">
        <v>157</v>
      </c>
      <c r="B6569">
        <v>2010</v>
      </c>
      <c r="C6569" t="s">
        <v>23</v>
      </c>
      <c r="D6569" t="s">
        <v>102</v>
      </c>
      <c r="E6569" t="s">
        <v>29419</v>
      </c>
      <c r="F6569">
        <v>326</v>
      </c>
    </row>
    <row r="6570" spans="1:6" x14ac:dyDescent="0.25">
      <c r="A6570" t="s">
        <v>157</v>
      </c>
      <c r="B6570">
        <v>2010</v>
      </c>
      <c r="C6570" t="s">
        <v>23</v>
      </c>
      <c r="D6570" t="s">
        <v>107</v>
      </c>
      <c r="E6570" t="s">
        <v>29420</v>
      </c>
      <c r="F6570">
        <v>417</v>
      </c>
    </row>
    <row r="6571" spans="1:6" x14ac:dyDescent="0.25">
      <c r="A6571" t="s">
        <v>157</v>
      </c>
      <c r="B6571">
        <v>2010</v>
      </c>
      <c r="C6571" t="s">
        <v>23</v>
      </c>
      <c r="D6571" t="s">
        <v>39</v>
      </c>
      <c r="E6571" t="s">
        <v>29421</v>
      </c>
      <c r="F6571">
        <v>327</v>
      </c>
    </row>
    <row r="6572" spans="1:6" x14ac:dyDescent="0.25">
      <c r="A6572" t="s">
        <v>157</v>
      </c>
      <c r="B6572">
        <v>2010</v>
      </c>
      <c r="C6572" t="s">
        <v>23</v>
      </c>
      <c r="D6572" t="s">
        <v>103</v>
      </c>
      <c r="E6572" t="s">
        <v>29422</v>
      </c>
      <c r="F6572">
        <v>4403</v>
      </c>
    </row>
    <row r="6573" spans="1:6" x14ac:dyDescent="0.25">
      <c r="A6573" t="s">
        <v>157</v>
      </c>
      <c r="B6573">
        <v>2010</v>
      </c>
      <c r="C6573" t="s">
        <v>21</v>
      </c>
      <c r="D6573" t="s">
        <v>38</v>
      </c>
      <c r="E6573" t="s">
        <v>29423</v>
      </c>
      <c r="F6573">
        <v>108</v>
      </c>
    </row>
    <row r="6574" spans="1:6" x14ac:dyDescent="0.25">
      <c r="A6574" t="s">
        <v>157</v>
      </c>
      <c r="B6574">
        <v>2010</v>
      </c>
      <c r="C6574" t="s">
        <v>21</v>
      </c>
      <c r="D6574" t="s">
        <v>40</v>
      </c>
      <c r="E6574" t="s">
        <v>29424</v>
      </c>
      <c r="F6574">
        <v>105</v>
      </c>
    </row>
    <row r="6575" spans="1:6" x14ac:dyDescent="0.25">
      <c r="A6575" t="s">
        <v>157</v>
      </c>
      <c r="B6575">
        <v>2010</v>
      </c>
      <c r="C6575" t="s">
        <v>21</v>
      </c>
      <c r="D6575" t="s">
        <v>102</v>
      </c>
      <c r="E6575" t="s">
        <v>29425</v>
      </c>
      <c r="F6575">
        <v>247</v>
      </c>
    </row>
    <row r="6576" spans="1:6" x14ac:dyDescent="0.25">
      <c r="A6576" t="s">
        <v>157</v>
      </c>
      <c r="B6576">
        <v>2010</v>
      </c>
      <c r="C6576" t="s">
        <v>21</v>
      </c>
      <c r="D6576" t="s">
        <v>107</v>
      </c>
      <c r="E6576" t="s">
        <v>29426</v>
      </c>
      <c r="F6576">
        <v>299</v>
      </c>
    </row>
    <row r="6577" spans="1:6" x14ac:dyDescent="0.25">
      <c r="A6577" t="s">
        <v>157</v>
      </c>
      <c r="B6577">
        <v>2010</v>
      </c>
      <c r="C6577" t="s">
        <v>21</v>
      </c>
      <c r="D6577" t="s">
        <v>39</v>
      </c>
      <c r="E6577" t="s">
        <v>29427</v>
      </c>
      <c r="F6577">
        <v>388</v>
      </c>
    </row>
    <row r="6578" spans="1:6" x14ac:dyDescent="0.25">
      <c r="A6578" t="s">
        <v>157</v>
      </c>
      <c r="B6578">
        <v>2010</v>
      </c>
      <c r="C6578" t="s">
        <v>21</v>
      </c>
      <c r="D6578" t="s">
        <v>103</v>
      </c>
      <c r="E6578" t="s">
        <v>29428</v>
      </c>
      <c r="F6578">
        <v>3115</v>
      </c>
    </row>
    <row r="6579" spans="1:6" x14ac:dyDescent="0.25">
      <c r="A6579" t="s">
        <v>157</v>
      </c>
      <c r="B6579">
        <v>2010</v>
      </c>
      <c r="C6579" t="s">
        <v>17</v>
      </c>
      <c r="D6579" t="s">
        <v>38</v>
      </c>
      <c r="E6579" t="s">
        <v>29429</v>
      </c>
      <c r="F6579">
        <v>104</v>
      </c>
    </row>
    <row r="6580" spans="1:6" x14ac:dyDescent="0.25">
      <c r="A6580" t="s">
        <v>157</v>
      </c>
      <c r="B6580">
        <v>2010</v>
      </c>
      <c r="C6580" t="s">
        <v>17</v>
      </c>
      <c r="D6580" t="s">
        <v>40</v>
      </c>
      <c r="E6580" t="s">
        <v>29430</v>
      </c>
      <c r="F6580">
        <v>110</v>
      </c>
    </row>
    <row r="6581" spans="1:6" x14ac:dyDescent="0.25">
      <c r="A6581" t="s">
        <v>157</v>
      </c>
      <c r="B6581">
        <v>2010</v>
      </c>
      <c r="C6581" t="s">
        <v>17</v>
      </c>
      <c r="D6581" t="s">
        <v>102</v>
      </c>
      <c r="E6581" t="s">
        <v>29431</v>
      </c>
      <c r="F6581">
        <v>409</v>
      </c>
    </row>
    <row r="6582" spans="1:6" x14ac:dyDescent="0.25">
      <c r="A6582" t="s">
        <v>157</v>
      </c>
      <c r="B6582">
        <v>2010</v>
      </c>
      <c r="C6582" t="s">
        <v>17</v>
      </c>
      <c r="D6582" t="s">
        <v>107</v>
      </c>
      <c r="E6582" t="s">
        <v>29432</v>
      </c>
      <c r="F6582">
        <v>582</v>
      </c>
    </row>
    <row r="6583" spans="1:6" x14ac:dyDescent="0.25">
      <c r="A6583" t="s">
        <v>157</v>
      </c>
      <c r="B6583">
        <v>2010</v>
      </c>
      <c r="C6583" t="s">
        <v>17</v>
      </c>
      <c r="D6583" t="s">
        <v>39</v>
      </c>
      <c r="E6583" t="s">
        <v>29433</v>
      </c>
      <c r="F6583">
        <v>362</v>
      </c>
    </row>
    <row r="6584" spans="1:6" x14ac:dyDescent="0.25">
      <c r="A6584" t="s">
        <v>157</v>
      </c>
      <c r="B6584">
        <v>2010</v>
      </c>
      <c r="C6584" t="s">
        <v>17</v>
      </c>
      <c r="D6584" t="s">
        <v>103</v>
      </c>
      <c r="E6584" t="s">
        <v>29434</v>
      </c>
      <c r="F6584">
        <v>5350</v>
      </c>
    </row>
    <row r="6585" spans="1:6" x14ac:dyDescent="0.25">
      <c r="A6585" t="s">
        <v>157</v>
      </c>
      <c r="B6585">
        <v>2010</v>
      </c>
      <c r="C6585" t="s">
        <v>22852</v>
      </c>
      <c r="D6585" t="s">
        <v>40</v>
      </c>
      <c r="E6585" t="s">
        <v>29435</v>
      </c>
      <c r="F6585">
        <v>1</v>
      </c>
    </row>
    <row r="6586" spans="1:6" x14ac:dyDescent="0.25">
      <c r="A6586" t="s">
        <v>157</v>
      </c>
      <c r="B6586">
        <v>2010</v>
      </c>
      <c r="C6586" t="s">
        <v>22852</v>
      </c>
      <c r="D6586" t="s">
        <v>102</v>
      </c>
      <c r="E6586" t="s">
        <v>29436</v>
      </c>
      <c r="F6586">
        <v>4</v>
      </c>
    </row>
    <row r="6587" spans="1:6" x14ac:dyDescent="0.25">
      <c r="A6587" t="s">
        <v>157</v>
      </c>
      <c r="B6587">
        <v>2010</v>
      </c>
      <c r="C6587" t="s">
        <v>22852</v>
      </c>
      <c r="D6587" t="s">
        <v>107</v>
      </c>
      <c r="E6587" t="s">
        <v>29437</v>
      </c>
      <c r="F6587">
        <v>5</v>
      </c>
    </row>
    <row r="6588" spans="1:6" x14ac:dyDescent="0.25">
      <c r="A6588" t="s">
        <v>157</v>
      </c>
      <c r="B6588">
        <v>2010</v>
      </c>
      <c r="C6588" t="s">
        <v>22852</v>
      </c>
      <c r="D6588" t="s">
        <v>103</v>
      </c>
      <c r="E6588" t="s">
        <v>29438</v>
      </c>
      <c r="F6588">
        <v>38</v>
      </c>
    </row>
    <row r="6589" spans="1:6" x14ac:dyDescent="0.25">
      <c r="A6589" t="s">
        <v>157</v>
      </c>
      <c r="B6589">
        <v>2010</v>
      </c>
      <c r="C6589" t="s">
        <v>15</v>
      </c>
      <c r="D6589" t="s">
        <v>38</v>
      </c>
      <c r="E6589" t="s">
        <v>29439</v>
      </c>
      <c r="F6589">
        <v>18</v>
      </c>
    </row>
    <row r="6590" spans="1:6" x14ac:dyDescent="0.25">
      <c r="A6590" t="s">
        <v>157</v>
      </c>
      <c r="B6590">
        <v>2010</v>
      </c>
      <c r="C6590" t="s">
        <v>15</v>
      </c>
      <c r="D6590" t="s">
        <v>40</v>
      </c>
      <c r="E6590" t="s">
        <v>29440</v>
      </c>
      <c r="F6590">
        <v>13</v>
      </c>
    </row>
    <row r="6591" spans="1:6" x14ac:dyDescent="0.25">
      <c r="A6591" t="s">
        <v>157</v>
      </c>
      <c r="B6591">
        <v>2010</v>
      </c>
      <c r="C6591" t="s">
        <v>15</v>
      </c>
      <c r="D6591" t="s">
        <v>102</v>
      </c>
      <c r="E6591" t="s">
        <v>29441</v>
      </c>
      <c r="F6591">
        <v>79</v>
      </c>
    </row>
    <row r="6592" spans="1:6" x14ac:dyDescent="0.25">
      <c r="A6592" t="s">
        <v>157</v>
      </c>
      <c r="B6592">
        <v>2010</v>
      </c>
      <c r="C6592" t="s">
        <v>15</v>
      </c>
      <c r="D6592" t="s">
        <v>107</v>
      </c>
      <c r="E6592" t="s">
        <v>29442</v>
      </c>
      <c r="F6592">
        <v>104</v>
      </c>
    </row>
    <row r="6593" spans="1:6" x14ac:dyDescent="0.25">
      <c r="A6593" t="s">
        <v>157</v>
      </c>
      <c r="B6593">
        <v>2010</v>
      </c>
      <c r="C6593" t="s">
        <v>15</v>
      </c>
      <c r="D6593" t="s">
        <v>39</v>
      </c>
      <c r="E6593" t="s">
        <v>29443</v>
      </c>
      <c r="F6593">
        <v>63</v>
      </c>
    </row>
    <row r="6594" spans="1:6" x14ac:dyDescent="0.25">
      <c r="A6594" t="s">
        <v>157</v>
      </c>
      <c r="B6594">
        <v>2010</v>
      </c>
      <c r="C6594" t="s">
        <v>15</v>
      </c>
      <c r="D6594" t="s">
        <v>103</v>
      </c>
      <c r="E6594" t="s">
        <v>29444</v>
      </c>
      <c r="F6594">
        <v>821</v>
      </c>
    </row>
    <row r="6595" spans="1:6" x14ac:dyDescent="0.25">
      <c r="A6595" t="s">
        <v>157</v>
      </c>
      <c r="B6595">
        <v>2010</v>
      </c>
      <c r="C6595" t="s">
        <v>19</v>
      </c>
      <c r="D6595" t="s">
        <v>38</v>
      </c>
      <c r="E6595" t="s">
        <v>29445</v>
      </c>
      <c r="F6595">
        <v>83</v>
      </c>
    </row>
    <row r="6596" spans="1:6" x14ac:dyDescent="0.25">
      <c r="A6596" t="s">
        <v>157</v>
      </c>
      <c r="B6596">
        <v>2010</v>
      </c>
      <c r="C6596" t="s">
        <v>19</v>
      </c>
      <c r="D6596" t="s">
        <v>40</v>
      </c>
      <c r="E6596" t="s">
        <v>29446</v>
      </c>
      <c r="F6596">
        <v>80</v>
      </c>
    </row>
    <row r="6597" spans="1:6" x14ac:dyDescent="0.25">
      <c r="A6597" t="s">
        <v>157</v>
      </c>
      <c r="B6597">
        <v>2010</v>
      </c>
      <c r="C6597" t="s">
        <v>19</v>
      </c>
      <c r="D6597" t="s">
        <v>102</v>
      </c>
      <c r="E6597" t="s">
        <v>29447</v>
      </c>
      <c r="F6597">
        <v>283</v>
      </c>
    </row>
    <row r="6598" spans="1:6" x14ac:dyDescent="0.25">
      <c r="A6598" t="s">
        <v>157</v>
      </c>
      <c r="B6598">
        <v>2010</v>
      </c>
      <c r="C6598" t="s">
        <v>19</v>
      </c>
      <c r="D6598" t="s">
        <v>107</v>
      </c>
      <c r="E6598" t="s">
        <v>29448</v>
      </c>
      <c r="F6598">
        <v>381</v>
      </c>
    </row>
    <row r="6599" spans="1:6" x14ac:dyDescent="0.25">
      <c r="A6599" t="s">
        <v>157</v>
      </c>
      <c r="B6599">
        <v>2010</v>
      </c>
      <c r="C6599" t="s">
        <v>19</v>
      </c>
      <c r="D6599" t="s">
        <v>39</v>
      </c>
      <c r="E6599" t="s">
        <v>29449</v>
      </c>
      <c r="F6599">
        <v>256</v>
      </c>
    </row>
    <row r="6600" spans="1:6" x14ac:dyDescent="0.25">
      <c r="A6600" t="s">
        <v>157</v>
      </c>
      <c r="B6600">
        <v>2010</v>
      </c>
      <c r="C6600" t="s">
        <v>19</v>
      </c>
      <c r="D6600" t="s">
        <v>103</v>
      </c>
      <c r="E6600" t="s">
        <v>29450</v>
      </c>
      <c r="F6600">
        <v>3973</v>
      </c>
    </row>
    <row r="6601" spans="1:6" x14ac:dyDescent="0.25">
      <c r="A6601" t="s">
        <v>157</v>
      </c>
      <c r="B6601">
        <v>2010</v>
      </c>
      <c r="C6601" t="s">
        <v>20</v>
      </c>
      <c r="D6601" t="s">
        <v>38</v>
      </c>
      <c r="E6601" t="s">
        <v>29451</v>
      </c>
      <c r="F6601">
        <v>21</v>
      </c>
    </row>
    <row r="6602" spans="1:6" x14ac:dyDescent="0.25">
      <c r="A6602" t="s">
        <v>157</v>
      </c>
      <c r="B6602">
        <v>2010</v>
      </c>
      <c r="C6602" t="s">
        <v>20</v>
      </c>
      <c r="D6602" t="s">
        <v>40</v>
      </c>
      <c r="E6602" t="s">
        <v>29452</v>
      </c>
      <c r="F6602">
        <v>21</v>
      </c>
    </row>
    <row r="6603" spans="1:6" x14ac:dyDescent="0.25">
      <c r="A6603" t="s">
        <v>157</v>
      </c>
      <c r="B6603">
        <v>2010</v>
      </c>
      <c r="C6603" t="s">
        <v>20</v>
      </c>
      <c r="D6603" t="s">
        <v>102</v>
      </c>
      <c r="E6603" t="s">
        <v>29453</v>
      </c>
      <c r="F6603">
        <v>106</v>
      </c>
    </row>
    <row r="6604" spans="1:6" x14ac:dyDescent="0.25">
      <c r="A6604" t="s">
        <v>157</v>
      </c>
      <c r="B6604">
        <v>2010</v>
      </c>
      <c r="C6604" t="s">
        <v>20</v>
      </c>
      <c r="D6604" t="s">
        <v>107</v>
      </c>
      <c r="E6604" t="s">
        <v>29454</v>
      </c>
      <c r="F6604">
        <v>27</v>
      </c>
    </row>
    <row r="6605" spans="1:6" x14ac:dyDescent="0.25">
      <c r="A6605" t="s">
        <v>157</v>
      </c>
      <c r="B6605">
        <v>2010</v>
      </c>
      <c r="C6605" t="s">
        <v>20</v>
      </c>
      <c r="D6605" t="s">
        <v>39</v>
      </c>
      <c r="E6605" t="s">
        <v>29455</v>
      </c>
      <c r="F6605">
        <v>111</v>
      </c>
    </row>
    <row r="6606" spans="1:6" x14ac:dyDescent="0.25">
      <c r="A6606" t="s">
        <v>157</v>
      </c>
      <c r="B6606">
        <v>2010</v>
      </c>
      <c r="C6606" t="s">
        <v>20</v>
      </c>
      <c r="D6606" t="s">
        <v>103</v>
      </c>
      <c r="E6606" t="s">
        <v>29456</v>
      </c>
      <c r="F6606">
        <v>1342</v>
      </c>
    </row>
    <row r="6607" spans="1:6" x14ac:dyDescent="0.25">
      <c r="A6607" t="s">
        <v>157</v>
      </c>
      <c r="B6607">
        <v>2010</v>
      </c>
      <c r="C6607" t="s">
        <v>18</v>
      </c>
      <c r="D6607" t="s">
        <v>38</v>
      </c>
      <c r="E6607" t="s">
        <v>29457</v>
      </c>
      <c r="F6607">
        <v>80</v>
      </c>
    </row>
    <row r="6608" spans="1:6" x14ac:dyDescent="0.25">
      <c r="A6608" t="s">
        <v>157</v>
      </c>
      <c r="B6608">
        <v>2010</v>
      </c>
      <c r="C6608" t="s">
        <v>18</v>
      </c>
      <c r="D6608" t="s">
        <v>40</v>
      </c>
      <c r="E6608" t="s">
        <v>29458</v>
      </c>
      <c r="F6608">
        <v>77</v>
      </c>
    </row>
    <row r="6609" spans="1:6" x14ac:dyDescent="0.25">
      <c r="A6609" t="s">
        <v>157</v>
      </c>
      <c r="B6609">
        <v>2010</v>
      </c>
      <c r="C6609" t="s">
        <v>18</v>
      </c>
      <c r="D6609" t="s">
        <v>102</v>
      </c>
      <c r="E6609" t="s">
        <v>29459</v>
      </c>
      <c r="F6609">
        <v>240</v>
      </c>
    </row>
    <row r="6610" spans="1:6" x14ac:dyDescent="0.25">
      <c r="A6610" t="s">
        <v>157</v>
      </c>
      <c r="B6610">
        <v>2010</v>
      </c>
      <c r="C6610" t="s">
        <v>18</v>
      </c>
      <c r="D6610" t="s">
        <v>107</v>
      </c>
      <c r="E6610" t="s">
        <v>29460</v>
      </c>
      <c r="F6610">
        <v>350</v>
      </c>
    </row>
    <row r="6611" spans="1:6" x14ac:dyDescent="0.25">
      <c r="A6611" t="s">
        <v>157</v>
      </c>
      <c r="B6611">
        <v>2010</v>
      </c>
      <c r="C6611" t="s">
        <v>18</v>
      </c>
      <c r="D6611" t="s">
        <v>39</v>
      </c>
      <c r="E6611" t="s">
        <v>29461</v>
      </c>
      <c r="F6611">
        <v>280</v>
      </c>
    </row>
    <row r="6612" spans="1:6" x14ac:dyDescent="0.25">
      <c r="A6612" t="s">
        <v>157</v>
      </c>
      <c r="B6612">
        <v>2010</v>
      </c>
      <c r="C6612" t="s">
        <v>18</v>
      </c>
      <c r="D6612" t="s">
        <v>103</v>
      </c>
      <c r="E6612" t="s">
        <v>29462</v>
      </c>
      <c r="F6612">
        <v>3073</v>
      </c>
    </row>
    <row r="6613" spans="1:6" x14ac:dyDescent="0.25">
      <c r="A6613" t="s">
        <v>157</v>
      </c>
      <c r="B6613">
        <v>2011</v>
      </c>
      <c r="C6613" t="s">
        <v>14</v>
      </c>
      <c r="D6613" t="s">
        <v>38</v>
      </c>
      <c r="E6613" t="s">
        <v>29463</v>
      </c>
      <c r="F6613">
        <v>83</v>
      </c>
    </row>
    <row r="6614" spans="1:6" x14ac:dyDescent="0.25">
      <c r="A6614" t="s">
        <v>157</v>
      </c>
      <c r="B6614">
        <v>2011</v>
      </c>
      <c r="C6614" t="s">
        <v>14</v>
      </c>
      <c r="D6614" t="s">
        <v>40</v>
      </c>
      <c r="E6614" t="s">
        <v>29464</v>
      </c>
      <c r="F6614">
        <v>120</v>
      </c>
    </row>
    <row r="6615" spans="1:6" x14ac:dyDescent="0.25">
      <c r="A6615" t="s">
        <v>157</v>
      </c>
      <c r="B6615">
        <v>2011</v>
      </c>
      <c r="C6615" t="s">
        <v>14</v>
      </c>
      <c r="D6615" t="s">
        <v>102</v>
      </c>
      <c r="E6615" t="s">
        <v>29465</v>
      </c>
      <c r="F6615">
        <v>853</v>
      </c>
    </row>
    <row r="6616" spans="1:6" x14ac:dyDescent="0.25">
      <c r="A6616" t="s">
        <v>157</v>
      </c>
      <c r="B6616">
        <v>2011</v>
      </c>
      <c r="C6616" t="s">
        <v>14</v>
      </c>
      <c r="D6616" t="s">
        <v>107</v>
      </c>
      <c r="E6616" t="s">
        <v>29466</v>
      </c>
      <c r="F6616">
        <v>673</v>
      </c>
    </row>
    <row r="6617" spans="1:6" x14ac:dyDescent="0.25">
      <c r="A6617" t="s">
        <v>157</v>
      </c>
      <c r="B6617">
        <v>2011</v>
      </c>
      <c r="C6617" t="s">
        <v>14</v>
      </c>
      <c r="D6617" t="s">
        <v>39</v>
      </c>
      <c r="E6617" t="s">
        <v>29467</v>
      </c>
      <c r="F6617">
        <v>625</v>
      </c>
    </row>
    <row r="6618" spans="1:6" x14ac:dyDescent="0.25">
      <c r="A6618" t="s">
        <v>157</v>
      </c>
      <c r="B6618">
        <v>2011</v>
      </c>
      <c r="C6618" t="s">
        <v>14</v>
      </c>
      <c r="D6618" t="s">
        <v>103</v>
      </c>
      <c r="E6618" t="s">
        <v>29468</v>
      </c>
      <c r="F6618">
        <v>6474</v>
      </c>
    </row>
    <row r="6619" spans="1:6" x14ac:dyDescent="0.25">
      <c r="A6619" t="s">
        <v>157</v>
      </c>
      <c r="B6619">
        <v>2011</v>
      </c>
      <c r="C6619" t="s">
        <v>12</v>
      </c>
      <c r="D6619" t="s">
        <v>40</v>
      </c>
      <c r="E6619" t="s">
        <v>29469</v>
      </c>
      <c r="F6619">
        <v>9</v>
      </c>
    </row>
    <row r="6620" spans="1:6" x14ac:dyDescent="0.25">
      <c r="A6620" t="s">
        <v>157</v>
      </c>
      <c r="B6620">
        <v>2011</v>
      </c>
      <c r="C6620" t="s">
        <v>12</v>
      </c>
      <c r="D6620" t="s">
        <v>102</v>
      </c>
      <c r="E6620" t="s">
        <v>29470</v>
      </c>
      <c r="F6620">
        <v>80</v>
      </c>
    </row>
    <row r="6621" spans="1:6" x14ac:dyDescent="0.25">
      <c r="A6621" t="s">
        <v>157</v>
      </c>
      <c r="B6621">
        <v>2011</v>
      </c>
      <c r="C6621" t="s">
        <v>12</v>
      </c>
      <c r="D6621" t="s">
        <v>107</v>
      </c>
      <c r="E6621" t="s">
        <v>29471</v>
      </c>
      <c r="F6621">
        <v>74</v>
      </c>
    </row>
    <row r="6622" spans="1:6" x14ac:dyDescent="0.25">
      <c r="A6622" t="s">
        <v>157</v>
      </c>
      <c r="B6622">
        <v>2011</v>
      </c>
      <c r="C6622" t="s">
        <v>12</v>
      </c>
      <c r="D6622" t="s">
        <v>39</v>
      </c>
      <c r="E6622" t="s">
        <v>29472</v>
      </c>
      <c r="F6622">
        <v>59</v>
      </c>
    </row>
    <row r="6623" spans="1:6" x14ac:dyDescent="0.25">
      <c r="A6623" t="s">
        <v>157</v>
      </c>
      <c r="B6623">
        <v>2011</v>
      </c>
      <c r="C6623" t="s">
        <v>12</v>
      </c>
      <c r="D6623" t="s">
        <v>103</v>
      </c>
      <c r="E6623" t="s">
        <v>29473</v>
      </c>
      <c r="F6623">
        <v>776</v>
      </c>
    </row>
    <row r="6624" spans="1:6" x14ac:dyDescent="0.25">
      <c r="A6624" t="s">
        <v>157</v>
      </c>
      <c r="B6624">
        <v>2011</v>
      </c>
      <c r="C6624" t="s">
        <v>22</v>
      </c>
      <c r="D6624" t="s">
        <v>38</v>
      </c>
      <c r="E6624" t="s">
        <v>29474</v>
      </c>
      <c r="F6624">
        <v>96</v>
      </c>
    </row>
    <row r="6625" spans="1:6" x14ac:dyDescent="0.25">
      <c r="A6625" t="s">
        <v>157</v>
      </c>
      <c r="B6625">
        <v>2011</v>
      </c>
      <c r="C6625" t="s">
        <v>22</v>
      </c>
      <c r="D6625" t="s">
        <v>40</v>
      </c>
      <c r="E6625" t="s">
        <v>29475</v>
      </c>
      <c r="F6625">
        <v>96</v>
      </c>
    </row>
    <row r="6626" spans="1:6" x14ac:dyDescent="0.25">
      <c r="A6626" t="s">
        <v>157</v>
      </c>
      <c r="B6626">
        <v>2011</v>
      </c>
      <c r="C6626" t="s">
        <v>22</v>
      </c>
      <c r="D6626" t="s">
        <v>102</v>
      </c>
      <c r="E6626" t="s">
        <v>29476</v>
      </c>
      <c r="F6626">
        <v>511</v>
      </c>
    </row>
    <row r="6627" spans="1:6" x14ac:dyDescent="0.25">
      <c r="A6627" t="s">
        <v>157</v>
      </c>
      <c r="B6627">
        <v>2011</v>
      </c>
      <c r="C6627" t="s">
        <v>22</v>
      </c>
      <c r="D6627" t="s">
        <v>107</v>
      </c>
      <c r="E6627" t="s">
        <v>29477</v>
      </c>
      <c r="F6627">
        <v>308</v>
      </c>
    </row>
    <row r="6628" spans="1:6" x14ac:dyDescent="0.25">
      <c r="A6628" t="s">
        <v>157</v>
      </c>
      <c r="B6628">
        <v>2011</v>
      </c>
      <c r="C6628" t="s">
        <v>22</v>
      </c>
      <c r="D6628" t="s">
        <v>39</v>
      </c>
      <c r="E6628" t="s">
        <v>29478</v>
      </c>
      <c r="F6628">
        <v>633</v>
      </c>
    </row>
    <row r="6629" spans="1:6" x14ac:dyDescent="0.25">
      <c r="A6629" t="s">
        <v>157</v>
      </c>
      <c r="B6629">
        <v>2011</v>
      </c>
      <c r="C6629" t="s">
        <v>22</v>
      </c>
      <c r="D6629" t="s">
        <v>103</v>
      </c>
      <c r="E6629" t="s">
        <v>29479</v>
      </c>
      <c r="F6629">
        <v>5462</v>
      </c>
    </row>
    <row r="6630" spans="1:6" x14ac:dyDescent="0.25">
      <c r="A6630" t="s">
        <v>157</v>
      </c>
      <c r="B6630">
        <v>2011</v>
      </c>
      <c r="C6630" t="s">
        <v>23</v>
      </c>
      <c r="D6630" t="s">
        <v>38</v>
      </c>
      <c r="E6630" t="s">
        <v>29480</v>
      </c>
      <c r="F6630">
        <v>65</v>
      </c>
    </row>
    <row r="6631" spans="1:6" x14ac:dyDescent="0.25">
      <c r="A6631" t="s">
        <v>157</v>
      </c>
      <c r="B6631">
        <v>2011</v>
      </c>
      <c r="C6631" t="s">
        <v>23</v>
      </c>
      <c r="D6631" t="s">
        <v>40</v>
      </c>
      <c r="E6631" t="s">
        <v>29481</v>
      </c>
      <c r="F6631">
        <v>85</v>
      </c>
    </row>
    <row r="6632" spans="1:6" x14ac:dyDescent="0.25">
      <c r="A6632" t="s">
        <v>157</v>
      </c>
      <c r="B6632">
        <v>2011</v>
      </c>
      <c r="C6632" t="s">
        <v>23</v>
      </c>
      <c r="D6632" t="s">
        <v>102</v>
      </c>
      <c r="E6632" t="s">
        <v>29482</v>
      </c>
      <c r="F6632">
        <v>398</v>
      </c>
    </row>
    <row r="6633" spans="1:6" x14ac:dyDescent="0.25">
      <c r="A6633" t="s">
        <v>157</v>
      </c>
      <c r="B6633">
        <v>2011</v>
      </c>
      <c r="C6633" t="s">
        <v>23</v>
      </c>
      <c r="D6633" t="s">
        <v>107</v>
      </c>
      <c r="E6633" t="s">
        <v>29483</v>
      </c>
      <c r="F6633">
        <v>270</v>
      </c>
    </row>
    <row r="6634" spans="1:6" x14ac:dyDescent="0.25">
      <c r="A6634" t="s">
        <v>157</v>
      </c>
      <c r="B6634">
        <v>2011</v>
      </c>
      <c r="C6634" t="s">
        <v>23</v>
      </c>
      <c r="D6634" t="s">
        <v>39</v>
      </c>
      <c r="E6634" t="s">
        <v>29484</v>
      </c>
      <c r="F6634">
        <v>402</v>
      </c>
    </row>
    <row r="6635" spans="1:6" x14ac:dyDescent="0.25">
      <c r="A6635" t="s">
        <v>157</v>
      </c>
      <c r="B6635">
        <v>2011</v>
      </c>
      <c r="C6635" t="s">
        <v>23</v>
      </c>
      <c r="D6635" t="s">
        <v>103</v>
      </c>
      <c r="E6635" t="s">
        <v>29485</v>
      </c>
      <c r="F6635">
        <v>4500</v>
      </c>
    </row>
    <row r="6636" spans="1:6" x14ac:dyDescent="0.25">
      <c r="A6636" t="s">
        <v>157</v>
      </c>
      <c r="B6636">
        <v>2011</v>
      </c>
      <c r="C6636" t="s">
        <v>21</v>
      </c>
      <c r="D6636" t="s">
        <v>38</v>
      </c>
      <c r="E6636" t="s">
        <v>29486</v>
      </c>
      <c r="F6636">
        <v>76</v>
      </c>
    </row>
    <row r="6637" spans="1:6" x14ac:dyDescent="0.25">
      <c r="A6637" t="s">
        <v>157</v>
      </c>
      <c r="B6637">
        <v>2011</v>
      </c>
      <c r="C6637" t="s">
        <v>21</v>
      </c>
      <c r="D6637" t="s">
        <v>40</v>
      </c>
      <c r="E6637" t="s">
        <v>29487</v>
      </c>
      <c r="F6637">
        <v>74</v>
      </c>
    </row>
    <row r="6638" spans="1:6" x14ac:dyDescent="0.25">
      <c r="A6638" t="s">
        <v>157</v>
      </c>
      <c r="B6638">
        <v>2011</v>
      </c>
      <c r="C6638" t="s">
        <v>21</v>
      </c>
      <c r="D6638" t="s">
        <v>102</v>
      </c>
      <c r="E6638" t="s">
        <v>29488</v>
      </c>
      <c r="F6638">
        <v>326</v>
      </c>
    </row>
    <row r="6639" spans="1:6" x14ac:dyDescent="0.25">
      <c r="A6639" t="s">
        <v>157</v>
      </c>
      <c r="B6639">
        <v>2011</v>
      </c>
      <c r="C6639" t="s">
        <v>21</v>
      </c>
      <c r="D6639" t="s">
        <v>107</v>
      </c>
      <c r="E6639" t="s">
        <v>29489</v>
      </c>
      <c r="F6639">
        <v>191</v>
      </c>
    </row>
    <row r="6640" spans="1:6" x14ac:dyDescent="0.25">
      <c r="A6640" t="s">
        <v>157</v>
      </c>
      <c r="B6640">
        <v>2011</v>
      </c>
      <c r="C6640" t="s">
        <v>21</v>
      </c>
      <c r="D6640" t="s">
        <v>39</v>
      </c>
      <c r="E6640" t="s">
        <v>29490</v>
      </c>
      <c r="F6640">
        <v>397</v>
      </c>
    </row>
    <row r="6641" spans="1:6" x14ac:dyDescent="0.25">
      <c r="A6641" t="s">
        <v>157</v>
      </c>
      <c r="B6641">
        <v>2011</v>
      </c>
      <c r="C6641" t="s">
        <v>21</v>
      </c>
      <c r="D6641" t="s">
        <v>103</v>
      </c>
      <c r="E6641" t="s">
        <v>29491</v>
      </c>
      <c r="F6641">
        <v>3148</v>
      </c>
    </row>
    <row r="6642" spans="1:6" x14ac:dyDescent="0.25">
      <c r="A6642" t="s">
        <v>157</v>
      </c>
      <c r="B6642">
        <v>2011</v>
      </c>
      <c r="C6642" t="s">
        <v>17</v>
      </c>
      <c r="D6642" t="s">
        <v>38</v>
      </c>
      <c r="E6642" t="s">
        <v>29492</v>
      </c>
      <c r="F6642">
        <v>63</v>
      </c>
    </row>
    <row r="6643" spans="1:6" x14ac:dyDescent="0.25">
      <c r="A6643" t="s">
        <v>157</v>
      </c>
      <c r="B6643">
        <v>2011</v>
      </c>
      <c r="C6643" t="s">
        <v>17</v>
      </c>
      <c r="D6643" t="s">
        <v>40</v>
      </c>
      <c r="E6643" t="s">
        <v>29493</v>
      </c>
      <c r="F6643">
        <v>57</v>
      </c>
    </row>
    <row r="6644" spans="1:6" x14ac:dyDescent="0.25">
      <c r="A6644" t="s">
        <v>157</v>
      </c>
      <c r="B6644">
        <v>2011</v>
      </c>
      <c r="C6644" t="s">
        <v>17</v>
      </c>
      <c r="D6644" t="s">
        <v>102</v>
      </c>
      <c r="E6644" t="s">
        <v>29494</v>
      </c>
      <c r="F6644">
        <v>533</v>
      </c>
    </row>
    <row r="6645" spans="1:6" x14ac:dyDescent="0.25">
      <c r="A6645" t="s">
        <v>157</v>
      </c>
      <c r="B6645">
        <v>2011</v>
      </c>
      <c r="C6645" t="s">
        <v>17</v>
      </c>
      <c r="D6645" t="s">
        <v>107</v>
      </c>
      <c r="E6645" t="s">
        <v>29495</v>
      </c>
      <c r="F6645">
        <v>413</v>
      </c>
    </row>
    <row r="6646" spans="1:6" x14ac:dyDescent="0.25">
      <c r="A6646" t="s">
        <v>157</v>
      </c>
      <c r="B6646">
        <v>2011</v>
      </c>
      <c r="C6646" t="s">
        <v>17</v>
      </c>
      <c r="D6646" t="s">
        <v>39</v>
      </c>
      <c r="E6646" t="s">
        <v>29496</v>
      </c>
      <c r="F6646">
        <v>292</v>
      </c>
    </row>
    <row r="6647" spans="1:6" x14ac:dyDescent="0.25">
      <c r="A6647" t="s">
        <v>157</v>
      </c>
      <c r="B6647">
        <v>2011</v>
      </c>
      <c r="C6647" t="s">
        <v>17</v>
      </c>
      <c r="D6647" t="s">
        <v>103</v>
      </c>
      <c r="E6647" t="s">
        <v>29497</v>
      </c>
      <c r="F6647">
        <v>5621</v>
      </c>
    </row>
    <row r="6648" spans="1:6" x14ac:dyDescent="0.25">
      <c r="A6648" t="s">
        <v>157</v>
      </c>
      <c r="B6648">
        <v>2011</v>
      </c>
      <c r="C6648" t="s">
        <v>22852</v>
      </c>
      <c r="D6648" t="s">
        <v>102</v>
      </c>
      <c r="E6648" t="s">
        <v>29498</v>
      </c>
      <c r="F6648">
        <v>3</v>
      </c>
    </row>
    <row r="6649" spans="1:6" x14ac:dyDescent="0.25">
      <c r="A6649" t="s">
        <v>157</v>
      </c>
      <c r="B6649">
        <v>2011</v>
      </c>
      <c r="C6649" t="s">
        <v>22852</v>
      </c>
      <c r="D6649" t="s">
        <v>107</v>
      </c>
      <c r="E6649" t="s">
        <v>29499</v>
      </c>
      <c r="F6649">
        <v>2</v>
      </c>
    </row>
    <row r="6650" spans="1:6" x14ac:dyDescent="0.25">
      <c r="A6650" t="s">
        <v>157</v>
      </c>
      <c r="B6650">
        <v>2011</v>
      </c>
      <c r="C6650" t="s">
        <v>22852</v>
      </c>
      <c r="D6650" t="s">
        <v>39</v>
      </c>
      <c r="E6650" t="s">
        <v>29500</v>
      </c>
      <c r="F6650">
        <v>1</v>
      </c>
    </row>
    <row r="6651" spans="1:6" x14ac:dyDescent="0.25">
      <c r="A6651" t="s">
        <v>157</v>
      </c>
      <c r="B6651">
        <v>2011</v>
      </c>
      <c r="C6651" t="s">
        <v>22852</v>
      </c>
      <c r="D6651" t="s">
        <v>103</v>
      </c>
      <c r="E6651" t="s">
        <v>29501</v>
      </c>
      <c r="F6651">
        <v>20</v>
      </c>
    </row>
    <row r="6652" spans="1:6" x14ac:dyDescent="0.25">
      <c r="A6652" t="s">
        <v>157</v>
      </c>
      <c r="B6652">
        <v>2011</v>
      </c>
      <c r="C6652" t="s">
        <v>15</v>
      </c>
      <c r="D6652" t="s">
        <v>38</v>
      </c>
      <c r="E6652" t="s">
        <v>29502</v>
      </c>
      <c r="F6652">
        <v>13</v>
      </c>
    </row>
    <row r="6653" spans="1:6" x14ac:dyDescent="0.25">
      <c r="A6653" t="s">
        <v>157</v>
      </c>
      <c r="B6653">
        <v>2011</v>
      </c>
      <c r="C6653" t="s">
        <v>15</v>
      </c>
      <c r="D6653" t="s">
        <v>40</v>
      </c>
      <c r="E6653" t="s">
        <v>29503</v>
      </c>
      <c r="F6653">
        <v>8</v>
      </c>
    </row>
    <row r="6654" spans="1:6" x14ac:dyDescent="0.25">
      <c r="A6654" t="s">
        <v>157</v>
      </c>
      <c r="B6654">
        <v>2011</v>
      </c>
      <c r="C6654" t="s">
        <v>15</v>
      </c>
      <c r="D6654" t="s">
        <v>102</v>
      </c>
      <c r="E6654" t="s">
        <v>29504</v>
      </c>
      <c r="F6654">
        <v>93</v>
      </c>
    </row>
    <row r="6655" spans="1:6" x14ac:dyDescent="0.25">
      <c r="A6655" t="s">
        <v>157</v>
      </c>
      <c r="B6655">
        <v>2011</v>
      </c>
      <c r="C6655" t="s">
        <v>15</v>
      </c>
      <c r="D6655" t="s">
        <v>107</v>
      </c>
      <c r="E6655" t="s">
        <v>29505</v>
      </c>
      <c r="F6655">
        <v>73</v>
      </c>
    </row>
    <row r="6656" spans="1:6" x14ac:dyDescent="0.25">
      <c r="A6656" t="s">
        <v>157</v>
      </c>
      <c r="B6656">
        <v>2011</v>
      </c>
      <c r="C6656" t="s">
        <v>15</v>
      </c>
      <c r="D6656" t="s">
        <v>39</v>
      </c>
      <c r="E6656" t="s">
        <v>29506</v>
      </c>
      <c r="F6656">
        <v>68</v>
      </c>
    </row>
    <row r="6657" spans="1:6" x14ac:dyDescent="0.25">
      <c r="A6657" t="s">
        <v>157</v>
      </c>
      <c r="B6657">
        <v>2011</v>
      </c>
      <c r="C6657" t="s">
        <v>15</v>
      </c>
      <c r="D6657" t="s">
        <v>103</v>
      </c>
      <c r="E6657" t="s">
        <v>29507</v>
      </c>
      <c r="F6657">
        <v>827</v>
      </c>
    </row>
    <row r="6658" spans="1:6" x14ac:dyDescent="0.25">
      <c r="A6658" t="s">
        <v>157</v>
      </c>
      <c r="B6658">
        <v>2011</v>
      </c>
      <c r="C6658" t="s">
        <v>19</v>
      </c>
      <c r="D6658" t="s">
        <v>38</v>
      </c>
      <c r="E6658" t="s">
        <v>29508</v>
      </c>
      <c r="F6658">
        <v>53</v>
      </c>
    </row>
    <row r="6659" spans="1:6" x14ac:dyDescent="0.25">
      <c r="A6659" t="s">
        <v>157</v>
      </c>
      <c r="B6659">
        <v>2011</v>
      </c>
      <c r="C6659" t="s">
        <v>19</v>
      </c>
      <c r="D6659" t="s">
        <v>40</v>
      </c>
      <c r="E6659" t="s">
        <v>29509</v>
      </c>
      <c r="F6659">
        <v>64</v>
      </c>
    </row>
    <row r="6660" spans="1:6" x14ac:dyDescent="0.25">
      <c r="A6660" t="s">
        <v>157</v>
      </c>
      <c r="B6660">
        <v>2011</v>
      </c>
      <c r="C6660" t="s">
        <v>19</v>
      </c>
      <c r="D6660" t="s">
        <v>102</v>
      </c>
      <c r="E6660" t="s">
        <v>29510</v>
      </c>
      <c r="F6660">
        <v>403</v>
      </c>
    </row>
    <row r="6661" spans="1:6" x14ac:dyDescent="0.25">
      <c r="A6661" t="s">
        <v>157</v>
      </c>
      <c r="B6661">
        <v>2011</v>
      </c>
      <c r="C6661" t="s">
        <v>19</v>
      </c>
      <c r="D6661" t="s">
        <v>107</v>
      </c>
      <c r="E6661" t="s">
        <v>29511</v>
      </c>
      <c r="F6661">
        <v>225</v>
      </c>
    </row>
    <row r="6662" spans="1:6" x14ac:dyDescent="0.25">
      <c r="A6662" t="s">
        <v>157</v>
      </c>
      <c r="B6662">
        <v>2011</v>
      </c>
      <c r="C6662" t="s">
        <v>19</v>
      </c>
      <c r="D6662" t="s">
        <v>39</v>
      </c>
      <c r="E6662" t="s">
        <v>29512</v>
      </c>
      <c r="F6662">
        <v>374</v>
      </c>
    </row>
    <row r="6663" spans="1:6" x14ac:dyDescent="0.25">
      <c r="A6663" t="s">
        <v>157</v>
      </c>
      <c r="B6663">
        <v>2011</v>
      </c>
      <c r="C6663" t="s">
        <v>19</v>
      </c>
      <c r="D6663" t="s">
        <v>103</v>
      </c>
      <c r="E6663" t="s">
        <v>29513</v>
      </c>
      <c r="F6663">
        <v>4519</v>
      </c>
    </row>
    <row r="6664" spans="1:6" x14ac:dyDescent="0.25">
      <c r="A6664" t="s">
        <v>157</v>
      </c>
      <c r="B6664">
        <v>2011</v>
      </c>
      <c r="C6664" t="s">
        <v>20</v>
      </c>
      <c r="D6664" t="s">
        <v>38</v>
      </c>
      <c r="E6664" t="s">
        <v>29514</v>
      </c>
      <c r="F6664">
        <v>5</v>
      </c>
    </row>
    <row r="6665" spans="1:6" x14ac:dyDescent="0.25">
      <c r="A6665" t="s">
        <v>157</v>
      </c>
      <c r="B6665">
        <v>2011</v>
      </c>
      <c r="C6665" t="s">
        <v>20</v>
      </c>
      <c r="D6665" t="s">
        <v>40</v>
      </c>
      <c r="E6665" t="s">
        <v>29515</v>
      </c>
      <c r="F6665">
        <v>5</v>
      </c>
    </row>
    <row r="6666" spans="1:6" x14ac:dyDescent="0.25">
      <c r="A6666" t="s">
        <v>157</v>
      </c>
      <c r="B6666">
        <v>2011</v>
      </c>
      <c r="C6666" t="s">
        <v>20</v>
      </c>
      <c r="D6666" t="s">
        <v>102</v>
      </c>
      <c r="E6666" t="s">
        <v>29516</v>
      </c>
      <c r="F6666">
        <v>32</v>
      </c>
    </row>
    <row r="6667" spans="1:6" x14ac:dyDescent="0.25">
      <c r="A6667" t="s">
        <v>157</v>
      </c>
      <c r="B6667">
        <v>2011</v>
      </c>
      <c r="C6667" t="s">
        <v>20</v>
      </c>
      <c r="D6667" t="s">
        <v>107</v>
      </c>
      <c r="E6667" t="s">
        <v>29517</v>
      </c>
      <c r="F6667">
        <v>26</v>
      </c>
    </row>
    <row r="6668" spans="1:6" x14ac:dyDescent="0.25">
      <c r="A6668" t="s">
        <v>157</v>
      </c>
      <c r="B6668">
        <v>2011</v>
      </c>
      <c r="C6668" t="s">
        <v>20</v>
      </c>
      <c r="D6668" t="s">
        <v>39</v>
      </c>
      <c r="E6668" t="s">
        <v>29518</v>
      </c>
      <c r="F6668">
        <v>32</v>
      </c>
    </row>
    <row r="6669" spans="1:6" x14ac:dyDescent="0.25">
      <c r="A6669" t="s">
        <v>157</v>
      </c>
      <c r="B6669">
        <v>2011</v>
      </c>
      <c r="C6669" t="s">
        <v>20</v>
      </c>
      <c r="D6669" t="s">
        <v>103</v>
      </c>
      <c r="E6669" t="s">
        <v>29519</v>
      </c>
      <c r="F6669">
        <v>449</v>
      </c>
    </row>
    <row r="6670" spans="1:6" x14ac:dyDescent="0.25">
      <c r="A6670" t="s">
        <v>157</v>
      </c>
      <c r="B6670">
        <v>2011</v>
      </c>
      <c r="C6670" t="s">
        <v>18</v>
      </c>
      <c r="D6670" t="s">
        <v>38</v>
      </c>
      <c r="E6670" t="s">
        <v>29520</v>
      </c>
      <c r="F6670">
        <v>52</v>
      </c>
    </row>
    <row r="6671" spans="1:6" x14ac:dyDescent="0.25">
      <c r="A6671" t="s">
        <v>157</v>
      </c>
      <c r="B6671">
        <v>2011</v>
      </c>
      <c r="C6671" t="s">
        <v>18</v>
      </c>
      <c r="D6671" t="s">
        <v>40</v>
      </c>
      <c r="E6671" t="s">
        <v>29521</v>
      </c>
      <c r="F6671">
        <v>55</v>
      </c>
    </row>
    <row r="6672" spans="1:6" x14ac:dyDescent="0.25">
      <c r="A6672" t="s">
        <v>157</v>
      </c>
      <c r="B6672">
        <v>2011</v>
      </c>
      <c r="C6672" t="s">
        <v>18</v>
      </c>
      <c r="D6672" t="s">
        <v>102</v>
      </c>
      <c r="E6672" t="s">
        <v>29522</v>
      </c>
      <c r="F6672">
        <v>374</v>
      </c>
    </row>
    <row r="6673" spans="1:6" x14ac:dyDescent="0.25">
      <c r="A6673" t="s">
        <v>157</v>
      </c>
      <c r="B6673">
        <v>2011</v>
      </c>
      <c r="C6673" t="s">
        <v>18</v>
      </c>
      <c r="D6673" t="s">
        <v>107</v>
      </c>
      <c r="E6673" t="s">
        <v>29523</v>
      </c>
      <c r="F6673">
        <v>223</v>
      </c>
    </row>
    <row r="6674" spans="1:6" x14ac:dyDescent="0.25">
      <c r="A6674" t="s">
        <v>157</v>
      </c>
      <c r="B6674">
        <v>2011</v>
      </c>
      <c r="C6674" t="s">
        <v>18</v>
      </c>
      <c r="D6674" t="s">
        <v>39</v>
      </c>
      <c r="E6674" t="s">
        <v>29524</v>
      </c>
      <c r="F6674">
        <v>297</v>
      </c>
    </row>
    <row r="6675" spans="1:6" x14ac:dyDescent="0.25">
      <c r="A6675" t="s">
        <v>157</v>
      </c>
      <c r="B6675">
        <v>2011</v>
      </c>
      <c r="C6675" t="s">
        <v>18</v>
      </c>
      <c r="D6675" t="s">
        <v>103</v>
      </c>
      <c r="E6675" t="s">
        <v>29525</v>
      </c>
      <c r="F6675">
        <v>3486</v>
      </c>
    </row>
    <row r="6676" spans="1:6" x14ac:dyDescent="0.25">
      <c r="A6676" t="s">
        <v>157</v>
      </c>
      <c r="B6676">
        <v>2012</v>
      </c>
      <c r="C6676" t="s">
        <v>14</v>
      </c>
      <c r="D6676" t="s">
        <v>38</v>
      </c>
      <c r="E6676" t="s">
        <v>29526</v>
      </c>
      <c r="F6676">
        <v>182</v>
      </c>
    </row>
    <row r="6677" spans="1:6" x14ac:dyDescent="0.25">
      <c r="A6677" t="s">
        <v>157</v>
      </c>
      <c r="B6677">
        <v>2012</v>
      </c>
      <c r="C6677" t="s">
        <v>14</v>
      </c>
      <c r="D6677" t="s">
        <v>40</v>
      </c>
      <c r="E6677" t="s">
        <v>29527</v>
      </c>
      <c r="F6677">
        <v>197</v>
      </c>
    </row>
    <row r="6678" spans="1:6" x14ac:dyDescent="0.25">
      <c r="A6678" t="s">
        <v>157</v>
      </c>
      <c r="B6678">
        <v>2012</v>
      </c>
      <c r="C6678" t="s">
        <v>14</v>
      </c>
      <c r="D6678" t="s">
        <v>102</v>
      </c>
      <c r="E6678" t="s">
        <v>29528</v>
      </c>
      <c r="F6678">
        <v>757</v>
      </c>
    </row>
    <row r="6679" spans="1:6" x14ac:dyDescent="0.25">
      <c r="A6679" t="s">
        <v>157</v>
      </c>
      <c r="B6679">
        <v>2012</v>
      </c>
      <c r="C6679" t="s">
        <v>14</v>
      </c>
      <c r="D6679" t="s">
        <v>107</v>
      </c>
      <c r="E6679" t="s">
        <v>29529</v>
      </c>
      <c r="F6679">
        <v>1025</v>
      </c>
    </row>
    <row r="6680" spans="1:6" x14ac:dyDescent="0.25">
      <c r="A6680" t="s">
        <v>157</v>
      </c>
      <c r="B6680">
        <v>2012</v>
      </c>
      <c r="C6680" t="s">
        <v>14</v>
      </c>
      <c r="D6680" t="s">
        <v>39</v>
      </c>
      <c r="E6680" t="s">
        <v>29530</v>
      </c>
      <c r="F6680">
        <v>742</v>
      </c>
    </row>
    <row r="6681" spans="1:6" x14ac:dyDescent="0.25">
      <c r="A6681" t="s">
        <v>157</v>
      </c>
      <c r="B6681">
        <v>2012</v>
      </c>
      <c r="C6681" t="s">
        <v>14</v>
      </c>
      <c r="D6681" t="s">
        <v>103</v>
      </c>
      <c r="E6681" t="s">
        <v>29531</v>
      </c>
      <c r="F6681">
        <v>5905</v>
      </c>
    </row>
    <row r="6682" spans="1:6" x14ac:dyDescent="0.25">
      <c r="A6682" t="s">
        <v>157</v>
      </c>
      <c r="B6682">
        <v>2012</v>
      </c>
      <c r="C6682" t="s">
        <v>12</v>
      </c>
      <c r="D6682" t="s">
        <v>38</v>
      </c>
      <c r="E6682" t="s">
        <v>29532</v>
      </c>
      <c r="F6682">
        <v>6</v>
      </c>
    </row>
    <row r="6683" spans="1:6" x14ac:dyDescent="0.25">
      <c r="A6683" t="s">
        <v>157</v>
      </c>
      <c r="B6683">
        <v>2012</v>
      </c>
      <c r="C6683" t="s">
        <v>12</v>
      </c>
      <c r="D6683" t="s">
        <v>40</v>
      </c>
      <c r="E6683" t="s">
        <v>29533</v>
      </c>
      <c r="F6683">
        <v>24</v>
      </c>
    </row>
    <row r="6684" spans="1:6" x14ac:dyDescent="0.25">
      <c r="A6684" t="s">
        <v>157</v>
      </c>
      <c r="B6684">
        <v>2012</v>
      </c>
      <c r="C6684" t="s">
        <v>12</v>
      </c>
      <c r="D6684" t="s">
        <v>102</v>
      </c>
      <c r="E6684" t="s">
        <v>29534</v>
      </c>
      <c r="F6684">
        <v>80</v>
      </c>
    </row>
    <row r="6685" spans="1:6" x14ac:dyDescent="0.25">
      <c r="A6685" t="s">
        <v>157</v>
      </c>
      <c r="B6685">
        <v>2012</v>
      </c>
      <c r="C6685" t="s">
        <v>12</v>
      </c>
      <c r="D6685" t="s">
        <v>107</v>
      </c>
      <c r="E6685" t="s">
        <v>29535</v>
      </c>
      <c r="F6685">
        <v>59</v>
      </c>
    </row>
    <row r="6686" spans="1:6" x14ac:dyDescent="0.25">
      <c r="A6686" t="s">
        <v>157</v>
      </c>
      <c r="B6686">
        <v>2012</v>
      </c>
      <c r="C6686" t="s">
        <v>12</v>
      </c>
      <c r="D6686" t="s">
        <v>39</v>
      </c>
      <c r="E6686" t="s">
        <v>29536</v>
      </c>
      <c r="F6686">
        <v>73</v>
      </c>
    </row>
    <row r="6687" spans="1:6" x14ac:dyDescent="0.25">
      <c r="A6687" t="s">
        <v>157</v>
      </c>
      <c r="B6687">
        <v>2012</v>
      </c>
      <c r="C6687" t="s">
        <v>12</v>
      </c>
      <c r="D6687" t="s">
        <v>103</v>
      </c>
      <c r="E6687" t="s">
        <v>29537</v>
      </c>
      <c r="F6687">
        <v>777</v>
      </c>
    </row>
    <row r="6688" spans="1:6" x14ac:dyDescent="0.25">
      <c r="A6688" t="s">
        <v>157</v>
      </c>
      <c r="B6688">
        <v>2012</v>
      </c>
      <c r="C6688" t="s">
        <v>22</v>
      </c>
      <c r="D6688" t="s">
        <v>38</v>
      </c>
      <c r="E6688" t="s">
        <v>29538</v>
      </c>
      <c r="F6688">
        <v>194</v>
      </c>
    </row>
    <row r="6689" spans="1:6" x14ac:dyDescent="0.25">
      <c r="A6689" t="s">
        <v>157</v>
      </c>
      <c r="B6689">
        <v>2012</v>
      </c>
      <c r="C6689" t="s">
        <v>22</v>
      </c>
      <c r="D6689" t="s">
        <v>40</v>
      </c>
      <c r="E6689" t="s">
        <v>29539</v>
      </c>
      <c r="F6689">
        <v>175</v>
      </c>
    </row>
    <row r="6690" spans="1:6" x14ac:dyDescent="0.25">
      <c r="A6690" t="s">
        <v>157</v>
      </c>
      <c r="B6690">
        <v>2012</v>
      </c>
      <c r="C6690" t="s">
        <v>22</v>
      </c>
      <c r="D6690" t="s">
        <v>102</v>
      </c>
      <c r="E6690" t="s">
        <v>29540</v>
      </c>
      <c r="F6690">
        <v>453</v>
      </c>
    </row>
    <row r="6691" spans="1:6" x14ac:dyDescent="0.25">
      <c r="A6691" t="s">
        <v>157</v>
      </c>
      <c r="B6691">
        <v>2012</v>
      </c>
      <c r="C6691" t="s">
        <v>22</v>
      </c>
      <c r="D6691" t="s">
        <v>107</v>
      </c>
      <c r="E6691" t="s">
        <v>29541</v>
      </c>
      <c r="F6691">
        <v>506</v>
      </c>
    </row>
    <row r="6692" spans="1:6" x14ac:dyDescent="0.25">
      <c r="A6692" t="s">
        <v>157</v>
      </c>
      <c r="B6692">
        <v>2012</v>
      </c>
      <c r="C6692" t="s">
        <v>22</v>
      </c>
      <c r="D6692" t="s">
        <v>39</v>
      </c>
      <c r="E6692" t="s">
        <v>29542</v>
      </c>
      <c r="F6692">
        <v>553</v>
      </c>
    </row>
    <row r="6693" spans="1:6" x14ac:dyDescent="0.25">
      <c r="A6693" t="s">
        <v>157</v>
      </c>
      <c r="B6693">
        <v>2012</v>
      </c>
      <c r="C6693" t="s">
        <v>22</v>
      </c>
      <c r="D6693" t="s">
        <v>103</v>
      </c>
      <c r="E6693" t="s">
        <v>29543</v>
      </c>
      <c r="F6693">
        <v>5442</v>
      </c>
    </row>
    <row r="6694" spans="1:6" x14ac:dyDescent="0.25">
      <c r="A6694" t="s">
        <v>157</v>
      </c>
      <c r="B6694">
        <v>2012</v>
      </c>
      <c r="C6694" t="s">
        <v>23</v>
      </c>
      <c r="D6694" t="s">
        <v>38</v>
      </c>
      <c r="E6694" t="s">
        <v>29544</v>
      </c>
      <c r="F6694">
        <v>123</v>
      </c>
    </row>
    <row r="6695" spans="1:6" x14ac:dyDescent="0.25">
      <c r="A6695" t="s">
        <v>157</v>
      </c>
      <c r="B6695">
        <v>2012</v>
      </c>
      <c r="C6695" t="s">
        <v>23</v>
      </c>
      <c r="D6695" t="s">
        <v>40</v>
      </c>
      <c r="E6695" t="s">
        <v>29545</v>
      </c>
      <c r="F6695">
        <v>118</v>
      </c>
    </row>
    <row r="6696" spans="1:6" x14ac:dyDescent="0.25">
      <c r="A6696" t="s">
        <v>157</v>
      </c>
      <c r="B6696">
        <v>2012</v>
      </c>
      <c r="C6696" t="s">
        <v>23</v>
      </c>
      <c r="D6696" t="s">
        <v>102</v>
      </c>
      <c r="E6696" t="s">
        <v>29546</v>
      </c>
      <c r="F6696">
        <v>347</v>
      </c>
    </row>
    <row r="6697" spans="1:6" x14ac:dyDescent="0.25">
      <c r="A6697" t="s">
        <v>157</v>
      </c>
      <c r="B6697">
        <v>2012</v>
      </c>
      <c r="C6697" t="s">
        <v>23</v>
      </c>
      <c r="D6697" t="s">
        <v>107</v>
      </c>
      <c r="E6697" t="s">
        <v>29547</v>
      </c>
      <c r="F6697">
        <v>470</v>
      </c>
    </row>
    <row r="6698" spans="1:6" x14ac:dyDescent="0.25">
      <c r="A6698" t="s">
        <v>157</v>
      </c>
      <c r="B6698">
        <v>2012</v>
      </c>
      <c r="C6698" t="s">
        <v>23</v>
      </c>
      <c r="D6698" t="s">
        <v>39</v>
      </c>
      <c r="E6698" t="s">
        <v>29548</v>
      </c>
      <c r="F6698">
        <v>322</v>
      </c>
    </row>
    <row r="6699" spans="1:6" x14ac:dyDescent="0.25">
      <c r="A6699" t="s">
        <v>157</v>
      </c>
      <c r="B6699">
        <v>2012</v>
      </c>
      <c r="C6699" t="s">
        <v>23</v>
      </c>
      <c r="D6699" t="s">
        <v>103</v>
      </c>
      <c r="E6699" t="s">
        <v>29549</v>
      </c>
      <c r="F6699">
        <v>4301</v>
      </c>
    </row>
    <row r="6700" spans="1:6" x14ac:dyDescent="0.25">
      <c r="A6700" t="s">
        <v>157</v>
      </c>
      <c r="B6700">
        <v>2012</v>
      </c>
      <c r="C6700" t="s">
        <v>21</v>
      </c>
      <c r="D6700" t="s">
        <v>38</v>
      </c>
      <c r="E6700" t="s">
        <v>29550</v>
      </c>
      <c r="F6700">
        <v>115</v>
      </c>
    </row>
    <row r="6701" spans="1:6" x14ac:dyDescent="0.25">
      <c r="A6701" t="s">
        <v>157</v>
      </c>
      <c r="B6701">
        <v>2012</v>
      </c>
      <c r="C6701" t="s">
        <v>21</v>
      </c>
      <c r="D6701" t="s">
        <v>40</v>
      </c>
      <c r="E6701" t="s">
        <v>29551</v>
      </c>
      <c r="F6701">
        <v>124</v>
      </c>
    </row>
    <row r="6702" spans="1:6" x14ac:dyDescent="0.25">
      <c r="A6702" t="s">
        <v>157</v>
      </c>
      <c r="B6702">
        <v>2012</v>
      </c>
      <c r="C6702" t="s">
        <v>21</v>
      </c>
      <c r="D6702" t="s">
        <v>102</v>
      </c>
      <c r="E6702" t="s">
        <v>29552</v>
      </c>
      <c r="F6702">
        <v>284</v>
      </c>
    </row>
    <row r="6703" spans="1:6" x14ac:dyDescent="0.25">
      <c r="A6703" t="s">
        <v>157</v>
      </c>
      <c r="B6703">
        <v>2012</v>
      </c>
      <c r="C6703" t="s">
        <v>21</v>
      </c>
      <c r="D6703" t="s">
        <v>107</v>
      </c>
      <c r="E6703" t="s">
        <v>29553</v>
      </c>
      <c r="F6703">
        <v>300</v>
      </c>
    </row>
    <row r="6704" spans="1:6" x14ac:dyDescent="0.25">
      <c r="A6704" t="s">
        <v>157</v>
      </c>
      <c r="B6704">
        <v>2012</v>
      </c>
      <c r="C6704" t="s">
        <v>21</v>
      </c>
      <c r="D6704" t="s">
        <v>39</v>
      </c>
      <c r="E6704" t="s">
        <v>29554</v>
      </c>
      <c r="F6704">
        <v>357</v>
      </c>
    </row>
    <row r="6705" spans="1:6" x14ac:dyDescent="0.25">
      <c r="A6705" t="s">
        <v>157</v>
      </c>
      <c r="B6705">
        <v>2012</v>
      </c>
      <c r="C6705" t="s">
        <v>21</v>
      </c>
      <c r="D6705" t="s">
        <v>103</v>
      </c>
      <c r="E6705" t="s">
        <v>29555</v>
      </c>
      <c r="F6705">
        <v>2969</v>
      </c>
    </row>
    <row r="6706" spans="1:6" x14ac:dyDescent="0.25">
      <c r="A6706" t="s">
        <v>157</v>
      </c>
      <c r="B6706">
        <v>2012</v>
      </c>
      <c r="C6706" t="s">
        <v>17</v>
      </c>
      <c r="D6706" t="s">
        <v>38</v>
      </c>
      <c r="E6706" t="s">
        <v>29556</v>
      </c>
      <c r="F6706">
        <v>116</v>
      </c>
    </row>
    <row r="6707" spans="1:6" x14ac:dyDescent="0.25">
      <c r="A6707" t="s">
        <v>157</v>
      </c>
      <c r="B6707">
        <v>2012</v>
      </c>
      <c r="C6707" t="s">
        <v>17</v>
      </c>
      <c r="D6707" t="s">
        <v>40</v>
      </c>
      <c r="E6707" t="s">
        <v>29557</v>
      </c>
      <c r="F6707">
        <v>129</v>
      </c>
    </row>
    <row r="6708" spans="1:6" x14ac:dyDescent="0.25">
      <c r="A6708" t="s">
        <v>157</v>
      </c>
      <c r="B6708">
        <v>2012</v>
      </c>
      <c r="C6708" t="s">
        <v>17</v>
      </c>
      <c r="D6708" t="s">
        <v>102</v>
      </c>
      <c r="E6708" t="s">
        <v>29558</v>
      </c>
      <c r="F6708">
        <v>516</v>
      </c>
    </row>
    <row r="6709" spans="1:6" x14ac:dyDescent="0.25">
      <c r="A6709" t="s">
        <v>157</v>
      </c>
      <c r="B6709">
        <v>2012</v>
      </c>
      <c r="C6709" t="s">
        <v>17</v>
      </c>
      <c r="D6709" t="s">
        <v>107</v>
      </c>
      <c r="E6709" t="s">
        <v>29559</v>
      </c>
      <c r="F6709">
        <v>605</v>
      </c>
    </row>
    <row r="6710" spans="1:6" x14ac:dyDescent="0.25">
      <c r="A6710" t="s">
        <v>157</v>
      </c>
      <c r="B6710">
        <v>2012</v>
      </c>
      <c r="C6710" t="s">
        <v>17</v>
      </c>
      <c r="D6710" t="s">
        <v>39</v>
      </c>
      <c r="E6710" t="s">
        <v>29560</v>
      </c>
      <c r="F6710">
        <v>334</v>
      </c>
    </row>
    <row r="6711" spans="1:6" x14ac:dyDescent="0.25">
      <c r="A6711" t="s">
        <v>157</v>
      </c>
      <c r="B6711">
        <v>2012</v>
      </c>
      <c r="C6711" t="s">
        <v>17</v>
      </c>
      <c r="D6711" t="s">
        <v>103</v>
      </c>
      <c r="E6711" t="s">
        <v>29561</v>
      </c>
      <c r="F6711">
        <v>5592</v>
      </c>
    </row>
    <row r="6712" spans="1:6" x14ac:dyDescent="0.25">
      <c r="A6712" t="s">
        <v>157</v>
      </c>
      <c r="B6712">
        <v>2012</v>
      </c>
      <c r="C6712" t="s">
        <v>22852</v>
      </c>
      <c r="D6712" t="s">
        <v>38</v>
      </c>
      <c r="E6712" t="s">
        <v>29562</v>
      </c>
      <c r="F6712">
        <v>1</v>
      </c>
    </row>
    <row r="6713" spans="1:6" x14ac:dyDescent="0.25">
      <c r="A6713" t="s">
        <v>157</v>
      </c>
      <c r="B6713">
        <v>2012</v>
      </c>
      <c r="C6713" t="s">
        <v>22852</v>
      </c>
      <c r="D6713" t="s">
        <v>40</v>
      </c>
      <c r="E6713" t="s">
        <v>29563</v>
      </c>
      <c r="F6713">
        <v>2</v>
      </c>
    </row>
    <row r="6714" spans="1:6" x14ac:dyDescent="0.25">
      <c r="A6714" t="s">
        <v>157</v>
      </c>
      <c r="B6714">
        <v>2012</v>
      </c>
      <c r="C6714" t="s">
        <v>22852</v>
      </c>
      <c r="D6714" t="s">
        <v>102</v>
      </c>
      <c r="E6714" t="s">
        <v>29564</v>
      </c>
      <c r="F6714">
        <v>1</v>
      </c>
    </row>
    <row r="6715" spans="1:6" x14ac:dyDescent="0.25">
      <c r="A6715" t="s">
        <v>157</v>
      </c>
      <c r="B6715">
        <v>2012</v>
      </c>
      <c r="C6715" t="s">
        <v>22852</v>
      </c>
      <c r="D6715" t="s">
        <v>107</v>
      </c>
      <c r="E6715" t="s">
        <v>29565</v>
      </c>
      <c r="F6715">
        <v>7</v>
      </c>
    </row>
    <row r="6716" spans="1:6" x14ac:dyDescent="0.25">
      <c r="A6716" t="s">
        <v>157</v>
      </c>
      <c r="B6716">
        <v>2012</v>
      </c>
      <c r="C6716" t="s">
        <v>22852</v>
      </c>
      <c r="D6716" t="s">
        <v>39</v>
      </c>
      <c r="E6716" t="s">
        <v>29566</v>
      </c>
      <c r="F6716">
        <v>1</v>
      </c>
    </row>
    <row r="6717" spans="1:6" x14ac:dyDescent="0.25">
      <c r="A6717" t="s">
        <v>157</v>
      </c>
      <c r="B6717">
        <v>2012</v>
      </c>
      <c r="C6717" t="s">
        <v>22852</v>
      </c>
      <c r="D6717" t="s">
        <v>103</v>
      </c>
      <c r="E6717" t="s">
        <v>29567</v>
      </c>
      <c r="F6717">
        <v>18</v>
      </c>
    </row>
    <row r="6718" spans="1:6" x14ac:dyDescent="0.25">
      <c r="A6718" t="s">
        <v>157</v>
      </c>
      <c r="B6718">
        <v>2012</v>
      </c>
      <c r="C6718" t="s">
        <v>15</v>
      </c>
      <c r="D6718" t="s">
        <v>38</v>
      </c>
      <c r="E6718" t="s">
        <v>29568</v>
      </c>
      <c r="F6718">
        <v>19</v>
      </c>
    </row>
    <row r="6719" spans="1:6" x14ac:dyDescent="0.25">
      <c r="A6719" t="s">
        <v>157</v>
      </c>
      <c r="B6719">
        <v>2012</v>
      </c>
      <c r="C6719" t="s">
        <v>15</v>
      </c>
      <c r="D6719" t="s">
        <v>40</v>
      </c>
      <c r="E6719" t="s">
        <v>29569</v>
      </c>
      <c r="F6719">
        <v>15</v>
      </c>
    </row>
    <row r="6720" spans="1:6" x14ac:dyDescent="0.25">
      <c r="A6720" t="s">
        <v>157</v>
      </c>
      <c r="B6720">
        <v>2012</v>
      </c>
      <c r="C6720" t="s">
        <v>15</v>
      </c>
      <c r="D6720" t="s">
        <v>102</v>
      </c>
      <c r="E6720" t="s">
        <v>29570</v>
      </c>
      <c r="F6720">
        <v>86</v>
      </c>
    </row>
    <row r="6721" spans="1:6" x14ac:dyDescent="0.25">
      <c r="A6721" t="s">
        <v>157</v>
      </c>
      <c r="B6721">
        <v>2012</v>
      </c>
      <c r="C6721" t="s">
        <v>15</v>
      </c>
      <c r="D6721" t="s">
        <v>107</v>
      </c>
      <c r="E6721" t="s">
        <v>29571</v>
      </c>
      <c r="F6721">
        <v>96</v>
      </c>
    </row>
    <row r="6722" spans="1:6" x14ac:dyDescent="0.25">
      <c r="A6722" t="s">
        <v>157</v>
      </c>
      <c r="B6722">
        <v>2012</v>
      </c>
      <c r="C6722" t="s">
        <v>15</v>
      </c>
      <c r="D6722" t="s">
        <v>39</v>
      </c>
      <c r="E6722" t="s">
        <v>29572</v>
      </c>
      <c r="F6722">
        <v>85</v>
      </c>
    </row>
    <row r="6723" spans="1:6" x14ac:dyDescent="0.25">
      <c r="A6723" t="s">
        <v>157</v>
      </c>
      <c r="B6723">
        <v>2012</v>
      </c>
      <c r="C6723" t="s">
        <v>15</v>
      </c>
      <c r="D6723" t="s">
        <v>103</v>
      </c>
      <c r="E6723" t="s">
        <v>29573</v>
      </c>
      <c r="F6723">
        <v>742</v>
      </c>
    </row>
    <row r="6724" spans="1:6" x14ac:dyDescent="0.25">
      <c r="A6724" t="s">
        <v>157</v>
      </c>
      <c r="B6724">
        <v>2012</v>
      </c>
      <c r="C6724" t="s">
        <v>19</v>
      </c>
      <c r="D6724" t="s">
        <v>38</v>
      </c>
      <c r="E6724" t="s">
        <v>29574</v>
      </c>
      <c r="F6724">
        <v>108</v>
      </c>
    </row>
    <row r="6725" spans="1:6" x14ac:dyDescent="0.25">
      <c r="A6725" t="s">
        <v>157</v>
      </c>
      <c r="B6725">
        <v>2012</v>
      </c>
      <c r="C6725" t="s">
        <v>19</v>
      </c>
      <c r="D6725" t="s">
        <v>40</v>
      </c>
      <c r="E6725" t="s">
        <v>29575</v>
      </c>
      <c r="F6725">
        <v>112</v>
      </c>
    </row>
    <row r="6726" spans="1:6" x14ac:dyDescent="0.25">
      <c r="A6726" t="s">
        <v>157</v>
      </c>
      <c r="B6726">
        <v>2012</v>
      </c>
      <c r="C6726" t="s">
        <v>19</v>
      </c>
      <c r="D6726" t="s">
        <v>102</v>
      </c>
      <c r="E6726" t="s">
        <v>29576</v>
      </c>
      <c r="F6726">
        <v>388</v>
      </c>
    </row>
    <row r="6727" spans="1:6" x14ac:dyDescent="0.25">
      <c r="A6727" t="s">
        <v>157</v>
      </c>
      <c r="B6727">
        <v>2012</v>
      </c>
      <c r="C6727" t="s">
        <v>19</v>
      </c>
      <c r="D6727" t="s">
        <v>107</v>
      </c>
      <c r="E6727" t="s">
        <v>29577</v>
      </c>
      <c r="F6727">
        <v>396</v>
      </c>
    </row>
    <row r="6728" spans="1:6" x14ac:dyDescent="0.25">
      <c r="A6728" t="s">
        <v>157</v>
      </c>
      <c r="B6728">
        <v>2012</v>
      </c>
      <c r="C6728" t="s">
        <v>19</v>
      </c>
      <c r="D6728" t="s">
        <v>39</v>
      </c>
      <c r="E6728" t="s">
        <v>29578</v>
      </c>
      <c r="F6728">
        <v>293</v>
      </c>
    </row>
    <row r="6729" spans="1:6" x14ac:dyDescent="0.25">
      <c r="A6729" t="s">
        <v>157</v>
      </c>
      <c r="B6729">
        <v>2012</v>
      </c>
      <c r="C6729" t="s">
        <v>19</v>
      </c>
      <c r="D6729" t="s">
        <v>103</v>
      </c>
      <c r="E6729" t="s">
        <v>29579</v>
      </c>
      <c r="F6729">
        <v>4305</v>
      </c>
    </row>
    <row r="6730" spans="1:6" x14ac:dyDescent="0.25">
      <c r="A6730" t="s">
        <v>157</v>
      </c>
      <c r="B6730">
        <v>2012</v>
      </c>
      <c r="C6730" t="s">
        <v>20</v>
      </c>
      <c r="D6730" t="s">
        <v>38</v>
      </c>
      <c r="E6730" t="s">
        <v>29580</v>
      </c>
      <c r="F6730">
        <v>3</v>
      </c>
    </row>
    <row r="6731" spans="1:6" x14ac:dyDescent="0.25">
      <c r="A6731" t="s">
        <v>157</v>
      </c>
      <c r="B6731">
        <v>2012</v>
      </c>
      <c r="C6731" t="s">
        <v>20</v>
      </c>
      <c r="D6731" t="s">
        <v>40</v>
      </c>
      <c r="E6731" t="s">
        <v>29581</v>
      </c>
      <c r="F6731">
        <v>5</v>
      </c>
    </row>
    <row r="6732" spans="1:6" x14ac:dyDescent="0.25">
      <c r="A6732" t="s">
        <v>157</v>
      </c>
      <c r="B6732">
        <v>2012</v>
      </c>
      <c r="C6732" t="s">
        <v>20</v>
      </c>
      <c r="D6732" t="s">
        <v>102</v>
      </c>
      <c r="E6732" t="s">
        <v>29582</v>
      </c>
      <c r="F6732">
        <v>20</v>
      </c>
    </row>
    <row r="6733" spans="1:6" x14ac:dyDescent="0.25">
      <c r="A6733" t="s">
        <v>157</v>
      </c>
      <c r="B6733">
        <v>2012</v>
      </c>
      <c r="C6733" t="s">
        <v>20</v>
      </c>
      <c r="D6733" t="s">
        <v>107</v>
      </c>
      <c r="E6733" t="s">
        <v>29583</v>
      </c>
      <c r="F6733">
        <v>23</v>
      </c>
    </row>
    <row r="6734" spans="1:6" x14ac:dyDescent="0.25">
      <c r="A6734" t="s">
        <v>157</v>
      </c>
      <c r="B6734">
        <v>2012</v>
      </c>
      <c r="C6734" t="s">
        <v>20</v>
      </c>
      <c r="D6734" t="s">
        <v>39</v>
      </c>
      <c r="E6734" t="s">
        <v>29584</v>
      </c>
      <c r="F6734">
        <v>30</v>
      </c>
    </row>
    <row r="6735" spans="1:6" x14ac:dyDescent="0.25">
      <c r="A6735" t="s">
        <v>157</v>
      </c>
      <c r="B6735">
        <v>2012</v>
      </c>
      <c r="C6735" t="s">
        <v>20</v>
      </c>
      <c r="D6735" t="s">
        <v>103</v>
      </c>
      <c r="E6735" t="s">
        <v>29585</v>
      </c>
      <c r="F6735">
        <v>381</v>
      </c>
    </row>
    <row r="6736" spans="1:6" x14ac:dyDescent="0.25">
      <c r="A6736" t="s">
        <v>157</v>
      </c>
      <c r="B6736">
        <v>2012</v>
      </c>
      <c r="C6736" t="s">
        <v>18</v>
      </c>
      <c r="D6736" t="s">
        <v>38</v>
      </c>
      <c r="E6736" t="s">
        <v>29586</v>
      </c>
      <c r="F6736">
        <v>76</v>
      </c>
    </row>
    <row r="6737" spans="1:6" x14ac:dyDescent="0.25">
      <c r="A6737" t="s">
        <v>157</v>
      </c>
      <c r="B6737">
        <v>2012</v>
      </c>
      <c r="C6737" t="s">
        <v>18</v>
      </c>
      <c r="D6737" t="s">
        <v>40</v>
      </c>
      <c r="E6737" t="s">
        <v>29587</v>
      </c>
      <c r="F6737">
        <v>85</v>
      </c>
    </row>
    <row r="6738" spans="1:6" x14ac:dyDescent="0.25">
      <c r="A6738" t="s">
        <v>157</v>
      </c>
      <c r="B6738">
        <v>2012</v>
      </c>
      <c r="C6738" t="s">
        <v>18</v>
      </c>
      <c r="D6738" t="s">
        <v>102</v>
      </c>
      <c r="E6738" t="s">
        <v>29588</v>
      </c>
      <c r="F6738">
        <v>291</v>
      </c>
    </row>
    <row r="6739" spans="1:6" x14ac:dyDescent="0.25">
      <c r="A6739" t="s">
        <v>157</v>
      </c>
      <c r="B6739">
        <v>2012</v>
      </c>
      <c r="C6739" t="s">
        <v>18</v>
      </c>
      <c r="D6739" t="s">
        <v>107</v>
      </c>
      <c r="E6739" t="s">
        <v>29589</v>
      </c>
      <c r="F6739">
        <v>349</v>
      </c>
    </row>
    <row r="6740" spans="1:6" x14ac:dyDescent="0.25">
      <c r="A6740" t="s">
        <v>157</v>
      </c>
      <c r="B6740">
        <v>2012</v>
      </c>
      <c r="C6740" t="s">
        <v>18</v>
      </c>
      <c r="D6740" t="s">
        <v>39</v>
      </c>
      <c r="E6740" t="s">
        <v>29590</v>
      </c>
      <c r="F6740">
        <v>228</v>
      </c>
    </row>
    <row r="6741" spans="1:6" x14ac:dyDescent="0.25">
      <c r="A6741" t="s">
        <v>157</v>
      </c>
      <c r="B6741">
        <v>2012</v>
      </c>
      <c r="C6741" t="s">
        <v>18</v>
      </c>
      <c r="D6741" t="s">
        <v>103</v>
      </c>
      <c r="E6741" t="s">
        <v>29591</v>
      </c>
      <c r="F6741">
        <v>3400</v>
      </c>
    </row>
    <row r="6742" spans="1:6" x14ac:dyDescent="0.25">
      <c r="A6742" t="s">
        <v>157</v>
      </c>
      <c r="B6742">
        <v>2013</v>
      </c>
      <c r="C6742" t="s">
        <v>14</v>
      </c>
      <c r="D6742" t="s">
        <v>38</v>
      </c>
      <c r="E6742" t="s">
        <v>29592</v>
      </c>
      <c r="F6742">
        <v>263</v>
      </c>
    </row>
    <row r="6743" spans="1:6" x14ac:dyDescent="0.25">
      <c r="A6743" t="s">
        <v>157</v>
      </c>
      <c r="B6743">
        <v>2013</v>
      </c>
      <c r="C6743" t="s">
        <v>14</v>
      </c>
      <c r="D6743" t="s">
        <v>40</v>
      </c>
      <c r="E6743" t="s">
        <v>29593</v>
      </c>
      <c r="F6743">
        <v>303</v>
      </c>
    </row>
    <row r="6744" spans="1:6" x14ac:dyDescent="0.25">
      <c r="A6744" t="s">
        <v>157</v>
      </c>
      <c r="B6744">
        <v>2013</v>
      </c>
      <c r="C6744" t="s">
        <v>14</v>
      </c>
      <c r="D6744" t="s">
        <v>102</v>
      </c>
      <c r="E6744" t="s">
        <v>29594</v>
      </c>
      <c r="F6744">
        <v>891</v>
      </c>
    </row>
    <row r="6745" spans="1:6" x14ac:dyDescent="0.25">
      <c r="A6745" t="s">
        <v>157</v>
      </c>
      <c r="B6745">
        <v>2013</v>
      </c>
      <c r="C6745" t="s">
        <v>14</v>
      </c>
      <c r="D6745" t="s">
        <v>107</v>
      </c>
      <c r="E6745" t="s">
        <v>29595</v>
      </c>
      <c r="F6745">
        <v>1278</v>
      </c>
    </row>
    <row r="6746" spans="1:6" x14ac:dyDescent="0.25">
      <c r="A6746" t="s">
        <v>157</v>
      </c>
      <c r="B6746">
        <v>2013</v>
      </c>
      <c r="C6746" t="s">
        <v>14</v>
      </c>
      <c r="D6746" t="s">
        <v>39</v>
      </c>
      <c r="E6746" t="s">
        <v>29596</v>
      </c>
      <c r="F6746">
        <v>584</v>
      </c>
    </row>
    <row r="6747" spans="1:6" x14ac:dyDescent="0.25">
      <c r="A6747" t="s">
        <v>157</v>
      </c>
      <c r="B6747">
        <v>2013</v>
      </c>
      <c r="C6747" t="s">
        <v>14</v>
      </c>
      <c r="D6747" t="s">
        <v>103</v>
      </c>
      <c r="E6747" t="s">
        <v>29597</v>
      </c>
      <c r="F6747">
        <v>5918</v>
      </c>
    </row>
    <row r="6748" spans="1:6" x14ac:dyDescent="0.25">
      <c r="A6748" t="s">
        <v>157</v>
      </c>
      <c r="B6748">
        <v>2013</v>
      </c>
      <c r="C6748" t="s">
        <v>12</v>
      </c>
      <c r="D6748" t="s">
        <v>38</v>
      </c>
      <c r="E6748" t="s">
        <v>29598</v>
      </c>
      <c r="F6748">
        <v>18</v>
      </c>
    </row>
    <row r="6749" spans="1:6" x14ac:dyDescent="0.25">
      <c r="A6749" t="s">
        <v>157</v>
      </c>
      <c r="B6749">
        <v>2013</v>
      </c>
      <c r="C6749" t="s">
        <v>12</v>
      </c>
      <c r="D6749" t="s">
        <v>40</v>
      </c>
      <c r="E6749" t="s">
        <v>29599</v>
      </c>
      <c r="F6749">
        <v>17</v>
      </c>
    </row>
    <row r="6750" spans="1:6" x14ac:dyDescent="0.25">
      <c r="A6750" t="s">
        <v>157</v>
      </c>
      <c r="B6750">
        <v>2013</v>
      </c>
      <c r="C6750" t="s">
        <v>12</v>
      </c>
      <c r="D6750" t="s">
        <v>102</v>
      </c>
      <c r="E6750" t="s">
        <v>29600</v>
      </c>
      <c r="F6750">
        <v>85</v>
      </c>
    </row>
    <row r="6751" spans="1:6" x14ac:dyDescent="0.25">
      <c r="A6751" t="s">
        <v>157</v>
      </c>
      <c r="B6751">
        <v>2013</v>
      </c>
      <c r="C6751" t="s">
        <v>12</v>
      </c>
      <c r="D6751" t="s">
        <v>107</v>
      </c>
      <c r="E6751" t="s">
        <v>29601</v>
      </c>
      <c r="F6751">
        <v>96</v>
      </c>
    </row>
    <row r="6752" spans="1:6" x14ac:dyDescent="0.25">
      <c r="A6752" t="s">
        <v>157</v>
      </c>
      <c r="B6752">
        <v>2013</v>
      </c>
      <c r="C6752" t="s">
        <v>12</v>
      </c>
      <c r="D6752" t="s">
        <v>39</v>
      </c>
      <c r="E6752" t="s">
        <v>29602</v>
      </c>
      <c r="F6752">
        <v>64</v>
      </c>
    </row>
    <row r="6753" spans="1:6" x14ac:dyDescent="0.25">
      <c r="A6753" t="s">
        <v>157</v>
      </c>
      <c r="B6753">
        <v>2013</v>
      </c>
      <c r="C6753" t="s">
        <v>12</v>
      </c>
      <c r="D6753" t="s">
        <v>103</v>
      </c>
      <c r="E6753" t="s">
        <v>29603</v>
      </c>
      <c r="F6753">
        <v>770</v>
      </c>
    </row>
    <row r="6754" spans="1:6" x14ac:dyDescent="0.25">
      <c r="A6754" t="s">
        <v>157</v>
      </c>
      <c r="B6754">
        <v>2013</v>
      </c>
      <c r="C6754" t="s">
        <v>22</v>
      </c>
      <c r="D6754" t="s">
        <v>38</v>
      </c>
      <c r="E6754" t="s">
        <v>29604</v>
      </c>
      <c r="F6754">
        <v>283</v>
      </c>
    </row>
    <row r="6755" spans="1:6" x14ac:dyDescent="0.25">
      <c r="A6755" t="s">
        <v>157</v>
      </c>
      <c r="B6755">
        <v>2013</v>
      </c>
      <c r="C6755" t="s">
        <v>22</v>
      </c>
      <c r="D6755" t="s">
        <v>40</v>
      </c>
      <c r="E6755" t="s">
        <v>29605</v>
      </c>
      <c r="F6755">
        <v>283</v>
      </c>
    </row>
    <row r="6756" spans="1:6" x14ac:dyDescent="0.25">
      <c r="A6756" t="s">
        <v>157</v>
      </c>
      <c r="B6756">
        <v>2013</v>
      </c>
      <c r="C6756" t="s">
        <v>22</v>
      </c>
      <c r="D6756" t="s">
        <v>102</v>
      </c>
      <c r="E6756" t="s">
        <v>29606</v>
      </c>
      <c r="F6756">
        <v>507</v>
      </c>
    </row>
    <row r="6757" spans="1:6" x14ac:dyDescent="0.25">
      <c r="A6757" t="s">
        <v>157</v>
      </c>
      <c r="B6757">
        <v>2013</v>
      </c>
      <c r="C6757" t="s">
        <v>22</v>
      </c>
      <c r="D6757" t="s">
        <v>107</v>
      </c>
      <c r="E6757" t="s">
        <v>29607</v>
      </c>
      <c r="F6757">
        <v>548</v>
      </c>
    </row>
    <row r="6758" spans="1:6" x14ac:dyDescent="0.25">
      <c r="A6758" t="s">
        <v>157</v>
      </c>
      <c r="B6758">
        <v>2013</v>
      </c>
      <c r="C6758" t="s">
        <v>22</v>
      </c>
      <c r="D6758" t="s">
        <v>39</v>
      </c>
      <c r="E6758" t="s">
        <v>29608</v>
      </c>
      <c r="F6758">
        <v>571</v>
      </c>
    </row>
    <row r="6759" spans="1:6" x14ac:dyDescent="0.25">
      <c r="A6759" t="s">
        <v>157</v>
      </c>
      <c r="B6759">
        <v>2013</v>
      </c>
      <c r="C6759" t="s">
        <v>22</v>
      </c>
      <c r="D6759" t="s">
        <v>103</v>
      </c>
      <c r="E6759" t="s">
        <v>29609</v>
      </c>
      <c r="F6759">
        <v>5202</v>
      </c>
    </row>
    <row r="6760" spans="1:6" x14ac:dyDescent="0.25">
      <c r="A6760" t="s">
        <v>157</v>
      </c>
      <c r="B6760">
        <v>2013</v>
      </c>
      <c r="C6760" t="s">
        <v>23</v>
      </c>
      <c r="D6760" t="s">
        <v>38</v>
      </c>
      <c r="E6760" t="s">
        <v>29610</v>
      </c>
      <c r="F6760">
        <v>189</v>
      </c>
    </row>
    <row r="6761" spans="1:6" x14ac:dyDescent="0.25">
      <c r="A6761" t="s">
        <v>157</v>
      </c>
      <c r="B6761">
        <v>2013</v>
      </c>
      <c r="C6761" t="s">
        <v>23</v>
      </c>
      <c r="D6761" t="s">
        <v>40</v>
      </c>
      <c r="E6761" t="s">
        <v>29611</v>
      </c>
      <c r="F6761">
        <v>183</v>
      </c>
    </row>
    <row r="6762" spans="1:6" x14ac:dyDescent="0.25">
      <c r="A6762" t="s">
        <v>157</v>
      </c>
      <c r="B6762">
        <v>2013</v>
      </c>
      <c r="C6762" t="s">
        <v>23</v>
      </c>
      <c r="D6762" t="s">
        <v>102</v>
      </c>
      <c r="E6762" t="s">
        <v>29612</v>
      </c>
      <c r="F6762">
        <v>438</v>
      </c>
    </row>
    <row r="6763" spans="1:6" x14ac:dyDescent="0.25">
      <c r="A6763" t="s">
        <v>157</v>
      </c>
      <c r="B6763">
        <v>2013</v>
      </c>
      <c r="C6763" t="s">
        <v>23</v>
      </c>
      <c r="D6763" t="s">
        <v>107</v>
      </c>
      <c r="E6763" t="s">
        <v>29613</v>
      </c>
      <c r="F6763">
        <v>432</v>
      </c>
    </row>
    <row r="6764" spans="1:6" x14ac:dyDescent="0.25">
      <c r="A6764" t="s">
        <v>157</v>
      </c>
      <c r="B6764">
        <v>2013</v>
      </c>
      <c r="C6764" t="s">
        <v>23</v>
      </c>
      <c r="D6764" t="s">
        <v>39</v>
      </c>
      <c r="E6764" t="s">
        <v>29614</v>
      </c>
      <c r="F6764">
        <v>385</v>
      </c>
    </row>
    <row r="6765" spans="1:6" x14ac:dyDescent="0.25">
      <c r="A6765" t="s">
        <v>157</v>
      </c>
      <c r="B6765">
        <v>2013</v>
      </c>
      <c r="C6765" t="s">
        <v>23</v>
      </c>
      <c r="D6765" t="s">
        <v>103</v>
      </c>
      <c r="E6765" t="s">
        <v>29615</v>
      </c>
      <c r="F6765">
        <v>4343</v>
      </c>
    </row>
    <row r="6766" spans="1:6" x14ac:dyDescent="0.25">
      <c r="A6766" t="s">
        <v>157</v>
      </c>
      <c r="B6766">
        <v>2013</v>
      </c>
      <c r="C6766" t="s">
        <v>21</v>
      </c>
      <c r="D6766" t="s">
        <v>38</v>
      </c>
      <c r="E6766" t="s">
        <v>29616</v>
      </c>
      <c r="F6766">
        <v>165</v>
      </c>
    </row>
    <row r="6767" spans="1:6" x14ac:dyDescent="0.25">
      <c r="A6767" t="s">
        <v>157</v>
      </c>
      <c r="B6767">
        <v>2013</v>
      </c>
      <c r="C6767" t="s">
        <v>21</v>
      </c>
      <c r="D6767" t="s">
        <v>40</v>
      </c>
      <c r="E6767" t="s">
        <v>29617</v>
      </c>
      <c r="F6767">
        <v>164</v>
      </c>
    </row>
    <row r="6768" spans="1:6" x14ac:dyDescent="0.25">
      <c r="A6768" t="s">
        <v>157</v>
      </c>
      <c r="B6768">
        <v>2013</v>
      </c>
      <c r="C6768" t="s">
        <v>21</v>
      </c>
      <c r="D6768" t="s">
        <v>102</v>
      </c>
      <c r="E6768" t="s">
        <v>29618</v>
      </c>
      <c r="F6768">
        <v>302</v>
      </c>
    </row>
    <row r="6769" spans="1:6" x14ac:dyDescent="0.25">
      <c r="A6769" t="s">
        <v>157</v>
      </c>
      <c r="B6769">
        <v>2013</v>
      </c>
      <c r="C6769" t="s">
        <v>21</v>
      </c>
      <c r="D6769" t="s">
        <v>107</v>
      </c>
      <c r="E6769" t="s">
        <v>29619</v>
      </c>
      <c r="F6769">
        <v>375</v>
      </c>
    </row>
    <row r="6770" spans="1:6" x14ac:dyDescent="0.25">
      <c r="A6770" t="s">
        <v>157</v>
      </c>
      <c r="B6770">
        <v>2013</v>
      </c>
      <c r="C6770" t="s">
        <v>21</v>
      </c>
      <c r="D6770" t="s">
        <v>39</v>
      </c>
      <c r="E6770" t="s">
        <v>29620</v>
      </c>
      <c r="F6770">
        <v>381</v>
      </c>
    </row>
    <row r="6771" spans="1:6" x14ac:dyDescent="0.25">
      <c r="A6771" t="s">
        <v>157</v>
      </c>
      <c r="B6771">
        <v>2013</v>
      </c>
      <c r="C6771" t="s">
        <v>21</v>
      </c>
      <c r="D6771" t="s">
        <v>103</v>
      </c>
      <c r="E6771" t="s">
        <v>29621</v>
      </c>
      <c r="F6771">
        <v>2777</v>
      </c>
    </row>
    <row r="6772" spans="1:6" x14ac:dyDescent="0.25">
      <c r="A6772" t="s">
        <v>157</v>
      </c>
      <c r="B6772">
        <v>2013</v>
      </c>
      <c r="C6772" t="s">
        <v>17</v>
      </c>
      <c r="D6772" t="s">
        <v>38</v>
      </c>
      <c r="E6772" t="s">
        <v>29622</v>
      </c>
      <c r="F6772">
        <v>168</v>
      </c>
    </row>
    <row r="6773" spans="1:6" x14ac:dyDescent="0.25">
      <c r="A6773" t="s">
        <v>157</v>
      </c>
      <c r="B6773">
        <v>2013</v>
      </c>
      <c r="C6773" t="s">
        <v>17</v>
      </c>
      <c r="D6773" t="s">
        <v>40</v>
      </c>
      <c r="E6773" t="s">
        <v>29623</v>
      </c>
      <c r="F6773">
        <v>205</v>
      </c>
    </row>
    <row r="6774" spans="1:6" x14ac:dyDescent="0.25">
      <c r="A6774" t="s">
        <v>157</v>
      </c>
      <c r="B6774">
        <v>2013</v>
      </c>
      <c r="C6774" t="s">
        <v>17</v>
      </c>
      <c r="D6774" t="s">
        <v>102</v>
      </c>
      <c r="E6774" t="s">
        <v>29624</v>
      </c>
      <c r="F6774">
        <v>547</v>
      </c>
    </row>
    <row r="6775" spans="1:6" x14ac:dyDescent="0.25">
      <c r="A6775" t="s">
        <v>157</v>
      </c>
      <c r="B6775">
        <v>2013</v>
      </c>
      <c r="C6775" t="s">
        <v>17</v>
      </c>
      <c r="D6775" t="s">
        <v>107</v>
      </c>
      <c r="E6775" t="s">
        <v>29625</v>
      </c>
      <c r="F6775">
        <v>776</v>
      </c>
    </row>
    <row r="6776" spans="1:6" x14ac:dyDescent="0.25">
      <c r="A6776" t="s">
        <v>157</v>
      </c>
      <c r="B6776">
        <v>2013</v>
      </c>
      <c r="C6776" t="s">
        <v>17</v>
      </c>
      <c r="D6776" t="s">
        <v>39</v>
      </c>
      <c r="E6776" t="s">
        <v>29626</v>
      </c>
      <c r="F6776">
        <v>322</v>
      </c>
    </row>
    <row r="6777" spans="1:6" x14ac:dyDescent="0.25">
      <c r="A6777" t="s">
        <v>157</v>
      </c>
      <c r="B6777">
        <v>2013</v>
      </c>
      <c r="C6777" t="s">
        <v>17</v>
      </c>
      <c r="D6777" t="s">
        <v>103</v>
      </c>
      <c r="E6777" t="s">
        <v>29627</v>
      </c>
      <c r="F6777">
        <v>5412</v>
      </c>
    </row>
    <row r="6778" spans="1:6" x14ac:dyDescent="0.25">
      <c r="A6778" t="s">
        <v>157</v>
      </c>
      <c r="B6778">
        <v>2013</v>
      </c>
      <c r="C6778" t="s">
        <v>22852</v>
      </c>
      <c r="D6778" t="s">
        <v>38</v>
      </c>
      <c r="E6778" t="s">
        <v>29628</v>
      </c>
      <c r="F6778">
        <v>2</v>
      </c>
    </row>
    <row r="6779" spans="1:6" x14ac:dyDescent="0.25">
      <c r="A6779" t="s">
        <v>157</v>
      </c>
      <c r="B6779">
        <v>2013</v>
      </c>
      <c r="C6779" t="s">
        <v>22852</v>
      </c>
      <c r="D6779" t="s">
        <v>40</v>
      </c>
      <c r="E6779" t="s">
        <v>29629</v>
      </c>
      <c r="F6779">
        <v>2</v>
      </c>
    </row>
    <row r="6780" spans="1:6" x14ac:dyDescent="0.25">
      <c r="A6780" t="s">
        <v>157</v>
      </c>
      <c r="B6780">
        <v>2013</v>
      </c>
      <c r="C6780" t="s">
        <v>22852</v>
      </c>
      <c r="D6780" t="s">
        <v>102</v>
      </c>
      <c r="E6780" t="s">
        <v>29630</v>
      </c>
      <c r="F6780">
        <v>2</v>
      </c>
    </row>
    <row r="6781" spans="1:6" x14ac:dyDescent="0.25">
      <c r="A6781" t="s">
        <v>157</v>
      </c>
      <c r="B6781">
        <v>2013</v>
      </c>
      <c r="C6781" t="s">
        <v>22852</v>
      </c>
      <c r="D6781" t="s">
        <v>107</v>
      </c>
      <c r="E6781" t="s">
        <v>29631</v>
      </c>
      <c r="F6781">
        <v>146</v>
      </c>
    </row>
    <row r="6782" spans="1:6" x14ac:dyDescent="0.25">
      <c r="A6782" t="s">
        <v>157</v>
      </c>
      <c r="B6782">
        <v>2013</v>
      </c>
      <c r="C6782" t="s">
        <v>22852</v>
      </c>
      <c r="D6782" t="s">
        <v>39</v>
      </c>
      <c r="E6782" t="s">
        <v>29632</v>
      </c>
      <c r="F6782">
        <v>3</v>
      </c>
    </row>
    <row r="6783" spans="1:6" x14ac:dyDescent="0.25">
      <c r="A6783" t="s">
        <v>157</v>
      </c>
      <c r="B6783">
        <v>2013</v>
      </c>
      <c r="C6783" t="s">
        <v>22852</v>
      </c>
      <c r="D6783" t="s">
        <v>103</v>
      </c>
      <c r="E6783" t="s">
        <v>29633</v>
      </c>
      <c r="F6783">
        <v>18</v>
      </c>
    </row>
    <row r="6784" spans="1:6" x14ac:dyDescent="0.25">
      <c r="A6784" t="s">
        <v>157</v>
      </c>
      <c r="B6784">
        <v>2013</v>
      </c>
      <c r="C6784" t="s">
        <v>15</v>
      </c>
      <c r="D6784" t="s">
        <v>38</v>
      </c>
      <c r="E6784" t="s">
        <v>29634</v>
      </c>
      <c r="F6784">
        <v>22</v>
      </c>
    </row>
    <row r="6785" spans="1:6" x14ac:dyDescent="0.25">
      <c r="A6785" t="s">
        <v>157</v>
      </c>
      <c r="B6785">
        <v>2013</v>
      </c>
      <c r="C6785" t="s">
        <v>15</v>
      </c>
      <c r="D6785" t="s">
        <v>40</v>
      </c>
      <c r="E6785" t="s">
        <v>29635</v>
      </c>
      <c r="F6785">
        <v>32</v>
      </c>
    </row>
    <row r="6786" spans="1:6" x14ac:dyDescent="0.25">
      <c r="A6786" t="s">
        <v>157</v>
      </c>
      <c r="B6786">
        <v>2013</v>
      </c>
      <c r="C6786" t="s">
        <v>15</v>
      </c>
      <c r="D6786" t="s">
        <v>102</v>
      </c>
      <c r="E6786" t="s">
        <v>29636</v>
      </c>
      <c r="F6786">
        <v>106</v>
      </c>
    </row>
    <row r="6787" spans="1:6" x14ac:dyDescent="0.25">
      <c r="A6787" t="s">
        <v>157</v>
      </c>
      <c r="B6787">
        <v>2013</v>
      </c>
      <c r="C6787" t="s">
        <v>15</v>
      </c>
      <c r="D6787" t="s">
        <v>39</v>
      </c>
      <c r="E6787" t="s">
        <v>29637</v>
      </c>
      <c r="F6787">
        <v>88</v>
      </c>
    </row>
    <row r="6788" spans="1:6" x14ac:dyDescent="0.25">
      <c r="A6788" t="s">
        <v>157</v>
      </c>
      <c r="B6788">
        <v>2013</v>
      </c>
      <c r="C6788" t="s">
        <v>15</v>
      </c>
      <c r="D6788" t="s">
        <v>103</v>
      </c>
      <c r="E6788" t="s">
        <v>29638</v>
      </c>
      <c r="F6788">
        <v>677</v>
      </c>
    </row>
    <row r="6789" spans="1:6" x14ac:dyDescent="0.25">
      <c r="A6789" t="s">
        <v>157</v>
      </c>
      <c r="B6789">
        <v>2013</v>
      </c>
      <c r="C6789" t="s">
        <v>19</v>
      </c>
      <c r="D6789" t="s">
        <v>38</v>
      </c>
      <c r="E6789" t="s">
        <v>29639</v>
      </c>
      <c r="F6789">
        <v>144</v>
      </c>
    </row>
    <row r="6790" spans="1:6" x14ac:dyDescent="0.25">
      <c r="A6790" t="s">
        <v>157</v>
      </c>
      <c r="B6790">
        <v>2013</v>
      </c>
      <c r="C6790" t="s">
        <v>19</v>
      </c>
      <c r="D6790" t="s">
        <v>40</v>
      </c>
      <c r="E6790" t="s">
        <v>29640</v>
      </c>
      <c r="F6790">
        <v>139</v>
      </c>
    </row>
    <row r="6791" spans="1:6" x14ac:dyDescent="0.25">
      <c r="A6791" t="s">
        <v>157</v>
      </c>
      <c r="B6791">
        <v>2013</v>
      </c>
      <c r="C6791" t="s">
        <v>19</v>
      </c>
      <c r="D6791" t="s">
        <v>102</v>
      </c>
      <c r="E6791" t="s">
        <v>29641</v>
      </c>
      <c r="F6791">
        <v>424</v>
      </c>
    </row>
    <row r="6792" spans="1:6" x14ac:dyDescent="0.25">
      <c r="A6792" t="s">
        <v>157</v>
      </c>
      <c r="B6792">
        <v>2013</v>
      </c>
      <c r="C6792" t="s">
        <v>19</v>
      </c>
      <c r="D6792" t="s">
        <v>107</v>
      </c>
      <c r="E6792" t="s">
        <v>29642</v>
      </c>
      <c r="F6792">
        <v>470</v>
      </c>
    </row>
    <row r="6793" spans="1:6" x14ac:dyDescent="0.25">
      <c r="A6793" t="s">
        <v>157</v>
      </c>
      <c r="B6793">
        <v>2013</v>
      </c>
      <c r="C6793" t="s">
        <v>19</v>
      </c>
      <c r="D6793" t="s">
        <v>39</v>
      </c>
      <c r="E6793" t="s">
        <v>29643</v>
      </c>
      <c r="F6793">
        <v>377</v>
      </c>
    </row>
    <row r="6794" spans="1:6" x14ac:dyDescent="0.25">
      <c r="A6794" t="s">
        <v>157</v>
      </c>
      <c r="B6794">
        <v>2013</v>
      </c>
      <c r="C6794" t="s">
        <v>19</v>
      </c>
      <c r="D6794" t="s">
        <v>103</v>
      </c>
      <c r="E6794" t="s">
        <v>29644</v>
      </c>
      <c r="F6794">
        <v>4071</v>
      </c>
    </row>
    <row r="6795" spans="1:6" x14ac:dyDescent="0.25">
      <c r="A6795" t="s">
        <v>157</v>
      </c>
      <c r="B6795">
        <v>2013</v>
      </c>
      <c r="C6795" t="s">
        <v>20</v>
      </c>
      <c r="D6795" t="s">
        <v>38</v>
      </c>
      <c r="E6795" t="s">
        <v>29645</v>
      </c>
      <c r="F6795">
        <v>7</v>
      </c>
    </row>
    <row r="6796" spans="1:6" x14ac:dyDescent="0.25">
      <c r="A6796" t="s">
        <v>157</v>
      </c>
      <c r="B6796">
        <v>2013</v>
      </c>
      <c r="C6796" t="s">
        <v>20</v>
      </c>
      <c r="D6796" t="s">
        <v>40</v>
      </c>
      <c r="E6796" t="s">
        <v>29646</v>
      </c>
      <c r="F6796">
        <v>8</v>
      </c>
    </row>
    <row r="6797" spans="1:6" x14ac:dyDescent="0.25">
      <c r="A6797" t="s">
        <v>157</v>
      </c>
      <c r="B6797">
        <v>2013</v>
      </c>
      <c r="C6797" t="s">
        <v>20</v>
      </c>
      <c r="D6797" t="s">
        <v>102</v>
      </c>
      <c r="E6797" t="s">
        <v>29647</v>
      </c>
      <c r="F6797">
        <v>31</v>
      </c>
    </row>
    <row r="6798" spans="1:6" x14ac:dyDescent="0.25">
      <c r="A6798" t="s">
        <v>157</v>
      </c>
      <c r="B6798">
        <v>2013</v>
      </c>
      <c r="C6798" t="s">
        <v>20</v>
      </c>
      <c r="D6798" t="s">
        <v>107</v>
      </c>
      <c r="E6798" t="s">
        <v>29648</v>
      </c>
      <c r="F6798">
        <v>121</v>
      </c>
    </row>
    <row r="6799" spans="1:6" x14ac:dyDescent="0.25">
      <c r="A6799" t="s">
        <v>157</v>
      </c>
      <c r="B6799">
        <v>2013</v>
      </c>
      <c r="C6799" t="s">
        <v>20</v>
      </c>
      <c r="D6799" t="s">
        <v>39</v>
      </c>
      <c r="E6799" t="s">
        <v>29649</v>
      </c>
      <c r="F6799">
        <v>21</v>
      </c>
    </row>
    <row r="6800" spans="1:6" x14ac:dyDescent="0.25">
      <c r="A6800" t="s">
        <v>157</v>
      </c>
      <c r="B6800">
        <v>2013</v>
      </c>
      <c r="C6800" t="s">
        <v>20</v>
      </c>
      <c r="D6800" t="s">
        <v>103</v>
      </c>
      <c r="E6800" t="s">
        <v>29650</v>
      </c>
      <c r="F6800">
        <v>330</v>
      </c>
    </row>
    <row r="6801" spans="1:6" x14ac:dyDescent="0.25">
      <c r="A6801" t="s">
        <v>157</v>
      </c>
      <c r="B6801">
        <v>2013</v>
      </c>
      <c r="C6801" t="s">
        <v>18</v>
      </c>
      <c r="D6801" t="s">
        <v>38</v>
      </c>
      <c r="E6801" t="s">
        <v>29651</v>
      </c>
      <c r="F6801">
        <v>118</v>
      </c>
    </row>
    <row r="6802" spans="1:6" x14ac:dyDescent="0.25">
      <c r="A6802" t="s">
        <v>157</v>
      </c>
      <c r="B6802">
        <v>2013</v>
      </c>
      <c r="C6802" t="s">
        <v>18</v>
      </c>
      <c r="D6802" t="s">
        <v>40</v>
      </c>
      <c r="E6802" t="s">
        <v>29652</v>
      </c>
      <c r="F6802">
        <v>144</v>
      </c>
    </row>
    <row r="6803" spans="1:6" x14ac:dyDescent="0.25">
      <c r="A6803" t="s">
        <v>157</v>
      </c>
      <c r="B6803">
        <v>2013</v>
      </c>
      <c r="C6803" t="s">
        <v>18</v>
      </c>
      <c r="D6803" t="s">
        <v>102</v>
      </c>
      <c r="E6803" t="s">
        <v>29653</v>
      </c>
      <c r="F6803">
        <v>344</v>
      </c>
    </row>
    <row r="6804" spans="1:6" x14ac:dyDescent="0.25">
      <c r="A6804" t="s">
        <v>157</v>
      </c>
      <c r="B6804">
        <v>2013</v>
      </c>
      <c r="C6804" t="s">
        <v>18</v>
      </c>
      <c r="D6804" t="s">
        <v>107</v>
      </c>
      <c r="E6804" t="s">
        <v>29654</v>
      </c>
      <c r="F6804">
        <v>452</v>
      </c>
    </row>
    <row r="6805" spans="1:6" x14ac:dyDescent="0.25">
      <c r="A6805" t="s">
        <v>157</v>
      </c>
      <c r="B6805">
        <v>2013</v>
      </c>
      <c r="C6805" t="s">
        <v>18</v>
      </c>
      <c r="D6805" t="s">
        <v>39</v>
      </c>
      <c r="E6805" t="s">
        <v>29655</v>
      </c>
      <c r="F6805">
        <v>291</v>
      </c>
    </row>
    <row r="6806" spans="1:6" x14ac:dyDescent="0.25">
      <c r="A6806" t="s">
        <v>157</v>
      </c>
      <c r="B6806">
        <v>2013</v>
      </c>
      <c r="C6806" t="s">
        <v>18</v>
      </c>
      <c r="D6806" t="s">
        <v>103</v>
      </c>
      <c r="E6806" t="s">
        <v>29656</v>
      </c>
      <c r="F6806">
        <v>3146</v>
      </c>
    </row>
    <row r="6807" spans="1:6" x14ac:dyDescent="0.25">
      <c r="A6807" t="s">
        <v>157</v>
      </c>
      <c r="B6807">
        <v>2014</v>
      </c>
      <c r="C6807" t="s">
        <v>14</v>
      </c>
      <c r="D6807" t="s">
        <v>38</v>
      </c>
      <c r="E6807" t="s">
        <v>29657</v>
      </c>
      <c r="F6807">
        <v>225</v>
      </c>
    </row>
    <row r="6808" spans="1:6" x14ac:dyDescent="0.25">
      <c r="A6808" t="s">
        <v>157</v>
      </c>
      <c r="B6808">
        <v>2014</v>
      </c>
      <c r="C6808" t="s">
        <v>14</v>
      </c>
      <c r="D6808" t="s">
        <v>40</v>
      </c>
      <c r="E6808" t="s">
        <v>29658</v>
      </c>
      <c r="F6808">
        <v>340</v>
      </c>
    </row>
    <row r="6809" spans="1:6" x14ac:dyDescent="0.25">
      <c r="A6809" t="s">
        <v>157</v>
      </c>
      <c r="B6809">
        <v>2014</v>
      </c>
      <c r="C6809" t="s">
        <v>14</v>
      </c>
      <c r="D6809" t="s">
        <v>102</v>
      </c>
      <c r="E6809" t="s">
        <v>29659</v>
      </c>
      <c r="F6809">
        <v>1035</v>
      </c>
    </row>
    <row r="6810" spans="1:6" x14ac:dyDescent="0.25">
      <c r="A6810" t="s">
        <v>157</v>
      </c>
      <c r="B6810">
        <v>2014</v>
      </c>
      <c r="C6810" t="s">
        <v>14</v>
      </c>
      <c r="D6810" t="s">
        <v>107</v>
      </c>
      <c r="E6810" t="s">
        <v>29660</v>
      </c>
      <c r="F6810">
        <v>1344</v>
      </c>
    </row>
    <row r="6811" spans="1:6" x14ac:dyDescent="0.25">
      <c r="A6811" t="s">
        <v>157</v>
      </c>
      <c r="B6811">
        <v>2014</v>
      </c>
      <c r="C6811" t="s">
        <v>14</v>
      </c>
      <c r="D6811" t="s">
        <v>39</v>
      </c>
      <c r="E6811" t="s">
        <v>29661</v>
      </c>
      <c r="F6811">
        <v>593</v>
      </c>
    </row>
    <row r="6812" spans="1:6" x14ac:dyDescent="0.25">
      <c r="A6812" t="s">
        <v>157</v>
      </c>
      <c r="B6812">
        <v>2014</v>
      </c>
      <c r="C6812" t="s">
        <v>14</v>
      </c>
      <c r="D6812" t="s">
        <v>103</v>
      </c>
      <c r="E6812" t="s">
        <v>29662</v>
      </c>
      <c r="F6812">
        <v>6141</v>
      </c>
    </row>
    <row r="6813" spans="1:6" x14ac:dyDescent="0.25">
      <c r="A6813" t="s">
        <v>157</v>
      </c>
      <c r="B6813">
        <v>2014</v>
      </c>
      <c r="C6813" t="s">
        <v>12</v>
      </c>
      <c r="D6813" t="s">
        <v>38</v>
      </c>
      <c r="E6813" t="s">
        <v>29663</v>
      </c>
      <c r="F6813">
        <v>13</v>
      </c>
    </row>
    <row r="6814" spans="1:6" x14ac:dyDescent="0.25">
      <c r="A6814" t="s">
        <v>157</v>
      </c>
      <c r="B6814">
        <v>2014</v>
      </c>
      <c r="C6814" t="s">
        <v>12</v>
      </c>
      <c r="D6814" t="s">
        <v>40</v>
      </c>
      <c r="E6814" t="s">
        <v>29664</v>
      </c>
      <c r="F6814">
        <v>22</v>
      </c>
    </row>
    <row r="6815" spans="1:6" x14ac:dyDescent="0.25">
      <c r="A6815" t="s">
        <v>157</v>
      </c>
      <c r="B6815">
        <v>2014</v>
      </c>
      <c r="C6815" t="s">
        <v>12</v>
      </c>
      <c r="D6815" t="s">
        <v>102</v>
      </c>
      <c r="E6815" t="s">
        <v>29665</v>
      </c>
      <c r="F6815">
        <v>114</v>
      </c>
    </row>
    <row r="6816" spans="1:6" x14ac:dyDescent="0.25">
      <c r="A6816" t="s">
        <v>157</v>
      </c>
      <c r="B6816">
        <v>2014</v>
      </c>
      <c r="C6816" t="s">
        <v>12</v>
      </c>
      <c r="D6816" t="s">
        <v>107</v>
      </c>
      <c r="E6816" t="s">
        <v>29666</v>
      </c>
      <c r="F6816">
        <v>121</v>
      </c>
    </row>
    <row r="6817" spans="1:6" x14ac:dyDescent="0.25">
      <c r="A6817" t="s">
        <v>157</v>
      </c>
      <c r="B6817">
        <v>2014</v>
      </c>
      <c r="C6817" t="s">
        <v>12</v>
      </c>
      <c r="D6817" t="s">
        <v>39</v>
      </c>
      <c r="E6817" t="s">
        <v>29667</v>
      </c>
      <c r="F6817">
        <v>64</v>
      </c>
    </row>
    <row r="6818" spans="1:6" x14ac:dyDescent="0.25">
      <c r="A6818" t="s">
        <v>157</v>
      </c>
      <c r="B6818">
        <v>2014</v>
      </c>
      <c r="C6818" t="s">
        <v>12</v>
      </c>
      <c r="D6818" t="s">
        <v>103</v>
      </c>
      <c r="E6818" t="s">
        <v>29668</v>
      </c>
      <c r="F6818">
        <v>837</v>
      </c>
    </row>
    <row r="6819" spans="1:6" x14ac:dyDescent="0.25">
      <c r="A6819" t="s">
        <v>157</v>
      </c>
      <c r="B6819">
        <v>2014</v>
      </c>
      <c r="C6819" t="s">
        <v>22</v>
      </c>
      <c r="D6819" t="s">
        <v>38</v>
      </c>
      <c r="E6819" t="s">
        <v>29669</v>
      </c>
      <c r="F6819">
        <v>241</v>
      </c>
    </row>
    <row r="6820" spans="1:6" x14ac:dyDescent="0.25">
      <c r="A6820" t="s">
        <v>157</v>
      </c>
      <c r="B6820">
        <v>2014</v>
      </c>
      <c r="C6820" t="s">
        <v>22</v>
      </c>
      <c r="D6820" t="s">
        <v>40</v>
      </c>
      <c r="E6820" t="s">
        <v>29670</v>
      </c>
      <c r="F6820">
        <v>304</v>
      </c>
    </row>
    <row r="6821" spans="1:6" x14ac:dyDescent="0.25">
      <c r="A6821" t="s">
        <v>157</v>
      </c>
      <c r="B6821">
        <v>2014</v>
      </c>
      <c r="C6821" t="s">
        <v>22</v>
      </c>
      <c r="D6821" t="s">
        <v>102</v>
      </c>
      <c r="E6821" t="s">
        <v>29671</v>
      </c>
      <c r="F6821">
        <v>510</v>
      </c>
    </row>
    <row r="6822" spans="1:6" x14ac:dyDescent="0.25">
      <c r="A6822" t="s">
        <v>157</v>
      </c>
      <c r="B6822">
        <v>2014</v>
      </c>
      <c r="C6822" t="s">
        <v>22</v>
      </c>
      <c r="D6822" t="s">
        <v>107</v>
      </c>
      <c r="E6822" t="s">
        <v>29672</v>
      </c>
      <c r="F6822">
        <v>517</v>
      </c>
    </row>
    <row r="6823" spans="1:6" x14ac:dyDescent="0.25">
      <c r="A6823" t="s">
        <v>157</v>
      </c>
      <c r="B6823">
        <v>2014</v>
      </c>
      <c r="C6823" t="s">
        <v>22</v>
      </c>
      <c r="D6823" t="s">
        <v>39</v>
      </c>
      <c r="E6823" t="s">
        <v>29673</v>
      </c>
      <c r="F6823">
        <v>545</v>
      </c>
    </row>
    <row r="6824" spans="1:6" x14ac:dyDescent="0.25">
      <c r="A6824" t="s">
        <v>157</v>
      </c>
      <c r="B6824">
        <v>2014</v>
      </c>
      <c r="C6824" t="s">
        <v>22</v>
      </c>
      <c r="D6824" t="s">
        <v>103</v>
      </c>
      <c r="E6824" t="s">
        <v>29674</v>
      </c>
      <c r="F6824">
        <v>4776</v>
      </c>
    </row>
    <row r="6825" spans="1:6" x14ac:dyDescent="0.25">
      <c r="A6825" t="s">
        <v>157</v>
      </c>
      <c r="B6825">
        <v>2014</v>
      </c>
      <c r="C6825" t="s">
        <v>23</v>
      </c>
      <c r="D6825" t="s">
        <v>38</v>
      </c>
      <c r="E6825" t="s">
        <v>29675</v>
      </c>
      <c r="F6825">
        <v>152</v>
      </c>
    </row>
    <row r="6826" spans="1:6" x14ac:dyDescent="0.25">
      <c r="A6826" t="s">
        <v>157</v>
      </c>
      <c r="B6826">
        <v>2014</v>
      </c>
      <c r="C6826" t="s">
        <v>23</v>
      </c>
      <c r="D6826" t="s">
        <v>40</v>
      </c>
      <c r="E6826" t="s">
        <v>29676</v>
      </c>
      <c r="F6826">
        <v>143</v>
      </c>
    </row>
    <row r="6827" spans="1:6" x14ac:dyDescent="0.25">
      <c r="A6827" t="s">
        <v>157</v>
      </c>
      <c r="B6827">
        <v>2014</v>
      </c>
      <c r="C6827" t="s">
        <v>23</v>
      </c>
      <c r="D6827" t="s">
        <v>102</v>
      </c>
      <c r="E6827" t="s">
        <v>29677</v>
      </c>
      <c r="F6827">
        <v>347</v>
      </c>
    </row>
    <row r="6828" spans="1:6" x14ac:dyDescent="0.25">
      <c r="A6828" t="s">
        <v>157</v>
      </c>
      <c r="B6828">
        <v>2014</v>
      </c>
      <c r="C6828" t="s">
        <v>23</v>
      </c>
      <c r="D6828" t="s">
        <v>107</v>
      </c>
      <c r="E6828" t="s">
        <v>29678</v>
      </c>
      <c r="F6828">
        <v>383</v>
      </c>
    </row>
    <row r="6829" spans="1:6" x14ac:dyDescent="0.25">
      <c r="A6829" t="s">
        <v>157</v>
      </c>
      <c r="B6829">
        <v>2014</v>
      </c>
      <c r="C6829" t="s">
        <v>23</v>
      </c>
      <c r="D6829" t="s">
        <v>39</v>
      </c>
      <c r="E6829" t="s">
        <v>29679</v>
      </c>
      <c r="F6829">
        <v>279</v>
      </c>
    </row>
    <row r="6830" spans="1:6" x14ac:dyDescent="0.25">
      <c r="A6830" t="s">
        <v>157</v>
      </c>
      <c r="B6830">
        <v>2014</v>
      </c>
      <c r="C6830" t="s">
        <v>23</v>
      </c>
      <c r="D6830" t="s">
        <v>103</v>
      </c>
      <c r="E6830" t="s">
        <v>29680</v>
      </c>
      <c r="F6830">
        <v>3158</v>
      </c>
    </row>
    <row r="6831" spans="1:6" x14ac:dyDescent="0.25">
      <c r="A6831" t="s">
        <v>157</v>
      </c>
      <c r="B6831">
        <v>2014</v>
      </c>
      <c r="C6831" t="s">
        <v>21</v>
      </c>
      <c r="D6831" t="s">
        <v>38</v>
      </c>
      <c r="E6831" t="s">
        <v>29681</v>
      </c>
      <c r="F6831">
        <v>175</v>
      </c>
    </row>
    <row r="6832" spans="1:6" x14ac:dyDescent="0.25">
      <c r="A6832" t="s">
        <v>157</v>
      </c>
      <c r="B6832">
        <v>2014</v>
      </c>
      <c r="C6832" t="s">
        <v>21</v>
      </c>
      <c r="D6832" t="s">
        <v>40</v>
      </c>
      <c r="E6832" t="s">
        <v>29682</v>
      </c>
      <c r="F6832">
        <v>215</v>
      </c>
    </row>
    <row r="6833" spans="1:6" x14ac:dyDescent="0.25">
      <c r="A6833" t="s">
        <v>157</v>
      </c>
      <c r="B6833">
        <v>2014</v>
      </c>
      <c r="C6833" t="s">
        <v>21</v>
      </c>
      <c r="D6833" t="s">
        <v>102</v>
      </c>
      <c r="E6833" t="s">
        <v>29683</v>
      </c>
      <c r="F6833">
        <v>338</v>
      </c>
    </row>
    <row r="6834" spans="1:6" x14ac:dyDescent="0.25">
      <c r="A6834" t="s">
        <v>157</v>
      </c>
      <c r="B6834">
        <v>2014</v>
      </c>
      <c r="C6834" t="s">
        <v>21</v>
      </c>
      <c r="D6834" t="s">
        <v>107</v>
      </c>
      <c r="E6834" t="s">
        <v>29684</v>
      </c>
      <c r="F6834">
        <v>346</v>
      </c>
    </row>
    <row r="6835" spans="1:6" x14ac:dyDescent="0.25">
      <c r="A6835" t="s">
        <v>157</v>
      </c>
      <c r="B6835">
        <v>2014</v>
      </c>
      <c r="C6835" t="s">
        <v>21</v>
      </c>
      <c r="D6835" t="s">
        <v>39</v>
      </c>
      <c r="E6835" t="s">
        <v>29685</v>
      </c>
      <c r="F6835">
        <v>369</v>
      </c>
    </row>
    <row r="6836" spans="1:6" x14ac:dyDescent="0.25">
      <c r="A6836" t="s">
        <v>157</v>
      </c>
      <c r="B6836">
        <v>2014</v>
      </c>
      <c r="C6836" t="s">
        <v>21</v>
      </c>
      <c r="D6836" t="s">
        <v>103</v>
      </c>
      <c r="E6836" t="s">
        <v>29686</v>
      </c>
      <c r="F6836">
        <v>2783</v>
      </c>
    </row>
    <row r="6837" spans="1:6" x14ac:dyDescent="0.25">
      <c r="A6837" t="s">
        <v>157</v>
      </c>
      <c r="B6837">
        <v>2014</v>
      </c>
      <c r="C6837" t="s">
        <v>17</v>
      </c>
      <c r="D6837" t="s">
        <v>38</v>
      </c>
      <c r="E6837" t="s">
        <v>29687</v>
      </c>
      <c r="F6837">
        <v>216</v>
      </c>
    </row>
    <row r="6838" spans="1:6" x14ac:dyDescent="0.25">
      <c r="A6838" t="s">
        <v>157</v>
      </c>
      <c r="B6838">
        <v>2014</v>
      </c>
      <c r="C6838" t="s">
        <v>17</v>
      </c>
      <c r="D6838" t="s">
        <v>40</v>
      </c>
      <c r="E6838" t="s">
        <v>29688</v>
      </c>
      <c r="F6838">
        <v>219</v>
      </c>
    </row>
    <row r="6839" spans="1:6" x14ac:dyDescent="0.25">
      <c r="A6839" t="s">
        <v>157</v>
      </c>
      <c r="B6839">
        <v>2014</v>
      </c>
      <c r="C6839" t="s">
        <v>17</v>
      </c>
      <c r="D6839" t="s">
        <v>102</v>
      </c>
      <c r="E6839" t="s">
        <v>29689</v>
      </c>
      <c r="F6839">
        <v>716</v>
      </c>
    </row>
    <row r="6840" spans="1:6" x14ac:dyDescent="0.25">
      <c r="A6840" t="s">
        <v>157</v>
      </c>
      <c r="B6840">
        <v>2014</v>
      </c>
      <c r="C6840" t="s">
        <v>17</v>
      </c>
      <c r="D6840" t="s">
        <v>107</v>
      </c>
      <c r="E6840" t="s">
        <v>29690</v>
      </c>
      <c r="F6840">
        <v>773</v>
      </c>
    </row>
    <row r="6841" spans="1:6" x14ac:dyDescent="0.25">
      <c r="A6841" t="s">
        <v>157</v>
      </c>
      <c r="B6841">
        <v>2014</v>
      </c>
      <c r="C6841" t="s">
        <v>17</v>
      </c>
      <c r="D6841" t="s">
        <v>39</v>
      </c>
      <c r="E6841" t="s">
        <v>29691</v>
      </c>
      <c r="F6841">
        <v>398</v>
      </c>
    </row>
    <row r="6842" spans="1:6" x14ac:dyDescent="0.25">
      <c r="A6842" t="s">
        <v>157</v>
      </c>
      <c r="B6842">
        <v>2014</v>
      </c>
      <c r="C6842" t="s">
        <v>17</v>
      </c>
      <c r="D6842" t="s">
        <v>103</v>
      </c>
      <c r="E6842" t="s">
        <v>29692</v>
      </c>
      <c r="F6842">
        <v>6078</v>
      </c>
    </row>
    <row r="6843" spans="1:6" x14ac:dyDescent="0.25">
      <c r="A6843" t="s">
        <v>157</v>
      </c>
      <c r="B6843">
        <v>2014</v>
      </c>
      <c r="C6843" t="s">
        <v>22852</v>
      </c>
      <c r="D6843" t="s">
        <v>38</v>
      </c>
      <c r="E6843" t="s">
        <v>29693</v>
      </c>
      <c r="F6843">
        <v>26</v>
      </c>
    </row>
    <row r="6844" spans="1:6" x14ac:dyDescent="0.25">
      <c r="A6844" t="s">
        <v>157</v>
      </c>
      <c r="B6844">
        <v>2014</v>
      </c>
      <c r="C6844" t="s">
        <v>22852</v>
      </c>
      <c r="D6844" t="s">
        <v>40</v>
      </c>
      <c r="E6844" t="s">
        <v>29694</v>
      </c>
      <c r="F6844">
        <v>27</v>
      </c>
    </row>
    <row r="6845" spans="1:6" x14ac:dyDescent="0.25">
      <c r="A6845" t="s">
        <v>157</v>
      </c>
      <c r="B6845">
        <v>2014</v>
      </c>
      <c r="C6845" t="s">
        <v>22852</v>
      </c>
      <c r="D6845" t="s">
        <v>102</v>
      </c>
      <c r="E6845" t="s">
        <v>29695</v>
      </c>
      <c r="F6845">
        <v>114</v>
      </c>
    </row>
    <row r="6846" spans="1:6" x14ac:dyDescent="0.25">
      <c r="A6846" t="s">
        <v>157</v>
      </c>
      <c r="B6846">
        <v>2014</v>
      </c>
      <c r="C6846" t="s">
        <v>22852</v>
      </c>
      <c r="D6846" t="s">
        <v>107</v>
      </c>
      <c r="E6846" t="s">
        <v>29696</v>
      </c>
      <c r="F6846">
        <v>120</v>
      </c>
    </row>
    <row r="6847" spans="1:6" x14ac:dyDescent="0.25">
      <c r="A6847" t="s">
        <v>157</v>
      </c>
      <c r="B6847">
        <v>2014</v>
      </c>
      <c r="C6847" t="s">
        <v>22852</v>
      </c>
      <c r="D6847" t="s">
        <v>39</v>
      </c>
      <c r="E6847" t="s">
        <v>29697</v>
      </c>
      <c r="F6847">
        <v>69</v>
      </c>
    </row>
    <row r="6848" spans="1:6" x14ac:dyDescent="0.25">
      <c r="A6848" t="s">
        <v>157</v>
      </c>
      <c r="B6848">
        <v>2014</v>
      </c>
      <c r="C6848" t="s">
        <v>22852</v>
      </c>
      <c r="D6848" t="s">
        <v>103</v>
      </c>
      <c r="E6848" t="s">
        <v>29698</v>
      </c>
      <c r="F6848">
        <v>841</v>
      </c>
    </row>
    <row r="6849" spans="1:6" x14ac:dyDescent="0.25">
      <c r="A6849" t="s">
        <v>157</v>
      </c>
      <c r="B6849">
        <v>2014</v>
      </c>
      <c r="C6849" t="s">
        <v>19</v>
      </c>
      <c r="D6849" t="s">
        <v>38</v>
      </c>
      <c r="E6849" t="s">
        <v>29699</v>
      </c>
      <c r="F6849">
        <v>114</v>
      </c>
    </row>
    <row r="6850" spans="1:6" x14ac:dyDescent="0.25">
      <c r="A6850" t="s">
        <v>157</v>
      </c>
      <c r="B6850">
        <v>2014</v>
      </c>
      <c r="C6850" t="s">
        <v>19</v>
      </c>
      <c r="D6850" t="s">
        <v>40</v>
      </c>
      <c r="E6850" t="s">
        <v>29700</v>
      </c>
      <c r="F6850">
        <v>178</v>
      </c>
    </row>
    <row r="6851" spans="1:6" x14ac:dyDescent="0.25">
      <c r="A6851" t="s">
        <v>157</v>
      </c>
      <c r="B6851">
        <v>2014</v>
      </c>
      <c r="C6851" t="s">
        <v>19</v>
      </c>
      <c r="D6851" t="s">
        <v>102</v>
      </c>
      <c r="E6851" t="s">
        <v>29701</v>
      </c>
      <c r="F6851">
        <v>441</v>
      </c>
    </row>
    <row r="6852" spans="1:6" x14ac:dyDescent="0.25">
      <c r="A6852" t="s">
        <v>157</v>
      </c>
      <c r="B6852">
        <v>2014</v>
      </c>
      <c r="C6852" t="s">
        <v>19</v>
      </c>
      <c r="D6852" t="s">
        <v>107</v>
      </c>
      <c r="E6852" t="s">
        <v>29702</v>
      </c>
      <c r="F6852">
        <v>462</v>
      </c>
    </row>
    <row r="6853" spans="1:6" x14ac:dyDescent="0.25">
      <c r="A6853" t="s">
        <v>157</v>
      </c>
      <c r="B6853">
        <v>2014</v>
      </c>
      <c r="C6853" t="s">
        <v>19</v>
      </c>
      <c r="D6853" t="s">
        <v>39</v>
      </c>
      <c r="E6853" t="s">
        <v>29703</v>
      </c>
      <c r="F6853">
        <v>314</v>
      </c>
    </row>
    <row r="6854" spans="1:6" x14ac:dyDescent="0.25">
      <c r="A6854" t="s">
        <v>157</v>
      </c>
      <c r="B6854">
        <v>2014</v>
      </c>
      <c r="C6854" t="s">
        <v>19</v>
      </c>
      <c r="D6854" t="s">
        <v>103</v>
      </c>
      <c r="E6854" t="s">
        <v>29704</v>
      </c>
      <c r="F6854">
        <v>3946</v>
      </c>
    </row>
    <row r="6855" spans="1:6" x14ac:dyDescent="0.25">
      <c r="A6855" t="s">
        <v>157</v>
      </c>
      <c r="B6855">
        <v>2014</v>
      </c>
      <c r="C6855" t="s">
        <v>20</v>
      </c>
      <c r="D6855" t="s">
        <v>38</v>
      </c>
      <c r="E6855" t="s">
        <v>29705</v>
      </c>
      <c r="F6855">
        <v>45</v>
      </c>
    </row>
    <row r="6856" spans="1:6" x14ac:dyDescent="0.25">
      <c r="A6856" t="s">
        <v>157</v>
      </c>
      <c r="B6856">
        <v>2014</v>
      </c>
      <c r="C6856" t="s">
        <v>20</v>
      </c>
      <c r="D6856" t="s">
        <v>40</v>
      </c>
      <c r="E6856" t="s">
        <v>29706</v>
      </c>
      <c r="F6856">
        <v>49</v>
      </c>
    </row>
    <row r="6857" spans="1:6" x14ac:dyDescent="0.25">
      <c r="A6857" t="s">
        <v>157</v>
      </c>
      <c r="B6857">
        <v>2014</v>
      </c>
      <c r="C6857" t="s">
        <v>20</v>
      </c>
      <c r="D6857" t="s">
        <v>102</v>
      </c>
      <c r="E6857" t="s">
        <v>29707</v>
      </c>
      <c r="F6857">
        <v>115</v>
      </c>
    </row>
    <row r="6858" spans="1:6" x14ac:dyDescent="0.25">
      <c r="A6858" t="s">
        <v>157</v>
      </c>
      <c r="B6858">
        <v>2014</v>
      </c>
      <c r="C6858" t="s">
        <v>20</v>
      </c>
      <c r="D6858" t="s">
        <v>107</v>
      </c>
      <c r="E6858" t="s">
        <v>29708</v>
      </c>
      <c r="F6858">
        <v>124</v>
      </c>
    </row>
    <row r="6859" spans="1:6" x14ac:dyDescent="0.25">
      <c r="A6859" t="s">
        <v>157</v>
      </c>
      <c r="B6859">
        <v>2014</v>
      </c>
      <c r="C6859" t="s">
        <v>20</v>
      </c>
      <c r="D6859" t="s">
        <v>39</v>
      </c>
      <c r="E6859" t="s">
        <v>29709</v>
      </c>
      <c r="F6859">
        <v>97</v>
      </c>
    </row>
    <row r="6860" spans="1:6" x14ac:dyDescent="0.25">
      <c r="A6860" t="s">
        <v>157</v>
      </c>
      <c r="B6860">
        <v>2014</v>
      </c>
      <c r="C6860" t="s">
        <v>20</v>
      </c>
      <c r="D6860" t="s">
        <v>103</v>
      </c>
      <c r="E6860" t="s">
        <v>29710</v>
      </c>
      <c r="F6860">
        <v>1038</v>
      </c>
    </row>
    <row r="6861" spans="1:6" x14ac:dyDescent="0.25">
      <c r="A6861" t="s">
        <v>157</v>
      </c>
      <c r="B6861">
        <v>2014</v>
      </c>
      <c r="C6861" t="s">
        <v>18</v>
      </c>
      <c r="D6861" t="s">
        <v>38</v>
      </c>
      <c r="E6861" t="s">
        <v>29711</v>
      </c>
      <c r="F6861">
        <v>99</v>
      </c>
    </row>
    <row r="6862" spans="1:6" x14ac:dyDescent="0.25">
      <c r="A6862" t="s">
        <v>157</v>
      </c>
      <c r="B6862">
        <v>2014</v>
      </c>
      <c r="C6862" t="s">
        <v>18</v>
      </c>
      <c r="D6862" t="s">
        <v>40</v>
      </c>
      <c r="E6862" t="s">
        <v>29712</v>
      </c>
      <c r="F6862">
        <v>154</v>
      </c>
    </row>
    <row r="6863" spans="1:6" x14ac:dyDescent="0.25">
      <c r="A6863" t="s">
        <v>157</v>
      </c>
      <c r="B6863">
        <v>2014</v>
      </c>
      <c r="C6863" t="s">
        <v>18</v>
      </c>
      <c r="D6863" t="s">
        <v>102</v>
      </c>
      <c r="E6863" t="s">
        <v>29713</v>
      </c>
      <c r="F6863">
        <v>375</v>
      </c>
    </row>
    <row r="6864" spans="1:6" x14ac:dyDescent="0.25">
      <c r="A6864" t="s">
        <v>157</v>
      </c>
      <c r="B6864">
        <v>2014</v>
      </c>
      <c r="C6864" t="s">
        <v>18</v>
      </c>
      <c r="D6864" t="s">
        <v>107</v>
      </c>
      <c r="E6864" t="s">
        <v>29714</v>
      </c>
      <c r="F6864">
        <v>399</v>
      </c>
    </row>
    <row r="6865" spans="1:6" x14ac:dyDescent="0.25">
      <c r="A6865" t="s">
        <v>157</v>
      </c>
      <c r="B6865">
        <v>2014</v>
      </c>
      <c r="C6865" t="s">
        <v>18</v>
      </c>
      <c r="D6865" t="s">
        <v>39</v>
      </c>
      <c r="E6865" t="s">
        <v>29715</v>
      </c>
      <c r="F6865">
        <v>294</v>
      </c>
    </row>
    <row r="6866" spans="1:6" x14ac:dyDescent="0.25">
      <c r="A6866" t="s">
        <v>157</v>
      </c>
      <c r="B6866">
        <v>2014</v>
      </c>
      <c r="C6866" t="s">
        <v>18</v>
      </c>
      <c r="D6866" t="s">
        <v>103</v>
      </c>
      <c r="E6866" t="s">
        <v>29716</v>
      </c>
      <c r="F6866">
        <v>3057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79"/>
  <sheetViews>
    <sheetView topLeftCell="A3058" workbookViewId="0">
      <selection activeCell="B3078" sqref="B3078"/>
    </sheetView>
  </sheetViews>
  <sheetFormatPr defaultRowHeight="15" x14ac:dyDescent="0.25"/>
  <cols>
    <col min="1" max="1" width="15.7109375" bestFit="1" customWidth="1"/>
    <col min="3" max="3" width="14.140625" bestFit="1" customWidth="1"/>
    <col min="4" max="4" width="33.28515625" bestFit="1" customWidth="1"/>
    <col min="5" max="5" width="88" bestFit="1" customWidth="1"/>
  </cols>
  <sheetData>
    <row r="1" spans="1:6" x14ac:dyDescent="0.25">
      <c r="B1" s="309" t="s">
        <v>63</v>
      </c>
      <c r="C1" s="309"/>
      <c r="D1" s="309"/>
      <c r="E1" s="309"/>
      <c r="F1" s="309"/>
    </row>
    <row r="2" spans="1:6" x14ac:dyDescent="0.25">
      <c r="A2" s="3" t="s">
        <v>26</v>
      </c>
      <c r="B2" s="5" t="s">
        <v>27</v>
      </c>
      <c r="C2" s="5" t="s">
        <v>87</v>
      </c>
      <c r="D2" s="5" t="s">
        <v>37</v>
      </c>
      <c r="E2" s="5" t="s">
        <v>92</v>
      </c>
      <c r="F2" s="6" t="s">
        <v>35</v>
      </c>
    </row>
    <row r="3" spans="1:6" x14ac:dyDescent="0.25">
      <c r="A3" t="s">
        <v>45</v>
      </c>
      <c r="B3">
        <v>2010</v>
      </c>
      <c r="C3" t="s">
        <v>91</v>
      </c>
      <c r="D3" t="s">
        <v>38</v>
      </c>
      <c r="E3" t="s">
        <v>29717</v>
      </c>
      <c r="F3">
        <v>12</v>
      </c>
    </row>
    <row r="4" spans="1:6" x14ac:dyDescent="0.25">
      <c r="A4" t="s">
        <v>45</v>
      </c>
      <c r="B4">
        <v>2010</v>
      </c>
      <c r="C4" t="s">
        <v>91</v>
      </c>
      <c r="D4" t="s">
        <v>40</v>
      </c>
      <c r="E4" t="s">
        <v>29718</v>
      </c>
      <c r="F4">
        <v>23</v>
      </c>
    </row>
    <row r="5" spans="1:6" x14ac:dyDescent="0.25">
      <c r="A5" t="s">
        <v>45</v>
      </c>
      <c r="B5">
        <v>2010</v>
      </c>
      <c r="C5" t="s">
        <v>91</v>
      </c>
      <c r="D5" t="s">
        <v>102</v>
      </c>
      <c r="E5" t="s">
        <v>29719</v>
      </c>
      <c r="F5">
        <v>55</v>
      </c>
    </row>
    <row r="6" spans="1:6" x14ac:dyDescent="0.25">
      <c r="A6" t="s">
        <v>45</v>
      </c>
      <c r="B6">
        <v>2010</v>
      </c>
      <c r="C6" t="s">
        <v>91</v>
      </c>
      <c r="D6" t="s">
        <v>107</v>
      </c>
      <c r="E6" t="s">
        <v>29720</v>
      </c>
      <c r="F6">
        <v>18</v>
      </c>
    </row>
    <row r="7" spans="1:6" x14ac:dyDescent="0.25">
      <c r="A7" t="s">
        <v>45</v>
      </c>
      <c r="B7">
        <v>2010</v>
      </c>
      <c r="C7" t="s">
        <v>91</v>
      </c>
      <c r="D7" t="s">
        <v>39</v>
      </c>
      <c r="E7" t="s">
        <v>29721</v>
      </c>
      <c r="F7">
        <v>47</v>
      </c>
    </row>
    <row r="8" spans="1:6" x14ac:dyDescent="0.25">
      <c r="A8" t="s">
        <v>45</v>
      </c>
      <c r="B8">
        <v>2010</v>
      </c>
      <c r="C8" t="s">
        <v>91</v>
      </c>
      <c r="D8" t="s">
        <v>103</v>
      </c>
      <c r="E8" t="s">
        <v>29722</v>
      </c>
      <c r="F8">
        <v>998</v>
      </c>
    </row>
    <row r="9" spans="1:6" x14ac:dyDescent="0.25">
      <c r="A9" t="s">
        <v>45</v>
      </c>
      <c r="B9">
        <v>2010</v>
      </c>
      <c r="C9" t="s">
        <v>90</v>
      </c>
      <c r="D9" t="s">
        <v>38</v>
      </c>
      <c r="E9" t="s">
        <v>29723</v>
      </c>
      <c r="F9">
        <v>11</v>
      </c>
    </row>
    <row r="10" spans="1:6" x14ac:dyDescent="0.25">
      <c r="A10" t="s">
        <v>45</v>
      </c>
      <c r="B10">
        <v>2010</v>
      </c>
      <c r="C10" t="s">
        <v>90</v>
      </c>
      <c r="D10" t="s">
        <v>40</v>
      </c>
      <c r="E10" t="s">
        <v>29724</v>
      </c>
      <c r="F10">
        <v>10</v>
      </c>
    </row>
    <row r="11" spans="1:6" x14ac:dyDescent="0.25">
      <c r="A11" t="s">
        <v>45</v>
      </c>
      <c r="B11">
        <v>2010</v>
      </c>
      <c r="C11" t="s">
        <v>90</v>
      </c>
      <c r="D11" t="s">
        <v>102</v>
      </c>
      <c r="E11" t="s">
        <v>29725</v>
      </c>
      <c r="F11">
        <v>34</v>
      </c>
    </row>
    <row r="12" spans="1:6" x14ac:dyDescent="0.25">
      <c r="A12" t="s">
        <v>45</v>
      </c>
      <c r="B12">
        <v>2010</v>
      </c>
      <c r="C12" t="s">
        <v>90</v>
      </c>
      <c r="D12" t="s">
        <v>107</v>
      </c>
      <c r="E12" t="s">
        <v>29726</v>
      </c>
      <c r="F12">
        <v>10</v>
      </c>
    </row>
    <row r="13" spans="1:6" x14ac:dyDescent="0.25">
      <c r="A13" t="s">
        <v>45</v>
      </c>
      <c r="B13">
        <v>2010</v>
      </c>
      <c r="C13" t="s">
        <v>90</v>
      </c>
      <c r="D13" t="s">
        <v>39</v>
      </c>
      <c r="E13" t="s">
        <v>29727</v>
      </c>
      <c r="F13">
        <v>47</v>
      </c>
    </row>
    <row r="14" spans="1:6" x14ac:dyDescent="0.25">
      <c r="A14" t="s">
        <v>45</v>
      </c>
      <c r="B14">
        <v>2010</v>
      </c>
      <c r="C14" t="s">
        <v>90</v>
      </c>
      <c r="D14" t="s">
        <v>103</v>
      </c>
      <c r="E14" t="s">
        <v>29728</v>
      </c>
      <c r="F14">
        <v>507</v>
      </c>
    </row>
    <row r="15" spans="1:6" x14ac:dyDescent="0.25">
      <c r="A15" t="s">
        <v>45</v>
      </c>
      <c r="B15">
        <v>2010</v>
      </c>
      <c r="C15" t="s">
        <v>88</v>
      </c>
      <c r="D15" t="s">
        <v>38</v>
      </c>
      <c r="E15" t="s">
        <v>29729</v>
      </c>
      <c r="F15">
        <v>17</v>
      </c>
    </row>
    <row r="16" spans="1:6" x14ac:dyDescent="0.25">
      <c r="A16" t="s">
        <v>45</v>
      </c>
      <c r="B16">
        <v>2010</v>
      </c>
      <c r="C16" t="s">
        <v>88</v>
      </c>
      <c r="D16" t="s">
        <v>40</v>
      </c>
      <c r="E16" t="s">
        <v>29730</v>
      </c>
      <c r="F16">
        <v>15</v>
      </c>
    </row>
    <row r="17" spans="1:6" x14ac:dyDescent="0.25">
      <c r="A17" t="s">
        <v>45</v>
      </c>
      <c r="B17">
        <v>2010</v>
      </c>
      <c r="C17" t="s">
        <v>88</v>
      </c>
      <c r="D17" t="s">
        <v>102</v>
      </c>
      <c r="E17" t="s">
        <v>29731</v>
      </c>
      <c r="F17">
        <v>13</v>
      </c>
    </row>
    <row r="18" spans="1:6" x14ac:dyDescent="0.25">
      <c r="A18" t="s">
        <v>45</v>
      </c>
      <c r="B18">
        <v>2010</v>
      </c>
      <c r="C18" t="s">
        <v>88</v>
      </c>
      <c r="D18" t="s">
        <v>107</v>
      </c>
      <c r="E18" t="s">
        <v>29732</v>
      </c>
      <c r="F18">
        <v>5</v>
      </c>
    </row>
    <row r="19" spans="1:6" x14ac:dyDescent="0.25">
      <c r="A19" t="s">
        <v>45</v>
      </c>
      <c r="B19">
        <v>2010</v>
      </c>
      <c r="C19" t="s">
        <v>88</v>
      </c>
      <c r="D19" t="s">
        <v>39</v>
      </c>
      <c r="E19" t="s">
        <v>29733</v>
      </c>
      <c r="F19">
        <v>68</v>
      </c>
    </row>
    <row r="20" spans="1:6" x14ac:dyDescent="0.25">
      <c r="A20" t="s">
        <v>45</v>
      </c>
      <c r="B20">
        <v>2010</v>
      </c>
      <c r="C20" t="s">
        <v>88</v>
      </c>
      <c r="D20" t="s">
        <v>103</v>
      </c>
      <c r="E20" t="s">
        <v>29734</v>
      </c>
      <c r="F20">
        <v>220</v>
      </c>
    </row>
    <row r="21" spans="1:6" x14ac:dyDescent="0.25">
      <c r="A21" t="s">
        <v>45</v>
      </c>
      <c r="B21">
        <v>2010</v>
      </c>
      <c r="C21" t="s">
        <v>89</v>
      </c>
      <c r="D21" t="s">
        <v>38</v>
      </c>
      <c r="E21" t="s">
        <v>29735</v>
      </c>
      <c r="F21">
        <v>3</v>
      </c>
    </row>
    <row r="22" spans="1:6" x14ac:dyDescent="0.25">
      <c r="A22" t="s">
        <v>45</v>
      </c>
      <c r="B22">
        <v>2010</v>
      </c>
      <c r="C22" t="s">
        <v>89</v>
      </c>
      <c r="D22" t="s">
        <v>40</v>
      </c>
      <c r="E22" t="s">
        <v>29736</v>
      </c>
      <c r="F22">
        <v>17</v>
      </c>
    </row>
    <row r="23" spans="1:6" x14ac:dyDescent="0.25">
      <c r="A23" t="s">
        <v>45</v>
      </c>
      <c r="B23">
        <v>2010</v>
      </c>
      <c r="C23" t="s">
        <v>89</v>
      </c>
      <c r="D23" t="s">
        <v>102</v>
      </c>
      <c r="E23" t="s">
        <v>29737</v>
      </c>
      <c r="F23">
        <v>29</v>
      </c>
    </row>
    <row r="24" spans="1:6" x14ac:dyDescent="0.25">
      <c r="A24" t="s">
        <v>45</v>
      </c>
      <c r="B24">
        <v>2010</v>
      </c>
      <c r="C24" t="s">
        <v>89</v>
      </c>
      <c r="D24" t="s">
        <v>107</v>
      </c>
      <c r="E24" t="s">
        <v>29738</v>
      </c>
      <c r="F24">
        <v>10</v>
      </c>
    </row>
    <row r="25" spans="1:6" x14ac:dyDescent="0.25">
      <c r="A25" t="s">
        <v>45</v>
      </c>
      <c r="B25">
        <v>2010</v>
      </c>
      <c r="C25" t="s">
        <v>89</v>
      </c>
      <c r="D25" t="s">
        <v>39</v>
      </c>
      <c r="E25" t="s">
        <v>29739</v>
      </c>
      <c r="F25">
        <v>52</v>
      </c>
    </row>
    <row r="26" spans="1:6" x14ac:dyDescent="0.25">
      <c r="A26" t="s">
        <v>45</v>
      </c>
      <c r="B26">
        <v>2010</v>
      </c>
      <c r="C26" t="s">
        <v>89</v>
      </c>
      <c r="D26" t="s">
        <v>103</v>
      </c>
      <c r="E26" t="s">
        <v>29740</v>
      </c>
      <c r="F26">
        <v>368</v>
      </c>
    </row>
    <row r="27" spans="1:6" x14ac:dyDescent="0.25">
      <c r="A27" t="s">
        <v>45</v>
      </c>
      <c r="B27">
        <v>2011</v>
      </c>
      <c r="C27" t="s">
        <v>91</v>
      </c>
      <c r="D27" t="s">
        <v>38</v>
      </c>
      <c r="E27" t="s">
        <v>29741</v>
      </c>
      <c r="F27">
        <v>4</v>
      </c>
    </row>
    <row r="28" spans="1:6" x14ac:dyDescent="0.25">
      <c r="A28" t="s">
        <v>45</v>
      </c>
      <c r="B28">
        <v>2011</v>
      </c>
      <c r="C28" t="s">
        <v>91</v>
      </c>
      <c r="D28" t="s">
        <v>40</v>
      </c>
      <c r="E28" t="s">
        <v>29742</v>
      </c>
      <c r="F28">
        <v>6</v>
      </c>
    </row>
    <row r="29" spans="1:6" x14ac:dyDescent="0.25">
      <c r="A29" t="s">
        <v>45</v>
      </c>
      <c r="B29">
        <v>2011</v>
      </c>
      <c r="C29" t="s">
        <v>91</v>
      </c>
      <c r="D29" t="s">
        <v>102</v>
      </c>
      <c r="E29" t="s">
        <v>29743</v>
      </c>
      <c r="F29">
        <v>70</v>
      </c>
    </row>
    <row r="30" spans="1:6" x14ac:dyDescent="0.25">
      <c r="A30" t="s">
        <v>45</v>
      </c>
      <c r="B30">
        <v>2011</v>
      </c>
      <c r="C30" t="s">
        <v>91</v>
      </c>
      <c r="D30" t="s">
        <v>107</v>
      </c>
      <c r="E30" t="s">
        <v>29744</v>
      </c>
      <c r="F30">
        <v>16</v>
      </c>
    </row>
    <row r="31" spans="1:6" x14ac:dyDescent="0.25">
      <c r="A31" t="s">
        <v>45</v>
      </c>
      <c r="B31">
        <v>2011</v>
      </c>
      <c r="C31" t="s">
        <v>91</v>
      </c>
      <c r="D31" t="s">
        <v>39</v>
      </c>
      <c r="E31" t="s">
        <v>29745</v>
      </c>
      <c r="F31">
        <v>55</v>
      </c>
    </row>
    <row r="32" spans="1:6" x14ac:dyDescent="0.25">
      <c r="A32" t="s">
        <v>45</v>
      </c>
      <c r="B32">
        <v>2011</v>
      </c>
      <c r="C32" t="s">
        <v>91</v>
      </c>
      <c r="D32" t="s">
        <v>103</v>
      </c>
      <c r="E32" t="s">
        <v>29746</v>
      </c>
      <c r="F32">
        <v>1054</v>
      </c>
    </row>
    <row r="33" spans="1:6" x14ac:dyDescent="0.25">
      <c r="A33" t="s">
        <v>45</v>
      </c>
      <c r="B33">
        <v>2011</v>
      </c>
      <c r="C33" t="s">
        <v>90</v>
      </c>
      <c r="D33" t="s">
        <v>38</v>
      </c>
      <c r="E33" t="s">
        <v>29747</v>
      </c>
      <c r="F33">
        <v>8</v>
      </c>
    </row>
    <row r="34" spans="1:6" x14ac:dyDescent="0.25">
      <c r="A34" t="s">
        <v>45</v>
      </c>
      <c r="B34">
        <v>2011</v>
      </c>
      <c r="C34" t="s">
        <v>90</v>
      </c>
      <c r="D34" t="s">
        <v>40</v>
      </c>
      <c r="E34" t="s">
        <v>29748</v>
      </c>
      <c r="F34">
        <v>9</v>
      </c>
    </row>
    <row r="35" spans="1:6" x14ac:dyDescent="0.25">
      <c r="A35" t="s">
        <v>45</v>
      </c>
      <c r="B35">
        <v>2011</v>
      </c>
      <c r="C35" t="s">
        <v>90</v>
      </c>
      <c r="D35" t="s">
        <v>102</v>
      </c>
      <c r="E35" t="s">
        <v>29749</v>
      </c>
      <c r="F35">
        <v>43</v>
      </c>
    </row>
    <row r="36" spans="1:6" x14ac:dyDescent="0.25">
      <c r="A36" t="s">
        <v>45</v>
      </c>
      <c r="B36">
        <v>2011</v>
      </c>
      <c r="C36" t="s">
        <v>90</v>
      </c>
      <c r="D36" t="s">
        <v>107</v>
      </c>
      <c r="E36" t="s">
        <v>29750</v>
      </c>
      <c r="F36">
        <v>7</v>
      </c>
    </row>
    <row r="37" spans="1:6" x14ac:dyDescent="0.25">
      <c r="A37" t="s">
        <v>45</v>
      </c>
      <c r="B37">
        <v>2011</v>
      </c>
      <c r="C37" t="s">
        <v>90</v>
      </c>
      <c r="D37" t="s">
        <v>39</v>
      </c>
      <c r="E37" t="s">
        <v>29751</v>
      </c>
      <c r="F37">
        <v>26</v>
      </c>
    </row>
    <row r="38" spans="1:6" x14ac:dyDescent="0.25">
      <c r="A38" t="s">
        <v>45</v>
      </c>
      <c r="B38">
        <v>2011</v>
      </c>
      <c r="C38" t="s">
        <v>90</v>
      </c>
      <c r="D38" t="s">
        <v>103</v>
      </c>
      <c r="E38" t="s">
        <v>29752</v>
      </c>
      <c r="F38">
        <v>493</v>
      </c>
    </row>
    <row r="39" spans="1:6" x14ac:dyDescent="0.25">
      <c r="A39" t="s">
        <v>45</v>
      </c>
      <c r="B39">
        <v>2011</v>
      </c>
      <c r="C39" t="s">
        <v>88</v>
      </c>
      <c r="D39" t="s">
        <v>38</v>
      </c>
      <c r="E39" t="s">
        <v>29753</v>
      </c>
      <c r="F39">
        <v>16</v>
      </c>
    </row>
    <row r="40" spans="1:6" x14ac:dyDescent="0.25">
      <c r="A40" t="s">
        <v>45</v>
      </c>
      <c r="B40">
        <v>2011</v>
      </c>
      <c r="C40" t="s">
        <v>88</v>
      </c>
      <c r="D40" t="s">
        <v>40</v>
      </c>
      <c r="E40" t="s">
        <v>29754</v>
      </c>
      <c r="F40">
        <v>11</v>
      </c>
    </row>
    <row r="41" spans="1:6" x14ac:dyDescent="0.25">
      <c r="A41" t="s">
        <v>45</v>
      </c>
      <c r="B41">
        <v>2011</v>
      </c>
      <c r="C41" t="s">
        <v>88</v>
      </c>
      <c r="D41" t="s">
        <v>102</v>
      </c>
      <c r="E41" t="s">
        <v>29755</v>
      </c>
      <c r="F41">
        <v>22</v>
      </c>
    </row>
    <row r="42" spans="1:6" x14ac:dyDescent="0.25">
      <c r="A42" t="s">
        <v>45</v>
      </c>
      <c r="B42">
        <v>2011</v>
      </c>
      <c r="C42" t="s">
        <v>88</v>
      </c>
      <c r="D42" t="s">
        <v>107</v>
      </c>
      <c r="E42" t="s">
        <v>29756</v>
      </c>
      <c r="F42">
        <v>3</v>
      </c>
    </row>
    <row r="43" spans="1:6" x14ac:dyDescent="0.25">
      <c r="A43" t="s">
        <v>45</v>
      </c>
      <c r="B43">
        <v>2011</v>
      </c>
      <c r="C43" t="s">
        <v>88</v>
      </c>
      <c r="D43" t="s">
        <v>39</v>
      </c>
      <c r="E43" t="s">
        <v>29757</v>
      </c>
      <c r="F43">
        <v>27</v>
      </c>
    </row>
    <row r="44" spans="1:6" x14ac:dyDescent="0.25">
      <c r="A44" t="s">
        <v>45</v>
      </c>
      <c r="B44">
        <v>2011</v>
      </c>
      <c r="C44" t="s">
        <v>88</v>
      </c>
      <c r="D44" t="s">
        <v>103</v>
      </c>
      <c r="E44" t="s">
        <v>29758</v>
      </c>
      <c r="F44">
        <v>213</v>
      </c>
    </row>
    <row r="45" spans="1:6" x14ac:dyDescent="0.25">
      <c r="A45" t="s">
        <v>45</v>
      </c>
      <c r="B45">
        <v>2011</v>
      </c>
      <c r="C45" t="s">
        <v>89</v>
      </c>
      <c r="D45" t="s">
        <v>38</v>
      </c>
      <c r="E45" t="s">
        <v>29759</v>
      </c>
      <c r="F45">
        <v>8</v>
      </c>
    </row>
    <row r="46" spans="1:6" x14ac:dyDescent="0.25">
      <c r="A46" t="s">
        <v>45</v>
      </c>
      <c r="B46">
        <v>2011</v>
      </c>
      <c r="C46" t="s">
        <v>89</v>
      </c>
      <c r="D46" t="s">
        <v>40</v>
      </c>
      <c r="E46" t="s">
        <v>29760</v>
      </c>
      <c r="F46">
        <v>5</v>
      </c>
    </row>
    <row r="47" spans="1:6" x14ac:dyDescent="0.25">
      <c r="A47" t="s">
        <v>45</v>
      </c>
      <c r="B47">
        <v>2011</v>
      </c>
      <c r="C47" t="s">
        <v>89</v>
      </c>
      <c r="D47" t="s">
        <v>102</v>
      </c>
      <c r="E47" t="s">
        <v>29761</v>
      </c>
      <c r="F47">
        <v>40</v>
      </c>
    </row>
    <row r="48" spans="1:6" x14ac:dyDescent="0.25">
      <c r="A48" t="s">
        <v>45</v>
      </c>
      <c r="B48">
        <v>2011</v>
      </c>
      <c r="C48" t="s">
        <v>89</v>
      </c>
      <c r="D48" t="s">
        <v>107</v>
      </c>
      <c r="E48" t="s">
        <v>29762</v>
      </c>
      <c r="F48">
        <v>3</v>
      </c>
    </row>
    <row r="49" spans="1:6" x14ac:dyDescent="0.25">
      <c r="A49" t="s">
        <v>45</v>
      </c>
      <c r="B49">
        <v>2011</v>
      </c>
      <c r="C49" t="s">
        <v>89</v>
      </c>
      <c r="D49" t="s">
        <v>39</v>
      </c>
      <c r="E49" t="s">
        <v>29763</v>
      </c>
      <c r="F49">
        <v>17</v>
      </c>
    </row>
    <row r="50" spans="1:6" x14ac:dyDescent="0.25">
      <c r="A50" t="s">
        <v>45</v>
      </c>
      <c r="B50">
        <v>2011</v>
      </c>
      <c r="C50" t="s">
        <v>89</v>
      </c>
      <c r="D50" t="s">
        <v>103</v>
      </c>
      <c r="E50" t="s">
        <v>29764</v>
      </c>
      <c r="F50">
        <v>367</v>
      </c>
    </row>
    <row r="51" spans="1:6" x14ac:dyDescent="0.25">
      <c r="A51" t="s">
        <v>45</v>
      </c>
      <c r="B51">
        <v>2012</v>
      </c>
      <c r="C51" t="s">
        <v>91</v>
      </c>
      <c r="D51" t="s">
        <v>38</v>
      </c>
      <c r="E51" t="s">
        <v>29765</v>
      </c>
      <c r="F51">
        <v>13</v>
      </c>
    </row>
    <row r="52" spans="1:6" x14ac:dyDescent="0.25">
      <c r="A52" t="s">
        <v>45</v>
      </c>
      <c r="B52">
        <v>2012</v>
      </c>
      <c r="C52" t="s">
        <v>91</v>
      </c>
      <c r="D52" t="s">
        <v>40</v>
      </c>
      <c r="E52" t="s">
        <v>29766</v>
      </c>
      <c r="F52">
        <v>30</v>
      </c>
    </row>
    <row r="53" spans="1:6" x14ac:dyDescent="0.25">
      <c r="A53" t="s">
        <v>45</v>
      </c>
      <c r="B53">
        <v>2012</v>
      </c>
      <c r="C53" t="s">
        <v>91</v>
      </c>
      <c r="D53" t="s">
        <v>102</v>
      </c>
      <c r="E53" t="s">
        <v>29767</v>
      </c>
      <c r="F53">
        <v>84</v>
      </c>
    </row>
    <row r="54" spans="1:6" x14ac:dyDescent="0.25">
      <c r="A54" t="s">
        <v>45</v>
      </c>
      <c r="B54">
        <v>2012</v>
      </c>
      <c r="C54" t="s">
        <v>91</v>
      </c>
      <c r="D54" t="s">
        <v>107</v>
      </c>
      <c r="E54" t="s">
        <v>29768</v>
      </c>
      <c r="F54">
        <v>30</v>
      </c>
    </row>
    <row r="55" spans="1:6" x14ac:dyDescent="0.25">
      <c r="A55" t="s">
        <v>45</v>
      </c>
      <c r="B55">
        <v>2012</v>
      </c>
      <c r="C55" t="s">
        <v>91</v>
      </c>
      <c r="D55" t="s">
        <v>39</v>
      </c>
      <c r="E55" t="s">
        <v>29769</v>
      </c>
      <c r="F55">
        <v>65</v>
      </c>
    </row>
    <row r="56" spans="1:6" x14ac:dyDescent="0.25">
      <c r="A56" t="s">
        <v>45</v>
      </c>
      <c r="B56">
        <v>2012</v>
      </c>
      <c r="C56" t="s">
        <v>91</v>
      </c>
      <c r="D56" t="s">
        <v>103</v>
      </c>
      <c r="E56" t="s">
        <v>29770</v>
      </c>
      <c r="F56">
        <v>997</v>
      </c>
    </row>
    <row r="57" spans="1:6" x14ac:dyDescent="0.25">
      <c r="A57" t="s">
        <v>45</v>
      </c>
      <c r="B57">
        <v>2012</v>
      </c>
      <c r="C57" t="s">
        <v>90</v>
      </c>
      <c r="D57" t="s">
        <v>38</v>
      </c>
      <c r="E57" t="s">
        <v>29771</v>
      </c>
      <c r="F57">
        <v>4</v>
      </c>
    </row>
    <row r="58" spans="1:6" x14ac:dyDescent="0.25">
      <c r="A58" t="s">
        <v>45</v>
      </c>
      <c r="B58">
        <v>2012</v>
      </c>
      <c r="C58" t="s">
        <v>90</v>
      </c>
      <c r="D58" t="s">
        <v>40</v>
      </c>
      <c r="E58" t="s">
        <v>29772</v>
      </c>
      <c r="F58">
        <v>20</v>
      </c>
    </row>
    <row r="59" spans="1:6" x14ac:dyDescent="0.25">
      <c r="A59" t="s">
        <v>45</v>
      </c>
      <c r="B59">
        <v>2012</v>
      </c>
      <c r="C59" t="s">
        <v>90</v>
      </c>
      <c r="D59" t="s">
        <v>102</v>
      </c>
      <c r="E59" t="s">
        <v>29773</v>
      </c>
      <c r="F59">
        <v>46</v>
      </c>
    </row>
    <row r="60" spans="1:6" x14ac:dyDescent="0.25">
      <c r="A60" t="s">
        <v>45</v>
      </c>
      <c r="B60">
        <v>2012</v>
      </c>
      <c r="C60" t="s">
        <v>90</v>
      </c>
      <c r="D60" t="s">
        <v>107</v>
      </c>
      <c r="E60" t="s">
        <v>29774</v>
      </c>
      <c r="F60">
        <v>13</v>
      </c>
    </row>
    <row r="61" spans="1:6" x14ac:dyDescent="0.25">
      <c r="A61" t="s">
        <v>45</v>
      </c>
      <c r="B61">
        <v>2012</v>
      </c>
      <c r="C61" t="s">
        <v>90</v>
      </c>
      <c r="D61" t="s">
        <v>39</v>
      </c>
      <c r="E61" t="s">
        <v>29775</v>
      </c>
      <c r="F61">
        <v>36</v>
      </c>
    </row>
    <row r="62" spans="1:6" x14ac:dyDescent="0.25">
      <c r="A62" t="s">
        <v>45</v>
      </c>
      <c r="B62">
        <v>2012</v>
      </c>
      <c r="C62" t="s">
        <v>90</v>
      </c>
      <c r="D62" t="s">
        <v>103</v>
      </c>
      <c r="E62" t="s">
        <v>29776</v>
      </c>
      <c r="F62">
        <v>486</v>
      </c>
    </row>
    <row r="63" spans="1:6" x14ac:dyDescent="0.25">
      <c r="A63" t="s">
        <v>45</v>
      </c>
      <c r="B63">
        <v>2012</v>
      </c>
      <c r="C63" t="s">
        <v>88</v>
      </c>
      <c r="D63" t="s">
        <v>38</v>
      </c>
      <c r="E63" t="s">
        <v>29777</v>
      </c>
      <c r="F63">
        <v>16</v>
      </c>
    </row>
    <row r="64" spans="1:6" x14ac:dyDescent="0.25">
      <c r="A64" t="s">
        <v>45</v>
      </c>
      <c r="B64">
        <v>2012</v>
      </c>
      <c r="C64" t="s">
        <v>88</v>
      </c>
      <c r="D64" t="s">
        <v>40</v>
      </c>
      <c r="E64" t="s">
        <v>29778</v>
      </c>
      <c r="F64">
        <v>12</v>
      </c>
    </row>
    <row r="65" spans="1:6" x14ac:dyDescent="0.25">
      <c r="A65" t="s">
        <v>45</v>
      </c>
      <c r="B65">
        <v>2012</v>
      </c>
      <c r="C65" t="s">
        <v>88</v>
      </c>
      <c r="D65" t="s">
        <v>102</v>
      </c>
      <c r="E65" t="s">
        <v>29779</v>
      </c>
      <c r="F65">
        <v>20</v>
      </c>
    </row>
    <row r="66" spans="1:6" x14ac:dyDescent="0.25">
      <c r="A66" t="s">
        <v>45</v>
      </c>
      <c r="B66">
        <v>2012</v>
      </c>
      <c r="C66" t="s">
        <v>88</v>
      </c>
      <c r="D66" t="s">
        <v>107</v>
      </c>
      <c r="E66" t="s">
        <v>29780</v>
      </c>
      <c r="F66">
        <v>10</v>
      </c>
    </row>
    <row r="67" spans="1:6" x14ac:dyDescent="0.25">
      <c r="A67" t="s">
        <v>45</v>
      </c>
      <c r="B67">
        <v>2012</v>
      </c>
      <c r="C67" t="s">
        <v>88</v>
      </c>
      <c r="D67" t="s">
        <v>39</v>
      </c>
      <c r="E67" t="s">
        <v>29781</v>
      </c>
      <c r="F67">
        <v>20</v>
      </c>
    </row>
    <row r="68" spans="1:6" x14ac:dyDescent="0.25">
      <c r="A68" t="s">
        <v>45</v>
      </c>
      <c r="B68">
        <v>2012</v>
      </c>
      <c r="C68" t="s">
        <v>88</v>
      </c>
      <c r="D68" t="s">
        <v>103</v>
      </c>
      <c r="E68" t="s">
        <v>29782</v>
      </c>
      <c r="F68">
        <v>212</v>
      </c>
    </row>
    <row r="69" spans="1:6" x14ac:dyDescent="0.25">
      <c r="A69" t="s">
        <v>45</v>
      </c>
      <c r="B69">
        <v>2012</v>
      </c>
      <c r="C69" t="s">
        <v>89</v>
      </c>
      <c r="D69" t="s">
        <v>38</v>
      </c>
      <c r="E69" t="s">
        <v>29783</v>
      </c>
      <c r="F69">
        <v>11</v>
      </c>
    </row>
    <row r="70" spans="1:6" x14ac:dyDescent="0.25">
      <c r="A70" t="s">
        <v>45</v>
      </c>
      <c r="B70">
        <v>2012</v>
      </c>
      <c r="C70" t="s">
        <v>89</v>
      </c>
      <c r="D70" t="s">
        <v>40</v>
      </c>
      <c r="E70" t="s">
        <v>29784</v>
      </c>
      <c r="F70">
        <v>12</v>
      </c>
    </row>
    <row r="71" spans="1:6" x14ac:dyDescent="0.25">
      <c r="A71" t="s">
        <v>45</v>
      </c>
      <c r="B71">
        <v>2012</v>
      </c>
      <c r="C71" t="s">
        <v>89</v>
      </c>
      <c r="D71" t="s">
        <v>102</v>
      </c>
      <c r="E71" t="s">
        <v>29785</v>
      </c>
      <c r="F71">
        <v>27</v>
      </c>
    </row>
    <row r="72" spans="1:6" x14ac:dyDescent="0.25">
      <c r="A72" t="s">
        <v>45</v>
      </c>
      <c r="B72">
        <v>2012</v>
      </c>
      <c r="C72" t="s">
        <v>89</v>
      </c>
      <c r="D72" t="s">
        <v>107</v>
      </c>
      <c r="E72" t="s">
        <v>29786</v>
      </c>
      <c r="F72">
        <v>13</v>
      </c>
    </row>
    <row r="73" spans="1:6" x14ac:dyDescent="0.25">
      <c r="A73" t="s">
        <v>45</v>
      </c>
      <c r="B73">
        <v>2012</v>
      </c>
      <c r="C73" t="s">
        <v>89</v>
      </c>
      <c r="D73" t="s">
        <v>39</v>
      </c>
      <c r="E73" t="s">
        <v>29787</v>
      </c>
      <c r="F73">
        <v>28</v>
      </c>
    </row>
    <row r="74" spans="1:6" x14ac:dyDescent="0.25">
      <c r="A74" t="s">
        <v>45</v>
      </c>
      <c r="B74">
        <v>2012</v>
      </c>
      <c r="C74" t="s">
        <v>89</v>
      </c>
      <c r="D74" t="s">
        <v>103</v>
      </c>
      <c r="E74" t="s">
        <v>29788</v>
      </c>
      <c r="F74">
        <v>341</v>
      </c>
    </row>
    <row r="75" spans="1:6" x14ac:dyDescent="0.25">
      <c r="A75" t="s">
        <v>45</v>
      </c>
      <c r="B75">
        <v>2013</v>
      </c>
      <c r="C75" t="s">
        <v>91</v>
      </c>
      <c r="D75" t="s">
        <v>38</v>
      </c>
      <c r="E75" t="s">
        <v>29789</v>
      </c>
      <c r="F75">
        <v>25</v>
      </c>
    </row>
    <row r="76" spans="1:6" x14ac:dyDescent="0.25">
      <c r="A76" t="s">
        <v>45</v>
      </c>
      <c r="B76">
        <v>2013</v>
      </c>
      <c r="C76" t="s">
        <v>91</v>
      </c>
      <c r="D76" t="s">
        <v>40</v>
      </c>
      <c r="E76" t="s">
        <v>29790</v>
      </c>
      <c r="F76">
        <v>35</v>
      </c>
    </row>
    <row r="77" spans="1:6" x14ac:dyDescent="0.25">
      <c r="A77" t="s">
        <v>45</v>
      </c>
      <c r="B77">
        <v>2013</v>
      </c>
      <c r="C77" t="s">
        <v>91</v>
      </c>
      <c r="D77" t="s">
        <v>102</v>
      </c>
      <c r="E77" t="s">
        <v>29791</v>
      </c>
      <c r="F77">
        <v>76</v>
      </c>
    </row>
    <row r="78" spans="1:6" x14ac:dyDescent="0.25">
      <c r="A78" t="s">
        <v>45</v>
      </c>
      <c r="B78">
        <v>2013</v>
      </c>
      <c r="C78" t="s">
        <v>91</v>
      </c>
      <c r="D78" t="s">
        <v>107</v>
      </c>
      <c r="E78" t="s">
        <v>29792</v>
      </c>
      <c r="F78">
        <v>25</v>
      </c>
    </row>
    <row r="79" spans="1:6" x14ac:dyDescent="0.25">
      <c r="A79" t="s">
        <v>45</v>
      </c>
      <c r="B79">
        <v>2013</v>
      </c>
      <c r="C79" t="s">
        <v>91</v>
      </c>
      <c r="D79" t="s">
        <v>39</v>
      </c>
      <c r="E79" t="s">
        <v>29793</v>
      </c>
      <c r="F79">
        <v>61</v>
      </c>
    </row>
    <row r="80" spans="1:6" x14ac:dyDescent="0.25">
      <c r="A80" t="s">
        <v>45</v>
      </c>
      <c r="B80">
        <v>2013</v>
      </c>
      <c r="C80" t="s">
        <v>91</v>
      </c>
      <c r="D80" t="s">
        <v>103</v>
      </c>
      <c r="E80" t="s">
        <v>29794</v>
      </c>
      <c r="F80">
        <v>982</v>
      </c>
    </row>
    <row r="81" spans="1:6" x14ac:dyDescent="0.25">
      <c r="A81" t="s">
        <v>45</v>
      </c>
      <c r="B81">
        <v>2013</v>
      </c>
      <c r="C81" t="s">
        <v>90</v>
      </c>
      <c r="D81" t="s">
        <v>38</v>
      </c>
      <c r="E81" t="s">
        <v>29795</v>
      </c>
      <c r="F81">
        <v>14</v>
      </c>
    </row>
    <row r="82" spans="1:6" x14ac:dyDescent="0.25">
      <c r="A82" t="s">
        <v>45</v>
      </c>
      <c r="B82">
        <v>2013</v>
      </c>
      <c r="C82" t="s">
        <v>90</v>
      </c>
      <c r="D82" t="s">
        <v>40</v>
      </c>
      <c r="E82" t="s">
        <v>29796</v>
      </c>
      <c r="F82">
        <v>17</v>
      </c>
    </row>
    <row r="83" spans="1:6" x14ac:dyDescent="0.25">
      <c r="A83" t="s">
        <v>45</v>
      </c>
      <c r="B83">
        <v>2013</v>
      </c>
      <c r="C83" t="s">
        <v>90</v>
      </c>
      <c r="D83" t="s">
        <v>102</v>
      </c>
      <c r="E83" t="s">
        <v>29797</v>
      </c>
      <c r="F83">
        <v>56</v>
      </c>
    </row>
    <row r="84" spans="1:6" x14ac:dyDescent="0.25">
      <c r="A84" t="s">
        <v>45</v>
      </c>
      <c r="B84">
        <v>2013</v>
      </c>
      <c r="C84" t="s">
        <v>90</v>
      </c>
      <c r="D84" t="s">
        <v>107</v>
      </c>
      <c r="E84" t="s">
        <v>29798</v>
      </c>
      <c r="F84">
        <v>11</v>
      </c>
    </row>
    <row r="85" spans="1:6" x14ac:dyDescent="0.25">
      <c r="A85" t="s">
        <v>45</v>
      </c>
      <c r="B85">
        <v>2013</v>
      </c>
      <c r="C85" t="s">
        <v>90</v>
      </c>
      <c r="D85" t="s">
        <v>39</v>
      </c>
      <c r="E85" t="s">
        <v>29799</v>
      </c>
      <c r="F85">
        <v>27</v>
      </c>
    </row>
    <row r="86" spans="1:6" x14ac:dyDescent="0.25">
      <c r="A86" t="s">
        <v>45</v>
      </c>
      <c r="B86">
        <v>2013</v>
      </c>
      <c r="C86" t="s">
        <v>90</v>
      </c>
      <c r="D86" t="s">
        <v>103</v>
      </c>
      <c r="E86" t="s">
        <v>29800</v>
      </c>
      <c r="F86">
        <v>477</v>
      </c>
    </row>
    <row r="87" spans="1:6" x14ac:dyDescent="0.25">
      <c r="A87" t="s">
        <v>45</v>
      </c>
      <c r="B87">
        <v>2013</v>
      </c>
      <c r="C87" t="s">
        <v>88</v>
      </c>
      <c r="D87" t="s">
        <v>38</v>
      </c>
      <c r="E87" t="s">
        <v>29801</v>
      </c>
      <c r="F87">
        <v>11</v>
      </c>
    </row>
    <row r="88" spans="1:6" x14ac:dyDescent="0.25">
      <c r="A88" t="s">
        <v>45</v>
      </c>
      <c r="B88">
        <v>2013</v>
      </c>
      <c r="C88" t="s">
        <v>88</v>
      </c>
      <c r="D88" t="s">
        <v>40</v>
      </c>
      <c r="E88" t="s">
        <v>29802</v>
      </c>
      <c r="F88">
        <v>19</v>
      </c>
    </row>
    <row r="89" spans="1:6" x14ac:dyDescent="0.25">
      <c r="A89" t="s">
        <v>45</v>
      </c>
      <c r="B89">
        <v>2013</v>
      </c>
      <c r="C89" t="s">
        <v>88</v>
      </c>
      <c r="D89" t="s">
        <v>102</v>
      </c>
      <c r="E89" t="s">
        <v>29803</v>
      </c>
      <c r="F89">
        <v>24</v>
      </c>
    </row>
    <row r="90" spans="1:6" x14ac:dyDescent="0.25">
      <c r="A90" t="s">
        <v>45</v>
      </c>
      <c r="B90">
        <v>2013</v>
      </c>
      <c r="C90" t="s">
        <v>88</v>
      </c>
      <c r="D90" t="s">
        <v>107</v>
      </c>
      <c r="E90" t="s">
        <v>29804</v>
      </c>
      <c r="F90">
        <v>8</v>
      </c>
    </row>
    <row r="91" spans="1:6" x14ac:dyDescent="0.25">
      <c r="A91" t="s">
        <v>45</v>
      </c>
      <c r="B91">
        <v>2013</v>
      </c>
      <c r="C91" t="s">
        <v>88</v>
      </c>
      <c r="D91" t="s">
        <v>39</v>
      </c>
      <c r="E91" t="s">
        <v>29805</v>
      </c>
      <c r="F91">
        <v>12</v>
      </c>
    </row>
    <row r="92" spans="1:6" x14ac:dyDescent="0.25">
      <c r="A92" t="s">
        <v>45</v>
      </c>
      <c r="B92">
        <v>2013</v>
      </c>
      <c r="C92" t="s">
        <v>88</v>
      </c>
      <c r="D92" t="s">
        <v>103</v>
      </c>
      <c r="E92" t="s">
        <v>29806</v>
      </c>
      <c r="F92">
        <v>195</v>
      </c>
    </row>
    <row r="93" spans="1:6" x14ac:dyDescent="0.25">
      <c r="A93" t="s">
        <v>45</v>
      </c>
      <c r="B93">
        <v>2013</v>
      </c>
      <c r="C93" t="s">
        <v>89</v>
      </c>
      <c r="D93" t="s">
        <v>38</v>
      </c>
      <c r="E93" t="s">
        <v>29807</v>
      </c>
      <c r="F93">
        <v>15</v>
      </c>
    </row>
    <row r="94" spans="1:6" x14ac:dyDescent="0.25">
      <c r="A94" t="s">
        <v>45</v>
      </c>
      <c r="B94">
        <v>2013</v>
      </c>
      <c r="C94" t="s">
        <v>89</v>
      </c>
      <c r="D94" t="s">
        <v>40</v>
      </c>
      <c r="E94" t="s">
        <v>29808</v>
      </c>
      <c r="F94">
        <v>12</v>
      </c>
    </row>
    <row r="95" spans="1:6" x14ac:dyDescent="0.25">
      <c r="A95" t="s">
        <v>45</v>
      </c>
      <c r="B95">
        <v>2013</v>
      </c>
      <c r="C95" t="s">
        <v>89</v>
      </c>
      <c r="D95" t="s">
        <v>102</v>
      </c>
      <c r="E95" t="s">
        <v>29809</v>
      </c>
      <c r="F95">
        <v>44</v>
      </c>
    </row>
    <row r="96" spans="1:6" x14ac:dyDescent="0.25">
      <c r="A96" t="s">
        <v>45</v>
      </c>
      <c r="B96">
        <v>2013</v>
      </c>
      <c r="C96" t="s">
        <v>89</v>
      </c>
      <c r="D96" t="s">
        <v>107</v>
      </c>
      <c r="E96" t="s">
        <v>29810</v>
      </c>
      <c r="F96">
        <v>9</v>
      </c>
    </row>
    <row r="97" spans="1:6" x14ac:dyDescent="0.25">
      <c r="A97" t="s">
        <v>45</v>
      </c>
      <c r="B97">
        <v>2013</v>
      </c>
      <c r="C97" t="s">
        <v>89</v>
      </c>
      <c r="D97" t="s">
        <v>39</v>
      </c>
      <c r="E97" t="s">
        <v>29811</v>
      </c>
      <c r="F97">
        <v>23</v>
      </c>
    </row>
    <row r="98" spans="1:6" x14ac:dyDescent="0.25">
      <c r="A98" t="s">
        <v>45</v>
      </c>
      <c r="B98">
        <v>2013</v>
      </c>
      <c r="C98" t="s">
        <v>89</v>
      </c>
      <c r="D98" t="s">
        <v>103</v>
      </c>
      <c r="E98" t="s">
        <v>29812</v>
      </c>
      <c r="F98">
        <v>361</v>
      </c>
    </row>
    <row r="99" spans="1:6" x14ac:dyDescent="0.25">
      <c r="A99" t="s">
        <v>45</v>
      </c>
      <c r="B99">
        <v>2014</v>
      </c>
      <c r="C99" t="s">
        <v>91</v>
      </c>
      <c r="D99" t="s">
        <v>38</v>
      </c>
      <c r="E99" t="s">
        <v>29813</v>
      </c>
      <c r="F99">
        <v>25</v>
      </c>
    </row>
    <row r="100" spans="1:6" x14ac:dyDescent="0.25">
      <c r="A100" t="s">
        <v>45</v>
      </c>
      <c r="B100">
        <v>2014</v>
      </c>
      <c r="C100" t="s">
        <v>91</v>
      </c>
      <c r="D100" t="s">
        <v>40</v>
      </c>
      <c r="E100" t="s">
        <v>29814</v>
      </c>
      <c r="F100">
        <v>32</v>
      </c>
    </row>
    <row r="101" spans="1:6" x14ac:dyDescent="0.25">
      <c r="A101" t="s">
        <v>45</v>
      </c>
      <c r="B101">
        <v>2014</v>
      </c>
      <c r="C101" t="s">
        <v>91</v>
      </c>
      <c r="D101" t="s">
        <v>102</v>
      </c>
      <c r="E101" t="s">
        <v>29815</v>
      </c>
      <c r="F101">
        <v>104</v>
      </c>
    </row>
    <row r="102" spans="1:6" x14ac:dyDescent="0.25">
      <c r="A102" t="s">
        <v>45</v>
      </c>
      <c r="B102">
        <v>2014</v>
      </c>
      <c r="C102" t="s">
        <v>91</v>
      </c>
      <c r="D102" t="s">
        <v>107</v>
      </c>
      <c r="E102" t="s">
        <v>29816</v>
      </c>
      <c r="F102">
        <v>30</v>
      </c>
    </row>
    <row r="103" spans="1:6" x14ac:dyDescent="0.25">
      <c r="A103" t="s">
        <v>45</v>
      </c>
      <c r="B103">
        <v>2014</v>
      </c>
      <c r="C103" t="s">
        <v>91</v>
      </c>
      <c r="D103" t="s">
        <v>39</v>
      </c>
      <c r="E103" t="s">
        <v>29817</v>
      </c>
      <c r="F103">
        <v>51</v>
      </c>
    </row>
    <row r="104" spans="1:6" x14ac:dyDescent="0.25">
      <c r="A104" t="s">
        <v>45</v>
      </c>
      <c r="B104">
        <v>2014</v>
      </c>
      <c r="C104" t="s">
        <v>91</v>
      </c>
      <c r="D104" t="s">
        <v>103</v>
      </c>
      <c r="E104" t="s">
        <v>29818</v>
      </c>
      <c r="F104">
        <v>1021</v>
      </c>
    </row>
    <row r="105" spans="1:6" x14ac:dyDescent="0.25">
      <c r="A105" t="s">
        <v>45</v>
      </c>
      <c r="B105">
        <v>2014</v>
      </c>
      <c r="C105" t="s">
        <v>90</v>
      </c>
      <c r="D105" t="s">
        <v>38</v>
      </c>
      <c r="E105" t="s">
        <v>29819</v>
      </c>
      <c r="F105">
        <v>14</v>
      </c>
    </row>
    <row r="106" spans="1:6" x14ac:dyDescent="0.25">
      <c r="A106" t="s">
        <v>45</v>
      </c>
      <c r="B106">
        <v>2014</v>
      </c>
      <c r="C106" t="s">
        <v>90</v>
      </c>
      <c r="D106" t="s">
        <v>40</v>
      </c>
      <c r="E106" t="s">
        <v>29820</v>
      </c>
      <c r="F106">
        <v>14</v>
      </c>
    </row>
    <row r="107" spans="1:6" x14ac:dyDescent="0.25">
      <c r="A107" t="s">
        <v>45</v>
      </c>
      <c r="B107">
        <v>2014</v>
      </c>
      <c r="C107" t="s">
        <v>90</v>
      </c>
      <c r="D107" t="s">
        <v>102</v>
      </c>
      <c r="E107" t="s">
        <v>29821</v>
      </c>
      <c r="F107">
        <v>50</v>
      </c>
    </row>
    <row r="108" spans="1:6" x14ac:dyDescent="0.25">
      <c r="A108" t="s">
        <v>45</v>
      </c>
      <c r="B108">
        <v>2014</v>
      </c>
      <c r="C108" t="s">
        <v>90</v>
      </c>
      <c r="D108" t="s">
        <v>107</v>
      </c>
      <c r="E108" t="s">
        <v>29822</v>
      </c>
      <c r="F108">
        <v>14</v>
      </c>
    </row>
    <row r="109" spans="1:6" x14ac:dyDescent="0.25">
      <c r="A109" t="s">
        <v>45</v>
      </c>
      <c r="B109">
        <v>2014</v>
      </c>
      <c r="C109" t="s">
        <v>90</v>
      </c>
      <c r="D109" t="s">
        <v>39</v>
      </c>
      <c r="E109" t="s">
        <v>29823</v>
      </c>
      <c r="F109">
        <v>35</v>
      </c>
    </row>
    <row r="110" spans="1:6" x14ac:dyDescent="0.25">
      <c r="A110" t="s">
        <v>45</v>
      </c>
      <c r="B110">
        <v>2014</v>
      </c>
      <c r="C110" t="s">
        <v>90</v>
      </c>
      <c r="D110" t="s">
        <v>103</v>
      </c>
      <c r="E110" t="s">
        <v>29824</v>
      </c>
      <c r="F110">
        <v>486</v>
      </c>
    </row>
    <row r="111" spans="1:6" x14ac:dyDescent="0.25">
      <c r="A111" t="s">
        <v>45</v>
      </c>
      <c r="B111">
        <v>2014</v>
      </c>
      <c r="C111" t="s">
        <v>88</v>
      </c>
      <c r="D111" t="s">
        <v>38</v>
      </c>
      <c r="E111" t="s">
        <v>29825</v>
      </c>
      <c r="F111">
        <v>12</v>
      </c>
    </row>
    <row r="112" spans="1:6" x14ac:dyDescent="0.25">
      <c r="A112" t="s">
        <v>45</v>
      </c>
      <c r="B112">
        <v>2014</v>
      </c>
      <c r="C112" t="s">
        <v>88</v>
      </c>
      <c r="D112" t="s">
        <v>40</v>
      </c>
      <c r="E112" t="s">
        <v>29826</v>
      </c>
      <c r="F112">
        <v>12</v>
      </c>
    </row>
    <row r="113" spans="1:6" x14ac:dyDescent="0.25">
      <c r="A113" t="s">
        <v>45</v>
      </c>
      <c r="B113">
        <v>2014</v>
      </c>
      <c r="C113" t="s">
        <v>88</v>
      </c>
      <c r="D113" t="s">
        <v>102</v>
      </c>
      <c r="E113" t="s">
        <v>29827</v>
      </c>
      <c r="F113">
        <v>12</v>
      </c>
    </row>
    <row r="114" spans="1:6" x14ac:dyDescent="0.25">
      <c r="A114" t="s">
        <v>45</v>
      </c>
      <c r="B114">
        <v>2014</v>
      </c>
      <c r="C114" t="s">
        <v>88</v>
      </c>
      <c r="D114" t="s">
        <v>107</v>
      </c>
      <c r="E114" t="s">
        <v>29828</v>
      </c>
      <c r="F114">
        <v>10</v>
      </c>
    </row>
    <row r="115" spans="1:6" x14ac:dyDescent="0.25">
      <c r="A115" t="s">
        <v>45</v>
      </c>
      <c r="B115">
        <v>2014</v>
      </c>
      <c r="C115" t="s">
        <v>88</v>
      </c>
      <c r="D115" t="s">
        <v>39</v>
      </c>
      <c r="E115" t="s">
        <v>29829</v>
      </c>
      <c r="F115">
        <v>28</v>
      </c>
    </row>
    <row r="116" spans="1:6" x14ac:dyDescent="0.25">
      <c r="A116" t="s">
        <v>45</v>
      </c>
      <c r="B116">
        <v>2014</v>
      </c>
      <c r="C116" t="s">
        <v>88</v>
      </c>
      <c r="D116" t="s">
        <v>103</v>
      </c>
      <c r="E116" t="s">
        <v>29830</v>
      </c>
      <c r="F116">
        <v>221</v>
      </c>
    </row>
    <row r="117" spans="1:6" x14ac:dyDescent="0.25">
      <c r="A117" t="s">
        <v>45</v>
      </c>
      <c r="B117">
        <v>2014</v>
      </c>
      <c r="C117" t="s">
        <v>89</v>
      </c>
      <c r="D117" t="s">
        <v>38</v>
      </c>
      <c r="E117" t="s">
        <v>29831</v>
      </c>
      <c r="F117">
        <v>9</v>
      </c>
    </row>
    <row r="118" spans="1:6" x14ac:dyDescent="0.25">
      <c r="A118" t="s">
        <v>45</v>
      </c>
      <c r="B118">
        <v>2014</v>
      </c>
      <c r="C118" t="s">
        <v>89</v>
      </c>
      <c r="D118" t="s">
        <v>40</v>
      </c>
      <c r="E118" t="s">
        <v>29832</v>
      </c>
      <c r="F118">
        <v>10</v>
      </c>
    </row>
    <row r="119" spans="1:6" x14ac:dyDescent="0.25">
      <c r="A119" t="s">
        <v>45</v>
      </c>
      <c r="B119">
        <v>2014</v>
      </c>
      <c r="C119" t="s">
        <v>89</v>
      </c>
      <c r="D119" t="s">
        <v>102</v>
      </c>
      <c r="E119" t="s">
        <v>29833</v>
      </c>
      <c r="F119">
        <v>25</v>
      </c>
    </row>
    <row r="120" spans="1:6" x14ac:dyDescent="0.25">
      <c r="A120" t="s">
        <v>45</v>
      </c>
      <c r="B120">
        <v>2014</v>
      </c>
      <c r="C120" t="s">
        <v>89</v>
      </c>
      <c r="D120" t="s">
        <v>107</v>
      </c>
      <c r="E120" t="s">
        <v>29834</v>
      </c>
      <c r="F120">
        <v>5</v>
      </c>
    </row>
    <row r="121" spans="1:6" x14ac:dyDescent="0.25">
      <c r="A121" t="s">
        <v>45</v>
      </c>
      <c r="B121">
        <v>2014</v>
      </c>
      <c r="C121" t="s">
        <v>89</v>
      </c>
      <c r="D121" t="s">
        <v>39</v>
      </c>
      <c r="E121" t="s">
        <v>29835</v>
      </c>
      <c r="F121">
        <v>34</v>
      </c>
    </row>
    <row r="122" spans="1:6" x14ac:dyDescent="0.25">
      <c r="A122" t="s">
        <v>45</v>
      </c>
      <c r="B122">
        <v>2014</v>
      </c>
      <c r="C122" t="s">
        <v>89</v>
      </c>
      <c r="D122" t="s">
        <v>103</v>
      </c>
      <c r="E122" t="s">
        <v>29836</v>
      </c>
      <c r="F122">
        <v>373</v>
      </c>
    </row>
    <row r="123" spans="1:6" x14ac:dyDescent="0.25">
      <c r="A123" t="s">
        <v>148</v>
      </c>
      <c r="B123">
        <v>2010</v>
      </c>
      <c r="C123" t="s">
        <v>91</v>
      </c>
      <c r="D123" t="s">
        <v>38</v>
      </c>
      <c r="E123" t="s">
        <v>29837</v>
      </c>
      <c r="F123">
        <v>2</v>
      </c>
    </row>
    <row r="124" spans="1:6" x14ac:dyDescent="0.25">
      <c r="A124" t="s">
        <v>148</v>
      </c>
      <c r="B124">
        <v>2010</v>
      </c>
      <c r="C124" t="s">
        <v>91</v>
      </c>
      <c r="D124" t="s">
        <v>40</v>
      </c>
      <c r="E124" t="s">
        <v>29838</v>
      </c>
      <c r="F124">
        <v>2</v>
      </c>
    </row>
    <row r="125" spans="1:6" x14ac:dyDescent="0.25">
      <c r="A125" t="s">
        <v>148</v>
      </c>
      <c r="B125">
        <v>2010</v>
      </c>
      <c r="C125" t="s">
        <v>91</v>
      </c>
      <c r="D125" t="s">
        <v>102</v>
      </c>
      <c r="E125" t="s">
        <v>29839</v>
      </c>
      <c r="F125">
        <v>7</v>
      </c>
    </row>
    <row r="126" spans="1:6" x14ac:dyDescent="0.25">
      <c r="A126" t="s">
        <v>148</v>
      </c>
      <c r="B126">
        <v>2010</v>
      </c>
      <c r="C126" t="s">
        <v>91</v>
      </c>
      <c r="D126" t="s">
        <v>107</v>
      </c>
      <c r="E126" t="s">
        <v>29840</v>
      </c>
      <c r="F126">
        <v>9</v>
      </c>
    </row>
    <row r="127" spans="1:6" x14ac:dyDescent="0.25">
      <c r="A127" t="s">
        <v>148</v>
      </c>
      <c r="B127">
        <v>2010</v>
      </c>
      <c r="C127" t="s">
        <v>91</v>
      </c>
      <c r="D127" t="s">
        <v>103</v>
      </c>
      <c r="E127" t="s">
        <v>29841</v>
      </c>
      <c r="F127">
        <v>45</v>
      </c>
    </row>
    <row r="128" spans="1:6" x14ac:dyDescent="0.25">
      <c r="A128" t="s">
        <v>148</v>
      </c>
      <c r="B128">
        <v>2010</v>
      </c>
      <c r="C128" t="s">
        <v>90</v>
      </c>
      <c r="D128" t="s">
        <v>38</v>
      </c>
      <c r="E128" t="s">
        <v>29842</v>
      </c>
      <c r="F128">
        <v>8</v>
      </c>
    </row>
    <row r="129" spans="1:6" x14ac:dyDescent="0.25">
      <c r="A129" t="s">
        <v>148</v>
      </c>
      <c r="B129">
        <v>2010</v>
      </c>
      <c r="C129" t="s">
        <v>90</v>
      </c>
      <c r="D129" t="s">
        <v>40</v>
      </c>
      <c r="E129" t="s">
        <v>29843</v>
      </c>
      <c r="F129">
        <v>2</v>
      </c>
    </row>
    <row r="130" spans="1:6" x14ac:dyDescent="0.25">
      <c r="A130" t="s">
        <v>148</v>
      </c>
      <c r="B130">
        <v>2010</v>
      </c>
      <c r="C130" t="s">
        <v>90</v>
      </c>
      <c r="D130" t="s">
        <v>102</v>
      </c>
      <c r="E130" t="s">
        <v>29844</v>
      </c>
      <c r="F130">
        <v>35</v>
      </c>
    </row>
    <row r="131" spans="1:6" x14ac:dyDescent="0.25">
      <c r="A131" t="s">
        <v>148</v>
      </c>
      <c r="B131">
        <v>2010</v>
      </c>
      <c r="C131" t="s">
        <v>90</v>
      </c>
      <c r="D131" t="s">
        <v>107</v>
      </c>
      <c r="E131" t="s">
        <v>29845</v>
      </c>
      <c r="F131">
        <v>64</v>
      </c>
    </row>
    <row r="132" spans="1:6" x14ac:dyDescent="0.25">
      <c r="A132" t="s">
        <v>148</v>
      </c>
      <c r="B132">
        <v>2010</v>
      </c>
      <c r="C132" t="s">
        <v>90</v>
      </c>
      <c r="D132" t="s">
        <v>39</v>
      </c>
      <c r="E132" t="s">
        <v>29846</v>
      </c>
      <c r="F132">
        <v>2</v>
      </c>
    </row>
    <row r="133" spans="1:6" x14ac:dyDescent="0.25">
      <c r="A133" t="s">
        <v>148</v>
      </c>
      <c r="B133">
        <v>2010</v>
      </c>
      <c r="C133" t="s">
        <v>90</v>
      </c>
      <c r="D133" t="s">
        <v>103</v>
      </c>
      <c r="E133" t="s">
        <v>29847</v>
      </c>
      <c r="F133">
        <v>128</v>
      </c>
    </row>
    <row r="134" spans="1:6" x14ac:dyDescent="0.25">
      <c r="A134" t="s">
        <v>148</v>
      </c>
      <c r="B134">
        <v>2010</v>
      </c>
      <c r="C134" t="s">
        <v>88</v>
      </c>
      <c r="D134" t="s">
        <v>38</v>
      </c>
      <c r="E134" t="s">
        <v>29848</v>
      </c>
      <c r="F134">
        <v>1</v>
      </c>
    </row>
    <row r="135" spans="1:6" x14ac:dyDescent="0.25">
      <c r="A135" t="s">
        <v>148</v>
      </c>
      <c r="B135">
        <v>2010</v>
      </c>
      <c r="C135" t="s">
        <v>88</v>
      </c>
      <c r="D135" t="s">
        <v>102</v>
      </c>
      <c r="E135" t="s">
        <v>29849</v>
      </c>
      <c r="F135">
        <v>3</v>
      </c>
    </row>
    <row r="136" spans="1:6" x14ac:dyDescent="0.25">
      <c r="A136" t="s">
        <v>148</v>
      </c>
      <c r="B136">
        <v>2010</v>
      </c>
      <c r="C136" t="s">
        <v>88</v>
      </c>
      <c r="D136" t="s">
        <v>39</v>
      </c>
      <c r="E136" t="s">
        <v>29850</v>
      </c>
      <c r="F136">
        <v>1</v>
      </c>
    </row>
    <row r="137" spans="1:6" x14ac:dyDescent="0.25">
      <c r="A137" t="s">
        <v>148</v>
      </c>
      <c r="B137">
        <v>2010</v>
      </c>
      <c r="C137" t="s">
        <v>88</v>
      </c>
      <c r="D137" t="s">
        <v>103</v>
      </c>
      <c r="E137" t="s">
        <v>29851</v>
      </c>
      <c r="F137">
        <v>7</v>
      </c>
    </row>
    <row r="138" spans="1:6" x14ac:dyDescent="0.25">
      <c r="A138" t="s">
        <v>148</v>
      </c>
      <c r="B138">
        <v>2010</v>
      </c>
      <c r="C138" t="s">
        <v>89</v>
      </c>
      <c r="D138" t="s">
        <v>38</v>
      </c>
      <c r="E138" t="s">
        <v>29852</v>
      </c>
      <c r="F138">
        <v>6</v>
      </c>
    </row>
    <row r="139" spans="1:6" x14ac:dyDescent="0.25">
      <c r="A139" t="s">
        <v>148</v>
      </c>
      <c r="B139">
        <v>2010</v>
      </c>
      <c r="C139" t="s">
        <v>89</v>
      </c>
      <c r="D139" t="s">
        <v>102</v>
      </c>
      <c r="E139" t="s">
        <v>29853</v>
      </c>
      <c r="F139">
        <v>23</v>
      </c>
    </row>
    <row r="140" spans="1:6" x14ac:dyDescent="0.25">
      <c r="A140" t="s">
        <v>148</v>
      </c>
      <c r="B140">
        <v>2010</v>
      </c>
      <c r="C140" t="s">
        <v>89</v>
      </c>
      <c r="D140" t="s">
        <v>107</v>
      </c>
      <c r="E140" t="s">
        <v>29854</v>
      </c>
      <c r="F140">
        <v>48</v>
      </c>
    </row>
    <row r="141" spans="1:6" x14ac:dyDescent="0.25">
      <c r="A141" t="s">
        <v>148</v>
      </c>
      <c r="B141">
        <v>2010</v>
      </c>
      <c r="C141" t="s">
        <v>89</v>
      </c>
      <c r="D141" t="s">
        <v>39</v>
      </c>
      <c r="E141" t="s">
        <v>29855</v>
      </c>
      <c r="F141">
        <v>3</v>
      </c>
    </row>
    <row r="142" spans="1:6" x14ac:dyDescent="0.25">
      <c r="A142" t="s">
        <v>148</v>
      </c>
      <c r="B142">
        <v>2010</v>
      </c>
      <c r="C142" t="s">
        <v>89</v>
      </c>
      <c r="D142" t="s">
        <v>103</v>
      </c>
      <c r="E142" t="s">
        <v>29856</v>
      </c>
      <c r="F142">
        <v>69</v>
      </c>
    </row>
    <row r="143" spans="1:6" x14ac:dyDescent="0.25">
      <c r="A143" t="s">
        <v>148</v>
      </c>
      <c r="B143">
        <v>2011</v>
      </c>
      <c r="C143" t="s">
        <v>91</v>
      </c>
      <c r="D143" t="s">
        <v>38</v>
      </c>
      <c r="E143" t="s">
        <v>29857</v>
      </c>
      <c r="F143">
        <v>3</v>
      </c>
    </row>
    <row r="144" spans="1:6" x14ac:dyDescent="0.25">
      <c r="A144" t="s">
        <v>148</v>
      </c>
      <c r="B144">
        <v>2011</v>
      </c>
      <c r="C144" t="s">
        <v>91</v>
      </c>
      <c r="D144" t="s">
        <v>40</v>
      </c>
      <c r="E144" t="s">
        <v>29858</v>
      </c>
      <c r="F144">
        <v>2</v>
      </c>
    </row>
    <row r="145" spans="1:6" x14ac:dyDescent="0.25">
      <c r="A145" t="s">
        <v>148</v>
      </c>
      <c r="B145">
        <v>2011</v>
      </c>
      <c r="C145" t="s">
        <v>91</v>
      </c>
      <c r="D145" t="s">
        <v>102</v>
      </c>
      <c r="E145" t="s">
        <v>29859</v>
      </c>
      <c r="F145">
        <v>11</v>
      </c>
    </row>
    <row r="146" spans="1:6" x14ac:dyDescent="0.25">
      <c r="A146" t="s">
        <v>148</v>
      </c>
      <c r="B146">
        <v>2011</v>
      </c>
      <c r="C146" t="s">
        <v>91</v>
      </c>
      <c r="D146" t="s">
        <v>107</v>
      </c>
      <c r="E146" t="s">
        <v>29860</v>
      </c>
      <c r="F146">
        <v>9</v>
      </c>
    </row>
    <row r="147" spans="1:6" x14ac:dyDescent="0.25">
      <c r="A147" t="s">
        <v>148</v>
      </c>
      <c r="B147">
        <v>2011</v>
      </c>
      <c r="C147" t="s">
        <v>91</v>
      </c>
      <c r="D147" t="s">
        <v>39</v>
      </c>
      <c r="E147" t="s">
        <v>29861</v>
      </c>
      <c r="F147">
        <v>3</v>
      </c>
    </row>
    <row r="148" spans="1:6" x14ac:dyDescent="0.25">
      <c r="A148" t="s">
        <v>148</v>
      </c>
      <c r="B148">
        <v>2011</v>
      </c>
      <c r="C148" t="s">
        <v>91</v>
      </c>
      <c r="D148" t="s">
        <v>103</v>
      </c>
      <c r="E148" t="s">
        <v>29862</v>
      </c>
      <c r="F148">
        <v>33</v>
      </c>
    </row>
    <row r="149" spans="1:6" x14ac:dyDescent="0.25">
      <c r="A149" t="s">
        <v>148</v>
      </c>
      <c r="B149">
        <v>2011</v>
      </c>
      <c r="C149" t="s">
        <v>90</v>
      </c>
      <c r="D149" t="s">
        <v>38</v>
      </c>
      <c r="E149" t="s">
        <v>29863</v>
      </c>
      <c r="F149">
        <v>9</v>
      </c>
    </row>
    <row r="150" spans="1:6" x14ac:dyDescent="0.25">
      <c r="A150" t="s">
        <v>148</v>
      </c>
      <c r="B150">
        <v>2011</v>
      </c>
      <c r="C150" t="s">
        <v>90</v>
      </c>
      <c r="D150" t="s">
        <v>40</v>
      </c>
      <c r="E150" t="s">
        <v>29864</v>
      </c>
      <c r="F150">
        <v>24</v>
      </c>
    </row>
    <row r="151" spans="1:6" x14ac:dyDescent="0.25">
      <c r="A151" t="s">
        <v>148</v>
      </c>
      <c r="B151">
        <v>2011</v>
      </c>
      <c r="C151" t="s">
        <v>90</v>
      </c>
      <c r="D151" t="s">
        <v>102</v>
      </c>
      <c r="E151" t="s">
        <v>29865</v>
      </c>
      <c r="F151">
        <v>52</v>
      </c>
    </row>
    <row r="152" spans="1:6" x14ac:dyDescent="0.25">
      <c r="A152" t="s">
        <v>148</v>
      </c>
      <c r="B152">
        <v>2011</v>
      </c>
      <c r="C152" t="s">
        <v>90</v>
      </c>
      <c r="D152" t="s">
        <v>107</v>
      </c>
      <c r="E152" t="s">
        <v>29866</v>
      </c>
      <c r="F152">
        <v>50</v>
      </c>
    </row>
    <row r="153" spans="1:6" x14ac:dyDescent="0.25">
      <c r="A153" t="s">
        <v>148</v>
      </c>
      <c r="B153">
        <v>2011</v>
      </c>
      <c r="C153" t="s">
        <v>90</v>
      </c>
      <c r="D153" t="s">
        <v>39</v>
      </c>
      <c r="E153" t="s">
        <v>29867</v>
      </c>
      <c r="F153">
        <v>6</v>
      </c>
    </row>
    <row r="154" spans="1:6" x14ac:dyDescent="0.25">
      <c r="A154" t="s">
        <v>148</v>
      </c>
      <c r="B154">
        <v>2011</v>
      </c>
      <c r="C154" t="s">
        <v>90</v>
      </c>
      <c r="D154" t="s">
        <v>103</v>
      </c>
      <c r="E154" t="s">
        <v>29868</v>
      </c>
      <c r="F154">
        <v>154</v>
      </c>
    </row>
    <row r="155" spans="1:6" x14ac:dyDescent="0.25">
      <c r="A155" t="s">
        <v>148</v>
      </c>
      <c r="B155">
        <v>2011</v>
      </c>
      <c r="C155" t="s">
        <v>89</v>
      </c>
      <c r="D155" t="s">
        <v>38</v>
      </c>
      <c r="E155" t="s">
        <v>29869</v>
      </c>
      <c r="F155">
        <v>9</v>
      </c>
    </row>
    <row r="156" spans="1:6" x14ac:dyDescent="0.25">
      <c r="A156" t="s">
        <v>148</v>
      </c>
      <c r="B156">
        <v>2011</v>
      </c>
      <c r="C156" t="s">
        <v>89</v>
      </c>
      <c r="D156" t="s">
        <v>102</v>
      </c>
      <c r="E156" t="s">
        <v>29870</v>
      </c>
      <c r="F156">
        <v>29</v>
      </c>
    </row>
    <row r="157" spans="1:6" x14ac:dyDescent="0.25">
      <c r="A157" t="s">
        <v>148</v>
      </c>
      <c r="B157">
        <v>2011</v>
      </c>
      <c r="C157" t="s">
        <v>89</v>
      </c>
      <c r="D157" t="s">
        <v>107</v>
      </c>
      <c r="E157" t="s">
        <v>29871</v>
      </c>
      <c r="F157">
        <v>30</v>
      </c>
    </row>
    <row r="158" spans="1:6" x14ac:dyDescent="0.25">
      <c r="A158" t="s">
        <v>148</v>
      </c>
      <c r="B158">
        <v>2011</v>
      </c>
      <c r="C158" t="s">
        <v>89</v>
      </c>
      <c r="D158" t="s">
        <v>39</v>
      </c>
      <c r="E158" t="s">
        <v>29872</v>
      </c>
      <c r="F158">
        <v>2</v>
      </c>
    </row>
    <row r="159" spans="1:6" x14ac:dyDescent="0.25">
      <c r="A159" t="s">
        <v>148</v>
      </c>
      <c r="B159">
        <v>2011</v>
      </c>
      <c r="C159" t="s">
        <v>89</v>
      </c>
      <c r="D159" t="s">
        <v>103</v>
      </c>
      <c r="E159" t="s">
        <v>29873</v>
      </c>
      <c r="F159">
        <v>60</v>
      </c>
    </row>
    <row r="160" spans="1:6" x14ac:dyDescent="0.25">
      <c r="A160" t="s">
        <v>148</v>
      </c>
      <c r="B160">
        <v>2012</v>
      </c>
      <c r="C160" t="s">
        <v>91</v>
      </c>
      <c r="D160" t="s">
        <v>38</v>
      </c>
      <c r="E160" t="s">
        <v>29874</v>
      </c>
      <c r="F160">
        <v>5</v>
      </c>
    </row>
    <row r="161" spans="1:6" x14ac:dyDescent="0.25">
      <c r="A161" t="s">
        <v>148</v>
      </c>
      <c r="B161">
        <v>2012</v>
      </c>
      <c r="C161" t="s">
        <v>91</v>
      </c>
      <c r="D161" t="s">
        <v>40</v>
      </c>
      <c r="E161" t="s">
        <v>29875</v>
      </c>
      <c r="F161">
        <v>3</v>
      </c>
    </row>
    <row r="162" spans="1:6" x14ac:dyDescent="0.25">
      <c r="A162" t="s">
        <v>148</v>
      </c>
      <c r="B162">
        <v>2012</v>
      </c>
      <c r="C162" t="s">
        <v>91</v>
      </c>
      <c r="D162" t="s">
        <v>102</v>
      </c>
      <c r="E162" t="s">
        <v>29876</v>
      </c>
      <c r="F162">
        <v>5</v>
      </c>
    </row>
    <row r="163" spans="1:6" x14ac:dyDescent="0.25">
      <c r="A163" t="s">
        <v>148</v>
      </c>
      <c r="B163">
        <v>2012</v>
      </c>
      <c r="C163" t="s">
        <v>91</v>
      </c>
      <c r="D163" t="s">
        <v>107</v>
      </c>
      <c r="E163" t="s">
        <v>29877</v>
      </c>
      <c r="F163">
        <v>69</v>
      </c>
    </row>
    <row r="164" spans="1:6" x14ac:dyDescent="0.25">
      <c r="A164" t="s">
        <v>148</v>
      </c>
      <c r="B164">
        <v>2012</v>
      </c>
      <c r="C164" t="s">
        <v>91</v>
      </c>
      <c r="D164" t="s">
        <v>103</v>
      </c>
      <c r="E164" t="s">
        <v>29878</v>
      </c>
      <c r="F164">
        <v>37</v>
      </c>
    </row>
    <row r="165" spans="1:6" x14ac:dyDescent="0.25">
      <c r="A165" t="s">
        <v>148</v>
      </c>
      <c r="B165">
        <v>2012</v>
      </c>
      <c r="C165" t="s">
        <v>90</v>
      </c>
      <c r="D165" t="s">
        <v>38</v>
      </c>
      <c r="E165" t="s">
        <v>29879</v>
      </c>
      <c r="F165">
        <v>24</v>
      </c>
    </row>
    <row r="166" spans="1:6" x14ac:dyDescent="0.25">
      <c r="A166" t="s">
        <v>148</v>
      </c>
      <c r="B166">
        <v>2012</v>
      </c>
      <c r="C166" t="s">
        <v>90</v>
      </c>
      <c r="D166" t="s">
        <v>40</v>
      </c>
      <c r="E166" t="s">
        <v>29880</v>
      </c>
      <c r="F166">
        <v>5</v>
      </c>
    </row>
    <row r="167" spans="1:6" x14ac:dyDescent="0.25">
      <c r="A167" t="s">
        <v>148</v>
      </c>
      <c r="B167">
        <v>2012</v>
      </c>
      <c r="C167" t="s">
        <v>90</v>
      </c>
      <c r="D167" t="s">
        <v>102</v>
      </c>
      <c r="E167" t="s">
        <v>29881</v>
      </c>
      <c r="F167">
        <v>45</v>
      </c>
    </row>
    <row r="168" spans="1:6" x14ac:dyDescent="0.25">
      <c r="A168" t="s">
        <v>148</v>
      </c>
      <c r="B168">
        <v>2012</v>
      </c>
      <c r="C168" t="s">
        <v>90</v>
      </c>
      <c r="D168" t="s">
        <v>107</v>
      </c>
      <c r="E168" t="s">
        <v>29882</v>
      </c>
      <c r="F168">
        <v>69</v>
      </c>
    </row>
    <row r="169" spans="1:6" x14ac:dyDescent="0.25">
      <c r="A169" t="s">
        <v>148</v>
      </c>
      <c r="B169">
        <v>2012</v>
      </c>
      <c r="C169" t="s">
        <v>90</v>
      </c>
      <c r="D169" t="s">
        <v>39</v>
      </c>
      <c r="E169" t="s">
        <v>29883</v>
      </c>
      <c r="F169">
        <v>4</v>
      </c>
    </row>
    <row r="170" spans="1:6" x14ac:dyDescent="0.25">
      <c r="A170" t="s">
        <v>148</v>
      </c>
      <c r="B170">
        <v>2012</v>
      </c>
      <c r="C170" t="s">
        <v>90</v>
      </c>
      <c r="D170" t="s">
        <v>103</v>
      </c>
      <c r="E170" t="s">
        <v>29884</v>
      </c>
      <c r="F170">
        <v>146</v>
      </c>
    </row>
    <row r="171" spans="1:6" x14ac:dyDescent="0.25">
      <c r="A171" t="s">
        <v>148</v>
      </c>
      <c r="B171">
        <v>2012</v>
      </c>
      <c r="C171" t="s">
        <v>88</v>
      </c>
      <c r="D171" t="s">
        <v>107</v>
      </c>
      <c r="E171" t="s">
        <v>29885</v>
      </c>
      <c r="F171">
        <v>11</v>
      </c>
    </row>
    <row r="172" spans="1:6" x14ac:dyDescent="0.25">
      <c r="A172" t="s">
        <v>148</v>
      </c>
      <c r="B172">
        <v>2012</v>
      </c>
      <c r="C172" t="s">
        <v>89</v>
      </c>
      <c r="D172" t="s">
        <v>38</v>
      </c>
      <c r="E172" t="s">
        <v>29886</v>
      </c>
      <c r="F172">
        <v>13</v>
      </c>
    </row>
    <row r="173" spans="1:6" x14ac:dyDescent="0.25">
      <c r="A173" t="s">
        <v>148</v>
      </c>
      <c r="B173">
        <v>2012</v>
      </c>
      <c r="C173" t="s">
        <v>89</v>
      </c>
      <c r="D173" t="s">
        <v>40</v>
      </c>
      <c r="E173" t="s">
        <v>29887</v>
      </c>
      <c r="F173">
        <v>3</v>
      </c>
    </row>
    <row r="174" spans="1:6" x14ac:dyDescent="0.25">
      <c r="A174" t="s">
        <v>148</v>
      </c>
      <c r="B174">
        <v>2012</v>
      </c>
      <c r="C174" t="s">
        <v>89</v>
      </c>
      <c r="D174" t="s">
        <v>102</v>
      </c>
      <c r="E174" t="s">
        <v>29888</v>
      </c>
      <c r="F174">
        <v>13</v>
      </c>
    </row>
    <row r="175" spans="1:6" x14ac:dyDescent="0.25">
      <c r="A175" t="s">
        <v>148</v>
      </c>
      <c r="B175">
        <v>2012</v>
      </c>
      <c r="C175" t="s">
        <v>89</v>
      </c>
      <c r="D175" t="s">
        <v>107</v>
      </c>
      <c r="E175" t="s">
        <v>29889</v>
      </c>
      <c r="F175">
        <v>24</v>
      </c>
    </row>
    <row r="176" spans="1:6" x14ac:dyDescent="0.25">
      <c r="A176" t="s">
        <v>148</v>
      </c>
      <c r="B176">
        <v>2012</v>
      </c>
      <c r="C176" t="s">
        <v>89</v>
      </c>
      <c r="D176" t="s">
        <v>39</v>
      </c>
      <c r="E176" t="s">
        <v>29890</v>
      </c>
      <c r="F176">
        <v>2</v>
      </c>
    </row>
    <row r="177" spans="1:6" x14ac:dyDescent="0.25">
      <c r="A177" t="s">
        <v>148</v>
      </c>
      <c r="B177">
        <v>2012</v>
      </c>
      <c r="C177" t="s">
        <v>89</v>
      </c>
      <c r="D177" t="s">
        <v>103</v>
      </c>
      <c r="E177" t="s">
        <v>29891</v>
      </c>
      <c r="F177">
        <v>84</v>
      </c>
    </row>
    <row r="178" spans="1:6" x14ac:dyDescent="0.25">
      <c r="A178" t="s">
        <v>148</v>
      </c>
      <c r="B178">
        <v>2013</v>
      </c>
      <c r="C178" t="s">
        <v>91</v>
      </c>
      <c r="D178" t="s">
        <v>38</v>
      </c>
      <c r="E178" t="s">
        <v>29892</v>
      </c>
      <c r="F178">
        <v>18</v>
      </c>
    </row>
    <row r="179" spans="1:6" x14ac:dyDescent="0.25">
      <c r="A179" t="s">
        <v>148</v>
      </c>
      <c r="B179">
        <v>2013</v>
      </c>
      <c r="C179" t="s">
        <v>91</v>
      </c>
      <c r="D179" t="s">
        <v>40</v>
      </c>
      <c r="E179" t="s">
        <v>29893</v>
      </c>
      <c r="F179">
        <v>2</v>
      </c>
    </row>
    <row r="180" spans="1:6" x14ac:dyDescent="0.25">
      <c r="A180" t="s">
        <v>148</v>
      </c>
      <c r="B180">
        <v>2013</v>
      </c>
      <c r="C180" t="s">
        <v>91</v>
      </c>
      <c r="D180" t="s">
        <v>102</v>
      </c>
      <c r="E180" t="s">
        <v>29894</v>
      </c>
      <c r="F180">
        <v>17</v>
      </c>
    </row>
    <row r="181" spans="1:6" x14ac:dyDescent="0.25">
      <c r="A181" t="s">
        <v>148</v>
      </c>
      <c r="B181">
        <v>2013</v>
      </c>
      <c r="C181" t="s">
        <v>91</v>
      </c>
      <c r="D181" t="s">
        <v>107</v>
      </c>
      <c r="E181" t="s">
        <v>29895</v>
      </c>
      <c r="F181">
        <v>38</v>
      </c>
    </row>
    <row r="182" spans="1:6" x14ac:dyDescent="0.25">
      <c r="A182" t="s">
        <v>148</v>
      </c>
      <c r="B182">
        <v>2013</v>
      </c>
      <c r="C182" t="s">
        <v>91</v>
      </c>
      <c r="D182" t="s">
        <v>39</v>
      </c>
      <c r="E182" t="s">
        <v>29896</v>
      </c>
      <c r="F182">
        <v>6</v>
      </c>
    </row>
    <row r="183" spans="1:6" x14ac:dyDescent="0.25">
      <c r="A183" t="s">
        <v>148</v>
      </c>
      <c r="B183">
        <v>2013</v>
      </c>
      <c r="C183" t="s">
        <v>91</v>
      </c>
      <c r="D183" t="s">
        <v>103</v>
      </c>
      <c r="E183" t="s">
        <v>29897</v>
      </c>
      <c r="F183">
        <v>83</v>
      </c>
    </row>
    <row r="184" spans="1:6" x14ac:dyDescent="0.25">
      <c r="A184" t="s">
        <v>148</v>
      </c>
      <c r="B184">
        <v>2013</v>
      </c>
      <c r="C184" t="s">
        <v>90</v>
      </c>
      <c r="D184" t="s">
        <v>38</v>
      </c>
      <c r="E184" t="s">
        <v>29898</v>
      </c>
      <c r="F184">
        <v>41</v>
      </c>
    </row>
    <row r="185" spans="1:6" x14ac:dyDescent="0.25">
      <c r="A185" t="s">
        <v>148</v>
      </c>
      <c r="B185">
        <v>2013</v>
      </c>
      <c r="C185" t="s">
        <v>90</v>
      </c>
      <c r="D185" t="s">
        <v>40</v>
      </c>
      <c r="E185" t="s">
        <v>29899</v>
      </c>
      <c r="F185">
        <v>3</v>
      </c>
    </row>
    <row r="186" spans="1:6" x14ac:dyDescent="0.25">
      <c r="A186" t="s">
        <v>148</v>
      </c>
      <c r="B186">
        <v>2013</v>
      </c>
      <c r="C186" t="s">
        <v>90</v>
      </c>
      <c r="D186" t="s">
        <v>102</v>
      </c>
      <c r="E186" t="s">
        <v>29900</v>
      </c>
      <c r="F186">
        <v>39</v>
      </c>
    </row>
    <row r="187" spans="1:6" x14ac:dyDescent="0.25">
      <c r="A187" t="s">
        <v>148</v>
      </c>
      <c r="B187">
        <v>2013</v>
      </c>
      <c r="C187" t="s">
        <v>90</v>
      </c>
      <c r="D187" t="s">
        <v>107</v>
      </c>
      <c r="E187" t="s">
        <v>29901</v>
      </c>
      <c r="F187">
        <v>84</v>
      </c>
    </row>
    <row r="188" spans="1:6" x14ac:dyDescent="0.25">
      <c r="A188" t="s">
        <v>148</v>
      </c>
      <c r="B188">
        <v>2013</v>
      </c>
      <c r="C188" t="s">
        <v>90</v>
      </c>
      <c r="D188" t="s">
        <v>39</v>
      </c>
      <c r="E188" t="s">
        <v>29902</v>
      </c>
      <c r="F188">
        <v>7</v>
      </c>
    </row>
    <row r="189" spans="1:6" x14ac:dyDescent="0.25">
      <c r="A189" t="s">
        <v>148</v>
      </c>
      <c r="B189">
        <v>2013</v>
      </c>
      <c r="C189" t="s">
        <v>90</v>
      </c>
      <c r="D189" t="s">
        <v>103</v>
      </c>
      <c r="E189" t="s">
        <v>29903</v>
      </c>
      <c r="F189">
        <v>171</v>
      </c>
    </row>
    <row r="190" spans="1:6" x14ac:dyDescent="0.25">
      <c r="A190" t="s">
        <v>148</v>
      </c>
      <c r="B190">
        <v>2013</v>
      </c>
      <c r="C190" t="s">
        <v>88</v>
      </c>
      <c r="D190" t="s">
        <v>107</v>
      </c>
      <c r="E190" t="s">
        <v>29904</v>
      </c>
      <c r="F190">
        <v>2</v>
      </c>
    </row>
    <row r="191" spans="1:6" x14ac:dyDescent="0.25">
      <c r="A191" t="s">
        <v>148</v>
      </c>
      <c r="B191">
        <v>2013</v>
      </c>
      <c r="C191" t="s">
        <v>88</v>
      </c>
      <c r="D191" t="s">
        <v>103</v>
      </c>
      <c r="E191" t="s">
        <v>29905</v>
      </c>
      <c r="F191">
        <v>12</v>
      </c>
    </row>
    <row r="192" spans="1:6" x14ac:dyDescent="0.25">
      <c r="A192" t="s">
        <v>148</v>
      </c>
      <c r="B192">
        <v>2013</v>
      </c>
      <c r="C192" t="s">
        <v>89</v>
      </c>
      <c r="D192" t="s">
        <v>38</v>
      </c>
      <c r="E192" t="s">
        <v>29906</v>
      </c>
      <c r="F192">
        <v>13</v>
      </c>
    </row>
    <row r="193" spans="1:6" x14ac:dyDescent="0.25">
      <c r="A193" t="s">
        <v>148</v>
      </c>
      <c r="B193">
        <v>2013</v>
      </c>
      <c r="C193" t="s">
        <v>89</v>
      </c>
      <c r="D193" t="s">
        <v>40</v>
      </c>
      <c r="E193" t="s">
        <v>29907</v>
      </c>
      <c r="F193">
        <v>4</v>
      </c>
    </row>
    <row r="194" spans="1:6" x14ac:dyDescent="0.25">
      <c r="A194" t="s">
        <v>148</v>
      </c>
      <c r="B194">
        <v>2013</v>
      </c>
      <c r="C194" t="s">
        <v>89</v>
      </c>
      <c r="D194" t="s">
        <v>102</v>
      </c>
      <c r="E194" t="s">
        <v>29908</v>
      </c>
      <c r="F194">
        <v>22</v>
      </c>
    </row>
    <row r="195" spans="1:6" x14ac:dyDescent="0.25">
      <c r="A195" t="s">
        <v>148</v>
      </c>
      <c r="B195">
        <v>2013</v>
      </c>
      <c r="C195" t="s">
        <v>89</v>
      </c>
      <c r="D195" t="s">
        <v>107</v>
      </c>
      <c r="E195" t="s">
        <v>29909</v>
      </c>
      <c r="F195">
        <v>39</v>
      </c>
    </row>
    <row r="196" spans="1:6" x14ac:dyDescent="0.25">
      <c r="A196" t="s">
        <v>148</v>
      </c>
      <c r="B196">
        <v>2013</v>
      </c>
      <c r="C196" t="s">
        <v>89</v>
      </c>
      <c r="D196" t="s">
        <v>39</v>
      </c>
      <c r="E196" t="s">
        <v>29910</v>
      </c>
      <c r="F196">
        <v>2</v>
      </c>
    </row>
    <row r="197" spans="1:6" x14ac:dyDescent="0.25">
      <c r="A197" t="s">
        <v>148</v>
      </c>
      <c r="B197">
        <v>2013</v>
      </c>
      <c r="C197" t="s">
        <v>89</v>
      </c>
      <c r="D197" t="s">
        <v>103</v>
      </c>
      <c r="E197" t="s">
        <v>29911</v>
      </c>
      <c r="F197">
        <v>73</v>
      </c>
    </row>
    <row r="198" spans="1:6" x14ac:dyDescent="0.25">
      <c r="A198" t="s">
        <v>148</v>
      </c>
      <c r="B198">
        <v>2014</v>
      </c>
      <c r="C198" t="s">
        <v>91</v>
      </c>
      <c r="D198" t="s">
        <v>38</v>
      </c>
      <c r="E198" t="s">
        <v>29912</v>
      </c>
      <c r="F198">
        <v>11</v>
      </c>
    </row>
    <row r="199" spans="1:6" x14ac:dyDescent="0.25">
      <c r="A199" t="s">
        <v>148</v>
      </c>
      <c r="B199">
        <v>2014</v>
      </c>
      <c r="C199" t="s">
        <v>91</v>
      </c>
      <c r="D199" t="s">
        <v>40</v>
      </c>
      <c r="E199" t="s">
        <v>29913</v>
      </c>
      <c r="F199">
        <v>4</v>
      </c>
    </row>
    <row r="200" spans="1:6" x14ac:dyDescent="0.25">
      <c r="A200" t="s">
        <v>148</v>
      </c>
      <c r="B200">
        <v>2014</v>
      </c>
      <c r="C200" t="s">
        <v>91</v>
      </c>
      <c r="D200" t="s">
        <v>102</v>
      </c>
      <c r="E200" t="s">
        <v>29914</v>
      </c>
      <c r="F200">
        <v>71</v>
      </c>
    </row>
    <row r="201" spans="1:6" x14ac:dyDescent="0.25">
      <c r="A201" t="s">
        <v>148</v>
      </c>
      <c r="B201">
        <v>2014</v>
      </c>
      <c r="C201" t="s">
        <v>91</v>
      </c>
      <c r="D201" t="s">
        <v>107</v>
      </c>
      <c r="E201" t="s">
        <v>29915</v>
      </c>
      <c r="F201">
        <v>35</v>
      </c>
    </row>
    <row r="202" spans="1:6" x14ac:dyDescent="0.25">
      <c r="A202" t="s">
        <v>148</v>
      </c>
      <c r="B202">
        <v>2014</v>
      </c>
      <c r="C202" t="s">
        <v>91</v>
      </c>
      <c r="D202" t="s">
        <v>39</v>
      </c>
      <c r="E202" t="s">
        <v>29916</v>
      </c>
      <c r="F202">
        <v>2</v>
      </c>
    </row>
    <row r="203" spans="1:6" x14ac:dyDescent="0.25">
      <c r="A203" t="s">
        <v>148</v>
      </c>
      <c r="B203">
        <v>2014</v>
      </c>
      <c r="C203" t="s">
        <v>91</v>
      </c>
      <c r="D203" t="s">
        <v>103</v>
      </c>
      <c r="E203" t="s">
        <v>29917</v>
      </c>
      <c r="F203">
        <v>67</v>
      </c>
    </row>
    <row r="204" spans="1:6" x14ac:dyDescent="0.25">
      <c r="A204" t="s">
        <v>148</v>
      </c>
      <c r="B204">
        <v>2014</v>
      </c>
      <c r="C204" t="s">
        <v>90</v>
      </c>
      <c r="D204" t="s">
        <v>38</v>
      </c>
      <c r="E204" t="s">
        <v>29918</v>
      </c>
      <c r="F204">
        <v>34</v>
      </c>
    </row>
    <row r="205" spans="1:6" x14ac:dyDescent="0.25">
      <c r="A205" t="s">
        <v>148</v>
      </c>
      <c r="B205">
        <v>2014</v>
      </c>
      <c r="C205" t="s">
        <v>90</v>
      </c>
      <c r="D205" t="s">
        <v>40</v>
      </c>
      <c r="E205" t="s">
        <v>29919</v>
      </c>
      <c r="F205">
        <v>9</v>
      </c>
    </row>
    <row r="206" spans="1:6" x14ac:dyDescent="0.25">
      <c r="A206" t="s">
        <v>148</v>
      </c>
      <c r="B206">
        <v>2014</v>
      </c>
      <c r="C206" t="s">
        <v>90</v>
      </c>
      <c r="D206" t="s">
        <v>102</v>
      </c>
      <c r="E206" t="s">
        <v>29920</v>
      </c>
      <c r="F206">
        <v>66</v>
      </c>
    </row>
    <row r="207" spans="1:6" x14ac:dyDescent="0.25">
      <c r="A207" t="s">
        <v>148</v>
      </c>
      <c r="B207">
        <v>2014</v>
      </c>
      <c r="C207" t="s">
        <v>90</v>
      </c>
      <c r="D207" t="s">
        <v>107</v>
      </c>
      <c r="E207" t="s">
        <v>29921</v>
      </c>
      <c r="F207">
        <v>73</v>
      </c>
    </row>
    <row r="208" spans="1:6" x14ac:dyDescent="0.25">
      <c r="A208" t="s">
        <v>148</v>
      </c>
      <c r="B208">
        <v>2014</v>
      </c>
      <c r="C208" t="s">
        <v>90</v>
      </c>
      <c r="D208" t="s">
        <v>39</v>
      </c>
      <c r="E208" t="s">
        <v>29922</v>
      </c>
      <c r="F208">
        <v>7</v>
      </c>
    </row>
    <row r="209" spans="1:6" x14ac:dyDescent="0.25">
      <c r="A209" t="s">
        <v>148</v>
      </c>
      <c r="B209">
        <v>2014</v>
      </c>
      <c r="C209" t="s">
        <v>90</v>
      </c>
      <c r="D209" t="s">
        <v>103</v>
      </c>
      <c r="E209" t="s">
        <v>29923</v>
      </c>
      <c r="F209">
        <v>200</v>
      </c>
    </row>
    <row r="210" spans="1:6" x14ac:dyDescent="0.25">
      <c r="A210" t="s">
        <v>148</v>
      </c>
      <c r="B210">
        <v>2014</v>
      </c>
      <c r="C210" t="s">
        <v>88</v>
      </c>
      <c r="D210" t="s">
        <v>102</v>
      </c>
      <c r="E210" t="s">
        <v>29924</v>
      </c>
      <c r="F210">
        <v>1</v>
      </c>
    </row>
    <row r="211" spans="1:6" x14ac:dyDescent="0.25">
      <c r="A211" t="s">
        <v>148</v>
      </c>
      <c r="B211">
        <v>2014</v>
      </c>
      <c r="C211" t="s">
        <v>88</v>
      </c>
      <c r="D211" t="s">
        <v>107</v>
      </c>
      <c r="E211" t="s">
        <v>29925</v>
      </c>
      <c r="F211">
        <v>9</v>
      </c>
    </row>
    <row r="212" spans="1:6" x14ac:dyDescent="0.25">
      <c r="A212" t="s">
        <v>148</v>
      </c>
      <c r="B212">
        <v>2014</v>
      </c>
      <c r="C212" t="s">
        <v>88</v>
      </c>
      <c r="D212" t="s">
        <v>103</v>
      </c>
      <c r="E212" t="s">
        <v>29926</v>
      </c>
      <c r="F212">
        <v>13</v>
      </c>
    </row>
    <row r="213" spans="1:6" x14ac:dyDescent="0.25">
      <c r="A213" t="s">
        <v>148</v>
      </c>
      <c r="B213">
        <v>2014</v>
      </c>
      <c r="C213" t="s">
        <v>89</v>
      </c>
      <c r="D213" t="s">
        <v>38</v>
      </c>
      <c r="E213" t="s">
        <v>29927</v>
      </c>
      <c r="F213">
        <v>12</v>
      </c>
    </row>
    <row r="214" spans="1:6" x14ac:dyDescent="0.25">
      <c r="A214" t="s">
        <v>148</v>
      </c>
      <c r="B214">
        <v>2014</v>
      </c>
      <c r="C214" t="s">
        <v>89</v>
      </c>
      <c r="D214" t="s">
        <v>40</v>
      </c>
      <c r="E214" t="s">
        <v>29928</v>
      </c>
      <c r="F214">
        <v>4</v>
      </c>
    </row>
    <row r="215" spans="1:6" x14ac:dyDescent="0.25">
      <c r="A215" t="s">
        <v>148</v>
      </c>
      <c r="B215">
        <v>2014</v>
      </c>
      <c r="C215" t="s">
        <v>89</v>
      </c>
      <c r="D215" t="s">
        <v>102</v>
      </c>
      <c r="E215" t="s">
        <v>29929</v>
      </c>
      <c r="F215">
        <v>31</v>
      </c>
    </row>
    <row r="216" spans="1:6" x14ac:dyDescent="0.25">
      <c r="A216" t="s">
        <v>148</v>
      </c>
      <c r="B216">
        <v>2014</v>
      </c>
      <c r="C216" t="s">
        <v>89</v>
      </c>
      <c r="D216" t="s">
        <v>107</v>
      </c>
      <c r="E216" t="s">
        <v>29930</v>
      </c>
      <c r="F216">
        <v>29</v>
      </c>
    </row>
    <row r="217" spans="1:6" x14ac:dyDescent="0.25">
      <c r="A217" t="s">
        <v>148</v>
      </c>
      <c r="B217">
        <v>2014</v>
      </c>
      <c r="C217" t="s">
        <v>89</v>
      </c>
      <c r="D217" t="s">
        <v>39</v>
      </c>
      <c r="E217" t="s">
        <v>29931</v>
      </c>
      <c r="F217">
        <v>1</v>
      </c>
    </row>
    <row r="218" spans="1:6" x14ac:dyDescent="0.25">
      <c r="A218" t="s">
        <v>148</v>
      </c>
      <c r="B218">
        <v>2014</v>
      </c>
      <c r="C218" t="s">
        <v>89</v>
      </c>
      <c r="D218" t="s">
        <v>103</v>
      </c>
      <c r="E218" t="s">
        <v>29932</v>
      </c>
      <c r="F218">
        <v>63</v>
      </c>
    </row>
    <row r="219" spans="1:6" x14ac:dyDescent="0.25">
      <c r="A219" t="s">
        <v>149</v>
      </c>
      <c r="B219">
        <v>2010</v>
      </c>
      <c r="C219" t="s">
        <v>91</v>
      </c>
      <c r="D219" t="s">
        <v>38</v>
      </c>
      <c r="E219" t="s">
        <v>29933</v>
      </c>
      <c r="F219">
        <v>27</v>
      </c>
    </row>
    <row r="220" spans="1:6" x14ac:dyDescent="0.25">
      <c r="A220" t="s">
        <v>149</v>
      </c>
      <c r="B220">
        <v>2010</v>
      </c>
      <c r="C220" t="s">
        <v>91</v>
      </c>
      <c r="D220" t="s">
        <v>40</v>
      </c>
      <c r="E220" t="s">
        <v>29934</v>
      </c>
      <c r="F220">
        <v>11</v>
      </c>
    </row>
    <row r="221" spans="1:6" x14ac:dyDescent="0.25">
      <c r="A221" t="s">
        <v>149</v>
      </c>
      <c r="B221">
        <v>2010</v>
      </c>
      <c r="C221" t="s">
        <v>91</v>
      </c>
      <c r="D221" t="s">
        <v>102</v>
      </c>
      <c r="E221" t="s">
        <v>29935</v>
      </c>
      <c r="F221">
        <v>185</v>
      </c>
    </row>
    <row r="222" spans="1:6" x14ac:dyDescent="0.25">
      <c r="A222" t="s">
        <v>149</v>
      </c>
      <c r="B222">
        <v>2010</v>
      </c>
      <c r="C222" t="s">
        <v>91</v>
      </c>
      <c r="D222" t="s">
        <v>107</v>
      </c>
      <c r="E222" t="s">
        <v>29936</v>
      </c>
      <c r="F222">
        <v>83</v>
      </c>
    </row>
    <row r="223" spans="1:6" x14ac:dyDescent="0.25">
      <c r="A223" t="s">
        <v>149</v>
      </c>
      <c r="B223">
        <v>2010</v>
      </c>
      <c r="C223" t="s">
        <v>91</v>
      </c>
      <c r="D223" t="s">
        <v>39</v>
      </c>
      <c r="E223" t="s">
        <v>29937</v>
      </c>
      <c r="F223">
        <v>360</v>
      </c>
    </row>
    <row r="224" spans="1:6" x14ac:dyDescent="0.25">
      <c r="A224" t="s">
        <v>149</v>
      </c>
      <c r="B224">
        <v>2010</v>
      </c>
      <c r="C224" t="s">
        <v>91</v>
      </c>
      <c r="D224" t="s">
        <v>103</v>
      </c>
      <c r="E224" t="s">
        <v>29938</v>
      </c>
      <c r="F224">
        <v>1089</v>
      </c>
    </row>
    <row r="225" spans="1:6" x14ac:dyDescent="0.25">
      <c r="A225" t="s">
        <v>149</v>
      </c>
      <c r="B225">
        <v>2010</v>
      </c>
      <c r="C225" t="s">
        <v>90</v>
      </c>
      <c r="D225" t="s">
        <v>38</v>
      </c>
      <c r="E225" t="s">
        <v>29939</v>
      </c>
      <c r="F225">
        <v>11</v>
      </c>
    </row>
    <row r="226" spans="1:6" x14ac:dyDescent="0.25">
      <c r="A226" t="s">
        <v>149</v>
      </c>
      <c r="B226">
        <v>2010</v>
      </c>
      <c r="C226" t="s">
        <v>90</v>
      </c>
      <c r="D226" t="s">
        <v>40</v>
      </c>
      <c r="E226" t="s">
        <v>29940</v>
      </c>
      <c r="F226">
        <v>8</v>
      </c>
    </row>
    <row r="227" spans="1:6" x14ac:dyDescent="0.25">
      <c r="A227" t="s">
        <v>149</v>
      </c>
      <c r="B227">
        <v>2010</v>
      </c>
      <c r="C227" t="s">
        <v>90</v>
      </c>
      <c r="D227" t="s">
        <v>102</v>
      </c>
      <c r="E227" t="s">
        <v>29941</v>
      </c>
      <c r="F227">
        <v>44</v>
      </c>
    </row>
    <row r="228" spans="1:6" x14ac:dyDescent="0.25">
      <c r="A228" t="s">
        <v>149</v>
      </c>
      <c r="B228">
        <v>2010</v>
      </c>
      <c r="C228" t="s">
        <v>90</v>
      </c>
      <c r="D228" t="s">
        <v>107</v>
      </c>
      <c r="E228" t="s">
        <v>29942</v>
      </c>
      <c r="F228">
        <v>11</v>
      </c>
    </row>
    <row r="229" spans="1:6" x14ac:dyDescent="0.25">
      <c r="A229" t="s">
        <v>149</v>
      </c>
      <c r="B229">
        <v>2010</v>
      </c>
      <c r="C229" t="s">
        <v>90</v>
      </c>
      <c r="D229" t="s">
        <v>39</v>
      </c>
      <c r="E229" t="s">
        <v>29943</v>
      </c>
      <c r="F229">
        <v>149</v>
      </c>
    </row>
    <row r="230" spans="1:6" x14ac:dyDescent="0.25">
      <c r="A230" t="s">
        <v>149</v>
      </c>
      <c r="B230">
        <v>2010</v>
      </c>
      <c r="C230" t="s">
        <v>90</v>
      </c>
      <c r="D230" t="s">
        <v>103</v>
      </c>
      <c r="E230" t="s">
        <v>29944</v>
      </c>
      <c r="F230">
        <v>177</v>
      </c>
    </row>
    <row r="231" spans="1:6" x14ac:dyDescent="0.25">
      <c r="A231" t="s">
        <v>149</v>
      </c>
      <c r="B231">
        <v>2010</v>
      </c>
      <c r="C231" t="s">
        <v>88</v>
      </c>
      <c r="D231" t="s">
        <v>38</v>
      </c>
      <c r="E231" t="s">
        <v>29945</v>
      </c>
      <c r="F231">
        <v>16</v>
      </c>
    </row>
    <row r="232" spans="1:6" x14ac:dyDescent="0.25">
      <c r="A232" t="s">
        <v>149</v>
      </c>
      <c r="B232">
        <v>2010</v>
      </c>
      <c r="C232" t="s">
        <v>88</v>
      </c>
      <c r="D232" t="s">
        <v>40</v>
      </c>
      <c r="E232" t="s">
        <v>29946</v>
      </c>
      <c r="F232">
        <v>10</v>
      </c>
    </row>
    <row r="233" spans="1:6" x14ac:dyDescent="0.25">
      <c r="A233" t="s">
        <v>149</v>
      </c>
      <c r="B233">
        <v>2010</v>
      </c>
      <c r="C233" t="s">
        <v>88</v>
      </c>
      <c r="D233" t="s">
        <v>102</v>
      </c>
      <c r="E233" t="s">
        <v>29947</v>
      </c>
      <c r="F233">
        <v>24</v>
      </c>
    </row>
    <row r="234" spans="1:6" x14ac:dyDescent="0.25">
      <c r="A234" t="s">
        <v>149</v>
      </c>
      <c r="B234">
        <v>2010</v>
      </c>
      <c r="C234" t="s">
        <v>88</v>
      </c>
      <c r="D234" t="s">
        <v>107</v>
      </c>
      <c r="E234" t="s">
        <v>29948</v>
      </c>
      <c r="F234">
        <v>17</v>
      </c>
    </row>
    <row r="235" spans="1:6" x14ac:dyDescent="0.25">
      <c r="A235" t="s">
        <v>149</v>
      </c>
      <c r="B235">
        <v>2010</v>
      </c>
      <c r="C235" t="s">
        <v>88</v>
      </c>
      <c r="D235" t="s">
        <v>39</v>
      </c>
      <c r="E235" t="s">
        <v>29949</v>
      </c>
      <c r="F235">
        <v>78</v>
      </c>
    </row>
    <row r="236" spans="1:6" x14ac:dyDescent="0.25">
      <c r="A236" t="s">
        <v>149</v>
      </c>
      <c r="B236">
        <v>2010</v>
      </c>
      <c r="C236" t="s">
        <v>88</v>
      </c>
      <c r="D236" t="s">
        <v>103</v>
      </c>
      <c r="E236" t="s">
        <v>29950</v>
      </c>
      <c r="F236">
        <v>55</v>
      </c>
    </row>
    <row r="237" spans="1:6" x14ac:dyDescent="0.25">
      <c r="A237" t="s">
        <v>149</v>
      </c>
      <c r="B237">
        <v>2010</v>
      </c>
      <c r="C237" t="s">
        <v>89</v>
      </c>
      <c r="D237" t="s">
        <v>38</v>
      </c>
      <c r="E237" t="s">
        <v>29951</v>
      </c>
      <c r="F237">
        <v>12</v>
      </c>
    </row>
    <row r="238" spans="1:6" x14ac:dyDescent="0.25">
      <c r="A238" t="s">
        <v>149</v>
      </c>
      <c r="B238">
        <v>2010</v>
      </c>
      <c r="C238" t="s">
        <v>89</v>
      </c>
      <c r="D238" t="s">
        <v>40</v>
      </c>
      <c r="E238" t="s">
        <v>29952</v>
      </c>
      <c r="F238">
        <v>8</v>
      </c>
    </row>
    <row r="239" spans="1:6" x14ac:dyDescent="0.25">
      <c r="A239" t="s">
        <v>149</v>
      </c>
      <c r="B239">
        <v>2010</v>
      </c>
      <c r="C239" t="s">
        <v>89</v>
      </c>
      <c r="D239" t="s">
        <v>102</v>
      </c>
      <c r="E239" t="s">
        <v>29953</v>
      </c>
      <c r="F239">
        <v>31</v>
      </c>
    </row>
    <row r="240" spans="1:6" x14ac:dyDescent="0.25">
      <c r="A240" t="s">
        <v>149</v>
      </c>
      <c r="B240">
        <v>2010</v>
      </c>
      <c r="C240" t="s">
        <v>89</v>
      </c>
      <c r="D240" t="s">
        <v>107</v>
      </c>
      <c r="E240" t="s">
        <v>29954</v>
      </c>
      <c r="F240">
        <v>9</v>
      </c>
    </row>
    <row r="241" spans="1:6" x14ac:dyDescent="0.25">
      <c r="A241" t="s">
        <v>149</v>
      </c>
      <c r="B241">
        <v>2010</v>
      </c>
      <c r="C241" t="s">
        <v>89</v>
      </c>
      <c r="D241" t="s">
        <v>39</v>
      </c>
      <c r="E241" t="s">
        <v>29955</v>
      </c>
      <c r="F241">
        <v>161</v>
      </c>
    </row>
    <row r="242" spans="1:6" x14ac:dyDescent="0.25">
      <c r="A242" t="s">
        <v>149</v>
      </c>
      <c r="B242">
        <v>2010</v>
      </c>
      <c r="C242" t="s">
        <v>89</v>
      </c>
      <c r="D242" t="s">
        <v>103</v>
      </c>
      <c r="E242" t="s">
        <v>29956</v>
      </c>
      <c r="F242">
        <v>105</v>
      </c>
    </row>
    <row r="243" spans="1:6" x14ac:dyDescent="0.25">
      <c r="A243" t="s">
        <v>149</v>
      </c>
      <c r="B243">
        <v>2011</v>
      </c>
      <c r="C243" t="s">
        <v>91</v>
      </c>
      <c r="D243" t="s">
        <v>38</v>
      </c>
      <c r="E243" t="s">
        <v>29957</v>
      </c>
      <c r="F243">
        <v>14</v>
      </c>
    </row>
    <row r="244" spans="1:6" x14ac:dyDescent="0.25">
      <c r="A244" t="s">
        <v>149</v>
      </c>
      <c r="B244">
        <v>2011</v>
      </c>
      <c r="C244" t="s">
        <v>91</v>
      </c>
      <c r="D244" t="s">
        <v>40</v>
      </c>
      <c r="E244" t="s">
        <v>29958</v>
      </c>
      <c r="F244">
        <v>8</v>
      </c>
    </row>
    <row r="245" spans="1:6" x14ac:dyDescent="0.25">
      <c r="A245" t="s">
        <v>149</v>
      </c>
      <c r="B245">
        <v>2011</v>
      </c>
      <c r="C245" t="s">
        <v>91</v>
      </c>
      <c r="D245" t="s">
        <v>102</v>
      </c>
      <c r="E245" t="s">
        <v>29959</v>
      </c>
      <c r="F245">
        <v>140</v>
      </c>
    </row>
    <row r="246" spans="1:6" x14ac:dyDescent="0.25">
      <c r="A246" t="s">
        <v>149</v>
      </c>
      <c r="B246">
        <v>2011</v>
      </c>
      <c r="C246" t="s">
        <v>91</v>
      </c>
      <c r="D246" t="s">
        <v>107</v>
      </c>
      <c r="E246" t="s">
        <v>29960</v>
      </c>
      <c r="F246">
        <v>92</v>
      </c>
    </row>
    <row r="247" spans="1:6" x14ac:dyDescent="0.25">
      <c r="A247" t="s">
        <v>149</v>
      </c>
      <c r="B247">
        <v>2011</v>
      </c>
      <c r="C247" t="s">
        <v>91</v>
      </c>
      <c r="D247" t="s">
        <v>39</v>
      </c>
      <c r="E247" t="s">
        <v>29961</v>
      </c>
      <c r="F247">
        <v>204</v>
      </c>
    </row>
    <row r="248" spans="1:6" x14ac:dyDescent="0.25">
      <c r="A248" t="s">
        <v>149</v>
      </c>
      <c r="B248">
        <v>2011</v>
      </c>
      <c r="C248" t="s">
        <v>91</v>
      </c>
      <c r="D248" t="s">
        <v>103</v>
      </c>
      <c r="E248" t="s">
        <v>29962</v>
      </c>
      <c r="F248">
        <v>963</v>
      </c>
    </row>
    <row r="249" spans="1:6" x14ac:dyDescent="0.25">
      <c r="A249" t="s">
        <v>149</v>
      </c>
      <c r="B249">
        <v>2011</v>
      </c>
      <c r="C249" t="s">
        <v>90</v>
      </c>
      <c r="D249" t="s">
        <v>38</v>
      </c>
      <c r="E249" t="s">
        <v>29963</v>
      </c>
      <c r="F249">
        <v>3</v>
      </c>
    </row>
    <row r="250" spans="1:6" x14ac:dyDescent="0.25">
      <c r="A250" t="s">
        <v>149</v>
      </c>
      <c r="B250">
        <v>2011</v>
      </c>
      <c r="C250" t="s">
        <v>90</v>
      </c>
      <c r="D250" t="s">
        <v>40</v>
      </c>
      <c r="E250" t="s">
        <v>29964</v>
      </c>
      <c r="F250">
        <v>6</v>
      </c>
    </row>
    <row r="251" spans="1:6" x14ac:dyDescent="0.25">
      <c r="A251" t="s">
        <v>149</v>
      </c>
      <c r="B251">
        <v>2011</v>
      </c>
      <c r="C251" t="s">
        <v>90</v>
      </c>
      <c r="D251" t="s">
        <v>102</v>
      </c>
      <c r="E251" t="s">
        <v>29965</v>
      </c>
      <c r="F251">
        <v>28</v>
      </c>
    </row>
    <row r="252" spans="1:6" x14ac:dyDescent="0.25">
      <c r="A252" t="s">
        <v>149</v>
      </c>
      <c r="B252">
        <v>2011</v>
      </c>
      <c r="C252" t="s">
        <v>90</v>
      </c>
      <c r="D252" t="s">
        <v>107</v>
      </c>
      <c r="E252" t="s">
        <v>29966</v>
      </c>
      <c r="F252">
        <v>4</v>
      </c>
    </row>
    <row r="253" spans="1:6" x14ac:dyDescent="0.25">
      <c r="A253" t="s">
        <v>149</v>
      </c>
      <c r="B253">
        <v>2011</v>
      </c>
      <c r="C253" t="s">
        <v>90</v>
      </c>
      <c r="D253" t="s">
        <v>39</v>
      </c>
      <c r="E253" t="s">
        <v>29967</v>
      </c>
      <c r="F253">
        <v>19</v>
      </c>
    </row>
    <row r="254" spans="1:6" x14ac:dyDescent="0.25">
      <c r="A254" t="s">
        <v>149</v>
      </c>
      <c r="B254">
        <v>2011</v>
      </c>
      <c r="C254" t="s">
        <v>90</v>
      </c>
      <c r="D254" t="s">
        <v>103</v>
      </c>
      <c r="E254" t="s">
        <v>29968</v>
      </c>
      <c r="F254">
        <v>181</v>
      </c>
    </row>
    <row r="255" spans="1:6" x14ac:dyDescent="0.25">
      <c r="A255" t="s">
        <v>149</v>
      </c>
      <c r="B255">
        <v>2011</v>
      </c>
      <c r="C255" t="s">
        <v>88</v>
      </c>
      <c r="D255" t="s">
        <v>38</v>
      </c>
      <c r="E255" t="s">
        <v>29969</v>
      </c>
      <c r="F255">
        <v>5</v>
      </c>
    </row>
    <row r="256" spans="1:6" x14ac:dyDescent="0.25">
      <c r="A256" t="s">
        <v>149</v>
      </c>
      <c r="B256">
        <v>2011</v>
      </c>
      <c r="C256" t="s">
        <v>88</v>
      </c>
      <c r="D256" t="s">
        <v>40</v>
      </c>
      <c r="E256" t="s">
        <v>29970</v>
      </c>
      <c r="F256">
        <v>5</v>
      </c>
    </row>
    <row r="257" spans="1:6" x14ac:dyDescent="0.25">
      <c r="A257" t="s">
        <v>149</v>
      </c>
      <c r="B257">
        <v>2011</v>
      </c>
      <c r="C257" t="s">
        <v>88</v>
      </c>
      <c r="D257" t="s">
        <v>102</v>
      </c>
      <c r="E257" t="s">
        <v>29971</v>
      </c>
      <c r="F257">
        <v>24</v>
      </c>
    </row>
    <row r="258" spans="1:6" x14ac:dyDescent="0.25">
      <c r="A258" t="s">
        <v>149</v>
      </c>
      <c r="B258">
        <v>2011</v>
      </c>
      <c r="C258" t="s">
        <v>88</v>
      </c>
      <c r="D258" t="s">
        <v>107</v>
      </c>
      <c r="E258" t="s">
        <v>29972</v>
      </c>
      <c r="F258">
        <v>3</v>
      </c>
    </row>
    <row r="259" spans="1:6" x14ac:dyDescent="0.25">
      <c r="A259" t="s">
        <v>149</v>
      </c>
      <c r="B259">
        <v>2011</v>
      </c>
      <c r="C259" t="s">
        <v>88</v>
      </c>
      <c r="D259" t="s">
        <v>39</v>
      </c>
      <c r="E259" t="s">
        <v>29973</v>
      </c>
      <c r="F259">
        <v>15</v>
      </c>
    </row>
    <row r="260" spans="1:6" x14ac:dyDescent="0.25">
      <c r="A260" t="s">
        <v>149</v>
      </c>
      <c r="B260">
        <v>2011</v>
      </c>
      <c r="C260" t="s">
        <v>88</v>
      </c>
      <c r="D260" t="s">
        <v>103</v>
      </c>
      <c r="E260" t="s">
        <v>29974</v>
      </c>
      <c r="F260">
        <v>108</v>
      </c>
    </row>
    <row r="261" spans="1:6" x14ac:dyDescent="0.25">
      <c r="A261" t="s">
        <v>149</v>
      </c>
      <c r="B261">
        <v>2011</v>
      </c>
      <c r="C261" t="s">
        <v>89</v>
      </c>
      <c r="D261" t="s">
        <v>38</v>
      </c>
      <c r="E261" t="s">
        <v>29975</v>
      </c>
      <c r="F261">
        <v>6</v>
      </c>
    </row>
    <row r="262" spans="1:6" x14ac:dyDescent="0.25">
      <c r="A262" t="s">
        <v>149</v>
      </c>
      <c r="B262">
        <v>2011</v>
      </c>
      <c r="C262" t="s">
        <v>89</v>
      </c>
      <c r="D262" t="s">
        <v>40</v>
      </c>
      <c r="E262" t="s">
        <v>29976</v>
      </c>
      <c r="F262">
        <v>8</v>
      </c>
    </row>
    <row r="263" spans="1:6" x14ac:dyDescent="0.25">
      <c r="A263" t="s">
        <v>149</v>
      </c>
      <c r="B263">
        <v>2011</v>
      </c>
      <c r="C263" t="s">
        <v>89</v>
      </c>
      <c r="D263" t="s">
        <v>102</v>
      </c>
      <c r="E263" t="s">
        <v>29977</v>
      </c>
      <c r="F263">
        <v>15</v>
      </c>
    </row>
    <row r="264" spans="1:6" x14ac:dyDescent="0.25">
      <c r="A264" t="s">
        <v>149</v>
      </c>
      <c r="B264">
        <v>2011</v>
      </c>
      <c r="C264" t="s">
        <v>89</v>
      </c>
      <c r="D264" t="s">
        <v>107</v>
      </c>
      <c r="E264" t="s">
        <v>29978</v>
      </c>
      <c r="F264">
        <v>9</v>
      </c>
    </row>
    <row r="265" spans="1:6" x14ac:dyDescent="0.25">
      <c r="A265" t="s">
        <v>149</v>
      </c>
      <c r="B265">
        <v>2011</v>
      </c>
      <c r="C265" t="s">
        <v>89</v>
      </c>
      <c r="D265" t="s">
        <v>39</v>
      </c>
      <c r="E265" t="s">
        <v>29979</v>
      </c>
      <c r="F265">
        <v>17</v>
      </c>
    </row>
    <row r="266" spans="1:6" x14ac:dyDescent="0.25">
      <c r="A266" t="s">
        <v>149</v>
      </c>
      <c r="B266">
        <v>2011</v>
      </c>
      <c r="C266" t="s">
        <v>89</v>
      </c>
      <c r="D266" t="s">
        <v>103</v>
      </c>
      <c r="E266" t="s">
        <v>29980</v>
      </c>
      <c r="F266">
        <v>120</v>
      </c>
    </row>
    <row r="267" spans="1:6" x14ac:dyDescent="0.25">
      <c r="A267" t="s">
        <v>149</v>
      </c>
      <c r="B267">
        <v>2012</v>
      </c>
      <c r="C267" t="s">
        <v>91</v>
      </c>
      <c r="D267" t="s">
        <v>38</v>
      </c>
      <c r="E267" t="s">
        <v>29981</v>
      </c>
      <c r="F267">
        <v>22</v>
      </c>
    </row>
    <row r="268" spans="1:6" x14ac:dyDescent="0.25">
      <c r="A268" t="s">
        <v>149</v>
      </c>
      <c r="B268">
        <v>2012</v>
      </c>
      <c r="C268" t="s">
        <v>91</v>
      </c>
      <c r="D268" t="s">
        <v>40</v>
      </c>
      <c r="E268" t="s">
        <v>29982</v>
      </c>
      <c r="F268">
        <v>17</v>
      </c>
    </row>
    <row r="269" spans="1:6" x14ac:dyDescent="0.25">
      <c r="A269" t="s">
        <v>149</v>
      </c>
      <c r="B269">
        <v>2012</v>
      </c>
      <c r="C269" t="s">
        <v>91</v>
      </c>
      <c r="D269" t="s">
        <v>102</v>
      </c>
      <c r="E269" t="s">
        <v>29983</v>
      </c>
      <c r="F269">
        <v>140</v>
      </c>
    </row>
    <row r="270" spans="1:6" x14ac:dyDescent="0.25">
      <c r="A270" t="s">
        <v>149</v>
      </c>
      <c r="B270">
        <v>2012</v>
      </c>
      <c r="C270" t="s">
        <v>91</v>
      </c>
      <c r="D270" t="s">
        <v>107</v>
      </c>
      <c r="E270" t="s">
        <v>29984</v>
      </c>
      <c r="F270">
        <v>80</v>
      </c>
    </row>
    <row r="271" spans="1:6" x14ac:dyDescent="0.25">
      <c r="A271" t="s">
        <v>149</v>
      </c>
      <c r="B271">
        <v>2012</v>
      </c>
      <c r="C271" t="s">
        <v>91</v>
      </c>
      <c r="D271" t="s">
        <v>39</v>
      </c>
      <c r="E271" t="s">
        <v>29985</v>
      </c>
      <c r="F271">
        <v>111</v>
      </c>
    </row>
    <row r="272" spans="1:6" x14ac:dyDescent="0.25">
      <c r="A272" t="s">
        <v>149</v>
      </c>
      <c r="B272">
        <v>2012</v>
      </c>
      <c r="C272" t="s">
        <v>91</v>
      </c>
      <c r="D272" t="s">
        <v>103</v>
      </c>
      <c r="E272" t="s">
        <v>29986</v>
      </c>
      <c r="F272">
        <v>900</v>
      </c>
    </row>
    <row r="273" spans="1:6" x14ac:dyDescent="0.25">
      <c r="A273" t="s">
        <v>149</v>
      </c>
      <c r="B273">
        <v>2012</v>
      </c>
      <c r="C273" t="s">
        <v>90</v>
      </c>
      <c r="D273" t="s">
        <v>38</v>
      </c>
      <c r="E273" t="s">
        <v>29987</v>
      </c>
      <c r="F273">
        <v>2</v>
      </c>
    </row>
    <row r="274" spans="1:6" x14ac:dyDescent="0.25">
      <c r="A274" t="s">
        <v>149</v>
      </c>
      <c r="B274">
        <v>2012</v>
      </c>
      <c r="C274" t="s">
        <v>90</v>
      </c>
      <c r="D274" t="s">
        <v>40</v>
      </c>
      <c r="E274" t="s">
        <v>29988</v>
      </c>
      <c r="F274">
        <v>7</v>
      </c>
    </row>
    <row r="275" spans="1:6" x14ac:dyDescent="0.25">
      <c r="A275" t="s">
        <v>149</v>
      </c>
      <c r="B275">
        <v>2012</v>
      </c>
      <c r="C275" t="s">
        <v>90</v>
      </c>
      <c r="D275" t="s">
        <v>102</v>
      </c>
      <c r="E275" t="s">
        <v>29989</v>
      </c>
      <c r="F275">
        <v>15</v>
      </c>
    </row>
    <row r="276" spans="1:6" x14ac:dyDescent="0.25">
      <c r="A276" t="s">
        <v>149</v>
      </c>
      <c r="B276">
        <v>2012</v>
      </c>
      <c r="C276" t="s">
        <v>90</v>
      </c>
      <c r="D276" t="s">
        <v>107</v>
      </c>
      <c r="E276" t="s">
        <v>29990</v>
      </c>
      <c r="F276">
        <v>13</v>
      </c>
    </row>
    <row r="277" spans="1:6" x14ac:dyDescent="0.25">
      <c r="A277" t="s">
        <v>149</v>
      </c>
      <c r="B277">
        <v>2012</v>
      </c>
      <c r="C277" t="s">
        <v>90</v>
      </c>
      <c r="D277" t="s">
        <v>39</v>
      </c>
      <c r="E277" t="s">
        <v>29991</v>
      </c>
      <c r="F277">
        <v>11</v>
      </c>
    </row>
    <row r="278" spans="1:6" x14ac:dyDescent="0.25">
      <c r="A278" t="s">
        <v>149</v>
      </c>
      <c r="B278">
        <v>2012</v>
      </c>
      <c r="C278" t="s">
        <v>90</v>
      </c>
      <c r="D278" t="s">
        <v>103</v>
      </c>
      <c r="E278" t="s">
        <v>29992</v>
      </c>
      <c r="F278">
        <v>178</v>
      </c>
    </row>
    <row r="279" spans="1:6" x14ac:dyDescent="0.25">
      <c r="A279" t="s">
        <v>149</v>
      </c>
      <c r="B279">
        <v>2012</v>
      </c>
      <c r="C279" t="s">
        <v>88</v>
      </c>
      <c r="D279" t="s">
        <v>38</v>
      </c>
      <c r="E279" t="s">
        <v>29993</v>
      </c>
      <c r="F279">
        <v>3</v>
      </c>
    </row>
    <row r="280" spans="1:6" x14ac:dyDescent="0.25">
      <c r="A280" t="s">
        <v>149</v>
      </c>
      <c r="B280">
        <v>2012</v>
      </c>
      <c r="C280" t="s">
        <v>88</v>
      </c>
      <c r="D280" t="s">
        <v>40</v>
      </c>
      <c r="E280" t="s">
        <v>29994</v>
      </c>
      <c r="F280">
        <v>12</v>
      </c>
    </row>
    <row r="281" spans="1:6" x14ac:dyDescent="0.25">
      <c r="A281" t="s">
        <v>149</v>
      </c>
      <c r="B281">
        <v>2012</v>
      </c>
      <c r="C281" t="s">
        <v>88</v>
      </c>
      <c r="D281" t="s">
        <v>102</v>
      </c>
      <c r="E281" t="s">
        <v>29995</v>
      </c>
      <c r="F281">
        <v>13</v>
      </c>
    </row>
    <row r="282" spans="1:6" x14ac:dyDescent="0.25">
      <c r="A282" t="s">
        <v>149</v>
      </c>
      <c r="B282">
        <v>2012</v>
      </c>
      <c r="C282" t="s">
        <v>88</v>
      </c>
      <c r="D282" t="s">
        <v>107</v>
      </c>
      <c r="E282" t="s">
        <v>29996</v>
      </c>
      <c r="F282">
        <v>17</v>
      </c>
    </row>
    <row r="283" spans="1:6" x14ac:dyDescent="0.25">
      <c r="A283" t="s">
        <v>149</v>
      </c>
      <c r="B283">
        <v>2012</v>
      </c>
      <c r="C283" t="s">
        <v>88</v>
      </c>
      <c r="D283" t="s">
        <v>39</v>
      </c>
      <c r="E283" t="s">
        <v>29997</v>
      </c>
      <c r="F283">
        <v>4</v>
      </c>
    </row>
    <row r="284" spans="1:6" x14ac:dyDescent="0.25">
      <c r="A284" t="s">
        <v>149</v>
      </c>
      <c r="B284">
        <v>2012</v>
      </c>
      <c r="C284" t="s">
        <v>88</v>
      </c>
      <c r="D284" t="s">
        <v>103</v>
      </c>
      <c r="E284" t="s">
        <v>29998</v>
      </c>
      <c r="F284">
        <v>102</v>
      </c>
    </row>
    <row r="285" spans="1:6" x14ac:dyDescent="0.25">
      <c r="A285" t="s">
        <v>149</v>
      </c>
      <c r="B285">
        <v>2012</v>
      </c>
      <c r="C285" t="s">
        <v>89</v>
      </c>
      <c r="D285" t="s">
        <v>38</v>
      </c>
      <c r="E285" t="s">
        <v>29999</v>
      </c>
      <c r="F285">
        <v>4</v>
      </c>
    </row>
    <row r="286" spans="1:6" x14ac:dyDescent="0.25">
      <c r="A286" t="s">
        <v>149</v>
      </c>
      <c r="B286">
        <v>2012</v>
      </c>
      <c r="C286" t="s">
        <v>89</v>
      </c>
      <c r="D286" t="s">
        <v>40</v>
      </c>
      <c r="E286" t="s">
        <v>30000</v>
      </c>
      <c r="F286">
        <v>6</v>
      </c>
    </row>
    <row r="287" spans="1:6" x14ac:dyDescent="0.25">
      <c r="A287" t="s">
        <v>149</v>
      </c>
      <c r="B287">
        <v>2012</v>
      </c>
      <c r="C287" t="s">
        <v>89</v>
      </c>
      <c r="D287" t="s">
        <v>102</v>
      </c>
      <c r="E287" t="s">
        <v>30001</v>
      </c>
      <c r="F287">
        <v>18</v>
      </c>
    </row>
    <row r="288" spans="1:6" x14ac:dyDescent="0.25">
      <c r="A288" t="s">
        <v>149</v>
      </c>
      <c r="B288">
        <v>2012</v>
      </c>
      <c r="C288" t="s">
        <v>89</v>
      </c>
      <c r="D288" t="s">
        <v>107</v>
      </c>
      <c r="E288" t="s">
        <v>30002</v>
      </c>
      <c r="F288">
        <v>9</v>
      </c>
    </row>
    <row r="289" spans="1:6" x14ac:dyDescent="0.25">
      <c r="A289" t="s">
        <v>149</v>
      </c>
      <c r="B289">
        <v>2012</v>
      </c>
      <c r="C289" t="s">
        <v>89</v>
      </c>
      <c r="D289" t="s">
        <v>39</v>
      </c>
      <c r="E289" t="s">
        <v>30003</v>
      </c>
      <c r="F289">
        <v>8</v>
      </c>
    </row>
    <row r="290" spans="1:6" x14ac:dyDescent="0.25">
      <c r="A290" t="s">
        <v>149</v>
      </c>
      <c r="B290">
        <v>2012</v>
      </c>
      <c r="C290" t="s">
        <v>89</v>
      </c>
      <c r="D290" t="s">
        <v>103</v>
      </c>
      <c r="E290" t="s">
        <v>30004</v>
      </c>
      <c r="F290">
        <v>123</v>
      </c>
    </row>
    <row r="291" spans="1:6" x14ac:dyDescent="0.25">
      <c r="A291" t="s">
        <v>149</v>
      </c>
      <c r="B291">
        <v>2013</v>
      </c>
      <c r="C291" t="s">
        <v>91</v>
      </c>
      <c r="D291" t="s">
        <v>38</v>
      </c>
      <c r="E291" t="s">
        <v>30005</v>
      </c>
      <c r="F291">
        <v>24</v>
      </c>
    </row>
    <row r="292" spans="1:6" x14ac:dyDescent="0.25">
      <c r="A292" t="s">
        <v>149</v>
      </c>
      <c r="B292">
        <v>2013</v>
      </c>
      <c r="C292" t="s">
        <v>91</v>
      </c>
      <c r="D292" t="s">
        <v>40</v>
      </c>
      <c r="E292" t="s">
        <v>30006</v>
      </c>
      <c r="F292">
        <v>19</v>
      </c>
    </row>
    <row r="293" spans="1:6" x14ac:dyDescent="0.25">
      <c r="A293" t="s">
        <v>149</v>
      </c>
      <c r="B293">
        <v>2013</v>
      </c>
      <c r="C293" t="s">
        <v>91</v>
      </c>
      <c r="D293" t="s">
        <v>102</v>
      </c>
      <c r="E293" t="s">
        <v>30007</v>
      </c>
      <c r="F293">
        <v>133</v>
      </c>
    </row>
    <row r="294" spans="1:6" x14ac:dyDescent="0.25">
      <c r="A294" t="s">
        <v>149</v>
      </c>
      <c r="B294">
        <v>2013</v>
      </c>
      <c r="C294" t="s">
        <v>91</v>
      </c>
      <c r="D294" t="s">
        <v>107</v>
      </c>
      <c r="E294" t="s">
        <v>30008</v>
      </c>
      <c r="F294">
        <v>157</v>
      </c>
    </row>
    <row r="295" spans="1:6" x14ac:dyDescent="0.25">
      <c r="A295" t="s">
        <v>149</v>
      </c>
      <c r="B295">
        <v>2013</v>
      </c>
      <c r="C295" t="s">
        <v>91</v>
      </c>
      <c r="D295" t="s">
        <v>39</v>
      </c>
      <c r="E295" t="s">
        <v>30009</v>
      </c>
      <c r="F295">
        <v>95</v>
      </c>
    </row>
    <row r="296" spans="1:6" x14ac:dyDescent="0.25">
      <c r="A296" t="s">
        <v>149</v>
      </c>
      <c r="B296">
        <v>2013</v>
      </c>
      <c r="C296" t="s">
        <v>91</v>
      </c>
      <c r="D296" t="s">
        <v>103</v>
      </c>
      <c r="E296" t="s">
        <v>30010</v>
      </c>
      <c r="F296">
        <v>926</v>
      </c>
    </row>
    <row r="297" spans="1:6" x14ac:dyDescent="0.25">
      <c r="A297" t="s">
        <v>149</v>
      </c>
      <c r="B297">
        <v>2013</v>
      </c>
      <c r="C297" t="s">
        <v>90</v>
      </c>
      <c r="D297" t="s">
        <v>38</v>
      </c>
      <c r="E297" t="s">
        <v>30011</v>
      </c>
      <c r="F297">
        <v>4</v>
      </c>
    </row>
    <row r="298" spans="1:6" x14ac:dyDescent="0.25">
      <c r="A298" t="s">
        <v>149</v>
      </c>
      <c r="B298">
        <v>2013</v>
      </c>
      <c r="C298" t="s">
        <v>90</v>
      </c>
      <c r="D298" t="s">
        <v>40</v>
      </c>
      <c r="E298" t="s">
        <v>30012</v>
      </c>
      <c r="F298">
        <v>7</v>
      </c>
    </row>
    <row r="299" spans="1:6" x14ac:dyDescent="0.25">
      <c r="A299" t="s">
        <v>149</v>
      </c>
      <c r="B299">
        <v>2013</v>
      </c>
      <c r="C299" t="s">
        <v>90</v>
      </c>
      <c r="D299" t="s">
        <v>102</v>
      </c>
      <c r="E299" t="s">
        <v>30013</v>
      </c>
      <c r="F299">
        <v>25</v>
      </c>
    </row>
    <row r="300" spans="1:6" x14ac:dyDescent="0.25">
      <c r="A300" t="s">
        <v>149</v>
      </c>
      <c r="B300">
        <v>2013</v>
      </c>
      <c r="C300" t="s">
        <v>90</v>
      </c>
      <c r="D300" t="s">
        <v>107</v>
      </c>
      <c r="E300" t="s">
        <v>30014</v>
      </c>
      <c r="F300">
        <v>9</v>
      </c>
    </row>
    <row r="301" spans="1:6" x14ac:dyDescent="0.25">
      <c r="A301" t="s">
        <v>149</v>
      </c>
      <c r="B301">
        <v>2013</v>
      </c>
      <c r="C301" t="s">
        <v>90</v>
      </c>
      <c r="D301" t="s">
        <v>39</v>
      </c>
      <c r="E301" t="s">
        <v>30015</v>
      </c>
      <c r="F301">
        <v>10</v>
      </c>
    </row>
    <row r="302" spans="1:6" x14ac:dyDescent="0.25">
      <c r="A302" t="s">
        <v>149</v>
      </c>
      <c r="B302">
        <v>2013</v>
      </c>
      <c r="C302" t="s">
        <v>90</v>
      </c>
      <c r="D302" t="s">
        <v>103</v>
      </c>
      <c r="E302" t="s">
        <v>30016</v>
      </c>
      <c r="F302">
        <v>169</v>
      </c>
    </row>
    <row r="303" spans="1:6" x14ac:dyDescent="0.25">
      <c r="A303" t="s">
        <v>149</v>
      </c>
      <c r="B303">
        <v>2013</v>
      </c>
      <c r="C303" t="s">
        <v>88</v>
      </c>
      <c r="D303" t="s">
        <v>38</v>
      </c>
      <c r="E303" t="s">
        <v>30017</v>
      </c>
      <c r="F303">
        <v>7</v>
      </c>
    </row>
    <row r="304" spans="1:6" x14ac:dyDescent="0.25">
      <c r="A304" t="s">
        <v>149</v>
      </c>
      <c r="B304">
        <v>2013</v>
      </c>
      <c r="C304" t="s">
        <v>88</v>
      </c>
      <c r="D304" t="s">
        <v>40</v>
      </c>
      <c r="E304" t="s">
        <v>30018</v>
      </c>
      <c r="F304">
        <v>9</v>
      </c>
    </row>
    <row r="305" spans="1:6" x14ac:dyDescent="0.25">
      <c r="A305" t="s">
        <v>149</v>
      </c>
      <c r="B305">
        <v>2013</v>
      </c>
      <c r="C305" t="s">
        <v>88</v>
      </c>
      <c r="D305" t="s">
        <v>102</v>
      </c>
      <c r="E305" t="s">
        <v>30019</v>
      </c>
      <c r="F305">
        <v>10</v>
      </c>
    </row>
    <row r="306" spans="1:6" x14ac:dyDescent="0.25">
      <c r="A306" t="s">
        <v>149</v>
      </c>
      <c r="B306">
        <v>2013</v>
      </c>
      <c r="C306" t="s">
        <v>88</v>
      </c>
      <c r="D306" t="s">
        <v>107</v>
      </c>
      <c r="E306" t="s">
        <v>30020</v>
      </c>
      <c r="F306">
        <v>7</v>
      </c>
    </row>
    <row r="307" spans="1:6" x14ac:dyDescent="0.25">
      <c r="A307" t="s">
        <v>149</v>
      </c>
      <c r="B307">
        <v>2013</v>
      </c>
      <c r="C307" t="s">
        <v>88</v>
      </c>
      <c r="D307" t="s">
        <v>39</v>
      </c>
      <c r="E307" t="s">
        <v>30021</v>
      </c>
      <c r="F307">
        <v>10</v>
      </c>
    </row>
    <row r="308" spans="1:6" x14ac:dyDescent="0.25">
      <c r="A308" t="s">
        <v>149</v>
      </c>
      <c r="B308">
        <v>2013</v>
      </c>
      <c r="C308" t="s">
        <v>88</v>
      </c>
      <c r="D308" t="s">
        <v>103</v>
      </c>
      <c r="E308" t="s">
        <v>30022</v>
      </c>
      <c r="F308">
        <v>115</v>
      </c>
    </row>
    <row r="309" spans="1:6" x14ac:dyDescent="0.25">
      <c r="A309" t="s">
        <v>149</v>
      </c>
      <c r="B309">
        <v>2013</v>
      </c>
      <c r="C309" t="s">
        <v>89</v>
      </c>
      <c r="D309" t="s">
        <v>38</v>
      </c>
      <c r="E309" t="s">
        <v>30023</v>
      </c>
      <c r="F309">
        <v>3</v>
      </c>
    </row>
    <row r="310" spans="1:6" x14ac:dyDescent="0.25">
      <c r="A310" t="s">
        <v>149</v>
      </c>
      <c r="B310">
        <v>2013</v>
      </c>
      <c r="C310" t="s">
        <v>89</v>
      </c>
      <c r="D310" t="s">
        <v>40</v>
      </c>
      <c r="E310" t="s">
        <v>30024</v>
      </c>
      <c r="F310">
        <v>9</v>
      </c>
    </row>
    <row r="311" spans="1:6" x14ac:dyDescent="0.25">
      <c r="A311" t="s">
        <v>149</v>
      </c>
      <c r="B311">
        <v>2013</v>
      </c>
      <c r="C311" t="s">
        <v>89</v>
      </c>
      <c r="D311" t="s">
        <v>102</v>
      </c>
      <c r="E311" t="s">
        <v>30025</v>
      </c>
      <c r="F311">
        <v>11</v>
      </c>
    </row>
    <row r="312" spans="1:6" x14ac:dyDescent="0.25">
      <c r="A312" t="s">
        <v>149</v>
      </c>
      <c r="B312">
        <v>2013</v>
      </c>
      <c r="C312" t="s">
        <v>89</v>
      </c>
      <c r="D312" t="s">
        <v>107</v>
      </c>
      <c r="E312" t="s">
        <v>30026</v>
      </c>
      <c r="F312">
        <v>7</v>
      </c>
    </row>
    <row r="313" spans="1:6" x14ac:dyDescent="0.25">
      <c r="A313" t="s">
        <v>149</v>
      </c>
      <c r="B313">
        <v>2013</v>
      </c>
      <c r="C313" t="s">
        <v>89</v>
      </c>
      <c r="D313" t="s">
        <v>39</v>
      </c>
      <c r="E313" t="s">
        <v>30027</v>
      </c>
      <c r="F313">
        <v>6</v>
      </c>
    </row>
    <row r="314" spans="1:6" x14ac:dyDescent="0.25">
      <c r="A314" t="s">
        <v>149</v>
      </c>
      <c r="B314">
        <v>2013</v>
      </c>
      <c r="C314" t="s">
        <v>89</v>
      </c>
      <c r="D314" t="s">
        <v>103</v>
      </c>
      <c r="E314" t="s">
        <v>30028</v>
      </c>
      <c r="F314">
        <v>125</v>
      </c>
    </row>
    <row r="315" spans="1:6" x14ac:dyDescent="0.25">
      <c r="A315" t="s">
        <v>149</v>
      </c>
      <c r="B315">
        <v>2014</v>
      </c>
      <c r="C315" t="s">
        <v>91</v>
      </c>
      <c r="D315" t="s">
        <v>38</v>
      </c>
      <c r="E315" t="s">
        <v>30029</v>
      </c>
      <c r="F315">
        <v>52</v>
      </c>
    </row>
    <row r="316" spans="1:6" x14ac:dyDescent="0.25">
      <c r="A316" t="s">
        <v>149</v>
      </c>
      <c r="B316">
        <v>2014</v>
      </c>
      <c r="C316" t="s">
        <v>91</v>
      </c>
      <c r="D316" t="s">
        <v>40</v>
      </c>
      <c r="E316" t="s">
        <v>30030</v>
      </c>
      <c r="F316">
        <v>27</v>
      </c>
    </row>
    <row r="317" spans="1:6" x14ac:dyDescent="0.25">
      <c r="A317" t="s">
        <v>149</v>
      </c>
      <c r="B317">
        <v>2014</v>
      </c>
      <c r="C317" t="s">
        <v>91</v>
      </c>
      <c r="D317" t="s">
        <v>102</v>
      </c>
      <c r="E317" t="s">
        <v>30031</v>
      </c>
      <c r="F317">
        <v>219</v>
      </c>
    </row>
    <row r="318" spans="1:6" x14ac:dyDescent="0.25">
      <c r="A318" t="s">
        <v>149</v>
      </c>
      <c r="B318">
        <v>2014</v>
      </c>
      <c r="C318" t="s">
        <v>91</v>
      </c>
      <c r="D318" t="s">
        <v>107</v>
      </c>
      <c r="E318" t="s">
        <v>30032</v>
      </c>
      <c r="F318">
        <v>70</v>
      </c>
    </row>
    <row r="319" spans="1:6" x14ac:dyDescent="0.25">
      <c r="A319" t="s">
        <v>149</v>
      </c>
      <c r="B319">
        <v>2014</v>
      </c>
      <c r="C319" t="s">
        <v>91</v>
      </c>
      <c r="D319" t="s">
        <v>39</v>
      </c>
      <c r="E319" t="s">
        <v>30033</v>
      </c>
      <c r="F319">
        <v>101</v>
      </c>
    </row>
    <row r="320" spans="1:6" x14ac:dyDescent="0.25">
      <c r="A320" t="s">
        <v>149</v>
      </c>
      <c r="B320">
        <v>2014</v>
      </c>
      <c r="C320" t="s">
        <v>91</v>
      </c>
      <c r="D320" t="s">
        <v>103</v>
      </c>
      <c r="E320" t="s">
        <v>30034</v>
      </c>
      <c r="F320">
        <v>949</v>
      </c>
    </row>
    <row r="321" spans="1:6" x14ac:dyDescent="0.25">
      <c r="A321" t="s">
        <v>149</v>
      </c>
      <c r="B321">
        <v>2014</v>
      </c>
      <c r="C321" t="s">
        <v>90</v>
      </c>
      <c r="D321" t="s">
        <v>38</v>
      </c>
      <c r="E321" t="s">
        <v>30035</v>
      </c>
      <c r="F321">
        <v>5</v>
      </c>
    </row>
    <row r="322" spans="1:6" x14ac:dyDescent="0.25">
      <c r="A322" t="s">
        <v>149</v>
      </c>
      <c r="B322">
        <v>2014</v>
      </c>
      <c r="C322" t="s">
        <v>90</v>
      </c>
      <c r="D322" t="s">
        <v>40</v>
      </c>
      <c r="E322" t="s">
        <v>30036</v>
      </c>
      <c r="F322">
        <v>11</v>
      </c>
    </row>
    <row r="323" spans="1:6" x14ac:dyDescent="0.25">
      <c r="A323" t="s">
        <v>149</v>
      </c>
      <c r="B323">
        <v>2014</v>
      </c>
      <c r="C323" t="s">
        <v>90</v>
      </c>
      <c r="D323" t="s">
        <v>102</v>
      </c>
      <c r="E323" t="s">
        <v>30037</v>
      </c>
      <c r="F323">
        <v>27</v>
      </c>
    </row>
    <row r="324" spans="1:6" x14ac:dyDescent="0.25">
      <c r="A324" t="s">
        <v>149</v>
      </c>
      <c r="B324">
        <v>2014</v>
      </c>
      <c r="C324" t="s">
        <v>90</v>
      </c>
      <c r="D324" t="s">
        <v>107</v>
      </c>
      <c r="E324" t="s">
        <v>30038</v>
      </c>
      <c r="F324">
        <v>7</v>
      </c>
    </row>
    <row r="325" spans="1:6" x14ac:dyDescent="0.25">
      <c r="A325" t="s">
        <v>149</v>
      </c>
      <c r="B325">
        <v>2014</v>
      </c>
      <c r="C325" t="s">
        <v>90</v>
      </c>
      <c r="D325" t="s">
        <v>39</v>
      </c>
      <c r="E325" t="s">
        <v>30039</v>
      </c>
      <c r="F325">
        <v>11</v>
      </c>
    </row>
    <row r="326" spans="1:6" x14ac:dyDescent="0.25">
      <c r="A326" t="s">
        <v>149</v>
      </c>
      <c r="B326">
        <v>2014</v>
      </c>
      <c r="C326" t="s">
        <v>90</v>
      </c>
      <c r="D326" t="s">
        <v>103</v>
      </c>
      <c r="E326" t="s">
        <v>30040</v>
      </c>
      <c r="F326">
        <v>186</v>
      </c>
    </row>
    <row r="327" spans="1:6" x14ac:dyDescent="0.25">
      <c r="A327" t="s">
        <v>149</v>
      </c>
      <c r="B327">
        <v>2014</v>
      </c>
      <c r="C327" t="s">
        <v>88</v>
      </c>
      <c r="D327" t="s">
        <v>38</v>
      </c>
      <c r="E327" t="s">
        <v>30041</v>
      </c>
      <c r="F327">
        <v>10</v>
      </c>
    </row>
    <row r="328" spans="1:6" x14ac:dyDescent="0.25">
      <c r="A328" t="s">
        <v>149</v>
      </c>
      <c r="B328">
        <v>2014</v>
      </c>
      <c r="C328" t="s">
        <v>88</v>
      </c>
      <c r="D328" t="s">
        <v>40</v>
      </c>
      <c r="E328" t="s">
        <v>30042</v>
      </c>
      <c r="F328">
        <v>8</v>
      </c>
    </row>
    <row r="329" spans="1:6" x14ac:dyDescent="0.25">
      <c r="A329" t="s">
        <v>149</v>
      </c>
      <c r="B329">
        <v>2014</v>
      </c>
      <c r="C329" t="s">
        <v>88</v>
      </c>
      <c r="D329" t="s">
        <v>102</v>
      </c>
      <c r="E329" t="s">
        <v>30043</v>
      </c>
      <c r="F329">
        <v>13</v>
      </c>
    </row>
    <row r="330" spans="1:6" x14ac:dyDescent="0.25">
      <c r="A330" t="s">
        <v>149</v>
      </c>
      <c r="B330">
        <v>2014</v>
      </c>
      <c r="C330" t="s">
        <v>88</v>
      </c>
      <c r="D330" t="s">
        <v>107</v>
      </c>
      <c r="E330" t="s">
        <v>30044</v>
      </c>
      <c r="F330">
        <v>3</v>
      </c>
    </row>
    <row r="331" spans="1:6" x14ac:dyDescent="0.25">
      <c r="A331" t="s">
        <v>149</v>
      </c>
      <c r="B331">
        <v>2014</v>
      </c>
      <c r="C331" t="s">
        <v>88</v>
      </c>
      <c r="D331" t="s">
        <v>39</v>
      </c>
      <c r="E331" t="s">
        <v>30045</v>
      </c>
      <c r="F331">
        <v>10</v>
      </c>
    </row>
    <row r="332" spans="1:6" x14ac:dyDescent="0.25">
      <c r="A332" t="s">
        <v>149</v>
      </c>
      <c r="B332">
        <v>2014</v>
      </c>
      <c r="C332" t="s">
        <v>88</v>
      </c>
      <c r="D332" t="s">
        <v>103</v>
      </c>
      <c r="E332" t="s">
        <v>30046</v>
      </c>
      <c r="F332">
        <v>101</v>
      </c>
    </row>
    <row r="333" spans="1:6" x14ac:dyDescent="0.25">
      <c r="A333" t="s">
        <v>149</v>
      </c>
      <c r="B333">
        <v>2014</v>
      </c>
      <c r="C333" t="s">
        <v>89</v>
      </c>
      <c r="D333" t="s">
        <v>38</v>
      </c>
      <c r="E333" t="s">
        <v>30047</v>
      </c>
      <c r="F333">
        <v>9</v>
      </c>
    </row>
    <row r="334" spans="1:6" x14ac:dyDescent="0.25">
      <c r="A334" t="s">
        <v>149</v>
      </c>
      <c r="B334">
        <v>2014</v>
      </c>
      <c r="C334" t="s">
        <v>89</v>
      </c>
      <c r="D334" t="s">
        <v>40</v>
      </c>
      <c r="E334" t="s">
        <v>30048</v>
      </c>
      <c r="F334">
        <v>11</v>
      </c>
    </row>
    <row r="335" spans="1:6" x14ac:dyDescent="0.25">
      <c r="A335" t="s">
        <v>149</v>
      </c>
      <c r="B335">
        <v>2014</v>
      </c>
      <c r="C335" t="s">
        <v>89</v>
      </c>
      <c r="D335" t="s">
        <v>102</v>
      </c>
      <c r="E335" t="s">
        <v>30049</v>
      </c>
      <c r="F335">
        <v>18</v>
      </c>
    </row>
    <row r="336" spans="1:6" x14ac:dyDescent="0.25">
      <c r="A336" t="s">
        <v>149</v>
      </c>
      <c r="B336">
        <v>2014</v>
      </c>
      <c r="C336" t="s">
        <v>89</v>
      </c>
      <c r="D336" t="s">
        <v>107</v>
      </c>
      <c r="E336" t="s">
        <v>30050</v>
      </c>
      <c r="F336">
        <v>8</v>
      </c>
    </row>
    <row r="337" spans="1:6" x14ac:dyDescent="0.25">
      <c r="A337" t="s">
        <v>149</v>
      </c>
      <c r="B337">
        <v>2014</v>
      </c>
      <c r="C337" t="s">
        <v>89</v>
      </c>
      <c r="D337" t="s">
        <v>39</v>
      </c>
      <c r="E337" t="s">
        <v>30051</v>
      </c>
      <c r="F337">
        <v>6</v>
      </c>
    </row>
    <row r="338" spans="1:6" x14ac:dyDescent="0.25">
      <c r="A338" t="s">
        <v>149</v>
      </c>
      <c r="B338">
        <v>2014</v>
      </c>
      <c r="C338" t="s">
        <v>89</v>
      </c>
      <c r="D338" t="s">
        <v>103</v>
      </c>
      <c r="E338" t="s">
        <v>30052</v>
      </c>
      <c r="F338">
        <v>124</v>
      </c>
    </row>
    <row r="339" spans="1:6" x14ac:dyDescent="0.25">
      <c r="A339" t="s">
        <v>49</v>
      </c>
      <c r="B339">
        <v>2010</v>
      </c>
      <c r="C339" t="s">
        <v>91</v>
      </c>
      <c r="D339" t="s">
        <v>38</v>
      </c>
      <c r="E339" t="s">
        <v>30053</v>
      </c>
      <c r="F339">
        <v>11</v>
      </c>
    </row>
    <row r="340" spans="1:6" x14ac:dyDescent="0.25">
      <c r="A340" t="s">
        <v>49</v>
      </c>
      <c r="B340">
        <v>2010</v>
      </c>
      <c r="C340" t="s">
        <v>91</v>
      </c>
      <c r="D340" t="s">
        <v>40</v>
      </c>
      <c r="E340" t="s">
        <v>30054</v>
      </c>
      <c r="F340">
        <v>5</v>
      </c>
    </row>
    <row r="341" spans="1:6" x14ac:dyDescent="0.25">
      <c r="A341" t="s">
        <v>49</v>
      </c>
      <c r="B341">
        <v>2010</v>
      </c>
      <c r="C341" t="s">
        <v>91</v>
      </c>
      <c r="D341" t="s">
        <v>102</v>
      </c>
      <c r="E341" t="s">
        <v>30055</v>
      </c>
      <c r="F341">
        <v>19</v>
      </c>
    </row>
    <row r="342" spans="1:6" x14ac:dyDescent="0.25">
      <c r="A342" t="s">
        <v>49</v>
      </c>
      <c r="B342">
        <v>2010</v>
      </c>
      <c r="C342" t="s">
        <v>91</v>
      </c>
      <c r="D342" t="s">
        <v>107</v>
      </c>
      <c r="E342" t="s">
        <v>30056</v>
      </c>
      <c r="F342">
        <v>57</v>
      </c>
    </row>
    <row r="343" spans="1:6" x14ac:dyDescent="0.25">
      <c r="A343" t="s">
        <v>49</v>
      </c>
      <c r="B343">
        <v>2010</v>
      </c>
      <c r="C343" t="s">
        <v>91</v>
      </c>
      <c r="D343" t="s">
        <v>39</v>
      </c>
      <c r="E343" t="s">
        <v>30057</v>
      </c>
      <c r="F343">
        <v>46</v>
      </c>
    </row>
    <row r="344" spans="1:6" x14ac:dyDescent="0.25">
      <c r="A344" t="s">
        <v>49</v>
      </c>
      <c r="B344">
        <v>2010</v>
      </c>
      <c r="C344" t="s">
        <v>91</v>
      </c>
      <c r="D344" t="s">
        <v>103</v>
      </c>
      <c r="E344" t="s">
        <v>30058</v>
      </c>
      <c r="F344">
        <v>426</v>
      </c>
    </row>
    <row r="345" spans="1:6" x14ac:dyDescent="0.25">
      <c r="A345" t="s">
        <v>49</v>
      </c>
      <c r="B345">
        <v>2010</v>
      </c>
      <c r="C345" t="s">
        <v>90</v>
      </c>
      <c r="D345" t="s">
        <v>38</v>
      </c>
      <c r="E345" t="s">
        <v>30059</v>
      </c>
      <c r="F345">
        <v>19</v>
      </c>
    </row>
    <row r="346" spans="1:6" x14ac:dyDescent="0.25">
      <c r="A346" t="s">
        <v>49</v>
      </c>
      <c r="B346">
        <v>2010</v>
      </c>
      <c r="C346" t="s">
        <v>90</v>
      </c>
      <c r="D346" t="s">
        <v>40</v>
      </c>
      <c r="E346" t="s">
        <v>30060</v>
      </c>
      <c r="F346">
        <v>5</v>
      </c>
    </row>
    <row r="347" spans="1:6" x14ac:dyDescent="0.25">
      <c r="A347" t="s">
        <v>49</v>
      </c>
      <c r="B347">
        <v>2010</v>
      </c>
      <c r="C347" t="s">
        <v>90</v>
      </c>
      <c r="D347" t="s">
        <v>102</v>
      </c>
      <c r="E347" t="s">
        <v>30061</v>
      </c>
      <c r="F347">
        <v>22</v>
      </c>
    </row>
    <row r="348" spans="1:6" x14ac:dyDescent="0.25">
      <c r="A348" t="s">
        <v>49</v>
      </c>
      <c r="B348">
        <v>2010</v>
      </c>
      <c r="C348" t="s">
        <v>90</v>
      </c>
      <c r="D348" t="s">
        <v>107</v>
      </c>
      <c r="E348" t="s">
        <v>30062</v>
      </c>
      <c r="F348">
        <v>50</v>
      </c>
    </row>
    <row r="349" spans="1:6" x14ac:dyDescent="0.25">
      <c r="A349" t="s">
        <v>49</v>
      </c>
      <c r="B349">
        <v>2010</v>
      </c>
      <c r="C349" t="s">
        <v>90</v>
      </c>
      <c r="D349" t="s">
        <v>39</v>
      </c>
      <c r="E349" t="s">
        <v>30063</v>
      </c>
      <c r="F349">
        <v>38</v>
      </c>
    </row>
    <row r="350" spans="1:6" x14ac:dyDescent="0.25">
      <c r="A350" t="s">
        <v>49</v>
      </c>
      <c r="B350">
        <v>2010</v>
      </c>
      <c r="C350" t="s">
        <v>90</v>
      </c>
      <c r="D350" t="s">
        <v>103</v>
      </c>
      <c r="E350" t="s">
        <v>30064</v>
      </c>
      <c r="F350">
        <v>409</v>
      </c>
    </row>
    <row r="351" spans="1:6" x14ac:dyDescent="0.25">
      <c r="A351" t="s">
        <v>49</v>
      </c>
      <c r="B351">
        <v>2010</v>
      </c>
      <c r="C351" t="s">
        <v>88</v>
      </c>
      <c r="D351" t="s">
        <v>38</v>
      </c>
      <c r="E351" t="s">
        <v>30065</v>
      </c>
      <c r="F351">
        <v>8</v>
      </c>
    </row>
    <row r="352" spans="1:6" x14ac:dyDescent="0.25">
      <c r="A352" t="s">
        <v>49</v>
      </c>
      <c r="B352">
        <v>2010</v>
      </c>
      <c r="C352" t="s">
        <v>88</v>
      </c>
      <c r="D352" t="s">
        <v>40</v>
      </c>
      <c r="E352" t="s">
        <v>30066</v>
      </c>
      <c r="F352">
        <v>1</v>
      </c>
    </row>
    <row r="353" spans="1:6" x14ac:dyDescent="0.25">
      <c r="A353" t="s">
        <v>49</v>
      </c>
      <c r="B353">
        <v>2010</v>
      </c>
      <c r="C353" t="s">
        <v>88</v>
      </c>
      <c r="D353" t="s">
        <v>102</v>
      </c>
      <c r="E353" t="s">
        <v>30067</v>
      </c>
      <c r="F353">
        <v>2</v>
      </c>
    </row>
    <row r="354" spans="1:6" x14ac:dyDescent="0.25">
      <c r="A354" t="s">
        <v>49</v>
      </c>
      <c r="B354">
        <v>2010</v>
      </c>
      <c r="C354" t="s">
        <v>88</v>
      </c>
      <c r="D354" t="s">
        <v>107</v>
      </c>
      <c r="E354" t="s">
        <v>30068</v>
      </c>
      <c r="F354">
        <v>11</v>
      </c>
    </row>
    <row r="355" spans="1:6" x14ac:dyDescent="0.25">
      <c r="A355" t="s">
        <v>49</v>
      </c>
      <c r="B355">
        <v>2010</v>
      </c>
      <c r="C355" t="s">
        <v>88</v>
      </c>
      <c r="D355" t="s">
        <v>39</v>
      </c>
      <c r="E355" t="s">
        <v>30069</v>
      </c>
      <c r="F355">
        <v>15</v>
      </c>
    </row>
    <row r="356" spans="1:6" x14ac:dyDescent="0.25">
      <c r="A356" t="s">
        <v>49</v>
      </c>
      <c r="B356">
        <v>2010</v>
      </c>
      <c r="C356" t="s">
        <v>88</v>
      </c>
      <c r="D356" t="s">
        <v>103</v>
      </c>
      <c r="E356" t="s">
        <v>30070</v>
      </c>
      <c r="F356">
        <v>74</v>
      </c>
    </row>
    <row r="357" spans="1:6" x14ac:dyDescent="0.25">
      <c r="A357" t="s">
        <v>49</v>
      </c>
      <c r="B357">
        <v>2010</v>
      </c>
      <c r="C357" t="s">
        <v>89</v>
      </c>
      <c r="D357" t="s">
        <v>38</v>
      </c>
      <c r="E357" t="s">
        <v>30071</v>
      </c>
      <c r="F357">
        <v>6</v>
      </c>
    </row>
    <row r="358" spans="1:6" x14ac:dyDescent="0.25">
      <c r="A358" t="s">
        <v>49</v>
      </c>
      <c r="B358">
        <v>2010</v>
      </c>
      <c r="C358" t="s">
        <v>89</v>
      </c>
      <c r="D358" t="s">
        <v>102</v>
      </c>
      <c r="E358" t="s">
        <v>30072</v>
      </c>
      <c r="F358">
        <v>20</v>
      </c>
    </row>
    <row r="359" spans="1:6" x14ac:dyDescent="0.25">
      <c r="A359" t="s">
        <v>49</v>
      </c>
      <c r="B359">
        <v>2010</v>
      </c>
      <c r="C359" t="s">
        <v>89</v>
      </c>
      <c r="D359" t="s">
        <v>107</v>
      </c>
      <c r="E359" t="s">
        <v>30073</v>
      </c>
      <c r="F359">
        <v>33</v>
      </c>
    </row>
    <row r="360" spans="1:6" x14ac:dyDescent="0.25">
      <c r="A360" t="s">
        <v>49</v>
      </c>
      <c r="B360">
        <v>2010</v>
      </c>
      <c r="C360" t="s">
        <v>89</v>
      </c>
      <c r="D360" t="s">
        <v>39</v>
      </c>
      <c r="E360" t="s">
        <v>30074</v>
      </c>
      <c r="F360">
        <v>30</v>
      </c>
    </row>
    <row r="361" spans="1:6" x14ac:dyDescent="0.25">
      <c r="A361" t="s">
        <v>49</v>
      </c>
      <c r="B361">
        <v>2010</v>
      </c>
      <c r="C361" t="s">
        <v>89</v>
      </c>
      <c r="D361" t="s">
        <v>103</v>
      </c>
      <c r="E361" t="s">
        <v>30075</v>
      </c>
      <c r="F361">
        <v>253</v>
      </c>
    </row>
    <row r="362" spans="1:6" x14ac:dyDescent="0.25">
      <c r="A362" t="s">
        <v>49</v>
      </c>
      <c r="B362">
        <v>2011</v>
      </c>
      <c r="C362" t="s">
        <v>91</v>
      </c>
      <c r="D362" t="s">
        <v>38</v>
      </c>
      <c r="E362" t="s">
        <v>30076</v>
      </c>
      <c r="F362">
        <v>9</v>
      </c>
    </row>
    <row r="363" spans="1:6" x14ac:dyDescent="0.25">
      <c r="A363" t="s">
        <v>49</v>
      </c>
      <c r="B363">
        <v>2011</v>
      </c>
      <c r="C363" t="s">
        <v>91</v>
      </c>
      <c r="D363" t="s">
        <v>40</v>
      </c>
      <c r="E363" t="s">
        <v>30077</v>
      </c>
      <c r="F363">
        <v>1</v>
      </c>
    </row>
    <row r="364" spans="1:6" x14ac:dyDescent="0.25">
      <c r="A364" t="s">
        <v>49</v>
      </c>
      <c r="B364">
        <v>2011</v>
      </c>
      <c r="C364" t="s">
        <v>91</v>
      </c>
      <c r="D364" t="s">
        <v>102</v>
      </c>
      <c r="E364" t="s">
        <v>30078</v>
      </c>
      <c r="F364">
        <v>34</v>
      </c>
    </row>
    <row r="365" spans="1:6" x14ac:dyDescent="0.25">
      <c r="A365" t="s">
        <v>49</v>
      </c>
      <c r="B365">
        <v>2011</v>
      </c>
      <c r="C365" t="s">
        <v>91</v>
      </c>
      <c r="D365" t="s">
        <v>107</v>
      </c>
      <c r="E365" t="s">
        <v>30079</v>
      </c>
      <c r="F365">
        <v>45</v>
      </c>
    </row>
    <row r="366" spans="1:6" x14ac:dyDescent="0.25">
      <c r="A366" t="s">
        <v>49</v>
      </c>
      <c r="B366">
        <v>2011</v>
      </c>
      <c r="C366" t="s">
        <v>91</v>
      </c>
      <c r="D366" t="s">
        <v>39</v>
      </c>
      <c r="E366" t="s">
        <v>30080</v>
      </c>
      <c r="F366">
        <v>48</v>
      </c>
    </row>
    <row r="367" spans="1:6" x14ac:dyDescent="0.25">
      <c r="A367" t="s">
        <v>49</v>
      </c>
      <c r="B367">
        <v>2011</v>
      </c>
      <c r="C367" t="s">
        <v>91</v>
      </c>
      <c r="D367" t="s">
        <v>103</v>
      </c>
      <c r="E367" t="s">
        <v>30081</v>
      </c>
      <c r="F367">
        <v>443</v>
      </c>
    </row>
    <row r="368" spans="1:6" x14ac:dyDescent="0.25">
      <c r="A368" t="s">
        <v>49</v>
      </c>
      <c r="B368">
        <v>2011</v>
      </c>
      <c r="C368" t="s">
        <v>90</v>
      </c>
      <c r="D368" t="s">
        <v>38</v>
      </c>
      <c r="E368" t="s">
        <v>30082</v>
      </c>
      <c r="F368">
        <v>5</v>
      </c>
    </row>
    <row r="369" spans="1:6" x14ac:dyDescent="0.25">
      <c r="A369" t="s">
        <v>49</v>
      </c>
      <c r="B369">
        <v>2011</v>
      </c>
      <c r="C369" t="s">
        <v>90</v>
      </c>
      <c r="D369" t="s">
        <v>40</v>
      </c>
      <c r="E369" t="s">
        <v>30083</v>
      </c>
      <c r="F369">
        <v>4</v>
      </c>
    </row>
    <row r="370" spans="1:6" x14ac:dyDescent="0.25">
      <c r="A370" t="s">
        <v>49</v>
      </c>
      <c r="B370">
        <v>2011</v>
      </c>
      <c r="C370" t="s">
        <v>90</v>
      </c>
      <c r="D370" t="s">
        <v>102</v>
      </c>
      <c r="E370" t="s">
        <v>30084</v>
      </c>
      <c r="F370">
        <v>26</v>
      </c>
    </row>
    <row r="371" spans="1:6" x14ac:dyDescent="0.25">
      <c r="A371" t="s">
        <v>49</v>
      </c>
      <c r="B371">
        <v>2011</v>
      </c>
      <c r="C371" t="s">
        <v>90</v>
      </c>
      <c r="D371" t="s">
        <v>107</v>
      </c>
      <c r="E371" t="s">
        <v>30085</v>
      </c>
      <c r="F371">
        <v>37</v>
      </c>
    </row>
    <row r="372" spans="1:6" x14ac:dyDescent="0.25">
      <c r="A372" t="s">
        <v>49</v>
      </c>
      <c r="B372">
        <v>2011</v>
      </c>
      <c r="C372" t="s">
        <v>90</v>
      </c>
      <c r="D372" t="s">
        <v>39</v>
      </c>
      <c r="E372" t="s">
        <v>30086</v>
      </c>
      <c r="F372">
        <v>47</v>
      </c>
    </row>
    <row r="373" spans="1:6" x14ac:dyDescent="0.25">
      <c r="A373" t="s">
        <v>49</v>
      </c>
      <c r="B373">
        <v>2011</v>
      </c>
      <c r="C373" t="s">
        <v>90</v>
      </c>
      <c r="D373" t="s">
        <v>103</v>
      </c>
      <c r="E373" t="s">
        <v>30087</v>
      </c>
      <c r="F373">
        <v>434</v>
      </c>
    </row>
    <row r="374" spans="1:6" x14ac:dyDescent="0.25">
      <c r="A374" t="s">
        <v>49</v>
      </c>
      <c r="B374">
        <v>2011</v>
      </c>
      <c r="C374" t="s">
        <v>88</v>
      </c>
      <c r="D374" t="s">
        <v>38</v>
      </c>
      <c r="E374" t="s">
        <v>30088</v>
      </c>
      <c r="F374">
        <v>3</v>
      </c>
    </row>
    <row r="375" spans="1:6" x14ac:dyDescent="0.25">
      <c r="A375" t="s">
        <v>49</v>
      </c>
      <c r="B375">
        <v>2011</v>
      </c>
      <c r="C375" t="s">
        <v>88</v>
      </c>
      <c r="D375" t="s">
        <v>40</v>
      </c>
      <c r="E375" t="s">
        <v>30089</v>
      </c>
      <c r="F375">
        <v>1</v>
      </c>
    </row>
    <row r="376" spans="1:6" x14ac:dyDescent="0.25">
      <c r="A376" t="s">
        <v>49</v>
      </c>
      <c r="B376">
        <v>2011</v>
      </c>
      <c r="C376" t="s">
        <v>88</v>
      </c>
      <c r="D376" t="s">
        <v>102</v>
      </c>
      <c r="E376" t="s">
        <v>30090</v>
      </c>
      <c r="F376">
        <v>9</v>
      </c>
    </row>
    <row r="377" spans="1:6" x14ac:dyDescent="0.25">
      <c r="A377" t="s">
        <v>49</v>
      </c>
      <c r="B377">
        <v>2011</v>
      </c>
      <c r="C377" t="s">
        <v>88</v>
      </c>
      <c r="D377" t="s">
        <v>107</v>
      </c>
      <c r="E377" t="s">
        <v>30091</v>
      </c>
      <c r="F377">
        <v>8</v>
      </c>
    </row>
    <row r="378" spans="1:6" x14ac:dyDescent="0.25">
      <c r="A378" t="s">
        <v>49</v>
      </c>
      <c r="B378">
        <v>2011</v>
      </c>
      <c r="C378" t="s">
        <v>88</v>
      </c>
      <c r="D378" t="s">
        <v>39</v>
      </c>
      <c r="E378" t="s">
        <v>30092</v>
      </c>
      <c r="F378">
        <v>18</v>
      </c>
    </row>
    <row r="379" spans="1:6" x14ac:dyDescent="0.25">
      <c r="A379" t="s">
        <v>49</v>
      </c>
      <c r="B379">
        <v>2011</v>
      </c>
      <c r="C379" t="s">
        <v>88</v>
      </c>
      <c r="D379" t="s">
        <v>103</v>
      </c>
      <c r="E379" t="s">
        <v>30093</v>
      </c>
      <c r="F379">
        <v>77</v>
      </c>
    </row>
    <row r="380" spans="1:6" x14ac:dyDescent="0.25">
      <c r="A380" t="s">
        <v>49</v>
      </c>
      <c r="B380">
        <v>2011</v>
      </c>
      <c r="C380" t="s">
        <v>89</v>
      </c>
      <c r="D380" t="s">
        <v>38</v>
      </c>
      <c r="E380" t="s">
        <v>30094</v>
      </c>
      <c r="F380">
        <v>5</v>
      </c>
    </row>
    <row r="381" spans="1:6" x14ac:dyDescent="0.25">
      <c r="A381" t="s">
        <v>49</v>
      </c>
      <c r="B381">
        <v>2011</v>
      </c>
      <c r="C381" t="s">
        <v>89</v>
      </c>
      <c r="D381" t="s">
        <v>40</v>
      </c>
      <c r="E381" t="s">
        <v>30095</v>
      </c>
      <c r="F381">
        <v>1</v>
      </c>
    </row>
    <row r="382" spans="1:6" x14ac:dyDescent="0.25">
      <c r="A382" t="s">
        <v>49</v>
      </c>
      <c r="B382">
        <v>2011</v>
      </c>
      <c r="C382" t="s">
        <v>89</v>
      </c>
      <c r="D382" t="s">
        <v>102</v>
      </c>
      <c r="E382" t="s">
        <v>30096</v>
      </c>
      <c r="F382">
        <v>18</v>
      </c>
    </row>
    <row r="383" spans="1:6" x14ac:dyDescent="0.25">
      <c r="A383" t="s">
        <v>49</v>
      </c>
      <c r="B383">
        <v>2011</v>
      </c>
      <c r="C383" t="s">
        <v>89</v>
      </c>
      <c r="D383" t="s">
        <v>107</v>
      </c>
      <c r="E383" t="s">
        <v>30097</v>
      </c>
      <c r="F383">
        <v>17</v>
      </c>
    </row>
    <row r="384" spans="1:6" x14ac:dyDescent="0.25">
      <c r="A384" t="s">
        <v>49</v>
      </c>
      <c r="B384">
        <v>2011</v>
      </c>
      <c r="C384" t="s">
        <v>89</v>
      </c>
      <c r="D384" t="s">
        <v>39</v>
      </c>
      <c r="E384" t="s">
        <v>30098</v>
      </c>
      <c r="F384">
        <v>30</v>
      </c>
    </row>
    <row r="385" spans="1:6" x14ac:dyDescent="0.25">
      <c r="A385" t="s">
        <v>49</v>
      </c>
      <c r="B385">
        <v>2011</v>
      </c>
      <c r="C385" t="s">
        <v>89</v>
      </c>
      <c r="D385" t="s">
        <v>103</v>
      </c>
      <c r="E385" t="s">
        <v>30099</v>
      </c>
      <c r="F385">
        <v>287</v>
      </c>
    </row>
    <row r="386" spans="1:6" x14ac:dyDescent="0.25">
      <c r="A386" t="s">
        <v>49</v>
      </c>
      <c r="B386">
        <v>2012</v>
      </c>
      <c r="C386" t="s">
        <v>91</v>
      </c>
      <c r="D386" t="s">
        <v>38</v>
      </c>
      <c r="E386" t="s">
        <v>30100</v>
      </c>
      <c r="F386">
        <v>16</v>
      </c>
    </row>
    <row r="387" spans="1:6" x14ac:dyDescent="0.25">
      <c r="A387" t="s">
        <v>49</v>
      </c>
      <c r="B387">
        <v>2012</v>
      </c>
      <c r="C387" t="s">
        <v>91</v>
      </c>
      <c r="D387" t="s">
        <v>40</v>
      </c>
      <c r="E387" t="s">
        <v>30101</v>
      </c>
      <c r="F387">
        <v>5</v>
      </c>
    </row>
    <row r="388" spans="1:6" x14ac:dyDescent="0.25">
      <c r="A388" t="s">
        <v>49</v>
      </c>
      <c r="B388">
        <v>2012</v>
      </c>
      <c r="C388" t="s">
        <v>91</v>
      </c>
      <c r="D388" t="s">
        <v>102</v>
      </c>
      <c r="E388" t="s">
        <v>30102</v>
      </c>
      <c r="F388">
        <v>25</v>
      </c>
    </row>
    <row r="389" spans="1:6" x14ac:dyDescent="0.25">
      <c r="A389" t="s">
        <v>49</v>
      </c>
      <c r="B389">
        <v>2012</v>
      </c>
      <c r="C389" t="s">
        <v>91</v>
      </c>
      <c r="D389" t="s">
        <v>107</v>
      </c>
      <c r="E389" t="s">
        <v>30103</v>
      </c>
      <c r="F389">
        <v>51</v>
      </c>
    </row>
    <row r="390" spans="1:6" x14ac:dyDescent="0.25">
      <c r="A390" t="s">
        <v>49</v>
      </c>
      <c r="B390">
        <v>2012</v>
      </c>
      <c r="C390" t="s">
        <v>91</v>
      </c>
      <c r="D390" t="s">
        <v>39</v>
      </c>
      <c r="E390" t="s">
        <v>30104</v>
      </c>
      <c r="F390">
        <v>52</v>
      </c>
    </row>
    <row r="391" spans="1:6" x14ac:dyDescent="0.25">
      <c r="A391" t="s">
        <v>49</v>
      </c>
      <c r="B391">
        <v>2012</v>
      </c>
      <c r="C391" t="s">
        <v>91</v>
      </c>
      <c r="D391" t="s">
        <v>103</v>
      </c>
      <c r="E391" t="s">
        <v>30105</v>
      </c>
      <c r="F391">
        <v>484</v>
      </c>
    </row>
    <row r="392" spans="1:6" x14ac:dyDescent="0.25">
      <c r="A392" t="s">
        <v>49</v>
      </c>
      <c r="B392">
        <v>2012</v>
      </c>
      <c r="C392" t="s">
        <v>90</v>
      </c>
      <c r="D392" t="s">
        <v>38</v>
      </c>
      <c r="E392" t="s">
        <v>30106</v>
      </c>
      <c r="F392">
        <v>12</v>
      </c>
    </row>
    <row r="393" spans="1:6" x14ac:dyDescent="0.25">
      <c r="A393" t="s">
        <v>49</v>
      </c>
      <c r="B393">
        <v>2012</v>
      </c>
      <c r="C393" t="s">
        <v>90</v>
      </c>
      <c r="D393" t="s">
        <v>40</v>
      </c>
      <c r="E393" t="s">
        <v>30107</v>
      </c>
      <c r="F393">
        <v>2</v>
      </c>
    </row>
    <row r="394" spans="1:6" x14ac:dyDescent="0.25">
      <c r="A394" t="s">
        <v>49</v>
      </c>
      <c r="B394">
        <v>2012</v>
      </c>
      <c r="C394" t="s">
        <v>90</v>
      </c>
      <c r="D394" t="s">
        <v>102</v>
      </c>
      <c r="E394" t="s">
        <v>30108</v>
      </c>
      <c r="F394">
        <v>31</v>
      </c>
    </row>
    <row r="395" spans="1:6" x14ac:dyDescent="0.25">
      <c r="A395" t="s">
        <v>49</v>
      </c>
      <c r="B395">
        <v>2012</v>
      </c>
      <c r="C395" t="s">
        <v>90</v>
      </c>
      <c r="D395" t="s">
        <v>107</v>
      </c>
      <c r="E395" t="s">
        <v>30109</v>
      </c>
      <c r="F395">
        <v>52</v>
      </c>
    </row>
    <row r="396" spans="1:6" x14ac:dyDescent="0.25">
      <c r="A396" t="s">
        <v>49</v>
      </c>
      <c r="B396">
        <v>2012</v>
      </c>
      <c r="C396" t="s">
        <v>90</v>
      </c>
      <c r="D396" t="s">
        <v>39</v>
      </c>
      <c r="E396" t="s">
        <v>30110</v>
      </c>
      <c r="F396">
        <v>54</v>
      </c>
    </row>
    <row r="397" spans="1:6" x14ac:dyDescent="0.25">
      <c r="A397" t="s">
        <v>49</v>
      </c>
      <c r="B397">
        <v>2012</v>
      </c>
      <c r="C397" t="s">
        <v>90</v>
      </c>
      <c r="D397" t="s">
        <v>103</v>
      </c>
      <c r="E397" t="s">
        <v>30111</v>
      </c>
      <c r="F397">
        <v>442</v>
      </c>
    </row>
    <row r="398" spans="1:6" x14ac:dyDescent="0.25">
      <c r="A398" t="s">
        <v>49</v>
      </c>
      <c r="B398">
        <v>2012</v>
      </c>
      <c r="C398" t="s">
        <v>88</v>
      </c>
      <c r="D398" t="s">
        <v>38</v>
      </c>
      <c r="E398" t="s">
        <v>30112</v>
      </c>
      <c r="F398">
        <v>5</v>
      </c>
    </row>
    <row r="399" spans="1:6" x14ac:dyDescent="0.25">
      <c r="A399" t="s">
        <v>49</v>
      </c>
      <c r="B399">
        <v>2012</v>
      </c>
      <c r="C399" t="s">
        <v>88</v>
      </c>
      <c r="D399" t="s">
        <v>40</v>
      </c>
      <c r="E399" t="s">
        <v>30113</v>
      </c>
      <c r="F399">
        <v>2</v>
      </c>
    </row>
    <row r="400" spans="1:6" x14ac:dyDescent="0.25">
      <c r="A400" t="s">
        <v>49</v>
      </c>
      <c r="B400">
        <v>2012</v>
      </c>
      <c r="C400" t="s">
        <v>88</v>
      </c>
      <c r="D400" t="s">
        <v>102</v>
      </c>
      <c r="E400" t="s">
        <v>30114</v>
      </c>
      <c r="F400">
        <v>11</v>
      </c>
    </row>
    <row r="401" spans="1:6" x14ac:dyDescent="0.25">
      <c r="A401" t="s">
        <v>49</v>
      </c>
      <c r="B401">
        <v>2012</v>
      </c>
      <c r="C401" t="s">
        <v>88</v>
      </c>
      <c r="D401" t="s">
        <v>107</v>
      </c>
      <c r="E401" t="s">
        <v>30115</v>
      </c>
      <c r="F401">
        <v>12</v>
      </c>
    </row>
    <row r="402" spans="1:6" x14ac:dyDescent="0.25">
      <c r="A402" t="s">
        <v>49</v>
      </c>
      <c r="B402">
        <v>2012</v>
      </c>
      <c r="C402" t="s">
        <v>88</v>
      </c>
      <c r="D402" t="s">
        <v>39</v>
      </c>
      <c r="E402" t="s">
        <v>30116</v>
      </c>
      <c r="F402">
        <v>17</v>
      </c>
    </row>
    <row r="403" spans="1:6" x14ac:dyDescent="0.25">
      <c r="A403" t="s">
        <v>49</v>
      </c>
      <c r="B403">
        <v>2012</v>
      </c>
      <c r="C403" t="s">
        <v>88</v>
      </c>
      <c r="D403" t="s">
        <v>103</v>
      </c>
      <c r="E403" t="s">
        <v>30117</v>
      </c>
      <c r="F403">
        <v>81</v>
      </c>
    </row>
    <row r="404" spans="1:6" x14ac:dyDescent="0.25">
      <c r="A404" t="s">
        <v>49</v>
      </c>
      <c r="B404">
        <v>2012</v>
      </c>
      <c r="C404" t="s">
        <v>89</v>
      </c>
      <c r="D404" t="s">
        <v>38</v>
      </c>
      <c r="E404" t="s">
        <v>30118</v>
      </c>
      <c r="F404">
        <v>9</v>
      </c>
    </row>
    <row r="405" spans="1:6" x14ac:dyDescent="0.25">
      <c r="A405" t="s">
        <v>49</v>
      </c>
      <c r="B405">
        <v>2012</v>
      </c>
      <c r="C405" t="s">
        <v>89</v>
      </c>
      <c r="D405" t="s">
        <v>40</v>
      </c>
      <c r="E405" t="s">
        <v>30119</v>
      </c>
      <c r="F405">
        <v>6</v>
      </c>
    </row>
    <row r="406" spans="1:6" x14ac:dyDescent="0.25">
      <c r="A406" t="s">
        <v>49</v>
      </c>
      <c r="B406">
        <v>2012</v>
      </c>
      <c r="C406" t="s">
        <v>89</v>
      </c>
      <c r="D406" t="s">
        <v>102</v>
      </c>
      <c r="E406" t="s">
        <v>30120</v>
      </c>
      <c r="F406">
        <v>20</v>
      </c>
    </row>
    <row r="407" spans="1:6" x14ac:dyDescent="0.25">
      <c r="A407" t="s">
        <v>49</v>
      </c>
      <c r="B407">
        <v>2012</v>
      </c>
      <c r="C407" t="s">
        <v>89</v>
      </c>
      <c r="D407" t="s">
        <v>107</v>
      </c>
      <c r="E407" t="s">
        <v>30121</v>
      </c>
      <c r="F407">
        <v>27</v>
      </c>
    </row>
    <row r="408" spans="1:6" x14ac:dyDescent="0.25">
      <c r="A408" t="s">
        <v>49</v>
      </c>
      <c r="B408">
        <v>2012</v>
      </c>
      <c r="C408" t="s">
        <v>89</v>
      </c>
      <c r="D408" t="s">
        <v>39</v>
      </c>
      <c r="E408" t="s">
        <v>30122</v>
      </c>
      <c r="F408">
        <v>39</v>
      </c>
    </row>
    <row r="409" spans="1:6" x14ac:dyDescent="0.25">
      <c r="A409" t="s">
        <v>49</v>
      </c>
      <c r="B409">
        <v>2012</v>
      </c>
      <c r="C409" t="s">
        <v>89</v>
      </c>
      <c r="D409" t="s">
        <v>103</v>
      </c>
      <c r="E409" t="s">
        <v>30123</v>
      </c>
      <c r="F409">
        <v>259</v>
      </c>
    </row>
    <row r="410" spans="1:6" x14ac:dyDescent="0.25">
      <c r="A410" t="s">
        <v>49</v>
      </c>
      <c r="B410">
        <v>2013</v>
      </c>
      <c r="C410" t="s">
        <v>91</v>
      </c>
      <c r="D410" t="s">
        <v>38</v>
      </c>
      <c r="E410" t="s">
        <v>30124</v>
      </c>
      <c r="F410">
        <v>28</v>
      </c>
    </row>
    <row r="411" spans="1:6" x14ac:dyDescent="0.25">
      <c r="A411" t="s">
        <v>49</v>
      </c>
      <c r="B411">
        <v>2013</v>
      </c>
      <c r="C411" t="s">
        <v>91</v>
      </c>
      <c r="D411" t="s">
        <v>40</v>
      </c>
      <c r="E411" t="s">
        <v>30125</v>
      </c>
      <c r="F411">
        <v>4</v>
      </c>
    </row>
    <row r="412" spans="1:6" x14ac:dyDescent="0.25">
      <c r="A412" t="s">
        <v>49</v>
      </c>
      <c r="B412">
        <v>2013</v>
      </c>
      <c r="C412" t="s">
        <v>91</v>
      </c>
      <c r="D412" t="s">
        <v>102</v>
      </c>
      <c r="E412" t="s">
        <v>30126</v>
      </c>
      <c r="F412">
        <v>55</v>
      </c>
    </row>
    <row r="413" spans="1:6" x14ac:dyDescent="0.25">
      <c r="A413" t="s">
        <v>49</v>
      </c>
      <c r="B413">
        <v>2013</v>
      </c>
      <c r="C413" t="s">
        <v>91</v>
      </c>
      <c r="D413" t="s">
        <v>107</v>
      </c>
      <c r="E413" t="s">
        <v>30127</v>
      </c>
      <c r="F413">
        <v>83</v>
      </c>
    </row>
    <row r="414" spans="1:6" x14ac:dyDescent="0.25">
      <c r="A414" t="s">
        <v>49</v>
      </c>
      <c r="B414">
        <v>2013</v>
      </c>
      <c r="C414" t="s">
        <v>91</v>
      </c>
      <c r="D414" t="s">
        <v>39</v>
      </c>
      <c r="E414" t="s">
        <v>30128</v>
      </c>
      <c r="F414">
        <v>49</v>
      </c>
    </row>
    <row r="415" spans="1:6" x14ac:dyDescent="0.25">
      <c r="A415" t="s">
        <v>49</v>
      </c>
      <c r="B415">
        <v>2013</v>
      </c>
      <c r="C415" t="s">
        <v>91</v>
      </c>
      <c r="D415" t="s">
        <v>103</v>
      </c>
      <c r="E415" t="s">
        <v>30129</v>
      </c>
      <c r="F415">
        <v>480</v>
      </c>
    </row>
    <row r="416" spans="1:6" x14ac:dyDescent="0.25">
      <c r="A416" t="s">
        <v>49</v>
      </c>
      <c r="B416">
        <v>2013</v>
      </c>
      <c r="C416" t="s">
        <v>90</v>
      </c>
      <c r="D416" t="s">
        <v>38</v>
      </c>
      <c r="E416" t="s">
        <v>30130</v>
      </c>
      <c r="F416">
        <v>18</v>
      </c>
    </row>
    <row r="417" spans="1:6" x14ac:dyDescent="0.25">
      <c r="A417" t="s">
        <v>49</v>
      </c>
      <c r="B417">
        <v>2013</v>
      </c>
      <c r="C417" t="s">
        <v>90</v>
      </c>
      <c r="D417" t="s">
        <v>40</v>
      </c>
      <c r="E417" t="s">
        <v>30131</v>
      </c>
      <c r="F417">
        <v>10</v>
      </c>
    </row>
    <row r="418" spans="1:6" x14ac:dyDescent="0.25">
      <c r="A418" t="s">
        <v>49</v>
      </c>
      <c r="B418">
        <v>2013</v>
      </c>
      <c r="C418" t="s">
        <v>90</v>
      </c>
      <c r="D418" t="s">
        <v>102</v>
      </c>
      <c r="E418" t="s">
        <v>30132</v>
      </c>
      <c r="F418">
        <v>38</v>
      </c>
    </row>
    <row r="419" spans="1:6" x14ac:dyDescent="0.25">
      <c r="A419" t="s">
        <v>49</v>
      </c>
      <c r="B419">
        <v>2013</v>
      </c>
      <c r="C419" t="s">
        <v>90</v>
      </c>
      <c r="D419" t="s">
        <v>107</v>
      </c>
      <c r="E419" t="s">
        <v>30133</v>
      </c>
      <c r="F419">
        <v>60</v>
      </c>
    </row>
    <row r="420" spans="1:6" x14ac:dyDescent="0.25">
      <c r="A420" t="s">
        <v>49</v>
      </c>
      <c r="B420">
        <v>2013</v>
      </c>
      <c r="C420" t="s">
        <v>90</v>
      </c>
      <c r="D420" t="s">
        <v>39</v>
      </c>
      <c r="E420" t="s">
        <v>30134</v>
      </c>
      <c r="F420">
        <v>55</v>
      </c>
    </row>
    <row r="421" spans="1:6" x14ac:dyDescent="0.25">
      <c r="A421" t="s">
        <v>49</v>
      </c>
      <c r="B421">
        <v>2013</v>
      </c>
      <c r="C421" t="s">
        <v>90</v>
      </c>
      <c r="D421" t="s">
        <v>103</v>
      </c>
      <c r="E421" t="s">
        <v>30135</v>
      </c>
      <c r="F421">
        <v>486</v>
      </c>
    </row>
    <row r="422" spans="1:6" x14ac:dyDescent="0.25">
      <c r="A422" t="s">
        <v>49</v>
      </c>
      <c r="B422">
        <v>2013</v>
      </c>
      <c r="C422" t="s">
        <v>88</v>
      </c>
      <c r="D422" t="s">
        <v>38</v>
      </c>
      <c r="E422" t="s">
        <v>30136</v>
      </c>
      <c r="F422">
        <v>11</v>
      </c>
    </row>
    <row r="423" spans="1:6" x14ac:dyDescent="0.25">
      <c r="A423" t="s">
        <v>49</v>
      </c>
      <c r="B423">
        <v>2013</v>
      </c>
      <c r="C423" t="s">
        <v>88</v>
      </c>
      <c r="D423" t="s">
        <v>40</v>
      </c>
      <c r="E423" t="s">
        <v>30137</v>
      </c>
      <c r="F423">
        <v>3</v>
      </c>
    </row>
    <row r="424" spans="1:6" x14ac:dyDescent="0.25">
      <c r="A424" t="s">
        <v>49</v>
      </c>
      <c r="B424">
        <v>2013</v>
      </c>
      <c r="C424" t="s">
        <v>88</v>
      </c>
      <c r="D424" t="s">
        <v>102</v>
      </c>
      <c r="E424" t="s">
        <v>30138</v>
      </c>
      <c r="F424">
        <v>7</v>
      </c>
    </row>
    <row r="425" spans="1:6" x14ac:dyDescent="0.25">
      <c r="A425" t="s">
        <v>49</v>
      </c>
      <c r="B425">
        <v>2013</v>
      </c>
      <c r="C425" t="s">
        <v>88</v>
      </c>
      <c r="D425" t="s">
        <v>107</v>
      </c>
      <c r="E425" t="s">
        <v>30139</v>
      </c>
      <c r="F425">
        <v>17</v>
      </c>
    </row>
    <row r="426" spans="1:6" x14ac:dyDescent="0.25">
      <c r="A426" t="s">
        <v>49</v>
      </c>
      <c r="B426">
        <v>2013</v>
      </c>
      <c r="C426" t="s">
        <v>88</v>
      </c>
      <c r="D426" t="s">
        <v>39</v>
      </c>
      <c r="E426" t="s">
        <v>30140</v>
      </c>
      <c r="F426">
        <v>22</v>
      </c>
    </row>
    <row r="427" spans="1:6" x14ac:dyDescent="0.25">
      <c r="A427" t="s">
        <v>49</v>
      </c>
      <c r="B427">
        <v>2013</v>
      </c>
      <c r="C427" t="s">
        <v>88</v>
      </c>
      <c r="D427" t="s">
        <v>103</v>
      </c>
      <c r="E427" t="s">
        <v>30141</v>
      </c>
      <c r="F427">
        <v>67</v>
      </c>
    </row>
    <row r="428" spans="1:6" x14ac:dyDescent="0.25">
      <c r="A428" t="s">
        <v>49</v>
      </c>
      <c r="B428">
        <v>2013</v>
      </c>
      <c r="C428" t="s">
        <v>89</v>
      </c>
      <c r="D428" t="s">
        <v>38</v>
      </c>
      <c r="E428" t="s">
        <v>30142</v>
      </c>
      <c r="F428">
        <v>15</v>
      </c>
    </row>
    <row r="429" spans="1:6" x14ac:dyDescent="0.25">
      <c r="A429" t="s">
        <v>49</v>
      </c>
      <c r="B429">
        <v>2013</v>
      </c>
      <c r="C429" t="s">
        <v>89</v>
      </c>
      <c r="D429" t="s">
        <v>40</v>
      </c>
      <c r="E429" t="s">
        <v>30143</v>
      </c>
      <c r="F429">
        <v>4</v>
      </c>
    </row>
    <row r="430" spans="1:6" x14ac:dyDescent="0.25">
      <c r="A430" t="s">
        <v>49</v>
      </c>
      <c r="B430">
        <v>2013</v>
      </c>
      <c r="C430" t="s">
        <v>89</v>
      </c>
      <c r="D430" t="s">
        <v>102</v>
      </c>
      <c r="E430" t="s">
        <v>30144</v>
      </c>
      <c r="F430">
        <v>13</v>
      </c>
    </row>
    <row r="431" spans="1:6" x14ac:dyDescent="0.25">
      <c r="A431" t="s">
        <v>49</v>
      </c>
      <c r="B431">
        <v>2013</v>
      </c>
      <c r="C431" t="s">
        <v>89</v>
      </c>
      <c r="D431" t="s">
        <v>107</v>
      </c>
      <c r="E431" t="s">
        <v>30145</v>
      </c>
      <c r="F431">
        <v>35</v>
      </c>
    </row>
    <row r="432" spans="1:6" x14ac:dyDescent="0.25">
      <c r="A432" t="s">
        <v>49</v>
      </c>
      <c r="B432">
        <v>2013</v>
      </c>
      <c r="C432" t="s">
        <v>89</v>
      </c>
      <c r="D432" t="s">
        <v>39</v>
      </c>
      <c r="E432" t="s">
        <v>30146</v>
      </c>
      <c r="F432">
        <v>43</v>
      </c>
    </row>
    <row r="433" spans="1:6" x14ac:dyDescent="0.25">
      <c r="A433" t="s">
        <v>49</v>
      </c>
      <c r="B433">
        <v>2013</v>
      </c>
      <c r="C433" t="s">
        <v>89</v>
      </c>
      <c r="D433" t="s">
        <v>103</v>
      </c>
      <c r="E433" t="s">
        <v>30147</v>
      </c>
      <c r="F433">
        <v>241</v>
      </c>
    </row>
    <row r="434" spans="1:6" x14ac:dyDescent="0.25">
      <c r="A434" t="s">
        <v>49</v>
      </c>
      <c r="B434">
        <v>2014</v>
      </c>
      <c r="C434" t="s">
        <v>91</v>
      </c>
      <c r="D434" t="s">
        <v>38</v>
      </c>
      <c r="E434" t="s">
        <v>30148</v>
      </c>
      <c r="F434">
        <v>17</v>
      </c>
    </row>
    <row r="435" spans="1:6" x14ac:dyDescent="0.25">
      <c r="A435" t="s">
        <v>49</v>
      </c>
      <c r="B435">
        <v>2014</v>
      </c>
      <c r="C435" t="s">
        <v>91</v>
      </c>
      <c r="D435" t="s">
        <v>40</v>
      </c>
      <c r="E435" t="s">
        <v>30149</v>
      </c>
      <c r="F435">
        <v>10</v>
      </c>
    </row>
    <row r="436" spans="1:6" x14ac:dyDescent="0.25">
      <c r="A436" t="s">
        <v>49</v>
      </c>
      <c r="B436">
        <v>2014</v>
      </c>
      <c r="C436" t="s">
        <v>91</v>
      </c>
      <c r="D436" t="s">
        <v>102</v>
      </c>
      <c r="E436" t="s">
        <v>30150</v>
      </c>
      <c r="F436">
        <v>42</v>
      </c>
    </row>
    <row r="437" spans="1:6" x14ac:dyDescent="0.25">
      <c r="A437" t="s">
        <v>49</v>
      </c>
      <c r="B437">
        <v>2014</v>
      </c>
      <c r="C437" t="s">
        <v>91</v>
      </c>
      <c r="D437" t="s">
        <v>107</v>
      </c>
      <c r="E437" t="s">
        <v>30151</v>
      </c>
      <c r="F437">
        <v>52</v>
      </c>
    </row>
    <row r="438" spans="1:6" x14ac:dyDescent="0.25">
      <c r="A438" t="s">
        <v>49</v>
      </c>
      <c r="B438">
        <v>2014</v>
      </c>
      <c r="C438" t="s">
        <v>91</v>
      </c>
      <c r="D438" t="s">
        <v>39</v>
      </c>
      <c r="E438" t="s">
        <v>30152</v>
      </c>
      <c r="F438">
        <v>77</v>
      </c>
    </row>
    <row r="439" spans="1:6" x14ac:dyDescent="0.25">
      <c r="A439" t="s">
        <v>49</v>
      </c>
      <c r="B439">
        <v>2014</v>
      </c>
      <c r="C439" t="s">
        <v>91</v>
      </c>
      <c r="D439" t="s">
        <v>103</v>
      </c>
      <c r="E439" t="s">
        <v>30153</v>
      </c>
      <c r="F439">
        <v>535</v>
      </c>
    </row>
    <row r="440" spans="1:6" x14ac:dyDescent="0.25">
      <c r="A440" t="s">
        <v>49</v>
      </c>
      <c r="B440">
        <v>2014</v>
      </c>
      <c r="C440" t="s">
        <v>90</v>
      </c>
      <c r="D440" t="s">
        <v>38</v>
      </c>
      <c r="E440" t="s">
        <v>30154</v>
      </c>
      <c r="F440">
        <v>22</v>
      </c>
    </row>
    <row r="441" spans="1:6" x14ac:dyDescent="0.25">
      <c r="A441" t="s">
        <v>49</v>
      </c>
      <c r="B441">
        <v>2014</v>
      </c>
      <c r="C441" t="s">
        <v>90</v>
      </c>
      <c r="D441" t="s">
        <v>40</v>
      </c>
      <c r="E441" t="s">
        <v>30155</v>
      </c>
      <c r="F441">
        <v>9</v>
      </c>
    </row>
    <row r="442" spans="1:6" x14ac:dyDescent="0.25">
      <c r="A442" t="s">
        <v>49</v>
      </c>
      <c r="B442">
        <v>2014</v>
      </c>
      <c r="C442" t="s">
        <v>90</v>
      </c>
      <c r="D442" t="s">
        <v>102</v>
      </c>
      <c r="E442" t="s">
        <v>30156</v>
      </c>
      <c r="F442">
        <v>41</v>
      </c>
    </row>
    <row r="443" spans="1:6" x14ac:dyDescent="0.25">
      <c r="A443" t="s">
        <v>49</v>
      </c>
      <c r="B443">
        <v>2014</v>
      </c>
      <c r="C443" t="s">
        <v>90</v>
      </c>
      <c r="D443" t="s">
        <v>107</v>
      </c>
      <c r="E443" t="s">
        <v>30157</v>
      </c>
      <c r="F443">
        <v>76</v>
      </c>
    </row>
    <row r="444" spans="1:6" x14ac:dyDescent="0.25">
      <c r="A444" t="s">
        <v>49</v>
      </c>
      <c r="B444">
        <v>2014</v>
      </c>
      <c r="C444" t="s">
        <v>90</v>
      </c>
      <c r="D444" t="s">
        <v>39</v>
      </c>
      <c r="E444" t="s">
        <v>30158</v>
      </c>
      <c r="F444">
        <v>71</v>
      </c>
    </row>
    <row r="445" spans="1:6" x14ac:dyDescent="0.25">
      <c r="A445" t="s">
        <v>49</v>
      </c>
      <c r="B445">
        <v>2014</v>
      </c>
      <c r="C445" t="s">
        <v>90</v>
      </c>
      <c r="D445" t="s">
        <v>103</v>
      </c>
      <c r="E445" t="s">
        <v>30159</v>
      </c>
      <c r="F445">
        <v>464</v>
      </c>
    </row>
    <row r="446" spans="1:6" x14ac:dyDescent="0.25">
      <c r="A446" t="s">
        <v>49</v>
      </c>
      <c r="B446">
        <v>2014</v>
      </c>
      <c r="C446" t="s">
        <v>88</v>
      </c>
      <c r="D446" t="s">
        <v>38</v>
      </c>
      <c r="E446" t="s">
        <v>30160</v>
      </c>
      <c r="F446">
        <v>6</v>
      </c>
    </row>
    <row r="447" spans="1:6" x14ac:dyDescent="0.25">
      <c r="A447" t="s">
        <v>49</v>
      </c>
      <c r="B447">
        <v>2014</v>
      </c>
      <c r="C447" t="s">
        <v>88</v>
      </c>
      <c r="D447" t="s">
        <v>40</v>
      </c>
      <c r="E447" t="s">
        <v>30161</v>
      </c>
      <c r="F447">
        <v>4</v>
      </c>
    </row>
    <row r="448" spans="1:6" x14ac:dyDescent="0.25">
      <c r="A448" t="s">
        <v>49</v>
      </c>
      <c r="B448">
        <v>2014</v>
      </c>
      <c r="C448" t="s">
        <v>88</v>
      </c>
      <c r="D448" t="s">
        <v>102</v>
      </c>
      <c r="E448" t="s">
        <v>30162</v>
      </c>
      <c r="F448">
        <v>12</v>
      </c>
    </row>
    <row r="449" spans="1:6" x14ac:dyDescent="0.25">
      <c r="A449" t="s">
        <v>49</v>
      </c>
      <c r="B449">
        <v>2014</v>
      </c>
      <c r="C449" t="s">
        <v>88</v>
      </c>
      <c r="D449" t="s">
        <v>107</v>
      </c>
      <c r="E449" t="s">
        <v>30163</v>
      </c>
      <c r="F449">
        <v>15</v>
      </c>
    </row>
    <row r="450" spans="1:6" x14ac:dyDescent="0.25">
      <c r="A450" t="s">
        <v>49</v>
      </c>
      <c r="B450">
        <v>2014</v>
      </c>
      <c r="C450" t="s">
        <v>88</v>
      </c>
      <c r="D450" t="s">
        <v>39</v>
      </c>
      <c r="E450" t="s">
        <v>30164</v>
      </c>
      <c r="F450">
        <v>22</v>
      </c>
    </row>
    <row r="451" spans="1:6" x14ac:dyDescent="0.25">
      <c r="A451" t="s">
        <v>49</v>
      </c>
      <c r="B451">
        <v>2014</v>
      </c>
      <c r="C451" t="s">
        <v>88</v>
      </c>
      <c r="D451" t="s">
        <v>103</v>
      </c>
      <c r="E451" t="s">
        <v>30165</v>
      </c>
      <c r="F451">
        <v>71</v>
      </c>
    </row>
    <row r="452" spans="1:6" x14ac:dyDescent="0.25">
      <c r="A452" t="s">
        <v>49</v>
      </c>
      <c r="B452">
        <v>2014</v>
      </c>
      <c r="C452" t="s">
        <v>89</v>
      </c>
      <c r="D452" t="s">
        <v>38</v>
      </c>
      <c r="E452" t="s">
        <v>30166</v>
      </c>
      <c r="F452">
        <v>16</v>
      </c>
    </row>
    <row r="453" spans="1:6" x14ac:dyDescent="0.25">
      <c r="A453" t="s">
        <v>49</v>
      </c>
      <c r="B453">
        <v>2014</v>
      </c>
      <c r="C453" t="s">
        <v>89</v>
      </c>
      <c r="D453" t="s">
        <v>40</v>
      </c>
      <c r="E453" t="s">
        <v>30167</v>
      </c>
      <c r="F453">
        <v>7</v>
      </c>
    </row>
    <row r="454" spans="1:6" x14ac:dyDescent="0.25">
      <c r="A454" t="s">
        <v>49</v>
      </c>
      <c r="B454">
        <v>2014</v>
      </c>
      <c r="C454" t="s">
        <v>89</v>
      </c>
      <c r="D454" t="s">
        <v>102</v>
      </c>
      <c r="E454" t="s">
        <v>30168</v>
      </c>
      <c r="F454">
        <v>20</v>
      </c>
    </row>
    <row r="455" spans="1:6" x14ac:dyDescent="0.25">
      <c r="A455" t="s">
        <v>49</v>
      </c>
      <c r="B455">
        <v>2014</v>
      </c>
      <c r="C455" t="s">
        <v>89</v>
      </c>
      <c r="D455" t="s">
        <v>107</v>
      </c>
      <c r="E455" t="s">
        <v>30169</v>
      </c>
      <c r="F455">
        <v>36</v>
      </c>
    </row>
    <row r="456" spans="1:6" x14ac:dyDescent="0.25">
      <c r="A456" t="s">
        <v>49</v>
      </c>
      <c r="B456">
        <v>2014</v>
      </c>
      <c r="C456" t="s">
        <v>89</v>
      </c>
      <c r="D456" t="s">
        <v>39</v>
      </c>
      <c r="E456" t="s">
        <v>30170</v>
      </c>
      <c r="F456">
        <v>52</v>
      </c>
    </row>
    <row r="457" spans="1:6" x14ac:dyDescent="0.25">
      <c r="A457" t="s">
        <v>49</v>
      </c>
      <c r="B457">
        <v>2014</v>
      </c>
      <c r="C457" t="s">
        <v>89</v>
      </c>
      <c r="D457" t="s">
        <v>103</v>
      </c>
      <c r="E457" t="s">
        <v>30171</v>
      </c>
      <c r="F457">
        <v>233</v>
      </c>
    </row>
    <row r="458" spans="1:6" x14ac:dyDescent="0.25">
      <c r="A458" t="s">
        <v>50</v>
      </c>
      <c r="B458">
        <v>2010</v>
      </c>
      <c r="C458" t="s">
        <v>91</v>
      </c>
      <c r="D458" t="s">
        <v>38</v>
      </c>
      <c r="E458" t="s">
        <v>30172</v>
      </c>
      <c r="F458">
        <v>78</v>
      </c>
    </row>
    <row r="459" spans="1:6" x14ac:dyDescent="0.25">
      <c r="A459" t="s">
        <v>50</v>
      </c>
      <c r="B459">
        <v>2010</v>
      </c>
      <c r="C459" t="s">
        <v>91</v>
      </c>
      <c r="D459" t="s">
        <v>40</v>
      </c>
      <c r="E459" t="s">
        <v>30173</v>
      </c>
      <c r="F459">
        <v>189</v>
      </c>
    </row>
    <row r="460" spans="1:6" x14ac:dyDescent="0.25">
      <c r="A460" t="s">
        <v>50</v>
      </c>
      <c r="B460">
        <v>2010</v>
      </c>
      <c r="C460" t="s">
        <v>91</v>
      </c>
      <c r="D460" t="s">
        <v>102</v>
      </c>
      <c r="E460" t="s">
        <v>30174</v>
      </c>
      <c r="F460">
        <v>497</v>
      </c>
    </row>
    <row r="461" spans="1:6" x14ac:dyDescent="0.25">
      <c r="A461" t="s">
        <v>50</v>
      </c>
      <c r="B461">
        <v>2010</v>
      </c>
      <c r="C461" t="s">
        <v>91</v>
      </c>
      <c r="D461" t="s">
        <v>107</v>
      </c>
      <c r="E461" t="s">
        <v>30175</v>
      </c>
      <c r="F461">
        <v>768</v>
      </c>
    </row>
    <row r="462" spans="1:6" x14ac:dyDescent="0.25">
      <c r="A462" t="s">
        <v>50</v>
      </c>
      <c r="B462">
        <v>2010</v>
      </c>
      <c r="C462" t="s">
        <v>91</v>
      </c>
      <c r="D462" t="s">
        <v>39</v>
      </c>
      <c r="E462" t="s">
        <v>30176</v>
      </c>
      <c r="F462">
        <v>277</v>
      </c>
    </row>
    <row r="463" spans="1:6" x14ac:dyDescent="0.25">
      <c r="A463" t="s">
        <v>50</v>
      </c>
      <c r="B463">
        <v>2010</v>
      </c>
      <c r="C463" t="s">
        <v>91</v>
      </c>
      <c r="D463" t="s">
        <v>103</v>
      </c>
      <c r="E463" t="s">
        <v>30177</v>
      </c>
      <c r="F463">
        <v>7863</v>
      </c>
    </row>
    <row r="464" spans="1:6" x14ac:dyDescent="0.25">
      <c r="A464" t="s">
        <v>50</v>
      </c>
      <c r="B464">
        <v>2010</v>
      </c>
      <c r="C464" t="s">
        <v>90</v>
      </c>
      <c r="D464" t="s">
        <v>38</v>
      </c>
      <c r="E464" t="s">
        <v>30178</v>
      </c>
      <c r="F464">
        <v>82</v>
      </c>
    </row>
    <row r="465" spans="1:6" x14ac:dyDescent="0.25">
      <c r="A465" t="s">
        <v>50</v>
      </c>
      <c r="B465">
        <v>2010</v>
      </c>
      <c r="C465" t="s">
        <v>90</v>
      </c>
      <c r="D465" t="s">
        <v>40</v>
      </c>
      <c r="E465" t="s">
        <v>30179</v>
      </c>
      <c r="F465">
        <v>151</v>
      </c>
    </row>
    <row r="466" spans="1:6" x14ac:dyDescent="0.25">
      <c r="A466" t="s">
        <v>50</v>
      </c>
      <c r="B466">
        <v>2010</v>
      </c>
      <c r="C466" t="s">
        <v>90</v>
      </c>
      <c r="D466" t="s">
        <v>102</v>
      </c>
      <c r="E466" t="s">
        <v>30180</v>
      </c>
      <c r="F466">
        <v>443</v>
      </c>
    </row>
    <row r="467" spans="1:6" x14ac:dyDescent="0.25">
      <c r="A467" t="s">
        <v>50</v>
      </c>
      <c r="B467">
        <v>2010</v>
      </c>
      <c r="C467" t="s">
        <v>90</v>
      </c>
      <c r="D467" t="s">
        <v>107</v>
      </c>
      <c r="E467" t="s">
        <v>30181</v>
      </c>
      <c r="F467">
        <v>565</v>
      </c>
    </row>
    <row r="468" spans="1:6" x14ac:dyDescent="0.25">
      <c r="A468" t="s">
        <v>50</v>
      </c>
      <c r="B468">
        <v>2010</v>
      </c>
      <c r="C468" t="s">
        <v>90</v>
      </c>
      <c r="D468" t="s">
        <v>39</v>
      </c>
      <c r="E468" t="s">
        <v>30182</v>
      </c>
      <c r="F468">
        <v>265</v>
      </c>
    </row>
    <row r="469" spans="1:6" x14ac:dyDescent="0.25">
      <c r="A469" t="s">
        <v>50</v>
      </c>
      <c r="B469">
        <v>2010</v>
      </c>
      <c r="C469" t="s">
        <v>90</v>
      </c>
      <c r="D469" t="s">
        <v>103</v>
      </c>
      <c r="E469" t="s">
        <v>30183</v>
      </c>
      <c r="F469">
        <v>6527</v>
      </c>
    </row>
    <row r="470" spans="1:6" x14ac:dyDescent="0.25">
      <c r="A470" t="s">
        <v>50</v>
      </c>
      <c r="B470">
        <v>2010</v>
      </c>
      <c r="C470" t="s">
        <v>88</v>
      </c>
      <c r="D470" t="s">
        <v>38</v>
      </c>
      <c r="E470" t="s">
        <v>30184</v>
      </c>
      <c r="F470">
        <v>32</v>
      </c>
    </row>
    <row r="471" spans="1:6" x14ac:dyDescent="0.25">
      <c r="A471" t="s">
        <v>50</v>
      </c>
      <c r="B471">
        <v>2010</v>
      </c>
      <c r="C471" t="s">
        <v>88</v>
      </c>
      <c r="D471" t="s">
        <v>40</v>
      </c>
      <c r="E471" t="s">
        <v>30185</v>
      </c>
      <c r="F471">
        <v>48</v>
      </c>
    </row>
    <row r="472" spans="1:6" x14ac:dyDescent="0.25">
      <c r="A472" t="s">
        <v>50</v>
      </c>
      <c r="B472">
        <v>2010</v>
      </c>
      <c r="C472" t="s">
        <v>88</v>
      </c>
      <c r="D472" t="s">
        <v>102</v>
      </c>
      <c r="E472" t="s">
        <v>30186</v>
      </c>
      <c r="F472">
        <v>83</v>
      </c>
    </row>
    <row r="473" spans="1:6" x14ac:dyDescent="0.25">
      <c r="A473" t="s">
        <v>50</v>
      </c>
      <c r="B473">
        <v>2010</v>
      </c>
      <c r="C473" t="s">
        <v>88</v>
      </c>
      <c r="D473" t="s">
        <v>107</v>
      </c>
      <c r="E473" t="s">
        <v>30187</v>
      </c>
      <c r="F473">
        <v>123</v>
      </c>
    </row>
    <row r="474" spans="1:6" x14ac:dyDescent="0.25">
      <c r="A474" t="s">
        <v>50</v>
      </c>
      <c r="B474">
        <v>2010</v>
      </c>
      <c r="C474" t="s">
        <v>88</v>
      </c>
      <c r="D474" t="s">
        <v>39</v>
      </c>
      <c r="E474" t="s">
        <v>30188</v>
      </c>
      <c r="F474">
        <v>67</v>
      </c>
    </row>
    <row r="475" spans="1:6" x14ac:dyDescent="0.25">
      <c r="A475" t="s">
        <v>50</v>
      </c>
      <c r="B475">
        <v>2010</v>
      </c>
      <c r="C475" t="s">
        <v>88</v>
      </c>
      <c r="D475" t="s">
        <v>103</v>
      </c>
      <c r="E475" t="s">
        <v>30189</v>
      </c>
      <c r="F475">
        <v>1036</v>
      </c>
    </row>
    <row r="476" spans="1:6" x14ac:dyDescent="0.25">
      <c r="A476" t="s">
        <v>50</v>
      </c>
      <c r="B476">
        <v>2010</v>
      </c>
      <c r="C476" t="s">
        <v>89</v>
      </c>
      <c r="D476" t="s">
        <v>38</v>
      </c>
      <c r="E476" t="s">
        <v>30190</v>
      </c>
      <c r="F476">
        <v>57</v>
      </c>
    </row>
    <row r="477" spans="1:6" x14ac:dyDescent="0.25">
      <c r="A477" t="s">
        <v>50</v>
      </c>
      <c r="B477">
        <v>2010</v>
      </c>
      <c r="C477" t="s">
        <v>89</v>
      </c>
      <c r="D477" t="s">
        <v>40</v>
      </c>
      <c r="E477" t="s">
        <v>30191</v>
      </c>
      <c r="F477">
        <v>105</v>
      </c>
    </row>
    <row r="478" spans="1:6" x14ac:dyDescent="0.25">
      <c r="A478" t="s">
        <v>50</v>
      </c>
      <c r="B478">
        <v>2010</v>
      </c>
      <c r="C478" t="s">
        <v>89</v>
      </c>
      <c r="D478" t="s">
        <v>102</v>
      </c>
      <c r="E478" t="s">
        <v>30192</v>
      </c>
      <c r="F478">
        <v>281</v>
      </c>
    </row>
    <row r="479" spans="1:6" x14ac:dyDescent="0.25">
      <c r="A479" t="s">
        <v>50</v>
      </c>
      <c r="B479">
        <v>2010</v>
      </c>
      <c r="C479" t="s">
        <v>89</v>
      </c>
      <c r="D479" t="s">
        <v>107</v>
      </c>
      <c r="E479" t="s">
        <v>30193</v>
      </c>
      <c r="F479">
        <v>381</v>
      </c>
    </row>
    <row r="480" spans="1:6" x14ac:dyDescent="0.25">
      <c r="A480" t="s">
        <v>50</v>
      </c>
      <c r="B480">
        <v>2010</v>
      </c>
      <c r="C480" t="s">
        <v>89</v>
      </c>
      <c r="D480" t="s">
        <v>39</v>
      </c>
      <c r="E480" t="s">
        <v>30194</v>
      </c>
      <c r="F480">
        <v>194</v>
      </c>
    </row>
    <row r="481" spans="1:6" x14ac:dyDescent="0.25">
      <c r="A481" t="s">
        <v>50</v>
      </c>
      <c r="B481">
        <v>2010</v>
      </c>
      <c r="C481" t="s">
        <v>89</v>
      </c>
      <c r="D481" t="s">
        <v>103</v>
      </c>
      <c r="E481" t="s">
        <v>30195</v>
      </c>
      <c r="F481">
        <v>3518</v>
      </c>
    </row>
    <row r="482" spans="1:6" x14ac:dyDescent="0.25">
      <c r="A482" t="s">
        <v>50</v>
      </c>
      <c r="B482">
        <v>2011</v>
      </c>
      <c r="C482" t="s">
        <v>91</v>
      </c>
      <c r="D482" t="s">
        <v>38</v>
      </c>
      <c r="E482" t="s">
        <v>30196</v>
      </c>
      <c r="F482">
        <v>37</v>
      </c>
    </row>
    <row r="483" spans="1:6" x14ac:dyDescent="0.25">
      <c r="A483" t="s">
        <v>50</v>
      </c>
      <c r="B483">
        <v>2011</v>
      </c>
      <c r="C483" t="s">
        <v>91</v>
      </c>
      <c r="D483" t="s">
        <v>40</v>
      </c>
      <c r="E483" t="s">
        <v>30197</v>
      </c>
      <c r="F483">
        <v>125</v>
      </c>
    </row>
    <row r="484" spans="1:6" x14ac:dyDescent="0.25">
      <c r="A484" t="s">
        <v>50</v>
      </c>
      <c r="B484">
        <v>2011</v>
      </c>
      <c r="C484" t="s">
        <v>91</v>
      </c>
      <c r="D484" t="s">
        <v>102</v>
      </c>
      <c r="E484" t="s">
        <v>30198</v>
      </c>
      <c r="F484">
        <v>719</v>
      </c>
    </row>
    <row r="485" spans="1:6" x14ac:dyDescent="0.25">
      <c r="A485" t="s">
        <v>50</v>
      </c>
      <c r="B485">
        <v>2011</v>
      </c>
      <c r="C485" t="s">
        <v>91</v>
      </c>
      <c r="D485" t="s">
        <v>107</v>
      </c>
      <c r="E485" t="s">
        <v>30199</v>
      </c>
      <c r="F485">
        <v>537</v>
      </c>
    </row>
    <row r="486" spans="1:6" x14ac:dyDescent="0.25">
      <c r="A486" t="s">
        <v>50</v>
      </c>
      <c r="B486">
        <v>2011</v>
      </c>
      <c r="C486" t="s">
        <v>91</v>
      </c>
      <c r="D486" t="s">
        <v>39</v>
      </c>
      <c r="E486" t="s">
        <v>30200</v>
      </c>
      <c r="F486">
        <v>252</v>
      </c>
    </row>
    <row r="487" spans="1:6" x14ac:dyDescent="0.25">
      <c r="A487" t="s">
        <v>50</v>
      </c>
      <c r="B487">
        <v>2011</v>
      </c>
      <c r="C487" t="s">
        <v>91</v>
      </c>
      <c r="D487" t="s">
        <v>103</v>
      </c>
      <c r="E487" t="s">
        <v>30201</v>
      </c>
      <c r="F487">
        <v>7928</v>
      </c>
    </row>
    <row r="488" spans="1:6" x14ac:dyDescent="0.25">
      <c r="A488" t="s">
        <v>50</v>
      </c>
      <c r="B488">
        <v>2011</v>
      </c>
      <c r="C488" t="s">
        <v>90</v>
      </c>
      <c r="D488" t="s">
        <v>38</v>
      </c>
      <c r="E488" t="s">
        <v>30202</v>
      </c>
      <c r="F488">
        <v>53</v>
      </c>
    </row>
    <row r="489" spans="1:6" x14ac:dyDescent="0.25">
      <c r="A489" t="s">
        <v>50</v>
      </c>
      <c r="B489">
        <v>2011</v>
      </c>
      <c r="C489" t="s">
        <v>90</v>
      </c>
      <c r="D489" t="s">
        <v>40</v>
      </c>
      <c r="E489" t="s">
        <v>30203</v>
      </c>
      <c r="F489">
        <v>90</v>
      </c>
    </row>
    <row r="490" spans="1:6" x14ac:dyDescent="0.25">
      <c r="A490" t="s">
        <v>50</v>
      </c>
      <c r="B490">
        <v>2011</v>
      </c>
      <c r="C490" t="s">
        <v>90</v>
      </c>
      <c r="D490" t="s">
        <v>102</v>
      </c>
      <c r="E490" t="s">
        <v>30204</v>
      </c>
      <c r="F490">
        <v>567</v>
      </c>
    </row>
    <row r="491" spans="1:6" x14ac:dyDescent="0.25">
      <c r="A491" t="s">
        <v>50</v>
      </c>
      <c r="B491">
        <v>2011</v>
      </c>
      <c r="C491" t="s">
        <v>90</v>
      </c>
      <c r="D491" t="s">
        <v>107</v>
      </c>
      <c r="E491" t="s">
        <v>30205</v>
      </c>
      <c r="F491">
        <v>392</v>
      </c>
    </row>
    <row r="492" spans="1:6" x14ac:dyDescent="0.25">
      <c r="A492" t="s">
        <v>50</v>
      </c>
      <c r="B492">
        <v>2011</v>
      </c>
      <c r="C492" t="s">
        <v>90</v>
      </c>
      <c r="D492" t="s">
        <v>39</v>
      </c>
      <c r="E492" t="s">
        <v>30206</v>
      </c>
      <c r="F492">
        <v>250</v>
      </c>
    </row>
    <row r="493" spans="1:6" x14ac:dyDescent="0.25">
      <c r="A493" t="s">
        <v>50</v>
      </c>
      <c r="B493">
        <v>2011</v>
      </c>
      <c r="C493" t="s">
        <v>90</v>
      </c>
      <c r="D493" t="s">
        <v>103</v>
      </c>
      <c r="E493" t="s">
        <v>30207</v>
      </c>
      <c r="F493">
        <v>6659</v>
      </c>
    </row>
    <row r="494" spans="1:6" x14ac:dyDescent="0.25">
      <c r="A494" t="s">
        <v>50</v>
      </c>
      <c r="B494">
        <v>2011</v>
      </c>
      <c r="C494" t="s">
        <v>88</v>
      </c>
      <c r="D494" t="s">
        <v>38</v>
      </c>
      <c r="E494" t="s">
        <v>30208</v>
      </c>
      <c r="F494">
        <v>23</v>
      </c>
    </row>
    <row r="495" spans="1:6" x14ac:dyDescent="0.25">
      <c r="A495" t="s">
        <v>50</v>
      </c>
      <c r="B495">
        <v>2011</v>
      </c>
      <c r="C495" t="s">
        <v>88</v>
      </c>
      <c r="D495" t="s">
        <v>40</v>
      </c>
      <c r="E495" t="s">
        <v>30209</v>
      </c>
      <c r="F495">
        <v>47</v>
      </c>
    </row>
    <row r="496" spans="1:6" x14ac:dyDescent="0.25">
      <c r="A496" t="s">
        <v>50</v>
      </c>
      <c r="B496">
        <v>2011</v>
      </c>
      <c r="C496" t="s">
        <v>88</v>
      </c>
      <c r="D496" t="s">
        <v>102</v>
      </c>
      <c r="E496" t="s">
        <v>30210</v>
      </c>
      <c r="F496">
        <v>126</v>
      </c>
    </row>
    <row r="497" spans="1:6" x14ac:dyDescent="0.25">
      <c r="A497" t="s">
        <v>50</v>
      </c>
      <c r="B497">
        <v>2011</v>
      </c>
      <c r="C497" t="s">
        <v>88</v>
      </c>
      <c r="D497" t="s">
        <v>107</v>
      </c>
      <c r="E497" t="s">
        <v>30211</v>
      </c>
      <c r="F497">
        <v>74</v>
      </c>
    </row>
    <row r="498" spans="1:6" x14ac:dyDescent="0.25">
      <c r="A498" t="s">
        <v>50</v>
      </c>
      <c r="B498">
        <v>2011</v>
      </c>
      <c r="C498" t="s">
        <v>88</v>
      </c>
      <c r="D498" t="s">
        <v>39</v>
      </c>
      <c r="E498" t="s">
        <v>30212</v>
      </c>
      <c r="F498">
        <v>79</v>
      </c>
    </row>
    <row r="499" spans="1:6" x14ac:dyDescent="0.25">
      <c r="A499" t="s">
        <v>50</v>
      </c>
      <c r="B499">
        <v>2011</v>
      </c>
      <c r="C499" t="s">
        <v>88</v>
      </c>
      <c r="D499" t="s">
        <v>103</v>
      </c>
      <c r="E499" t="s">
        <v>30213</v>
      </c>
      <c r="F499">
        <v>1009</v>
      </c>
    </row>
    <row r="500" spans="1:6" x14ac:dyDescent="0.25">
      <c r="A500" t="s">
        <v>50</v>
      </c>
      <c r="B500">
        <v>2011</v>
      </c>
      <c r="C500" t="s">
        <v>89</v>
      </c>
      <c r="D500" t="s">
        <v>38</v>
      </c>
      <c r="E500" t="s">
        <v>30214</v>
      </c>
      <c r="F500">
        <v>45</v>
      </c>
    </row>
    <row r="501" spans="1:6" x14ac:dyDescent="0.25">
      <c r="A501" t="s">
        <v>50</v>
      </c>
      <c r="B501">
        <v>2011</v>
      </c>
      <c r="C501" t="s">
        <v>89</v>
      </c>
      <c r="D501" t="s">
        <v>40</v>
      </c>
      <c r="E501" t="s">
        <v>30215</v>
      </c>
      <c r="F501">
        <v>65</v>
      </c>
    </row>
    <row r="502" spans="1:6" x14ac:dyDescent="0.25">
      <c r="A502" t="s">
        <v>50</v>
      </c>
      <c r="B502">
        <v>2011</v>
      </c>
      <c r="C502" t="s">
        <v>89</v>
      </c>
      <c r="D502" t="s">
        <v>102</v>
      </c>
      <c r="E502" t="s">
        <v>30216</v>
      </c>
      <c r="F502">
        <v>375</v>
      </c>
    </row>
    <row r="503" spans="1:6" x14ac:dyDescent="0.25">
      <c r="A503" t="s">
        <v>50</v>
      </c>
      <c r="B503">
        <v>2011</v>
      </c>
      <c r="C503" t="s">
        <v>89</v>
      </c>
      <c r="D503" t="s">
        <v>107</v>
      </c>
      <c r="E503" t="s">
        <v>30217</v>
      </c>
      <c r="F503">
        <v>223</v>
      </c>
    </row>
    <row r="504" spans="1:6" x14ac:dyDescent="0.25">
      <c r="A504" t="s">
        <v>50</v>
      </c>
      <c r="B504">
        <v>2011</v>
      </c>
      <c r="C504" t="s">
        <v>89</v>
      </c>
      <c r="D504" t="s">
        <v>39</v>
      </c>
      <c r="E504" t="s">
        <v>30218</v>
      </c>
      <c r="F504">
        <v>201</v>
      </c>
    </row>
    <row r="505" spans="1:6" x14ac:dyDescent="0.25">
      <c r="A505" t="s">
        <v>50</v>
      </c>
      <c r="B505">
        <v>2011</v>
      </c>
      <c r="C505" t="s">
        <v>89</v>
      </c>
      <c r="D505" t="s">
        <v>103</v>
      </c>
      <c r="E505" t="s">
        <v>30219</v>
      </c>
      <c r="F505">
        <v>3643</v>
      </c>
    </row>
    <row r="506" spans="1:6" x14ac:dyDescent="0.25">
      <c r="A506" t="s">
        <v>50</v>
      </c>
      <c r="B506">
        <v>2012</v>
      </c>
      <c r="C506" t="s">
        <v>91</v>
      </c>
      <c r="D506" t="s">
        <v>38</v>
      </c>
      <c r="E506" t="s">
        <v>30220</v>
      </c>
      <c r="F506">
        <v>79</v>
      </c>
    </row>
    <row r="507" spans="1:6" x14ac:dyDescent="0.25">
      <c r="A507" t="s">
        <v>50</v>
      </c>
      <c r="B507">
        <v>2012</v>
      </c>
      <c r="C507" t="s">
        <v>91</v>
      </c>
      <c r="D507" t="s">
        <v>40</v>
      </c>
      <c r="E507" t="s">
        <v>30221</v>
      </c>
      <c r="F507">
        <v>218</v>
      </c>
    </row>
    <row r="508" spans="1:6" x14ac:dyDescent="0.25">
      <c r="A508" t="s">
        <v>50</v>
      </c>
      <c r="B508">
        <v>2012</v>
      </c>
      <c r="C508" t="s">
        <v>91</v>
      </c>
      <c r="D508" t="s">
        <v>102</v>
      </c>
      <c r="E508" t="s">
        <v>30222</v>
      </c>
      <c r="F508">
        <v>622</v>
      </c>
    </row>
    <row r="509" spans="1:6" x14ac:dyDescent="0.25">
      <c r="A509" t="s">
        <v>50</v>
      </c>
      <c r="B509">
        <v>2012</v>
      </c>
      <c r="C509" t="s">
        <v>91</v>
      </c>
      <c r="D509" t="s">
        <v>107</v>
      </c>
      <c r="E509" t="s">
        <v>30223</v>
      </c>
      <c r="F509">
        <v>902</v>
      </c>
    </row>
    <row r="510" spans="1:6" x14ac:dyDescent="0.25">
      <c r="A510" t="s">
        <v>50</v>
      </c>
      <c r="B510">
        <v>2012</v>
      </c>
      <c r="C510" t="s">
        <v>91</v>
      </c>
      <c r="D510" t="s">
        <v>39</v>
      </c>
      <c r="E510" t="s">
        <v>30224</v>
      </c>
      <c r="F510">
        <v>304</v>
      </c>
    </row>
    <row r="511" spans="1:6" x14ac:dyDescent="0.25">
      <c r="A511" t="s">
        <v>50</v>
      </c>
      <c r="B511">
        <v>2012</v>
      </c>
      <c r="C511" t="s">
        <v>91</v>
      </c>
      <c r="D511" t="s">
        <v>103</v>
      </c>
      <c r="E511" t="s">
        <v>30225</v>
      </c>
      <c r="F511">
        <v>7690</v>
      </c>
    </row>
    <row r="512" spans="1:6" x14ac:dyDescent="0.25">
      <c r="A512" t="s">
        <v>50</v>
      </c>
      <c r="B512">
        <v>2012</v>
      </c>
      <c r="C512" t="s">
        <v>90</v>
      </c>
      <c r="D512" t="s">
        <v>38</v>
      </c>
      <c r="E512" t="s">
        <v>30226</v>
      </c>
      <c r="F512">
        <v>70</v>
      </c>
    </row>
    <row r="513" spans="1:6" x14ac:dyDescent="0.25">
      <c r="A513" t="s">
        <v>50</v>
      </c>
      <c r="B513">
        <v>2012</v>
      </c>
      <c r="C513" t="s">
        <v>90</v>
      </c>
      <c r="D513" t="s">
        <v>40</v>
      </c>
      <c r="E513" t="s">
        <v>30227</v>
      </c>
      <c r="F513">
        <v>179</v>
      </c>
    </row>
    <row r="514" spans="1:6" x14ac:dyDescent="0.25">
      <c r="A514" t="s">
        <v>50</v>
      </c>
      <c r="B514">
        <v>2012</v>
      </c>
      <c r="C514" t="s">
        <v>90</v>
      </c>
      <c r="D514" t="s">
        <v>102</v>
      </c>
      <c r="E514" t="s">
        <v>30228</v>
      </c>
      <c r="F514">
        <v>538</v>
      </c>
    </row>
    <row r="515" spans="1:6" x14ac:dyDescent="0.25">
      <c r="A515" t="s">
        <v>50</v>
      </c>
      <c r="B515">
        <v>2012</v>
      </c>
      <c r="C515" t="s">
        <v>90</v>
      </c>
      <c r="D515" t="s">
        <v>107</v>
      </c>
      <c r="E515" t="s">
        <v>30229</v>
      </c>
      <c r="F515">
        <v>657</v>
      </c>
    </row>
    <row r="516" spans="1:6" x14ac:dyDescent="0.25">
      <c r="A516" t="s">
        <v>50</v>
      </c>
      <c r="B516">
        <v>2012</v>
      </c>
      <c r="C516" t="s">
        <v>90</v>
      </c>
      <c r="D516" t="s">
        <v>39</v>
      </c>
      <c r="E516" t="s">
        <v>30230</v>
      </c>
      <c r="F516">
        <v>297</v>
      </c>
    </row>
    <row r="517" spans="1:6" x14ac:dyDescent="0.25">
      <c r="A517" t="s">
        <v>50</v>
      </c>
      <c r="B517">
        <v>2012</v>
      </c>
      <c r="C517" t="s">
        <v>90</v>
      </c>
      <c r="D517" t="s">
        <v>103</v>
      </c>
      <c r="E517" t="s">
        <v>30231</v>
      </c>
      <c r="F517">
        <v>6262</v>
      </c>
    </row>
    <row r="518" spans="1:6" x14ac:dyDescent="0.25">
      <c r="A518" t="s">
        <v>50</v>
      </c>
      <c r="B518">
        <v>2012</v>
      </c>
      <c r="C518" t="s">
        <v>88</v>
      </c>
      <c r="D518" t="s">
        <v>38</v>
      </c>
      <c r="E518" t="s">
        <v>30232</v>
      </c>
      <c r="F518">
        <v>37</v>
      </c>
    </row>
    <row r="519" spans="1:6" x14ac:dyDescent="0.25">
      <c r="A519" t="s">
        <v>50</v>
      </c>
      <c r="B519">
        <v>2012</v>
      </c>
      <c r="C519" t="s">
        <v>88</v>
      </c>
      <c r="D519" t="s">
        <v>40</v>
      </c>
      <c r="E519" t="s">
        <v>30233</v>
      </c>
      <c r="F519">
        <v>62</v>
      </c>
    </row>
    <row r="520" spans="1:6" x14ac:dyDescent="0.25">
      <c r="A520" t="s">
        <v>50</v>
      </c>
      <c r="B520">
        <v>2012</v>
      </c>
      <c r="C520" t="s">
        <v>88</v>
      </c>
      <c r="D520" t="s">
        <v>102</v>
      </c>
      <c r="E520" t="s">
        <v>30234</v>
      </c>
      <c r="F520">
        <v>122</v>
      </c>
    </row>
    <row r="521" spans="1:6" x14ac:dyDescent="0.25">
      <c r="A521" t="s">
        <v>50</v>
      </c>
      <c r="B521">
        <v>2012</v>
      </c>
      <c r="C521" t="s">
        <v>88</v>
      </c>
      <c r="D521" t="s">
        <v>107</v>
      </c>
      <c r="E521" t="s">
        <v>30235</v>
      </c>
      <c r="F521">
        <v>110</v>
      </c>
    </row>
    <row r="522" spans="1:6" x14ac:dyDescent="0.25">
      <c r="A522" t="s">
        <v>50</v>
      </c>
      <c r="B522">
        <v>2012</v>
      </c>
      <c r="C522" t="s">
        <v>88</v>
      </c>
      <c r="D522" t="s">
        <v>39</v>
      </c>
      <c r="E522" t="s">
        <v>30236</v>
      </c>
      <c r="F522">
        <v>71</v>
      </c>
    </row>
    <row r="523" spans="1:6" x14ac:dyDescent="0.25">
      <c r="A523" t="s">
        <v>50</v>
      </c>
      <c r="B523">
        <v>2012</v>
      </c>
      <c r="C523" t="s">
        <v>88</v>
      </c>
      <c r="D523" t="s">
        <v>103</v>
      </c>
      <c r="E523" t="s">
        <v>30237</v>
      </c>
      <c r="F523">
        <v>962</v>
      </c>
    </row>
    <row r="524" spans="1:6" x14ac:dyDescent="0.25">
      <c r="A524" t="s">
        <v>50</v>
      </c>
      <c r="B524">
        <v>2012</v>
      </c>
      <c r="C524" t="s">
        <v>89</v>
      </c>
      <c r="D524" t="s">
        <v>38</v>
      </c>
      <c r="E524" t="s">
        <v>30238</v>
      </c>
      <c r="F524">
        <v>75</v>
      </c>
    </row>
    <row r="525" spans="1:6" x14ac:dyDescent="0.25">
      <c r="A525" t="s">
        <v>50</v>
      </c>
      <c r="B525">
        <v>2012</v>
      </c>
      <c r="C525" t="s">
        <v>89</v>
      </c>
      <c r="D525" t="s">
        <v>40</v>
      </c>
      <c r="E525" t="s">
        <v>30239</v>
      </c>
      <c r="F525">
        <v>118</v>
      </c>
    </row>
    <row r="526" spans="1:6" x14ac:dyDescent="0.25">
      <c r="A526" t="s">
        <v>50</v>
      </c>
      <c r="B526">
        <v>2012</v>
      </c>
      <c r="C526" t="s">
        <v>89</v>
      </c>
      <c r="D526" t="s">
        <v>102</v>
      </c>
      <c r="E526" t="s">
        <v>30240</v>
      </c>
      <c r="F526">
        <v>283</v>
      </c>
    </row>
    <row r="527" spans="1:6" x14ac:dyDescent="0.25">
      <c r="A527" t="s">
        <v>50</v>
      </c>
      <c r="B527">
        <v>2012</v>
      </c>
      <c r="C527" t="s">
        <v>89</v>
      </c>
      <c r="D527" t="s">
        <v>107</v>
      </c>
      <c r="E527" t="s">
        <v>30241</v>
      </c>
      <c r="F527">
        <v>355</v>
      </c>
    </row>
    <row r="528" spans="1:6" x14ac:dyDescent="0.25">
      <c r="A528" t="s">
        <v>50</v>
      </c>
      <c r="B528">
        <v>2012</v>
      </c>
      <c r="C528" t="s">
        <v>89</v>
      </c>
      <c r="D528" t="s">
        <v>39</v>
      </c>
      <c r="E528" t="s">
        <v>30242</v>
      </c>
      <c r="F528">
        <v>218</v>
      </c>
    </row>
    <row r="529" spans="1:6" x14ac:dyDescent="0.25">
      <c r="A529" t="s">
        <v>50</v>
      </c>
      <c r="B529">
        <v>2012</v>
      </c>
      <c r="C529" t="s">
        <v>89</v>
      </c>
      <c r="D529" t="s">
        <v>103</v>
      </c>
      <c r="E529" t="s">
        <v>30243</v>
      </c>
      <c r="F529">
        <v>3507</v>
      </c>
    </row>
    <row r="530" spans="1:6" x14ac:dyDescent="0.25">
      <c r="A530" t="s">
        <v>50</v>
      </c>
      <c r="B530">
        <v>2013</v>
      </c>
      <c r="C530" t="s">
        <v>91</v>
      </c>
      <c r="D530" t="s">
        <v>38</v>
      </c>
      <c r="E530" t="s">
        <v>30244</v>
      </c>
      <c r="F530">
        <v>146</v>
      </c>
    </row>
    <row r="531" spans="1:6" x14ac:dyDescent="0.25">
      <c r="A531" t="s">
        <v>50</v>
      </c>
      <c r="B531">
        <v>2013</v>
      </c>
      <c r="C531" t="s">
        <v>91</v>
      </c>
      <c r="D531" t="s">
        <v>40</v>
      </c>
      <c r="E531" t="s">
        <v>30245</v>
      </c>
      <c r="F531">
        <v>376</v>
      </c>
    </row>
    <row r="532" spans="1:6" x14ac:dyDescent="0.25">
      <c r="A532" t="s">
        <v>50</v>
      </c>
      <c r="B532">
        <v>2013</v>
      </c>
      <c r="C532" t="s">
        <v>91</v>
      </c>
      <c r="D532" t="s">
        <v>102</v>
      </c>
      <c r="E532" t="s">
        <v>30246</v>
      </c>
      <c r="F532">
        <v>829</v>
      </c>
    </row>
    <row r="533" spans="1:6" x14ac:dyDescent="0.25">
      <c r="A533" t="s">
        <v>50</v>
      </c>
      <c r="B533">
        <v>2013</v>
      </c>
      <c r="C533" t="s">
        <v>91</v>
      </c>
      <c r="D533" t="s">
        <v>107</v>
      </c>
      <c r="E533" t="s">
        <v>30247</v>
      </c>
      <c r="F533">
        <v>1151</v>
      </c>
    </row>
    <row r="534" spans="1:6" x14ac:dyDescent="0.25">
      <c r="A534" t="s">
        <v>50</v>
      </c>
      <c r="B534">
        <v>2013</v>
      </c>
      <c r="C534" t="s">
        <v>91</v>
      </c>
      <c r="D534" t="s">
        <v>39</v>
      </c>
      <c r="E534" t="s">
        <v>30248</v>
      </c>
      <c r="F534">
        <v>330</v>
      </c>
    </row>
    <row r="535" spans="1:6" x14ac:dyDescent="0.25">
      <c r="A535" t="s">
        <v>50</v>
      </c>
      <c r="B535">
        <v>2013</v>
      </c>
      <c r="C535" t="s">
        <v>91</v>
      </c>
      <c r="D535" t="s">
        <v>103</v>
      </c>
      <c r="E535" t="s">
        <v>30249</v>
      </c>
      <c r="F535">
        <v>7521</v>
      </c>
    </row>
    <row r="536" spans="1:6" x14ac:dyDescent="0.25">
      <c r="A536" t="s">
        <v>50</v>
      </c>
      <c r="B536">
        <v>2013</v>
      </c>
      <c r="C536" t="s">
        <v>90</v>
      </c>
      <c r="D536" t="s">
        <v>38</v>
      </c>
      <c r="E536" t="s">
        <v>30250</v>
      </c>
      <c r="F536">
        <v>122</v>
      </c>
    </row>
    <row r="537" spans="1:6" x14ac:dyDescent="0.25">
      <c r="A537" t="s">
        <v>50</v>
      </c>
      <c r="B537">
        <v>2013</v>
      </c>
      <c r="C537" t="s">
        <v>90</v>
      </c>
      <c r="D537" t="s">
        <v>40</v>
      </c>
      <c r="E537" t="s">
        <v>30251</v>
      </c>
      <c r="F537">
        <v>300</v>
      </c>
    </row>
    <row r="538" spans="1:6" x14ac:dyDescent="0.25">
      <c r="A538" t="s">
        <v>50</v>
      </c>
      <c r="B538">
        <v>2013</v>
      </c>
      <c r="C538" t="s">
        <v>90</v>
      </c>
      <c r="D538" t="s">
        <v>102</v>
      </c>
      <c r="E538" t="s">
        <v>30252</v>
      </c>
      <c r="F538">
        <v>589</v>
      </c>
    </row>
    <row r="539" spans="1:6" x14ac:dyDescent="0.25">
      <c r="A539" t="s">
        <v>50</v>
      </c>
      <c r="B539">
        <v>2013</v>
      </c>
      <c r="C539" t="s">
        <v>90</v>
      </c>
      <c r="D539" t="s">
        <v>107</v>
      </c>
      <c r="E539" t="s">
        <v>30253</v>
      </c>
      <c r="F539">
        <v>824</v>
      </c>
    </row>
    <row r="540" spans="1:6" x14ac:dyDescent="0.25">
      <c r="A540" t="s">
        <v>50</v>
      </c>
      <c r="B540">
        <v>2013</v>
      </c>
      <c r="C540" t="s">
        <v>90</v>
      </c>
      <c r="D540" t="s">
        <v>39</v>
      </c>
      <c r="E540" t="s">
        <v>30254</v>
      </c>
      <c r="F540">
        <v>274</v>
      </c>
    </row>
    <row r="541" spans="1:6" x14ac:dyDescent="0.25">
      <c r="A541" t="s">
        <v>50</v>
      </c>
      <c r="B541">
        <v>2013</v>
      </c>
      <c r="C541" t="s">
        <v>90</v>
      </c>
      <c r="D541" t="s">
        <v>103</v>
      </c>
      <c r="E541" t="s">
        <v>30255</v>
      </c>
      <c r="F541">
        <v>6146</v>
      </c>
    </row>
    <row r="542" spans="1:6" x14ac:dyDescent="0.25">
      <c r="A542" t="s">
        <v>50</v>
      </c>
      <c r="B542">
        <v>2013</v>
      </c>
      <c r="C542" t="s">
        <v>88</v>
      </c>
      <c r="D542" t="s">
        <v>38</v>
      </c>
      <c r="E542" t="s">
        <v>30256</v>
      </c>
      <c r="F542">
        <v>40</v>
      </c>
    </row>
    <row r="543" spans="1:6" x14ac:dyDescent="0.25">
      <c r="A543" t="s">
        <v>50</v>
      </c>
      <c r="B543">
        <v>2013</v>
      </c>
      <c r="C543" t="s">
        <v>88</v>
      </c>
      <c r="D543" t="s">
        <v>40</v>
      </c>
      <c r="E543" t="s">
        <v>30257</v>
      </c>
      <c r="F543">
        <v>78</v>
      </c>
    </row>
    <row r="544" spans="1:6" x14ac:dyDescent="0.25">
      <c r="A544" t="s">
        <v>50</v>
      </c>
      <c r="B544">
        <v>2013</v>
      </c>
      <c r="C544" t="s">
        <v>88</v>
      </c>
      <c r="D544" t="s">
        <v>102</v>
      </c>
      <c r="E544" t="s">
        <v>30258</v>
      </c>
      <c r="F544">
        <v>97</v>
      </c>
    </row>
    <row r="545" spans="1:6" x14ac:dyDescent="0.25">
      <c r="A545" t="s">
        <v>50</v>
      </c>
      <c r="B545">
        <v>2013</v>
      </c>
      <c r="C545" t="s">
        <v>88</v>
      </c>
      <c r="D545" t="s">
        <v>107</v>
      </c>
      <c r="E545" t="s">
        <v>30259</v>
      </c>
      <c r="F545">
        <v>154</v>
      </c>
    </row>
    <row r="546" spans="1:6" x14ac:dyDescent="0.25">
      <c r="A546" t="s">
        <v>50</v>
      </c>
      <c r="B546">
        <v>2013</v>
      </c>
      <c r="C546" t="s">
        <v>88</v>
      </c>
      <c r="D546" t="s">
        <v>39</v>
      </c>
      <c r="E546" t="s">
        <v>30260</v>
      </c>
      <c r="F546">
        <v>85</v>
      </c>
    </row>
    <row r="547" spans="1:6" x14ac:dyDescent="0.25">
      <c r="A547" t="s">
        <v>50</v>
      </c>
      <c r="B547">
        <v>2013</v>
      </c>
      <c r="C547" t="s">
        <v>88</v>
      </c>
      <c r="D547" t="s">
        <v>103</v>
      </c>
      <c r="E547" t="s">
        <v>30261</v>
      </c>
      <c r="F547">
        <v>935</v>
      </c>
    </row>
    <row r="548" spans="1:6" x14ac:dyDescent="0.25">
      <c r="A548" t="s">
        <v>50</v>
      </c>
      <c r="B548">
        <v>2013</v>
      </c>
      <c r="C548" t="s">
        <v>89</v>
      </c>
      <c r="D548" t="s">
        <v>38</v>
      </c>
      <c r="E548" t="s">
        <v>30262</v>
      </c>
      <c r="F548">
        <v>109</v>
      </c>
    </row>
    <row r="549" spans="1:6" x14ac:dyDescent="0.25">
      <c r="A549" t="s">
        <v>50</v>
      </c>
      <c r="B549">
        <v>2013</v>
      </c>
      <c r="C549" t="s">
        <v>89</v>
      </c>
      <c r="D549" t="s">
        <v>40</v>
      </c>
      <c r="E549" t="s">
        <v>30263</v>
      </c>
      <c r="F549">
        <v>186</v>
      </c>
    </row>
    <row r="550" spans="1:6" x14ac:dyDescent="0.25">
      <c r="A550" t="s">
        <v>50</v>
      </c>
      <c r="B550">
        <v>2013</v>
      </c>
      <c r="C550" t="s">
        <v>89</v>
      </c>
      <c r="D550" t="s">
        <v>102</v>
      </c>
      <c r="E550" t="s">
        <v>30264</v>
      </c>
      <c r="F550">
        <v>300</v>
      </c>
    </row>
    <row r="551" spans="1:6" x14ac:dyDescent="0.25">
      <c r="A551" t="s">
        <v>50</v>
      </c>
      <c r="B551">
        <v>2013</v>
      </c>
      <c r="C551" t="s">
        <v>89</v>
      </c>
      <c r="D551" t="s">
        <v>107</v>
      </c>
      <c r="E551" t="s">
        <v>30265</v>
      </c>
      <c r="F551">
        <v>376</v>
      </c>
    </row>
    <row r="552" spans="1:6" x14ac:dyDescent="0.25">
      <c r="A552" t="s">
        <v>50</v>
      </c>
      <c r="B552">
        <v>2013</v>
      </c>
      <c r="C552" t="s">
        <v>89</v>
      </c>
      <c r="D552" t="s">
        <v>39</v>
      </c>
      <c r="E552" t="s">
        <v>30266</v>
      </c>
      <c r="F552">
        <v>222</v>
      </c>
    </row>
    <row r="553" spans="1:6" x14ac:dyDescent="0.25">
      <c r="A553" t="s">
        <v>50</v>
      </c>
      <c r="B553">
        <v>2013</v>
      </c>
      <c r="C553" t="s">
        <v>89</v>
      </c>
      <c r="D553" t="s">
        <v>103</v>
      </c>
      <c r="E553" t="s">
        <v>30267</v>
      </c>
      <c r="F553">
        <v>3277</v>
      </c>
    </row>
    <row r="554" spans="1:6" x14ac:dyDescent="0.25">
      <c r="A554" t="s">
        <v>50</v>
      </c>
      <c r="B554">
        <v>2014</v>
      </c>
      <c r="C554" t="s">
        <v>91</v>
      </c>
      <c r="D554" t="s">
        <v>38</v>
      </c>
      <c r="E554" t="s">
        <v>30268</v>
      </c>
      <c r="F554">
        <v>150</v>
      </c>
    </row>
    <row r="555" spans="1:6" x14ac:dyDescent="0.25">
      <c r="A555" t="s">
        <v>50</v>
      </c>
      <c r="B555">
        <v>2014</v>
      </c>
      <c r="C555" t="s">
        <v>91</v>
      </c>
      <c r="D555" t="s">
        <v>40</v>
      </c>
      <c r="E555" t="s">
        <v>30269</v>
      </c>
      <c r="F555">
        <v>430</v>
      </c>
    </row>
    <row r="556" spans="1:6" x14ac:dyDescent="0.25">
      <c r="A556" t="s">
        <v>50</v>
      </c>
      <c r="B556">
        <v>2014</v>
      </c>
      <c r="C556" t="s">
        <v>91</v>
      </c>
      <c r="D556" t="s">
        <v>102</v>
      </c>
      <c r="E556" t="s">
        <v>30270</v>
      </c>
      <c r="F556">
        <v>890</v>
      </c>
    </row>
    <row r="557" spans="1:6" x14ac:dyDescent="0.25">
      <c r="A557" t="s">
        <v>50</v>
      </c>
      <c r="B557">
        <v>2014</v>
      </c>
      <c r="C557" t="s">
        <v>91</v>
      </c>
      <c r="D557" t="s">
        <v>107</v>
      </c>
      <c r="E557" t="s">
        <v>30271</v>
      </c>
      <c r="F557">
        <v>1106</v>
      </c>
    </row>
    <row r="558" spans="1:6" x14ac:dyDescent="0.25">
      <c r="A558" t="s">
        <v>50</v>
      </c>
      <c r="B558">
        <v>2014</v>
      </c>
      <c r="C558" t="s">
        <v>91</v>
      </c>
      <c r="D558" t="s">
        <v>39</v>
      </c>
      <c r="E558" t="s">
        <v>30272</v>
      </c>
      <c r="F558">
        <v>317</v>
      </c>
    </row>
    <row r="559" spans="1:6" x14ac:dyDescent="0.25">
      <c r="A559" t="s">
        <v>50</v>
      </c>
      <c r="B559">
        <v>2014</v>
      </c>
      <c r="C559" t="s">
        <v>91</v>
      </c>
      <c r="D559" t="s">
        <v>103</v>
      </c>
      <c r="E559" t="s">
        <v>30273</v>
      </c>
      <c r="F559">
        <v>7636</v>
      </c>
    </row>
    <row r="560" spans="1:6" x14ac:dyDescent="0.25">
      <c r="A560" t="s">
        <v>50</v>
      </c>
      <c r="B560">
        <v>2014</v>
      </c>
      <c r="C560" t="s">
        <v>90</v>
      </c>
      <c r="D560" t="s">
        <v>38</v>
      </c>
      <c r="E560" t="s">
        <v>30274</v>
      </c>
      <c r="F560">
        <v>97</v>
      </c>
    </row>
    <row r="561" spans="1:6" x14ac:dyDescent="0.25">
      <c r="A561" t="s">
        <v>50</v>
      </c>
      <c r="B561">
        <v>2014</v>
      </c>
      <c r="C561" t="s">
        <v>90</v>
      </c>
      <c r="D561" t="s">
        <v>40</v>
      </c>
      <c r="E561" t="s">
        <v>30275</v>
      </c>
      <c r="F561">
        <v>344</v>
      </c>
    </row>
    <row r="562" spans="1:6" x14ac:dyDescent="0.25">
      <c r="A562" t="s">
        <v>50</v>
      </c>
      <c r="B562">
        <v>2014</v>
      </c>
      <c r="C562" t="s">
        <v>90</v>
      </c>
      <c r="D562" t="s">
        <v>102</v>
      </c>
      <c r="E562" t="s">
        <v>30276</v>
      </c>
      <c r="F562">
        <v>682</v>
      </c>
    </row>
    <row r="563" spans="1:6" x14ac:dyDescent="0.25">
      <c r="A563" t="s">
        <v>50</v>
      </c>
      <c r="B563">
        <v>2014</v>
      </c>
      <c r="C563" t="s">
        <v>90</v>
      </c>
      <c r="D563" t="s">
        <v>107</v>
      </c>
      <c r="E563" t="s">
        <v>30277</v>
      </c>
      <c r="F563">
        <v>833</v>
      </c>
    </row>
    <row r="564" spans="1:6" x14ac:dyDescent="0.25">
      <c r="A564" t="s">
        <v>50</v>
      </c>
      <c r="B564">
        <v>2014</v>
      </c>
      <c r="C564" t="s">
        <v>90</v>
      </c>
      <c r="D564" t="s">
        <v>39</v>
      </c>
      <c r="E564" t="s">
        <v>30278</v>
      </c>
      <c r="F564">
        <v>299</v>
      </c>
    </row>
    <row r="565" spans="1:6" x14ac:dyDescent="0.25">
      <c r="A565" t="s">
        <v>50</v>
      </c>
      <c r="B565">
        <v>2014</v>
      </c>
      <c r="C565" t="s">
        <v>90</v>
      </c>
      <c r="D565" t="s">
        <v>103</v>
      </c>
      <c r="E565" t="s">
        <v>30279</v>
      </c>
      <c r="F565">
        <v>6251</v>
      </c>
    </row>
    <row r="566" spans="1:6" x14ac:dyDescent="0.25">
      <c r="A566" t="s">
        <v>50</v>
      </c>
      <c r="B566">
        <v>2014</v>
      </c>
      <c r="C566" t="s">
        <v>88</v>
      </c>
      <c r="D566" t="s">
        <v>38</v>
      </c>
      <c r="E566" t="s">
        <v>30280</v>
      </c>
      <c r="F566">
        <v>33</v>
      </c>
    </row>
    <row r="567" spans="1:6" x14ac:dyDescent="0.25">
      <c r="A567" t="s">
        <v>50</v>
      </c>
      <c r="B567">
        <v>2014</v>
      </c>
      <c r="C567" t="s">
        <v>88</v>
      </c>
      <c r="D567" t="s">
        <v>40</v>
      </c>
      <c r="E567" t="s">
        <v>30281</v>
      </c>
      <c r="F567">
        <v>93</v>
      </c>
    </row>
    <row r="568" spans="1:6" x14ac:dyDescent="0.25">
      <c r="A568" t="s">
        <v>50</v>
      </c>
      <c r="B568">
        <v>2014</v>
      </c>
      <c r="C568" t="s">
        <v>88</v>
      </c>
      <c r="D568" t="s">
        <v>102</v>
      </c>
      <c r="E568" t="s">
        <v>30282</v>
      </c>
      <c r="F568">
        <v>126</v>
      </c>
    </row>
    <row r="569" spans="1:6" x14ac:dyDescent="0.25">
      <c r="A569" t="s">
        <v>50</v>
      </c>
      <c r="B569">
        <v>2014</v>
      </c>
      <c r="C569" t="s">
        <v>88</v>
      </c>
      <c r="D569" t="s">
        <v>107</v>
      </c>
      <c r="E569" t="s">
        <v>30283</v>
      </c>
      <c r="F569">
        <v>140</v>
      </c>
    </row>
    <row r="570" spans="1:6" x14ac:dyDescent="0.25">
      <c r="A570" t="s">
        <v>50</v>
      </c>
      <c r="B570">
        <v>2014</v>
      </c>
      <c r="C570" t="s">
        <v>88</v>
      </c>
      <c r="D570" t="s">
        <v>39</v>
      </c>
      <c r="E570" t="s">
        <v>30284</v>
      </c>
      <c r="F570">
        <v>76</v>
      </c>
    </row>
    <row r="571" spans="1:6" x14ac:dyDescent="0.25">
      <c r="A571" t="s">
        <v>50</v>
      </c>
      <c r="B571">
        <v>2014</v>
      </c>
      <c r="C571" t="s">
        <v>88</v>
      </c>
      <c r="D571" t="s">
        <v>103</v>
      </c>
      <c r="E571" t="s">
        <v>30285</v>
      </c>
      <c r="F571">
        <v>859</v>
      </c>
    </row>
    <row r="572" spans="1:6" x14ac:dyDescent="0.25">
      <c r="A572" t="s">
        <v>50</v>
      </c>
      <c r="B572">
        <v>2014</v>
      </c>
      <c r="C572" t="s">
        <v>89</v>
      </c>
      <c r="D572" t="s">
        <v>38</v>
      </c>
      <c r="E572" t="s">
        <v>30286</v>
      </c>
      <c r="F572">
        <v>101</v>
      </c>
    </row>
    <row r="573" spans="1:6" x14ac:dyDescent="0.25">
      <c r="A573" t="s">
        <v>50</v>
      </c>
      <c r="B573">
        <v>2014</v>
      </c>
      <c r="C573" t="s">
        <v>89</v>
      </c>
      <c r="D573" t="s">
        <v>40</v>
      </c>
      <c r="E573" t="s">
        <v>30287</v>
      </c>
      <c r="F573">
        <v>213</v>
      </c>
    </row>
    <row r="574" spans="1:6" x14ac:dyDescent="0.25">
      <c r="A574" t="s">
        <v>50</v>
      </c>
      <c r="B574">
        <v>2014</v>
      </c>
      <c r="C574" t="s">
        <v>89</v>
      </c>
      <c r="D574" t="s">
        <v>102</v>
      </c>
      <c r="E574" t="s">
        <v>30288</v>
      </c>
      <c r="F574">
        <v>335</v>
      </c>
    </row>
    <row r="575" spans="1:6" x14ac:dyDescent="0.25">
      <c r="A575" t="s">
        <v>50</v>
      </c>
      <c r="B575">
        <v>2014</v>
      </c>
      <c r="C575" t="s">
        <v>89</v>
      </c>
      <c r="D575" t="s">
        <v>107</v>
      </c>
      <c r="E575" t="s">
        <v>30289</v>
      </c>
      <c r="F575">
        <v>364</v>
      </c>
    </row>
    <row r="576" spans="1:6" x14ac:dyDescent="0.25">
      <c r="A576" t="s">
        <v>50</v>
      </c>
      <c r="B576">
        <v>2014</v>
      </c>
      <c r="C576" t="s">
        <v>89</v>
      </c>
      <c r="D576" t="s">
        <v>39</v>
      </c>
      <c r="E576" t="s">
        <v>30290</v>
      </c>
      <c r="F576">
        <v>216</v>
      </c>
    </row>
    <row r="577" spans="1:6" x14ac:dyDescent="0.25">
      <c r="A577" t="s">
        <v>50</v>
      </c>
      <c r="B577">
        <v>2014</v>
      </c>
      <c r="C577" t="s">
        <v>89</v>
      </c>
      <c r="D577" t="s">
        <v>103</v>
      </c>
      <c r="E577" t="s">
        <v>30291</v>
      </c>
      <c r="F577">
        <v>3168</v>
      </c>
    </row>
    <row r="578" spans="1:6" x14ac:dyDescent="0.25">
      <c r="A578" t="s">
        <v>46</v>
      </c>
      <c r="B578">
        <v>2010</v>
      </c>
      <c r="C578" t="s">
        <v>91</v>
      </c>
      <c r="D578" t="s">
        <v>38</v>
      </c>
      <c r="E578" t="s">
        <v>30292</v>
      </c>
      <c r="F578">
        <v>3</v>
      </c>
    </row>
    <row r="579" spans="1:6" x14ac:dyDescent="0.25">
      <c r="A579" t="s">
        <v>46</v>
      </c>
      <c r="B579">
        <v>2010</v>
      </c>
      <c r="C579" t="s">
        <v>91</v>
      </c>
      <c r="D579" t="s">
        <v>40</v>
      </c>
      <c r="E579" t="s">
        <v>30293</v>
      </c>
      <c r="F579">
        <v>20</v>
      </c>
    </row>
    <row r="580" spans="1:6" x14ac:dyDescent="0.25">
      <c r="A580" t="s">
        <v>46</v>
      </c>
      <c r="B580">
        <v>2010</v>
      </c>
      <c r="C580" t="s">
        <v>91</v>
      </c>
      <c r="D580" t="s">
        <v>102</v>
      </c>
      <c r="E580" t="s">
        <v>30294</v>
      </c>
      <c r="F580">
        <v>64</v>
      </c>
    </row>
    <row r="581" spans="1:6" x14ac:dyDescent="0.25">
      <c r="A581" t="s">
        <v>46</v>
      </c>
      <c r="B581">
        <v>2010</v>
      </c>
      <c r="C581" t="s">
        <v>91</v>
      </c>
      <c r="D581" t="s">
        <v>107</v>
      </c>
      <c r="E581" t="s">
        <v>30295</v>
      </c>
      <c r="F581">
        <v>64</v>
      </c>
    </row>
    <row r="582" spans="1:6" x14ac:dyDescent="0.25">
      <c r="A582" t="s">
        <v>46</v>
      </c>
      <c r="B582">
        <v>2010</v>
      </c>
      <c r="C582" t="s">
        <v>91</v>
      </c>
      <c r="D582" t="s">
        <v>39</v>
      </c>
      <c r="E582" t="s">
        <v>30296</v>
      </c>
      <c r="F582">
        <v>21</v>
      </c>
    </row>
    <row r="583" spans="1:6" x14ac:dyDescent="0.25">
      <c r="A583" t="s">
        <v>46</v>
      </c>
      <c r="B583">
        <v>2010</v>
      </c>
      <c r="C583" t="s">
        <v>91</v>
      </c>
      <c r="D583" t="s">
        <v>103</v>
      </c>
      <c r="E583" t="s">
        <v>30297</v>
      </c>
      <c r="F583">
        <v>766</v>
      </c>
    </row>
    <row r="584" spans="1:6" x14ac:dyDescent="0.25">
      <c r="A584" t="s">
        <v>46</v>
      </c>
      <c r="B584">
        <v>2010</v>
      </c>
      <c r="C584" t="s">
        <v>90</v>
      </c>
      <c r="D584" t="s">
        <v>38</v>
      </c>
      <c r="E584" t="s">
        <v>30298</v>
      </c>
      <c r="F584">
        <v>4</v>
      </c>
    </row>
    <row r="585" spans="1:6" x14ac:dyDescent="0.25">
      <c r="A585" t="s">
        <v>46</v>
      </c>
      <c r="B585">
        <v>2010</v>
      </c>
      <c r="C585" t="s">
        <v>90</v>
      </c>
      <c r="D585" t="s">
        <v>40</v>
      </c>
      <c r="E585" t="s">
        <v>30299</v>
      </c>
      <c r="F585">
        <v>13</v>
      </c>
    </row>
    <row r="586" spans="1:6" x14ac:dyDescent="0.25">
      <c r="A586" t="s">
        <v>46</v>
      </c>
      <c r="B586">
        <v>2010</v>
      </c>
      <c r="C586" t="s">
        <v>90</v>
      </c>
      <c r="D586" t="s">
        <v>102</v>
      </c>
      <c r="E586" t="s">
        <v>30300</v>
      </c>
      <c r="F586">
        <v>26</v>
      </c>
    </row>
    <row r="587" spans="1:6" x14ac:dyDescent="0.25">
      <c r="A587" t="s">
        <v>46</v>
      </c>
      <c r="B587">
        <v>2010</v>
      </c>
      <c r="C587" t="s">
        <v>90</v>
      </c>
      <c r="D587" t="s">
        <v>107</v>
      </c>
      <c r="E587" t="s">
        <v>30301</v>
      </c>
      <c r="F587">
        <v>19</v>
      </c>
    </row>
    <row r="588" spans="1:6" x14ac:dyDescent="0.25">
      <c r="A588" t="s">
        <v>46</v>
      </c>
      <c r="B588">
        <v>2010</v>
      </c>
      <c r="C588" t="s">
        <v>90</v>
      </c>
      <c r="D588" t="s">
        <v>39</v>
      </c>
      <c r="E588" t="s">
        <v>30302</v>
      </c>
      <c r="F588">
        <v>13</v>
      </c>
    </row>
    <row r="589" spans="1:6" x14ac:dyDescent="0.25">
      <c r="A589" t="s">
        <v>46</v>
      </c>
      <c r="B589">
        <v>2010</v>
      </c>
      <c r="C589" t="s">
        <v>90</v>
      </c>
      <c r="D589" t="s">
        <v>103</v>
      </c>
      <c r="E589" t="s">
        <v>30303</v>
      </c>
      <c r="F589">
        <v>353</v>
      </c>
    </row>
    <row r="590" spans="1:6" x14ac:dyDescent="0.25">
      <c r="A590" t="s">
        <v>46</v>
      </c>
      <c r="B590">
        <v>2010</v>
      </c>
      <c r="C590" t="s">
        <v>88</v>
      </c>
      <c r="D590" t="s">
        <v>38</v>
      </c>
      <c r="E590" t="s">
        <v>30304</v>
      </c>
      <c r="F590">
        <v>7</v>
      </c>
    </row>
    <row r="591" spans="1:6" x14ac:dyDescent="0.25">
      <c r="A591" t="s">
        <v>46</v>
      </c>
      <c r="B591">
        <v>2010</v>
      </c>
      <c r="C591" t="s">
        <v>88</v>
      </c>
      <c r="D591" t="s">
        <v>40</v>
      </c>
      <c r="E591" t="s">
        <v>30305</v>
      </c>
      <c r="F591">
        <v>5</v>
      </c>
    </row>
    <row r="592" spans="1:6" x14ac:dyDescent="0.25">
      <c r="A592" t="s">
        <v>46</v>
      </c>
      <c r="B592">
        <v>2010</v>
      </c>
      <c r="C592" t="s">
        <v>88</v>
      </c>
      <c r="D592" t="s">
        <v>102</v>
      </c>
      <c r="E592" t="s">
        <v>30306</v>
      </c>
      <c r="F592">
        <v>11</v>
      </c>
    </row>
    <row r="593" spans="1:6" x14ac:dyDescent="0.25">
      <c r="A593" t="s">
        <v>46</v>
      </c>
      <c r="B593">
        <v>2010</v>
      </c>
      <c r="C593" t="s">
        <v>88</v>
      </c>
      <c r="D593" t="s">
        <v>107</v>
      </c>
      <c r="E593" t="s">
        <v>30307</v>
      </c>
      <c r="F593">
        <v>18</v>
      </c>
    </row>
    <row r="594" spans="1:6" x14ac:dyDescent="0.25">
      <c r="A594" t="s">
        <v>46</v>
      </c>
      <c r="B594">
        <v>2010</v>
      </c>
      <c r="C594" t="s">
        <v>88</v>
      </c>
      <c r="D594" t="s">
        <v>39</v>
      </c>
      <c r="E594" t="s">
        <v>30308</v>
      </c>
      <c r="F594">
        <v>7</v>
      </c>
    </row>
    <row r="595" spans="1:6" x14ac:dyDescent="0.25">
      <c r="A595" t="s">
        <v>46</v>
      </c>
      <c r="B595">
        <v>2010</v>
      </c>
      <c r="C595" t="s">
        <v>88</v>
      </c>
      <c r="D595" t="s">
        <v>103</v>
      </c>
      <c r="E595" t="s">
        <v>30309</v>
      </c>
      <c r="F595">
        <v>74</v>
      </c>
    </row>
    <row r="596" spans="1:6" x14ac:dyDescent="0.25">
      <c r="A596" t="s">
        <v>46</v>
      </c>
      <c r="B596">
        <v>2010</v>
      </c>
      <c r="C596" t="s">
        <v>89</v>
      </c>
      <c r="D596" t="s">
        <v>38</v>
      </c>
      <c r="E596" t="s">
        <v>30310</v>
      </c>
      <c r="F596">
        <v>1</v>
      </c>
    </row>
    <row r="597" spans="1:6" x14ac:dyDescent="0.25">
      <c r="A597" t="s">
        <v>46</v>
      </c>
      <c r="B597">
        <v>2010</v>
      </c>
      <c r="C597" t="s">
        <v>89</v>
      </c>
      <c r="D597" t="s">
        <v>40</v>
      </c>
      <c r="E597" t="s">
        <v>30311</v>
      </c>
      <c r="F597">
        <v>4</v>
      </c>
    </row>
    <row r="598" spans="1:6" x14ac:dyDescent="0.25">
      <c r="A598" t="s">
        <v>46</v>
      </c>
      <c r="B598">
        <v>2010</v>
      </c>
      <c r="C598" t="s">
        <v>89</v>
      </c>
      <c r="D598" t="s">
        <v>102</v>
      </c>
      <c r="E598" t="s">
        <v>30312</v>
      </c>
      <c r="F598">
        <v>11</v>
      </c>
    </row>
    <row r="599" spans="1:6" x14ac:dyDescent="0.25">
      <c r="A599" t="s">
        <v>46</v>
      </c>
      <c r="B599">
        <v>2010</v>
      </c>
      <c r="C599" t="s">
        <v>89</v>
      </c>
      <c r="D599" t="s">
        <v>107</v>
      </c>
      <c r="E599" t="s">
        <v>30313</v>
      </c>
      <c r="F599">
        <v>15</v>
      </c>
    </row>
    <row r="600" spans="1:6" x14ac:dyDescent="0.25">
      <c r="A600" t="s">
        <v>46</v>
      </c>
      <c r="B600">
        <v>2010</v>
      </c>
      <c r="C600" t="s">
        <v>89</v>
      </c>
      <c r="D600" t="s">
        <v>39</v>
      </c>
      <c r="E600" t="s">
        <v>30314</v>
      </c>
      <c r="F600">
        <v>6</v>
      </c>
    </row>
    <row r="601" spans="1:6" x14ac:dyDescent="0.25">
      <c r="A601" t="s">
        <v>46</v>
      </c>
      <c r="B601">
        <v>2010</v>
      </c>
      <c r="C601" t="s">
        <v>89</v>
      </c>
      <c r="D601" t="s">
        <v>103</v>
      </c>
      <c r="E601" t="s">
        <v>30315</v>
      </c>
      <c r="F601">
        <v>206</v>
      </c>
    </row>
    <row r="602" spans="1:6" x14ac:dyDescent="0.25">
      <c r="A602" t="s">
        <v>46</v>
      </c>
      <c r="B602">
        <v>2011</v>
      </c>
      <c r="C602" t="s">
        <v>91</v>
      </c>
      <c r="D602" t="s">
        <v>38</v>
      </c>
      <c r="E602" t="s">
        <v>30316</v>
      </c>
      <c r="F602">
        <v>1</v>
      </c>
    </row>
    <row r="603" spans="1:6" x14ac:dyDescent="0.25">
      <c r="A603" t="s">
        <v>46</v>
      </c>
      <c r="B603">
        <v>2011</v>
      </c>
      <c r="C603" t="s">
        <v>91</v>
      </c>
      <c r="D603" t="s">
        <v>40</v>
      </c>
      <c r="E603" t="s">
        <v>30317</v>
      </c>
      <c r="F603">
        <v>20</v>
      </c>
    </row>
    <row r="604" spans="1:6" x14ac:dyDescent="0.25">
      <c r="A604" t="s">
        <v>46</v>
      </c>
      <c r="B604">
        <v>2011</v>
      </c>
      <c r="C604" t="s">
        <v>91</v>
      </c>
      <c r="D604" t="s">
        <v>102</v>
      </c>
      <c r="E604" t="s">
        <v>30318</v>
      </c>
      <c r="F604">
        <v>89</v>
      </c>
    </row>
    <row r="605" spans="1:6" x14ac:dyDescent="0.25">
      <c r="A605" t="s">
        <v>46</v>
      </c>
      <c r="B605">
        <v>2011</v>
      </c>
      <c r="C605" t="s">
        <v>91</v>
      </c>
      <c r="D605" t="s">
        <v>107</v>
      </c>
      <c r="E605" t="s">
        <v>30319</v>
      </c>
      <c r="F605">
        <v>33</v>
      </c>
    </row>
    <row r="606" spans="1:6" x14ac:dyDescent="0.25">
      <c r="A606" t="s">
        <v>46</v>
      </c>
      <c r="B606">
        <v>2011</v>
      </c>
      <c r="C606" t="s">
        <v>91</v>
      </c>
      <c r="D606" t="s">
        <v>39</v>
      </c>
      <c r="E606" t="s">
        <v>30320</v>
      </c>
      <c r="F606">
        <v>19</v>
      </c>
    </row>
    <row r="607" spans="1:6" x14ac:dyDescent="0.25">
      <c r="A607" t="s">
        <v>46</v>
      </c>
      <c r="B607">
        <v>2011</v>
      </c>
      <c r="C607" t="s">
        <v>91</v>
      </c>
      <c r="D607" t="s">
        <v>103</v>
      </c>
      <c r="E607" t="s">
        <v>30321</v>
      </c>
      <c r="F607">
        <v>784</v>
      </c>
    </row>
    <row r="608" spans="1:6" x14ac:dyDescent="0.25">
      <c r="A608" t="s">
        <v>46</v>
      </c>
      <c r="B608">
        <v>2011</v>
      </c>
      <c r="C608" t="s">
        <v>90</v>
      </c>
      <c r="D608" t="s">
        <v>38</v>
      </c>
      <c r="E608" t="s">
        <v>30322</v>
      </c>
      <c r="F608">
        <v>1</v>
      </c>
    </row>
    <row r="609" spans="1:6" x14ac:dyDescent="0.25">
      <c r="A609" t="s">
        <v>46</v>
      </c>
      <c r="B609">
        <v>2011</v>
      </c>
      <c r="C609" t="s">
        <v>90</v>
      </c>
      <c r="D609" t="s">
        <v>40</v>
      </c>
      <c r="E609" t="s">
        <v>30323</v>
      </c>
      <c r="F609">
        <v>8</v>
      </c>
    </row>
    <row r="610" spans="1:6" x14ac:dyDescent="0.25">
      <c r="A610" t="s">
        <v>46</v>
      </c>
      <c r="B610">
        <v>2011</v>
      </c>
      <c r="C610" t="s">
        <v>90</v>
      </c>
      <c r="D610" t="s">
        <v>102</v>
      </c>
      <c r="E610" t="s">
        <v>30324</v>
      </c>
      <c r="F610">
        <v>39</v>
      </c>
    </row>
    <row r="611" spans="1:6" x14ac:dyDescent="0.25">
      <c r="A611" t="s">
        <v>46</v>
      </c>
      <c r="B611">
        <v>2011</v>
      </c>
      <c r="C611" t="s">
        <v>90</v>
      </c>
      <c r="D611" t="s">
        <v>107</v>
      </c>
      <c r="E611" t="s">
        <v>30325</v>
      </c>
      <c r="F611">
        <v>13</v>
      </c>
    </row>
    <row r="612" spans="1:6" x14ac:dyDescent="0.25">
      <c r="A612" t="s">
        <v>46</v>
      </c>
      <c r="B612">
        <v>2011</v>
      </c>
      <c r="C612" t="s">
        <v>90</v>
      </c>
      <c r="D612" t="s">
        <v>39</v>
      </c>
      <c r="E612" t="s">
        <v>30326</v>
      </c>
      <c r="F612">
        <v>13</v>
      </c>
    </row>
    <row r="613" spans="1:6" x14ac:dyDescent="0.25">
      <c r="A613" t="s">
        <v>46</v>
      </c>
      <c r="B613">
        <v>2011</v>
      </c>
      <c r="C613" t="s">
        <v>90</v>
      </c>
      <c r="D613" t="s">
        <v>103</v>
      </c>
      <c r="E613" t="s">
        <v>30327</v>
      </c>
      <c r="F613">
        <v>341</v>
      </c>
    </row>
    <row r="614" spans="1:6" x14ac:dyDescent="0.25">
      <c r="A614" t="s">
        <v>46</v>
      </c>
      <c r="B614">
        <v>2011</v>
      </c>
      <c r="C614" t="s">
        <v>88</v>
      </c>
      <c r="D614" t="s">
        <v>38</v>
      </c>
      <c r="E614" t="s">
        <v>30328</v>
      </c>
      <c r="F614">
        <v>6</v>
      </c>
    </row>
    <row r="615" spans="1:6" x14ac:dyDescent="0.25">
      <c r="A615" t="s">
        <v>46</v>
      </c>
      <c r="B615">
        <v>2011</v>
      </c>
      <c r="C615" t="s">
        <v>88</v>
      </c>
      <c r="D615" t="s">
        <v>40</v>
      </c>
      <c r="E615" t="s">
        <v>30329</v>
      </c>
      <c r="F615">
        <v>6</v>
      </c>
    </row>
    <row r="616" spans="1:6" x14ac:dyDescent="0.25">
      <c r="A616" t="s">
        <v>46</v>
      </c>
      <c r="B616">
        <v>2011</v>
      </c>
      <c r="C616" t="s">
        <v>88</v>
      </c>
      <c r="D616" t="s">
        <v>102</v>
      </c>
      <c r="E616" t="s">
        <v>30330</v>
      </c>
      <c r="F616">
        <v>19</v>
      </c>
    </row>
    <row r="617" spans="1:6" x14ac:dyDescent="0.25">
      <c r="A617" t="s">
        <v>46</v>
      </c>
      <c r="B617">
        <v>2011</v>
      </c>
      <c r="C617" t="s">
        <v>88</v>
      </c>
      <c r="D617" t="s">
        <v>107</v>
      </c>
      <c r="E617" t="s">
        <v>30331</v>
      </c>
      <c r="F617">
        <v>14</v>
      </c>
    </row>
    <row r="618" spans="1:6" x14ac:dyDescent="0.25">
      <c r="A618" t="s">
        <v>46</v>
      </c>
      <c r="B618">
        <v>2011</v>
      </c>
      <c r="C618" t="s">
        <v>88</v>
      </c>
      <c r="D618" t="s">
        <v>39</v>
      </c>
      <c r="E618" t="s">
        <v>30332</v>
      </c>
      <c r="F618">
        <v>13</v>
      </c>
    </row>
    <row r="619" spans="1:6" x14ac:dyDescent="0.25">
      <c r="A619" t="s">
        <v>46</v>
      </c>
      <c r="B619">
        <v>2011</v>
      </c>
      <c r="C619" t="s">
        <v>88</v>
      </c>
      <c r="D619" t="s">
        <v>103</v>
      </c>
      <c r="E619" t="s">
        <v>30333</v>
      </c>
      <c r="F619">
        <v>112</v>
      </c>
    </row>
    <row r="620" spans="1:6" x14ac:dyDescent="0.25">
      <c r="A620" t="s">
        <v>46</v>
      </c>
      <c r="B620">
        <v>2011</v>
      </c>
      <c r="C620" t="s">
        <v>89</v>
      </c>
      <c r="D620" t="s">
        <v>38</v>
      </c>
      <c r="E620" t="s">
        <v>30334</v>
      </c>
      <c r="F620">
        <v>2</v>
      </c>
    </row>
    <row r="621" spans="1:6" x14ac:dyDescent="0.25">
      <c r="A621" t="s">
        <v>46</v>
      </c>
      <c r="B621">
        <v>2011</v>
      </c>
      <c r="C621" t="s">
        <v>89</v>
      </c>
      <c r="D621" t="s">
        <v>40</v>
      </c>
      <c r="E621" t="s">
        <v>30335</v>
      </c>
      <c r="F621">
        <v>8</v>
      </c>
    </row>
    <row r="622" spans="1:6" x14ac:dyDescent="0.25">
      <c r="A622" t="s">
        <v>46</v>
      </c>
      <c r="B622">
        <v>2011</v>
      </c>
      <c r="C622" t="s">
        <v>89</v>
      </c>
      <c r="D622" t="s">
        <v>102</v>
      </c>
      <c r="E622" t="s">
        <v>30336</v>
      </c>
      <c r="F622">
        <v>28</v>
      </c>
    </row>
    <row r="623" spans="1:6" x14ac:dyDescent="0.25">
      <c r="A623" t="s">
        <v>46</v>
      </c>
      <c r="B623">
        <v>2011</v>
      </c>
      <c r="C623" t="s">
        <v>89</v>
      </c>
      <c r="D623" t="s">
        <v>107</v>
      </c>
      <c r="E623" t="s">
        <v>30337</v>
      </c>
      <c r="F623">
        <v>7</v>
      </c>
    </row>
    <row r="624" spans="1:6" x14ac:dyDescent="0.25">
      <c r="A624" t="s">
        <v>46</v>
      </c>
      <c r="B624">
        <v>2011</v>
      </c>
      <c r="C624" t="s">
        <v>89</v>
      </c>
      <c r="D624" t="s">
        <v>39</v>
      </c>
      <c r="E624" t="s">
        <v>30338</v>
      </c>
      <c r="F624">
        <v>15</v>
      </c>
    </row>
    <row r="625" spans="1:6" x14ac:dyDescent="0.25">
      <c r="A625" t="s">
        <v>46</v>
      </c>
      <c r="B625">
        <v>2011</v>
      </c>
      <c r="C625" t="s">
        <v>89</v>
      </c>
      <c r="D625" t="s">
        <v>103</v>
      </c>
      <c r="E625" t="s">
        <v>30339</v>
      </c>
      <c r="F625">
        <v>216</v>
      </c>
    </row>
    <row r="626" spans="1:6" x14ac:dyDescent="0.25">
      <c r="A626" t="s">
        <v>46</v>
      </c>
      <c r="B626">
        <v>2012</v>
      </c>
      <c r="C626" t="s">
        <v>91</v>
      </c>
      <c r="D626" t="s">
        <v>38</v>
      </c>
      <c r="E626" t="s">
        <v>30340</v>
      </c>
      <c r="F626">
        <v>6</v>
      </c>
    </row>
    <row r="627" spans="1:6" x14ac:dyDescent="0.25">
      <c r="A627" t="s">
        <v>46</v>
      </c>
      <c r="B627">
        <v>2012</v>
      </c>
      <c r="C627" t="s">
        <v>91</v>
      </c>
      <c r="D627" t="s">
        <v>40</v>
      </c>
      <c r="E627" t="s">
        <v>30341</v>
      </c>
      <c r="F627">
        <v>24</v>
      </c>
    </row>
    <row r="628" spans="1:6" x14ac:dyDescent="0.25">
      <c r="A628" t="s">
        <v>46</v>
      </c>
      <c r="B628">
        <v>2012</v>
      </c>
      <c r="C628" t="s">
        <v>91</v>
      </c>
      <c r="D628" t="s">
        <v>102</v>
      </c>
      <c r="E628" t="s">
        <v>30342</v>
      </c>
      <c r="F628">
        <v>79</v>
      </c>
    </row>
    <row r="629" spans="1:6" x14ac:dyDescent="0.25">
      <c r="A629" t="s">
        <v>46</v>
      </c>
      <c r="B629">
        <v>2012</v>
      </c>
      <c r="C629" t="s">
        <v>91</v>
      </c>
      <c r="D629" t="s">
        <v>107</v>
      </c>
      <c r="E629" t="s">
        <v>30343</v>
      </c>
      <c r="F629">
        <v>59</v>
      </c>
    </row>
    <row r="630" spans="1:6" x14ac:dyDescent="0.25">
      <c r="A630" t="s">
        <v>46</v>
      </c>
      <c r="B630">
        <v>2012</v>
      </c>
      <c r="C630" t="s">
        <v>91</v>
      </c>
      <c r="D630" t="s">
        <v>39</v>
      </c>
      <c r="E630" t="s">
        <v>30344</v>
      </c>
      <c r="F630">
        <v>22</v>
      </c>
    </row>
    <row r="631" spans="1:6" x14ac:dyDescent="0.25">
      <c r="A631" t="s">
        <v>46</v>
      </c>
      <c r="B631">
        <v>2012</v>
      </c>
      <c r="C631" t="s">
        <v>91</v>
      </c>
      <c r="D631" t="s">
        <v>103</v>
      </c>
      <c r="E631" t="s">
        <v>30345</v>
      </c>
      <c r="F631">
        <v>736</v>
      </c>
    </row>
    <row r="632" spans="1:6" x14ac:dyDescent="0.25">
      <c r="A632" t="s">
        <v>46</v>
      </c>
      <c r="B632">
        <v>2012</v>
      </c>
      <c r="C632" t="s">
        <v>90</v>
      </c>
      <c r="D632" t="s">
        <v>38</v>
      </c>
      <c r="E632" t="s">
        <v>30346</v>
      </c>
      <c r="F632">
        <v>4</v>
      </c>
    </row>
    <row r="633" spans="1:6" x14ac:dyDescent="0.25">
      <c r="A633" t="s">
        <v>46</v>
      </c>
      <c r="B633">
        <v>2012</v>
      </c>
      <c r="C633" t="s">
        <v>90</v>
      </c>
      <c r="D633" t="s">
        <v>40</v>
      </c>
      <c r="E633" t="s">
        <v>30347</v>
      </c>
      <c r="F633">
        <v>8</v>
      </c>
    </row>
    <row r="634" spans="1:6" x14ac:dyDescent="0.25">
      <c r="A634" t="s">
        <v>46</v>
      </c>
      <c r="B634">
        <v>2012</v>
      </c>
      <c r="C634" t="s">
        <v>90</v>
      </c>
      <c r="D634" t="s">
        <v>102</v>
      </c>
      <c r="E634" t="s">
        <v>30348</v>
      </c>
      <c r="F634">
        <v>28</v>
      </c>
    </row>
    <row r="635" spans="1:6" x14ac:dyDescent="0.25">
      <c r="A635" t="s">
        <v>46</v>
      </c>
      <c r="B635">
        <v>2012</v>
      </c>
      <c r="C635" t="s">
        <v>90</v>
      </c>
      <c r="D635" t="s">
        <v>107</v>
      </c>
      <c r="E635" t="s">
        <v>30349</v>
      </c>
      <c r="F635">
        <v>20</v>
      </c>
    </row>
    <row r="636" spans="1:6" x14ac:dyDescent="0.25">
      <c r="A636" t="s">
        <v>46</v>
      </c>
      <c r="B636">
        <v>2012</v>
      </c>
      <c r="C636" t="s">
        <v>90</v>
      </c>
      <c r="D636" t="s">
        <v>39</v>
      </c>
      <c r="E636" t="s">
        <v>30350</v>
      </c>
      <c r="F636">
        <v>15</v>
      </c>
    </row>
    <row r="637" spans="1:6" x14ac:dyDescent="0.25">
      <c r="A637" t="s">
        <v>46</v>
      </c>
      <c r="B637">
        <v>2012</v>
      </c>
      <c r="C637" t="s">
        <v>90</v>
      </c>
      <c r="D637" t="s">
        <v>103</v>
      </c>
      <c r="E637" t="s">
        <v>30351</v>
      </c>
      <c r="F637">
        <v>335</v>
      </c>
    </row>
    <row r="638" spans="1:6" x14ac:dyDescent="0.25">
      <c r="A638" t="s">
        <v>46</v>
      </c>
      <c r="B638">
        <v>2012</v>
      </c>
      <c r="C638" t="s">
        <v>88</v>
      </c>
      <c r="D638" t="s">
        <v>38</v>
      </c>
      <c r="E638" t="s">
        <v>30352</v>
      </c>
      <c r="F638">
        <v>1</v>
      </c>
    </row>
    <row r="639" spans="1:6" x14ac:dyDescent="0.25">
      <c r="A639" t="s">
        <v>46</v>
      </c>
      <c r="B639">
        <v>2012</v>
      </c>
      <c r="C639" t="s">
        <v>88</v>
      </c>
      <c r="D639" t="s">
        <v>40</v>
      </c>
      <c r="E639" t="s">
        <v>30353</v>
      </c>
      <c r="F639">
        <v>8</v>
      </c>
    </row>
    <row r="640" spans="1:6" x14ac:dyDescent="0.25">
      <c r="A640" t="s">
        <v>46</v>
      </c>
      <c r="B640">
        <v>2012</v>
      </c>
      <c r="C640" t="s">
        <v>88</v>
      </c>
      <c r="D640" t="s">
        <v>102</v>
      </c>
      <c r="E640" t="s">
        <v>30354</v>
      </c>
      <c r="F640">
        <v>12</v>
      </c>
    </row>
    <row r="641" spans="1:6" x14ac:dyDescent="0.25">
      <c r="A641" t="s">
        <v>46</v>
      </c>
      <c r="B641">
        <v>2012</v>
      </c>
      <c r="C641" t="s">
        <v>88</v>
      </c>
      <c r="D641" t="s">
        <v>107</v>
      </c>
      <c r="E641" t="s">
        <v>30355</v>
      </c>
      <c r="F641">
        <v>6</v>
      </c>
    </row>
    <row r="642" spans="1:6" x14ac:dyDescent="0.25">
      <c r="A642" t="s">
        <v>46</v>
      </c>
      <c r="B642">
        <v>2012</v>
      </c>
      <c r="C642" t="s">
        <v>88</v>
      </c>
      <c r="D642" t="s">
        <v>39</v>
      </c>
      <c r="E642" t="s">
        <v>30356</v>
      </c>
      <c r="F642">
        <v>10</v>
      </c>
    </row>
    <row r="643" spans="1:6" x14ac:dyDescent="0.25">
      <c r="A643" t="s">
        <v>46</v>
      </c>
      <c r="B643">
        <v>2012</v>
      </c>
      <c r="C643" t="s">
        <v>88</v>
      </c>
      <c r="D643" t="s">
        <v>103</v>
      </c>
      <c r="E643" t="s">
        <v>30357</v>
      </c>
      <c r="F643">
        <v>126</v>
      </c>
    </row>
    <row r="644" spans="1:6" x14ac:dyDescent="0.25">
      <c r="A644" t="s">
        <v>46</v>
      </c>
      <c r="B644">
        <v>2012</v>
      </c>
      <c r="C644" t="s">
        <v>89</v>
      </c>
      <c r="D644" t="s">
        <v>38</v>
      </c>
      <c r="E644" t="s">
        <v>30358</v>
      </c>
      <c r="F644">
        <v>2</v>
      </c>
    </row>
    <row r="645" spans="1:6" x14ac:dyDescent="0.25">
      <c r="A645" t="s">
        <v>46</v>
      </c>
      <c r="B645">
        <v>2012</v>
      </c>
      <c r="C645" t="s">
        <v>89</v>
      </c>
      <c r="D645" t="s">
        <v>40</v>
      </c>
      <c r="E645" t="s">
        <v>30359</v>
      </c>
      <c r="F645">
        <v>11</v>
      </c>
    </row>
    <row r="646" spans="1:6" x14ac:dyDescent="0.25">
      <c r="A646" t="s">
        <v>46</v>
      </c>
      <c r="B646">
        <v>2012</v>
      </c>
      <c r="C646" t="s">
        <v>89</v>
      </c>
      <c r="D646" t="s">
        <v>102</v>
      </c>
      <c r="E646" t="s">
        <v>30360</v>
      </c>
      <c r="F646">
        <v>23</v>
      </c>
    </row>
    <row r="647" spans="1:6" x14ac:dyDescent="0.25">
      <c r="A647" t="s">
        <v>46</v>
      </c>
      <c r="B647">
        <v>2012</v>
      </c>
      <c r="C647" t="s">
        <v>89</v>
      </c>
      <c r="D647" t="s">
        <v>107</v>
      </c>
      <c r="E647" t="s">
        <v>30361</v>
      </c>
      <c r="F647">
        <v>18</v>
      </c>
    </row>
    <row r="648" spans="1:6" x14ac:dyDescent="0.25">
      <c r="A648" t="s">
        <v>46</v>
      </c>
      <c r="B648">
        <v>2012</v>
      </c>
      <c r="C648" t="s">
        <v>89</v>
      </c>
      <c r="D648" t="s">
        <v>39</v>
      </c>
      <c r="E648" t="s">
        <v>30362</v>
      </c>
      <c r="F648">
        <v>7</v>
      </c>
    </row>
    <row r="649" spans="1:6" x14ac:dyDescent="0.25">
      <c r="A649" t="s">
        <v>46</v>
      </c>
      <c r="B649">
        <v>2012</v>
      </c>
      <c r="C649" t="s">
        <v>89</v>
      </c>
      <c r="D649" t="s">
        <v>103</v>
      </c>
      <c r="E649" t="s">
        <v>30363</v>
      </c>
      <c r="F649">
        <v>191</v>
      </c>
    </row>
    <row r="650" spans="1:6" x14ac:dyDescent="0.25">
      <c r="A650" t="s">
        <v>46</v>
      </c>
      <c r="B650">
        <v>2013</v>
      </c>
      <c r="C650" t="s">
        <v>91</v>
      </c>
      <c r="D650" t="s">
        <v>38</v>
      </c>
      <c r="E650" t="s">
        <v>30364</v>
      </c>
      <c r="F650">
        <v>9</v>
      </c>
    </row>
    <row r="651" spans="1:6" x14ac:dyDescent="0.25">
      <c r="A651" t="s">
        <v>46</v>
      </c>
      <c r="B651">
        <v>2013</v>
      </c>
      <c r="C651" t="s">
        <v>91</v>
      </c>
      <c r="D651" t="s">
        <v>40</v>
      </c>
      <c r="E651" t="s">
        <v>30365</v>
      </c>
      <c r="F651">
        <v>31</v>
      </c>
    </row>
    <row r="652" spans="1:6" x14ac:dyDescent="0.25">
      <c r="A652" t="s">
        <v>46</v>
      </c>
      <c r="B652">
        <v>2013</v>
      </c>
      <c r="C652" t="s">
        <v>91</v>
      </c>
      <c r="D652" t="s">
        <v>102</v>
      </c>
      <c r="E652" t="s">
        <v>30366</v>
      </c>
      <c r="F652">
        <v>100</v>
      </c>
    </row>
    <row r="653" spans="1:6" x14ac:dyDescent="0.25">
      <c r="A653" t="s">
        <v>46</v>
      </c>
      <c r="B653">
        <v>2013</v>
      </c>
      <c r="C653" t="s">
        <v>91</v>
      </c>
      <c r="D653" t="s">
        <v>107</v>
      </c>
      <c r="E653" t="s">
        <v>30367</v>
      </c>
      <c r="F653">
        <v>56</v>
      </c>
    </row>
    <row r="654" spans="1:6" x14ac:dyDescent="0.25">
      <c r="A654" t="s">
        <v>46</v>
      </c>
      <c r="B654">
        <v>2013</v>
      </c>
      <c r="C654" t="s">
        <v>91</v>
      </c>
      <c r="D654" t="s">
        <v>39</v>
      </c>
      <c r="E654" t="s">
        <v>30368</v>
      </c>
      <c r="F654">
        <v>39</v>
      </c>
    </row>
    <row r="655" spans="1:6" x14ac:dyDescent="0.25">
      <c r="A655" t="s">
        <v>46</v>
      </c>
      <c r="B655">
        <v>2013</v>
      </c>
      <c r="C655" t="s">
        <v>91</v>
      </c>
      <c r="D655" t="s">
        <v>103</v>
      </c>
      <c r="E655" t="s">
        <v>30369</v>
      </c>
      <c r="F655">
        <v>690</v>
      </c>
    </row>
    <row r="656" spans="1:6" x14ac:dyDescent="0.25">
      <c r="A656" t="s">
        <v>46</v>
      </c>
      <c r="B656">
        <v>2013</v>
      </c>
      <c r="C656" t="s">
        <v>90</v>
      </c>
      <c r="D656" t="s">
        <v>38</v>
      </c>
      <c r="E656" t="s">
        <v>30370</v>
      </c>
      <c r="F656">
        <v>1</v>
      </c>
    </row>
    <row r="657" spans="1:6" x14ac:dyDescent="0.25">
      <c r="A657" t="s">
        <v>46</v>
      </c>
      <c r="B657">
        <v>2013</v>
      </c>
      <c r="C657" t="s">
        <v>90</v>
      </c>
      <c r="D657" t="s">
        <v>40</v>
      </c>
      <c r="E657" t="s">
        <v>30371</v>
      </c>
      <c r="F657">
        <v>22</v>
      </c>
    </row>
    <row r="658" spans="1:6" x14ac:dyDescent="0.25">
      <c r="A658" t="s">
        <v>46</v>
      </c>
      <c r="B658">
        <v>2013</v>
      </c>
      <c r="C658" t="s">
        <v>90</v>
      </c>
      <c r="D658" t="s">
        <v>102</v>
      </c>
      <c r="E658" t="s">
        <v>30372</v>
      </c>
      <c r="F658">
        <v>29</v>
      </c>
    </row>
    <row r="659" spans="1:6" x14ac:dyDescent="0.25">
      <c r="A659" t="s">
        <v>46</v>
      </c>
      <c r="B659">
        <v>2013</v>
      </c>
      <c r="C659" t="s">
        <v>90</v>
      </c>
      <c r="D659" t="s">
        <v>107</v>
      </c>
      <c r="E659" t="s">
        <v>30373</v>
      </c>
      <c r="F659">
        <v>34</v>
      </c>
    </row>
    <row r="660" spans="1:6" x14ac:dyDescent="0.25">
      <c r="A660" t="s">
        <v>46</v>
      </c>
      <c r="B660">
        <v>2013</v>
      </c>
      <c r="C660" t="s">
        <v>90</v>
      </c>
      <c r="D660" t="s">
        <v>39</v>
      </c>
      <c r="E660" t="s">
        <v>30374</v>
      </c>
      <c r="F660">
        <v>17</v>
      </c>
    </row>
    <row r="661" spans="1:6" x14ac:dyDescent="0.25">
      <c r="A661" t="s">
        <v>46</v>
      </c>
      <c r="B661">
        <v>2013</v>
      </c>
      <c r="C661" t="s">
        <v>90</v>
      </c>
      <c r="D661" t="s">
        <v>103</v>
      </c>
      <c r="E661" t="s">
        <v>30375</v>
      </c>
      <c r="F661">
        <v>305</v>
      </c>
    </row>
    <row r="662" spans="1:6" x14ac:dyDescent="0.25">
      <c r="A662" t="s">
        <v>46</v>
      </c>
      <c r="B662">
        <v>2013</v>
      </c>
      <c r="C662" t="s">
        <v>88</v>
      </c>
      <c r="D662" t="s">
        <v>38</v>
      </c>
      <c r="E662" t="s">
        <v>30376</v>
      </c>
      <c r="F662">
        <v>5</v>
      </c>
    </row>
    <row r="663" spans="1:6" x14ac:dyDescent="0.25">
      <c r="A663" t="s">
        <v>46</v>
      </c>
      <c r="B663">
        <v>2013</v>
      </c>
      <c r="C663" t="s">
        <v>88</v>
      </c>
      <c r="D663" t="s">
        <v>40</v>
      </c>
      <c r="E663" t="s">
        <v>30377</v>
      </c>
      <c r="F663">
        <v>12</v>
      </c>
    </row>
    <row r="664" spans="1:6" x14ac:dyDescent="0.25">
      <c r="A664" t="s">
        <v>46</v>
      </c>
      <c r="B664">
        <v>2013</v>
      </c>
      <c r="C664" t="s">
        <v>88</v>
      </c>
      <c r="D664" t="s">
        <v>102</v>
      </c>
      <c r="E664" t="s">
        <v>30378</v>
      </c>
      <c r="F664">
        <v>12</v>
      </c>
    </row>
    <row r="665" spans="1:6" x14ac:dyDescent="0.25">
      <c r="A665" t="s">
        <v>46</v>
      </c>
      <c r="B665">
        <v>2013</v>
      </c>
      <c r="C665" t="s">
        <v>88</v>
      </c>
      <c r="D665" t="s">
        <v>107</v>
      </c>
      <c r="E665" t="s">
        <v>30379</v>
      </c>
      <c r="F665">
        <v>10</v>
      </c>
    </row>
    <row r="666" spans="1:6" x14ac:dyDescent="0.25">
      <c r="A666" t="s">
        <v>46</v>
      </c>
      <c r="B666">
        <v>2013</v>
      </c>
      <c r="C666" t="s">
        <v>88</v>
      </c>
      <c r="D666" t="s">
        <v>39</v>
      </c>
      <c r="E666" t="s">
        <v>30380</v>
      </c>
      <c r="F666">
        <v>12</v>
      </c>
    </row>
    <row r="667" spans="1:6" x14ac:dyDescent="0.25">
      <c r="A667" t="s">
        <v>46</v>
      </c>
      <c r="B667">
        <v>2013</v>
      </c>
      <c r="C667" t="s">
        <v>88</v>
      </c>
      <c r="D667" t="s">
        <v>103</v>
      </c>
      <c r="E667" t="s">
        <v>30381</v>
      </c>
      <c r="F667">
        <v>123</v>
      </c>
    </row>
    <row r="668" spans="1:6" x14ac:dyDescent="0.25">
      <c r="A668" t="s">
        <v>46</v>
      </c>
      <c r="B668">
        <v>2013</v>
      </c>
      <c r="C668" t="s">
        <v>89</v>
      </c>
      <c r="D668" t="s">
        <v>38</v>
      </c>
      <c r="E668" t="s">
        <v>30382</v>
      </c>
      <c r="F668">
        <v>4</v>
      </c>
    </row>
    <row r="669" spans="1:6" x14ac:dyDescent="0.25">
      <c r="A669" t="s">
        <v>46</v>
      </c>
      <c r="B669">
        <v>2013</v>
      </c>
      <c r="C669" t="s">
        <v>89</v>
      </c>
      <c r="D669" t="s">
        <v>40</v>
      </c>
      <c r="E669" t="s">
        <v>30383</v>
      </c>
      <c r="F669">
        <v>13</v>
      </c>
    </row>
    <row r="670" spans="1:6" x14ac:dyDescent="0.25">
      <c r="A670" t="s">
        <v>46</v>
      </c>
      <c r="B670">
        <v>2013</v>
      </c>
      <c r="C670" t="s">
        <v>89</v>
      </c>
      <c r="D670" t="s">
        <v>102</v>
      </c>
      <c r="E670" t="s">
        <v>30384</v>
      </c>
      <c r="F670">
        <v>20</v>
      </c>
    </row>
    <row r="671" spans="1:6" x14ac:dyDescent="0.25">
      <c r="A671" t="s">
        <v>46</v>
      </c>
      <c r="B671">
        <v>2013</v>
      </c>
      <c r="C671" t="s">
        <v>89</v>
      </c>
      <c r="D671" t="s">
        <v>107</v>
      </c>
      <c r="E671" t="s">
        <v>30385</v>
      </c>
      <c r="F671">
        <v>18</v>
      </c>
    </row>
    <row r="672" spans="1:6" x14ac:dyDescent="0.25">
      <c r="A672" t="s">
        <v>46</v>
      </c>
      <c r="B672">
        <v>2013</v>
      </c>
      <c r="C672" t="s">
        <v>89</v>
      </c>
      <c r="D672" t="s">
        <v>39</v>
      </c>
      <c r="E672" t="s">
        <v>30386</v>
      </c>
      <c r="F672">
        <v>14</v>
      </c>
    </row>
    <row r="673" spans="1:6" x14ac:dyDescent="0.25">
      <c r="A673" t="s">
        <v>46</v>
      </c>
      <c r="B673">
        <v>2013</v>
      </c>
      <c r="C673" t="s">
        <v>89</v>
      </c>
      <c r="D673" t="s">
        <v>103</v>
      </c>
      <c r="E673" t="s">
        <v>30387</v>
      </c>
      <c r="F673">
        <v>201</v>
      </c>
    </row>
    <row r="674" spans="1:6" x14ac:dyDescent="0.25">
      <c r="A674" t="s">
        <v>46</v>
      </c>
      <c r="B674">
        <v>2014</v>
      </c>
      <c r="C674" t="s">
        <v>91</v>
      </c>
      <c r="D674" t="s">
        <v>38</v>
      </c>
      <c r="E674" t="s">
        <v>30388</v>
      </c>
      <c r="F674">
        <v>6</v>
      </c>
    </row>
    <row r="675" spans="1:6" x14ac:dyDescent="0.25">
      <c r="A675" t="s">
        <v>46</v>
      </c>
      <c r="B675">
        <v>2014</v>
      </c>
      <c r="C675" t="s">
        <v>91</v>
      </c>
      <c r="D675" t="s">
        <v>40</v>
      </c>
      <c r="E675" t="s">
        <v>30389</v>
      </c>
      <c r="F675">
        <v>35</v>
      </c>
    </row>
    <row r="676" spans="1:6" x14ac:dyDescent="0.25">
      <c r="A676" t="s">
        <v>46</v>
      </c>
      <c r="B676">
        <v>2014</v>
      </c>
      <c r="C676" t="s">
        <v>91</v>
      </c>
      <c r="D676" t="s">
        <v>102</v>
      </c>
      <c r="E676" t="s">
        <v>30390</v>
      </c>
      <c r="F676">
        <v>81</v>
      </c>
    </row>
    <row r="677" spans="1:6" x14ac:dyDescent="0.25">
      <c r="A677" t="s">
        <v>46</v>
      </c>
      <c r="B677">
        <v>2014</v>
      </c>
      <c r="C677" t="s">
        <v>91</v>
      </c>
      <c r="D677" t="s">
        <v>107</v>
      </c>
      <c r="E677" t="s">
        <v>30391</v>
      </c>
      <c r="F677">
        <v>71</v>
      </c>
    </row>
    <row r="678" spans="1:6" x14ac:dyDescent="0.25">
      <c r="A678" t="s">
        <v>46</v>
      </c>
      <c r="B678">
        <v>2014</v>
      </c>
      <c r="C678" t="s">
        <v>91</v>
      </c>
      <c r="D678" t="s">
        <v>39</v>
      </c>
      <c r="E678" t="s">
        <v>30392</v>
      </c>
      <c r="F678">
        <v>21</v>
      </c>
    </row>
    <row r="679" spans="1:6" x14ac:dyDescent="0.25">
      <c r="A679" t="s">
        <v>46</v>
      </c>
      <c r="B679">
        <v>2014</v>
      </c>
      <c r="C679" t="s">
        <v>91</v>
      </c>
      <c r="D679" t="s">
        <v>103</v>
      </c>
      <c r="E679" t="s">
        <v>30393</v>
      </c>
      <c r="F679">
        <v>696</v>
      </c>
    </row>
    <row r="680" spans="1:6" x14ac:dyDescent="0.25">
      <c r="A680" t="s">
        <v>46</v>
      </c>
      <c r="B680">
        <v>2014</v>
      </c>
      <c r="C680" t="s">
        <v>90</v>
      </c>
      <c r="D680" t="s">
        <v>38</v>
      </c>
      <c r="E680" t="s">
        <v>30394</v>
      </c>
      <c r="F680">
        <v>4</v>
      </c>
    </row>
    <row r="681" spans="1:6" x14ac:dyDescent="0.25">
      <c r="A681" t="s">
        <v>46</v>
      </c>
      <c r="B681">
        <v>2014</v>
      </c>
      <c r="C681" t="s">
        <v>90</v>
      </c>
      <c r="D681" t="s">
        <v>40</v>
      </c>
      <c r="E681" t="s">
        <v>30395</v>
      </c>
      <c r="F681">
        <v>17</v>
      </c>
    </row>
    <row r="682" spans="1:6" x14ac:dyDescent="0.25">
      <c r="A682" t="s">
        <v>46</v>
      </c>
      <c r="B682">
        <v>2014</v>
      </c>
      <c r="C682" t="s">
        <v>90</v>
      </c>
      <c r="D682" t="s">
        <v>102</v>
      </c>
      <c r="E682" t="s">
        <v>30396</v>
      </c>
      <c r="F682">
        <v>46</v>
      </c>
    </row>
    <row r="683" spans="1:6" x14ac:dyDescent="0.25">
      <c r="A683" t="s">
        <v>46</v>
      </c>
      <c r="B683">
        <v>2014</v>
      </c>
      <c r="C683" t="s">
        <v>90</v>
      </c>
      <c r="D683" t="s">
        <v>107</v>
      </c>
      <c r="E683" t="s">
        <v>30397</v>
      </c>
      <c r="F683">
        <v>26</v>
      </c>
    </row>
    <row r="684" spans="1:6" x14ac:dyDescent="0.25">
      <c r="A684" t="s">
        <v>46</v>
      </c>
      <c r="B684">
        <v>2014</v>
      </c>
      <c r="C684" t="s">
        <v>90</v>
      </c>
      <c r="D684" t="s">
        <v>39</v>
      </c>
      <c r="E684" t="s">
        <v>30398</v>
      </c>
      <c r="F684">
        <v>16</v>
      </c>
    </row>
    <row r="685" spans="1:6" x14ac:dyDescent="0.25">
      <c r="A685" t="s">
        <v>46</v>
      </c>
      <c r="B685">
        <v>2014</v>
      </c>
      <c r="C685" t="s">
        <v>90</v>
      </c>
      <c r="D685" t="s">
        <v>103</v>
      </c>
      <c r="E685" t="s">
        <v>30399</v>
      </c>
      <c r="F685">
        <v>316</v>
      </c>
    </row>
    <row r="686" spans="1:6" x14ac:dyDescent="0.25">
      <c r="A686" t="s">
        <v>46</v>
      </c>
      <c r="B686">
        <v>2014</v>
      </c>
      <c r="C686" t="s">
        <v>88</v>
      </c>
      <c r="D686" t="s">
        <v>38</v>
      </c>
      <c r="E686" t="s">
        <v>30400</v>
      </c>
      <c r="F686">
        <v>10</v>
      </c>
    </row>
    <row r="687" spans="1:6" x14ac:dyDescent="0.25">
      <c r="A687" t="s">
        <v>46</v>
      </c>
      <c r="B687">
        <v>2014</v>
      </c>
      <c r="C687" t="s">
        <v>88</v>
      </c>
      <c r="D687" t="s">
        <v>40</v>
      </c>
      <c r="E687" t="s">
        <v>30401</v>
      </c>
      <c r="F687">
        <v>13</v>
      </c>
    </row>
    <row r="688" spans="1:6" x14ac:dyDescent="0.25">
      <c r="A688" t="s">
        <v>46</v>
      </c>
      <c r="B688">
        <v>2014</v>
      </c>
      <c r="C688" t="s">
        <v>88</v>
      </c>
      <c r="D688" t="s">
        <v>102</v>
      </c>
      <c r="E688" t="s">
        <v>30402</v>
      </c>
      <c r="F688">
        <v>12</v>
      </c>
    </row>
    <row r="689" spans="1:6" x14ac:dyDescent="0.25">
      <c r="A689" t="s">
        <v>46</v>
      </c>
      <c r="B689">
        <v>2014</v>
      </c>
      <c r="C689" t="s">
        <v>88</v>
      </c>
      <c r="D689" t="s">
        <v>107</v>
      </c>
      <c r="E689" t="s">
        <v>30403</v>
      </c>
      <c r="F689">
        <v>3</v>
      </c>
    </row>
    <row r="690" spans="1:6" x14ac:dyDescent="0.25">
      <c r="A690" t="s">
        <v>46</v>
      </c>
      <c r="B690">
        <v>2014</v>
      </c>
      <c r="C690" t="s">
        <v>88</v>
      </c>
      <c r="D690" t="s">
        <v>39</v>
      </c>
      <c r="E690" t="s">
        <v>30404</v>
      </c>
      <c r="F690">
        <v>6</v>
      </c>
    </row>
    <row r="691" spans="1:6" x14ac:dyDescent="0.25">
      <c r="A691" t="s">
        <v>46</v>
      </c>
      <c r="B691">
        <v>2014</v>
      </c>
      <c r="C691" t="s">
        <v>88</v>
      </c>
      <c r="D691" t="s">
        <v>103</v>
      </c>
      <c r="E691" t="s">
        <v>30405</v>
      </c>
      <c r="F691">
        <v>128</v>
      </c>
    </row>
    <row r="692" spans="1:6" x14ac:dyDescent="0.25">
      <c r="A692" t="s">
        <v>46</v>
      </c>
      <c r="B692">
        <v>2014</v>
      </c>
      <c r="C692" t="s">
        <v>89</v>
      </c>
      <c r="D692" t="s">
        <v>38</v>
      </c>
      <c r="E692" t="s">
        <v>30406</v>
      </c>
      <c r="F692">
        <v>5</v>
      </c>
    </row>
    <row r="693" spans="1:6" x14ac:dyDescent="0.25">
      <c r="A693" t="s">
        <v>46</v>
      </c>
      <c r="B693">
        <v>2014</v>
      </c>
      <c r="C693" t="s">
        <v>89</v>
      </c>
      <c r="D693" t="s">
        <v>40</v>
      </c>
      <c r="E693" t="s">
        <v>30407</v>
      </c>
      <c r="F693">
        <v>8</v>
      </c>
    </row>
    <row r="694" spans="1:6" x14ac:dyDescent="0.25">
      <c r="A694" t="s">
        <v>46</v>
      </c>
      <c r="B694">
        <v>2014</v>
      </c>
      <c r="C694" t="s">
        <v>89</v>
      </c>
      <c r="D694" t="s">
        <v>102</v>
      </c>
      <c r="E694" t="s">
        <v>30408</v>
      </c>
      <c r="F694">
        <v>32</v>
      </c>
    </row>
    <row r="695" spans="1:6" x14ac:dyDescent="0.25">
      <c r="A695" t="s">
        <v>46</v>
      </c>
      <c r="B695">
        <v>2014</v>
      </c>
      <c r="C695" t="s">
        <v>89</v>
      </c>
      <c r="D695" t="s">
        <v>107</v>
      </c>
      <c r="E695" t="s">
        <v>30409</v>
      </c>
      <c r="F695">
        <v>17</v>
      </c>
    </row>
    <row r="696" spans="1:6" x14ac:dyDescent="0.25">
      <c r="A696" t="s">
        <v>46</v>
      </c>
      <c r="B696">
        <v>2014</v>
      </c>
      <c r="C696" t="s">
        <v>89</v>
      </c>
      <c r="D696" t="s">
        <v>39</v>
      </c>
      <c r="E696" t="s">
        <v>30410</v>
      </c>
      <c r="F696">
        <v>7</v>
      </c>
    </row>
    <row r="697" spans="1:6" x14ac:dyDescent="0.25">
      <c r="A697" t="s">
        <v>46</v>
      </c>
      <c r="B697">
        <v>2014</v>
      </c>
      <c r="C697" t="s">
        <v>89</v>
      </c>
      <c r="D697" t="s">
        <v>103</v>
      </c>
      <c r="E697" t="s">
        <v>30411</v>
      </c>
      <c r="F697">
        <v>191</v>
      </c>
    </row>
    <row r="698" spans="1:6" x14ac:dyDescent="0.25">
      <c r="A698" t="s">
        <v>51</v>
      </c>
      <c r="B698">
        <v>2010</v>
      </c>
      <c r="C698" t="s">
        <v>91</v>
      </c>
      <c r="D698" t="s">
        <v>38</v>
      </c>
      <c r="E698" t="s">
        <v>30412</v>
      </c>
      <c r="F698">
        <v>6</v>
      </c>
    </row>
    <row r="699" spans="1:6" x14ac:dyDescent="0.25">
      <c r="A699" t="s">
        <v>51</v>
      </c>
      <c r="B699">
        <v>2010</v>
      </c>
      <c r="C699" t="s">
        <v>91</v>
      </c>
      <c r="D699" t="s">
        <v>40</v>
      </c>
      <c r="E699" t="s">
        <v>30413</v>
      </c>
      <c r="F699">
        <v>4</v>
      </c>
    </row>
    <row r="700" spans="1:6" x14ac:dyDescent="0.25">
      <c r="A700" t="s">
        <v>51</v>
      </c>
      <c r="B700">
        <v>2010</v>
      </c>
      <c r="C700" t="s">
        <v>91</v>
      </c>
      <c r="D700" t="s">
        <v>102</v>
      </c>
      <c r="E700" t="s">
        <v>30414</v>
      </c>
      <c r="F700">
        <v>27</v>
      </c>
    </row>
    <row r="701" spans="1:6" x14ac:dyDescent="0.25">
      <c r="A701" t="s">
        <v>51</v>
      </c>
      <c r="B701">
        <v>2010</v>
      </c>
      <c r="C701" t="s">
        <v>91</v>
      </c>
      <c r="D701" t="s">
        <v>107</v>
      </c>
      <c r="E701" t="s">
        <v>30415</v>
      </c>
      <c r="F701">
        <v>30</v>
      </c>
    </row>
    <row r="702" spans="1:6" x14ac:dyDescent="0.25">
      <c r="A702" t="s">
        <v>51</v>
      </c>
      <c r="B702">
        <v>2010</v>
      </c>
      <c r="C702" t="s">
        <v>91</v>
      </c>
      <c r="D702" t="s">
        <v>39</v>
      </c>
      <c r="E702" t="s">
        <v>30416</v>
      </c>
      <c r="F702">
        <v>33</v>
      </c>
    </row>
    <row r="703" spans="1:6" x14ac:dyDescent="0.25">
      <c r="A703" t="s">
        <v>51</v>
      </c>
      <c r="B703">
        <v>2010</v>
      </c>
      <c r="C703" t="s">
        <v>91</v>
      </c>
      <c r="D703" t="s">
        <v>103</v>
      </c>
      <c r="E703" t="s">
        <v>30417</v>
      </c>
      <c r="F703">
        <v>389</v>
      </c>
    </row>
    <row r="704" spans="1:6" x14ac:dyDescent="0.25">
      <c r="A704" t="s">
        <v>51</v>
      </c>
      <c r="B704">
        <v>2010</v>
      </c>
      <c r="C704" t="s">
        <v>90</v>
      </c>
      <c r="D704" t="s">
        <v>38</v>
      </c>
      <c r="E704" t="s">
        <v>30418</v>
      </c>
      <c r="F704">
        <v>1</v>
      </c>
    </row>
    <row r="705" spans="1:6" x14ac:dyDescent="0.25">
      <c r="A705" t="s">
        <v>51</v>
      </c>
      <c r="B705">
        <v>2010</v>
      </c>
      <c r="C705" t="s">
        <v>90</v>
      </c>
      <c r="D705" t="s">
        <v>40</v>
      </c>
      <c r="E705" t="s">
        <v>30419</v>
      </c>
      <c r="F705">
        <v>4</v>
      </c>
    </row>
    <row r="706" spans="1:6" x14ac:dyDescent="0.25">
      <c r="A706" t="s">
        <v>51</v>
      </c>
      <c r="B706">
        <v>2010</v>
      </c>
      <c r="C706" t="s">
        <v>90</v>
      </c>
      <c r="D706" t="s">
        <v>102</v>
      </c>
      <c r="E706" t="s">
        <v>30420</v>
      </c>
      <c r="F706">
        <v>12</v>
      </c>
    </row>
    <row r="707" spans="1:6" x14ac:dyDescent="0.25">
      <c r="A707" t="s">
        <v>51</v>
      </c>
      <c r="B707">
        <v>2010</v>
      </c>
      <c r="C707" t="s">
        <v>90</v>
      </c>
      <c r="D707" t="s">
        <v>107</v>
      </c>
      <c r="E707" t="s">
        <v>30421</v>
      </c>
      <c r="F707">
        <v>12</v>
      </c>
    </row>
    <row r="708" spans="1:6" x14ac:dyDescent="0.25">
      <c r="A708" t="s">
        <v>51</v>
      </c>
      <c r="B708">
        <v>2010</v>
      </c>
      <c r="C708" t="s">
        <v>90</v>
      </c>
      <c r="D708" t="s">
        <v>39</v>
      </c>
      <c r="E708" t="s">
        <v>30422</v>
      </c>
      <c r="F708">
        <v>13</v>
      </c>
    </row>
    <row r="709" spans="1:6" x14ac:dyDescent="0.25">
      <c r="A709" t="s">
        <v>51</v>
      </c>
      <c r="B709">
        <v>2010</v>
      </c>
      <c r="C709" t="s">
        <v>90</v>
      </c>
      <c r="D709" t="s">
        <v>103</v>
      </c>
      <c r="E709" t="s">
        <v>30423</v>
      </c>
      <c r="F709">
        <v>102</v>
      </c>
    </row>
    <row r="710" spans="1:6" x14ac:dyDescent="0.25">
      <c r="A710" t="s">
        <v>51</v>
      </c>
      <c r="B710">
        <v>2010</v>
      </c>
      <c r="C710" t="s">
        <v>88</v>
      </c>
      <c r="D710" t="s">
        <v>38</v>
      </c>
      <c r="E710" t="s">
        <v>30424</v>
      </c>
      <c r="F710">
        <v>3</v>
      </c>
    </row>
    <row r="711" spans="1:6" x14ac:dyDescent="0.25">
      <c r="A711" t="s">
        <v>51</v>
      </c>
      <c r="B711">
        <v>2010</v>
      </c>
      <c r="C711" t="s">
        <v>88</v>
      </c>
      <c r="D711" t="s">
        <v>40</v>
      </c>
      <c r="E711" t="s">
        <v>30425</v>
      </c>
      <c r="F711">
        <v>1</v>
      </c>
    </row>
    <row r="712" spans="1:6" x14ac:dyDescent="0.25">
      <c r="A712" t="s">
        <v>51</v>
      </c>
      <c r="B712">
        <v>2010</v>
      </c>
      <c r="C712" t="s">
        <v>88</v>
      </c>
      <c r="D712" t="s">
        <v>102</v>
      </c>
      <c r="E712" t="s">
        <v>30426</v>
      </c>
      <c r="F712">
        <v>13</v>
      </c>
    </row>
    <row r="713" spans="1:6" x14ac:dyDescent="0.25">
      <c r="A713" t="s">
        <v>51</v>
      </c>
      <c r="B713">
        <v>2010</v>
      </c>
      <c r="C713" t="s">
        <v>88</v>
      </c>
      <c r="D713" t="s">
        <v>107</v>
      </c>
      <c r="E713" t="s">
        <v>30427</v>
      </c>
      <c r="F713">
        <v>10</v>
      </c>
    </row>
    <row r="714" spans="1:6" x14ac:dyDescent="0.25">
      <c r="A714" t="s">
        <v>51</v>
      </c>
      <c r="B714">
        <v>2010</v>
      </c>
      <c r="C714" t="s">
        <v>88</v>
      </c>
      <c r="D714" t="s">
        <v>39</v>
      </c>
      <c r="E714" t="s">
        <v>30428</v>
      </c>
      <c r="F714">
        <v>15</v>
      </c>
    </row>
    <row r="715" spans="1:6" x14ac:dyDescent="0.25">
      <c r="A715" t="s">
        <v>51</v>
      </c>
      <c r="B715">
        <v>2010</v>
      </c>
      <c r="C715" t="s">
        <v>88</v>
      </c>
      <c r="D715" t="s">
        <v>103</v>
      </c>
      <c r="E715" t="s">
        <v>30429</v>
      </c>
      <c r="F715">
        <v>69</v>
      </c>
    </row>
    <row r="716" spans="1:6" x14ac:dyDescent="0.25">
      <c r="A716" t="s">
        <v>51</v>
      </c>
      <c r="B716">
        <v>2010</v>
      </c>
      <c r="C716" t="s">
        <v>89</v>
      </c>
      <c r="D716" t="s">
        <v>38</v>
      </c>
      <c r="E716" t="s">
        <v>30430</v>
      </c>
      <c r="F716">
        <v>5</v>
      </c>
    </row>
    <row r="717" spans="1:6" x14ac:dyDescent="0.25">
      <c r="A717" t="s">
        <v>51</v>
      </c>
      <c r="B717">
        <v>2010</v>
      </c>
      <c r="C717" t="s">
        <v>89</v>
      </c>
      <c r="D717" t="s">
        <v>40</v>
      </c>
      <c r="E717" t="s">
        <v>30431</v>
      </c>
      <c r="F717">
        <v>4</v>
      </c>
    </row>
    <row r="718" spans="1:6" x14ac:dyDescent="0.25">
      <c r="A718" t="s">
        <v>51</v>
      </c>
      <c r="B718">
        <v>2010</v>
      </c>
      <c r="C718" t="s">
        <v>89</v>
      </c>
      <c r="D718" t="s">
        <v>102</v>
      </c>
      <c r="E718" t="s">
        <v>30432</v>
      </c>
      <c r="F718">
        <v>4</v>
      </c>
    </row>
    <row r="719" spans="1:6" x14ac:dyDescent="0.25">
      <c r="A719" t="s">
        <v>51</v>
      </c>
      <c r="B719">
        <v>2010</v>
      </c>
      <c r="C719" t="s">
        <v>89</v>
      </c>
      <c r="D719" t="s">
        <v>107</v>
      </c>
      <c r="E719" t="s">
        <v>30433</v>
      </c>
      <c r="F719">
        <v>8</v>
      </c>
    </row>
    <row r="720" spans="1:6" x14ac:dyDescent="0.25">
      <c r="A720" t="s">
        <v>51</v>
      </c>
      <c r="B720">
        <v>2010</v>
      </c>
      <c r="C720" t="s">
        <v>89</v>
      </c>
      <c r="D720" t="s">
        <v>39</v>
      </c>
      <c r="E720" t="s">
        <v>30434</v>
      </c>
      <c r="F720">
        <v>14</v>
      </c>
    </row>
    <row r="721" spans="1:6" x14ac:dyDescent="0.25">
      <c r="A721" t="s">
        <v>51</v>
      </c>
      <c r="B721">
        <v>2010</v>
      </c>
      <c r="C721" t="s">
        <v>89</v>
      </c>
      <c r="D721" t="s">
        <v>103</v>
      </c>
      <c r="E721" t="s">
        <v>30435</v>
      </c>
      <c r="F721">
        <v>75</v>
      </c>
    </row>
    <row r="722" spans="1:6" x14ac:dyDescent="0.25">
      <c r="A722" t="s">
        <v>51</v>
      </c>
      <c r="B722">
        <v>2011</v>
      </c>
      <c r="C722" t="s">
        <v>91</v>
      </c>
      <c r="D722" t="s">
        <v>38</v>
      </c>
      <c r="E722" t="s">
        <v>30436</v>
      </c>
      <c r="F722">
        <v>5</v>
      </c>
    </row>
    <row r="723" spans="1:6" x14ac:dyDescent="0.25">
      <c r="A723" t="s">
        <v>51</v>
      </c>
      <c r="B723">
        <v>2011</v>
      </c>
      <c r="C723" t="s">
        <v>91</v>
      </c>
      <c r="D723" t="s">
        <v>40</v>
      </c>
      <c r="E723" t="s">
        <v>30437</v>
      </c>
      <c r="F723">
        <v>4</v>
      </c>
    </row>
    <row r="724" spans="1:6" x14ac:dyDescent="0.25">
      <c r="A724" t="s">
        <v>51</v>
      </c>
      <c r="B724">
        <v>2011</v>
      </c>
      <c r="C724" t="s">
        <v>91</v>
      </c>
      <c r="D724" t="s">
        <v>102</v>
      </c>
      <c r="E724" t="s">
        <v>30438</v>
      </c>
      <c r="F724">
        <v>39</v>
      </c>
    </row>
    <row r="725" spans="1:6" x14ac:dyDescent="0.25">
      <c r="A725" t="s">
        <v>51</v>
      </c>
      <c r="B725">
        <v>2011</v>
      </c>
      <c r="C725" t="s">
        <v>91</v>
      </c>
      <c r="D725" t="s">
        <v>107</v>
      </c>
      <c r="E725" t="s">
        <v>30439</v>
      </c>
      <c r="F725">
        <v>39</v>
      </c>
    </row>
    <row r="726" spans="1:6" x14ac:dyDescent="0.25">
      <c r="A726" t="s">
        <v>51</v>
      </c>
      <c r="B726">
        <v>2011</v>
      </c>
      <c r="C726" t="s">
        <v>91</v>
      </c>
      <c r="D726" t="s">
        <v>39</v>
      </c>
      <c r="E726" t="s">
        <v>30440</v>
      </c>
      <c r="F726">
        <v>48</v>
      </c>
    </row>
    <row r="727" spans="1:6" x14ac:dyDescent="0.25">
      <c r="A727" t="s">
        <v>51</v>
      </c>
      <c r="B727">
        <v>2011</v>
      </c>
      <c r="C727" t="s">
        <v>91</v>
      </c>
      <c r="D727" t="s">
        <v>103</v>
      </c>
      <c r="E727" t="s">
        <v>30441</v>
      </c>
      <c r="F727">
        <v>387</v>
      </c>
    </row>
    <row r="728" spans="1:6" x14ac:dyDescent="0.25">
      <c r="A728" t="s">
        <v>51</v>
      </c>
      <c r="B728">
        <v>2011</v>
      </c>
      <c r="C728" t="s">
        <v>90</v>
      </c>
      <c r="D728" t="s">
        <v>38</v>
      </c>
      <c r="E728" t="s">
        <v>30442</v>
      </c>
      <c r="F728">
        <v>2</v>
      </c>
    </row>
    <row r="729" spans="1:6" x14ac:dyDescent="0.25">
      <c r="A729" t="s">
        <v>51</v>
      </c>
      <c r="B729">
        <v>2011</v>
      </c>
      <c r="C729" t="s">
        <v>90</v>
      </c>
      <c r="D729" t="s">
        <v>40</v>
      </c>
      <c r="E729" t="s">
        <v>30443</v>
      </c>
      <c r="F729">
        <v>4</v>
      </c>
    </row>
    <row r="730" spans="1:6" x14ac:dyDescent="0.25">
      <c r="A730" t="s">
        <v>51</v>
      </c>
      <c r="B730">
        <v>2011</v>
      </c>
      <c r="C730" t="s">
        <v>90</v>
      </c>
      <c r="D730" t="s">
        <v>102</v>
      </c>
      <c r="E730" t="s">
        <v>30444</v>
      </c>
      <c r="F730">
        <v>12</v>
      </c>
    </row>
    <row r="731" spans="1:6" x14ac:dyDescent="0.25">
      <c r="A731" t="s">
        <v>51</v>
      </c>
      <c r="B731">
        <v>2011</v>
      </c>
      <c r="C731" t="s">
        <v>90</v>
      </c>
      <c r="D731" t="s">
        <v>107</v>
      </c>
      <c r="E731" t="s">
        <v>30445</v>
      </c>
      <c r="F731">
        <v>10</v>
      </c>
    </row>
    <row r="732" spans="1:6" x14ac:dyDescent="0.25">
      <c r="A732" t="s">
        <v>51</v>
      </c>
      <c r="B732">
        <v>2011</v>
      </c>
      <c r="C732" t="s">
        <v>90</v>
      </c>
      <c r="D732" t="s">
        <v>39</v>
      </c>
      <c r="E732" t="s">
        <v>30446</v>
      </c>
      <c r="F732">
        <v>14</v>
      </c>
    </row>
    <row r="733" spans="1:6" x14ac:dyDescent="0.25">
      <c r="A733" t="s">
        <v>51</v>
      </c>
      <c r="B733">
        <v>2011</v>
      </c>
      <c r="C733" t="s">
        <v>90</v>
      </c>
      <c r="D733" t="s">
        <v>103</v>
      </c>
      <c r="E733" t="s">
        <v>30447</v>
      </c>
      <c r="F733">
        <v>94</v>
      </c>
    </row>
    <row r="734" spans="1:6" x14ac:dyDescent="0.25">
      <c r="A734" t="s">
        <v>51</v>
      </c>
      <c r="B734">
        <v>2011</v>
      </c>
      <c r="C734" t="s">
        <v>88</v>
      </c>
      <c r="D734" t="s">
        <v>38</v>
      </c>
      <c r="E734" t="s">
        <v>30448</v>
      </c>
      <c r="F734">
        <v>1</v>
      </c>
    </row>
    <row r="735" spans="1:6" x14ac:dyDescent="0.25">
      <c r="A735" t="s">
        <v>51</v>
      </c>
      <c r="B735">
        <v>2011</v>
      </c>
      <c r="C735" t="s">
        <v>88</v>
      </c>
      <c r="D735" t="s">
        <v>40</v>
      </c>
      <c r="E735" t="s">
        <v>30449</v>
      </c>
      <c r="F735">
        <v>1</v>
      </c>
    </row>
    <row r="736" spans="1:6" x14ac:dyDescent="0.25">
      <c r="A736" t="s">
        <v>51</v>
      </c>
      <c r="B736">
        <v>2011</v>
      </c>
      <c r="C736" t="s">
        <v>88</v>
      </c>
      <c r="D736" t="s">
        <v>102</v>
      </c>
      <c r="E736" t="s">
        <v>30450</v>
      </c>
      <c r="F736">
        <v>13</v>
      </c>
    </row>
    <row r="737" spans="1:6" x14ac:dyDescent="0.25">
      <c r="A737" t="s">
        <v>51</v>
      </c>
      <c r="B737">
        <v>2011</v>
      </c>
      <c r="C737" t="s">
        <v>88</v>
      </c>
      <c r="D737" t="s">
        <v>107</v>
      </c>
      <c r="E737" t="s">
        <v>30451</v>
      </c>
      <c r="F737">
        <v>3</v>
      </c>
    </row>
    <row r="738" spans="1:6" x14ac:dyDescent="0.25">
      <c r="A738" t="s">
        <v>51</v>
      </c>
      <c r="B738">
        <v>2011</v>
      </c>
      <c r="C738" t="s">
        <v>88</v>
      </c>
      <c r="D738" t="s">
        <v>39</v>
      </c>
      <c r="E738" t="s">
        <v>30452</v>
      </c>
      <c r="F738">
        <v>17</v>
      </c>
    </row>
    <row r="739" spans="1:6" x14ac:dyDescent="0.25">
      <c r="A739" t="s">
        <v>51</v>
      </c>
      <c r="B739">
        <v>2011</v>
      </c>
      <c r="C739" t="s">
        <v>88</v>
      </c>
      <c r="D739" t="s">
        <v>103</v>
      </c>
      <c r="E739" t="s">
        <v>30453</v>
      </c>
      <c r="F739">
        <v>80</v>
      </c>
    </row>
    <row r="740" spans="1:6" x14ac:dyDescent="0.25">
      <c r="A740" t="s">
        <v>51</v>
      </c>
      <c r="B740">
        <v>2011</v>
      </c>
      <c r="C740" t="s">
        <v>89</v>
      </c>
      <c r="D740" t="s">
        <v>38</v>
      </c>
      <c r="E740" t="s">
        <v>30454</v>
      </c>
      <c r="F740">
        <v>2</v>
      </c>
    </row>
    <row r="741" spans="1:6" x14ac:dyDescent="0.25">
      <c r="A741" t="s">
        <v>51</v>
      </c>
      <c r="B741">
        <v>2011</v>
      </c>
      <c r="C741" t="s">
        <v>89</v>
      </c>
      <c r="D741" t="s">
        <v>102</v>
      </c>
      <c r="E741" t="s">
        <v>30455</v>
      </c>
      <c r="F741">
        <v>14</v>
      </c>
    </row>
    <row r="742" spans="1:6" x14ac:dyDescent="0.25">
      <c r="A742" t="s">
        <v>51</v>
      </c>
      <c r="B742">
        <v>2011</v>
      </c>
      <c r="C742" t="s">
        <v>89</v>
      </c>
      <c r="D742" t="s">
        <v>107</v>
      </c>
      <c r="E742" t="s">
        <v>30456</v>
      </c>
      <c r="F742">
        <v>6</v>
      </c>
    </row>
    <row r="743" spans="1:6" x14ac:dyDescent="0.25">
      <c r="A743" t="s">
        <v>51</v>
      </c>
      <c r="B743">
        <v>2011</v>
      </c>
      <c r="C743" t="s">
        <v>89</v>
      </c>
      <c r="D743" t="s">
        <v>39</v>
      </c>
      <c r="E743" t="s">
        <v>30457</v>
      </c>
      <c r="F743">
        <v>20</v>
      </c>
    </row>
    <row r="744" spans="1:6" x14ac:dyDescent="0.25">
      <c r="A744" t="s">
        <v>51</v>
      </c>
      <c r="B744">
        <v>2011</v>
      </c>
      <c r="C744" t="s">
        <v>89</v>
      </c>
      <c r="D744" t="s">
        <v>103</v>
      </c>
      <c r="E744" t="s">
        <v>30458</v>
      </c>
      <c r="F744">
        <v>73</v>
      </c>
    </row>
    <row r="745" spans="1:6" x14ac:dyDescent="0.25">
      <c r="A745" t="s">
        <v>51</v>
      </c>
      <c r="B745">
        <v>2012</v>
      </c>
      <c r="C745" t="s">
        <v>91</v>
      </c>
      <c r="D745" t="s">
        <v>38</v>
      </c>
      <c r="E745" t="s">
        <v>30459</v>
      </c>
      <c r="F745">
        <v>11</v>
      </c>
    </row>
    <row r="746" spans="1:6" x14ac:dyDescent="0.25">
      <c r="A746" t="s">
        <v>51</v>
      </c>
      <c r="B746">
        <v>2012</v>
      </c>
      <c r="C746" t="s">
        <v>91</v>
      </c>
      <c r="D746" t="s">
        <v>40</v>
      </c>
      <c r="E746" t="s">
        <v>30460</v>
      </c>
      <c r="F746">
        <v>5</v>
      </c>
    </row>
    <row r="747" spans="1:6" x14ac:dyDescent="0.25">
      <c r="A747" t="s">
        <v>51</v>
      </c>
      <c r="B747">
        <v>2012</v>
      </c>
      <c r="C747" t="s">
        <v>91</v>
      </c>
      <c r="D747" t="s">
        <v>102</v>
      </c>
      <c r="E747" t="s">
        <v>30461</v>
      </c>
      <c r="F747">
        <v>42</v>
      </c>
    </row>
    <row r="748" spans="1:6" x14ac:dyDescent="0.25">
      <c r="A748" t="s">
        <v>51</v>
      </c>
      <c r="B748">
        <v>2012</v>
      </c>
      <c r="C748" t="s">
        <v>91</v>
      </c>
      <c r="D748" t="s">
        <v>107</v>
      </c>
      <c r="E748" t="s">
        <v>30462</v>
      </c>
      <c r="F748">
        <v>40</v>
      </c>
    </row>
    <row r="749" spans="1:6" x14ac:dyDescent="0.25">
      <c r="A749" t="s">
        <v>51</v>
      </c>
      <c r="B749">
        <v>2012</v>
      </c>
      <c r="C749" t="s">
        <v>91</v>
      </c>
      <c r="D749" t="s">
        <v>39</v>
      </c>
      <c r="E749" t="s">
        <v>30463</v>
      </c>
      <c r="F749">
        <v>48</v>
      </c>
    </row>
    <row r="750" spans="1:6" x14ac:dyDescent="0.25">
      <c r="A750" t="s">
        <v>51</v>
      </c>
      <c r="B750">
        <v>2012</v>
      </c>
      <c r="C750" t="s">
        <v>91</v>
      </c>
      <c r="D750" t="s">
        <v>103</v>
      </c>
      <c r="E750" t="s">
        <v>30464</v>
      </c>
      <c r="F750">
        <v>363</v>
      </c>
    </row>
    <row r="751" spans="1:6" x14ac:dyDescent="0.25">
      <c r="A751" t="s">
        <v>51</v>
      </c>
      <c r="B751">
        <v>2012</v>
      </c>
      <c r="C751" t="s">
        <v>90</v>
      </c>
      <c r="D751" t="s">
        <v>38</v>
      </c>
      <c r="E751" t="s">
        <v>30465</v>
      </c>
      <c r="F751">
        <v>6</v>
      </c>
    </row>
    <row r="752" spans="1:6" x14ac:dyDescent="0.25">
      <c r="A752" t="s">
        <v>51</v>
      </c>
      <c r="B752">
        <v>2012</v>
      </c>
      <c r="C752" t="s">
        <v>90</v>
      </c>
      <c r="D752" t="s">
        <v>40</v>
      </c>
      <c r="E752" t="s">
        <v>30466</v>
      </c>
      <c r="F752">
        <v>2</v>
      </c>
    </row>
    <row r="753" spans="1:6" x14ac:dyDescent="0.25">
      <c r="A753" t="s">
        <v>51</v>
      </c>
      <c r="B753">
        <v>2012</v>
      </c>
      <c r="C753" t="s">
        <v>90</v>
      </c>
      <c r="D753" t="s">
        <v>102</v>
      </c>
      <c r="E753" t="s">
        <v>30467</v>
      </c>
      <c r="F753">
        <v>15</v>
      </c>
    </row>
    <row r="754" spans="1:6" x14ac:dyDescent="0.25">
      <c r="A754" t="s">
        <v>51</v>
      </c>
      <c r="B754">
        <v>2012</v>
      </c>
      <c r="C754" t="s">
        <v>90</v>
      </c>
      <c r="D754" t="s">
        <v>107</v>
      </c>
      <c r="E754" t="s">
        <v>30468</v>
      </c>
      <c r="F754">
        <v>10</v>
      </c>
    </row>
    <row r="755" spans="1:6" x14ac:dyDescent="0.25">
      <c r="A755" t="s">
        <v>51</v>
      </c>
      <c r="B755">
        <v>2012</v>
      </c>
      <c r="C755" t="s">
        <v>90</v>
      </c>
      <c r="D755" t="s">
        <v>39</v>
      </c>
      <c r="E755" t="s">
        <v>30469</v>
      </c>
      <c r="F755">
        <v>11</v>
      </c>
    </row>
    <row r="756" spans="1:6" x14ac:dyDescent="0.25">
      <c r="A756" t="s">
        <v>51</v>
      </c>
      <c r="B756">
        <v>2012</v>
      </c>
      <c r="C756" t="s">
        <v>90</v>
      </c>
      <c r="D756" t="s">
        <v>103</v>
      </c>
      <c r="E756" t="s">
        <v>30470</v>
      </c>
      <c r="F756">
        <v>91</v>
      </c>
    </row>
    <row r="757" spans="1:6" x14ac:dyDescent="0.25">
      <c r="A757" t="s">
        <v>51</v>
      </c>
      <c r="B757">
        <v>2012</v>
      </c>
      <c r="C757" t="s">
        <v>88</v>
      </c>
      <c r="D757" t="s">
        <v>38</v>
      </c>
      <c r="E757" t="s">
        <v>30471</v>
      </c>
      <c r="F757">
        <v>7</v>
      </c>
    </row>
    <row r="758" spans="1:6" x14ac:dyDescent="0.25">
      <c r="A758" t="s">
        <v>51</v>
      </c>
      <c r="B758">
        <v>2012</v>
      </c>
      <c r="C758" t="s">
        <v>88</v>
      </c>
      <c r="D758" t="s">
        <v>40</v>
      </c>
      <c r="E758" t="s">
        <v>30472</v>
      </c>
      <c r="F758">
        <v>4</v>
      </c>
    </row>
    <row r="759" spans="1:6" x14ac:dyDescent="0.25">
      <c r="A759" t="s">
        <v>51</v>
      </c>
      <c r="B759">
        <v>2012</v>
      </c>
      <c r="C759" t="s">
        <v>88</v>
      </c>
      <c r="D759" t="s">
        <v>102</v>
      </c>
      <c r="E759" t="s">
        <v>30473</v>
      </c>
      <c r="F759">
        <v>8</v>
      </c>
    </row>
    <row r="760" spans="1:6" x14ac:dyDescent="0.25">
      <c r="A760" t="s">
        <v>51</v>
      </c>
      <c r="B760">
        <v>2012</v>
      </c>
      <c r="C760" t="s">
        <v>88</v>
      </c>
      <c r="D760" t="s">
        <v>107</v>
      </c>
      <c r="E760" t="s">
        <v>30474</v>
      </c>
      <c r="F760">
        <v>10</v>
      </c>
    </row>
    <row r="761" spans="1:6" x14ac:dyDescent="0.25">
      <c r="A761" t="s">
        <v>51</v>
      </c>
      <c r="B761">
        <v>2012</v>
      </c>
      <c r="C761" t="s">
        <v>88</v>
      </c>
      <c r="D761" t="s">
        <v>39</v>
      </c>
      <c r="E761" t="s">
        <v>30475</v>
      </c>
      <c r="F761">
        <v>18</v>
      </c>
    </row>
    <row r="762" spans="1:6" x14ac:dyDescent="0.25">
      <c r="A762" t="s">
        <v>51</v>
      </c>
      <c r="B762">
        <v>2012</v>
      </c>
      <c r="C762" t="s">
        <v>88</v>
      </c>
      <c r="D762" t="s">
        <v>103</v>
      </c>
      <c r="E762" t="s">
        <v>30476</v>
      </c>
      <c r="F762">
        <v>67</v>
      </c>
    </row>
    <row r="763" spans="1:6" x14ac:dyDescent="0.25">
      <c r="A763" t="s">
        <v>51</v>
      </c>
      <c r="B763">
        <v>2012</v>
      </c>
      <c r="C763" t="s">
        <v>89</v>
      </c>
      <c r="D763" t="s">
        <v>38</v>
      </c>
      <c r="E763" t="s">
        <v>30477</v>
      </c>
      <c r="F763">
        <v>1</v>
      </c>
    </row>
    <row r="764" spans="1:6" x14ac:dyDescent="0.25">
      <c r="A764" t="s">
        <v>51</v>
      </c>
      <c r="B764">
        <v>2012</v>
      </c>
      <c r="C764" t="s">
        <v>89</v>
      </c>
      <c r="D764" t="s">
        <v>102</v>
      </c>
      <c r="E764" t="s">
        <v>30478</v>
      </c>
      <c r="F764">
        <v>7</v>
      </c>
    </row>
    <row r="765" spans="1:6" x14ac:dyDescent="0.25">
      <c r="A765" t="s">
        <v>51</v>
      </c>
      <c r="B765">
        <v>2012</v>
      </c>
      <c r="C765" t="s">
        <v>89</v>
      </c>
      <c r="D765" t="s">
        <v>107</v>
      </c>
      <c r="E765" t="s">
        <v>30479</v>
      </c>
      <c r="F765">
        <v>12</v>
      </c>
    </row>
    <row r="766" spans="1:6" x14ac:dyDescent="0.25">
      <c r="A766" t="s">
        <v>51</v>
      </c>
      <c r="B766">
        <v>2012</v>
      </c>
      <c r="C766" t="s">
        <v>89</v>
      </c>
      <c r="D766" t="s">
        <v>39</v>
      </c>
      <c r="E766" t="s">
        <v>30480</v>
      </c>
      <c r="F766">
        <v>14</v>
      </c>
    </row>
    <row r="767" spans="1:6" x14ac:dyDescent="0.25">
      <c r="A767" t="s">
        <v>51</v>
      </c>
      <c r="B767">
        <v>2012</v>
      </c>
      <c r="C767" t="s">
        <v>89</v>
      </c>
      <c r="D767" t="s">
        <v>103</v>
      </c>
      <c r="E767" t="s">
        <v>30481</v>
      </c>
      <c r="F767">
        <v>72</v>
      </c>
    </row>
    <row r="768" spans="1:6" x14ac:dyDescent="0.25">
      <c r="A768" t="s">
        <v>51</v>
      </c>
      <c r="B768">
        <v>2013</v>
      </c>
      <c r="C768" t="s">
        <v>91</v>
      </c>
      <c r="D768" t="s">
        <v>38</v>
      </c>
      <c r="E768" t="s">
        <v>30482</v>
      </c>
      <c r="F768">
        <v>9</v>
      </c>
    </row>
    <row r="769" spans="1:6" x14ac:dyDescent="0.25">
      <c r="A769" t="s">
        <v>51</v>
      </c>
      <c r="B769">
        <v>2013</v>
      </c>
      <c r="C769" t="s">
        <v>91</v>
      </c>
      <c r="D769" t="s">
        <v>40</v>
      </c>
      <c r="E769" t="s">
        <v>30483</v>
      </c>
      <c r="F769">
        <v>6</v>
      </c>
    </row>
    <row r="770" spans="1:6" x14ac:dyDescent="0.25">
      <c r="A770" t="s">
        <v>51</v>
      </c>
      <c r="B770">
        <v>2013</v>
      </c>
      <c r="C770" t="s">
        <v>91</v>
      </c>
      <c r="D770" t="s">
        <v>102</v>
      </c>
      <c r="E770" t="s">
        <v>30484</v>
      </c>
      <c r="F770">
        <v>40</v>
      </c>
    </row>
    <row r="771" spans="1:6" x14ac:dyDescent="0.25">
      <c r="A771" t="s">
        <v>51</v>
      </c>
      <c r="B771">
        <v>2013</v>
      </c>
      <c r="C771" t="s">
        <v>91</v>
      </c>
      <c r="D771" t="s">
        <v>107</v>
      </c>
      <c r="E771" t="s">
        <v>30485</v>
      </c>
      <c r="F771">
        <v>40</v>
      </c>
    </row>
    <row r="772" spans="1:6" x14ac:dyDescent="0.25">
      <c r="A772" t="s">
        <v>51</v>
      </c>
      <c r="B772">
        <v>2013</v>
      </c>
      <c r="C772" t="s">
        <v>91</v>
      </c>
      <c r="D772" t="s">
        <v>39</v>
      </c>
      <c r="E772" t="s">
        <v>30486</v>
      </c>
      <c r="F772">
        <v>42</v>
      </c>
    </row>
    <row r="773" spans="1:6" x14ac:dyDescent="0.25">
      <c r="A773" t="s">
        <v>51</v>
      </c>
      <c r="B773">
        <v>2013</v>
      </c>
      <c r="C773" t="s">
        <v>91</v>
      </c>
      <c r="D773" t="s">
        <v>103</v>
      </c>
      <c r="E773" t="s">
        <v>30487</v>
      </c>
      <c r="F773">
        <v>350</v>
      </c>
    </row>
    <row r="774" spans="1:6" x14ac:dyDescent="0.25">
      <c r="A774" t="s">
        <v>51</v>
      </c>
      <c r="B774">
        <v>2013</v>
      </c>
      <c r="C774" t="s">
        <v>90</v>
      </c>
      <c r="D774" t="s">
        <v>38</v>
      </c>
      <c r="E774" t="s">
        <v>30488</v>
      </c>
      <c r="F774">
        <v>3</v>
      </c>
    </row>
    <row r="775" spans="1:6" x14ac:dyDescent="0.25">
      <c r="A775" t="s">
        <v>51</v>
      </c>
      <c r="B775">
        <v>2013</v>
      </c>
      <c r="C775" t="s">
        <v>90</v>
      </c>
      <c r="D775" t="s">
        <v>40</v>
      </c>
      <c r="E775" t="s">
        <v>30489</v>
      </c>
      <c r="F775">
        <v>3</v>
      </c>
    </row>
    <row r="776" spans="1:6" x14ac:dyDescent="0.25">
      <c r="A776" t="s">
        <v>51</v>
      </c>
      <c r="B776">
        <v>2013</v>
      </c>
      <c r="C776" t="s">
        <v>90</v>
      </c>
      <c r="D776" t="s">
        <v>102</v>
      </c>
      <c r="E776" t="s">
        <v>30490</v>
      </c>
      <c r="F776">
        <v>15</v>
      </c>
    </row>
    <row r="777" spans="1:6" x14ac:dyDescent="0.25">
      <c r="A777" t="s">
        <v>51</v>
      </c>
      <c r="B777">
        <v>2013</v>
      </c>
      <c r="C777" t="s">
        <v>90</v>
      </c>
      <c r="D777" t="s">
        <v>107</v>
      </c>
      <c r="E777" t="s">
        <v>30491</v>
      </c>
      <c r="F777">
        <v>12</v>
      </c>
    </row>
    <row r="778" spans="1:6" x14ac:dyDescent="0.25">
      <c r="A778" t="s">
        <v>51</v>
      </c>
      <c r="B778">
        <v>2013</v>
      </c>
      <c r="C778" t="s">
        <v>90</v>
      </c>
      <c r="D778" t="s">
        <v>39</v>
      </c>
      <c r="E778" t="s">
        <v>30492</v>
      </c>
      <c r="F778">
        <v>7</v>
      </c>
    </row>
    <row r="779" spans="1:6" x14ac:dyDescent="0.25">
      <c r="A779" t="s">
        <v>51</v>
      </c>
      <c r="B779">
        <v>2013</v>
      </c>
      <c r="C779" t="s">
        <v>90</v>
      </c>
      <c r="D779" t="s">
        <v>103</v>
      </c>
      <c r="E779" t="s">
        <v>30493</v>
      </c>
      <c r="F779">
        <v>84</v>
      </c>
    </row>
    <row r="780" spans="1:6" x14ac:dyDescent="0.25">
      <c r="A780" t="s">
        <v>51</v>
      </c>
      <c r="B780">
        <v>2013</v>
      </c>
      <c r="C780" t="s">
        <v>88</v>
      </c>
      <c r="D780" t="s">
        <v>38</v>
      </c>
      <c r="E780" t="s">
        <v>30494</v>
      </c>
      <c r="F780">
        <v>3</v>
      </c>
    </row>
    <row r="781" spans="1:6" x14ac:dyDescent="0.25">
      <c r="A781" t="s">
        <v>51</v>
      </c>
      <c r="B781">
        <v>2013</v>
      </c>
      <c r="C781" t="s">
        <v>88</v>
      </c>
      <c r="D781" t="s">
        <v>40</v>
      </c>
      <c r="E781" t="s">
        <v>30495</v>
      </c>
      <c r="F781">
        <v>1</v>
      </c>
    </row>
    <row r="782" spans="1:6" x14ac:dyDescent="0.25">
      <c r="A782" t="s">
        <v>51</v>
      </c>
      <c r="B782">
        <v>2013</v>
      </c>
      <c r="C782" t="s">
        <v>88</v>
      </c>
      <c r="D782" t="s">
        <v>102</v>
      </c>
      <c r="E782" t="s">
        <v>30496</v>
      </c>
      <c r="F782">
        <v>11</v>
      </c>
    </row>
    <row r="783" spans="1:6" x14ac:dyDescent="0.25">
      <c r="A783" t="s">
        <v>51</v>
      </c>
      <c r="B783">
        <v>2013</v>
      </c>
      <c r="C783" t="s">
        <v>88</v>
      </c>
      <c r="D783" t="s">
        <v>107</v>
      </c>
      <c r="E783" t="s">
        <v>30497</v>
      </c>
      <c r="F783">
        <v>14</v>
      </c>
    </row>
    <row r="784" spans="1:6" x14ac:dyDescent="0.25">
      <c r="A784" t="s">
        <v>51</v>
      </c>
      <c r="B784">
        <v>2013</v>
      </c>
      <c r="C784" t="s">
        <v>88</v>
      </c>
      <c r="D784" t="s">
        <v>39</v>
      </c>
      <c r="E784" t="s">
        <v>30498</v>
      </c>
      <c r="F784">
        <v>21</v>
      </c>
    </row>
    <row r="785" spans="1:6" x14ac:dyDescent="0.25">
      <c r="A785" t="s">
        <v>51</v>
      </c>
      <c r="B785">
        <v>2013</v>
      </c>
      <c r="C785" t="s">
        <v>88</v>
      </c>
      <c r="D785" t="s">
        <v>103</v>
      </c>
      <c r="E785" t="s">
        <v>30499</v>
      </c>
      <c r="F785">
        <v>60</v>
      </c>
    </row>
    <row r="786" spans="1:6" x14ac:dyDescent="0.25">
      <c r="A786" t="s">
        <v>51</v>
      </c>
      <c r="B786">
        <v>2013</v>
      </c>
      <c r="C786" t="s">
        <v>89</v>
      </c>
      <c r="D786" t="s">
        <v>38</v>
      </c>
      <c r="E786" t="s">
        <v>30500</v>
      </c>
      <c r="F786">
        <v>6</v>
      </c>
    </row>
    <row r="787" spans="1:6" x14ac:dyDescent="0.25">
      <c r="A787" t="s">
        <v>51</v>
      </c>
      <c r="B787">
        <v>2013</v>
      </c>
      <c r="C787" t="s">
        <v>89</v>
      </c>
      <c r="D787" t="s">
        <v>40</v>
      </c>
      <c r="E787" t="s">
        <v>30501</v>
      </c>
      <c r="F787">
        <v>4</v>
      </c>
    </row>
    <row r="788" spans="1:6" x14ac:dyDescent="0.25">
      <c r="A788" t="s">
        <v>51</v>
      </c>
      <c r="B788">
        <v>2013</v>
      </c>
      <c r="C788" t="s">
        <v>89</v>
      </c>
      <c r="D788" t="s">
        <v>102</v>
      </c>
      <c r="E788" t="s">
        <v>30502</v>
      </c>
      <c r="F788">
        <v>12</v>
      </c>
    </row>
    <row r="789" spans="1:6" x14ac:dyDescent="0.25">
      <c r="A789" t="s">
        <v>51</v>
      </c>
      <c r="B789">
        <v>2013</v>
      </c>
      <c r="C789" t="s">
        <v>89</v>
      </c>
      <c r="D789" t="s">
        <v>107</v>
      </c>
      <c r="E789" t="s">
        <v>30503</v>
      </c>
      <c r="F789">
        <v>13</v>
      </c>
    </row>
    <row r="790" spans="1:6" x14ac:dyDescent="0.25">
      <c r="A790" t="s">
        <v>51</v>
      </c>
      <c r="B790">
        <v>2013</v>
      </c>
      <c r="C790" t="s">
        <v>89</v>
      </c>
      <c r="D790" t="s">
        <v>39</v>
      </c>
      <c r="E790" t="s">
        <v>30504</v>
      </c>
      <c r="F790">
        <v>19</v>
      </c>
    </row>
    <row r="791" spans="1:6" x14ac:dyDescent="0.25">
      <c r="A791" t="s">
        <v>51</v>
      </c>
      <c r="B791">
        <v>2013</v>
      </c>
      <c r="C791" t="s">
        <v>89</v>
      </c>
      <c r="D791" t="s">
        <v>103</v>
      </c>
      <c r="E791" t="s">
        <v>30505</v>
      </c>
      <c r="F791">
        <v>71</v>
      </c>
    </row>
    <row r="792" spans="1:6" x14ac:dyDescent="0.25">
      <c r="A792" t="s">
        <v>51</v>
      </c>
      <c r="B792">
        <v>2014</v>
      </c>
      <c r="C792" t="s">
        <v>91</v>
      </c>
      <c r="D792" t="s">
        <v>38</v>
      </c>
      <c r="E792" t="s">
        <v>30506</v>
      </c>
      <c r="F792">
        <v>9</v>
      </c>
    </row>
    <row r="793" spans="1:6" x14ac:dyDescent="0.25">
      <c r="A793" t="s">
        <v>51</v>
      </c>
      <c r="B793">
        <v>2014</v>
      </c>
      <c r="C793" t="s">
        <v>91</v>
      </c>
      <c r="D793" t="s">
        <v>40</v>
      </c>
      <c r="E793" t="s">
        <v>30507</v>
      </c>
      <c r="F793">
        <v>6</v>
      </c>
    </row>
    <row r="794" spans="1:6" x14ac:dyDescent="0.25">
      <c r="A794" t="s">
        <v>51</v>
      </c>
      <c r="B794">
        <v>2014</v>
      </c>
      <c r="C794" t="s">
        <v>91</v>
      </c>
      <c r="D794" t="s">
        <v>102</v>
      </c>
      <c r="E794" t="s">
        <v>30508</v>
      </c>
      <c r="F794">
        <v>45</v>
      </c>
    </row>
    <row r="795" spans="1:6" x14ac:dyDescent="0.25">
      <c r="A795" t="s">
        <v>51</v>
      </c>
      <c r="B795">
        <v>2014</v>
      </c>
      <c r="C795" t="s">
        <v>91</v>
      </c>
      <c r="D795" t="s">
        <v>107</v>
      </c>
      <c r="E795" t="s">
        <v>30509</v>
      </c>
      <c r="F795">
        <v>44</v>
      </c>
    </row>
    <row r="796" spans="1:6" x14ac:dyDescent="0.25">
      <c r="A796" t="s">
        <v>51</v>
      </c>
      <c r="B796">
        <v>2014</v>
      </c>
      <c r="C796" t="s">
        <v>91</v>
      </c>
      <c r="D796" t="s">
        <v>39</v>
      </c>
      <c r="E796" t="s">
        <v>30510</v>
      </c>
      <c r="F796">
        <v>38</v>
      </c>
    </row>
    <row r="797" spans="1:6" x14ac:dyDescent="0.25">
      <c r="A797" t="s">
        <v>51</v>
      </c>
      <c r="B797">
        <v>2014</v>
      </c>
      <c r="C797" t="s">
        <v>91</v>
      </c>
      <c r="D797" t="s">
        <v>103</v>
      </c>
      <c r="E797" t="s">
        <v>30511</v>
      </c>
      <c r="F797">
        <v>364</v>
      </c>
    </row>
    <row r="798" spans="1:6" x14ac:dyDescent="0.25">
      <c r="A798" t="s">
        <v>51</v>
      </c>
      <c r="B798">
        <v>2014</v>
      </c>
      <c r="C798" t="s">
        <v>90</v>
      </c>
      <c r="D798" t="s">
        <v>38</v>
      </c>
      <c r="E798" t="s">
        <v>30512</v>
      </c>
      <c r="F798">
        <v>4</v>
      </c>
    </row>
    <row r="799" spans="1:6" x14ac:dyDescent="0.25">
      <c r="A799" t="s">
        <v>51</v>
      </c>
      <c r="B799">
        <v>2014</v>
      </c>
      <c r="C799" t="s">
        <v>90</v>
      </c>
      <c r="D799" t="s">
        <v>40</v>
      </c>
      <c r="E799" t="s">
        <v>30513</v>
      </c>
      <c r="F799">
        <v>4</v>
      </c>
    </row>
    <row r="800" spans="1:6" x14ac:dyDescent="0.25">
      <c r="A800" t="s">
        <v>51</v>
      </c>
      <c r="B800">
        <v>2014</v>
      </c>
      <c r="C800" t="s">
        <v>90</v>
      </c>
      <c r="D800" t="s">
        <v>102</v>
      </c>
      <c r="E800" t="s">
        <v>30514</v>
      </c>
      <c r="F800">
        <v>17</v>
      </c>
    </row>
    <row r="801" spans="1:6" x14ac:dyDescent="0.25">
      <c r="A801" t="s">
        <v>51</v>
      </c>
      <c r="B801">
        <v>2014</v>
      </c>
      <c r="C801" t="s">
        <v>90</v>
      </c>
      <c r="D801" t="s">
        <v>107</v>
      </c>
      <c r="E801" t="s">
        <v>30515</v>
      </c>
      <c r="F801">
        <v>11</v>
      </c>
    </row>
    <row r="802" spans="1:6" x14ac:dyDescent="0.25">
      <c r="A802" t="s">
        <v>51</v>
      </c>
      <c r="B802">
        <v>2014</v>
      </c>
      <c r="C802" t="s">
        <v>90</v>
      </c>
      <c r="D802" t="s">
        <v>39</v>
      </c>
      <c r="E802" t="s">
        <v>30516</v>
      </c>
      <c r="F802">
        <v>7</v>
      </c>
    </row>
    <row r="803" spans="1:6" x14ac:dyDescent="0.25">
      <c r="A803" t="s">
        <v>51</v>
      </c>
      <c r="B803">
        <v>2014</v>
      </c>
      <c r="C803" t="s">
        <v>90</v>
      </c>
      <c r="D803" t="s">
        <v>103</v>
      </c>
      <c r="E803" t="s">
        <v>30517</v>
      </c>
      <c r="F803">
        <v>72</v>
      </c>
    </row>
    <row r="804" spans="1:6" x14ac:dyDescent="0.25">
      <c r="A804" t="s">
        <v>51</v>
      </c>
      <c r="B804">
        <v>2014</v>
      </c>
      <c r="C804" t="s">
        <v>88</v>
      </c>
      <c r="D804" t="s">
        <v>38</v>
      </c>
      <c r="E804" t="s">
        <v>30518</v>
      </c>
      <c r="F804">
        <v>2</v>
      </c>
    </row>
    <row r="805" spans="1:6" x14ac:dyDescent="0.25">
      <c r="A805" t="s">
        <v>51</v>
      </c>
      <c r="B805">
        <v>2014</v>
      </c>
      <c r="C805" t="s">
        <v>88</v>
      </c>
      <c r="D805" t="s">
        <v>40</v>
      </c>
      <c r="E805" t="s">
        <v>30519</v>
      </c>
      <c r="F805">
        <v>1</v>
      </c>
    </row>
    <row r="806" spans="1:6" x14ac:dyDescent="0.25">
      <c r="A806" t="s">
        <v>51</v>
      </c>
      <c r="B806">
        <v>2014</v>
      </c>
      <c r="C806" t="s">
        <v>88</v>
      </c>
      <c r="D806" t="s">
        <v>102</v>
      </c>
      <c r="E806" t="s">
        <v>30520</v>
      </c>
      <c r="F806">
        <v>12</v>
      </c>
    </row>
    <row r="807" spans="1:6" x14ac:dyDescent="0.25">
      <c r="A807" t="s">
        <v>51</v>
      </c>
      <c r="B807">
        <v>2014</v>
      </c>
      <c r="C807" t="s">
        <v>88</v>
      </c>
      <c r="D807" t="s">
        <v>107</v>
      </c>
      <c r="E807" t="s">
        <v>30521</v>
      </c>
      <c r="F807">
        <v>16</v>
      </c>
    </row>
    <row r="808" spans="1:6" x14ac:dyDescent="0.25">
      <c r="A808" t="s">
        <v>51</v>
      </c>
      <c r="B808">
        <v>2014</v>
      </c>
      <c r="C808" t="s">
        <v>88</v>
      </c>
      <c r="D808" t="s">
        <v>39</v>
      </c>
      <c r="E808" t="s">
        <v>30522</v>
      </c>
      <c r="F808">
        <v>21</v>
      </c>
    </row>
    <row r="809" spans="1:6" x14ac:dyDescent="0.25">
      <c r="A809" t="s">
        <v>51</v>
      </c>
      <c r="B809">
        <v>2014</v>
      </c>
      <c r="C809" t="s">
        <v>88</v>
      </c>
      <c r="D809" t="s">
        <v>103</v>
      </c>
      <c r="E809" t="s">
        <v>30523</v>
      </c>
      <c r="F809">
        <v>61</v>
      </c>
    </row>
    <row r="810" spans="1:6" x14ac:dyDescent="0.25">
      <c r="A810" t="s">
        <v>51</v>
      </c>
      <c r="B810">
        <v>2014</v>
      </c>
      <c r="C810" t="s">
        <v>89</v>
      </c>
      <c r="D810" t="s">
        <v>38</v>
      </c>
      <c r="E810" t="s">
        <v>30524</v>
      </c>
      <c r="F810">
        <v>3</v>
      </c>
    </row>
    <row r="811" spans="1:6" x14ac:dyDescent="0.25">
      <c r="A811" t="s">
        <v>51</v>
      </c>
      <c r="B811">
        <v>2014</v>
      </c>
      <c r="C811" t="s">
        <v>89</v>
      </c>
      <c r="D811" t="s">
        <v>40</v>
      </c>
      <c r="E811" t="s">
        <v>30525</v>
      </c>
      <c r="F811">
        <v>2</v>
      </c>
    </row>
    <row r="812" spans="1:6" x14ac:dyDescent="0.25">
      <c r="A812" t="s">
        <v>51</v>
      </c>
      <c r="B812">
        <v>2014</v>
      </c>
      <c r="C812" t="s">
        <v>89</v>
      </c>
      <c r="D812" t="s">
        <v>102</v>
      </c>
      <c r="E812" t="s">
        <v>30526</v>
      </c>
      <c r="F812">
        <v>13</v>
      </c>
    </row>
    <row r="813" spans="1:6" x14ac:dyDescent="0.25">
      <c r="A813" t="s">
        <v>51</v>
      </c>
      <c r="B813">
        <v>2014</v>
      </c>
      <c r="C813" t="s">
        <v>89</v>
      </c>
      <c r="D813" t="s">
        <v>107</v>
      </c>
      <c r="E813" t="s">
        <v>30527</v>
      </c>
      <c r="F813">
        <v>12</v>
      </c>
    </row>
    <row r="814" spans="1:6" x14ac:dyDescent="0.25">
      <c r="A814" t="s">
        <v>51</v>
      </c>
      <c r="B814">
        <v>2014</v>
      </c>
      <c r="C814" t="s">
        <v>89</v>
      </c>
      <c r="D814" t="s">
        <v>39</v>
      </c>
      <c r="E814" t="s">
        <v>30528</v>
      </c>
      <c r="F814">
        <v>14</v>
      </c>
    </row>
    <row r="815" spans="1:6" x14ac:dyDescent="0.25">
      <c r="A815" t="s">
        <v>51</v>
      </c>
      <c r="B815">
        <v>2014</v>
      </c>
      <c r="C815" t="s">
        <v>89</v>
      </c>
      <c r="D815" t="s">
        <v>103</v>
      </c>
      <c r="E815" t="s">
        <v>30529</v>
      </c>
      <c r="F815">
        <v>81</v>
      </c>
    </row>
    <row r="816" spans="1:6" x14ac:dyDescent="0.25">
      <c r="A816" t="s">
        <v>53</v>
      </c>
      <c r="B816">
        <v>2010</v>
      </c>
      <c r="C816" t="s">
        <v>91</v>
      </c>
      <c r="D816" t="s">
        <v>38</v>
      </c>
      <c r="E816" t="s">
        <v>30530</v>
      </c>
      <c r="F816">
        <v>4</v>
      </c>
    </row>
    <row r="817" spans="1:6" x14ac:dyDescent="0.25">
      <c r="A817" t="s">
        <v>53</v>
      </c>
      <c r="B817">
        <v>2010</v>
      </c>
      <c r="C817" t="s">
        <v>91</v>
      </c>
      <c r="D817" t="s">
        <v>40</v>
      </c>
      <c r="E817" t="s">
        <v>30531</v>
      </c>
      <c r="F817">
        <v>3</v>
      </c>
    </row>
    <row r="818" spans="1:6" x14ac:dyDescent="0.25">
      <c r="A818" t="s">
        <v>53</v>
      </c>
      <c r="B818">
        <v>2010</v>
      </c>
      <c r="C818" t="s">
        <v>91</v>
      </c>
      <c r="D818" t="s">
        <v>102</v>
      </c>
      <c r="E818" t="s">
        <v>30532</v>
      </c>
      <c r="F818">
        <v>21</v>
      </c>
    </row>
    <row r="819" spans="1:6" x14ac:dyDescent="0.25">
      <c r="A819" t="s">
        <v>53</v>
      </c>
      <c r="B819">
        <v>2010</v>
      </c>
      <c r="C819" t="s">
        <v>91</v>
      </c>
      <c r="D819" t="s">
        <v>107</v>
      </c>
      <c r="E819" t="s">
        <v>30533</v>
      </c>
      <c r="F819">
        <v>33</v>
      </c>
    </row>
    <row r="820" spans="1:6" x14ac:dyDescent="0.25">
      <c r="A820" t="s">
        <v>53</v>
      </c>
      <c r="B820">
        <v>2010</v>
      </c>
      <c r="C820" t="s">
        <v>91</v>
      </c>
      <c r="D820" t="s">
        <v>39</v>
      </c>
      <c r="E820" t="s">
        <v>30534</v>
      </c>
      <c r="F820">
        <v>12</v>
      </c>
    </row>
    <row r="821" spans="1:6" x14ac:dyDescent="0.25">
      <c r="A821" t="s">
        <v>53</v>
      </c>
      <c r="B821">
        <v>2010</v>
      </c>
      <c r="C821" t="s">
        <v>91</v>
      </c>
      <c r="D821" t="s">
        <v>103</v>
      </c>
      <c r="E821" t="s">
        <v>30535</v>
      </c>
      <c r="F821">
        <v>310</v>
      </c>
    </row>
    <row r="822" spans="1:6" x14ac:dyDescent="0.25">
      <c r="A822" t="s">
        <v>53</v>
      </c>
      <c r="B822">
        <v>2010</v>
      </c>
      <c r="C822" t="s">
        <v>90</v>
      </c>
      <c r="D822" t="s">
        <v>40</v>
      </c>
      <c r="E822" t="s">
        <v>30536</v>
      </c>
      <c r="F822">
        <v>2</v>
      </c>
    </row>
    <row r="823" spans="1:6" x14ac:dyDescent="0.25">
      <c r="A823" t="s">
        <v>53</v>
      </c>
      <c r="B823">
        <v>2010</v>
      </c>
      <c r="C823" t="s">
        <v>90</v>
      </c>
      <c r="D823" t="s">
        <v>102</v>
      </c>
      <c r="E823" t="s">
        <v>30537</v>
      </c>
      <c r="F823">
        <v>6</v>
      </c>
    </row>
    <row r="824" spans="1:6" x14ac:dyDescent="0.25">
      <c r="A824" t="s">
        <v>53</v>
      </c>
      <c r="B824">
        <v>2010</v>
      </c>
      <c r="C824" t="s">
        <v>90</v>
      </c>
      <c r="D824" t="s">
        <v>107</v>
      </c>
      <c r="E824" t="s">
        <v>30538</v>
      </c>
      <c r="F824">
        <v>6</v>
      </c>
    </row>
    <row r="825" spans="1:6" x14ac:dyDescent="0.25">
      <c r="A825" t="s">
        <v>53</v>
      </c>
      <c r="B825">
        <v>2010</v>
      </c>
      <c r="C825" t="s">
        <v>90</v>
      </c>
      <c r="D825" t="s">
        <v>39</v>
      </c>
      <c r="E825" t="s">
        <v>30539</v>
      </c>
      <c r="F825">
        <v>4</v>
      </c>
    </row>
    <row r="826" spans="1:6" x14ac:dyDescent="0.25">
      <c r="A826" t="s">
        <v>53</v>
      </c>
      <c r="B826">
        <v>2010</v>
      </c>
      <c r="C826" t="s">
        <v>90</v>
      </c>
      <c r="D826" t="s">
        <v>103</v>
      </c>
      <c r="E826" t="s">
        <v>30540</v>
      </c>
      <c r="F826">
        <v>47</v>
      </c>
    </row>
    <row r="827" spans="1:6" x14ac:dyDescent="0.25">
      <c r="A827" t="s">
        <v>53</v>
      </c>
      <c r="B827">
        <v>2010</v>
      </c>
      <c r="C827" t="s">
        <v>88</v>
      </c>
      <c r="D827" t="s">
        <v>38</v>
      </c>
      <c r="E827" t="s">
        <v>30541</v>
      </c>
      <c r="F827">
        <v>1</v>
      </c>
    </row>
    <row r="828" spans="1:6" x14ac:dyDescent="0.25">
      <c r="A828" t="s">
        <v>53</v>
      </c>
      <c r="B828">
        <v>2010</v>
      </c>
      <c r="C828" t="s">
        <v>88</v>
      </c>
      <c r="D828" t="s">
        <v>40</v>
      </c>
      <c r="E828" t="s">
        <v>30542</v>
      </c>
      <c r="F828">
        <v>3</v>
      </c>
    </row>
    <row r="829" spans="1:6" x14ac:dyDescent="0.25">
      <c r="A829" t="s">
        <v>53</v>
      </c>
      <c r="B829">
        <v>2010</v>
      </c>
      <c r="C829" t="s">
        <v>88</v>
      </c>
      <c r="D829" t="s">
        <v>102</v>
      </c>
      <c r="E829" t="s">
        <v>30543</v>
      </c>
      <c r="F829">
        <v>1</v>
      </c>
    </row>
    <row r="830" spans="1:6" x14ac:dyDescent="0.25">
      <c r="A830" t="s">
        <v>53</v>
      </c>
      <c r="B830">
        <v>2010</v>
      </c>
      <c r="C830" t="s">
        <v>88</v>
      </c>
      <c r="D830" t="s">
        <v>107</v>
      </c>
      <c r="E830" t="s">
        <v>30544</v>
      </c>
      <c r="F830">
        <v>2</v>
      </c>
    </row>
    <row r="831" spans="1:6" x14ac:dyDescent="0.25">
      <c r="A831" t="s">
        <v>53</v>
      </c>
      <c r="B831">
        <v>2010</v>
      </c>
      <c r="C831" t="s">
        <v>88</v>
      </c>
      <c r="D831" t="s">
        <v>39</v>
      </c>
      <c r="E831" t="s">
        <v>30545</v>
      </c>
      <c r="F831">
        <v>11</v>
      </c>
    </row>
    <row r="832" spans="1:6" x14ac:dyDescent="0.25">
      <c r="A832" t="s">
        <v>53</v>
      </c>
      <c r="B832">
        <v>2010</v>
      </c>
      <c r="C832" t="s">
        <v>88</v>
      </c>
      <c r="D832" t="s">
        <v>103</v>
      </c>
      <c r="E832" t="s">
        <v>30546</v>
      </c>
      <c r="F832">
        <v>31</v>
      </c>
    </row>
    <row r="833" spans="1:6" x14ac:dyDescent="0.25">
      <c r="A833" t="s">
        <v>53</v>
      </c>
      <c r="B833">
        <v>2010</v>
      </c>
      <c r="C833" t="s">
        <v>89</v>
      </c>
      <c r="D833" t="s">
        <v>38</v>
      </c>
      <c r="E833" t="s">
        <v>30547</v>
      </c>
      <c r="F833">
        <v>3</v>
      </c>
    </row>
    <row r="834" spans="1:6" x14ac:dyDescent="0.25">
      <c r="A834" t="s">
        <v>53</v>
      </c>
      <c r="B834">
        <v>2010</v>
      </c>
      <c r="C834" t="s">
        <v>89</v>
      </c>
      <c r="D834" t="s">
        <v>40</v>
      </c>
      <c r="E834" t="s">
        <v>30548</v>
      </c>
      <c r="F834">
        <v>1</v>
      </c>
    </row>
    <row r="835" spans="1:6" x14ac:dyDescent="0.25">
      <c r="A835" t="s">
        <v>53</v>
      </c>
      <c r="B835">
        <v>2010</v>
      </c>
      <c r="C835" t="s">
        <v>89</v>
      </c>
      <c r="D835" t="s">
        <v>102</v>
      </c>
      <c r="E835" t="s">
        <v>30549</v>
      </c>
      <c r="F835">
        <v>9</v>
      </c>
    </row>
    <row r="836" spans="1:6" x14ac:dyDescent="0.25">
      <c r="A836" t="s">
        <v>53</v>
      </c>
      <c r="B836">
        <v>2010</v>
      </c>
      <c r="C836" t="s">
        <v>89</v>
      </c>
      <c r="D836" t="s">
        <v>107</v>
      </c>
      <c r="E836" t="s">
        <v>30550</v>
      </c>
      <c r="F836">
        <v>4</v>
      </c>
    </row>
    <row r="837" spans="1:6" x14ac:dyDescent="0.25">
      <c r="A837" t="s">
        <v>53</v>
      </c>
      <c r="B837">
        <v>2010</v>
      </c>
      <c r="C837" t="s">
        <v>89</v>
      </c>
      <c r="D837" t="s">
        <v>39</v>
      </c>
      <c r="E837" t="s">
        <v>30551</v>
      </c>
      <c r="F837">
        <v>5</v>
      </c>
    </row>
    <row r="838" spans="1:6" x14ac:dyDescent="0.25">
      <c r="A838" t="s">
        <v>53</v>
      </c>
      <c r="B838">
        <v>2010</v>
      </c>
      <c r="C838" t="s">
        <v>89</v>
      </c>
      <c r="D838" t="s">
        <v>103</v>
      </c>
      <c r="E838" t="s">
        <v>30552</v>
      </c>
      <c r="F838">
        <v>43</v>
      </c>
    </row>
    <row r="839" spans="1:6" x14ac:dyDescent="0.25">
      <c r="A839" t="s">
        <v>53</v>
      </c>
      <c r="B839">
        <v>2011</v>
      </c>
      <c r="C839" t="s">
        <v>91</v>
      </c>
      <c r="D839" t="s">
        <v>38</v>
      </c>
      <c r="E839" t="s">
        <v>30553</v>
      </c>
      <c r="F839">
        <v>3</v>
      </c>
    </row>
    <row r="840" spans="1:6" x14ac:dyDescent="0.25">
      <c r="A840" t="s">
        <v>53</v>
      </c>
      <c r="B840">
        <v>2011</v>
      </c>
      <c r="C840" t="s">
        <v>91</v>
      </c>
      <c r="D840" t="s">
        <v>40</v>
      </c>
      <c r="E840" t="s">
        <v>30554</v>
      </c>
      <c r="F840">
        <v>2</v>
      </c>
    </row>
    <row r="841" spans="1:6" x14ac:dyDescent="0.25">
      <c r="A841" t="s">
        <v>53</v>
      </c>
      <c r="B841">
        <v>2011</v>
      </c>
      <c r="C841" t="s">
        <v>91</v>
      </c>
      <c r="D841" t="s">
        <v>102</v>
      </c>
      <c r="E841" t="s">
        <v>30555</v>
      </c>
      <c r="F841">
        <v>40</v>
      </c>
    </row>
    <row r="842" spans="1:6" x14ac:dyDescent="0.25">
      <c r="A842" t="s">
        <v>53</v>
      </c>
      <c r="B842">
        <v>2011</v>
      </c>
      <c r="C842" t="s">
        <v>91</v>
      </c>
      <c r="D842" t="s">
        <v>107</v>
      </c>
      <c r="E842" t="s">
        <v>30556</v>
      </c>
      <c r="F842">
        <v>17</v>
      </c>
    </row>
    <row r="843" spans="1:6" x14ac:dyDescent="0.25">
      <c r="A843" t="s">
        <v>53</v>
      </c>
      <c r="B843">
        <v>2011</v>
      </c>
      <c r="C843" t="s">
        <v>91</v>
      </c>
      <c r="D843" t="s">
        <v>39</v>
      </c>
      <c r="E843" t="s">
        <v>30557</v>
      </c>
      <c r="F843">
        <v>22</v>
      </c>
    </row>
    <row r="844" spans="1:6" x14ac:dyDescent="0.25">
      <c r="A844" t="s">
        <v>53</v>
      </c>
      <c r="B844">
        <v>2011</v>
      </c>
      <c r="C844" t="s">
        <v>91</v>
      </c>
      <c r="D844" t="s">
        <v>103</v>
      </c>
      <c r="E844" t="s">
        <v>30558</v>
      </c>
      <c r="F844">
        <v>299</v>
      </c>
    </row>
    <row r="845" spans="1:6" x14ac:dyDescent="0.25">
      <c r="A845" t="s">
        <v>53</v>
      </c>
      <c r="B845">
        <v>2011</v>
      </c>
      <c r="C845" t="s">
        <v>90</v>
      </c>
      <c r="D845" t="s">
        <v>40</v>
      </c>
      <c r="E845" t="s">
        <v>30559</v>
      </c>
      <c r="F845">
        <v>1</v>
      </c>
    </row>
    <row r="846" spans="1:6" x14ac:dyDescent="0.25">
      <c r="A846" t="s">
        <v>53</v>
      </c>
      <c r="B846">
        <v>2011</v>
      </c>
      <c r="C846" t="s">
        <v>90</v>
      </c>
      <c r="D846" t="s">
        <v>102</v>
      </c>
      <c r="E846" t="s">
        <v>30560</v>
      </c>
      <c r="F846">
        <v>8</v>
      </c>
    </row>
    <row r="847" spans="1:6" x14ac:dyDescent="0.25">
      <c r="A847" t="s">
        <v>53</v>
      </c>
      <c r="B847">
        <v>2011</v>
      </c>
      <c r="C847" t="s">
        <v>90</v>
      </c>
      <c r="D847" t="s">
        <v>107</v>
      </c>
      <c r="E847" t="s">
        <v>30561</v>
      </c>
      <c r="F847">
        <v>5</v>
      </c>
    </row>
    <row r="848" spans="1:6" x14ac:dyDescent="0.25">
      <c r="A848" t="s">
        <v>53</v>
      </c>
      <c r="B848">
        <v>2011</v>
      </c>
      <c r="C848" t="s">
        <v>90</v>
      </c>
      <c r="D848" t="s">
        <v>39</v>
      </c>
      <c r="E848" t="s">
        <v>30562</v>
      </c>
      <c r="F848">
        <v>7</v>
      </c>
    </row>
    <row r="849" spans="1:6" x14ac:dyDescent="0.25">
      <c r="A849" t="s">
        <v>53</v>
      </c>
      <c r="B849">
        <v>2011</v>
      </c>
      <c r="C849" t="s">
        <v>90</v>
      </c>
      <c r="D849" t="s">
        <v>103</v>
      </c>
      <c r="E849" t="s">
        <v>30563</v>
      </c>
      <c r="F849">
        <v>37</v>
      </c>
    </row>
    <row r="850" spans="1:6" x14ac:dyDescent="0.25">
      <c r="A850" t="s">
        <v>53</v>
      </c>
      <c r="B850">
        <v>2011</v>
      </c>
      <c r="C850" t="s">
        <v>88</v>
      </c>
      <c r="D850" t="s">
        <v>40</v>
      </c>
      <c r="E850" t="s">
        <v>30564</v>
      </c>
      <c r="F850">
        <v>2</v>
      </c>
    </row>
    <row r="851" spans="1:6" x14ac:dyDescent="0.25">
      <c r="A851" t="s">
        <v>53</v>
      </c>
      <c r="B851">
        <v>2011</v>
      </c>
      <c r="C851" t="s">
        <v>88</v>
      </c>
      <c r="D851" t="s">
        <v>102</v>
      </c>
      <c r="E851" t="s">
        <v>30565</v>
      </c>
      <c r="F851">
        <v>12</v>
      </c>
    </row>
    <row r="852" spans="1:6" x14ac:dyDescent="0.25">
      <c r="A852" t="s">
        <v>53</v>
      </c>
      <c r="B852">
        <v>2011</v>
      </c>
      <c r="C852" t="s">
        <v>88</v>
      </c>
      <c r="D852" t="s">
        <v>107</v>
      </c>
      <c r="E852" t="s">
        <v>30566</v>
      </c>
      <c r="F852">
        <v>2</v>
      </c>
    </row>
    <row r="853" spans="1:6" x14ac:dyDescent="0.25">
      <c r="A853" t="s">
        <v>53</v>
      </c>
      <c r="B853">
        <v>2011</v>
      </c>
      <c r="C853" t="s">
        <v>88</v>
      </c>
      <c r="D853" t="s">
        <v>39</v>
      </c>
      <c r="E853" t="s">
        <v>30567</v>
      </c>
      <c r="F853">
        <v>3</v>
      </c>
    </row>
    <row r="854" spans="1:6" x14ac:dyDescent="0.25">
      <c r="A854" t="s">
        <v>53</v>
      </c>
      <c r="B854">
        <v>2011</v>
      </c>
      <c r="C854" t="s">
        <v>88</v>
      </c>
      <c r="D854" t="s">
        <v>103</v>
      </c>
      <c r="E854" t="s">
        <v>30568</v>
      </c>
      <c r="F854">
        <v>31</v>
      </c>
    </row>
    <row r="855" spans="1:6" x14ac:dyDescent="0.25">
      <c r="A855" t="s">
        <v>53</v>
      </c>
      <c r="B855">
        <v>2011</v>
      </c>
      <c r="C855" t="s">
        <v>89</v>
      </c>
      <c r="D855" t="s">
        <v>38</v>
      </c>
      <c r="E855" t="s">
        <v>30569</v>
      </c>
      <c r="F855">
        <v>1</v>
      </c>
    </row>
    <row r="856" spans="1:6" x14ac:dyDescent="0.25">
      <c r="A856" t="s">
        <v>53</v>
      </c>
      <c r="B856">
        <v>2011</v>
      </c>
      <c r="C856" t="s">
        <v>89</v>
      </c>
      <c r="D856" t="s">
        <v>40</v>
      </c>
      <c r="E856" t="s">
        <v>30570</v>
      </c>
      <c r="F856">
        <v>4</v>
      </c>
    </row>
    <row r="857" spans="1:6" x14ac:dyDescent="0.25">
      <c r="A857" t="s">
        <v>53</v>
      </c>
      <c r="B857">
        <v>2011</v>
      </c>
      <c r="C857" t="s">
        <v>89</v>
      </c>
      <c r="D857" t="s">
        <v>102</v>
      </c>
      <c r="E857" t="s">
        <v>30571</v>
      </c>
      <c r="F857">
        <v>7</v>
      </c>
    </row>
    <row r="858" spans="1:6" x14ac:dyDescent="0.25">
      <c r="A858" t="s">
        <v>53</v>
      </c>
      <c r="B858">
        <v>2011</v>
      </c>
      <c r="C858" t="s">
        <v>89</v>
      </c>
      <c r="D858" t="s">
        <v>107</v>
      </c>
      <c r="E858" t="s">
        <v>30572</v>
      </c>
      <c r="F858">
        <v>3</v>
      </c>
    </row>
    <row r="859" spans="1:6" x14ac:dyDescent="0.25">
      <c r="A859" t="s">
        <v>53</v>
      </c>
      <c r="B859">
        <v>2011</v>
      </c>
      <c r="C859" t="s">
        <v>89</v>
      </c>
      <c r="D859" t="s">
        <v>39</v>
      </c>
      <c r="E859" t="s">
        <v>30573</v>
      </c>
      <c r="F859">
        <v>4</v>
      </c>
    </row>
    <row r="860" spans="1:6" x14ac:dyDescent="0.25">
      <c r="A860" t="s">
        <v>53</v>
      </c>
      <c r="B860">
        <v>2011</v>
      </c>
      <c r="C860" t="s">
        <v>89</v>
      </c>
      <c r="D860" t="s">
        <v>103</v>
      </c>
      <c r="E860" t="s">
        <v>30574</v>
      </c>
      <c r="F860">
        <v>36</v>
      </c>
    </row>
    <row r="861" spans="1:6" x14ac:dyDescent="0.25">
      <c r="A861" t="s">
        <v>53</v>
      </c>
      <c r="B861">
        <v>2012</v>
      </c>
      <c r="C861" t="s">
        <v>91</v>
      </c>
      <c r="D861" t="s">
        <v>38</v>
      </c>
      <c r="E861" t="s">
        <v>30575</v>
      </c>
      <c r="F861">
        <v>7</v>
      </c>
    </row>
    <row r="862" spans="1:6" x14ac:dyDescent="0.25">
      <c r="A862" t="s">
        <v>53</v>
      </c>
      <c r="B862">
        <v>2012</v>
      </c>
      <c r="C862" t="s">
        <v>91</v>
      </c>
      <c r="D862" t="s">
        <v>40</v>
      </c>
      <c r="E862" t="s">
        <v>30576</v>
      </c>
      <c r="F862">
        <v>3</v>
      </c>
    </row>
    <row r="863" spans="1:6" x14ac:dyDescent="0.25">
      <c r="A863" t="s">
        <v>53</v>
      </c>
      <c r="B863">
        <v>2012</v>
      </c>
      <c r="C863" t="s">
        <v>91</v>
      </c>
      <c r="D863" t="s">
        <v>102</v>
      </c>
      <c r="E863" t="s">
        <v>30577</v>
      </c>
      <c r="F863">
        <v>29</v>
      </c>
    </row>
    <row r="864" spans="1:6" x14ac:dyDescent="0.25">
      <c r="A864" t="s">
        <v>53</v>
      </c>
      <c r="B864">
        <v>2012</v>
      </c>
      <c r="C864" t="s">
        <v>91</v>
      </c>
      <c r="D864" t="s">
        <v>107</v>
      </c>
      <c r="E864" t="s">
        <v>30578</v>
      </c>
      <c r="F864">
        <v>29</v>
      </c>
    </row>
    <row r="865" spans="1:6" x14ac:dyDescent="0.25">
      <c r="A865" t="s">
        <v>53</v>
      </c>
      <c r="B865">
        <v>2012</v>
      </c>
      <c r="C865" t="s">
        <v>91</v>
      </c>
      <c r="D865" t="s">
        <v>39</v>
      </c>
      <c r="E865" t="s">
        <v>30579</v>
      </c>
      <c r="F865">
        <v>20</v>
      </c>
    </row>
    <row r="866" spans="1:6" x14ac:dyDescent="0.25">
      <c r="A866" t="s">
        <v>53</v>
      </c>
      <c r="B866">
        <v>2012</v>
      </c>
      <c r="C866" t="s">
        <v>91</v>
      </c>
      <c r="D866" t="s">
        <v>103</v>
      </c>
      <c r="E866" t="s">
        <v>30580</v>
      </c>
      <c r="F866">
        <v>283</v>
      </c>
    </row>
    <row r="867" spans="1:6" x14ac:dyDescent="0.25">
      <c r="A867" t="s">
        <v>53</v>
      </c>
      <c r="B867">
        <v>2012</v>
      </c>
      <c r="C867" t="s">
        <v>90</v>
      </c>
      <c r="D867" t="s">
        <v>38</v>
      </c>
      <c r="E867" t="s">
        <v>30581</v>
      </c>
      <c r="F867">
        <v>1</v>
      </c>
    </row>
    <row r="868" spans="1:6" x14ac:dyDescent="0.25">
      <c r="A868" t="s">
        <v>53</v>
      </c>
      <c r="B868">
        <v>2012</v>
      </c>
      <c r="C868" t="s">
        <v>90</v>
      </c>
      <c r="D868" t="s">
        <v>40</v>
      </c>
      <c r="E868" t="s">
        <v>30582</v>
      </c>
      <c r="F868">
        <v>1</v>
      </c>
    </row>
    <row r="869" spans="1:6" x14ac:dyDescent="0.25">
      <c r="A869" t="s">
        <v>53</v>
      </c>
      <c r="B869">
        <v>2012</v>
      </c>
      <c r="C869" t="s">
        <v>90</v>
      </c>
      <c r="D869" t="s">
        <v>102</v>
      </c>
      <c r="E869" t="s">
        <v>30583</v>
      </c>
      <c r="F869">
        <v>3</v>
      </c>
    </row>
    <row r="870" spans="1:6" x14ac:dyDescent="0.25">
      <c r="A870" t="s">
        <v>53</v>
      </c>
      <c r="B870">
        <v>2012</v>
      </c>
      <c r="C870" t="s">
        <v>90</v>
      </c>
      <c r="D870" t="s">
        <v>107</v>
      </c>
      <c r="E870" t="s">
        <v>30584</v>
      </c>
      <c r="F870">
        <v>4</v>
      </c>
    </row>
    <row r="871" spans="1:6" x14ac:dyDescent="0.25">
      <c r="A871" t="s">
        <v>53</v>
      </c>
      <c r="B871">
        <v>2012</v>
      </c>
      <c r="C871" t="s">
        <v>90</v>
      </c>
      <c r="D871" t="s">
        <v>39</v>
      </c>
      <c r="E871" t="s">
        <v>30585</v>
      </c>
      <c r="F871">
        <v>3</v>
      </c>
    </row>
    <row r="872" spans="1:6" x14ac:dyDescent="0.25">
      <c r="A872" t="s">
        <v>53</v>
      </c>
      <c r="B872">
        <v>2012</v>
      </c>
      <c r="C872" t="s">
        <v>90</v>
      </c>
      <c r="D872" t="s">
        <v>103</v>
      </c>
      <c r="E872" t="s">
        <v>30586</v>
      </c>
      <c r="F872">
        <v>40</v>
      </c>
    </row>
    <row r="873" spans="1:6" x14ac:dyDescent="0.25">
      <c r="A873" t="s">
        <v>53</v>
      </c>
      <c r="B873">
        <v>2012</v>
      </c>
      <c r="C873" t="s">
        <v>88</v>
      </c>
      <c r="D873" t="s">
        <v>38</v>
      </c>
      <c r="E873" t="s">
        <v>30587</v>
      </c>
      <c r="F873">
        <v>1</v>
      </c>
    </row>
    <row r="874" spans="1:6" x14ac:dyDescent="0.25">
      <c r="A874" t="s">
        <v>53</v>
      </c>
      <c r="B874">
        <v>2012</v>
      </c>
      <c r="C874" t="s">
        <v>88</v>
      </c>
      <c r="D874" t="s">
        <v>40</v>
      </c>
      <c r="E874" t="s">
        <v>30588</v>
      </c>
      <c r="F874">
        <v>2</v>
      </c>
    </row>
    <row r="875" spans="1:6" x14ac:dyDescent="0.25">
      <c r="A875" t="s">
        <v>53</v>
      </c>
      <c r="B875">
        <v>2012</v>
      </c>
      <c r="C875" t="s">
        <v>88</v>
      </c>
      <c r="D875" t="s">
        <v>102</v>
      </c>
      <c r="E875" t="s">
        <v>30589</v>
      </c>
      <c r="F875">
        <v>6</v>
      </c>
    </row>
    <row r="876" spans="1:6" x14ac:dyDescent="0.25">
      <c r="A876" t="s">
        <v>53</v>
      </c>
      <c r="B876">
        <v>2012</v>
      </c>
      <c r="C876" t="s">
        <v>88</v>
      </c>
      <c r="D876" t="s">
        <v>107</v>
      </c>
      <c r="E876" t="s">
        <v>30590</v>
      </c>
      <c r="F876">
        <v>8</v>
      </c>
    </row>
    <row r="877" spans="1:6" x14ac:dyDescent="0.25">
      <c r="A877" t="s">
        <v>53</v>
      </c>
      <c r="B877">
        <v>2012</v>
      </c>
      <c r="C877" t="s">
        <v>88</v>
      </c>
      <c r="D877" t="s">
        <v>39</v>
      </c>
      <c r="E877" t="s">
        <v>30591</v>
      </c>
      <c r="F877">
        <v>5</v>
      </c>
    </row>
    <row r="878" spans="1:6" x14ac:dyDescent="0.25">
      <c r="A878" t="s">
        <v>53</v>
      </c>
      <c r="B878">
        <v>2012</v>
      </c>
      <c r="C878" t="s">
        <v>88</v>
      </c>
      <c r="D878" t="s">
        <v>103</v>
      </c>
      <c r="E878" t="s">
        <v>30592</v>
      </c>
      <c r="F878">
        <v>37</v>
      </c>
    </row>
    <row r="879" spans="1:6" x14ac:dyDescent="0.25">
      <c r="A879" t="s">
        <v>53</v>
      </c>
      <c r="B879">
        <v>2012</v>
      </c>
      <c r="C879" t="s">
        <v>89</v>
      </c>
      <c r="D879" t="s">
        <v>38</v>
      </c>
      <c r="E879" t="s">
        <v>30593</v>
      </c>
      <c r="F879">
        <v>2</v>
      </c>
    </row>
    <row r="880" spans="1:6" x14ac:dyDescent="0.25">
      <c r="A880" t="s">
        <v>53</v>
      </c>
      <c r="B880">
        <v>2012</v>
      </c>
      <c r="C880" t="s">
        <v>89</v>
      </c>
      <c r="D880" t="s">
        <v>40</v>
      </c>
      <c r="E880" t="s">
        <v>30594</v>
      </c>
      <c r="F880">
        <v>2</v>
      </c>
    </row>
    <row r="881" spans="1:6" x14ac:dyDescent="0.25">
      <c r="A881" t="s">
        <v>53</v>
      </c>
      <c r="B881">
        <v>2012</v>
      </c>
      <c r="C881" t="s">
        <v>89</v>
      </c>
      <c r="D881" t="s">
        <v>102</v>
      </c>
      <c r="E881" t="s">
        <v>30595</v>
      </c>
      <c r="F881">
        <v>7</v>
      </c>
    </row>
    <row r="882" spans="1:6" x14ac:dyDescent="0.25">
      <c r="A882" t="s">
        <v>53</v>
      </c>
      <c r="B882">
        <v>2012</v>
      </c>
      <c r="C882" t="s">
        <v>89</v>
      </c>
      <c r="D882" t="s">
        <v>107</v>
      </c>
      <c r="E882" t="s">
        <v>30596</v>
      </c>
      <c r="F882">
        <v>7</v>
      </c>
    </row>
    <row r="883" spans="1:6" x14ac:dyDescent="0.25">
      <c r="A883" t="s">
        <v>53</v>
      </c>
      <c r="B883">
        <v>2012</v>
      </c>
      <c r="C883" t="s">
        <v>89</v>
      </c>
      <c r="D883" t="s">
        <v>39</v>
      </c>
      <c r="E883" t="s">
        <v>30597</v>
      </c>
      <c r="F883">
        <v>1</v>
      </c>
    </row>
    <row r="884" spans="1:6" x14ac:dyDescent="0.25">
      <c r="A884" t="s">
        <v>53</v>
      </c>
      <c r="B884">
        <v>2012</v>
      </c>
      <c r="C884" t="s">
        <v>89</v>
      </c>
      <c r="D884" t="s">
        <v>103</v>
      </c>
      <c r="E884" t="s">
        <v>30598</v>
      </c>
      <c r="F884">
        <v>36</v>
      </c>
    </row>
    <row r="885" spans="1:6" x14ac:dyDescent="0.25">
      <c r="A885" t="s">
        <v>53</v>
      </c>
      <c r="B885">
        <v>2013</v>
      </c>
      <c r="C885" t="s">
        <v>91</v>
      </c>
      <c r="D885" t="s">
        <v>38</v>
      </c>
      <c r="E885" t="s">
        <v>30599</v>
      </c>
      <c r="F885">
        <v>2</v>
      </c>
    </row>
    <row r="886" spans="1:6" x14ac:dyDescent="0.25">
      <c r="A886" t="s">
        <v>53</v>
      </c>
      <c r="B886">
        <v>2013</v>
      </c>
      <c r="C886" t="s">
        <v>91</v>
      </c>
      <c r="D886" t="s">
        <v>40</v>
      </c>
      <c r="E886" t="s">
        <v>30600</v>
      </c>
      <c r="F886">
        <v>8</v>
      </c>
    </row>
    <row r="887" spans="1:6" x14ac:dyDescent="0.25">
      <c r="A887" t="s">
        <v>53</v>
      </c>
      <c r="B887">
        <v>2013</v>
      </c>
      <c r="C887" t="s">
        <v>91</v>
      </c>
      <c r="D887" t="s">
        <v>102</v>
      </c>
      <c r="E887" t="s">
        <v>30601</v>
      </c>
      <c r="F887">
        <v>27</v>
      </c>
    </row>
    <row r="888" spans="1:6" x14ac:dyDescent="0.25">
      <c r="A888" t="s">
        <v>53</v>
      </c>
      <c r="B888">
        <v>2013</v>
      </c>
      <c r="C888" t="s">
        <v>91</v>
      </c>
      <c r="D888" t="s">
        <v>107</v>
      </c>
      <c r="E888" t="s">
        <v>30602</v>
      </c>
      <c r="F888">
        <v>37</v>
      </c>
    </row>
    <row r="889" spans="1:6" x14ac:dyDescent="0.25">
      <c r="A889" t="s">
        <v>53</v>
      </c>
      <c r="B889">
        <v>2013</v>
      </c>
      <c r="C889" t="s">
        <v>91</v>
      </c>
      <c r="D889" t="s">
        <v>39</v>
      </c>
      <c r="E889" t="s">
        <v>30603</v>
      </c>
      <c r="F889">
        <v>22</v>
      </c>
    </row>
    <row r="890" spans="1:6" x14ac:dyDescent="0.25">
      <c r="A890" t="s">
        <v>53</v>
      </c>
      <c r="B890">
        <v>2013</v>
      </c>
      <c r="C890" t="s">
        <v>91</v>
      </c>
      <c r="D890" t="s">
        <v>103</v>
      </c>
      <c r="E890" t="s">
        <v>30604</v>
      </c>
      <c r="F890">
        <v>275</v>
      </c>
    </row>
    <row r="891" spans="1:6" x14ac:dyDescent="0.25">
      <c r="A891" t="s">
        <v>53</v>
      </c>
      <c r="B891">
        <v>2013</v>
      </c>
      <c r="C891" t="s">
        <v>90</v>
      </c>
      <c r="D891" t="s">
        <v>38</v>
      </c>
      <c r="E891" t="s">
        <v>30605</v>
      </c>
      <c r="F891">
        <v>2</v>
      </c>
    </row>
    <row r="892" spans="1:6" x14ac:dyDescent="0.25">
      <c r="A892" t="s">
        <v>53</v>
      </c>
      <c r="B892">
        <v>2013</v>
      </c>
      <c r="C892" t="s">
        <v>90</v>
      </c>
      <c r="D892" t="s">
        <v>40</v>
      </c>
      <c r="E892" t="s">
        <v>30606</v>
      </c>
      <c r="F892">
        <v>1</v>
      </c>
    </row>
    <row r="893" spans="1:6" x14ac:dyDescent="0.25">
      <c r="A893" t="s">
        <v>53</v>
      </c>
      <c r="B893">
        <v>2013</v>
      </c>
      <c r="C893" t="s">
        <v>90</v>
      </c>
      <c r="D893" t="s">
        <v>102</v>
      </c>
      <c r="E893" t="s">
        <v>30607</v>
      </c>
      <c r="F893">
        <v>3</v>
      </c>
    </row>
    <row r="894" spans="1:6" x14ac:dyDescent="0.25">
      <c r="A894" t="s">
        <v>53</v>
      </c>
      <c r="B894">
        <v>2013</v>
      </c>
      <c r="C894" t="s">
        <v>90</v>
      </c>
      <c r="D894" t="s">
        <v>107</v>
      </c>
      <c r="E894" t="s">
        <v>30608</v>
      </c>
      <c r="F894">
        <v>1</v>
      </c>
    </row>
    <row r="895" spans="1:6" x14ac:dyDescent="0.25">
      <c r="A895" t="s">
        <v>53</v>
      </c>
      <c r="B895">
        <v>2013</v>
      </c>
      <c r="C895" t="s">
        <v>90</v>
      </c>
      <c r="D895" t="s">
        <v>39</v>
      </c>
      <c r="E895" t="s">
        <v>30609</v>
      </c>
      <c r="F895">
        <v>2</v>
      </c>
    </row>
    <row r="896" spans="1:6" x14ac:dyDescent="0.25">
      <c r="A896" t="s">
        <v>53</v>
      </c>
      <c r="B896">
        <v>2013</v>
      </c>
      <c r="C896" t="s">
        <v>90</v>
      </c>
      <c r="D896" t="s">
        <v>103</v>
      </c>
      <c r="E896" t="s">
        <v>30610</v>
      </c>
      <c r="F896">
        <v>39</v>
      </c>
    </row>
    <row r="897" spans="1:6" x14ac:dyDescent="0.25">
      <c r="A897" t="s">
        <v>53</v>
      </c>
      <c r="B897">
        <v>2013</v>
      </c>
      <c r="C897" t="s">
        <v>88</v>
      </c>
      <c r="D897" t="s">
        <v>38</v>
      </c>
      <c r="E897" t="s">
        <v>30611</v>
      </c>
      <c r="F897">
        <v>2</v>
      </c>
    </row>
    <row r="898" spans="1:6" x14ac:dyDescent="0.25">
      <c r="A898" t="s">
        <v>53</v>
      </c>
      <c r="B898">
        <v>2013</v>
      </c>
      <c r="C898" t="s">
        <v>88</v>
      </c>
      <c r="D898" t="s">
        <v>40</v>
      </c>
      <c r="E898" t="s">
        <v>30612</v>
      </c>
      <c r="F898">
        <v>1</v>
      </c>
    </row>
    <row r="899" spans="1:6" x14ac:dyDescent="0.25">
      <c r="A899" t="s">
        <v>53</v>
      </c>
      <c r="B899">
        <v>2013</v>
      </c>
      <c r="C899" t="s">
        <v>88</v>
      </c>
      <c r="D899" t="s">
        <v>102</v>
      </c>
      <c r="E899" t="s">
        <v>30613</v>
      </c>
      <c r="F899">
        <v>6</v>
      </c>
    </row>
    <row r="900" spans="1:6" x14ac:dyDescent="0.25">
      <c r="A900" t="s">
        <v>53</v>
      </c>
      <c r="B900">
        <v>2013</v>
      </c>
      <c r="C900" t="s">
        <v>88</v>
      </c>
      <c r="D900" t="s">
        <v>107</v>
      </c>
      <c r="E900" t="s">
        <v>30614</v>
      </c>
      <c r="F900">
        <v>2</v>
      </c>
    </row>
    <row r="901" spans="1:6" x14ac:dyDescent="0.25">
      <c r="A901" t="s">
        <v>53</v>
      </c>
      <c r="B901">
        <v>2013</v>
      </c>
      <c r="C901" t="s">
        <v>88</v>
      </c>
      <c r="D901" t="s">
        <v>39</v>
      </c>
      <c r="E901" t="s">
        <v>30615</v>
      </c>
      <c r="F901">
        <v>12</v>
      </c>
    </row>
    <row r="902" spans="1:6" x14ac:dyDescent="0.25">
      <c r="A902" t="s">
        <v>53</v>
      </c>
      <c r="B902">
        <v>2013</v>
      </c>
      <c r="C902" t="s">
        <v>88</v>
      </c>
      <c r="D902" t="s">
        <v>103</v>
      </c>
      <c r="E902" t="s">
        <v>30616</v>
      </c>
      <c r="F902">
        <v>28</v>
      </c>
    </row>
    <row r="903" spans="1:6" x14ac:dyDescent="0.25">
      <c r="A903" t="s">
        <v>53</v>
      </c>
      <c r="B903">
        <v>2013</v>
      </c>
      <c r="C903" t="s">
        <v>89</v>
      </c>
      <c r="D903" t="s">
        <v>38</v>
      </c>
      <c r="E903" t="s">
        <v>30617</v>
      </c>
      <c r="F903">
        <v>3</v>
      </c>
    </row>
    <row r="904" spans="1:6" x14ac:dyDescent="0.25">
      <c r="A904" t="s">
        <v>53</v>
      </c>
      <c r="B904">
        <v>2013</v>
      </c>
      <c r="C904" t="s">
        <v>89</v>
      </c>
      <c r="D904" t="s">
        <v>102</v>
      </c>
      <c r="E904" t="s">
        <v>30618</v>
      </c>
      <c r="F904">
        <v>9</v>
      </c>
    </row>
    <row r="905" spans="1:6" x14ac:dyDescent="0.25">
      <c r="A905" t="s">
        <v>53</v>
      </c>
      <c r="B905">
        <v>2013</v>
      </c>
      <c r="C905" t="s">
        <v>89</v>
      </c>
      <c r="D905" t="s">
        <v>107</v>
      </c>
      <c r="E905" t="s">
        <v>30619</v>
      </c>
      <c r="F905">
        <v>8</v>
      </c>
    </row>
    <row r="906" spans="1:6" x14ac:dyDescent="0.25">
      <c r="A906" t="s">
        <v>53</v>
      </c>
      <c r="B906">
        <v>2013</v>
      </c>
      <c r="C906" t="s">
        <v>89</v>
      </c>
      <c r="D906" t="s">
        <v>39</v>
      </c>
      <c r="E906" t="s">
        <v>30620</v>
      </c>
      <c r="F906">
        <v>5</v>
      </c>
    </row>
    <row r="907" spans="1:6" x14ac:dyDescent="0.25">
      <c r="A907" t="s">
        <v>53</v>
      </c>
      <c r="B907">
        <v>2013</v>
      </c>
      <c r="C907" t="s">
        <v>89</v>
      </c>
      <c r="D907" t="s">
        <v>103</v>
      </c>
      <c r="E907" t="s">
        <v>30621</v>
      </c>
      <c r="F907">
        <v>41</v>
      </c>
    </row>
    <row r="908" spans="1:6" x14ac:dyDescent="0.25">
      <c r="A908" t="s">
        <v>53</v>
      </c>
      <c r="B908">
        <v>2014</v>
      </c>
      <c r="C908" t="s">
        <v>91</v>
      </c>
      <c r="D908" t="s">
        <v>38</v>
      </c>
      <c r="E908" t="s">
        <v>30622</v>
      </c>
      <c r="F908">
        <v>8</v>
      </c>
    </row>
    <row r="909" spans="1:6" x14ac:dyDescent="0.25">
      <c r="A909" t="s">
        <v>53</v>
      </c>
      <c r="B909">
        <v>2014</v>
      </c>
      <c r="C909" t="s">
        <v>91</v>
      </c>
      <c r="D909" t="s">
        <v>40</v>
      </c>
      <c r="E909" t="s">
        <v>30623</v>
      </c>
      <c r="F909">
        <v>10</v>
      </c>
    </row>
    <row r="910" spans="1:6" x14ac:dyDescent="0.25">
      <c r="A910" t="s">
        <v>53</v>
      </c>
      <c r="B910">
        <v>2014</v>
      </c>
      <c r="C910" t="s">
        <v>91</v>
      </c>
      <c r="D910" t="s">
        <v>102</v>
      </c>
      <c r="E910" t="s">
        <v>30624</v>
      </c>
      <c r="F910">
        <v>51</v>
      </c>
    </row>
    <row r="911" spans="1:6" x14ac:dyDescent="0.25">
      <c r="A911" t="s">
        <v>53</v>
      </c>
      <c r="B911">
        <v>2014</v>
      </c>
      <c r="C911" t="s">
        <v>91</v>
      </c>
      <c r="D911" t="s">
        <v>107</v>
      </c>
      <c r="E911" t="s">
        <v>30625</v>
      </c>
      <c r="F911">
        <v>41</v>
      </c>
    </row>
    <row r="912" spans="1:6" x14ac:dyDescent="0.25">
      <c r="A912" t="s">
        <v>53</v>
      </c>
      <c r="B912">
        <v>2014</v>
      </c>
      <c r="C912" t="s">
        <v>91</v>
      </c>
      <c r="D912" t="s">
        <v>39</v>
      </c>
      <c r="E912" t="s">
        <v>30626</v>
      </c>
      <c r="F912">
        <v>8</v>
      </c>
    </row>
    <row r="913" spans="1:6" x14ac:dyDescent="0.25">
      <c r="A913" t="s">
        <v>53</v>
      </c>
      <c r="B913">
        <v>2014</v>
      </c>
      <c r="C913" t="s">
        <v>91</v>
      </c>
      <c r="D913" t="s">
        <v>103</v>
      </c>
      <c r="E913" t="s">
        <v>30627</v>
      </c>
      <c r="F913">
        <v>268</v>
      </c>
    </row>
    <row r="914" spans="1:6" x14ac:dyDescent="0.25">
      <c r="A914" t="s">
        <v>53</v>
      </c>
      <c r="B914">
        <v>2014</v>
      </c>
      <c r="C914" t="s">
        <v>90</v>
      </c>
      <c r="D914" t="s">
        <v>38</v>
      </c>
      <c r="E914" t="s">
        <v>30628</v>
      </c>
      <c r="F914">
        <v>2</v>
      </c>
    </row>
    <row r="915" spans="1:6" x14ac:dyDescent="0.25">
      <c r="A915" t="s">
        <v>53</v>
      </c>
      <c r="B915">
        <v>2014</v>
      </c>
      <c r="C915" t="s">
        <v>90</v>
      </c>
      <c r="D915" t="s">
        <v>102</v>
      </c>
      <c r="E915" t="s">
        <v>30629</v>
      </c>
      <c r="F915">
        <v>4</v>
      </c>
    </row>
    <row r="916" spans="1:6" x14ac:dyDescent="0.25">
      <c r="A916" t="s">
        <v>53</v>
      </c>
      <c r="B916">
        <v>2014</v>
      </c>
      <c r="C916" t="s">
        <v>90</v>
      </c>
      <c r="D916" t="s">
        <v>107</v>
      </c>
      <c r="E916" t="s">
        <v>30630</v>
      </c>
      <c r="F916">
        <v>5</v>
      </c>
    </row>
    <row r="917" spans="1:6" x14ac:dyDescent="0.25">
      <c r="A917" t="s">
        <v>53</v>
      </c>
      <c r="B917">
        <v>2014</v>
      </c>
      <c r="C917" t="s">
        <v>90</v>
      </c>
      <c r="D917" t="s">
        <v>39</v>
      </c>
      <c r="E917" t="s">
        <v>30631</v>
      </c>
      <c r="F917">
        <v>1</v>
      </c>
    </row>
    <row r="918" spans="1:6" x14ac:dyDescent="0.25">
      <c r="A918" t="s">
        <v>53</v>
      </c>
      <c r="B918">
        <v>2014</v>
      </c>
      <c r="C918" t="s">
        <v>90</v>
      </c>
      <c r="D918" t="s">
        <v>103</v>
      </c>
      <c r="E918" t="s">
        <v>30632</v>
      </c>
      <c r="F918">
        <v>38</v>
      </c>
    </row>
    <row r="919" spans="1:6" x14ac:dyDescent="0.25">
      <c r="A919" t="s">
        <v>53</v>
      </c>
      <c r="B919">
        <v>2014</v>
      </c>
      <c r="C919" t="s">
        <v>88</v>
      </c>
      <c r="D919" t="s">
        <v>102</v>
      </c>
      <c r="E919" t="s">
        <v>30633</v>
      </c>
      <c r="F919">
        <v>5</v>
      </c>
    </row>
    <row r="920" spans="1:6" x14ac:dyDescent="0.25">
      <c r="A920" t="s">
        <v>53</v>
      </c>
      <c r="B920">
        <v>2014</v>
      </c>
      <c r="C920" t="s">
        <v>88</v>
      </c>
      <c r="D920" t="s">
        <v>107</v>
      </c>
      <c r="E920" t="s">
        <v>30634</v>
      </c>
      <c r="F920">
        <v>3</v>
      </c>
    </row>
    <row r="921" spans="1:6" x14ac:dyDescent="0.25">
      <c r="A921" t="s">
        <v>53</v>
      </c>
      <c r="B921">
        <v>2014</v>
      </c>
      <c r="C921" t="s">
        <v>88</v>
      </c>
      <c r="D921" t="s">
        <v>39</v>
      </c>
      <c r="E921" t="s">
        <v>30635</v>
      </c>
      <c r="F921">
        <v>3</v>
      </c>
    </row>
    <row r="922" spans="1:6" x14ac:dyDescent="0.25">
      <c r="A922" t="s">
        <v>53</v>
      </c>
      <c r="B922">
        <v>2014</v>
      </c>
      <c r="C922" t="s">
        <v>88</v>
      </c>
      <c r="D922" t="s">
        <v>103</v>
      </c>
      <c r="E922" t="s">
        <v>30636</v>
      </c>
      <c r="F922">
        <v>29</v>
      </c>
    </row>
    <row r="923" spans="1:6" x14ac:dyDescent="0.25">
      <c r="A923" t="s">
        <v>53</v>
      </c>
      <c r="B923">
        <v>2014</v>
      </c>
      <c r="C923" t="s">
        <v>89</v>
      </c>
      <c r="D923" t="s">
        <v>38</v>
      </c>
      <c r="E923" t="s">
        <v>30637</v>
      </c>
      <c r="F923">
        <v>2</v>
      </c>
    </row>
    <row r="924" spans="1:6" x14ac:dyDescent="0.25">
      <c r="A924" t="s">
        <v>53</v>
      </c>
      <c r="B924">
        <v>2014</v>
      </c>
      <c r="C924" t="s">
        <v>89</v>
      </c>
      <c r="D924" t="s">
        <v>40</v>
      </c>
      <c r="E924" t="s">
        <v>30638</v>
      </c>
      <c r="F924">
        <v>2</v>
      </c>
    </row>
    <row r="925" spans="1:6" x14ac:dyDescent="0.25">
      <c r="A925" t="s">
        <v>53</v>
      </c>
      <c r="B925">
        <v>2014</v>
      </c>
      <c r="C925" t="s">
        <v>89</v>
      </c>
      <c r="D925" t="s">
        <v>102</v>
      </c>
      <c r="E925" t="s">
        <v>30639</v>
      </c>
      <c r="F925">
        <v>5</v>
      </c>
    </row>
    <row r="926" spans="1:6" x14ac:dyDescent="0.25">
      <c r="A926" t="s">
        <v>53</v>
      </c>
      <c r="B926">
        <v>2014</v>
      </c>
      <c r="C926" t="s">
        <v>89</v>
      </c>
      <c r="D926" t="s">
        <v>107</v>
      </c>
      <c r="E926" t="s">
        <v>30640</v>
      </c>
      <c r="F926">
        <v>7</v>
      </c>
    </row>
    <row r="927" spans="1:6" x14ac:dyDescent="0.25">
      <c r="A927" t="s">
        <v>53</v>
      </c>
      <c r="B927">
        <v>2014</v>
      </c>
      <c r="C927" t="s">
        <v>89</v>
      </c>
      <c r="D927" t="s">
        <v>39</v>
      </c>
      <c r="E927" t="s">
        <v>30641</v>
      </c>
      <c r="F927">
        <v>7</v>
      </c>
    </row>
    <row r="928" spans="1:6" x14ac:dyDescent="0.25">
      <c r="A928" t="s">
        <v>53</v>
      </c>
      <c r="B928">
        <v>2014</v>
      </c>
      <c r="C928" t="s">
        <v>89</v>
      </c>
      <c r="D928" t="s">
        <v>103</v>
      </c>
      <c r="E928" t="s">
        <v>30642</v>
      </c>
      <c r="F928">
        <v>40</v>
      </c>
    </row>
    <row r="929" spans="1:6" x14ac:dyDescent="0.25">
      <c r="A929" t="s">
        <v>93</v>
      </c>
      <c r="B929">
        <v>2010</v>
      </c>
      <c r="C929" t="s">
        <v>91</v>
      </c>
      <c r="D929" t="s">
        <v>38</v>
      </c>
      <c r="E929" t="s">
        <v>30643</v>
      </c>
      <c r="F929">
        <v>15</v>
      </c>
    </row>
    <row r="930" spans="1:6" x14ac:dyDescent="0.25">
      <c r="A930" t="s">
        <v>93</v>
      </c>
      <c r="B930">
        <v>2010</v>
      </c>
      <c r="C930" t="s">
        <v>91</v>
      </c>
      <c r="D930" t="s">
        <v>40</v>
      </c>
      <c r="E930" t="s">
        <v>30644</v>
      </c>
      <c r="F930">
        <v>29</v>
      </c>
    </row>
    <row r="931" spans="1:6" x14ac:dyDescent="0.25">
      <c r="A931" t="s">
        <v>93</v>
      </c>
      <c r="B931">
        <v>2010</v>
      </c>
      <c r="C931" t="s">
        <v>91</v>
      </c>
      <c r="D931" t="s">
        <v>102</v>
      </c>
      <c r="E931" t="s">
        <v>30645</v>
      </c>
      <c r="F931">
        <v>108</v>
      </c>
    </row>
    <row r="932" spans="1:6" x14ac:dyDescent="0.25">
      <c r="A932" t="s">
        <v>93</v>
      </c>
      <c r="B932">
        <v>2010</v>
      </c>
      <c r="C932" t="s">
        <v>91</v>
      </c>
      <c r="D932" t="s">
        <v>107</v>
      </c>
      <c r="E932" t="s">
        <v>30646</v>
      </c>
      <c r="F932">
        <v>113</v>
      </c>
    </row>
    <row r="933" spans="1:6" x14ac:dyDescent="0.25">
      <c r="A933" t="s">
        <v>93</v>
      </c>
      <c r="B933">
        <v>2010</v>
      </c>
      <c r="C933" t="s">
        <v>91</v>
      </c>
      <c r="D933" t="s">
        <v>39</v>
      </c>
      <c r="E933" t="s">
        <v>30647</v>
      </c>
      <c r="F933">
        <v>78</v>
      </c>
    </row>
    <row r="934" spans="1:6" x14ac:dyDescent="0.25">
      <c r="A934" t="s">
        <v>93</v>
      </c>
      <c r="B934">
        <v>2010</v>
      </c>
      <c r="C934" t="s">
        <v>91</v>
      </c>
      <c r="D934" t="s">
        <v>103</v>
      </c>
      <c r="E934" t="s">
        <v>30648</v>
      </c>
      <c r="F934">
        <v>1108</v>
      </c>
    </row>
    <row r="935" spans="1:6" x14ac:dyDescent="0.25">
      <c r="A935" t="s">
        <v>93</v>
      </c>
      <c r="B935">
        <v>2010</v>
      </c>
      <c r="C935" t="s">
        <v>90</v>
      </c>
      <c r="D935" t="s">
        <v>38</v>
      </c>
      <c r="E935" t="s">
        <v>30649</v>
      </c>
      <c r="F935">
        <v>5</v>
      </c>
    </row>
    <row r="936" spans="1:6" x14ac:dyDescent="0.25">
      <c r="A936" t="s">
        <v>93</v>
      </c>
      <c r="B936">
        <v>2010</v>
      </c>
      <c r="C936" t="s">
        <v>90</v>
      </c>
      <c r="D936" t="s">
        <v>40</v>
      </c>
      <c r="E936" t="s">
        <v>30650</v>
      </c>
      <c r="F936">
        <v>4</v>
      </c>
    </row>
    <row r="937" spans="1:6" x14ac:dyDescent="0.25">
      <c r="A937" t="s">
        <v>93</v>
      </c>
      <c r="B937">
        <v>2010</v>
      </c>
      <c r="C937" t="s">
        <v>90</v>
      </c>
      <c r="D937" t="s">
        <v>102</v>
      </c>
      <c r="E937" t="s">
        <v>30651</v>
      </c>
      <c r="F937">
        <v>15</v>
      </c>
    </row>
    <row r="938" spans="1:6" x14ac:dyDescent="0.25">
      <c r="A938" t="s">
        <v>93</v>
      </c>
      <c r="B938">
        <v>2010</v>
      </c>
      <c r="C938" t="s">
        <v>90</v>
      </c>
      <c r="D938" t="s">
        <v>107</v>
      </c>
      <c r="E938" t="s">
        <v>30652</v>
      </c>
      <c r="F938">
        <v>16</v>
      </c>
    </row>
    <row r="939" spans="1:6" x14ac:dyDescent="0.25">
      <c r="A939" t="s">
        <v>93</v>
      </c>
      <c r="B939">
        <v>2010</v>
      </c>
      <c r="C939" t="s">
        <v>90</v>
      </c>
      <c r="D939" t="s">
        <v>39</v>
      </c>
      <c r="E939" t="s">
        <v>30653</v>
      </c>
      <c r="F939">
        <v>21</v>
      </c>
    </row>
    <row r="940" spans="1:6" x14ac:dyDescent="0.25">
      <c r="A940" t="s">
        <v>93</v>
      </c>
      <c r="B940">
        <v>2010</v>
      </c>
      <c r="C940" t="s">
        <v>90</v>
      </c>
      <c r="D940" t="s">
        <v>103</v>
      </c>
      <c r="E940" t="s">
        <v>30654</v>
      </c>
      <c r="F940">
        <v>250</v>
      </c>
    </row>
    <row r="941" spans="1:6" x14ac:dyDescent="0.25">
      <c r="A941" t="s">
        <v>93</v>
      </c>
      <c r="B941">
        <v>2010</v>
      </c>
      <c r="C941" t="s">
        <v>88</v>
      </c>
      <c r="D941" t="s">
        <v>38</v>
      </c>
      <c r="E941" t="s">
        <v>30655</v>
      </c>
      <c r="F941">
        <v>14</v>
      </c>
    </row>
    <row r="942" spans="1:6" x14ac:dyDescent="0.25">
      <c r="A942" t="s">
        <v>93</v>
      </c>
      <c r="B942">
        <v>2010</v>
      </c>
      <c r="C942" t="s">
        <v>88</v>
      </c>
      <c r="D942" t="s">
        <v>40</v>
      </c>
      <c r="E942" t="s">
        <v>30656</v>
      </c>
      <c r="F942">
        <v>9</v>
      </c>
    </row>
    <row r="943" spans="1:6" x14ac:dyDescent="0.25">
      <c r="A943" t="s">
        <v>93</v>
      </c>
      <c r="B943">
        <v>2010</v>
      </c>
      <c r="C943" t="s">
        <v>88</v>
      </c>
      <c r="D943" t="s">
        <v>102</v>
      </c>
      <c r="E943" t="s">
        <v>30657</v>
      </c>
      <c r="F943">
        <v>33</v>
      </c>
    </row>
    <row r="944" spans="1:6" x14ac:dyDescent="0.25">
      <c r="A944" t="s">
        <v>93</v>
      </c>
      <c r="B944">
        <v>2010</v>
      </c>
      <c r="C944" t="s">
        <v>88</v>
      </c>
      <c r="D944" t="s">
        <v>107</v>
      </c>
      <c r="E944" t="s">
        <v>30658</v>
      </c>
      <c r="F944">
        <v>31</v>
      </c>
    </row>
    <row r="945" spans="1:6" x14ac:dyDescent="0.25">
      <c r="A945" t="s">
        <v>93</v>
      </c>
      <c r="B945">
        <v>2010</v>
      </c>
      <c r="C945" t="s">
        <v>88</v>
      </c>
      <c r="D945" t="s">
        <v>39</v>
      </c>
      <c r="E945" t="s">
        <v>30659</v>
      </c>
      <c r="F945">
        <v>29</v>
      </c>
    </row>
    <row r="946" spans="1:6" x14ac:dyDescent="0.25">
      <c r="A946" t="s">
        <v>93</v>
      </c>
      <c r="B946">
        <v>2010</v>
      </c>
      <c r="C946" t="s">
        <v>88</v>
      </c>
      <c r="D946" t="s">
        <v>103</v>
      </c>
      <c r="E946" t="s">
        <v>30660</v>
      </c>
      <c r="F946">
        <v>254</v>
      </c>
    </row>
    <row r="947" spans="1:6" x14ac:dyDescent="0.25">
      <c r="A947" t="s">
        <v>93</v>
      </c>
      <c r="B947">
        <v>2010</v>
      </c>
      <c r="C947" t="s">
        <v>89</v>
      </c>
      <c r="D947" t="s">
        <v>38</v>
      </c>
      <c r="E947" t="s">
        <v>30661</v>
      </c>
      <c r="F947">
        <v>9</v>
      </c>
    </row>
    <row r="948" spans="1:6" x14ac:dyDescent="0.25">
      <c r="A948" t="s">
        <v>93</v>
      </c>
      <c r="B948">
        <v>2010</v>
      </c>
      <c r="C948" t="s">
        <v>89</v>
      </c>
      <c r="D948" t="s">
        <v>40</v>
      </c>
      <c r="E948" t="s">
        <v>30662</v>
      </c>
      <c r="F948">
        <v>4</v>
      </c>
    </row>
    <row r="949" spans="1:6" x14ac:dyDescent="0.25">
      <c r="A949" t="s">
        <v>93</v>
      </c>
      <c r="B949">
        <v>2010</v>
      </c>
      <c r="C949" t="s">
        <v>89</v>
      </c>
      <c r="D949" t="s">
        <v>102</v>
      </c>
      <c r="E949" t="s">
        <v>30663</v>
      </c>
      <c r="F949">
        <v>23</v>
      </c>
    </row>
    <row r="950" spans="1:6" x14ac:dyDescent="0.25">
      <c r="A950" t="s">
        <v>93</v>
      </c>
      <c r="B950">
        <v>2010</v>
      </c>
      <c r="C950" t="s">
        <v>89</v>
      </c>
      <c r="D950" t="s">
        <v>107</v>
      </c>
      <c r="E950" t="s">
        <v>30664</v>
      </c>
      <c r="F950">
        <v>17</v>
      </c>
    </row>
    <row r="951" spans="1:6" x14ac:dyDescent="0.25">
      <c r="A951" t="s">
        <v>93</v>
      </c>
      <c r="B951">
        <v>2010</v>
      </c>
      <c r="C951" t="s">
        <v>89</v>
      </c>
      <c r="D951" t="s">
        <v>39</v>
      </c>
      <c r="E951" t="s">
        <v>30665</v>
      </c>
      <c r="F951">
        <v>24</v>
      </c>
    </row>
    <row r="952" spans="1:6" x14ac:dyDescent="0.25">
      <c r="A952" t="s">
        <v>93</v>
      </c>
      <c r="B952">
        <v>2010</v>
      </c>
      <c r="C952" t="s">
        <v>89</v>
      </c>
      <c r="D952" t="s">
        <v>103</v>
      </c>
      <c r="E952" t="s">
        <v>30666</v>
      </c>
      <c r="F952">
        <v>192</v>
      </c>
    </row>
    <row r="953" spans="1:6" x14ac:dyDescent="0.25">
      <c r="A953" t="s">
        <v>93</v>
      </c>
      <c r="B953">
        <v>2011</v>
      </c>
      <c r="C953" t="s">
        <v>91</v>
      </c>
      <c r="D953" t="s">
        <v>38</v>
      </c>
      <c r="E953" t="s">
        <v>30667</v>
      </c>
      <c r="F953">
        <v>16</v>
      </c>
    </row>
    <row r="954" spans="1:6" x14ac:dyDescent="0.25">
      <c r="A954" t="s">
        <v>93</v>
      </c>
      <c r="B954">
        <v>2011</v>
      </c>
      <c r="C954" t="s">
        <v>91</v>
      </c>
      <c r="D954" t="s">
        <v>40</v>
      </c>
      <c r="E954" t="s">
        <v>30668</v>
      </c>
      <c r="F954">
        <v>17</v>
      </c>
    </row>
    <row r="955" spans="1:6" x14ac:dyDescent="0.25">
      <c r="A955" t="s">
        <v>93</v>
      </c>
      <c r="B955">
        <v>2011</v>
      </c>
      <c r="C955" t="s">
        <v>91</v>
      </c>
      <c r="D955" t="s">
        <v>102</v>
      </c>
      <c r="E955" t="s">
        <v>30669</v>
      </c>
      <c r="F955">
        <v>129</v>
      </c>
    </row>
    <row r="956" spans="1:6" x14ac:dyDescent="0.25">
      <c r="A956" t="s">
        <v>93</v>
      </c>
      <c r="B956">
        <v>2011</v>
      </c>
      <c r="C956" t="s">
        <v>91</v>
      </c>
      <c r="D956" t="s">
        <v>107</v>
      </c>
      <c r="E956" t="s">
        <v>30670</v>
      </c>
      <c r="F956">
        <v>113</v>
      </c>
    </row>
    <row r="957" spans="1:6" x14ac:dyDescent="0.25">
      <c r="A957" t="s">
        <v>93</v>
      </c>
      <c r="B957">
        <v>2011</v>
      </c>
      <c r="C957" t="s">
        <v>91</v>
      </c>
      <c r="D957" t="s">
        <v>39</v>
      </c>
      <c r="E957" t="s">
        <v>30671</v>
      </c>
      <c r="F957">
        <v>115</v>
      </c>
    </row>
    <row r="958" spans="1:6" x14ac:dyDescent="0.25">
      <c r="A958" t="s">
        <v>93</v>
      </c>
      <c r="B958">
        <v>2011</v>
      </c>
      <c r="C958" t="s">
        <v>91</v>
      </c>
      <c r="D958" t="s">
        <v>103</v>
      </c>
      <c r="E958" t="s">
        <v>30672</v>
      </c>
      <c r="F958">
        <v>1099</v>
      </c>
    </row>
    <row r="959" spans="1:6" x14ac:dyDescent="0.25">
      <c r="A959" t="s">
        <v>93</v>
      </c>
      <c r="B959">
        <v>2011</v>
      </c>
      <c r="C959" t="s">
        <v>90</v>
      </c>
      <c r="D959" t="s">
        <v>38</v>
      </c>
      <c r="E959" t="s">
        <v>30673</v>
      </c>
      <c r="F959">
        <v>7</v>
      </c>
    </row>
    <row r="960" spans="1:6" x14ac:dyDescent="0.25">
      <c r="A960" t="s">
        <v>93</v>
      </c>
      <c r="B960">
        <v>2011</v>
      </c>
      <c r="C960" t="s">
        <v>90</v>
      </c>
      <c r="D960" t="s">
        <v>40</v>
      </c>
      <c r="E960" t="s">
        <v>30674</v>
      </c>
      <c r="F960">
        <v>3</v>
      </c>
    </row>
    <row r="961" spans="1:6" x14ac:dyDescent="0.25">
      <c r="A961" t="s">
        <v>93</v>
      </c>
      <c r="B961">
        <v>2011</v>
      </c>
      <c r="C961" t="s">
        <v>90</v>
      </c>
      <c r="D961" t="s">
        <v>102</v>
      </c>
      <c r="E961" t="s">
        <v>30675</v>
      </c>
      <c r="F961">
        <v>21</v>
      </c>
    </row>
    <row r="962" spans="1:6" x14ac:dyDescent="0.25">
      <c r="A962" t="s">
        <v>93</v>
      </c>
      <c r="B962">
        <v>2011</v>
      </c>
      <c r="C962" t="s">
        <v>90</v>
      </c>
      <c r="D962" t="s">
        <v>107</v>
      </c>
      <c r="E962" t="s">
        <v>30676</v>
      </c>
      <c r="F962">
        <v>10</v>
      </c>
    </row>
    <row r="963" spans="1:6" x14ac:dyDescent="0.25">
      <c r="A963" t="s">
        <v>93</v>
      </c>
      <c r="B963">
        <v>2011</v>
      </c>
      <c r="C963" t="s">
        <v>90</v>
      </c>
      <c r="D963" t="s">
        <v>39</v>
      </c>
      <c r="E963" t="s">
        <v>30677</v>
      </c>
      <c r="F963">
        <v>29</v>
      </c>
    </row>
    <row r="964" spans="1:6" x14ac:dyDescent="0.25">
      <c r="A964" t="s">
        <v>93</v>
      </c>
      <c r="B964">
        <v>2011</v>
      </c>
      <c r="C964" t="s">
        <v>90</v>
      </c>
      <c r="D964" t="s">
        <v>103</v>
      </c>
      <c r="E964" t="s">
        <v>30678</v>
      </c>
      <c r="F964">
        <v>221</v>
      </c>
    </row>
    <row r="965" spans="1:6" x14ac:dyDescent="0.25">
      <c r="A965" t="s">
        <v>93</v>
      </c>
      <c r="B965">
        <v>2011</v>
      </c>
      <c r="C965" t="s">
        <v>88</v>
      </c>
      <c r="D965" t="s">
        <v>38</v>
      </c>
      <c r="E965" t="s">
        <v>30679</v>
      </c>
      <c r="F965">
        <v>8</v>
      </c>
    </row>
    <row r="966" spans="1:6" x14ac:dyDescent="0.25">
      <c r="A966" t="s">
        <v>93</v>
      </c>
      <c r="B966">
        <v>2011</v>
      </c>
      <c r="C966" t="s">
        <v>88</v>
      </c>
      <c r="D966" t="s">
        <v>40</v>
      </c>
      <c r="E966" t="s">
        <v>30680</v>
      </c>
      <c r="F966">
        <v>7</v>
      </c>
    </row>
    <row r="967" spans="1:6" x14ac:dyDescent="0.25">
      <c r="A967" t="s">
        <v>93</v>
      </c>
      <c r="B967">
        <v>2011</v>
      </c>
      <c r="C967" t="s">
        <v>88</v>
      </c>
      <c r="D967" t="s">
        <v>102</v>
      </c>
      <c r="E967" t="s">
        <v>30681</v>
      </c>
      <c r="F967">
        <v>32</v>
      </c>
    </row>
    <row r="968" spans="1:6" x14ac:dyDescent="0.25">
      <c r="A968" t="s">
        <v>93</v>
      </c>
      <c r="B968">
        <v>2011</v>
      </c>
      <c r="C968" t="s">
        <v>88</v>
      </c>
      <c r="D968" t="s">
        <v>107</v>
      </c>
      <c r="E968" t="s">
        <v>30682</v>
      </c>
      <c r="F968">
        <v>14</v>
      </c>
    </row>
    <row r="969" spans="1:6" x14ac:dyDescent="0.25">
      <c r="A969" t="s">
        <v>93</v>
      </c>
      <c r="B969">
        <v>2011</v>
      </c>
      <c r="C969" t="s">
        <v>88</v>
      </c>
      <c r="D969" t="s">
        <v>39</v>
      </c>
      <c r="E969" t="s">
        <v>30683</v>
      </c>
      <c r="F969">
        <v>47</v>
      </c>
    </row>
    <row r="970" spans="1:6" x14ac:dyDescent="0.25">
      <c r="A970" t="s">
        <v>93</v>
      </c>
      <c r="B970">
        <v>2011</v>
      </c>
      <c r="C970" t="s">
        <v>88</v>
      </c>
      <c r="D970" t="s">
        <v>103</v>
      </c>
      <c r="E970" t="s">
        <v>30684</v>
      </c>
      <c r="F970">
        <v>266</v>
      </c>
    </row>
    <row r="971" spans="1:6" x14ac:dyDescent="0.25">
      <c r="A971" t="s">
        <v>93</v>
      </c>
      <c r="B971">
        <v>2011</v>
      </c>
      <c r="C971" t="s">
        <v>89</v>
      </c>
      <c r="D971" t="s">
        <v>38</v>
      </c>
      <c r="E971" t="s">
        <v>30685</v>
      </c>
      <c r="F971">
        <v>5</v>
      </c>
    </row>
    <row r="972" spans="1:6" x14ac:dyDescent="0.25">
      <c r="A972" t="s">
        <v>93</v>
      </c>
      <c r="B972">
        <v>2011</v>
      </c>
      <c r="C972" t="s">
        <v>89</v>
      </c>
      <c r="D972" t="s">
        <v>40</v>
      </c>
      <c r="E972" t="s">
        <v>30686</v>
      </c>
      <c r="F972">
        <v>5</v>
      </c>
    </row>
    <row r="973" spans="1:6" x14ac:dyDescent="0.25">
      <c r="A973" t="s">
        <v>93</v>
      </c>
      <c r="B973">
        <v>2011</v>
      </c>
      <c r="C973" t="s">
        <v>89</v>
      </c>
      <c r="D973" t="s">
        <v>102</v>
      </c>
      <c r="E973" t="s">
        <v>30687</v>
      </c>
      <c r="F973">
        <v>20</v>
      </c>
    </row>
    <row r="974" spans="1:6" x14ac:dyDescent="0.25">
      <c r="A974" t="s">
        <v>93</v>
      </c>
      <c r="B974">
        <v>2011</v>
      </c>
      <c r="C974" t="s">
        <v>89</v>
      </c>
      <c r="D974" t="s">
        <v>107</v>
      </c>
      <c r="E974" t="s">
        <v>30688</v>
      </c>
      <c r="F974">
        <v>12</v>
      </c>
    </row>
    <row r="975" spans="1:6" x14ac:dyDescent="0.25">
      <c r="A975" t="s">
        <v>93</v>
      </c>
      <c r="B975">
        <v>2011</v>
      </c>
      <c r="C975" t="s">
        <v>89</v>
      </c>
      <c r="D975" t="s">
        <v>39</v>
      </c>
      <c r="E975" t="s">
        <v>30689</v>
      </c>
      <c r="F975">
        <v>27</v>
      </c>
    </row>
    <row r="976" spans="1:6" x14ac:dyDescent="0.25">
      <c r="A976" t="s">
        <v>93</v>
      </c>
      <c r="B976">
        <v>2011</v>
      </c>
      <c r="C976" t="s">
        <v>89</v>
      </c>
      <c r="D976" t="s">
        <v>103</v>
      </c>
      <c r="E976" t="s">
        <v>30690</v>
      </c>
      <c r="F976">
        <v>196</v>
      </c>
    </row>
    <row r="977" spans="1:6" x14ac:dyDescent="0.25">
      <c r="A977" t="s">
        <v>93</v>
      </c>
      <c r="B977">
        <v>2012</v>
      </c>
      <c r="C977" t="s">
        <v>91</v>
      </c>
      <c r="D977" t="s">
        <v>38</v>
      </c>
      <c r="E977" t="s">
        <v>30691</v>
      </c>
      <c r="F977">
        <v>33</v>
      </c>
    </row>
    <row r="978" spans="1:6" x14ac:dyDescent="0.25">
      <c r="A978" t="s">
        <v>93</v>
      </c>
      <c r="B978">
        <v>2012</v>
      </c>
      <c r="C978" t="s">
        <v>91</v>
      </c>
      <c r="D978" t="s">
        <v>40</v>
      </c>
      <c r="E978" t="s">
        <v>30692</v>
      </c>
      <c r="F978">
        <v>35</v>
      </c>
    </row>
    <row r="979" spans="1:6" x14ac:dyDescent="0.25">
      <c r="A979" t="s">
        <v>93</v>
      </c>
      <c r="B979">
        <v>2012</v>
      </c>
      <c r="C979" t="s">
        <v>91</v>
      </c>
      <c r="D979" t="s">
        <v>102</v>
      </c>
      <c r="E979" t="s">
        <v>30693</v>
      </c>
      <c r="F979">
        <v>144</v>
      </c>
    </row>
    <row r="980" spans="1:6" x14ac:dyDescent="0.25">
      <c r="A980" t="s">
        <v>93</v>
      </c>
      <c r="B980">
        <v>2012</v>
      </c>
      <c r="C980" t="s">
        <v>91</v>
      </c>
      <c r="D980" t="s">
        <v>107</v>
      </c>
      <c r="E980" t="s">
        <v>30694</v>
      </c>
      <c r="F980">
        <v>118</v>
      </c>
    </row>
    <row r="981" spans="1:6" x14ac:dyDescent="0.25">
      <c r="A981" t="s">
        <v>93</v>
      </c>
      <c r="B981">
        <v>2012</v>
      </c>
      <c r="C981" t="s">
        <v>91</v>
      </c>
      <c r="D981" t="s">
        <v>39</v>
      </c>
      <c r="E981" t="s">
        <v>30695</v>
      </c>
      <c r="F981">
        <v>95</v>
      </c>
    </row>
    <row r="982" spans="1:6" x14ac:dyDescent="0.25">
      <c r="A982" t="s">
        <v>93</v>
      </c>
      <c r="B982">
        <v>2012</v>
      </c>
      <c r="C982" t="s">
        <v>91</v>
      </c>
      <c r="D982" t="s">
        <v>103</v>
      </c>
      <c r="E982" t="s">
        <v>30696</v>
      </c>
      <c r="F982">
        <v>1036</v>
      </c>
    </row>
    <row r="983" spans="1:6" x14ac:dyDescent="0.25">
      <c r="A983" t="s">
        <v>93</v>
      </c>
      <c r="B983">
        <v>2012</v>
      </c>
      <c r="C983" t="s">
        <v>90</v>
      </c>
      <c r="D983" t="s">
        <v>38</v>
      </c>
      <c r="E983" t="s">
        <v>30697</v>
      </c>
      <c r="F983">
        <v>9</v>
      </c>
    </row>
    <row r="984" spans="1:6" x14ac:dyDescent="0.25">
      <c r="A984" t="s">
        <v>93</v>
      </c>
      <c r="B984">
        <v>2012</v>
      </c>
      <c r="C984" t="s">
        <v>90</v>
      </c>
      <c r="D984" t="s">
        <v>40</v>
      </c>
      <c r="E984" t="s">
        <v>30698</v>
      </c>
      <c r="F984">
        <v>3</v>
      </c>
    </row>
    <row r="985" spans="1:6" x14ac:dyDescent="0.25">
      <c r="A985" t="s">
        <v>93</v>
      </c>
      <c r="B985">
        <v>2012</v>
      </c>
      <c r="C985" t="s">
        <v>90</v>
      </c>
      <c r="D985" t="s">
        <v>102</v>
      </c>
      <c r="E985" t="s">
        <v>30699</v>
      </c>
      <c r="F985">
        <v>22</v>
      </c>
    </row>
    <row r="986" spans="1:6" x14ac:dyDescent="0.25">
      <c r="A986" t="s">
        <v>93</v>
      </c>
      <c r="B986">
        <v>2012</v>
      </c>
      <c r="C986" t="s">
        <v>90</v>
      </c>
      <c r="D986" t="s">
        <v>107</v>
      </c>
      <c r="E986" t="s">
        <v>30700</v>
      </c>
      <c r="F986">
        <v>16</v>
      </c>
    </row>
    <row r="987" spans="1:6" x14ac:dyDescent="0.25">
      <c r="A987" t="s">
        <v>93</v>
      </c>
      <c r="B987">
        <v>2012</v>
      </c>
      <c r="C987" t="s">
        <v>90</v>
      </c>
      <c r="D987" t="s">
        <v>39</v>
      </c>
      <c r="E987" t="s">
        <v>30701</v>
      </c>
      <c r="F987">
        <v>23</v>
      </c>
    </row>
    <row r="988" spans="1:6" x14ac:dyDescent="0.25">
      <c r="A988" t="s">
        <v>93</v>
      </c>
      <c r="B988">
        <v>2012</v>
      </c>
      <c r="C988" t="s">
        <v>90</v>
      </c>
      <c r="D988" t="s">
        <v>103</v>
      </c>
      <c r="E988" t="s">
        <v>30702</v>
      </c>
      <c r="F988">
        <v>210</v>
      </c>
    </row>
    <row r="989" spans="1:6" x14ac:dyDescent="0.25">
      <c r="A989" t="s">
        <v>93</v>
      </c>
      <c r="B989">
        <v>2012</v>
      </c>
      <c r="C989" t="s">
        <v>88</v>
      </c>
      <c r="D989" t="s">
        <v>38</v>
      </c>
      <c r="E989" t="s">
        <v>30703</v>
      </c>
      <c r="F989">
        <v>8</v>
      </c>
    </row>
    <row r="990" spans="1:6" x14ac:dyDescent="0.25">
      <c r="A990" t="s">
        <v>93</v>
      </c>
      <c r="B990">
        <v>2012</v>
      </c>
      <c r="C990" t="s">
        <v>88</v>
      </c>
      <c r="D990" t="s">
        <v>40</v>
      </c>
      <c r="E990" t="s">
        <v>30704</v>
      </c>
      <c r="F990">
        <v>10</v>
      </c>
    </row>
    <row r="991" spans="1:6" x14ac:dyDescent="0.25">
      <c r="A991" t="s">
        <v>93</v>
      </c>
      <c r="B991">
        <v>2012</v>
      </c>
      <c r="C991" t="s">
        <v>88</v>
      </c>
      <c r="D991" t="s">
        <v>102</v>
      </c>
      <c r="E991" t="s">
        <v>30705</v>
      </c>
      <c r="F991">
        <v>37</v>
      </c>
    </row>
    <row r="992" spans="1:6" x14ac:dyDescent="0.25">
      <c r="A992" t="s">
        <v>93</v>
      </c>
      <c r="B992">
        <v>2012</v>
      </c>
      <c r="C992" t="s">
        <v>88</v>
      </c>
      <c r="D992" t="s">
        <v>107</v>
      </c>
      <c r="E992" t="s">
        <v>30706</v>
      </c>
      <c r="F992">
        <v>39</v>
      </c>
    </row>
    <row r="993" spans="1:6" x14ac:dyDescent="0.25">
      <c r="A993" t="s">
        <v>93</v>
      </c>
      <c r="B993">
        <v>2012</v>
      </c>
      <c r="C993" t="s">
        <v>88</v>
      </c>
      <c r="D993" t="s">
        <v>39</v>
      </c>
      <c r="E993" t="s">
        <v>30707</v>
      </c>
      <c r="F993">
        <v>33</v>
      </c>
    </row>
    <row r="994" spans="1:6" x14ac:dyDescent="0.25">
      <c r="A994" t="s">
        <v>93</v>
      </c>
      <c r="B994">
        <v>2012</v>
      </c>
      <c r="C994" t="s">
        <v>88</v>
      </c>
      <c r="D994" t="s">
        <v>103</v>
      </c>
      <c r="E994" t="s">
        <v>30708</v>
      </c>
      <c r="F994">
        <v>244</v>
      </c>
    </row>
    <row r="995" spans="1:6" x14ac:dyDescent="0.25">
      <c r="A995" t="s">
        <v>93</v>
      </c>
      <c r="B995">
        <v>2012</v>
      </c>
      <c r="C995" t="s">
        <v>89</v>
      </c>
      <c r="D995" t="s">
        <v>38</v>
      </c>
      <c r="E995" t="s">
        <v>30709</v>
      </c>
      <c r="F995">
        <v>2</v>
      </c>
    </row>
    <row r="996" spans="1:6" x14ac:dyDescent="0.25">
      <c r="A996" t="s">
        <v>93</v>
      </c>
      <c r="B996">
        <v>2012</v>
      </c>
      <c r="C996" t="s">
        <v>89</v>
      </c>
      <c r="D996" t="s">
        <v>40</v>
      </c>
      <c r="E996" t="s">
        <v>30710</v>
      </c>
      <c r="F996">
        <v>7</v>
      </c>
    </row>
    <row r="997" spans="1:6" x14ac:dyDescent="0.25">
      <c r="A997" t="s">
        <v>93</v>
      </c>
      <c r="B997">
        <v>2012</v>
      </c>
      <c r="C997" t="s">
        <v>89</v>
      </c>
      <c r="D997" t="s">
        <v>102</v>
      </c>
      <c r="E997" t="s">
        <v>30711</v>
      </c>
      <c r="F997">
        <v>19</v>
      </c>
    </row>
    <row r="998" spans="1:6" x14ac:dyDescent="0.25">
      <c r="A998" t="s">
        <v>93</v>
      </c>
      <c r="B998">
        <v>2012</v>
      </c>
      <c r="C998" t="s">
        <v>89</v>
      </c>
      <c r="D998" t="s">
        <v>107</v>
      </c>
      <c r="E998" t="s">
        <v>30712</v>
      </c>
      <c r="F998">
        <v>21</v>
      </c>
    </row>
    <row r="999" spans="1:6" x14ac:dyDescent="0.25">
      <c r="A999" t="s">
        <v>93</v>
      </c>
      <c r="B999">
        <v>2012</v>
      </c>
      <c r="C999" t="s">
        <v>89</v>
      </c>
      <c r="D999" t="s">
        <v>39</v>
      </c>
      <c r="E999" t="s">
        <v>30713</v>
      </c>
      <c r="F999">
        <v>13</v>
      </c>
    </row>
    <row r="1000" spans="1:6" x14ac:dyDescent="0.25">
      <c r="A1000" t="s">
        <v>93</v>
      </c>
      <c r="B1000">
        <v>2012</v>
      </c>
      <c r="C1000" t="s">
        <v>89</v>
      </c>
      <c r="D1000" t="s">
        <v>103</v>
      </c>
      <c r="E1000" t="s">
        <v>30714</v>
      </c>
      <c r="F1000">
        <v>190</v>
      </c>
    </row>
    <row r="1001" spans="1:6" x14ac:dyDescent="0.25">
      <c r="A1001" t="s">
        <v>93</v>
      </c>
      <c r="B1001">
        <v>2013</v>
      </c>
      <c r="C1001" t="s">
        <v>91</v>
      </c>
      <c r="D1001" t="s">
        <v>38</v>
      </c>
      <c r="E1001" t="s">
        <v>30715</v>
      </c>
      <c r="F1001">
        <v>51</v>
      </c>
    </row>
    <row r="1002" spans="1:6" x14ac:dyDescent="0.25">
      <c r="A1002" t="s">
        <v>93</v>
      </c>
      <c r="B1002">
        <v>2013</v>
      </c>
      <c r="C1002" t="s">
        <v>91</v>
      </c>
      <c r="D1002" t="s">
        <v>40</v>
      </c>
      <c r="E1002" t="s">
        <v>30716</v>
      </c>
      <c r="F1002">
        <v>31</v>
      </c>
    </row>
    <row r="1003" spans="1:6" x14ac:dyDescent="0.25">
      <c r="A1003" t="s">
        <v>93</v>
      </c>
      <c r="B1003">
        <v>2013</v>
      </c>
      <c r="C1003" t="s">
        <v>91</v>
      </c>
      <c r="D1003" t="s">
        <v>102</v>
      </c>
      <c r="E1003" t="s">
        <v>30717</v>
      </c>
      <c r="F1003">
        <v>146</v>
      </c>
    </row>
    <row r="1004" spans="1:6" x14ac:dyDescent="0.25">
      <c r="A1004" t="s">
        <v>93</v>
      </c>
      <c r="B1004">
        <v>2013</v>
      </c>
      <c r="C1004" t="s">
        <v>91</v>
      </c>
      <c r="D1004" t="s">
        <v>107</v>
      </c>
      <c r="E1004" t="s">
        <v>30718</v>
      </c>
      <c r="F1004">
        <v>143</v>
      </c>
    </row>
    <row r="1005" spans="1:6" x14ac:dyDescent="0.25">
      <c r="A1005" t="s">
        <v>93</v>
      </c>
      <c r="B1005">
        <v>2013</v>
      </c>
      <c r="C1005" t="s">
        <v>91</v>
      </c>
      <c r="D1005" t="s">
        <v>39</v>
      </c>
      <c r="E1005" t="s">
        <v>30719</v>
      </c>
      <c r="F1005">
        <v>99</v>
      </c>
    </row>
    <row r="1006" spans="1:6" x14ac:dyDescent="0.25">
      <c r="A1006" t="s">
        <v>93</v>
      </c>
      <c r="B1006">
        <v>2013</v>
      </c>
      <c r="C1006" t="s">
        <v>91</v>
      </c>
      <c r="D1006" t="s">
        <v>103</v>
      </c>
      <c r="E1006" t="s">
        <v>30720</v>
      </c>
      <c r="F1006">
        <v>994</v>
      </c>
    </row>
    <row r="1007" spans="1:6" x14ac:dyDescent="0.25">
      <c r="A1007" t="s">
        <v>93</v>
      </c>
      <c r="B1007">
        <v>2013</v>
      </c>
      <c r="C1007" t="s">
        <v>90</v>
      </c>
      <c r="D1007" t="s">
        <v>38</v>
      </c>
      <c r="E1007" t="s">
        <v>30721</v>
      </c>
      <c r="F1007">
        <v>9</v>
      </c>
    </row>
    <row r="1008" spans="1:6" x14ac:dyDescent="0.25">
      <c r="A1008" t="s">
        <v>93</v>
      </c>
      <c r="B1008">
        <v>2013</v>
      </c>
      <c r="C1008" t="s">
        <v>90</v>
      </c>
      <c r="D1008" t="s">
        <v>40</v>
      </c>
      <c r="E1008" t="s">
        <v>30722</v>
      </c>
      <c r="F1008">
        <v>9</v>
      </c>
    </row>
    <row r="1009" spans="1:6" x14ac:dyDescent="0.25">
      <c r="A1009" t="s">
        <v>93</v>
      </c>
      <c r="B1009">
        <v>2013</v>
      </c>
      <c r="C1009" t="s">
        <v>90</v>
      </c>
      <c r="D1009" t="s">
        <v>102</v>
      </c>
      <c r="E1009" t="s">
        <v>30723</v>
      </c>
      <c r="F1009">
        <v>22</v>
      </c>
    </row>
    <row r="1010" spans="1:6" x14ac:dyDescent="0.25">
      <c r="A1010" t="s">
        <v>93</v>
      </c>
      <c r="B1010">
        <v>2013</v>
      </c>
      <c r="C1010" t="s">
        <v>90</v>
      </c>
      <c r="D1010" t="s">
        <v>107</v>
      </c>
      <c r="E1010" t="s">
        <v>30724</v>
      </c>
      <c r="F1010">
        <v>24</v>
      </c>
    </row>
    <row r="1011" spans="1:6" x14ac:dyDescent="0.25">
      <c r="A1011" t="s">
        <v>93</v>
      </c>
      <c r="B1011">
        <v>2013</v>
      </c>
      <c r="C1011" t="s">
        <v>90</v>
      </c>
      <c r="D1011" t="s">
        <v>39</v>
      </c>
      <c r="E1011" t="s">
        <v>30725</v>
      </c>
      <c r="F1011">
        <v>19</v>
      </c>
    </row>
    <row r="1012" spans="1:6" x14ac:dyDescent="0.25">
      <c r="A1012" t="s">
        <v>93</v>
      </c>
      <c r="B1012">
        <v>2013</v>
      </c>
      <c r="C1012" t="s">
        <v>90</v>
      </c>
      <c r="D1012" t="s">
        <v>103</v>
      </c>
      <c r="E1012" t="s">
        <v>30726</v>
      </c>
      <c r="F1012">
        <v>181</v>
      </c>
    </row>
    <row r="1013" spans="1:6" x14ac:dyDescent="0.25">
      <c r="A1013" t="s">
        <v>93</v>
      </c>
      <c r="B1013">
        <v>2013</v>
      </c>
      <c r="C1013" t="s">
        <v>88</v>
      </c>
      <c r="D1013" t="s">
        <v>38</v>
      </c>
      <c r="E1013" t="s">
        <v>30727</v>
      </c>
      <c r="F1013">
        <v>18</v>
      </c>
    </row>
    <row r="1014" spans="1:6" x14ac:dyDescent="0.25">
      <c r="A1014" t="s">
        <v>93</v>
      </c>
      <c r="B1014">
        <v>2013</v>
      </c>
      <c r="C1014" t="s">
        <v>88</v>
      </c>
      <c r="D1014" t="s">
        <v>40</v>
      </c>
      <c r="E1014" t="s">
        <v>30728</v>
      </c>
      <c r="F1014">
        <v>17</v>
      </c>
    </row>
    <row r="1015" spans="1:6" x14ac:dyDescent="0.25">
      <c r="A1015" t="s">
        <v>93</v>
      </c>
      <c r="B1015">
        <v>2013</v>
      </c>
      <c r="C1015" t="s">
        <v>88</v>
      </c>
      <c r="D1015" t="s">
        <v>102</v>
      </c>
      <c r="E1015" t="s">
        <v>30729</v>
      </c>
      <c r="F1015">
        <v>29</v>
      </c>
    </row>
    <row r="1016" spans="1:6" x14ac:dyDescent="0.25">
      <c r="A1016" t="s">
        <v>93</v>
      </c>
      <c r="B1016">
        <v>2013</v>
      </c>
      <c r="C1016" t="s">
        <v>88</v>
      </c>
      <c r="D1016" t="s">
        <v>107</v>
      </c>
      <c r="E1016" t="s">
        <v>30730</v>
      </c>
      <c r="F1016">
        <v>32</v>
      </c>
    </row>
    <row r="1017" spans="1:6" x14ac:dyDescent="0.25">
      <c r="A1017" t="s">
        <v>93</v>
      </c>
      <c r="B1017">
        <v>2013</v>
      </c>
      <c r="C1017" t="s">
        <v>88</v>
      </c>
      <c r="D1017" t="s">
        <v>39</v>
      </c>
      <c r="E1017" t="s">
        <v>30731</v>
      </c>
      <c r="F1017">
        <v>28</v>
      </c>
    </row>
    <row r="1018" spans="1:6" x14ac:dyDescent="0.25">
      <c r="A1018" t="s">
        <v>93</v>
      </c>
      <c r="B1018">
        <v>2013</v>
      </c>
      <c r="C1018" t="s">
        <v>88</v>
      </c>
      <c r="D1018" t="s">
        <v>103</v>
      </c>
      <c r="E1018" t="s">
        <v>30732</v>
      </c>
      <c r="F1018">
        <v>242</v>
      </c>
    </row>
    <row r="1019" spans="1:6" x14ac:dyDescent="0.25">
      <c r="A1019" t="s">
        <v>93</v>
      </c>
      <c r="B1019">
        <v>2013</v>
      </c>
      <c r="C1019" t="s">
        <v>89</v>
      </c>
      <c r="D1019" t="s">
        <v>38</v>
      </c>
      <c r="E1019" t="s">
        <v>30733</v>
      </c>
      <c r="F1019">
        <v>18</v>
      </c>
    </row>
    <row r="1020" spans="1:6" x14ac:dyDescent="0.25">
      <c r="A1020" t="s">
        <v>93</v>
      </c>
      <c r="B1020">
        <v>2013</v>
      </c>
      <c r="C1020" t="s">
        <v>89</v>
      </c>
      <c r="D1020" t="s">
        <v>40</v>
      </c>
      <c r="E1020" t="s">
        <v>30734</v>
      </c>
      <c r="F1020">
        <v>8</v>
      </c>
    </row>
    <row r="1021" spans="1:6" x14ac:dyDescent="0.25">
      <c r="A1021" t="s">
        <v>93</v>
      </c>
      <c r="B1021">
        <v>2013</v>
      </c>
      <c r="C1021" t="s">
        <v>89</v>
      </c>
      <c r="D1021" t="s">
        <v>102</v>
      </c>
      <c r="E1021" t="s">
        <v>30735</v>
      </c>
      <c r="F1021">
        <v>20</v>
      </c>
    </row>
    <row r="1022" spans="1:6" x14ac:dyDescent="0.25">
      <c r="A1022" t="s">
        <v>93</v>
      </c>
      <c r="B1022">
        <v>2013</v>
      </c>
      <c r="C1022" t="s">
        <v>89</v>
      </c>
      <c r="D1022" t="s">
        <v>107</v>
      </c>
      <c r="E1022" t="s">
        <v>30736</v>
      </c>
      <c r="F1022">
        <v>29</v>
      </c>
    </row>
    <row r="1023" spans="1:6" x14ac:dyDescent="0.25">
      <c r="A1023" t="s">
        <v>93</v>
      </c>
      <c r="B1023">
        <v>2013</v>
      </c>
      <c r="C1023" t="s">
        <v>89</v>
      </c>
      <c r="D1023" t="s">
        <v>39</v>
      </c>
      <c r="E1023" t="s">
        <v>30737</v>
      </c>
      <c r="F1023">
        <v>21</v>
      </c>
    </row>
    <row r="1024" spans="1:6" x14ac:dyDescent="0.25">
      <c r="A1024" t="s">
        <v>93</v>
      </c>
      <c r="B1024">
        <v>2013</v>
      </c>
      <c r="C1024" t="s">
        <v>89</v>
      </c>
      <c r="D1024" t="s">
        <v>103</v>
      </c>
      <c r="E1024" t="s">
        <v>30738</v>
      </c>
      <c r="F1024">
        <v>189</v>
      </c>
    </row>
    <row r="1025" spans="1:6" x14ac:dyDescent="0.25">
      <c r="A1025" t="s">
        <v>93</v>
      </c>
      <c r="B1025">
        <v>2014</v>
      </c>
      <c r="C1025" t="s">
        <v>91</v>
      </c>
      <c r="D1025" t="s">
        <v>38</v>
      </c>
      <c r="E1025" t="s">
        <v>30739</v>
      </c>
      <c r="F1025">
        <v>45</v>
      </c>
    </row>
    <row r="1026" spans="1:6" x14ac:dyDescent="0.25">
      <c r="A1026" t="s">
        <v>93</v>
      </c>
      <c r="B1026">
        <v>2014</v>
      </c>
      <c r="C1026" t="s">
        <v>91</v>
      </c>
      <c r="D1026" t="s">
        <v>40</v>
      </c>
      <c r="E1026" t="s">
        <v>30740</v>
      </c>
      <c r="F1026">
        <v>30</v>
      </c>
    </row>
    <row r="1027" spans="1:6" x14ac:dyDescent="0.25">
      <c r="A1027" t="s">
        <v>93</v>
      </c>
      <c r="B1027">
        <v>2014</v>
      </c>
      <c r="C1027" t="s">
        <v>91</v>
      </c>
      <c r="D1027" t="s">
        <v>102</v>
      </c>
      <c r="E1027" t="s">
        <v>30741</v>
      </c>
      <c r="F1027">
        <v>137</v>
      </c>
    </row>
    <row r="1028" spans="1:6" x14ac:dyDescent="0.25">
      <c r="A1028" t="s">
        <v>93</v>
      </c>
      <c r="B1028">
        <v>2014</v>
      </c>
      <c r="C1028" t="s">
        <v>91</v>
      </c>
      <c r="D1028" t="s">
        <v>107</v>
      </c>
      <c r="E1028" t="s">
        <v>30742</v>
      </c>
      <c r="F1028">
        <v>159</v>
      </c>
    </row>
    <row r="1029" spans="1:6" x14ac:dyDescent="0.25">
      <c r="A1029" t="s">
        <v>93</v>
      </c>
      <c r="B1029">
        <v>2014</v>
      </c>
      <c r="C1029" t="s">
        <v>91</v>
      </c>
      <c r="D1029" t="s">
        <v>39</v>
      </c>
      <c r="E1029" t="s">
        <v>30743</v>
      </c>
      <c r="F1029">
        <v>104</v>
      </c>
    </row>
    <row r="1030" spans="1:6" x14ac:dyDescent="0.25">
      <c r="A1030" t="s">
        <v>93</v>
      </c>
      <c r="B1030">
        <v>2014</v>
      </c>
      <c r="C1030" t="s">
        <v>91</v>
      </c>
      <c r="D1030" t="s">
        <v>103</v>
      </c>
      <c r="E1030" t="s">
        <v>30744</v>
      </c>
      <c r="F1030">
        <v>989</v>
      </c>
    </row>
    <row r="1031" spans="1:6" x14ac:dyDescent="0.25">
      <c r="A1031" t="s">
        <v>93</v>
      </c>
      <c r="B1031">
        <v>2014</v>
      </c>
      <c r="C1031" t="s">
        <v>90</v>
      </c>
      <c r="D1031" t="s">
        <v>38</v>
      </c>
      <c r="E1031" t="s">
        <v>30745</v>
      </c>
      <c r="F1031">
        <v>11</v>
      </c>
    </row>
    <row r="1032" spans="1:6" x14ac:dyDescent="0.25">
      <c r="A1032" t="s">
        <v>93</v>
      </c>
      <c r="B1032">
        <v>2014</v>
      </c>
      <c r="C1032" t="s">
        <v>90</v>
      </c>
      <c r="D1032" t="s">
        <v>40</v>
      </c>
      <c r="E1032" t="s">
        <v>30746</v>
      </c>
      <c r="F1032">
        <v>8</v>
      </c>
    </row>
    <row r="1033" spans="1:6" x14ac:dyDescent="0.25">
      <c r="A1033" t="s">
        <v>93</v>
      </c>
      <c r="B1033">
        <v>2014</v>
      </c>
      <c r="C1033" t="s">
        <v>90</v>
      </c>
      <c r="D1033" t="s">
        <v>102</v>
      </c>
      <c r="E1033" t="s">
        <v>30747</v>
      </c>
      <c r="F1033">
        <v>20</v>
      </c>
    </row>
    <row r="1034" spans="1:6" x14ac:dyDescent="0.25">
      <c r="A1034" t="s">
        <v>93</v>
      </c>
      <c r="B1034">
        <v>2014</v>
      </c>
      <c r="C1034" t="s">
        <v>90</v>
      </c>
      <c r="D1034" t="s">
        <v>107</v>
      </c>
      <c r="E1034" t="s">
        <v>30748</v>
      </c>
      <c r="F1034">
        <v>28</v>
      </c>
    </row>
    <row r="1035" spans="1:6" x14ac:dyDescent="0.25">
      <c r="A1035" t="s">
        <v>93</v>
      </c>
      <c r="B1035">
        <v>2014</v>
      </c>
      <c r="C1035" t="s">
        <v>90</v>
      </c>
      <c r="D1035" t="s">
        <v>39</v>
      </c>
      <c r="E1035" t="s">
        <v>30749</v>
      </c>
      <c r="F1035">
        <v>15</v>
      </c>
    </row>
    <row r="1036" spans="1:6" x14ac:dyDescent="0.25">
      <c r="A1036" t="s">
        <v>93</v>
      </c>
      <c r="B1036">
        <v>2014</v>
      </c>
      <c r="C1036" t="s">
        <v>90</v>
      </c>
      <c r="D1036" t="s">
        <v>103</v>
      </c>
      <c r="E1036" t="s">
        <v>30750</v>
      </c>
      <c r="F1036">
        <v>173</v>
      </c>
    </row>
    <row r="1037" spans="1:6" x14ac:dyDescent="0.25">
      <c r="A1037" t="s">
        <v>93</v>
      </c>
      <c r="B1037">
        <v>2014</v>
      </c>
      <c r="C1037" t="s">
        <v>88</v>
      </c>
      <c r="D1037" t="s">
        <v>38</v>
      </c>
      <c r="E1037" t="s">
        <v>30751</v>
      </c>
      <c r="F1037">
        <v>13</v>
      </c>
    </row>
    <row r="1038" spans="1:6" x14ac:dyDescent="0.25">
      <c r="A1038" t="s">
        <v>93</v>
      </c>
      <c r="B1038">
        <v>2014</v>
      </c>
      <c r="C1038" t="s">
        <v>88</v>
      </c>
      <c r="D1038" t="s">
        <v>40</v>
      </c>
      <c r="E1038" t="s">
        <v>30752</v>
      </c>
      <c r="F1038">
        <v>18</v>
      </c>
    </row>
    <row r="1039" spans="1:6" x14ac:dyDescent="0.25">
      <c r="A1039" t="s">
        <v>93</v>
      </c>
      <c r="B1039">
        <v>2014</v>
      </c>
      <c r="C1039" t="s">
        <v>88</v>
      </c>
      <c r="D1039" t="s">
        <v>102</v>
      </c>
      <c r="E1039" t="s">
        <v>30753</v>
      </c>
      <c r="F1039">
        <v>31</v>
      </c>
    </row>
    <row r="1040" spans="1:6" x14ac:dyDescent="0.25">
      <c r="A1040" t="s">
        <v>93</v>
      </c>
      <c r="B1040">
        <v>2014</v>
      </c>
      <c r="C1040" t="s">
        <v>88</v>
      </c>
      <c r="D1040" t="s">
        <v>107</v>
      </c>
      <c r="E1040" t="s">
        <v>30754</v>
      </c>
      <c r="F1040">
        <v>21</v>
      </c>
    </row>
    <row r="1041" spans="1:6" x14ac:dyDescent="0.25">
      <c r="A1041" t="s">
        <v>93</v>
      </c>
      <c r="B1041">
        <v>2014</v>
      </c>
      <c r="C1041" t="s">
        <v>88</v>
      </c>
      <c r="D1041" t="s">
        <v>39</v>
      </c>
      <c r="E1041" t="s">
        <v>30755</v>
      </c>
      <c r="F1041">
        <v>30</v>
      </c>
    </row>
    <row r="1042" spans="1:6" x14ac:dyDescent="0.25">
      <c r="A1042" t="s">
        <v>93</v>
      </c>
      <c r="B1042">
        <v>2014</v>
      </c>
      <c r="C1042" t="s">
        <v>88</v>
      </c>
      <c r="D1042" t="s">
        <v>103</v>
      </c>
      <c r="E1042" t="s">
        <v>30756</v>
      </c>
      <c r="F1042">
        <v>246</v>
      </c>
    </row>
    <row r="1043" spans="1:6" x14ac:dyDescent="0.25">
      <c r="A1043" t="s">
        <v>93</v>
      </c>
      <c r="B1043">
        <v>2014</v>
      </c>
      <c r="C1043" t="s">
        <v>89</v>
      </c>
      <c r="D1043" t="s">
        <v>38</v>
      </c>
      <c r="E1043" t="s">
        <v>30757</v>
      </c>
      <c r="F1043">
        <v>9</v>
      </c>
    </row>
    <row r="1044" spans="1:6" x14ac:dyDescent="0.25">
      <c r="A1044" t="s">
        <v>93</v>
      </c>
      <c r="B1044">
        <v>2014</v>
      </c>
      <c r="C1044" t="s">
        <v>89</v>
      </c>
      <c r="D1044" t="s">
        <v>40</v>
      </c>
      <c r="E1044" t="s">
        <v>30758</v>
      </c>
      <c r="F1044">
        <v>15</v>
      </c>
    </row>
    <row r="1045" spans="1:6" x14ac:dyDescent="0.25">
      <c r="A1045" t="s">
        <v>93</v>
      </c>
      <c r="B1045">
        <v>2014</v>
      </c>
      <c r="C1045" t="s">
        <v>89</v>
      </c>
      <c r="D1045" t="s">
        <v>102</v>
      </c>
      <c r="E1045" t="s">
        <v>30759</v>
      </c>
      <c r="F1045">
        <v>20</v>
      </c>
    </row>
    <row r="1046" spans="1:6" x14ac:dyDescent="0.25">
      <c r="A1046" t="s">
        <v>93</v>
      </c>
      <c r="B1046">
        <v>2014</v>
      </c>
      <c r="C1046" t="s">
        <v>89</v>
      </c>
      <c r="D1046" t="s">
        <v>107</v>
      </c>
      <c r="E1046" t="s">
        <v>30760</v>
      </c>
      <c r="F1046">
        <v>16</v>
      </c>
    </row>
    <row r="1047" spans="1:6" x14ac:dyDescent="0.25">
      <c r="A1047" t="s">
        <v>93</v>
      </c>
      <c r="B1047">
        <v>2014</v>
      </c>
      <c r="C1047" t="s">
        <v>89</v>
      </c>
      <c r="D1047" t="s">
        <v>39</v>
      </c>
      <c r="E1047" t="s">
        <v>30761</v>
      </c>
      <c r="F1047">
        <v>15</v>
      </c>
    </row>
    <row r="1048" spans="1:6" x14ac:dyDescent="0.25">
      <c r="A1048" t="s">
        <v>93</v>
      </c>
      <c r="B1048">
        <v>2014</v>
      </c>
      <c r="C1048" t="s">
        <v>89</v>
      </c>
      <c r="D1048" t="s">
        <v>103</v>
      </c>
      <c r="E1048" t="s">
        <v>30762</v>
      </c>
      <c r="F1048">
        <v>206</v>
      </c>
    </row>
    <row r="1049" spans="1:6" x14ac:dyDescent="0.25">
      <c r="A1049" t="s">
        <v>54</v>
      </c>
      <c r="B1049">
        <v>2010</v>
      </c>
      <c r="C1049" t="s">
        <v>91</v>
      </c>
      <c r="D1049" t="s">
        <v>38</v>
      </c>
      <c r="E1049" t="s">
        <v>30763</v>
      </c>
      <c r="F1049">
        <v>26</v>
      </c>
    </row>
    <row r="1050" spans="1:6" x14ac:dyDescent="0.25">
      <c r="A1050" t="s">
        <v>54</v>
      </c>
      <c r="B1050">
        <v>2010</v>
      </c>
      <c r="C1050" t="s">
        <v>91</v>
      </c>
      <c r="D1050" t="s">
        <v>40</v>
      </c>
      <c r="E1050" t="s">
        <v>30764</v>
      </c>
      <c r="F1050">
        <v>20</v>
      </c>
    </row>
    <row r="1051" spans="1:6" x14ac:dyDescent="0.25">
      <c r="A1051" t="s">
        <v>54</v>
      </c>
      <c r="B1051">
        <v>2010</v>
      </c>
      <c r="C1051" t="s">
        <v>91</v>
      </c>
      <c r="D1051" t="s">
        <v>102</v>
      </c>
      <c r="E1051" t="s">
        <v>30765</v>
      </c>
      <c r="F1051">
        <v>84</v>
      </c>
    </row>
    <row r="1052" spans="1:6" x14ac:dyDescent="0.25">
      <c r="A1052" t="s">
        <v>54</v>
      </c>
      <c r="B1052">
        <v>2010</v>
      </c>
      <c r="C1052" t="s">
        <v>91</v>
      </c>
      <c r="D1052" t="s">
        <v>107</v>
      </c>
      <c r="E1052" t="s">
        <v>30766</v>
      </c>
      <c r="F1052">
        <v>95</v>
      </c>
    </row>
    <row r="1053" spans="1:6" x14ac:dyDescent="0.25">
      <c r="A1053" t="s">
        <v>54</v>
      </c>
      <c r="B1053">
        <v>2010</v>
      </c>
      <c r="C1053" t="s">
        <v>91</v>
      </c>
      <c r="D1053" t="s">
        <v>39</v>
      </c>
      <c r="E1053" t="s">
        <v>30767</v>
      </c>
      <c r="F1053">
        <v>65</v>
      </c>
    </row>
    <row r="1054" spans="1:6" x14ac:dyDescent="0.25">
      <c r="A1054" t="s">
        <v>54</v>
      </c>
      <c r="B1054">
        <v>2010</v>
      </c>
      <c r="C1054" t="s">
        <v>91</v>
      </c>
      <c r="D1054" t="s">
        <v>103</v>
      </c>
      <c r="E1054" t="s">
        <v>30768</v>
      </c>
      <c r="F1054">
        <v>875</v>
      </c>
    </row>
    <row r="1055" spans="1:6" x14ac:dyDescent="0.25">
      <c r="A1055" t="s">
        <v>54</v>
      </c>
      <c r="B1055">
        <v>2010</v>
      </c>
      <c r="C1055" t="s">
        <v>90</v>
      </c>
      <c r="D1055" t="s">
        <v>38</v>
      </c>
      <c r="E1055" t="s">
        <v>30769</v>
      </c>
      <c r="F1055">
        <v>8</v>
      </c>
    </row>
    <row r="1056" spans="1:6" x14ac:dyDescent="0.25">
      <c r="A1056" t="s">
        <v>54</v>
      </c>
      <c r="B1056">
        <v>2010</v>
      </c>
      <c r="C1056" t="s">
        <v>90</v>
      </c>
      <c r="D1056" t="s">
        <v>40</v>
      </c>
      <c r="E1056" t="s">
        <v>30770</v>
      </c>
      <c r="F1056">
        <v>9</v>
      </c>
    </row>
    <row r="1057" spans="1:6" x14ac:dyDescent="0.25">
      <c r="A1057" t="s">
        <v>54</v>
      </c>
      <c r="B1057">
        <v>2010</v>
      </c>
      <c r="C1057" t="s">
        <v>90</v>
      </c>
      <c r="D1057" t="s">
        <v>102</v>
      </c>
      <c r="E1057" t="s">
        <v>30771</v>
      </c>
      <c r="F1057">
        <v>14</v>
      </c>
    </row>
    <row r="1058" spans="1:6" x14ac:dyDescent="0.25">
      <c r="A1058" t="s">
        <v>54</v>
      </c>
      <c r="B1058">
        <v>2010</v>
      </c>
      <c r="C1058" t="s">
        <v>90</v>
      </c>
      <c r="D1058" t="s">
        <v>107</v>
      </c>
      <c r="E1058" t="s">
        <v>30772</v>
      </c>
      <c r="F1058">
        <v>22</v>
      </c>
    </row>
    <row r="1059" spans="1:6" x14ac:dyDescent="0.25">
      <c r="A1059" t="s">
        <v>54</v>
      </c>
      <c r="B1059">
        <v>2010</v>
      </c>
      <c r="C1059" t="s">
        <v>90</v>
      </c>
      <c r="D1059" t="s">
        <v>39</v>
      </c>
      <c r="E1059" t="s">
        <v>30773</v>
      </c>
      <c r="F1059">
        <v>25</v>
      </c>
    </row>
    <row r="1060" spans="1:6" x14ac:dyDescent="0.25">
      <c r="A1060" t="s">
        <v>54</v>
      </c>
      <c r="B1060">
        <v>2010</v>
      </c>
      <c r="C1060" t="s">
        <v>90</v>
      </c>
      <c r="D1060" t="s">
        <v>103</v>
      </c>
      <c r="E1060" t="s">
        <v>30774</v>
      </c>
      <c r="F1060">
        <v>198</v>
      </c>
    </row>
    <row r="1061" spans="1:6" x14ac:dyDescent="0.25">
      <c r="A1061" t="s">
        <v>54</v>
      </c>
      <c r="B1061">
        <v>2010</v>
      </c>
      <c r="C1061" t="s">
        <v>88</v>
      </c>
      <c r="D1061" t="s">
        <v>38</v>
      </c>
      <c r="E1061" t="s">
        <v>30775</v>
      </c>
      <c r="F1061">
        <v>13</v>
      </c>
    </row>
    <row r="1062" spans="1:6" x14ac:dyDescent="0.25">
      <c r="A1062" t="s">
        <v>54</v>
      </c>
      <c r="B1062">
        <v>2010</v>
      </c>
      <c r="C1062" t="s">
        <v>88</v>
      </c>
      <c r="D1062" t="s">
        <v>40</v>
      </c>
      <c r="E1062" t="s">
        <v>30776</v>
      </c>
      <c r="F1062">
        <v>8</v>
      </c>
    </row>
    <row r="1063" spans="1:6" x14ac:dyDescent="0.25">
      <c r="A1063" t="s">
        <v>54</v>
      </c>
      <c r="B1063">
        <v>2010</v>
      </c>
      <c r="C1063" t="s">
        <v>88</v>
      </c>
      <c r="D1063" t="s">
        <v>102</v>
      </c>
      <c r="E1063" t="s">
        <v>30777</v>
      </c>
      <c r="F1063">
        <v>19</v>
      </c>
    </row>
    <row r="1064" spans="1:6" x14ac:dyDescent="0.25">
      <c r="A1064" t="s">
        <v>54</v>
      </c>
      <c r="B1064">
        <v>2010</v>
      </c>
      <c r="C1064" t="s">
        <v>88</v>
      </c>
      <c r="D1064" t="s">
        <v>107</v>
      </c>
      <c r="E1064" t="s">
        <v>30778</v>
      </c>
      <c r="F1064">
        <v>27</v>
      </c>
    </row>
    <row r="1065" spans="1:6" x14ac:dyDescent="0.25">
      <c r="A1065" t="s">
        <v>54</v>
      </c>
      <c r="B1065">
        <v>2010</v>
      </c>
      <c r="C1065" t="s">
        <v>88</v>
      </c>
      <c r="D1065" t="s">
        <v>39</v>
      </c>
      <c r="E1065" t="s">
        <v>30779</v>
      </c>
      <c r="F1065">
        <v>43</v>
      </c>
    </row>
    <row r="1066" spans="1:6" x14ac:dyDescent="0.25">
      <c r="A1066" t="s">
        <v>54</v>
      </c>
      <c r="B1066">
        <v>2010</v>
      </c>
      <c r="C1066" t="s">
        <v>88</v>
      </c>
      <c r="D1066" t="s">
        <v>103</v>
      </c>
      <c r="E1066" t="s">
        <v>30780</v>
      </c>
      <c r="F1066">
        <v>232</v>
      </c>
    </row>
    <row r="1067" spans="1:6" x14ac:dyDescent="0.25">
      <c r="A1067" t="s">
        <v>54</v>
      </c>
      <c r="B1067">
        <v>2010</v>
      </c>
      <c r="C1067" t="s">
        <v>89</v>
      </c>
      <c r="D1067" t="s">
        <v>38</v>
      </c>
      <c r="E1067" t="s">
        <v>30781</v>
      </c>
      <c r="F1067">
        <v>5</v>
      </c>
    </row>
    <row r="1068" spans="1:6" x14ac:dyDescent="0.25">
      <c r="A1068" t="s">
        <v>54</v>
      </c>
      <c r="B1068">
        <v>2010</v>
      </c>
      <c r="C1068" t="s">
        <v>89</v>
      </c>
      <c r="D1068" t="s">
        <v>40</v>
      </c>
      <c r="E1068" t="s">
        <v>30782</v>
      </c>
      <c r="F1068">
        <v>4</v>
      </c>
    </row>
    <row r="1069" spans="1:6" x14ac:dyDescent="0.25">
      <c r="A1069" t="s">
        <v>54</v>
      </c>
      <c r="B1069">
        <v>2010</v>
      </c>
      <c r="C1069" t="s">
        <v>89</v>
      </c>
      <c r="D1069" t="s">
        <v>102</v>
      </c>
      <c r="E1069" t="s">
        <v>30783</v>
      </c>
      <c r="F1069">
        <v>12</v>
      </c>
    </row>
    <row r="1070" spans="1:6" x14ac:dyDescent="0.25">
      <c r="A1070" t="s">
        <v>54</v>
      </c>
      <c r="B1070">
        <v>2010</v>
      </c>
      <c r="C1070" t="s">
        <v>89</v>
      </c>
      <c r="D1070" t="s">
        <v>107</v>
      </c>
      <c r="E1070" t="s">
        <v>30784</v>
      </c>
      <c r="F1070">
        <v>14</v>
      </c>
    </row>
    <row r="1071" spans="1:6" x14ac:dyDescent="0.25">
      <c r="A1071" t="s">
        <v>54</v>
      </c>
      <c r="B1071">
        <v>2010</v>
      </c>
      <c r="C1071" t="s">
        <v>89</v>
      </c>
      <c r="D1071" t="s">
        <v>39</v>
      </c>
      <c r="E1071" t="s">
        <v>30785</v>
      </c>
      <c r="F1071">
        <v>28</v>
      </c>
    </row>
    <row r="1072" spans="1:6" x14ac:dyDescent="0.25">
      <c r="A1072" t="s">
        <v>54</v>
      </c>
      <c r="B1072">
        <v>2010</v>
      </c>
      <c r="C1072" t="s">
        <v>89</v>
      </c>
      <c r="D1072" t="s">
        <v>103</v>
      </c>
      <c r="E1072" t="s">
        <v>30786</v>
      </c>
      <c r="F1072">
        <v>169</v>
      </c>
    </row>
    <row r="1073" spans="1:6" x14ac:dyDescent="0.25">
      <c r="A1073" t="s">
        <v>54</v>
      </c>
      <c r="B1073">
        <v>2011</v>
      </c>
      <c r="C1073" t="s">
        <v>91</v>
      </c>
      <c r="D1073" t="s">
        <v>38</v>
      </c>
      <c r="E1073" t="s">
        <v>30787</v>
      </c>
      <c r="F1073">
        <v>15</v>
      </c>
    </row>
    <row r="1074" spans="1:6" x14ac:dyDescent="0.25">
      <c r="A1074" t="s">
        <v>54</v>
      </c>
      <c r="B1074">
        <v>2011</v>
      </c>
      <c r="C1074" t="s">
        <v>91</v>
      </c>
      <c r="D1074" t="s">
        <v>40</v>
      </c>
      <c r="E1074" t="s">
        <v>30788</v>
      </c>
      <c r="F1074">
        <v>16</v>
      </c>
    </row>
    <row r="1075" spans="1:6" x14ac:dyDescent="0.25">
      <c r="A1075" t="s">
        <v>54</v>
      </c>
      <c r="B1075">
        <v>2011</v>
      </c>
      <c r="C1075" t="s">
        <v>91</v>
      </c>
      <c r="D1075" t="s">
        <v>102</v>
      </c>
      <c r="E1075" t="s">
        <v>30789</v>
      </c>
      <c r="F1075">
        <v>110</v>
      </c>
    </row>
    <row r="1076" spans="1:6" x14ac:dyDescent="0.25">
      <c r="A1076" t="s">
        <v>54</v>
      </c>
      <c r="B1076">
        <v>2011</v>
      </c>
      <c r="C1076" t="s">
        <v>91</v>
      </c>
      <c r="D1076" t="s">
        <v>107</v>
      </c>
      <c r="E1076" t="s">
        <v>30790</v>
      </c>
      <c r="F1076">
        <v>68</v>
      </c>
    </row>
    <row r="1077" spans="1:6" x14ac:dyDescent="0.25">
      <c r="A1077" t="s">
        <v>54</v>
      </c>
      <c r="B1077">
        <v>2011</v>
      </c>
      <c r="C1077" t="s">
        <v>91</v>
      </c>
      <c r="D1077" t="s">
        <v>39</v>
      </c>
      <c r="E1077" t="s">
        <v>30791</v>
      </c>
      <c r="F1077">
        <v>80</v>
      </c>
    </row>
    <row r="1078" spans="1:6" x14ac:dyDescent="0.25">
      <c r="A1078" t="s">
        <v>54</v>
      </c>
      <c r="B1078">
        <v>2011</v>
      </c>
      <c r="C1078" t="s">
        <v>91</v>
      </c>
      <c r="D1078" t="s">
        <v>103</v>
      </c>
      <c r="E1078" t="s">
        <v>30792</v>
      </c>
      <c r="F1078">
        <v>879</v>
      </c>
    </row>
    <row r="1079" spans="1:6" x14ac:dyDescent="0.25">
      <c r="A1079" t="s">
        <v>54</v>
      </c>
      <c r="B1079">
        <v>2011</v>
      </c>
      <c r="C1079" t="s">
        <v>90</v>
      </c>
      <c r="D1079" t="s">
        <v>38</v>
      </c>
      <c r="E1079" t="s">
        <v>30793</v>
      </c>
      <c r="F1079">
        <v>1</v>
      </c>
    </row>
    <row r="1080" spans="1:6" x14ac:dyDescent="0.25">
      <c r="A1080" t="s">
        <v>54</v>
      </c>
      <c r="B1080">
        <v>2011</v>
      </c>
      <c r="C1080" t="s">
        <v>90</v>
      </c>
      <c r="D1080" t="s">
        <v>40</v>
      </c>
      <c r="E1080" t="s">
        <v>30794</v>
      </c>
      <c r="F1080">
        <v>3</v>
      </c>
    </row>
    <row r="1081" spans="1:6" x14ac:dyDescent="0.25">
      <c r="A1081" t="s">
        <v>54</v>
      </c>
      <c r="B1081">
        <v>2011</v>
      </c>
      <c r="C1081" t="s">
        <v>90</v>
      </c>
      <c r="D1081" t="s">
        <v>102</v>
      </c>
      <c r="E1081" t="s">
        <v>30795</v>
      </c>
      <c r="F1081">
        <v>23</v>
      </c>
    </row>
    <row r="1082" spans="1:6" x14ac:dyDescent="0.25">
      <c r="A1082" t="s">
        <v>54</v>
      </c>
      <c r="B1082">
        <v>2011</v>
      </c>
      <c r="C1082" t="s">
        <v>90</v>
      </c>
      <c r="D1082" t="s">
        <v>107</v>
      </c>
      <c r="E1082" t="s">
        <v>30796</v>
      </c>
      <c r="F1082">
        <v>10</v>
      </c>
    </row>
    <row r="1083" spans="1:6" x14ac:dyDescent="0.25">
      <c r="A1083" t="s">
        <v>54</v>
      </c>
      <c r="B1083">
        <v>2011</v>
      </c>
      <c r="C1083" t="s">
        <v>90</v>
      </c>
      <c r="D1083" t="s">
        <v>39</v>
      </c>
      <c r="E1083" t="s">
        <v>30797</v>
      </c>
      <c r="F1083">
        <v>25</v>
      </c>
    </row>
    <row r="1084" spans="1:6" x14ac:dyDescent="0.25">
      <c r="A1084" t="s">
        <v>54</v>
      </c>
      <c r="B1084">
        <v>2011</v>
      </c>
      <c r="C1084" t="s">
        <v>90</v>
      </c>
      <c r="D1084" t="s">
        <v>103</v>
      </c>
      <c r="E1084" t="s">
        <v>30798</v>
      </c>
      <c r="F1084">
        <v>178</v>
      </c>
    </row>
    <row r="1085" spans="1:6" x14ac:dyDescent="0.25">
      <c r="A1085" t="s">
        <v>54</v>
      </c>
      <c r="B1085">
        <v>2011</v>
      </c>
      <c r="C1085" t="s">
        <v>88</v>
      </c>
      <c r="D1085" t="s">
        <v>38</v>
      </c>
      <c r="E1085" t="s">
        <v>30799</v>
      </c>
      <c r="F1085">
        <v>10</v>
      </c>
    </row>
    <row r="1086" spans="1:6" x14ac:dyDescent="0.25">
      <c r="A1086" t="s">
        <v>54</v>
      </c>
      <c r="B1086">
        <v>2011</v>
      </c>
      <c r="C1086" t="s">
        <v>88</v>
      </c>
      <c r="D1086" t="s">
        <v>40</v>
      </c>
      <c r="E1086" t="s">
        <v>30800</v>
      </c>
      <c r="F1086">
        <v>15</v>
      </c>
    </row>
    <row r="1087" spans="1:6" x14ac:dyDescent="0.25">
      <c r="A1087" t="s">
        <v>54</v>
      </c>
      <c r="B1087">
        <v>2011</v>
      </c>
      <c r="C1087" t="s">
        <v>88</v>
      </c>
      <c r="D1087" t="s">
        <v>102</v>
      </c>
      <c r="E1087" t="s">
        <v>30801</v>
      </c>
      <c r="F1087">
        <v>40</v>
      </c>
    </row>
    <row r="1088" spans="1:6" x14ac:dyDescent="0.25">
      <c r="A1088" t="s">
        <v>54</v>
      </c>
      <c r="B1088">
        <v>2011</v>
      </c>
      <c r="C1088" t="s">
        <v>88</v>
      </c>
      <c r="D1088" t="s">
        <v>107</v>
      </c>
      <c r="E1088" t="s">
        <v>30802</v>
      </c>
      <c r="F1088">
        <v>22</v>
      </c>
    </row>
    <row r="1089" spans="1:6" x14ac:dyDescent="0.25">
      <c r="A1089" t="s">
        <v>54</v>
      </c>
      <c r="B1089">
        <v>2011</v>
      </c>
      <c r="C1089" t="s">
        <v>88</v>
      </c>
      <c r="D1089" t="s">
        <v>39</v>
      </c>
      <c r="E1089" t="s">
        <v>30803</v>
      </c>
      <c r="F1089">
        <v>41</v>
      </c>
    </row>
    <row r="1090" spans="1:6" x14ac:dyDescent="0.25">
      <c r="A1090" t="s">
        <v>54</v>
      </c>
      <c r="B1090">
        <v>2011</v>
      </c>
      <c r="C1090" t="s">
        <v>88</v>
      </c>
      <c r="D1090" t="s">
        <v>103</v>
      </c>
      <c r="E1090" t="s">
        <v>30804</v>
      </c>
      <c r="F1090">
        <v>218</v>
      </c>
    </row>
    <row r="1091" spans="1:6" x14ac:dyDescent="0.25">
      <c r="A1091" t="s">
        <v>54</v>
      </c>
      <c r="B1091">
        <v>2011</v>
      </c>
      <c r="C1091" t="s">
        <v>89</v>
      </c>
      <c r="D1091" t="s">
        <v>38</v>
      </c>
      <c r="E1091" t="s">
        <v>30805</v>
      </c>
      <c r="F1091">
        <v>6</v>
      </c>
    </row>
    <row r="1092" spans="1:6" x14ac:dyDescent="0.25">
      <c r="A1092" t="s">
        <v>54</v>
      </c>
      <c r="B1092">
        <v>2011</v>
      </c>
      <c r="C1092" t="s">
        <v>89</v>
      </c>
      <c r="D1092" t="s">
        <v>40</v>
      </c>
      <c r="E1092" t="s">
        <v>30806</v>
      </c>
      <c r="F1092">
        <v>3</v>
      </c>
    </row>
    <row r="1093" spans="1:6" x14ac:dyDescent="0.25">
      <c r="A1093" t="s">
        <v>54</v>
      </c>
      <c r="B1093">
        <v>2011</v>
      </c>
      <c r="C1093" t="s">
        <v>89</v>
      </c>
      <c r="D1093" t="s">
        <v>102</v>
      </c>
      <c r="E1093" t="s">
        <v>30807</v>
      </c>
      <c r="F1093">
        <v>15</v>
      </c>
    </row>
    <row r="1094" spans="1:6" x14ac:dyDescent="0.25">
      <c r="A1094" t="s">
        <v>54</v>
      </c>
      <c r="B1094">
        <v>2011</v>
      </c>
      <c r="C1094" t="s">
        <v>89</v>
      </c>
      <c r="D1094" t="s">
        <v>107</v>
      </c>
      <c r="E1094" t="s">
        <v>30808</v>
      </c>
      <c r="F1094">
        <v>9</v>
      </c>
    </row>
    <row r="1095" spans="1:6" x14ac:dyDescent="0.25">
      <c r="A1095" t="s">
        <v>54</v>
      </c>
      <c r="B1095">
        <v>2011</v>
      </c>
      <c r="C1095" t="s">
        <v>89</v>
      </c>
      <c r="D1095" t="s">
        <v>39</v>
      </c>
      <c r="E1095" t="s">
        <v>30809</v>
      </c>
      <c r="F1095">
        <v>20</v>
      </c>
    </row>
    <row r="1096" spans="1:6" x14ac:dyDescent="0.25">
      <c r="A1096" t="s">
        <v>54</v>
      </c>
      <c r="B1096">
        <v>2011</v>
      </c>
      <c r="C1096" t="s">
        <v>89</v>
      </c>
      <c r="D1096" t="s">
        <v>103</v>
      </c>
      <c r="E1096" t="s">
        <v>30810</v>
      </c>
      <c r="F1096">
        <v>176</v>
      </c>
    </row>
    <row r="1097" spans="1:6" x14ac:dyDescent="0.25">
      <c r="A1097" t="s">
        <v>54</v>
      </c>
      <c r="B1097">
        <v>2012</v>
      </c>
      <c r="C1097" t="s">
        <v>91</v>
      </c>
      <c r="D1097" t="s">
        <v>38</v>
      </c>
      <c r="E1097" t="s">
        <v>30811</v>
      </c>
      <c r="F1097">
        <v>27</v>
      </c>
    </row>
    <row r="1098" spans="1:6" x14ac:dyDescent="0.25">
      <c r="A1098" t="s">
        <v>54</v>
      </c>
      <c r="B1098">
        <v>2012</v>
      </c>
      <c r="C1098" t="s">
        <v>91</v>
      </c>
      <c r="D1098" t="s">
        <v>40</v>
      </c>
      <c r="E1098" t="s">
        <v>30812</v>
      </c>
      <c r="F1098">
        <v>32</v>
      </c>
    </row>
    <row r="1099" spans="1:6" x14ac:dyDescent="0.25">
      <c r="A1099" t="s">
        <v>54</v>
      </c>
      <c r="B1099">
        <v>2012</v>
      </c>
      <c r="C1099" t="s">
        <v>91</v>
      </c>
      <c r="D1099" t="s">
        <v>102</v>
      </c>
      <c r="E1099" t="s">
        <v>30813</v>
      </c>
      <c r="F1099">
        <v>89</v>
      </c>
    </row>
    <row r="1100" spans="1:6" x14ac:dyDescent="0.25">
      <c r="A1100" t="s">
        <v>54</v>
      </c>
      <c r="B1100">
        <v>2012</v>
      </c>
      <c r="C1100" t="s">
        <v>91</v>
      </c>
      <c r="D1100" t="s">
        <v>107</v>
      </c>
      <c r="E1100" t="s">
        <v>30814</v>
      </c>
      <c r="F1100">
        <v>96</v>
      </c>
    </row>
    <row r="1101" spans="1:6" x14ac:dyDescent="0.25">
      <c r="A1101" t="s">
        <v>54</v>
      </c>
      <c r="B1101">
        <v>2012</v>
      </c>
      <c r="C1101" t="s">
        <v>91</v>
      </c>
      <c r="D1101" t="s">
        <v>39</v>
      </c>
      <c r="E1101" t="s">
        <v>30815</v>
      </c>
      <c r="F1101">
        <v>72</v>
      </c>
    </row>
    <row r="1102" spans="1:6" x14ac:dyDescent="0.25">
      <c r="A1102" t="s">
        <v>54</v>
      </c>
      <c r="B1102">
        <v>2012</v>
      </c>
      <c r="C1102" t="s">
        <v>91</v>
      </c>
      <c r="D1102" t="s">
        <v>103</v>
      </c>
      <c r="E1102" t="s">
        <v>30816</v>
      </c>
      <c r="F1102">
        <v>844</v>
      </c>
    </row>
    <row r="1103" spans="1:6" x14ac:dyDescent="0.25">
      <c r="A1103" t="s">
        <v>54</v>
      </c>
      <c r="B1103">
        <v>2012</v>
      </c>
      <c r="C1103" t="s">
        <v>90</v>
      </c>
      <c r="D1103" t="s">
        <v>38</v>
      </c>
      <c r="E1103" t="s">
        <v>30817</v>
      </c>
      <c r="F1103">
        <v>6</v>
      </c>
    </row>
    <row r="1104" spans="1:6" x14ac:dyDescent="0.25">
      <c r="A1104" t="s">
        <v>54</v>
      </c>
      <c r="B1104">
        <v>2012</v>
      </c>
      <c r="C1104" t="s">
        <v>90</v>
      </c>
      <c r="D1104" t="s">
        <v>40</v>
      </c>
      <c r="E1104" t="s">
        <v>30818</v>
      </c>
      <c r="F1104">
        <v>5</v>
      </c>
    </row>
    <row r="1105" spans="1:6" x14ac:dyDescent="0.25">
      <c r="A1105" t="s">
        <v>54</v>
      </c>
      <c r="B1105">
        <v>2012</v>
      </c>
      <c r="C1105" t="s">
        <v>90</v>
      </c>
      <c r="D1105" t="s">
        <v>102</v>
      </c>
      <c r="E1105" t="s">
        <v>30819</v>
      </c>
      <c r="F1105">
        <v>13</v>
      </c>
    </row>
    <row r="1106" spans="1:6" x14ac:dyDescent="0.25">
      <c r="A1106" t="s">
        <v>54</v>
      </c>
      <c r="B1106">
        <v>2012</v>
      </c>
      <c r="C1106" t="s">
        <v>90</v>
      </c>
      <c r="D1106" t="s">
        <v>107</v>
      </c>
      <c r="E1106" t="s">
        <v>30820</v>
      </c>
      <c r="F1106">
        <v>15</v>
      </c>
    </row>
    <row r="1107" spans="1:6" x14ac:dyDescent="0.25">
      <c r="A1107" t="s">
        <v>54</v>
      </c>
      <c r="B1107">
        <v>2012</v>
      </c>
      <c r="C1107" t="s">
        <v>90</v>
      </c>
      <c r="D1107" t="s">
        <v>39</v>
      </c>
      <c r="E1107" t="s">
        <v>30821</v>
      </c>
      <c r="F1107">
        <v>19</v>
      </c>
    </row>
    <row r="1108" spans="1:6" x14ac:dyDescent="0.25">
      <c r="A1108" t="s">
        <v>54</v>
      </c>
      <c r="B1108">
        <v>2012</v>
      </c>
      <c r="C1108" t="s">
        <v>90</v>
      </c>
      <c r="D1108" t="s">
        <v>103</v>
      </c>
      <c r="E1108" t="s">
        <v>30822</v>
      </c>
      <c r="F1108">
        <v>185</v>
      </c>
    </row>
    <row r="1109" spans="1:6" x14ac:dyDescent="0.25">
      <c r="A1109" t="s">
        <v>54</v>
      </c>
      <c r="B1109">
        <v>2012</v>
      </c>
      <c r="C1109" t="s">
        <v>88</v>
      </c>
      <c r="D1109" t="s">
        <v>38</v>
      </c>
      <c r="E1109" t="s">
        <v>30823</v>
      </c>
      <c r="F1109">
        <v>22</v>
      </c>
    </row>
    <row r="1110" spans="1:6" x14ac:dyDescent="0.25">
      <c r="A1110" t="s">
        <v>54</v>
      </c>
      <c r="B1110">
        <v>2012</v>
      </c>
      <c r="C1110" t="s">
        <v>88</v>
      </c>
      <c r="D1110" t="s">
        <v>40</v>
      </c>
      <c r="E1110" t="s">
        <v>30824</v>
      </c>
      <c r="F1110">
        <v>20</v>
      </c>
    </row>
    <row r="1111" spans="1:6" x14ac:dyDescent="0.25">
      <c r="A1111" t="s">
        <v>54</v>
      </c>
      <c r="B1111">
        <v>2012</v>
      </c>
      <c r="C1111" t="s">
        <v>88</v>
      </c>
      <c r="D1111" t="s">
        <v>102</v>
      </c>
      <c r="E1111" t="s">
        <v>30825</v>
      </c>
      <c r="F1111">
        <v>13</v>
      </c>
    </row>
    <row r="1112" spans="1:6" x14ac:dyDescent="0.25">
      <c r="A1112" t="s">
        <v>54</v>
      </c>
      <c r="B1112">
        <v>2012</v>
      </c>
      <c r="C1112" t="s">
        <v>88</v>
      </c>
      <c r="D1112" t="s">
        <v>107</v>
      </c>
      <c r="E1112" t="s">
        <v>30826</v>
      </c>
      <c r="F1112">
        <v>26</v>
      </c>
    </row>
    <row r="1113" spans="1:6" x14ac:dyDescent="0.25">
      <c r="A1113" t="s">
        <v>54</v>
      </c>
      <c r="B1113">
        <v>2012</v>
      </c>
      <c r="C1113" t="s">
        <v>88</v>
      </c>
      <c r="D1113" t="s">
        <v>39</v>
      </c>
      <c r="E1113" t="s">
        <v>30827</v>
      </c>
      <c r="F1113">
        <v>33</v>
      </c>
    </row>
    <row r="1114" spans="1:6" x14ac:dyDescent="0.25">
      <c r="A1114" t="s">
        <v>54</v>
      </c>
      <c r="B1114">
        <v>2012</v>
      </c>
      <c r="C1114" t="s">
        <v>88</v>
      </c>
      <c r="D1114" t="s">
        <v>103</v>
      </c>
      <c r="E1114" t="s">
        <v>30828</v>
      </c>
      <c r="F1114">
        <v>233</v>
      </c>
    </row>
    <row r="1115" spans="1:6" x14ac:dyDescent="0.25">
      <c r="A1115" t="s">
        <v>54</v>
      </c>
      <c r="B1115">
        <v>2012</v>
      </c>
      <c r="C1115" t="s">
        <v>89</v>
      </c>
      <c r="D1115" t="s">
        <v>38</v>
      </c>
      <c r="E1115" t="s">
        <v>30829</v>
      </c>
      <c r="F1115">
        <v>8</v>
      </c>
    </row>
    <row r="1116" spans="1:6" x14ac:dyDescent="0.25">
      <c r="A1116" t="s">
        <v>54</v>
      </c>
      <c r="B1116">
        <v>2012</v>
      </c>
      <c r="C1116" t="s">
        <v>89</v>
      </c>
      <c r="D1116" t="s">
        <v>40</v>
      </c>
      <c r="E1116" t="s">
        <v>30830</v>
      </c>
      <c r="F1116">
        <v>10</v>
      </c>
    </row>
    <row r="1117" spans="1:6" x14ac:dyDescent="0.25">
      <c r="A1117" t="s">
        <v>54</v>
      </c>
      <c r="B1117">
        <v>2012</v>
      </c>
      <c r="C1117" t="s">
        <v>89</v>
      </c>
      <c r="D1117" t="s">
        <v>102</v>
      </c>
      <c r="E1117" t="s">
        <v>30831</v>
      </c>
      <c r="F1117">
        <v>18</v>
      </c>
    </row>
    <row r="1118" spans="1:6" x14ac:dyDescent="0.25">
      <c r="A1118" t="s">
        <v>54</v>
      </c>
      <c r="B1118">
        <v>2012</v>
      </c>
      <c r="C1118" t="s">
        <v>89</v>
      </c>
      <c r="D1118" t="s">
        <v>107</v>
      </c>
      <c r="E1118" t="s">
        <v>30832</v>
      </c>
      <c r="F1118">
        <v>23</v>
      </c>
    </row>
    <row r="1119" spans="1:6" x14ac:dyDescent="0.25">
      <c r="A1119" t="s">
        <v>54</v>
      </c>
      <c r="B1119">
        <v>2012</v>
      </c>
      <c r="C1119" t="s">
        <v>89</v>
      </c>
      <c r="D1119" t="s">
        <v>39</v>
      </c>
      <c r="E1119" t="s">
        <v>30833</v>
      </c>
      <c r="F1119">
        <v>24</v>
      </c>
    </row>
    <row r="1120" spans="1:6" x14ac:dyDescent="0.25">
      <c r="A1120" t="s">
        <v>54</v>
      </c>
      <c r="B1120">
        <v>2012</v>
      </c>
      <c r="C1120" t="s">
        <v>89</v>
      </c>
      <c r="D1120" t="s">
        <v>103</v>
      </c>
      <c r="E1120" t="s">
        <v>30834</v>
      </c>
      <c r="F1120">
        <v>158</v>
      </c>
    </row>
    <row r="1121" spans="1:6" x14ac:dyDescent="0.25">
      <c r="A1121" t="s">
        <v>54</v>
      </c>
      <c r="B1121">
        <v>2013</v>
      </c>
      <c r="C1121" t="s">
        <v>91</v>
      </c>
      <c r="D1121" t="s">
        <v>38</v>
      </c>
      <c r="E1121" t="s">
        <v>30835</v>
      </c>
      <c r="F1121">
        <v>41</v>
      </c>
    </row>
    <row r="1122" spans="1:6" x14ac:dyDescent="0.25">
      <c r="A1122" t="s">
        <v>54</v>
      </c>
      <c r="B1122">
        <v>2013</v>
      </c>
      <c r="C1122" t="s">
        <v>91</v>
      </c>
      <c r="D1122" t="s">
        <v>40</v>
      </c>
      <c r="E1122" t="s">
        <v>30836</v>
      </c>
      <c r="F1122">
        <v>41</v>
      </c>
    </row>
    <row r="1123" spans="1:6" x14ac:dyDescent="0.25">
      <c r="A1123" t="s">
        <v>54</v>
      </c>
      <c r="B1123">
        <v>2013</v>
      </c>
      <c r="C1123" t="s">
        <v>91</v>
      </c>
      <c r="D1123" t="s">
        <v>102</v>
      </c>
      <c r="E1123" t="s">
        <v>30837</v>
      </c>
      <c r="F1123">
        <v>102</v>
      </c>
    </row>
    <row r="1124" spans="1:6" x14ac:dyDescent="0.25">
      <c r="A1124" t="s">
        <v>54</v>
      </c>
      <c r="B1124">
        <v>2013</v>
      </c>
      <c r="C1124" t="s">
        <v>91</v>
      </c>
      <c r="D1124" t="s">
        <v>107</v>
      </c>
      <c r="E1124" t="s">
        <v>30838</v>
      </c>
      <c r="F1124">
        <v>96</v>
      </c>
    </row>
    <row r="1125" spans="1:6" x14ac:dyDescent="0.25">
      <c r="A1125" t="s">
        <v>54</v>
      </c>
      <c r="B1125">
        <v>2013</v>
      </c>
      <c r="C1125" t="s">
        <v>91</v>
      </c>
      <c r="D1125" t="s">
        <v>39</v>
      </c>
      <c r="E1125" t="s">
        <v>30839</v>
      </c>
      <c r="F1125">
        <v>85</v>
      </c>
    </row>
    <row r="1126" spans="1:6" x14ac:dyDescent="0.25">
      <c r="A1126" t="s">
        <v>54</v>
      </c>
      <c r="B1126">
        <v>2013</v>
      </c>
      <c r="C1126" t="s">
        <v>91</v>
      </c>
      <c r="D1126" t="s">
        <v>103</v>
      </c>
      <c r="E1126" t="s">
        <v>30840</v>
      </c>
      <c r="F1126">
        <v>817</v>
      </c>
    </row>
    <row r="1127" spans="1:6" x14ac:dyDescent="0.25">
      <c r="A1127" t="s">
        <v>54</v>
      </c>
      <c r="B1127">
        <v>2013</v>
      </c>
      <c r="C1127" t="s">
        <v>90</v>
      </c>
      <c r="D1127" t="s">
        <v>38</v>
      </c>
      <c r="E1127" t="s">
        <v>30841</v>
      </c>
      <c r="F1127">
        <v>6</v>
      </c>
    </row>
    <row r="1128" spans="1:6" x14ac:dyDescent="0.25">
      <c r="A1128" t="s">
        <v>54</v>
      </c>
      <c r="B1128">
        <v>2013</v>
      </c>
      <c r="C1128" t="s">
        <v>90</v>
      </c>
      <c r="D1128" t="s">
        <v>40</v>
      </c>
      <c r="E1128" t="s">
        <v>30842</v>
      </c>
      <c r="F1128">
        <v>6</v>
      </c>
    </row>
    <row r="1129" spans="1:6" x14ac:dyDescent="0.25">
      <c r="A1129" t="s">
        <v>54</v>
      </c>
      <c r="B1129">
        <v>2013</v>
      </c>
      <c r="C1129" t="s">
        <v>90</v>
      </c>
      <c r="D1129" t="s">
        <v>102</v>
      </c>
      <c r="E1129" t="s">
        <v>30843</v>
      </c>
      <c r="F1129">
        <v>13</v>
      </c>
    </row>
    <row r="1130" spans="1:6" x14ac:dyDescent="0.25">
      <c r="A1130" t="s">
        <v>54</v>
      </c>
      <c r="B1130">
        <v>2013</v>
      </c>
      <c r="C1130" t="s">
        <v>90</v>
      </c>
      <c r="D1130" t="s">
        <v>107</v>
      </c>
      <c r="E1130" t="s">
        <v>30844</v>
      </c>
      <c r="F1130">
        <v>16</v>
      </c>
    </row>
    <row r="1131" spans="1:6" x14ac:dyDescent="0.25">
      <c r="A1131" t="s">
        <v>54</v>
      </c>
      <c r="B1131">
        <v>2013</v>
      </c>
      <c r="C1131" t="s">
        <v>90</v>
      </c>
      <c r="D1131" t="s">
        <v>39</v>
      </c>
      <c r="E1131" t="s">
        <v>30845</v>
      </c>
      <c r="F1131">
        <v>17</v>
      </c>
    </row>
    <row r="1132" spans="1:6" x14ac:dyDescent="0.25">
      <c r="A1132" t="s">
        <v>54</v>
      </c>
      <c r="B1132">
        <v>2013</v>
      </c>
      <c r="C1132" t="s">
        <v>90</v>
      </c>
      <c r="D1132" t="s">
        <v>103</v>
      </c>
      <c r="E1132" t="s">
        <v>30846</v>
      </c>
      <c r="F1132">
        <v>169</v>
      </c>
    </row>
    <row r="1133" spans="1:6" x14ac:dyDescent="0.25">
      <c r="A1133" t="s">
        <v>54</v>
      </c>
      <c r="B1133">
        <v>2013</v>
      </c>
      <c r="C1133" t="s">
        <v>88</v>
      </c>
      <c r="D1133" t="s">
        <v>38</v>
      </c>
      <c r="E1133" t="s">
        <v>30847</v>
      </c>
      <c r="F1133">
        <v>18</v>
      </c>
    </row>
    <row r="1134" spans="1:6" x14ac:dyDescent="0.25">
      <c r="A1134" t="s">
        <v>54</v>
      </c>
      <c r="B1134">
        <v>2013</v>
      </c>
      <c r="C1134" t="s">
        <v>88</v>
      </c>
      <c r="D1134" t="s">
        <v>40</v>
      </c>
      <c r="E1134" t="s">
        <v>30848</v>
      </c>
      <c r="F1134">
        <v>19</v>
      </c>
    </row>
    <row r="1135" spans="1:6" x14ac:dyDescent="0.25">
      <c r="A1135" t="s">
        <v>54</v>
      </c>
      <c r="B1135">
        <v>2013</v>
      </c>
      <c r="C1135" t="s">
        <v>88</v>
      </c>
      <c r="D1135" t="s">
        <v>102</v>
      </c>
      <c r="E1135" t="s">
        <v>30849</v>
      </c>
      <c r="F1135">
        <v>34</v>
      </c>
    </row>
    <row r="1136" spans="1:6" x14ac:dyDescent="0.25">
      <c r="A1136" t="s">
        <v>54</v>
      </c>
      <c r="B1136">
        <v>2013</v>
      </c>
      <c r="C1136" t="s">
        <v>88</v>
      </c>
      <c r="D1136" t="s">
        <v>107</v>
      </c>
      <c r="E1136" t="s">
        <v>30850</v>
      </c>
      <c r="F1136">
        <v>28</v>
      </c>
    </row>
    <row r="1137" spans="1:6" x14ac:dyDescent="0.25">
      <c r="A1137" t="s">
        <v>54</v>
      </c>
      <c r="B1137">
        <v>2013</v>
      </c>
      <c r="C1137" t="s">
        <v>88</v>
      </c>
      <c r="D1137" t="s">
        <v>39</v>
      </c>
      <c r="E1137" t="s">
        <v>30851</v>
      </c>
      <c r="F1137">
        <v>39</v>
      </c>
    </row>
    <row r="1138" spans="1:6" x14ac:dyDescent="0.25">
      <c r="A1138" t="s">
        <v>54</v>
      </c>
      <c r="B1138">
        <v>2013</v>
      </c>
      <c r="C1138" t="s">
        <v>88</v>
      </c>
      <c r="D1138" t="s">
        <v>103</v>
      </c>
      <c r="E1138" t="s">
        <v>30852</v>
      </c>
      <c r="F1138">
        <v>206</v>
      </c>
    </row>
    <row r="1139" spans="1:6" x14ac:dyDescent="0.25">
      <c r="A1139" t="s">
        <v>54</v>
      </c>
      <c r="B1139">
        <v>2013</v>
      </c>
      <c r="C1139" t="s">
        <v>89</v>
      </c>
      <c r="D1139" t="s">
        <v>38</v>
      </c>
      <c r="E1139" t="s">
        <v>30853</v>
      </c>
      <c r="F1139">
        <v>11</v>
      </c>
    </row>
    <row r="1140" spans="1:6" x14ac:dyDescent="0.25">
      <c r="A1140" t="s">
        <v>54</v>
      </c>
      <c r="B1140">
        <v>2013</v>
      </c>
      <c r="C1140" t="s">
        <v>89</v>
      </c>
      <c r="D1140" t="s">
        <v>40</v>
      </c>
      <c r="E1140" t="s">
        <v>30854</v>
      </c>
      <c r="F1140">
        <v>12</v>
      </c>
    </row>
    <row r="1141" spans="1:6" x14ac:dyDescent="0.25">
      <c r="A1141" t="s">
        <v>54</v>
      </c>
      <c r="B1141">
        <v>2013</v>
      </c>
      <c r="C1141" t="s">
        <v>89</v>
      </c>
      <c r="D1141" t="s">
        <v>102</v>
      </c>
      <c r="E1141" t="s">
        <v>30855</v>
      </c>
      <c r="F1141">
        <v>19</v>
      </c>
    </row>
    <row r="1142" spans="1:6" x14ac:dyDescent="0.25">
      <c r="A1142" t="s">
        <v>54</v>
      </c>
      <c r="B1142">
        <v>2013</v>
      </c>
      <c r="C1142" t="s">
        <v>89</v>
      </c>
      <c r="D1142" t="s">
        <v>107</v>
      </c>
      <c r="E1142" t="s">
        <v>30856</v>
      </c>
      <c r="F1142">
        <v>16</v>
      </c>
    </row>
    <row r="1143" spans="1:6" x14ac:dyDescent="0.25">
      <c r="A1143" t="s">
        <v>54</v>
      </c>
      <c r="B1143">
        <v>2013</v>
      </c>
      <c r="C1143" t="s">
        <v>89</v>
      </c>
      <c r="D1143" t="s">
        <v>39</v>
      </c>
      <c r="E1143" t="s">
        <v>30857</v>
      </c>
      <c r="F1143">
        <v>31</v>
      </c>
    </row>
    <row r="1144" spans="1:6" x14ac:dyDescent="0.25">
      <c r="A1144" t="s">
        <v>54</v>
      </c>
      <c r="B1144">
        <v>2013</v>
      </c>
      <c r="C1144" t="s">
        <v>89</v>
      </c>
      <c r="D1144" t="s">
        <v>103</v>
      </c>
      <c r="E1144" t="s">
        <v>30858</v>
      </c>
      <c r="F1144">
        <v>169</v>
      </c>
    </row>
    <row r="1145" spans="1:6" x14ac:dyDescent="0.25">
      <c r="A1145" t="s">
        <v>54</v>
      </c>
      <c r="B1145">
        <v>2014</v>
      </c>
      <c r="C1145" t="s">
        <v>91</v>
      </c>
      <c r="D1145" t="s">
        <v>38</v>
      </c>
      <c r="E1145" t="s">
        <v>30859</v>
      </c>
      <c r="F1145">
        <v>36</v>
      </c>
    </row>
    <row r="1146" spans="1:6" x14ac:dyDescent="0.25">
      <c r="A1146" t="s">
        <v>54</v>
      </c>
      <c r="B1146">
        <v>2014</v>
      </c>
      <c r="C1146" t="s">
        <v>91</v>
      </c>
      <c r="D1146" t="s">
        <v>40</v>
      </c>
      <c r="E1146" t="s">
        <v>30860</v>
      </c>
      <c r="F1146">
        <v>28</v>
      </c>
    </row>
    <row r="1147" spans="1:6" x14ac:dyDescent="0.25">
      <c r="A1147" t="s">
        <v>54</v>
      </c>
      <c r="B1147">
        <v>2014</v>
      </c>
      <c r="C1147" t="s">
        <v>91</v>
      </c>
      <c r="D1147" t="s">
        <v>102</v>
      </c>
      <c r="E1147" t="s">
        <v>30861</v>
      </c>
      <c r="F1147">
        <v>118</v>
      </c>
    </row>
    <row r="1148" spans="1:6" x14ac:dyDescent="0.25">
      <c r="A1148" t="s">
        <v>54</v>
      </c>
      <c r="B1148">
        <v>2014</v>
      </c>
      <c r="C1148" t="s">
        <v>91</v>
      </c>
      <c r="D1148" t="s">
        <v>107</v>
      </c>
      <c r="E1148" t="s">
        <v>30862</v>
      </c>
      <c r="F1148">
        <v>107</v>
      </c>
    </row>
    <row r="1149" spans="1:6" x14ac:dyDescent="0.25">
      <c r="A1149" t="s">
        <v>54</v>
      </c>
      <c r="B1149">
        <v>2014</v>
      </c>
      <c r="C1149" t="s">
        <v>91</v>
      </c>
      <c r="D1149" t="s">
        <v>39</v>
      </c>
      <c r="E1149" t="s">
        <v>30863</v>
      </c>
      <c r="F1149">
        <v>67</v>
      </c>
    </row>
    <row r="1150" spans="1:6" x14ac:dyDescent="0.25">
      <c r="A1150" t="s">
        <v>54</v>
      </c>
      <c r="B1150">
        <v>2014</v>
      </c>
      <c r="C1150" t="s">
        <v>91</v>
      </c>
      <c r="D1150" t="s">
        <v>103</v>
      </c>
      <c r="E1150" t="s">
        <v>30864</v>
      </c>
      <c r="F1150">
        <v>806</v>
      </c>
    </row>
    <row r="1151" spans="1:6" x14ac:dyDescent="0.25">
      <c r="A1151" t="s">
        <v>54</v>
      </c>
      <c r="B1151">
        <v>2014</v>
      </c>
      <c r="C1151" t="s">
        <v>90</v>
      </c>
      <c r="D1151" t="s">
        <v>38</v>
      </c>
      <c r="E1151" t="s">
        <v>30865</v>
      </c>
      <c r="F1151">
        <v>5</v>
      </c>
    </row>
    <row r="1152" spans="1:6" x14ac:dyDescent="0.25">
      <c r="A1152" t="s">
        <v>54</v>
      </c>
      <c r="B1152">
        <v>2014</v>
      </c>
      <c r="C1152" t="s">
        <v>90</v>
      </c>
      <c r="D1152" t="s">
        <v>40</v>
      </c>
      <c r="E1152" t="s">
        <v>30866</v>
      </c>
      <c r="F1152">
        <v>8</v>
      </c>
    </row>
    <row r="1153" spans="1:6" x14ac:dyDescent="0.25">
      <c r="A1153" t="s">
        <v>54</v>
      </c>
      <c r="B1153">
        <v>2014</v>
      </c>
      <c r="C1153" t="s">
        <v>90</v>
      </c>
      <c r="D1153" t="s">
        <v>102</v>
      </c>
      <c r="E1153" t="s">
        <v>30867</v>
      </c>
      <c r="F1153">
        <v>15</v>
      </c>
    </row>
    <row r="1154" spans="1:6" x14ac:dyDescent="0.25">
      <c r="A1154" t="s">
        <v>54</v>
      </c>
      <c r="B1154">
        <v>2014</v>
      </c>
      <c r="C1154" t="s">
        <v>90</v>
      </c>
      <c r="D1154" t="s">
        <v>107</v>
      </c>
      <c r="E1154" t="s">
        <v>30868</v>
      </c>
      <c r="F1154">
        <v>14</v>
      </c>
    </row>
    <row r="1155" spans="1:6" x14ac:dyDescent="0.25">
      <c r="A1155" t="s">
        <v>54</v>
      </c>
      <c r="B1155">
        <v>2014</v>
      </c>
      <c r="C1155" t="s">
        <v>90</v>
      </c>
      <c r="D1155" t="s">
        <v>39</v>
      </c>
      <c r="E1155" t="s">
        <v>30869</v>
      </c>
      <c r="F1155">
        <v>16</v>
      </c>
    </row>
    <row r="1156" spans="1:6" x14ac:dyDescent="0.25">
      <c r="A1156" t="s">
        <v>54</v>
      </c>
      <c r="B1156">
        <v>2014</v>
      </c>
      <c r="C1156" t="s">
        <v>90</v>
      </c>
      <c r="D1156" t="s">
        <v>103</v>
      </c>
      <c r="E1156" t="s">
        <v>30870</v>
      </c>
      <c r="F1156">
        <v>156</v>
      </c>
    </row>
    <row r="1157" spans="1:6" x14ac:dyDescent="0.25">
      <c r="A1157" t="s">
        <v>54</v>
      </c>
      <c r="B1157">
        <v>2014</v>
      </c>
      <c r="C1157" t="s">
        <v>88</v>
      </c>
      <c r="D1157" t="s">
        <v>38</v>
      </c>
      <c r="E1157" t="s">
        <v>30871</v>
      </c>
      <c r="F1157">
        <v>22</v>
      </c>
    </row>
    <row r="1158" spans="1:6" x14ac:dyDescent="0.25">
      <c r="A1158" t="s">
        <v>54</v>
      </c>
      <c r="B1158">
        <v>2014</v>
      </c>
      <c r="C1158" t="s">
        <v>88</v>
      </c>
      <c r="D1158" t="s">
        <v>40</v>
      </c>
      <c r="E1158" t="s">
        <v>30872</v>
      </c>
      <c r="F1158">
        <v>26</v>
      </c>
    </row>
    <row r="1159" spans="1:6" x14ac:dyDescent="0.25">
      <c r="A1159" t="s">
        <v>54</v>
      </c>
      <c r="B1159">
        <v>2014</v>
      </c>
      <c r="C1159" t="s">
        <v>88</v>
      </c>
      <c r="D1159" t="s">
        <v>102</v>
      </c>
      <c r="E1159" t="s">
        <v>30873</v>
      </c>
      <c r="F1159">
        <v>33</v>
      </c>
    </row>
    <row r="1160" spans="1:6" x14ac:dyDescent="0.25">
      <c r="A1160" t="s">
        <v>54</v>
      </c>
      <c r="B1160">
        <v>2014</v>
      </c>
      <c r="C1160" t="s">
        <v>88</v>
      </c>
      <c r="D1160" t="s">
        <v>107</v>
      </c>
      <c r="E1160" t="s">
        <v>30874</v>
      </c>
      <c r="F1160">
        <v>32</v>
      </c>
    </row>
    <row r="1161" spans="1:6" x14ac:dyDescent="0.25">
      <c r="A1161" t="s">
        <v>54</v>
      </c>
      <c r="B1161">
        <v>2014</v>
      </c>
      <c r="C1161" t="s">
        <v>88</v>
      </c>
      <c r="D1161" t="s">
        <v>39</v>
      </c>
      <c r="E1161" t="s">
        <v>30875</v>
      </c>
      <c r="F1161">
        <v>30</v>
      </c>
    </row>
    <row r="1162" spans="1:6" x14ac:dyDescent="0.25">
      <c r="A1162" t="s">
        <v>54</v>
      </c>
      <c r="B1162">
        <v>2014</v>
      </c>
      <c r="C1162" t="s">
        <v>88</v>
      </c>
      <c r="D1162" t="s">
        <v>103</v>
      </c>
      <c r="E1162" t="s">
        <v>30876</v>
      </c>
      <c r="F1162">
        <v>189</v>
      </c>
    </row>
    <row r="1163" spans="1:6" x14ac:dyDescent="0.25">
      <c r="A1163" t="s">
        <v>54</v>
      </c>
      <c r="B1163">
        <v>2014</v>
      </c>
      <c r="C1163" t="s">
        <v>89</v>
      </c>
      <c r="D1163" t="s">
        <v>38</v>
      </c>
      <c r="E1163" t="s">
        <v>30877</v>
      </c>
      <c r="F1163">
        <v>12</v>
      </c>
    </row>
    <row r="1164" spans="1:6" x14ac:dyDescent="0.25">
      <c r="A1164" t="s">
        <v>54</v>
      </c>
      <c r="B1164">
        <v>2014</v>
      </c>
      <c r="C1164" t="s">
        <v>89</v>
      </c>
      <c r="D1164" t="s">
        <v>40</v>
      </c>
      <c r="E1164" t="s">
        <v>30878</v>
      </c>
      <c r="F1164">
        <v>14</v>
      </c>
    </row>
    <row r="1165" spans="1:6" x14ac:dyDescent="0.25">
      <c r="A1165" t="s">
        <v>54</v>
      </c>
      <c r="B1165">
        <v>2014</v>
      </c>
      <c r="C1165" t="s">
        <v>89</v>
      </c>
      <c r="D1165" t="s">
        <v>102</v>
      </c>
      <c r="E1165" t="s">
        <v>30879</v>
      </c>
      <c r="F1165">
        <v>12</v>
      </c>
    </row>
    <row r="1166" spans="1:6" x14ac:dyDescent="0.25">
      <c r="A1166" t="s">
        <v>54</v>
      </c>
      <c r="B1166">
        <v>2014</v>
      </c>
      <c r="C1166" t="s">
        <v>89</v>
      </c>
      <c r="D1166" t="s">
        <v>107</v>
      </c>
      <c r="E1166" t="s">
        <v>30880</v>
      </c>
      <c r="F1166">
        <v>23</v>
      </c>
    </row>
    <row r="1167" spans="1:6" x14ac:dyDescent="0.25">
      <c r="A1167" t="s">
        <v>54</v>
      </c>
      <c r="B1167">
        <v>2014</v>
      </c>
      <c r="C1167" t="s">
        <v>89</v>
      </c>
      <c r="D1167" t="s">
        <v>39</v>
      </c>
      <c r="E1167" t="s">
        <v>30881</v>
      </c>
      <c r="F1167">
        <v>25</v>
      </c>
    </row>
    <row r="1168" spans="1:6" x14ac:dyDescent="0.25">
      <c r="A1168" t="s">
        <v>54</v>
      </c>
      <c r="B1168">
        <v>2014</v>
      </c>
      <c r="C1168" t="s">
        <v>89</v>
      </c>
      <c r="D1168" t="s">
        <v>103</v>
      </c>
      <c r="E1168" t="s">
        <v>30882</v>
      </c>
      <c r="F1168">
        <v>178</v>
      </c>
    </row>
    <row r="1169" spans="1:6" x14ac:dyDescent="0.25">
      <c r="A1169" t="s">
        <v>57</v>
      </c>
      <c r="B1169">
        <v>2010</v>
      </c>
      <c r="C1169" t="s">
        <v>91</v>
      </c>
      <c r="D1169" t="s">
        <v>38</v>
      </c>
      <c r="E1169" t="s">
        <v>30883</v>
      </c>
      <c r="F1169">
        <v>41</v>
      </c>
    </row>
    <row r="1170" spans="1:6" x14ac:dyDescent="0.25">
      <c r="A1170" t="s">
        <v>57</v>
      </c>
      <c r="B1170">
        <v>2010</v>
      </c>
      <c r="C1170" t="s">
        <v>91</v>
      </c>
      <c r="D1170" t="s">
        <v>40</v>
      </c>
      <c r="E1170" t="s">
        <v>30884</v>
      </c>
      <c r="F1170">
        <v>17</v>
      </c>
    </row>
    <row r="1171" spans="1:6" x14ac:dyDescent="0.25">
      <c r="A1171" t="s">
        <v>57</v>
      </c>
      <c r="B1171">
        <v>2010</v>
      </c>
      <c r="C1171" t="s">
        <v>91</v>
      </c>
      <c r="D1171" t="s">
        <v>102</v>
      </c>
      <c r="E1171" t="s">
        <v>30885</v>
      </c>
      <c r="F1171">
        <v>74</v>
      </c>
    </row>
    <row r="1172" spans="1:6" x14ac:dyDescent="0.25">
      <c r="A1172" t="s">
        <v>57</v>
      </c>
      <c r="B1172">
        <v>2010</v>
      </c>
      <c r="C1172" t="s">
        <v>91</v>
      </c>
      <c r="D1172" t="s">
        <v>107</v>
      </c>
      <c r="E1172" t="s">
        <v>30886</v>
      </c>
      <c r="F1172">
        <v>118</v>
      </c>
    </row>
    <row r="1173" spans="1:6" x14ac:dyDescent="0.25">
      <c r="A1173" t="s">
        <v>57</v>
      </c>
      <c r="B1173">
        <v>2010</v>
      </c>
      <c r="C1173" t="s">
        <v>91</v>
      </c>
      <c r="D1173" t="s">
        <v>39</v>
      </c>
      <c r="E1173" t="s">
        <v>30887</v>
      </c>
      <c r="F1173">
        <v>110</v>
      </c>
    </row>
    <row r="1174" spans="1:6" x14ac:dyDescent="0.25">
      <c r="A1174" t="s">
        <v>57</v>
      </c>
      <c r="B1174">
        <v>2010</v>
      </c>
      <c r="C1174" t="s">
        <v>91</v>
      </c>
      <c r="D1174" t="s">
        <v>103</v>
      </c>
      <c r="E1174" t="s">
        <v>30888</v>
      </c>
      <c r="F1174">
        <v>935</v>
      </c>
    </row>
    <row r="1175" spans="1:6" x14ac:dyDescent="0.25">
      <c r="A1175" t="s">
        <v>57</v>
      </c>
      <c r="B1175">
        <v>2010</v>
      </c>
      <c r="C1175" t="s">
        <v>90</v>
      </c>
      <c r="D1175" t="s">
        <v>38</v>
      </c>
      <c r="E1175" t="s">
        <v>30889</v>
      </c>
      <c r="F1175">
        <v>7</v>
      </c>
    </row>
    <row r="1176" spans="1:6" x14ac:dyDescent="0.25">
      <c r="A1176" t="s">
        <v>57</v>
      </c>
      <c r="B1176">
        <v>2010</v>
      </c>
      <c r="C1176" t="s">
        <v>90</v>
      </c>
      <c r="D1176" t="s">
        <v>40</v>
      </c>
      <c r="E1176" t="s">
        <v>30890</v>
      </c>
      <c r="F1176">
        <v>1</v>
      </c>
    </row>
    <row r="1177" spans="1:6" x14ac:dyDescent="0.25">
      <c r="A1177" t="s">
        <v>57</v>
      </c>
      <c r="B1177">
        <v>2010</v>
      </c>
      <c r="C1177" t="s">
        <v>90</v>
      </c>
      <c r="D1177" t="s">
        <v>102</v>
      </c>
      <c r="E1177" t="s">
        <v>30891</v>
      </c>
      <c r="F1177">
        <v>20</v>
      </c>
    </row>
    <row r="1178" spans="1:6" x14ac:dyDescent="0.25">
      <c r="A1178" t="s">
        <v>57</v>
      </c>
      <c r="B1178">
        <v>2010</v>
      </c>
      <c r="C1178" t="s">
        <v>90</v>
      </c>
      <c r="D1178" t="s">
        <v>107</v>
      </c>
      <c r="E1178" t="s">
        <v>30892</v>
      </c>
      <c r="F1178">
        <v>16</v>
      </c>
    </row>
    <row r="1179" spans="1:6" x14ac:dyDescent="0.25">
      <c r="A1179" t="s">
        <v>57</v>
      </c>
      <c r="B1179">
        <v>2010</v>
      </c>
      <c r="C1179" t="s">
        <v>90</v>
      </c>
      <c r="D1179" t="s">
        <v>39</v>
      </c>
      <c r="E1179" t="s">
        <v>30893</v>
      </c>
      <c r="F1179">
        <v>34</v>
      </c>
    </row>
    <row r="1180" spans="1:6" x14ac:dyDescent="0.25">
      <c r="A1180" t="s">
        <v>57</v>
      </c>
      <c r="B1180">
        <v>2010</v>
      </c>
      <c r="C1180" t="s">
        <v>90</v>
      </c>
      <c r="D1180" t="s">
        <v>103</v>
      </c>
      <c r="E1180" t="s">
        <v>30894</v>
      </c>
      <c r="F1180">
        <v>202</v>
      </c>
    </row>
    <row r="1181" spans="1:6" x14ac:dyDescent="0.25">
      <c r="A1181" t="s">
        <v>57</v>
      </c>
      <c r="B1181">
        <v>2010</v>
      </c>
      <c r="C1181" t="s">
        <v>88</v>
      </c>
      <c r="D1181" t="s">
        <v>38</v>
      </c>
      <c r="E1181" t="s">
        <v>30895</v>
      </c>
      <c r="F1181">
        <v>17</v>
      </c>
    </row>
    <row r="1182" spans="1:6" x14ac:dyDescent="0.25">
      <c r="A1182" t="s">
        <v>57</v>
      </c>
      <c r="B1182">
        <v>2010</v>
      </c>
      <c r="C1182" t="s">
        <v>88</v>
      </c>
      <c r="D1182" t="s">
        <v>40</v>
      </c>
      <c r="E1182" t="s">
        <v>30896</v>
      </c>
      <c r="F1182">
        <v>4</v>
      </c>
    </row>
    <row r="1183" spans="1:6" x14ac:dyDescent="0.25">
      <c r="A1183" t="s">
        <v>57</v>
      </c>
      <c r="B1183">
        <v>2010</v>
      </c>
      <c r="C1183" t="s">
        <v>88</v>
      </c>
      <c r="D1183" t="s">
        <v>102</v>
      </c>
      <c r="E1183" t="s">
        <v>30897</v>
      </c>
      <c r="F1183">
        <v>37</v>
      </c>
    </row>
    <row r="1184" spans="1:6" x14ac:dyDescent="0.25">
      <c r="A1184" t="s">
        <v>57</v>
      </c>
      <c r="B1184">
        <v>2010</v>
      </c>
      <c r="C1184" t="s">
        <v>88</v>
      </c>
      <c r="D1184" t="s">
        <v>107</v>
      </c>
      <c r="E1184" t="s">
        <v>30898</v>
      </c>
      <c r="F1184">
        <v>23</v>
      </c>
    </row>
    <row r="1185" spans="1:6" x14ac:dyDescent="0.25">
      <c r="A1185" t="s">
        <v>57</v>
      </c>
      <c r="B1185">
        <v>2010</v>
      </c>
      <c r="C1185" t="s">
        <v>88</v>
      </c>
      <c r="D1185" t="s">
        <v>39</v>
      </c>
      <c r="E1185" t="s">
        <v>30899</v>
      </c>
      <c r="F1185">
        <v>79</v>
      </c>
    </row>
    <row r="1186" spans="1:6" x14ac:dyDescent="0.25">
      <c r="A1186" t="s">
        <v>57</v>
      </c>
      <c r="B1186">
        <v>2010</v>
      </c>
      <c r="C1186" t="s">
        <v>88</v>
      </c>
      <c r="D1186" t="s">
        <v>103</v>
      </c>
      <c r="E1186" t="s">
        <v>30900</v>
      </c>
      <c r="F1186">
        <v>243</v>
      </c>
    </row>
    <row r="1187" spans="1:6" x14ac:dyDescent="0.25">
      <c r="A1187" t="s">
        <v>57</v>
      </c>
      <c r="B1187">
        <v>2010</v>
      </c>
      <c r="C1187" t="s">
        <v>89</v>
      </c>
      <c r="D1187" t="s">
        <v>38</v>
      </c>
      <c r="E1187" t="s">
        <v>30901</v>
      </c>
      <c r="F1187">
        <v>15</v>
      </c>
    </row>
    <row r="1188" spans="1:6" x14ac:dyDescent="0.25">
      <c r="A1188" t="s">
        <v>57</v>
      </c>
      <c r="B1188">
        <v>2010</v>
      </c>
      <c r="C1188" t="s">
        <v>89</v>
      </c>
      <c r="D1188" t="s">
        <v>40</v>
      </c>
      <c r="E1188" t="s">
        <v>30902</v>
      </c>
      <c r="F1188">
        <v>7</v>
      </c>
    </row>
    <row r="1189" spans="1:6" x14ac:dyDescent="0.25">
      <c r="A1189" t="s">
        <v>57</v>
      </c>
      <c r="B1189">
        <v>2010</v>
      </c>
      <c r="C1189" t="s">
        <v>89</v>
      </c>
      <c r="D1189" t="s">
        <v>102</v>
      </c>
      <c r="E1189" t="s">
        <v>30903</v>
      </c>
      <c r="F1189">
        <v>19</v>
      </c>
    </row>
    <row r="1190" spans="1:6" x14ac:dyDescent="0.25">
      <c r="A1190" t="s">
        <v>57</v>
      </c>
      <c r="B1190">
        <v>2010</v>
      </c>
      <c r="C1190" t="s">
        <v>89</v>
      </c>
      <c r="D1190" t="s">
        <v>107</v>
      </c>
      <c r="E1190" t="s">
        <v>30904</v>
      </c>
      <c r="F1190">
        <v>17</v>
      </c>
    </row>
    <row r="1191" spans="1:6" x14ac:dyDescent="0.25">
      <c r="A1191" t="s">
        <v>57</v>
      </c>
      <c r="B1191">
        <v>2010</v>
      </c>
      <c r="C1191" t="s">
        <v>89</v>
      </c>
      <c r="D1191" t="s">
        <v>39</v>
      </c>
      <c r="E1191" t="s">
        <v>30905</v>
      </c>
      <c r="F1191">
        <v>36</v>
      </c>
    </row>
    <row r="1192" spans="1:6" x14ac:dyDescent="0.25">
      <c r="A1192" t="s">
        <v>57</v>
      </c>
      <c r="B1192">
        <v>2010</v>
      </c>
      <c r="C1192" t="s">
        <v>89</v>
      </c>
      <c r="D1192" t="s">
        <v>103</v>
      </c>
      <c r="E1192" t="s">
        <v>30906</v>
      </c>
      <c r="F1192">
        <v>146</v>
      </c>
    </row>
    <row r="1193" spans="1:6" x14ac:dyDescent="0.25">
      <c r="A1193" t="s">
        <v>57</v>
      </c>
      <c r="B1193">
        <v>2011</v>
      </c>
      <c r="C1193" t="s">
        <v>91</v>
      </c>
      <c r="D1193" t="s">
        <v>38</v>
      </c>
      <c r="E1193" t="s">
        <v>30907</v>
      </c>
      <c r="F1193">
        <v>24</v>
      </c>
    </row>
    <row r="1194" spans="1:6" x14ac:dyDescent="0.25">
      <c r="A1194" t="s">
        <v>57</v>
      </c>
      <c r="B1194">
        <v>2011</v>
      </c>
      <c r="C1194" t="s">
        <v>91</v>
      </c>
      <c r="D1194" t="s">
        <v>40</v>
      </c>
      <c r="E1194" t="s">
        <v>30908</v>
      </c>
      <c r="F1194">
        <v>9</v>
      </c>
    </row>
    <row r="1195" spans="1:6" x14ac:dyDescent="0.25">
      <c r="A1195" t="s">
        <v>57</v>
      </c>
      <c r="B1195">
        <v>2011</v>
      </c>
      <c r="C1195" t="s">
        <v>91</v>
      </c>
      <c r="D1195" t="s">
        <v>102</v>
      </c>
      <c r="E1195" t="s">
        <v>30909</v>
      </c>
      <c r="F1195">
        <v>103</v>
      </c>
    </row>
    <row r="1196" spans="1:6" x14ac:dyDescent="0.25">
      <c r="A1196" t="s">
        <v>57</v>
      </c>
      <c r="B1196">
        <v>2011</v>
      </c>
      <c r="C1196" t="s">
        <v>91</v>
      </c>
      <c r="D1196" t="s">
        <v>107</v>
      </c>
      <c r="E1196" t="s">
        <v>30910</v>
      </c>
      <c r="F1196">
        <v>64</v>
      </c>
    </row>
    <row r="1197" spans="1:6" x14ac:dyDescent="0.25">
      <c r="A1197" t="s">
        <v>57</v>
      </c>
      <c r="B1197">
        <v>2011</v>
      </c>
      <c r="C1197" t="s">
        <v>91</v>
      </c>
      <c r="D1197" t="s">
        <v>39</v>
      </c>
      <c r="E1197" t="s">
        <v>30911</v>
      </c>
      <c r="F1197">
        <v>164</v>
      </c>
    </row>
    <row r="1198" spans="1:6" x14ac:dyDescent="0.25">
      <c r="A1198" t="s">
        <v>57</v>
      </c>
      <c r="B1198">
        <v>2011</v>
      </c>
      <c r="C1198" t="s">
        <v>91</v>
      </c>
      <c r="D1198" t="s">
        <v>103</v>
      </c>
      <c r="E1198" t="s">
        <v>30912</v>
      </c>
      <c r="F1198">
        <v>990</v>
      </c>
    </row>
    <row r="1199" spans="1:6" x14ac:dyDescent="0.25">
      <c r="A1199" t="s">
        <v>57</v>
      </c>
      <c r="B1199">
        <v>2011</v>
      </c>
      <c r="C1199" t="s">
        <v>90</v>
      </c>
      <c r="D1199" t="s">
        <v>38</v>
      </c>
      <c r="E1199" t="s">
        <v>30913</v>
      </c>
      <c r="F1199">
        <v>10</v>
      </c>
    </row>
    <row r="1200" spans="1:6" x14ac:dyDescent="0.25">
      <c r="A1200" t="s">
        <v>57</v>
      </c>
      <c r="B1200">
        <v>2011</v>
      </c>
      <c r="C1200" t="s">
        <v>90</v>
      </c>
      <c r="D1200" t="s">
        <v>40</v>
      </c>
      <c r="E1200" t="s">
        <v>30914</v>
      </c>
      <c r="F1200">
        <v>1</v>
      </c>
    </row>
    <row r="1201" spans="1:6" x14ac:dyDescent="0.25">
      <c r="A1201" t="s">
        <v>57</v>
      </c>
      <c r="B1201">
        <v>2011</v>
      </c>
      <c r="C1201" t="s">
        <v>90</v>
      </c>
      <c r="D1201" t="s">
        <v>102</v>
      </c>
      <c r="E1201" t="s">
        <v>30915</v>
      </c>
      <c r="F1201">
        <v>21</v>
      </c>
    </row>
    <row r="1202" spans="1:6" x14ac:dyDescent="0.25">
      <c r="A1202" t="s">
        <v>57</v>
      </c>
      <c r="B1202">
        <v>2011</v>
      </c>
      <c r="C1202" t="s">
        <v>90</v>
      </c>
      <c r="D1202" t="s">
        <v>107</v>
      </c>
      <c r="E1202" t="s">
        <v>30916</v>
      </c>
      <c r="F1202">
        <v>4</v>
      </c>
    </row>
    <row r="1203" spans="1:6" x14ac:dyDescent="0.25">
      <c r="A1203" t="s">
        <v>57</v>
      </c>
      <c r="B1203">
        <v>2011</v>
      </c>
      <c r="C1203" t="s">
        <v>90</v>
      </c>
      <c r="D1203" t="s">
        <v>39</v>
      </c>
      <c r="E1203" t="s">
        <v>30917</v>
      </c>
      <c r="F1203">
        <v>60</v>
      </c>
    </row>
    <row r="1204" spans="1:6" x14ac:dyDescent="0.25">
      <c r="A1204" t="s">
        <v>57</v>
      </c>
      <c r="B1204">
        <v>2011</v>
      </c>
      <c r="C1204" t="s">
        <v>90</v>
      </c>
      <c r="D1204" t="s">
        <v>103</v>
      </c>
      <c r="E1204" t="s">
        <v>30918</v>
      </c>
      <c r="F1204">
        <v>163</v>
      </c>
    </row>
    <row r="1205" spans="1:6" x14ac:dyDescent="0.25">
      <c r="A1205" t="s">
        <v>57</v>
      </c>
      <c r="B1205">
        <v>2011</v>
      </c>
      <c r="C1205" t="s">
        <v>88</v>
      </c>
      <c r="D1205" t="s">
        <v>38</v>
      </c>
      <c r="E1205" t="s">
        <v>30919</v>
      </c>
      <c r="F1205">
        <v>8</v>
      </c>
    </row>
    <row r="1206" spans="1:6" x14ac:dyDescent="0.25">
      <c r="A1206" t="s">
        <v>57</v>
      </c>
      <c r="B1206">
        <v>2011</v>
      </c>
      <c r="C1206" t="s">
        <v>88</v>
      </c>
      <c r="D1206" t="s">
        <v>40</v>
      </c>
      <c r="E1206" t="s">
        <v>30920</v>
      </c>
      <c r="F1206">
        <v>3</v>
      </c>
    </row>
    <row r="1207" spans="1:6" x14ac:dyDescent="0.25">
      <c r="A1207" t="s">
        <v>57</v>
      </c>
      <c r="B1207">
        <v>2011</v>
      </c>
      <c r="C1207" t="s">
        <v>88</v>
      </c>
      <c r="D1207" t="s">
        <v>102</v>
      </c>
      <c r="E1207" t="s">
        <v>30921</v>
      </c>
      <c r="F1207">
        <v>37</v>
      </c>
    </row>
    <row r="1208" spans="1:6" x14ac:dyDescent="0.25">
      <c r="A1208" t="s">
        <v>57</v>
      </c>
      <c r="B1208">
        <v>2011</v>
      </c>
      <c r="C1208" t="s">
        <v>88</v>
      </c>
      <c r="D1208" t="s">
        <v>107</v>
      </c>
      <c r="E1208" t="s">
        <v>30922</v>
      </c>
      <c r="F1208">
        <v>23</v>
      </c>
    </row>
    <row r="1209" spans="1:6" x14ac:dyDescent="0.25">
      <c r="A1209" t="s">
        <v>57</v>
      </c>
      <c r="B1209">
        <v>2011</v>
      </c>
      <c r="C1209" t="s">
        <v>88</v>
      </c>
      <c r="D1209" t="s">
        <v>39</v>
      </c>
      <c r="E1209" t="s">
        <v>30923</v>
      </c>
      <c r="F1209">
        <v>97</v>
      </c>
    </row>
    <row r="1210" spans="1:6" x14ac:dyDescent="0.25">
      <c r="A1210" t="s">
        <v>57</v>
      </c>
      <c r="B1210">
        <v>2011</v>
      </c>
      <c r="C1210" t="s">
        <v>88</v>
      </c>
      <c r="D1210" t="s">
        <v>103</v>
      </c>
      <c r="E1210" t="s">
        <v>30924</v>
      </c>
      <c r="F1210">
        <v>256</v>
      </c>
    </row>
    <row r="1211" spans="1:6" x14ac:dyDescent="0.25">
      <c r="A1211" t="s">
        <v>57</v>
      </c>
      <c r="B1211">
        <v>2011</v>
      </c>
      <c r="C1211" t="s">
        <v>89</v>
      </c>
      <c r="D1211" t="s">
        <v>38</v>
      </c>
      <c r="E1211" t="s">
        <v>30925</v>
      </c>
      <c r="F1211">
        <v>7</v>
      </c>
    </row>
    <row r="1212" spans="1:6" x14ac:dyDescent="0.25">
      <c r="A1212" t="s">
        <v>57</v>
      </c>
      <c r="B1212">
        <v>2011</v>
      </c>
      <c r="C1212" t="s">
        <v>89</v>
      </c>
      <c r="D1212" t="s">
        <v>102</v>
      </c>
      <c r="E1212" t="s">
        <v>30926</v>
      </c>
      <c r="F1212">
        <v>22</v>
      </c>
    </row>
    <row r="1213" spans="1:6" x14ac:dyDescent="0.25">
      <c r="A1213" t="s">
        <v>57</v>
      </c>
      <c r="B1213">
        <v>2011</v>
      </c>
      <c r="C1213" t="s">
        <v>89</v>
      </c>
      <c r="D1213" t="s">
        <v>107</v>
      </c>
      <c r="E1213" t="s">
        <v>30927</v>
      </c>
      <c r="F1213">
        <v>8</v>
      </c>
    </row>
    <row r="1214" spans="1:6" x14ac:dyDescent="0.25">
      <c r="A1214" t="s">
        <v>57</v>
      </c>
      <c r="B1214">
        <v>2011</v>
      </c>
      <c r="C1214" t="s">
        <v>89</v>
      </c>
      <c r="D1214" t="s">
        <v>39</v>
      </c>
      <c r="E1214" t="s">
        <v>30928</v>
      </c>
      <c r="F1214">
        <v>51</v>
      </c>
    </row>
    <row r="1215" spans="1:6" x14ac:dyDescent="0.25">
      <c r="A1215" t="s">
        <v>57</v>
      </c>
      <c r="B1215">
        <v>2011</v>
      </c>
      <c r="C1215" t="s">
        <v>89</v>
      </c>
      <c r="D1215" t="s">
        <v>103</v>
      </c>
      <c r="E1215" t="s">
        <v>30929</v>
      </c>
      <c r="F1215">
        <v>175</v>
      </c>
    </row>
    <row r="1216" spans="1:6" x14ac:dyDescent="0.25">
      <c r="A1216" t="s">
        <v>57</v>
      </c>
      <c r="B1216">
        <v>2012</v>
      </c>
      <c r="C1216" t="s">
        <v>91</v>
      </c>
      <c r="D1216" t="s">
        <v>38</v>
      </c>
      <c r="E1216" t="s">
        <v>30930</v>
      </c>
      <c r="F1216">
        <v>46</v>
      </c>
    </row>
    <row r="1217" spans="1:6" x14ac:dyDescent="0.25">
      <c r="A1217" t="s">
        <v>57</v>
      </c>
      <c r="B1217">
        <v>2012</v>
      </c>
      <c r="C1217" t="s">
        <v>91</v>
      </c>
      <c r="D1217" t="s">
        <v>40</v>
      </c>
      <c r="E1217" t="s">
        <v>30931</v>
      </c>
      <c r="F1217">
        <v>16</v>
      </c>
    </row>
    <row r="1218" spans="1:6" x14ac:dyDescent="0.25">
      <c r="A1218" t="s">
        <v>57</v>
      </c>
      <c r="B1218">
        <v>2012</v>
      </c>
      <c r="C1218" t="s">
        <v>91</v>
      </c>
      <c r="D1218" t="s">
        <v>102</v>
      </c>
      <c r="E1218" t="s">
        <v>30932</v>
      </c>
      <c r="F1218">
        <v>98</v>
      </c>
    </row>
    <row r="1219" spans="1:6" x14ac:dyDescent="0.25">
      <c r="A1219" t="s">
        <v>57</v>
      </c>
      <c r="B1219">
        <v>2012</v>
      </c>
      <c r="C1219" t="s">
        <v>91</v>
      </c>
      <c r="D1219" t="s">
        <v>107</v>
      </c>
      <c r="E1219" t="s">
        <v>30933</v>
      </c>
      <c r="F1219">
        <v>95</v>
      </c>
    </row>
    <row r="1220" spans="1:6" x14ac:dyDescent="0.25">
      <c r="A1220" t="s">
        <v>57</v>
      </c>
      <c r="B1220">
        <v>2012</v>
      </c>
      <c r="C1220" t="s">
        <v>91</v>
      </c>
      <c r="D1220" t="s">
        <v>39</v>
      </c>
      <c r="E1220" t="s">
        <v>30934</v>
      </c>
      <c r="F1220">
        <v>143</v>
      </c>
    </row>
    <row r="1221" spans="1:6" x14ac:dyDescent="0.25">
      <c r="A1221" t="s">
        <v>57</v>
      </c>
      <c r="B1221">
        <v>2012</v>
      </c>
      <c r="C1221" t="s">
        <v>91</v>
      </c>
      <c r="D1221" t="s">
        <v>103</v>
      </c>
      <c r="E1221" t="s">
        <v>30935</v>
      </c>
      <c r="F1221">
        <v>946</v>
      </c>
    </row>
    <row r="1222" spans="1:6" x14ac:dyDescent="0.25">
      <c r="A1222" t="s">
        <v>57</v>
      </c>
      <c r="B1222">
        <v>2012</v>
      </c>
      <c r="C1222" t="s">
        <v>90</v>
      </c>
      <c r="D1222" t="s">
        <v>38</v>
      </c>
      <c r="E1222" t="s">
        <v>30936</v>
      </c>
      <c r="F1222">
        <v>6</v>
      </c>
    </row>
    <row r="1223" spans="1:6" x14ac:dyDescent="0.25">
      <c r="A1223" t="s">
        <v>57</v>
      </c>
      <c r="B1223">
        <v>2012</v>
      </c>
      <c r="C1223" t="s">
        <v>90</v>
      </c>
      <c r="D1223" t="s">
        <v>40</v>
      </c>
      <c r="E1223" t="s">
        <v>30937</v>
      </c>
      <c r="F1223">
        <v>1</v>
      </c>
    </row>
    <row r="1224" spans="1:6" x14ac:dyDescent="0.25">
      <c r="A1224" t="s">
        <v>57</v>
      </c>
      <c r="B1224">
        <v>2012</v>
      </c>
      <c r="C1224" t="s">
        <v>90</v>
      </c>
      <c r="D1224" t="s">
        <v>102</v>
      </c>
      <c r="E1224" t="s">
        <v>30938</v>
      </c>
      <c r="F1224">
        <v>22</v>
      </c>
    </row>
    <row r="1225" spans="1:6" x14ac:dyDescent="0.25">
      <c r="A1225" t="s">
        <v>57</v>
      </c>
      <c r="B1225">
        <v>2012</v>
      </c>
      <c r="C1225" t="s">
        <v>90</v>
      </c>
      <c r="D1225" t="s">
        <v>107</v>
      </c>
      <c r="E1225" t="s">
        <v>30939</v>
      </c>
      <c r="F1225">
        <v>17</v>
      </c>
    </row>
    <row r="1226" spans="1:6" x14ac:dyDescent="0.25">
      <c r="A1226" t="s">
        <v>57</v>
      </c>
      <c r="B1226">
        <v>2012</v>
      </c>
      <c r="C1226" t="s">
        <v>90</v>
      </c>
      <c r="D1226" t="s">
        <v>39</v>
      </c>
      <c r="E1226" t="s">
        <v>30940</v>
      </c>
      <c r="F1226">
        <v>30</v>
      </c>
    </row>
    <row r="1227" spans="1:6" x14ac:dyDescent="0.25">
      <c r="A1227" t="s">
        <v>57</v>
      </c>
      <c r="B1227">
        <v>2012</v>
      </c>
      <c r="C1227" t="s">
        <v>90</v>
      </c>
      <c r="D1227" t="s">
        <v>103</v>
      </c>
      <c r="E1227" t="s">
        <v>30941</v>
      </c>
      <c r="F1227">
        <v>181</v>
      </c>
    </row>
    <row r="1228" spans="1:6" x14ac:dyDescent="0.25">
      <c r="A1228" t="s">
        <v>57</v>
      </c>
      <c r="B1228">
        <v>2012</v>
      </c>
      <c r="C1228" t="s">
        <v>88</v>
      </c>
      <c r="D1228" t="s">
        <v>38</v>
      </c>
      <c r="E1228" t="s">
        <v>30942</v>
      </c>
      <c r="F1228">
        <v>25</v>
      </c>
    </row>
    <row r="1229" spans="1:6" x14ac:dyDescent="0.25">
      <c r="A1229" t="s">
        <v>57</v>
      </c>
      <c r="B1229">
        <v>2012</v>
      </c>
      <c r="C1229" t="s">
        <v>88</v>
      </c>
      <c r="D1229" t="s">
        <v>40</v>
      </c>
      <c r="E1229" t="s">
        <v>30943</v>
      </c>
      <c r="F1229">
        <v>4</v>
      </c>
    </row>
    <row r="1230" spans="1:6" x14ac:dyDescent="0.25">
      <c r="A1230" t="s">
        <v>57</v>
      </c>
      <c r="B1230">
        <v>2012</v>
      </c>
      <c r="C1230" t="s">
        <v>88</v>
      </c>
      <c r="D1230" t="s">
        <v>102</v>
      </c>
      <c r="E1230" t="s">
        <v>30944</v>
      </c>
      <c r="F1230">
        <v>30</v>
      </c>
    </row>
    <row r="1231" spans="1:6" x14ac:dyDescent="0.25">
      <c r="A1231" t="s">
        <v>57</v>
      </c>
      <c r="B1231">
        <v>2012</v>
      </c>
      <c r="C1231" t="s">
        <v>88</v>
      </c>
      <c r="D1231" t="s">
        <v>107</v>
      </c>
      <c r="E1231" t="s">
        <v>30945</v>
      </c>
      <c r="F1231">
        <v>31</v>
      </c>
    </row>
    <row r="1232" spans="1:6" x14ac:dyDescent="0.25">
      <c r="A1232" t="s">
        <v>57</v>
      </c>
      <c r="B1232">
        <v>2012</v>
      </c>
      <c r="C1232" t="s">
        <v>88</v>
      </c>
      <c r="D1232" t="s">
        <v>39</v>
      </c>
      <c r="E1232" t="s">
        <v>30946</v>
      </c>
      <c r="F1232">
        <v>70</v>
      </c>
    </row>
    <row r="1233" spans="1:6" x14ac:dyDescent="0.25">
      <c r="A1233" t="s">
        <v>57</v>
      </c>
      <c r="B1233">
        <v>2012</v>
      </c>
      <c r="C1233" t="s">
        <v>88</v>
      </c>
      <c r="D1233" t="s">
        <v>103</v>
      </c>
      <c r="E1233" t="s">
        <v>30947</v>
      </c>
      <c r="F1233">
        <v>259</v>
      </c>
    </row>
    <row r="1234" spans="1:6" x14ac:dyDescent="0.25">
      <c r="A1234" t="s">
        <v>57</v>
      </c>
      <c r="B1234">
        <v>2012</v>
      </c>
      <c r="C1234" t="s">
        <v>89</v>
      </c>
      <c r="D1234" t="s">
        <v>38</v>
      </c>
      <c r="E1234" t="s">
        <v>30948</v>
      </c>
      <c r="F1234">
        <v>14</v>
      </c>
    </row>
    <row r="1235" spans="1:6" x14ac:dyDescent="0.25">
      <c r="A1235" t="s">
        <v>57</v>
      </c>
      <c r="B1235">
        <v>2012</v>
      </c>
      <c r="C1235" t="s">
        <v>89</v>
      </c>
      <c r="D1235" t="s">
        <v>40</v>
      </c>
      <c r="E1235" t="s">
        <v>30949</v>
      </c>
      <c r="F1235">
        <v>5</v>
      </c>
    </row>
    <row r="1236" spans="1:6" x14ac:dyDescent="0.25">
      <c r="A1236" t="s">
        <v>57</v>
      </c>
      <c r="B1236">
        <v>2012</v>
      </c>
      <c r="C1236" t="s">
        <v>89</v>
      </c>
      <c r="D1236" t="s">
        <v>102</v>
      </c>
      <c r="E1236" t="s">
        <v>30950</v>
      </c>
      <c r="F1236">
        <v>20</v>
      </c>
    </row>
    <row r="1237" spans="1:6" x14ac:dyDescent="0.25">
      <c r="A1237" t="s">
        <v>57</v>
      </c>
      <c r="B1237">
        <v>2012</v>
      </c>
      <c r="C1237" t="s">
        <v>89</v>
      </c>
      <c r="D1237" t="s">
        <v>107</v>
      </c>
      <c r="E1237" t="s">
        <v>30951</v>
      </c>
      <c r="F1237">
        <v>22</v>
      </c>
    </row>
    <row r="1238" spans="1:6" x14ac:dyDescent="0.25">
      <c r="A1238" t="s">
        <v>57</v>
      </c>
      <c r="B1238">
        <v>2012</v>
      </c>
      <c r="C1238" t="s">
        <v>89</v>
      </c>
      <c r="D1238" t="s">
        <v>39</v>
      </c>
      <c r="E1238" t="s">
        <v>30952</v>
      </c>
      <c r="F1238">
        <v>52</v>
      </c>
    </row>
    <row r="1239" spans="1:6" x14ac:dyDescent="0.25">
      <c r="A1239" t="s">
        <v>57</v>
      </c>
      <c r="B1239">
        <v>2012</v>
      </c>
      <c r="C1239" t="s">
        <v>89</v>
      </c>
      <c r="D1239" t="s">
        <v>103</v>
      </c>
      <c r="E1239" t="s">
        <v>30953</v>
      </c>
      <c r="F1239">
        <v>148</v>
      </c>
    </row>
    <row r="1240" spans="1:6" x14ac:dyDescent="0.25">
      <c r="A1240" t="s">
        <v>57</v>
      </c>
      <c r="B1240">
        <v>2013</v>
      </c>
      <c r="C1240" t="s">
        <v>91</v>
      </c>
      <c r="D1240" t="s">
        <v>38</v>
      </c>
      <c r="E1240" t="s">
        <v>30954</v>
      </c>
      <c r="F1240">
        <v>33</v>
      </c>
    </row>
    <row r="1241" spans="1:6" x14ac:dyDescent="0.25">
      <c r="A1241" t="s">
        <v>57</v>
      </c>
      <c r="B1241">
        <v>2013</v>
      </c>
      <c r="C1241" t="s">
        <v>91</v>
      </c>
      <c r="D1241" t="s">
        <v>40</v>
      </c>
      <c r="E1241" t="s">
        <v>30955</v>
      </c>
      <c r="F1241">
        <v>24</v>
      </c>
    </row>
    <row r="1242" spans="1:6" x14ac:dyDescent="0.25">
      <c r="A1242" t="s">
        <v>57</v>
      </c>
      <c r="B1242">
        <v>2013</v>
      </c>
      <c r="C1242" t="s">
        <v>91</v>
      </c>
      <c r="D1242" t="s">
        <v>102</v>
      </c>
      <c r="E1242" t="s">
        <v>30956</v>
      </c>
      <c r="F1242">
        <v>110</v>
      </c>
    </row>
    <row r="1243" spans="1:6" x14ac:dyDescent="0.25">
      <c r="A1243" t="s">
        <v>57</v>
      </c>
      <c r="B1243">
        <v>2013</v>
      </c>
      <c r="C1243" t="s">
        <v>91</v>
      </c>
      <c r="D1243" t="s">
        <v>107</v>
      </c>
      <c r="E1243" t="s">
        <v>30957</v>
      </c>
      <c r="F1243">
        <v>100</v>
      </c>
    </row>
    <row r="1244" spans="1:6" x14ac:dyDescent="0.25">
      <c r="A1244" t="s">
        <v>57</v>
      </c>
      <c r="B1244">
        <v>2013</v>
      </c>
      <c r="C1244" t="s">
        <v>91</v>
      </c>
      <c r="D1244" t="s">
        <v>39</v>
      </c>
      <c r="E1244" t="s">
        <v>30958</v>
      </c>
      <c r="F1244">
        <v>129</v>
      </c>
    </row>
    <row r="1245" spans="1:6" x14ac:dyDescent="0.25">
      <c r="A1245" t="s">
        <v>57</v>
      </c>
      <c r="B1245">
        <v>2013</v>
      </c>
      <c r="C1245" t="s">
        <v>91</v>
      </c>
      <c r="D1245" t="s">
        <v>103</v>
      </c>
      <c r="E1245" t="s">
        <v>30959</v>
      </c>
      <c r="F1245">
        <v>932</v>
      </c>
    </row>
    <row r="1246" spans="1:6" x14ac:dyDescent="0.25">
      <c r="A1246" t="s">
        <v>57</v>
      </c>
      <c r="B1246">
        <v>2013</v>
      </c>
      <c r="C1246" t="s">
        <v>90</v>
      </c>
      <c r="D1246" t="s">
        <v>38</v>
      </c>
      <c r="E1246" t="s">
        <v>30960</v>
      </c>
      <c r="F1246">
        <v>12</v>
      </c>
    </row>
    <row r="1247" spans="1:6" x14ac:dyDescent="0.25">
      <c r="A1247" t="s">
        <v>57</v>
      </c>
      <c r="B1247">
        <v>2013</v>
      </c>
      <c r="C1247" t="s">
        <v>90</v>
      </c>
      <c r="D1247" t="s">
        <v>40</v>
      </c>
      <c r="E1247" t="s">
        <v>30961</v>
      </c>
      <c r="F1247">
        <v>4</v>
      </c>
    </row>
    <row r="1248" spans="1:6" x14ac:dyDescent="0.25">
      <c r="A1248" t="s">
        <v>57</v>
      </c>
      <c r="B1248">
        <v>2013</v>
      </c>
      <c r="C1248" t="s">
        <v>90</v>
      </c>
      <c r="D1248" t="s">
        <v>102</v>
      </c>
      <c r="E1248" t="s">
        <v>30962</v>
      </c>
      <c r="F1248">
        <v>21</v>
      </c>
    </row>
    <row r="1249" spans="1:6" x14ac:dyDescent="0.25">
      <c r="A1249" t="s">
        <v>57</v>
      </c>
      <c r="B1249">
        <v>2013</v>
      </c>
      <c r="C1249" t="s">
        <v>90</v>
      </c>
      <c r="D1249" t="s">
        <v>107</v>
      </c>
      <c r="E1249" t="s">
        <v>30963</v>
      </c>
      <c r="F1249">
        <v>21</v>
      </c>
    </row>
    <row r="1250" spans="1:6" x14ac:dyDescent="0.25">
      <c r="A1250" t="s">
        <v>57</v>
      </c>
      <c r="B1250">
        <v>2013</v>
      </c>
      <c r="C1250" t="s">
        <v>90</v>
      </c>
      <c r="D1250" t="s">
        <v>39</v>
      </c>
      <c r="E1250" t="s">
        <v>30964</v>
      </c>
      <c r="F1250">
        <v>39</v>
      </c>
    </row>
    <row r="1251" spans="1:6" x14ac:dyDescent="0.25">
      <c r="A1251" t="s">
        <v>57</v>
      </c>
      <c r="B1251">
        <v>2013</v>
      </c>
      <c r="C1251" t="s">
        <v>90</v>
      </c>
      <c r="D1251" t="s">
        <v>103</v>
      </c>
      <c r="E1251" t="s">
        <v>30965</v>
      </c>
      <c r="F1251">
        <v>177</v>
      </c>
    </row>
    <row r="1252" spans="1:6" x14ac:dyDescent="0.25">
      <c r="A1252" t="s">
        <v>57</v>
      </c>
      <c r="B1252">
        <v>2013</v>
      </c>
      <c r="C1252" t="s">
        <v>88</v>
      </c>
      <c r="D1252" t="s">
        <v>38</v>
      </c>
      <c r="E1252" t="s">
        <v>30966</v>
      </c>
      <c r="F1252">
        <v>28</v>
      </c>
    </row>
    <row r="1253" spans="1:6" x14ac:dyDescent="0.25">
      <c r="A1253" t="s">
        <v>57</v>
      </c>
      <c r="B1253">
        <v>2013</v>
      </c>
      <c r="C1253" t="s">
        <v>88</v>
      </c>
      <c r="D1253" t="s">
        <v>40</v>
      </c>
      <c r="E1253" t="s">
        <v>30967</v>
      </c>
      <c r="F1253">
        <v>3</v>
      </c>
    </row>
    <row r="1254" spans="1:6" x14ac:dyDescent="0.25">
      <c r="A1254" t="s">
        <v>57</v>
      </c>
      <c r="B1254">
        <v>2013</v>
      </c>
      <c r="C1254" t="s">
        <v>88</v>
      </c>
      <c r="D1254" t="s">
        <v>102</v>
      </c>
      <c r="E1254" t="s">
        <v>30968</v>
      </c>
      <c r="F1254">
        <v>37</v>
      </c>
    </row>
    <row r="1255" spans="1:6" x14ac:dyDescent="0.25">
      <c r="A1255" t="s">
        <v>57</v>
      </c>
      <c r="B1255">
        <v>2013</v>
      </c>
      <c r="C1255" t="s">
        <v>88</v>
      </c>
      <c r="D1255" t="s">
        <v>107</v>
      </c>
      <c r="E1255" t="s">
        <v>30969</v>
      </c>
      <c r="F1255">
        <v>41</v>
      </c>
    </row>
    <row r="1256" spans="1:6" x14ac:dyDescent="0.25">
      <c r="A1256" t="s">
        <v>57</v>
      </c>
      <c r="B1256">
        <v>2013</v>
      </c>
      <c r="C1256" t="s">
        <v>88</v>
      </c>
      <c r="D1256" t="s">
        <v>39</v>
      </c>
      <c r="E1256" t="s">
        <v>30970</v>
      </c>
      <c r="F1256">
        <v>87</v>
      </c>
    </row>
    <row r="1257" spans="1:6" x14ac:dyDescent="0.25">
      <c r="A1257" t="s">
        <v>57</v>
      </c>
      <c r="B1257">
        <v>2013</v>
      </c>
      <c r="C1257" t="s">
        <v>88</v>
      </c>
      <c r="D1257" t="s">
        <v>103</v>
      </c>
      <c r="E1257" t="s">
        <v>30971</v>
      </c>
      <c r="F1257">
        <v>231</v>
      </c>
    </row>
    <row r="1258" spans="1:6" x14ac:dyDescent="0.25">
      <c r="A1258" t="s">
        <v>57</v>
      </c>
      <c r="B1258">
        <v>2013</v>
      </c>
      <c r="C1258" t="s">
        <v>89</v>
      </c>
      <c r="D1258" t="s">
        <v>38</v>
      </c>
      <c r="E1258" t="s">
        <v>30972</v>
      </c>
      <c r="F1258">
        <v>14</v>
      </c>
    </row>
    <row r="1259" spans="1:6" x14ac:dyDescent="0.25">
      <c r="A1259" t="s">
        <v>57</v>
      </c>
      <c r="B1259">
        <v>2013</v>
      </c>
      <c r="C1259" t="s">
        <v>89</v>
      </c>
      <c r="D1259" t="s">
        <v>40</v>
      </c>
      <c r="E1259" t="s">
        <v>30973</v>
      </c>
      <c r="F1259">
        <v>4</v>
      </c>
    </row>
    <row r="1260" spans="1:6" x14ac:dyDescent="0.25">
      <c r="A1260" t="s">
        <v>57</v>
      </c>
      <c r="B1260">
        <v>2013</v>
      </c>
      <c r="C1260" t="s">
        <v>89</v>
      </c>
      <c r="D1260" t="s">
        <v>102</v>
      </c>
      <c r="E1260" t="s">
        <v>30974</v>
      </c>
      <c r="F1260">
        <v>27</v>
      </c>
    </row>
    <row r="1261" spans="1:6" x14ac:dyDescent="0.25">
      <c r="A1261" t="s">
        <v>57</v>
      </c>
      <c r="B1261">
        <v>2013</v>
      </c>
      <c r="C1261" t="s">
        <v>89</v>
      </c>
      <c r="D1261" t="s">
        <v>107</v>
      </c>
      <c r="E1261" t="s">
        <v>30975</v>
      </c>
      <c r="F1261">
        <v>22</v>
      </c>
    </row>
    <row r="1262" spans="1:6" x14ac:dyDescent="0.25">
      <c r="A1262" t="s">
        <v>57</v>
      </c>
      <c r="B1262">
        <v>2013</v>
      </c>
      <c r="C1262" t="s">
        <v>89</v>
      </c>
      <c r="D1262" t="s">
        <v>39</v>
      </c>
      <c r="E1262" t="s">
        <v>30976</v>
      </c>
      <c r="F1262">
        <v>43</v>
      </c>
    </row>
    <row r="1263" spans="1:6" x14ac:dyDescent="0.25">
      <c r="A1263" t="s">
        <v>57</v>
      </c>
      <c r="B1263">
        <v>2013</v>
      </c>
      <c r="C1263" t="s">
        <v>89</v>
      </c>
      <c r="D1263" t="s">
        <v>103</v>
      </c>
      <c r="E1263" t="s">
        <v>30977</v>
      </c>
      <c r="F1263">
        <v>157</v>
      </c>
    </row>
    <row r="1264" spans="1:6" x14ac:dyDescent="0.25">
      <c r="A1264" t="s">
        <v>57</v>
      </c>
      <c r="B1264">
        <v>2014</v>
      </c>
      <c r="C1264" t="s">
        <v>91</v>
      </c>
      <c r="D1264" t="s">
        <v>38</v>
      </c>
      <c r="E1264" t="s">
        <v>30978</v>
      </c>
      <c r="F1264">
        <v>42</v>
      </c>
    </row>
    <row r="1265" spans="1:6" x14ac:dyDescent="0.25">
      <c r="A1265" t="s">
        <v>57</v>
      </c>
      <c r="B1265">
        <v>2014</v>
      </c>
      <c r="C1265" t="s">
        <v>91</v>
      </c>
      <c r="D1265" t="s">
        <v>40</v>
      </c>
      <c r="E1265" t="s">
        <v>30979</v>
      </c>
      <c r="F1265">
        <v>22</v>
      </c>
    </row>
    <row r="1266" spans="1:6" x14ac:dyDescent="0.25">
      <c r="A1266" t="s">
        <v>57</v>
      </c>
      <c r="B1266">
        <v>2014</v>
      </c>
      <c r="C1266" t="s">
        <v>91</v>
      </c>
      <c r="D1266" t="s">
        <v>102</v>
      </c>
      <c r="E1266" t="s">
        <v>30980</v>
      </c>
      <c r="F1266">
        <v>114</v>
      </c>
    </row>
    <row r="1267" spans="1:6" x14ac:dyDescent="0.25">
      <c r="A1267" t="s">
        <v>57</v>
      </c>
      <c r="B1267">
        <v>2014</v>
      </c>
      <c r="C1267" t="s">
        <v>91</v>
      </c>
      <c r="D1267" t="s">
        <v>107</v>
      </c>
      <c r="E1267" t="s">
        <v>30981</v>
      </c>
      <c r="F1267">
        <v>121</v>
      </c>
    </row>
    <row r="1268" spans="1:6" x14ac:dyDescent="0.25">
      <c r="A1268" t="s">
        <v>57</v>
      </c>
      <c r="B1268">
        <v>2014</v>
      </c>
      <c r="C1268" t="s">
        <v>91</v>
      </c>
      <c r="D1268" t="s">
        <v>39</v>
      </c>
      <c r="E1268" t="s">
        <v>30982</v>
      </c>
      <c r="F1268">
        <v>128</v>
      </c>
    </row>
    <row r="1269" spans="1:6" x14ac:dyDescent="0.25">
      <c r="A1269" t="s">
        <v>57</v>
      </c>
      <c r="B1269">
        <v>2014</v>
      </c>
      <c r="C1269" t="s">
        <v>91</v>
      </c>
      <c r="D1269" t="s">
        <v>103</v>
      </c>
      <c r="E1269" t="s">
        <v>30983</v>
      </c>
      <c r="F1269">
        <v>945</v>
      </c>
    </row>
    <row r="1270" spans="1:6" x14ac:dyDescent="0.25">
      <c r="A1270" t="s">
        <v>57</v>
      </c>
      <c r="B1270">
        <v>2014</v>
      </c>
      <c r="C1270" t="s">
        <v>90</v>
      </c>
      <c r="D1270" t="s">
        <v>38</v>
      </c>
      <c r="E1270" t="s">
        <v>30984</v>
      </c>
      <c r="F1270">
        <v>6</v>
      </c>
    </row>
    <row r="1271" spans="1:6" x14ac:dyDescent="0.25">
      <c r="A1271" t="s">
        <v>57</v>
      </c>
      <c r="B1271">
        <v>2014</v>
      </c>
      <c r="C1271" t="s">
        <v>90</v>
      </c>
      <c r="D1271" t="s">
        <v>40</v>
      </c>
      <c r="E1271" t="s">
        <v>30985</v>
      </c>
      <c r="F1271">
        <v>4</v>
      </c>
    </row>
    <row r="1272" spans="1:6" x14ac:dyDescent="0.25">
      <c r="A1272" t="s">
        <v>57</v>
      </c>
      <c r="B1272">
        <v>2014</v>
      </c>
      <c r="C1272" t="s">
        <v>90</v>
      </c>
      <c r="D1272" t="s">
        <v>102</v>
      </c>
      <c r="E1272" t="s">
        <v>30986</v>
      </c>
      <c r="F1272">
        <v>22</v>
      </c>
    </row>
    <row r="1273" spans="1:6" x14ac:dyDescent="0.25">
      <c r="A1273" t="s">
        <v>57</v>
      </c>
      <c r="B1273">
        <v>2014</v>
      </c>
      <c r="C1273" t="s">
        <v>90</v>
      </c>
      <c r="D1273" t="s">
        <v>107</v>
      </c>
      <c r="E1273" t="s">
        <v>30987</v>
      </c>
      <c r="F1273">
        <v>14</v>
      </c>
    </row>
    <row r="1274" spans="1:6" x14ac:dyDescent="0.25">
      <c r="A1274" t="s">
        <v>57</v>
      </c>
      <c r="B1274">
        <v>2014</v>
      </c>
      <c r="C1274" t="s">
        <v>90</v>
      </c>
      <c r="D1274" t="s">
        <v>39</v>
      </c>
      <c r="E1274" t="s">
        <v>30988</v>
      </c>
      <c r="F1274">
        <v>41</v>
      </c>
    </row>
    <row r="1275" spans="1:6" x14ac:dyDescent="0.25">
      <c r="A1275" t="s">
        <v>57</v>
      </c>
      <c r="B1275">
        <v>2014</v>
      </c>
      <c r="C1275" t="s">
        <v>90</v>
      </c>
      <c r="D1275" t="s">
        <v>103</v>
      </c>
      <c r="E1275" t="s">
        <v>30989</v>
      </c>
      <c r="F1275">
        <v>178</v>
      </c>
    </row>
    <row r="1276" spans="1:6" x14ac:dyDescent="0.25">
      <c r="A1276" t="s">
        <v>57</v>
      </c>
      <c r="B1276">
        <v>2014</v>
      </c>
      <c r="C1276" t="s">
        <v>88</v>
      </c>
      <c r="D1276" t="s">
        <v>38</v>
      </c>
      <c r="E1276" t="s">
        <v>30990</v>
      </c>
      <c r="F1276">
        <v>28</v>
      </c>
    </row>
    <row r="1277" spans="1:6" x14ac:dyDescent="0.25">
      <c r="A1277" t="s">
        <v>57</v>
      </c>
      <c r="B1277">
        <v>2014</v>
      </c>
      <c r="C1277" t="s">
        <v>88</v>
      </c>
      <c r="D1277" t="s">
        <v>40</v>
      </c>
      <c r="E1277" t="s">
        <v>30991</v>
      </c>
      <c r="F1277">
        <v>8</v>
      </c>
    </row>
    <row r="1278" spans="1:6" x14ac:dyDescent="0.25">
      <c r="A1278" t="s">
        <v>57</v>
      </c>
      <c r="B1278">
        <v>2014</v>
      </c>
      <c r="C1278" t="s">
        <v>88</v>
      </c>
      <c r="D1278" t="s">
        <v>102</v>
      </c>
      <c r="E1278" t="s">
        <v>30992</v>
      </c>
      <c r="F1278">
        <v>32</v>
      </c>
    </row>
    <row r="1279" spans="1:6" x14ac:dyDescent="0.25">
      <c r="A1279" t="s">
        <v>57</v>
      </c>
      <c r="B1279">
        <v>2014</v>
      </c>
      <c r="C1279" t="s">
        <v>88</v>
      </c>
      <c r="D1279" t="s">
        <v>107</v>
      </c>
      <c r="E1279" t="s">
        <v>30993</v>
      </c>
      <c r="F1279">
        <v>36</v>
      </c>
    </row>
    <row r="1280" spans="1:6" x14ac:dyDescent="0.25">
      <c r="A1280" t="s">
        <v>57</v>
      </c>
      <c r="B1280">
        <v>2014</v>
      </c>
      <c r="C1280" t="s">
        <v>88</v>
      </c>
      <c r="D1280" t="s">
        <v>39</v>
      </c>
      <c r="E1280" t="s">
        <v>30994</v>
      </c>
      <c r="F1280">
        <v>72</v>
      </c>
    </row>
    <row r="1281" spans="1:6" x14ac:dyDescent="0.25">
      <c r="A1281" t="s">
        <v>57</v>
      </c>
      <c r="B1281">
        <v>2014</v>
      </c>
      <c r="C1281" t="s">
        <v>88</v>
      </c>
      <c r="D1281" t="s">
        <v>103</v>
      </c>
      <c r="E1281" t="s">
        <v>30995</v>
      </c>
      <c r="F1281">
        <v>235</v>
      </c>
    </row>
    <row r="1282" spans="1:6" x14ac:dyDescent="0.25">
      <c r="A1282" t="s">
        <v>57</v>
      </c>
      <c r="B1282">
        <v>2014</v>
      </c>
      <c r="C1282" t="s">
        <v>89</v>
      </c>
      <c r="D1282" t="s">
        <v>38</v>
      </c>
      <c r="E1282" t="s">
        <v>30996</v>
      </c>
      <c r="F1282">
        <v>15</v>
      </c>
    </row>
    <row r="1283" spans="1:6" x14ac:dyDescent="0.25">
      <c r="A1283" t="s">
        <v>57</v>
      </c>
      <c r="B1283">
        <v>2014</v>
      </c>
      <c r="C1283" t="s">
        <v>89</v>
      </c>
      <c r="D1283" t="s">
        <v>40</v>
      </c>
      <c r="E1283" t="s">
        <v>30997</v>
      </c>
      <c r="F1283">
        <v>4</v>
      </c>
    </row>
    <row r="1284" spans="1:6" x14ac:dyDescent="0.25">
      <c r="A1284" t="s">
        <v>57</v>
      </c>
      <c r="B1284">
        <v>2014</v>
      </c>
      <c r="C1284" t="s">
        <v>89</v>
      </c>
      <c r="D1284" t="s">
        <v>102</v>
      </c>
      <c r="E1284" t="s">
        <v>30998</v>
      </c>
      <c r="F1284">
        <v>30</v>
      </c>
    </row>
    <row r="1285" spans="1:6" x14ac:dyDescent="0.25">
      <c r="A1285" t="s">
        <v>57</v>
      </c>
      <c r="B1285">
        <v>2014</v>
      </c>
      <c r="C1285" t="s">
        <v>89</v>
      </c>
      <c r="D1285" t="s">
        <v>107</v>
      </c>
      <c r="E1285" t="s">
        <v>30999</v>
      </c>
      <c r="F1285">
        <v>24</v>
      </c>
    </row>
    <row r="1286" spans="1:6" x14ac:dyDescent="0.25">
      <c r="A1286" t="s">
        <v>57</v>
      </c>
      <c r="B1286">
        <v>2014</v>
      </c>
      <c r="C1286" t="s">
        <v>89</v>
      </c>
      <c r="D1286" t="s">
        <v>39</v>
      </c>
      <c r="E1286" t="s">
        <v>31000</v>
      </c>
      <c r="F1286">
        <v>42</v>
      </c>
    </row>
    <row r="1287" spans="1:6" x14ac:dyDescent="0.25">
      <c r="A1287" t="s">
        <v>57</v>
      </c>
      <c r="B1287">
        <v>2014</v>
      </c>
      <c r="C1287" t="s">
        <v>89</v>
      </c>
      <c r="D1287" t="s">
        <v>103</v>
      </c>
      <c r="E1287" t="s">
        <v>31001</v>
      </c>
      <c r="F1287">
        <v>163</v>
      </c>
    </row>
    <row r="1288" spans="1:6" x14ac:dyDescent="0.25">
      <c r="A1288" t="s">
        <v>55</v>
      </c>
      <c r="B1288">
        <v>2010</v>
      </c>
      <c r="C1288" t="s">
        <v>91</v>
      </c>
      <c r="D1288" t="s">
        <v>38</v>
      </c>
      <c r="E1288" t="s">
        <v>31002</v>
      </c>
      <c r="F1288">
        <v>17</v>
      </c>
    </row>
    <row r="1289" spans="1:6" x14ac:dyDescent="0.25">
      <c r="A1289" t="s">
        <v>55</v>
      </c>
      <c r="B1289">
        <v>2010</v>
      </c>
      <c r="C1289" t="s">
        <v>91</v>
      </c>
      <c r="D1289" t="s">
        <v>40</v>
      </c>
      <c r="E1289" t="s">
        <v>31003</v>
      </c>
      <c r="F1289">
        <v>23</v>
      </c>
    </row>
    <row r="1290" spans="1:6" x14ac:dyDescent="0.25">
      <c r="A1290" t="s">
        <v>55</v>
      </c>
      <c r="B1290">
        <v>2010</v>
      </c>
      <c r="C1290" t="s">
        <v>91</v>
      </c>
      <c r="D1290" t="s">
        <v>102</v>
      </c>
      <c r="E1290" t="s">
        <v>31004</v>
      </c>
      <c r="F1290">
        <v>68</v>
      </c>
    </row>
    <row r="1291" spans="1:6" x14ac:dyDescent="0.25">
      <c r="A1291" t="s">
        <v>55</v>
      </c>
      <c r="B1291">
        <v>2010</v>
      </c>
      <c r="C1291" t="s">
        <v>91</v>
      </c>
      <c r="D1291" t="s">
        <v>107</v>
      </c>
      <c r="E1291" t="s">
        <v>31005</v>
      </c>
      <c r="F1291">
        <v>85</v>
      </c>
    </row>
    <row r="1292" spans="1:6" x14ac:dyDescent="0.25">
      <c r="A1292" t="s">
        <v>55</v>
      </c>
      <c r="B1292">
        <v>2010</v>
      </c>
      <c r="C1292" t="s">
        <v>91</v>
      </c>
      <c r="D1292" t="s">
        <v>39</v>
      </c>
      <c r="E1292" t="s">
        <v>31006</v>
      </c>
      <c r="F1292">
        <v>45</v>
      </c>
    </row>
    <row r="1293" spans="1:6" x14ac:dyDescent="0.25">
      <c r="A1293" t="s">
        <v>55</v>
      </c>
      <c r="B1293">
        <v>2010</v>
      </c>
      <c r="C1293" t="s">
        <v>91</v>
      </c>
      <c r="D1293" t="s">
        <v>103</v>
      </c>
      <c r="E1293" t="s">
        <v>31007</v>
      </c>
      <c r="F1293">
        <v>768</v>
      </c>
    </row>
    <row r="1294" spans="1:6" x14ac:dyDescent="0.25">
      <c r="A1294" t="s">
        <v>55</v>
      </c>
      <c r="B1294">
        <v>2010</v>
      </c>
      <c r="C1294" t="s">
        <v>90</v>
      </c>
      <c r="D1294" t="s">
        <v>38</v>
      </c>
      <c r="E1294" t="s">
        <v>31008</v>
      </c>
      <c r="F1294">
        <v>6</v>
      </c>
    </row>
    <row r="1295" spans="1:6" x14ac:dyDescent="0.25">
      <c r="A1295" t="s">
        <v>55</v>
      </c>
      <c r="B1295">
        <v>2010</v>
      </c>
      <c r="C1295" t="s">
        <v>90</v>
      </c>
      <c r="D1295" t="s">
        <v>40</v>
      </c>
      <c r="E1295" t="s">
        <v>31009</v>
      </c>
      <c r="F1295">
        <v>6</v>
      </c>
    </row>
    <row r="1296" spans="1:6" x14ac:dyDescent="0.25">
      <c r="A1296" t="s">
        <v>55</v>
      </c>
      <c r="B1296">
        <v>2010</v>
      </c>
      <c r="C1296" t="s">
        <v>90</v>
      </c>
      <c r="D1296" t="s">
        <v>102</v>
      </c>
      <c r="E1296" t="s">
        <v>31010</v>
      </c>
      <c r="F1296">
        <v>19</v>
      </c>
    </row>
    <row r="1297" spans="1:6" x14ac:dyDescent="0.25">
      <c r="A1297" t="s">
        <v>55</v>
      </c>
      <c r="B1297">
        <v>2010</v>
      </c>
      <c r="C1297" t="s">
        <v>90</v>
      </c>
      <c r="D1297" t="s">
        <v>107</v>
      </c>
      <c r="E1297" t="s">
        <v>31011</v>
      </c>
      <c r="F1297">
        <v>18</v>
      </c>
    </row>
    <row r="1298" spans="1:6" x14ac:dyDescent="0.25">
      <c r="A1298" t="s">
        <v>55</v>
      </c>
      <c r="B1298">
        <v>2010</v>
      </c>
      <c r="C1298" t="s">
        <v>90</v>
      </c>
      <c r="D1298" t="s">
        <v>39</v>
      </c>
      <c r="E1298" t="s">
        <v>31012</v>
      </c>
      <c r="F1298">
        <v>13</v>
      </c>
    </row>
    <row r="1299" spans="1:6" x14ac:dyDescent="0.25">
      <c r="A1299" t="s">
        <v>55</v>
      </c>
      <c r="B1299">
        <v>2010</v>
      </c>
      <c r="C1299" t="s">
        <v>90</v>
      </c>
      <c r="D1299" t="s">
        <v>103</v>
      </c>
      <c r="E1299" t="s">
        <v>31013</v>
      </c>
      <c r="F1299">
        <v>170</v>
      </c>
    </row>
    <row r="1300" spans="1:6" x14ac:dyDescent="0.25">
      <c r="A1300" t="s">
        <v>55</v>
      </c>
      <c r="B1300">
        <v>2010</v>
      </c>
      <c r="C1300" t="s">
        <v>88</v>
      </c>
      <c r="D1300" t="s">
        <v>38</v>
      </c>
      <c r="E1300" t="s">
        <v>31014</v>
      </c>
      <c r="F1300">
        <v>11</v>
      </c>
    </row>
    <row r="1301" spans="1:6" x14ac:dyDescent="0.25">
      <c r="A1301" t="s">
        <v>55</v>
      </c>
      <c r="B1301">
        <v>2010</v>
      </c>
      <c r="C1301" t="s">
        <v>88</v>
      </c>
      <c r="D1301" t="s">
        <v>40</v>
      </c>
      <c r="E1301" t="s">
        <v>31015</v>
      </c>
      <c r="F1301">
        <v>17</v>
      </c>
    </row>
    <row r="1302" spans="1:6" x14ac:dyDescent="0.25">
      <c r="A1302" t="s">
        <v>55</v>
      </c>
      <c r="B1302">
        <v>2010</v>
      </c>
      <c r="C1302" t="s">
        <v>88</v>
      </c>
      <c r="D1302" t="s">
        <v>102</v>
      </c>
      <c r="E1302" t="s">
        <v>31016</v>
      </c>
      <c r="F1302">
        <v>29</v>
      </c>
    </row>
    <row r="1303" spans="1:6" x14ac:dyDescent="0.25">
      <c r="A1303" t="s">
        <v>55</v>
      </c>
      <c r="B1303">
        <v>2010</v>
      </c>
      <c r="C1303" t="s">
        <v>88</v>
      </c>
      <c r="D1303" t="s">
        <v>107</v>
      </c>
      <c r="E1303" t="s">
        <v>31017</v>
      </c>
      <c r="F1303">
        <v>37</v>
      </c>
    </row>
    <row r="1304" spans="1:6" x14ac:dyDescent="0.25">
      <c r="A1304" t="s">
        <v>55</v>
      </c>
      <c r="B1304">
        <v>2010</v>
      </c>
      <c r="C1304" t="s">
        <v>88</v>
      </c>
      <c r="D1304" t="s">
        <v>39</v>
      </c>
      <c r="E1304" t="s">
        <v>31018</v>
      </c>
      <c r="F1304">
        <v>32</v>
      </c>
    </row>
    <row r="1305" spans="1:6" x14ac:dyDescent="0.25">
      <c r="A1305" t="s">
        <v>55</v>
      </c>
      <c r="B1305">
        <v>2010</v>
      </c>
      <c r="C1305" t="s">
        <v>88</v>
      </c>
      <c r="D1305" t="s">
        <v>103</v>
      </c>
      <c r="E1305" t="s">
        <v>31019</v>
      </c>
      <c r="F1305">
        <v>205</v>
      </c>
    </row>
    <row r="1306" spans="1:6" x14ac:dyDescent="0.25">
      <c r="A1306" t="s">
        <v>55</v>
      </c>
      <c r="B1306">
        <v>2010</v>
      </c>
      <c r="C1306" t="s">
        <v>89</v>
      </c>
      <c r="D1306" t="s">
        <v>38</v>
      </c>
      <c r="E1306" t="s">
        <v>31020</v>
      </c>
      <c r="F1306">
        <v>3</v>
      </c>
    </row>
    <row r="1307" spans="1:6" x14ac:dyDescent="0.25">
      <c r="A1307" t="s">
        <v>55</v>
      </c>
      <c r="B1307">
        <v>2010</v>
      </c>
      <c r="C1307" t="s">
        <v>89</v>
      </c>
      <c r="D1307" t="s">
        <v>40</v>
      </c>
      <c r="E1307" t="s">
        <v>31021</v>
      </c>
      <c r="F1307">
        <v>5</v>
      </c>
    </row>
    <row r="1308" spans="1:6" x14ac:dyDescent="0.25">
      <c r="A1308" t="s">
        <v>55</v>
      </c>
      <c r="B1308">
        <v>2010</v>
      </c>
      <c r="C1308" t="s">
        <v>89</v>
      </c>
      <c r="D1308" t="s">
        <v>102</v>
      </c>
      <c r="E1308" t="s">
        <v>31022</v>
      </c>
      <c r="F1308">
        <v>16</v>
      </c>
    </row>
    <row r="1309" spans="1:6" x14ac:dyDescent="0.25">
      <c r="A1309" t="s">
        <v>55</v>
      </c>
      <c r="B1309">
        <v>2010</v>
      </c>
      <c r="C1309" t="s">
        <v>89</v>
      </c>
      <c r="D1309" t="s">
        <v>107</v>
      </c>
      <c r="E1309" t="s">
        <v>31023</v>
      </c>
      <c r="F1309">
        <v>14</v>
      </c>
    </row>
    <row r="1310" spans="1:6" x14ac:dyDescent="0.25">
      <c r="A1310" t="s">
        <v>55</v>
      </c>
      <c r="B1310">
        <v>2010</v>
      </c>
      <c r="C1310" t="s">
        <v>89</v>
      </c>
      <c r="D1310" t="s">
        <v>39</v>
      </c>
      <c r="E1310" t="s">
        <v>31024</v>
      </c>
      <c r="F1310">
        <v>18</v>
      </c>
    </row>
    <row r="1311" spans="1:6" x14ac:dyDescent="0.25">
      <c r="A1311" t="s">
        <v>55</v>
      </c>
      <c r="B1311">
        <v>2010</v>
      </c>
      <c r="C1311" t="s">
        <v>89</v>
      </c>
      <c r="D1311" t="s">
        <v>103</v>
      </c>
      <c r="E1311" t="s">
        <v>31025</v>
      </c>
      <c r="F1311">
        <v>146</v>
      </c>
    </row>
    <row r="1312" spans="1:6" x14ac:dyDescent="0.25">
      <c r="A1312" t="s">
        <v>55</v>
      </c>
      <c r="B1312">
        <v>2011</v>
      </c>
      <c r="C1312" t="s">
        <v>91</v>
      </c>
      <c r="D1312" t="s">
        <v>38</v>
      </c>
      <c r="E1312" t="s">
        <v>31026</v>
      </c>
      <c r="F1312">
        <v>8</v>
      </c>
    </row>
    <row r="1313" spans="1:6" x14ac:dyDescent="0.25">
      <c r="A1313" t="s">
        <v>55</v>
      </c>
      <c r="B1313">
        <v>2011</v>
      </c>
      <c r="C1313" t="s">
        <v>91</v>
      </c>
      <c r="D1313" t="s">
        <v>40</v>
      </c>
      <c r="E1313" t="s">
        <v>31027</v>
      </c>
      <c r="F1313">
        <v>17</v>
      </c>
    </row>
    <row r="1314" spans="1:6" x14ac:dyDescent="0.25">
      <c r="A1314" t="s">
        <v>55</v>
      </c>
      <c r="B1314">
        <v>2011</v>
      </c>
      <c r="C1314" t="s">
        <v>91</v>
      </c>
      <c r="D1314" t="s">
        <v>102</v>
      </c>
      <c r="E1314" t="s">
        <v>31028</v>
      </c>
      <c r="F1314">
        <v>93</v>
      </c>
    </row>
    <row r="1315" spans="1:6" x14ac:dyDescent="0.25">
      <c r="A1315" t="s">
        <v>55</v>
      </c>
      <c r="B1315">
        <v>2011</v>
      </c>
      <c r="C1315" t="s">
        <v>91</v>
      </c>
      <c r="D1315" t="s">
        <v>107</v>
      </c>
      <c r="E1315" t="s">
        <v>31029</v>
      </c>
      <c r="F1315">
        <v>69</v>
      </c>
    </row>
    <row r="1316" spans="1:6" x14ac:dyDescent="0.25">
      <c r="A1316" t="s">
        <v>55</v>
      </c>
      <c r="B1316">
        <v>2011</v>
      </c>
      <c r="C1316" t="s">
        <v>91</v>
      </c>
      <c r="D1316" t="s">
        <v>39</v>
      </c>
      <c r="E1316" t="s">
        <v>31030</v>
      </c>
      <c r="F1316">
        <v>58</v>
      </c>
    </row>
    <row r="1317" spans="1:6" x14ac:dyDescent="0.25">
      <c r="A1317" t="s">
        <v>55</v>
      </c>
      <c r="B1317">
        <v>2011</v>
      </c>
      <c r="C1317" t="s">
        <v>91</v>
      </c>
      <c r="D1317" t="s">
        <v>103</v>
      </c>
      <c r="E1317" t="s">
        <v>31031</v>
      </c>
      <c r="F1317">
        <v>786</v>
      </c>
    </row>
    <row r="1318" spans="1:6" x14ac:dyDescent="0.25">
      <c r="A1318" t="s">
        <v>55</v>
      </c>
      <c r="B1318">
        <v>2011</v>
      </c>
      <c r="C1318" t="s">
        <v>90</v>
      </c>
      <c r="D1318" t="s">
        <v>38</v>
      </c>
      <c r="E1318" t="s">
        <v>31032</v>
      </c>
      <c r="F1318">
        <v>1</v>
      </c>
    </row>
    <row r="1319" spans="1:6" x14ac:dyDescent="0.25">
      <c r="A1319" t="s">
        <v>55</v>
      </c>
      <c r="B1319">
        <v>2011</v>
      </c>
      <c r="C1319" t="s">
        <v>90</v>
      </c>
      <c r="D1319" t="s">
        <v>40</v>
      </c>
      <c r="E1319" t="s">
        <v>31033</v>
      </c>
      <c r="F1319">
        <v>6</v>
      </c>
    </row>
    <row r="1320" spans="1:6" x14ac:dyDescent="0.25">
      <c r="A1320" t="s">
        <v>55</v>
      </c>
      <c r="B1320">
        <v>2011</v>
      </c>
      <c r="C1320" t="s">
        <v>90</v>
      </c>
      <c r="D1320" t="s">
        <v>102</v>
      </c>
      <c r="E1320" t="s">
        <v>31034</v>
      </c>
      <c r="F1320">
        <v>21</v>
      </c>
    </row>
    <row r="1321" spans="1:6" x14ac:dyDescent="0.25">
      <c r="A1321" t="s">
        <v>55</v>
      </c>
      <c r="B1321">
        <v>2011</v>
      </c>
      <c r="C1321" t="s">
        <v>90</v>
      </c>
      <c r="D1321" t="s">
        <v>107</v>
      </c>
      <c r="E1321" t="s">
        <v>31035</v>
      </c>
      <c r="F1321">
        <v>9</v>
      </c>
    </row>
    <row r="1322" spans="1:6" x14ac:dyDescent="0.25">
      <c r="A1322" t="s">
        <v>55</v>
      </c>
      <c r="B1322">
        <v>2011</v>
      </c>
      <c r="C1322" t="s">
        <v>90</v>
      </c>
      <c r="D1322" t="s">
        <v>39</v>
      </c>
      <c r="E1322" t="s">
        <v>31036</v>
      </c>
      <c r="F1322">
        <v>17</v>
      </c>
    </row>
    <row r="1323" spans="1:6" x14ac:dyDescent="0.25">
      <c r="A1323" t="s">
        <v>55</v>
      </c>
      <c r="B1323">
        <v>2011</v>
      </c>
      <c r="C1323" t="s">
        <v>90</v>
      </c>
      <c r="D1323" t="s">
        <v>103</v>
      </c>
      <c r="E1323" t="s">
        <v>31037</v>
      </c>
      <c r="F1323">
        <v>151</v>
      </c>
    </row>
    <row r="1324" spans="1:6" x14ac:dyDescent="0.25">
      <c r="A1324" t="s">
        <v>55</v>
      </c>
      <c r="B1324">
        <v>2011</v>
      </c>
      <c r="C1324" t="s">
        <v>88</v>
      </c>
      <c r="D1324" t="s">
        <v>38</v>
      </c>
      <c r="E1324" t="s">
        <v>31038</v>
      </c>
      <c r="F1324">
        <v>4</v>
      </c>
    </row>
    <row r="1325" spans="1:6" x14ac:dyDescent="0.25">
      <c r="A1325" t="s">
        <v>55</v>
      </c>
      <c r="B1325">
        <v>2011</v>
      </c>
      <c r="C1325" t="s">
        <v>88</v>
      </c>
      <c r="D1325" t="s">
        <v>40</v>
      </c>
      <c r="E1325" t="s">
        <v>31039</v>
      </c>
      <c r="F1325">
        <v>12</v>
      </c>
    </row>
    <row r="1326" spans="1:6" x14ac:dyDescent="0.25">
      <c r="A1326" t="s">
        <v>55</v>
      </c>
      <c r="B1326">
        <v>2011</v>
      </c>
      <c r="C1326" t="s">
        <v>88</v>
      </c>
      <c r="D1326" t="s">
        <v>102</v>
      </c>
      <c r="E1326" t="s">
        <v>31040</v>
      </c>
      <c r="F1326">
        <v>24</v>
      </c>
    </row>
    <row r="1327" spans="1:6" x14ac:dyDescent="0.25">
      <c r="A1327" t="s">
        <v>55</v>
      </c>
      <c r="B1327">
        <v>2011</v>
      </c>
      <c r="C1327" t="s">
        <v>88</v>
      </c>
      <c r="D1327" t="s">
        <v>107</v>
      </c>
      <c r="E1327" t="s">
        <v>31041</v>
      </c>
      <c r="F1327">
        <v>15</v>
      </c>
    </row>
    <row r="1328" spans="1:6" x14ac:dyDescent="0.25">
      <c r="A1328" t="s">
        <v>55</v>
      </c>
      <c r="B1328">
        <v>2011</v>
      </c>
      <c r="C1328" t="s">
        <v>88</v>
      </c>
      <c r="D1328" t="s">
        <v>39</v>
      </c>
      <c r="E1328" t="s">
        <v>31042</v>
      </c>
      <c r="F1328">
        <v>35</v>
      </c>
    </row>
    <row r="1329" spans="1:6" x14ac:dyDescent="0.25">
      <c r="A1329" t="s">
        <v>55</v>
      </c>
      <c r="B1329">
        <v>2011</v>
      </c>
      <c r="C1329" t="s">
        <v>88</v>
      </c>
      <c r="D1329" t="s">
        <v>103</v>
      </c>
      <c r="E1329" t="s">
        <v>31043</v>
      </c>
      <c r="F1329">
        <v>206</v>
      </c>
    </row>
    <row r="1330" spans="1:6" x14ac:dyDescent="0.25">
      <c r="A1330" t="s">
        <v>55</v>
      </c>
      <c r="B1330">
        <v>2011</v>
      </c>
      <c r="C1330" t="s">
        <v>89</v>
      </c>
      <c r="D1330" t="s">
        <v>38</v>
      </c>
      <c r="E1330" t="s">
        <v>31044</v>
      </c>
      <c r="F1330">
        <v>2</v>
      </c>
    </row>
    <row r="1331" spans="1:6" x14ac:dyDescent="0.25">
      <c r="A1331" t="s">
        <v>55</v>
      </c>
      <c r="B1331">
        <v>2011</v>
      </c>
      <c r="C1331" t="s">
        <v>89</v>
      </c>
      <c r="D1331" t="s">
        <v>40</v>
      </c>
      <c r="E1331" t="s">
        <v>31045</v>
      </c>
      <c r="F1331">
        <v>2</v>
      </c>
    </row>
    <row r="1332" spans="1:6" x14ac:dyDescent="0.25">
      <c r="A1332" t="s">
        <v>55</v>
      </c>
      <c r="B1332">
        <v>2011</v>
      </c>
      <c r="C1332" t="s">
        <v>89</v>
      </c>
      <c r="D1332" t="s">
        <v>102</v>
      </c>
      <c r="E1332" t="s">
        <v>31046</v>
      </c>
      <c r="F1332">
        <v>22</v>
      </c>
    </row>
    <row r="1333" spans="1:6" x14ac:dyDescent="0.25">
      <c r="A1333" t="s">
        <v>55</v>
      </c>
      <c r="B1333">
        <v>2011</v>
      </c>
      <c r="C1333" t="s">
        <v>89</v>
      </c>
      <c r="D1333" t="s">
        <v>107</v>
      </c>
      <c r="E1333" t="s">
        <v>31047</v>
      </c>
      <c r="F1333">
        <v>10</v>
      </c>
    </row>
    <row r="1334" spans="1:6" x14ac:dyDescent="0.25">
      <c r="A1334" t="s">
        <v>55</v>
      </c>
      <c r="B1334">
        <v>2011</v>
      </c>
      <c r="C1334" t="s">
        <v>89</v>
      </c>
      <c r="D1334" t="s">
        <v>39</v>
      </c>
      <c r="E1334" t="s">
        <v>31048</v>
      </c>
      <c r="F1334">
        <v>20</v>
      </c>
    </row>
    <row r="1335" spans="1:6" x14ac:dyDescent="0.25">
      <c r="A1335" t="s">
        <v>55</v>
      </c>
      <c r="B1335">
        <v>2011</v>
      </c>
      <c r="C1335" t="s">
        <v>89</v>
      </c>
      <c r="D1335" t="s">
        <v>103</v>
      </c>
      <c r="E1335" t="s">
        <v>31049</v>
      </c>
      <c r="F1335">
        <v>148</v>
      </c>
    </row>
    <row r="1336" spans="1:6" x14ac:dyDescent="0.25">
      <c r="A1336" t="s">
        <v>55</v>
      </c>
      <c r="B1336">
        <v>2012</v>
      </c>
      <c r="C1336" t="s">
        <v>91</v>
      </c>
      <c r="D1336" t="s">
        <v>38</v>
      </c>
      <c r="E1336" t="s">
        <v>31050</v>
      </c>
      <c r="F1336">
        <v>21</v>
      </c>
    </row>
    <row r="1337" spans="1:6" x14ac:dyDescent="0.25">
      <c r="A1337" t="s">
        <v>55</v>
      </c>
      <c r="B1337">
        <v>2012</v>
      </c>
      <c r="C1337" t="s">
        <v>91</v>
      </c>
      <c r="D1337" t="s">
        <v>40</v>
      </c>
      <c r="E1337" t="s">
        <v>31051</v>
      </c>
      <c r="F1337">
        <v>34</v>
      </c>
    </row>
    <row r="1338" spans="1:6" x14ac:dyDescent="0.25">
      <c r="A1338" t="s">
        <v>55</v>
      </c>
      <c r="B1338">
        <v>2012</v>
      </c>
      <c r="C1338" t="s">
        <v>91</v>
      </c>
      <c r="D1338" t="s">
        <v>102</v>
      </c>
      <c r="E1338" t="s">
        <v>31052</v>
      </c>
      <c r="F1338">
        <v>82</v>
      </c>
    </row>
    <row r="1339" spans="1:6" x14ac:dyDescent="0.25">
      <c r="A1339" t="s">
        <v>55</v>
      </c>
      <c r="B1339">
        <v>2012</v>
      </c>
      <c r="C1339" t="s">
        <v>91</v>
      </c>
      <c r="D1339" t="s">
        <v>107</v>
      </c>
      <c r="E1339" t="s">
        <v>31053</v>
      </c>
      <c r="F1339">
        <v>64</v>
      </c>
    </row>
    <row r="1340" spans="1:6" x14ac:dyDescent="0.25">
      <c r="A1340" t="s">
        <v>55</v>
      </c>
      <c r="B1340">
        <v>2012</v>
      </c>
      <c r="C1340" t="s">
        <v>91</v>
      </c>
      <c r="D1340" t="s">
        <v>39</v>
      </c>
      <c r="E1340" t="s">
        <v>31054</v>
      </c>
      <c r="F1340">
        <v>58</v>
      </c>
    </row>
    <row r="1341" spans="1:6" x14ac:dyDescent="0.25">
      <c r="A1341" t="s">
        <v>55</v>
      </c>
      <c r="B1341">
        <v>2012</v>
      </c>
      <c r="C1341" t="s">
        <v>91</v>
      </c>
      <c r="D1341" t="s">
        <v>103</v>
      </c>
      <c r="E1341" t="s">
        <v>31055</v>
      </c>
      <c r="F1341">
        <v>731</v>
      </c>
    </row>
    <row r="1342" spans="1:6" x14ac:dyDescent="0.25">
      <c r="A1342" t="s">
        <v>55</v>
      </c>
      <c r="B1342">
        <v>2012</v>
      </c>
      <c r="C1342" t="s">
        <v>90</v>
      </c>
      <c r="D1342" t="s">
        <v>38</v>
      </c>
      <c r="E1342" t="s">
        <v>31056</v>
      </c>
      <c r="F1342">
        <v>6</v>
      </c>
    </row>
    <row r="1343" spans="1:6" x14ac:dyDescent="0.25">
      <c r="A1343" t="s">
        <v>55</v>
      </c>
      <c r="B1343">
        <v>2012</v>
      </c>
      <c r="C1343" t="s">
        <v>90</v>
      </c>
      <c r="D1343" t="s">
        <v>40</v>
      </c>
      <c r="E1343" t="s">
        <v>31057</v>
      </c>
      <c r="F1343">
        <v>5</v>
      </c>
    </row>
    <row r="1344" spans="1:6" x14ac:dyDescent="0.25">
      <c r="A1344" t="s">
        <v>55</v>
      </c>
      <c r="B1344">
        <v>2012</v>
      </c>
      <c r="C1344" t="s">
        <v>90</v>
      </c>
      <c r="D1344" t="s">
        <v>102</v>
      </c>
      <c r="E1344" t="s">
        <v>31058</v>
      </c>
      <c r="F1344">
        <v>13</v>
      </c>
    </row>
    <row r="1345" spans="1:6" x14ac:dyDescent="0.25">
      <c r="A1345" t="s">
        <v>55</v>
      </c>
      <c r="B1345">
        <v>2012</v>
      </c>
      <c r="C1345" t="s">
        <v>90</v>
      </c>
      <c r="D1345" t="s">
        <v>107</v>
      </c>
      <c r="E1345" t="s">
        <v>31059</v>
      </c>
      <c r="F1345">
        <v>9</v>
      </c>
    </row>
    <row r="1346" spans="1:6" x14ac:dyDescent="0.25">
      <c r="A1346" t="s">
        <v>55</v>
      </c>
      <c r="B1346">
        <v>2012</v>
      </c>
      <c r="C1346" t="s">
        <v>90</v>
      </c>
      <c r="D1346" t="s">
        <v>39</v>
      </c>
      <c r="E1346" t="s">
        <v>31060</v>
      </c>
      <c r="F1346">
        <v>10</v>
      </c>
    </row>
    <row r="1347" spans="1:6" x14ac:dyDescent="0.25">
      <c r="A1347" t="s">
        <v>55</v>
      </c>
      <c r="B1347">
        <v>2012</v>
      </c>
      <c r="C1347" t="s">
        <v>90</v>
      </c>
      <c r="D1347" t="s">
        <v>103</v>
      </c>
      <c r="E1347" t="s">
        <v>31061</v>
      </c>
      <c r="F1347">
        <v>148</v>
      </c>
    </row>
    <row r="1348" spans="1:6" x14ac:dyDescent="0.25">
      <c r="A1348" t="s">
        <v>55</v>
      </c>
      <c r="B1348">
        <v>2012</v>
      </c>
      <c r="C1348" t="s">
        <v>88</v>
      </c>
      <c r="D1348" t="s">
        <v>38</v>
      </c>
      <c r="E1348" t="s">
        <v>31062</v>
      </c>
      <c r="F1348">
        <v>9</v>
      </c>
    </row>
    <row r="1349" spans="1:6" x14ac:dyDescent="0.25">
      <c r="A1349" t="s">
        <v>55</v>
      </c>
      <c r="B1349">
        <v>2012</v>
      </c>
      <c r="C1349" t="s">
        <v>88</v>
      </c>
      <c r="D1349" t="s">
        <v>40</v>
      </c>
      <c r="E1349" t="s">
        <v>31063</v>
      </c>
      <c r="F1349">
        <v>15</v>
      </c>
    </row>
    <row r="1350" spans="1:6" x14ac:dyDescent="0.25">
      <c r="A1350" t="s">
        <v>55</v>
      </c>
      <c r="B1350">
        <v>2012</v>
      </c>
      <c r="C1350" t="s">
        <v>88</v>
      </c>
      <c r="D1350" t="s">
        <v>102</v>
      </c>
      <c r="E1350" t="s">
        <v>31064</v>
      </c>
      <c r="F1350">
        <v>22</v>
      </c>
    </row>
    <row r="1351" spans="1:6" x14ac:dyDescent="0.25">
      <c r="A1351" t="s">
        <v>55</v>
      </c>
      <c r="B1351">
        <v>2012</v>
      </c>
      <c r="C1351" t="s">
        <v>88</v>
      </c>
      <c r="D1351" t="s">
        <v>107</v>
      </c>
      <c r="E1351" t="s">
        <v>31065</v>
      </c>
      <c r="F1351">
        <v>27</v>
      </c>
    </row>
    <row r="1352" spans="1:6" x14ac:dyDescent="0.25">
      <c r="A1352" t="s">
        <v>55</v>
      </c>
      <c r="B1352">
        <v>2012</v>
      </c>
      <c r="C1352" t="s">
        <v>88</v>
      </c>
      <c r="D1352" t="s">
        <v>39</v>
      </c>
      <c r="E1352" t="s">
        <v>31066</v>
      </c>
      <c r="F1352">
        <v>16</v>
      </c>
    </row>
    <row r="1353" spans="1:6" x14ac:dyDescent="0.25">
      <c r="A1353" t="s">
        <v>55</v>
      </c>
      <c r="B1353">
        <v>2012</v>
      </c>
      <c r="C1353" t="s">
        <v>88</v>
      </c>
      <c r="D1353" t="s">
        <v>103</v>
      </c>
      <c r="E1353" t="s">
        <v>31067</v>
      </c>
      <c r="F1353">
        <v>200</v>
      </c>
    </row>
    <row r="1354" spans="1:6" x14ac:dyDescent="0.25">
      <c r="A1354" t="s">
        <v>55</v>
      </c>
      <c r="B1354">
        <v>2012</v>
      </c>
      <c r="C1354" t="s">
        <v>89</v>
      </c>
      <c r="D1354" t="s">
        <v>38</v>
      </c>
      <c r="E1354" t="s">
        <v>31068</v>
      </c>
      <c r="F1354">
        <v>8</v>
      </c>
    </row>
    <row r="1355" spans="1:6" x14ac:dyDescent="0.25">
      <c r="A1355" t="s">
        <v>55</v>
      </c>
      <c r="B1355">
        <v>2012</v>
      </c>
      <c r="C1355" t="s">
        <v>89</v>
      </c>
      <c r="D1355" t="s">
        <v>40</v>
      </c>
      <c r="E1355" t="s">
        <v>31069</v>
      </c>
      <c r="F1355">
        <v>8</v>
      </c>
    </row>
    <row r="1356" spans="1:6" x14ac:dyDescent="0.25">
      <c r="A1356" t="s">
        <v>55</v>
      </c>
      <c r="B1356">
        <v>2012</v>
      </c>
      <c r="C1356" t="s">
        <v>89</v>
      </c>
      <c r="D1356" t="s">
        <v>102</v>
      </c>
      <c r="E1356" t="s">
        <v>31070</v>
      </c>
      <c r="F1356">
        <v>12</v>
      </c>
    </row>
    <row r="1357" spans="1:6" x14ac:dyDescent="0.25">
      <c r="A1357" t="s">
        <v>55</v>
      </c>
      <c r="B1357">
        <v>2012</v>
      </c>
      <c r="C1357" t="s">
        <v>89</v>
      </c>
      <c r="D1357" t="s">
        <v>107</v>
      </c>
      <c r="E1357" t="s">
        <v>31071</v>
      </c>
      <c r="F1357">
        <v>13</v>
      </c>
    </row>
    <row r="1358" spans="1:6" x14ac:dyDescent="0.25">
      <c r="A1358" t="s">
        <v>55</v>
      </c>
      <c r="B1358">
        <v>2012</v>
      </c>
      <c r="C1358" t="s">
        <v>89</v>
      </c>
      <c r="D1358" t="s">
        <v>39</v>
      </c>
      <c r="E1358" t="s">
        <v>31072</v>
      </c>
      <c r="F1358">
        <v>15</v>
      </c>
    </row>
    <row r="1359" spans="1:6" x14ac:dyDescent="0.25">
      <c r="A1359" t="s">
        <v>55</v>
      </c>
      <c r="B1359">
        <v>2012</v>
      </c>
      <c r="C1359" t="s">
        <v>89</v>
      </c>
      <c r="D1359" t="s">
        <v>103</v>
      </c>
      <c r="E1359" t="s">
        <v>31073</v>
      </c>
      <c r="F1359">
        <v>137</v>
      </c>
    </row>
    <row r="1360" spans="1:6" x14ac:dyDescent="0.25">
      <c r="A1360" t="s">
        <v>55</v>
      </c>
      <c r="B1360">
        <v>2013</v>
      </c>
      <c r="C1360" t="s">
        <v>91</v>
      </c>
      <c r="D1360" t="s">
        <v>38</v>
      </c>
      <c r="E1360" t="s">
        <v>31074</v>
      </c>
      <c r="F1360">
        <v>33</v>
      </c>
    </row>
    <row r="1361" spans="1:6" x14ac:dyDescent="0.25">
      <c r="A1361" t="s">
        <v>55</v>
      </c>
      <c r="B1361">
        <v>2013</v>
      </c>
      <c r="C1361" t="s">
        <v>91</v>
      </c>
      <c r="D1361" t="s">
        <v>40</v>
      </c>
      <c r="E1361" t="s">
        <v>31075</v>
      </c>
      <c r="F1361">
        <v>32</v>
      </c>
    </row>
    <row r="1362" spans="1:6" x14ac:dyDescent="0.25">
      <c r="A1362" t="s">
        <v>55</v>
      </c>
      <c r="B1362">
        <v>2013</v>
      </c>
      <c r="C1362" t="s">
        <v>91</v>
      </c>
      <c r="D1362" t="s">
        <v>102</v>
      </c>
      <c r="E1362" t="s">
        <v>31076</v>
      </c>
      <c r="F1362">
        <v>84</v>
      </c>
    </row>
    <row r="1363" spans="1:6" x14ac:dyDescent="0.25">
      <c r="A1363" t="s">
        <v>55</v>
      </c>
      <c r="B1363">
        <v>2013</v>
      </c>
      <c r="C1363" t="s">
        <v>91</v>
      </c>
      <c r="D1363" t="s">
        <v>107</v>
      </c>
      <c r="E1363" t="s">
        <v>31077</v>
      </c>
      <c r="F1363">
        <v>81</v>
      </c>
    </row>
    <row r="1364" spans="1:6" x14ac:dyDescent="0.25">
      <c r="A1364" t="s">
        <v>55</v>
      </c>
      <c r="B1364">
        <v>2013</v>
      </c>
      <c r="C1364" t="s">
        <v>91</v>
      </c>
      <c r="D1364" t="s">
        <v>39</v>
      </c>
      <c r="E1364" t="s">
        <v>31078</v>
      </c>
      <c r="F1364">
        <v>53</v>
      </c>
    </row>
    <row r="1365" spans="1:6" x14ac:dyDescent="0.25">
      <c r="A1365" t="s">
        <v>55</v>
      </c>
      <c r="B1365">
        <v>2013</v>
      </c>
      <c r="C1365" t="s">
        <v>91</v>
      </c>
      <c r="D1365" t="s">
        <v>103</v>
      </c>
      <c r="E1365" t="s">
        <v>31079</v>
      </c>
      <c r="F1365">
        <v>694</v>
      </c>
    </row>
    <row r="1366" spans="1:6" x14ac:dyDescent="0.25">
      <c r="A1366" t="s">
        <v>55</v>
      </c>
      <c r="B1366">
        <v>2013</v>
      </c>
      <c r="C1366" t="s">
        <v>90</v>
      </c>
      <c r="D1366" t="s">
        <v>38</v>
      </c>
      <c r="E1366" t="s">
        <v>31080</v>
      </c>
      <c r="F1366">
        <v>8</v>
      </c>
    </row>
    <row r="1367" spans="1:6" x14ac:dyDescent="0.25">
      <c r="A1367" t="s">
        <v>55</v>
      </c>
      <c r="B1367">
        <v>2013</v>
      </c>
      <c r="C1367" t="s">
        <v>90</v>
      </c>
      <c r="D1367" t="s">
        <v>40</v>
      </c>
      <c r="E1367" t="s">
        <v>31081</v>
      </c>
      <c r="F1367">
        <v>8</v>
      </c>
    </row>
    <row r="1368" spans="1:6" x14ac:dyDescent="0.25">
      <c r="A1368" t="s">
        <v>55</v>
      </c>
      <c r="B1368">
        <v>2013</v>
      </c>
      <c r="C1368" t="s">
        <v>90</v>
      </c>
      <c r="D1368" t="s">
        <v>102</v>
      </c>
      <c r="E1368" t="s">
        <v>31082</v>
      </c>
      <c r="F1368">
        <v>18</v>
      </c>
    </row>
    <row r="1369" spans="1:6" x14ac:dyDescent="0.25">
      <c r="A1369" t="s">
        <v>55</v>
      </c>
      <c r="B1369">
        <v>2013</v>
      </c>
      <c r="C1369" t="s">
        <v>90</v>
      </c>
      <c r="D1369" t="s">
        <v>107</v>
      </c>
      <c r="E1369" t="s">
        <v>31083</v>
      </c>
      <c r="F1369">
        <v>17</v>
      </c>
    </row>
    <row r="1370" spans="1:6" x14ac:dyDescent="0.25">
      <c r="A1370" t="s">
        <v>55</v>
      </c>
      <c r="B1370">
        <v>2013</v>
      </c>
      <c r="C1370" t="s">
        <v>90</v>
      </c>
      <c r="D1370" t="s">
        <v>39</v>
      </c>
      <c r="E1370" t="s">
        <v>31084</v>
      </c>
      <c r="F1370">
        <v>13</v>
      </c>
    </row>
    <row r="1371" spans="1:6" x14ac:dyDescent="0.25">
      <c r="A1371" t="s">
        <v>55</v>
      </c>
      <c r="B1371">
        <v>2013</v>
      </c>
      <c r="C1371" t="s">
        <v>90</v>
      </c>
      <c r="D1371" t="s">
        <v>103</v>
      </c>
      <c r="E1371" t="s">
        <v>31085</v>
      </c>
      <c r="F1371">
        <v>133</v>
      </c>
    </row>
    <row r="1372" spans="1:6" x14ac:dyDescent="0.25">
      <c r="A1372" t="s">
        <v>55</v>
      </c>
      <c r="B1372">
        <v>2013</v>
      </c>
      <c r="C1372" t="s">
        <v>88</v>
      </c>
      <c r="D1372" t="s">
        <v>38</v>
      </c>
      <c r="E1372" t="s">
        <v>31086</v>
      </c>
      <c r="F1372">
        <v>16</v>
      </c>
    </row>
    <row r="1373" spans="1:6" x14ac:dyDescent="0.25">
      <c r="A1373" t="s">
        <v>55</v>
      </c>
      <c r="B1373">
        <v>2013</v>
      </c>
      <c r="C1373" t="s">
        <v>88</v>
      </c>
      <c r="D1373" t="s">
        <v>40</v>
      </c>
      <c r="E1373" t="s">
        <v>31087</v>
      </c>
      <c r="F1373">
        <v>28</v>
      </c>
    </row>
    <row r="1374" spans="1:6" x14ac:dyDescent="0.25">
      <c r="A1374" t="s">
        <v>55</v>
      </c>
      <c r="B1374">
        <v>2013</v>
      </c>
      <c r="C1374" t="s">
        <v>88</v>
      </c>
      <c r="D1374" t="s">
        <v>102</v>
      </c>
      <c r="E1374" t="s">
        <v>31088</v>
      </c>
      <c r="F1374">
        <v>29</v>
      </c>
    </row>
    <row r="1375" spans="1:6" x14ac:dyDescent="0.25">
      <c r="A1375" t="s">
        <v>55</v>
      </c>
      <c r="B1375">
        <v>2013</v>
      </c>
      <c r="C1375" t="s">
        <v>88</v>
      </c>
      <c r="D1375" t="s">
        <v>107</v>
      </c>
      <c r="E1375" t="s">
        <v>31089</v>
      </c>
      <c r="F1375">
        <v>31</v>
      </c>
    </row>
    <row r="1376" spans="1:6" x14ac:dyDescent="0.25">
      <c r="A1376" t="s">
        <v>55</v>
      </c>
      <c r="B1376">
        <v>2013</v>
      </c>
      <c r="C1376" t="s">
        <v>88</v>
      </c>
      <c r="D1376" t="s">
        <v>39</v>
      </c>
      <c r="E1376" t="s">
        <v>31090</v>
      </c>
      <c r="F1376">
        <v>22</v>
      </c>
    </row>
    <row r="1377" spans="1:6" x14ac:dyDescent="0.25">
      <c r="A1377" t="s">
        <v>55</v>
      </c>
      <c r="B1377">
        <v>2013</v>
      </c>
      <c r="C1377" t="s">
        <v>88</v>
      </c>
      <c r="D1377" t="s">
        <v>103</v>
      </c>
      <c r="E1377" t="s">
        <v>31091</v>
      </c>
      <c r="F1377">
        <v>175</v>
      </c>
    </row>
    <row r="1378" spans="1:6" x14ac:dyDescent="0.25">
      <c r="A1378" t="s">
        <v>55</v>
      </c>
      <c r="B1378">
        <v>2013</v>
      </c>
      <c r="C1378" t="s">
        <v>89</v>
      </c>
      <c r="D1378" t="s">
        <v>38</v>
      </c>
      <c r="E1378" t="s">
        <v>31092</v>
      </c>
      <c r="F1378">
        <v>7</v>
      </c>
    </row>
    <row r="1379" spans="1:6" x14ac:dyDescent="0.25">
      <c r="A1379" t="s">
        <v>55</v>
      </c>
      <c r="B1379">
        <v>2013</v>
      </c>
      <c r="C1379" t="s">
        <v>89</v>
      </c>
      <c r="D1379" t="s">
        <v>40</v>
      </c>
      <c r="E1379" t="s">
        <v>31093</v>
      </c>
      <c r="F1379">
        <v>14</v>
      </c>
    </row>
    <row r="1380" spans="1:6" x14ac:dyDescent="0.25">
      <c r="A1380" t="s">
        <v>55</v>
      </c>
      <c r="B1380">
        <v>2013</v>
      </c>
      <c r="C1380" t="s">
        <v>89</v>
      </c>
      <c r="D1380" t="s">
        <v>102</v>
      </c>
      <c r="E1380" t="s">
        <v>31094</v>
      </c>
      <c r="F1380">
        <v>20</v>
      </c>
    </row>
    <row r="1381" spans="1:6" x14ac:dyDescent="0.25">
      <c r="A1381" t="s">
        <v>55</v>
      </c>
      <c r="B1381">
        <v>2013</v>
      </c>
      <c r="C1381" t="s">
        <v>89</v>
      </c>
      <c r="D1381" t="s">
        <v>107</v>
      </c>
      <c r="E1381" t="s">
        <v>31095</v>
      </c>
      <c r="F1381">
        <v>23</v>
      </c>
    </row>
    <row r="1382" spans="1:6" x14ac:dyDescent="0.25">
      <c r="A1382" t="s">
        <v>55</v>
      </c>
      <c r="B1382">
        <v>2013</v>
      </c>
      <c r="C1382" t="s">
        <v>89</v>
      </c>
      <c r="D1382" t="s">
        <v>39</v>
      </c>
      <c r="E1382" t="s">
        <v>31096</v>
      </c>
      <c r="F1382">
        <v>14</v>
      </c>
    </row>
    <row r="1383" spans="1:6" x14ac:dyDescent="0.25">
      <c r="A1383" t="s">
        <v>55</v>
      </c>
      <c r="B1383">
        <v>2013</v>
      </c>
      <c r="C1383" t="s">
        <v>89</v>
      </c>
      <c r="D1383" t="s">
        <v>103</v>
      </c>
      <c r="E1383" t="s">
        <v>31097</v>
      </c>
      <c r="F1383">
        <v>135</v>
      </c>
    </row>
    <row r="1384" spans="1:6" x14ac:dyDescent="0.25">
      <c r="A1384" t="s">
        <v>55</v>
      </c>
      <c r="B1384">
        <v>2014</v>
      </c>
      <c r="C1384" t="s">
        <v>91</v>
      </c>
      <c r="D1384" t="s">
        <v>38</v>
      </c>
      <c r="E1384" t="s">
        <v>31098</v>
      </c>
      <c r="F1384">
        <v>23</v>
      </c>
    </row>
    <row r="1385" spans="1:6" x14ac:dyDescent="0.25">
      <c r="A1385" t="s">
        <v>55</v>
      </c>
      <c r="B1385">
        <v>2014</v>
      </c>
      <c r="C1385" t="s">
        <v>91</v>
      </c>
      <c r="D1385" t="s">
        <v>40</v>
      </c>
      <c r="E1385" t="s">
        <v>31099</v>
      </c>
      <c r="F1385">
        <v>34</v>
      </c>
    </row>
    <row r="1386" spans="1:6" x14ac:dyDescent="0.25">
      <c r="A1386" t="s">
        <v>55</v>
      </c>
      <c r="B1386">
        <v>2014</v>
      </c>
      <c r="C1386" t="s">
        <v>91</v>
      </c>
      <c r="D1386" t="s">
        <v>102</v>
      </c>
      <c r="E1386" t="s">
        <v>31100</v>
      </c>
      <c r="F1386">
        <v>90</v>
      </c>
    </row>
    <row r="1387" spans="1:6" x14ac:dyDescent="0.25">
      <c r="A1387" t="s">
        <v>55</v>
      </c>
      <c r="B1387">
        <v>2014</v>
      </c>
      <c r="C1387" t="s">
        <v>91</v>
      </c>
      <c r="D1387" t="s">
        <v>107</v>
      </c>
      <c r="E1387" t="s">
        <v>31101</v>
      </c>
      <c r="F1387">
        <v>91</v>
      </c>
    </row>
    <row r="1388" spans="1:6" x14ac:dyDescent="0.25">
      <c r="A1388" t="s">
        <v>55</v>
      </c>
      <c r="B1388">
        <v>2014</v>
      </c>
      <c r="C1388" t="s">
        <v>91</v>
      </c>
      <c r="D1388" t="s">
        <v>39</v>
      </c>
      <c r="E1388" t="s">
        <v>31102</v>
      </c>
      <c r="F1388">
        <v>45</v>
      </c>
    </row>
    <row r="1389" spans="1:6" x14ac:dyDescent="0.25">
      <c r="A1389" t="s">
        <v>55</v>
      </c>
      <c r="B1389">
        <v>2014</v>
      </c>
      <c r="C1389" t="s">
        <v>91</v>
      </c>
      <c r="D1389" t="s">
        <v>103</v>
      </c>
      <c r="E1389" t="s">
        <v>31103</v>
      </c>
      <c r="F1389">
        <v>687</v>
      </c>
    </row>
    <row r="1390" spans="1:6" x14ac:dyDescent="0.25">
      <c r="A1390" t="s">
        <v>55</v>
      </c>
      <c r="B1390">
        <v>2014</v>
      </c>
      <c r="C1390" t="s">
        <v>90</v>
      </c>
      <c r="D1390" t="s">
        <v>38</v>
      </c>
      <c r="E1390" t="s">
        <v>31104</v>
      </c>
      <c r="F1390">
        <v>2</v>
      </c>
    </row>
    <row r="1391" spans="1:6" x14ac:dyDescent="0.25">
      <c r="A1391" t="s">
        <v>55</v>
      </c>
      <c r="B1391">
        <v>2014</v>
      </c>
      <c r="C1391" t="s">
        <v>90</v>
      </c>
      <c r="D1391" t="s">
        <v>40</v>
      </c>
      <c r="E1391" t="s">
        <v>31105</v>
      </c>
      <c r="F1391">
        <v>11</v>
      </c>
    </row>
    <row r="1392" spans="1:6" x14ac:dyDescent="0.25">
      <c r="A1392" t="s">
        <v>55</v>
      </c>
      <c r="B1392">
        <v>2014</v>
      </c>
      <c r="C1392" t="s">
        <v>90</v>
      </c>
      <c r="D1392" t="s">
        <v>102</v>
      </c>
      <c r="E1392" t="s">
        <v>31106</v>
      </c>
      <c r="F1392">
        <v>17</v>
      </c>
    </row>
    <row r="1393" spans="1:6" x14ac:dyDescent="0.25">
      <c r="A1393" t="s">
        <v>55</v>
      </c>
      <c r="B1393">
        <v>2014</v>
      </c>
      <c r="C1393" t="s">
        <v>90</v>
      </c>
      <c r="D1393" t="s">
        <v>107</v>
      </c>
      <c r="E1393" t="s">
        <v>31107</v>
      </c>
      <c r="F1393">
        <v>13</v>
      </c>
    </row>
    <row r="1394" spans="1:6" x14ac:dyDescent="0.25">
      <c r="A1394" t="s">
        <v>55</v>
      </c>
      <c r="B1394">
        <v>2014</v>
      </c>
      <c r="C1394" t="s">
        <v>90</v>
      </c>
      <c r="D1394" t="s">
        <v>39</v>
      </c>
      <c r="E1394" t="s">
        <v>31108</v>
      </c>
      <c r="F1394">
        <v>14</v>
      </c>
    </row>
    <row r="1395" spans="1:6" x14ac:dyDescent="0.25">
      <c r="A1395" t="s">
        <v>55</v>
      </c>
      <c r="B1395">
        <v>2014</v>
      </c>
      <c r="C1395" t="s">
        <v>90</v>
      </c>
      <c r="D1395" t="s">
        <v>103</v>
      </c>
      <c r="E1395" t="s">
        <v>31109</v>
      </c>
      <c r="F1395">
        <v>121</v>
      </c>
    </row>
    <row r="1396" spans="1:6" x14ac:dyDescent="0.25">
      <c r="A1396" t="s">
        <v>55</v>
      </c>
      <c r="B1396">
        <v>2014</v>
      </c>
      <c r="C1396" t="s">
        <v>88</v>
      </c>
      <c r="D1396" t="s">
        <v>38</v>
      </c>
      <c r="E1396" t="s">
        <v>31110</v>
      </c>
      <c r="F1396">
        <v>13</v>
      </c>
    </row>
    <row r="1397" spans="1:6" x14ac:dyDescent="0.25">
      <c r="A1397" t="s">
        <v>55</v>
      </c>
      <c r="B1397">
        <v>2014</v>
      </c>
      <c r="C1397" t="s">
        <v>88</v>
      </c>
      <c r="D1397" t="s">
        <v>40</v>
      </c>
      <c r="E1397" t="s">
        <v>31111</v>
      </c>
      <c r="F1397">
        <v>23</v>
      </c>
    </row>
    <row r="1398" spans="1:6" x14ac:dyDescent="0.25">
      <c r="A1398" t="s">
        <v>55</v>
      </c>
      <c r="B1398">
        <v>2014</v>
      </c>
      <c r="C1398" t="s">
        <v>88</v>
      </c>
      <c r="D1398" t="s">
        <v>102</v>
      </c>
      <c r="E1398" t="s">
        <v>31112</v>
      </c>
      <c r="F1398">
        <v>32</v>
      </c>
    </row>
    <row r="1399" spans="1:6" x14ac:dyDescent="0.25">
      <c r="A1399" t="s">
        <v>55</v>
      </c>
      <c r="B1399">
        <v>2014</v>
      </c>
      <c r="C1399" t="s">
        <v>88</v>
      </c>
      <c r="D1399" t="s">
        <v>107</v>
      </c>
      <c r="E1399" t="s">
        <v>31113</v>
      </c>
      <c r="F1399">
        <v>25</v>
      </c>
    </row>
    <row r="1400" spans="1:6" x14ac:dyDescent="0.25">
      <c r="A1400" t="s">
        <v>55</v>
      </c>
      <c r="B1400">
        <v>2014</v>
      </c>
      <c r="C1400" t="s">
        <v>88</v>
      </c>
      <c r="D1400" t="s">
        <v>39</v>
      </c>
      <c r="E1400" t="s">
        <v>31114</v>
      </c>
      <c r="F1400">
        <v>21</v>
      </c>
    </row>
    <row r="1401" spans="1:6" x14ac:dyDescent="0.25">
      <c r="A1401" t="s">
        <v>55</v>
      </c>
      <c r="B1401">
        <v>2014</v>
      </c>
      <c r="C1401" t="s">
        <v>88</v>
      </c>
      <c r="D1401" t="s">
        <v>103</v>
      </c>
      <c r="E1401" t="s">
        <v>31115</v>
      </c>
      <c r="F1401">
        <v>176</v>
      </c>
    </row>
    <row r="1402" spans="1:6" x14ac:dyDescent="0.25">
      <c r="A1402" t="s">
        <v>55</v>
      </c>
      <c r="B1402">
        <v>2014</v>
      </c>
      <c r="C1402" t="s">
        <v>89</v>
      </c>
      <c r="D1402" t="s">
        <v>38</v>
      </c>
      <c r="E1402" t="s">
        <v>31116</v>
      </c>
      <c r="F1402">
        <v>9</v>
      </c>
    </row>
    <row r="1403" spans="1:6" x14ac:dyDescent="0.25">
      <c r="A1403" t="s">
        <v>55</v>
      </c>
      <c r="B1403">
        <v>2014</v>
      </c>
      <c r="C1403" t="s">
        <v>89</v>
      </c>
      <c r="D1403" t="s">
        <v>40</v>
      </c>
      <c r="E1403" t="s">
        <v>31117</v>
      </c>
      <c r="F1403">
        <v>16</v>
      </c>
    </row>
    <row r="1404" spans="1:6" x14ac:dyDescent="0.25">
      <c r="A1404" t="s">
        <v>55</v>
      </c>
      <c r="B1404">
        <v>2014</v>
      </c>
      <c r="C1404" t="s">
        <v>89</v>
      </c>
      <c r="D1404" t="s">
        <v>102</v>
      </c>
      <c r="E1404" t="s">
        <v>31118</v>
      </c>
      <c r="F1404">
        <v>22</v>
      </c>
    </row>
    <row r="1405" spans="1:6" x14ac:dyDescent="0.25">
      <c r="A1405" t="s">
        <v>55</v>
      </c>
      <c r="B1405">
        <v>2014</v>
      </c>
      <c r="C1405" t="s">
        <v>89</v>
      </c>
      <c r="D1405" t="s">
        <v>107</v>
      </c>
      <c r="E1405" t="s">
        <v>31119</v>
      </c>
      <c r="F1405">
        <v>23</v>
      </c>
    </row>
    <row r="1406" spans="1:6" x14ac:dyDescent="0.25">
      <c r="A1406" t="s">
        <v>55</v>
      </c>
      <c r="B1406">
        <v>2014</v>
      </c>
      <c r="C1406" t="s">
        <v>89</v>
      </c>
      <c r="D1406" t="s">
        <v>39</v>
      </c>
      <c r="E1406" t="s">
        <v>31120</v>
      </c>
      <c r="F1406">
        <v>20</v>
      </c>
    </row>
    <row r="1407" spans="1:6" x14ac:dyDescent="0.25">
      <c r="A1407" t="s">
        <v>55</v>
      </c>
      <c r="B1407">
        <v>2014</v>
      </c>
      <c r="C1407" t="s">
        <v>89</v>
      </c>
      <c r="D1407" t="s">
        <v>103</v>
      </c>
      <c r="E1407" t="s">
        <v>31121</v>
      </c>
      <c r="F1407">
        <v>136</v>
      </c>
    </row>
    <row r="1408" spans="1:6" x14ac:dyDescent="0.25">
      <c r="A1408" t="s">
        <v>52</v>
      </c>
      <c r="B1408">
        <v>2010</v>
      </c>
      <c r="C1408" t="s">
        <v>91</v>
      </c>
      <c r="D1408" t="s">
        <v>38</v>
      </c>
      <c r="E1408" t="s">
        <v>31122</v>
      </c>
      <c r="F1408">
        <v>21</v>
      </c>
    </row>
    <row r="1409" spans="1:6" x14ac:dyDescent="0.25">
      <c r="A1409" t="s">
        <v>52</v>
      </c>
      <c r="B1409">
        <v>2010</v>
      </c>
      <c r="C1409" t="s">
        <v>91</v>
      </c>
      <c r="D1409" t="s">
        <v>40</v>
      </c>
      <c r="E1409" t="s">
        <v>31123</v>
      </c>
      <c r="F1409">
        <v>26</v>
      </c>
    </row>
    <row r="1410" spans="1:6" x14ac:dyDescent="0.25">
      <c r="A1410" t="s">
        <v>52</v>
      </c>
      <c r="B1410">
        <v>2010</v>
      </c>
      <c r="C1410" t="s">
        <v>91</v>
      </c>
      <c r="D1410" t="s">
        <v>102</v>
      </c>
      <c r="E1410" t="s">
        <v>31124</v>
      </c>
      <c r="F1410">
        <v>68</v>
      </c>
    </row>
    <row r="1411" spans="1:6" x14ac:dyDescent="0.25">
      <c r="A1411" t="s">
        <v>52</v>
      </c>
      <c r="B1411">
        <v>2010</v>
      </c>
      <c r="C1411" t="s">
        <v>91</v>
      </c>
      <c r="D1411" t="s">
        <v>107</v>
      </c>
      <c r="E1411" t="s">
        <v>31125</v>
      </c>
      <c r="F1411">
        <v>82</v>
      </c>
    </row>
    <row r="1412" spans="1:6" x14ac:dyDescent="0.25">
      <c r="A1412" t="s">
        <v>52</v>
      </c>
      <c r="B1412">
        <v>2010</v>
      </c>
      <c r="C1412" t="s">
        <v>91</v>
      </c>
      <c r="D1412" t="s">
        <v>39</v>
      </c>
      <c r="E1412" t="s">
        <v>31126</v>
      </c>
      <c r="F1412">
        <v>75</v>
      </c>
    </row>
    <row r="1413" spans="1:6" x14ac:dyDescent="0.25">
      <c r="A1413" t="s">
        <v>52</v>
      </c>
      <c r="B1413">
        <v>2010</v>
      </c>
      <c r="C1413" t="s">
        <v>91</v>
      </c>
      <c r="D1413" t="s">
        <v>103</v>
      </c>
      <c r="E1413" t="s">
        <v>31127</v>
      </c>
      <c r="F1413">
        <v>878</v>
      </c>
    </row>
    <row r="1414" spans="1:6" x14ac:dyDescent="0.25">
      <c r="A1414" t="s">
        <v>52</v>
      </c>
      <c r="B1414">
        <v>2010</v>
      </c>
      <c r="C1414" t="s">
        <v>90</v>
      </c>
      <c r="D1414" t="s">
        <v>38</v>
      </c>
      <c r="E1414" t="s">
        <v>31128</v>
      </c>
      <c r="F1414">
        <v>8</v>
      </c>
    </row>
    <row r="1415" spans="1:6" x14ac:dyDescent="0.25">
      <c r="A1415" t="s">
        <v>52</v>
      </c>
      <c r="B1415">
        <v>2010</v>
      </c>
      <c r="C1415" t="s">
        <v>90</v>
      </c>
      <c r="D1415" t="s">
        <v>40</v>
      </c>
      <c r="E1415" t="s">
        <v>31129</v>
      </c>
      <c r="F1415">
        <v>4</v>
      </c>
    </row>
    <row r="1416" spans="1:6" x14ac:dyDescent="0.25">
      <c r="A1416" t="s">
        <v>52</v>
      </c>
      <c r="B1416">
        <v>2010</v>
      </c>
      <c r="C1416" t="s">
        <v>90</v>
      </c>
      <c r="D1416" t="s">
        <v>102</v>
      </c>
      <c r="E1416" t="s">
        <v>31130</v>
      </c>
      <c r="F1416">
        <v>10</v>
      </c>
    </row>
    <row r="1417" spans="1:6" x14ac:dyDescent="0.25">
      <c r="A1417" t="s">
        <v>52</v>
      </c>
      <c r="B1417">
        <v>2010</v>
      </c>
      <c r="C1417" t="s">
        <v>90</v>
      </c>
      <c r="D1417" t="s">
        <v>107</v>
      </c>
      <c r="E1417" t="s">
        <v>31131</v>
      </c>
      <c r="F1417">
        <v>9</v>
      </c>
    </row>
    <row r="1418" spans="1:6" x14ac:dyDescent="0.25">
      <c r="A1418" t="s">
        <v>52</v>
      </c>
      <c r="B1418">
        <v>2010</v>
      </c>
      <c r="C1418" t="s">
        <v>90</v>
      </c>
      <c r="D1418" t="s">
        <v>39</v>
      </c>
      <c r="E1418" t="s">
        <v>31132</v>
      </c>
      <c r="F1418">
        <v>20</v>
      </c>
    </row>
    <row r="1419" spans="1:6" x14ac:dyDescent="0.25">
      <c r="A1419" t="s">
        <v>52</v>
      </c>
      <c r="B1419">
        <v>2010</v>
      </c>
      <c r="C1419" t="s">
        <v>90</v>
      </c>
      <c r="D1419" t="s">
        <v>103</v>
      </c>
      <c r="E1419" t="s">
        <v>31133</v>
      </c>
      <c r="F1419">
        <v>195</v>
      </c>
    </row>
    <row r="1420" spans="1:6" x14ac:dyDescent="0.25">
      <c r="A1420" t="s">
        <v>52</v>
      </c>
      <c r="B1420">
        <v>2010</v>
      </c>
      <c r="C1420" t="s">
        <v>88</v>
      </c>
      <c r="D1420" t="s">
        <v>38</v>
      </c>
      <c r="E1420" t="s">
        <v>31134</v>
      </c>
      <c r="F1420">
        <v>17</v>
      </c>
    </row>
    <row r="1421" spans="1:6" x14ac:dyDescent="0.25">
      <c r="A1421" t="s">
        <v>52</v>
      </c>
      <c r="B1421">
        <v>2010</v>
      </c>
      <c r="C1421" t="s">
        <v>88</v>
      </c>
      <c r="D1421" t="s">
        <v>40</v>
      </c>
      <c r="E1421" t="s">
        <v>31135</v>
      </c>
      <c r="F1421">
        <v>16</v>
      </c>
    </row>
    <row r="1422" spans="1:6" x14ac:dyDescent="0.25">
      <c r="A1422" t="s">
        <v>52</v>
      </c>
      <c r="B1422">
        <v>2010</v>
      </c>
      <c r="C1422" t="s">
        <v>88</v>
      </c>
      <c r="D1422" t="s">
        <v>102</v>
      </c>
      <c r="E1422" t="s">
        <v>31136</v>
      </c>
      <c r="F1422">
        <v>21</v>
      </c>
    </row>
    <row r="1423" spans="1:6" x14ac:dyDescent="0.25">
      <c r="A1423" t="s">
        <v>52</v>
      </c>
      <c r="B1423">
        <v>2010</v>
      </c>
      <c r="C1423" t="s">
        <v>88</v>
      </c>
      <c r="D1423" t="s">
        <v>107</v>
      </c>
      <c r="E1423" t="s">
        <v>31137</v>
      </c>
      <c r="F1423">
        <v>24</v>
      </c>
    </row>
    <row r="1424" spans="1:6" x14ac:dyDescent="0.25">
      <c r="A1424" t="s">
        <v>52</v>
      </c>
      <c r="B1424">
        <v>2010</v>
      </c>
      <c r="C1424" t="s">
        <v>88</v>
      </c>
      <c r="D1424" t="s">
        <v>39</v>
      </c>
      <c r="E1424" t="s">
        <v>31138</v>
      </c>
      <c r="F1424">
        <v>43</v>
      </c>
    </row>
    <row r="1425" spans="1:6" x14ac:dyDescent="0.25">
      <c r="A1425" t="s">
        <v>52</v>
      </c>
      <c r="B1425">
        <v>2010</v>
      </c>
      <c r="C1425" t="s">
        <v>88</v>
      </c>
      <c r="D1425" t="s">
        <v>103</v>
      </c>
      <c r="E1425" t="s">
        <v>31139</v>
      </c>
      <c r="F1425">
        <v>220</v>
      </c>
    </row>
    <row r="1426" spans="1:6" x14ac:dyDescent="0.25">
      <c r="A1426" t="s">
        <v>52</v>
      </c>
      <c r="B1426">
        <v>2010</v>
      </c>
      <c r="C1426" t="s">
        <v>89</v>
      </c>
      <c r="D1426" t="s">
        <v>38</v>
      </c>
      <c r="E1426" t="s">
        <v>31140</v>
      </c>
      <c r="F1426">
        <v>10</v>
      </c>
    </row>
    <row r="1427" spans="1:6" x14ac:dyDescent="0.25">
      <c r="A1427" t="s">
        <v>52</v>
      </c>
      <c r="B1427">
        <v>2010</v>
      </c>
      <c r="C1427" t="s">
        <v>89</v>
      </c>
      <c r="D1427" t="s">
        <v>40</v>
      </c>
      <c r="E1427" t="s">
        <v>31141</v>
      </c>
      <c r="F1427">
        <v>14</v>
      </c>
    </row>
    <row r="1428" spans="1:6" x14ac:dyDescent="0.25">
      <c r="A1428" t="s">
        <v>52</v>
      </c>
      <c r="B1428">
        <v>2010</v>
      </c>
      <c r="C1428" t="s">
        <v>89</v>
      </c>
      <c r="D1428" t="s">
        <v>102</v>
      </c>
      <c r="E1428" t="s">
        <v>31142</v>
      </c>
      <c r="F1428">
        <v>18</v>
      </c>
    </row>
    <row r="1429" spans="1:6" x14ac:dyDescent="0.25">
      <c r="A1429" t="s">
        <v>52</v>
      </c>
      <c r="B1429">
        <v>2010</v>
      </c>
      <c r="C1429" t="s">
        <v>89</v>
      </c>
      <c r="D1429" t="s">
        <v>107</v>
      </c>
      <c r="E1429" t="s">
        <v>31143</v>
      </c>
      <c r="F1429">
        <v>17</v>
      </c>
    </row>
    <row r="1430" spans="1:6" x14ac:dyDescent="0.25">
      <c r="A1430" t="s">
        <v>52</v>
      </c>
      <c r="B1430">
        <v>2010</v>
      </c>
      <c r="C1430" t="s">
        <v>89</v>
      </c>
      <c r="D1430" t="s">
        <v>39</v>
      </c>
      <c r="E1430" t="s">
        <v>31144</v>
      </c>
      <c r="F1430">
        <v>26</v>
      </c>
    </row>
    <row r="1431" spans="1:6" x14ac:dyDescent="0.25">
      <c r="A1431" t="s">
        <v>52</v>
      </c>
      <c r="B1431">
        <v>2010</v>
      </c>
      <c r="C1431" t="s">
        <v>89</v>
      </c>
      <c r="D1431" t="s">
        <v>103</v>
      </c>
      <c r="E1431" t="s">
        <v>31145</v>
      </c>
      <c r="F1431">
        <v>170</v>
      </c>
    </row>
    <row r="1432" spans="1:6" x14ac:dyDescent="0.25">
      <c r="A1432" t="s">
        <v>52</v>
      </c>
      <c r="B1432">
        <v>2011</v>
      </c>
      <c r="C1432" t="s">
        <v>91</v>
      </c>
      <c r="D1432" t="s">
        <v>38</v>
      </c>
      <c r="E1432" t="s">
        <v>31146</v>
      </c>
      <c r="F1432">
        <v>21</v>
      </c>
    </row>
    <row r="1433" spans="1:6" x14ac:dyDescent="0.25">
      <c r="A1433" t="s">
        <v>52</v>
      </c>
      <c r="B1433">
        <v>2011</v>
      </c>
      <c r="C1433" t="s">
        <v>91</v>
      </c>
      <c r="D1433" t="s">
        <v>40</v>
      </c>
      <c r="E1433" t="s">
        <v>31147</v>
      </c>
      <c r="F1433">
        <v>10</v>
      </c>
    </row>
    <row r="1434" spans="1:6" x14ac:dyDescent="0.25">
      <c r="A1434" t="s">
        <v>52</v>
      </c>
      <c r="B1434">
        <v>2011</v>
      </c>
      <c r="C1434" t="s">
        <v>91</v>
      </c>
      <c r="D1434" t="s">
        <v>102</v>
      </c>
      <c r="E1434" t="s">
        <v>31148</v>
      </c>
      <c r="F1434">
        <v>85</v>
      </c>
    </row>
    <row r="1435" spans="1:6" x14ac:dyDescent="0.25">
      <c r="A1435" t="s">
        <v>52</v>
      </c>
      <c r="B1435">
        <v>2011</v>
      </c>
      <c r="C1435" t="s">
        <v>91</v>
      </c>
      <c r="D1435" t="s">
        <v>107</v>
      </c>
      <c r="E1435" t="s">
        <v>31149</v>
      </c>
      <c r="F1435">
        <v>37</v>
      </c>
    </row>
    <row r="1436" spans="1:6" x14ac:dyDescent="0.25">
      <c r="A1436" t="s">
        <v>52</v>
      </c>
      <c r="B1436">
        <v>2011</v>
      </c>
      <c r="C1436" t="s">
        <v>91</v>
      </c>
      <c r="D1436" t="s">
        <v>39</v>
      </c>
      <c r="E1436" t="s">
        <v>31150</v>
      </c>
      <c r="F1436">
        <v>67</v>
      </c>
    </row>
    <row r="1437" spans="1:6" x14ac:dyDescent="0.25">
      <c r="A1437" t="s">
        <v>52</v>
      </c>
      <c r="B1437">
        <v>2011</v>
      </c>
      <c r="C1437" t="s">
        <v>91</v>
      </c>
      <c r="D1437" t="s">
        <v>103</v>
      </c>
      <c r="E1437" t="s">
        <v>31151</v>
      </c>
      <c r="F1437">
        <v>897</v>
      </c>
    </row>
    <row r="1438" spans="1:6" x14ac:dyDescent="0.25">
      <c r="A1438" t="s">
        <v>52</v>
      </c>
      <c r="B1438">
        <v>2011</v>
      </c>
      <c r="C1438" t="s">
        <v>90</v>
      </c>
      <c r="D1438" t="s">
        <v>38</v>
      </c>
      <c r="E1438" t="s">
        <v>31152</v>
      </c>
      <c r="F1438">
        <v>5</v>
      </c>
    </row>
    <row r="1439" spans="1:6" x14ac:dyDescent="0.25">
      <c r="A1439" t="s">
        <v>52</v>
      </c>
      <c r="B1439">
        <v>2011</v>
      </c>
      <c r="C1439" t="s">
        <v>90</v>
      </c>
      <c r="D1439" t="s">
        <v>40</v>
      </c>
      <c r="E1439" t="s">
        <v>31153</v>
      </c>
      <c r="F1439">
        <v>3</v>
      </c>
    </row>
    <row r="1440" spans="1:6" x14ac:dyDescent="0.25">
      <c r="A1440" t="s">
        <v>52</v>
      </c>
      <c r="B1440">
        <v>2011</v>
      </c>
      <c r="C1440" t="s">
        <v>90</v>
      </c>
      <c r="D1440" t="s">
        <v>102</v>
      </c>
      <c r="E1440" t="s">
        <v>31154</v>
      </c>
      <c r="F1440">
        <v>19</v>
      </c>
    </row>
    <row r="1441" spans="1:6" x14ac:dyDescent="0.25">
      <c r="A1441" t="s">
        <v>52</v>
      </c>
      <c r="B1441">
        <v>2011</v>
      </c>
      <c r="C1441" t="s">
        <v>90</v>
      </c>
      <c r="D1441" t="s">
        <v>107</v>
      </c>
      <c r="E1441" t="s">
        <v>31155</v>
      </c>
      <c r="F1441">
        <v>12</v>
      </c>
    </row>
    <row r="1442" spans="1:6" x14ac:dyDescent="0.25">
      <c r="A1442" t="s">
        <v>52</v>
      </c>
      <c r="B1442">
        <v>2011</v>
      </c>
      <c r="C1442" t="s">
        <v>90</v>
      </c>
      <c r="D1442" t="s">
        <v>39</v>
      </c>
      <c r="E1442" t="s">
        <v>31156</v>
      </c>
      <c r="F1442">
        <v>27</v>
      </c>
    </row>
    <row r="1443" spans="1:6" x14ac:dyDescent="0.25">
      <c r="A1443" t="s">
        <v>52</v>
      </c>
      <c r="B1443">
        <v>2011</v>
      </c>
      <c r="C1443" t="s">
        <v>90</v>
      </c>
      <c r="D1443" t="s">
        <v>103</v>
      </c>
      <c r="E1443" t="s">
        <v>31157</v>
      </c>
      <c r="F1443">
        <v>175</v>
      </c>
    </row>
    <row r="1444" spans="1:6" x14ac:dyDescent="0.25">
      <c r="A1444" t="s">
        <v>52</v>
      </c>
      <c r="B1444">
        <v>2011</v>
      </c>
      <c r="C1444" t="s">
        <v>88</v>
      </c>
      <c r="D1444" t="s">
        <v>38</v>
      </c>
      <c r="E1444" t="s">
        <v>31158</v>
      </c>
      <c r="F1444">
        <v>11</v>
      </c>
    </row>
    <row r="1445" spans="1:6" x14ac:dyDescent="0.25">
      <c r="A1445" t="s">
        <v>52</v>
      </c>
      <c r="B1445">
        <v>2011</v>
      </c>
      <c r="C1445" t="s">
        <v>88</v>
      </c>
      <c r="D1445" t="s">
        <v>40</v>
      </c>
      <c r="E1445" t="s">
        <v>31159</v>
      </c>
      <c r="F1445">
        <v>6</v>
      </c>
    </row>
    <row r="1446" spans="1:6" x14ac:dyDescent="0.25">
      <c r="A1446" t="s">
        <v>52</v>
      </c>
      <c r="B1446">
        <v>2011</v>
      </c>
      <c r="C1446" t="s">
        <v>88</v>
      </c>
      <c r="D1446" t="s">
        <v>102</v>
      </c>
      <c r="E1446" t="s">
        <v>31160</v>
      </c>
      <c r="F1446">
        <v>30</v>
      </c>
    </row>
    <row r="1447" spans="1:6" x14ac:dyDescent="0.25">
      <c r="A1447" t="s">
        <v>52</v>
      </c>
      <c r="B1447">
        <v>2011</v>
      </c>
      <c r="C1447" t="s">
        <v>88</v>
      </c>
      <c r="D1447" t="s">
        <v>107</v>
      </c>
      <c r="E1447" t="s">
        <v>31161</v>
      </c>
      <c r="F1447">
        <v>12</v>
      </c>
    </row>
    <row r="1448" spans="1:6" x14ac:dyDescent="0.25">
      <c r="A1448" t="s">
        <v>52</v>
      </c>
      <c r="B1448">
        <v>2011</v>
      </c>
      <c r="C1448" t="s">
        <v>88</v>
      </c>
      <c r="D1448" t="s">
        <v>39</v>
      </c>
      <c r="E1448" t="s">
        <v>31162</v>
      </c>
      <c r="F1448">
        <v>46</v>
      </c>
    </row>
    <row r="1449" spans="1:6" x14ac:dyDescent="0.25">
      <c r="A1449" t="s">
        <v>52</v>
      </c>
      <c r="B1449">
        <v>2011</v>
      </c>
      <c r="C1449" t="s">
        <v>88</v>
      </c>
      <c r="D1449" t="s">
        <v>103</v>
      </c>
      <c r="E1449" t="s">
        <v>31163</v>
      </c>
      <c r="F1449">
        <v>232</v>
      </c>
    </row>
    <row r="1450" spans="1:6" x14ac:dyDescent="0.25">
      <c r="A1450" t="s">
        <v>52</v>
      </c>
      <c r="B1450">
        <v>2011</v>
      </c>
      <c r="C1450" t="s">
        <v>89</v>
      </c>
      <c r="D1450" t="s">
        <v>38</v>
      </c>
      <c r="E1450" t="s">
        <v>31164</v>
      </c>
      <c r="F1450">
        <v>6</v>
      </c>
    </row>
    <row r="1451" spans="1:6" x14ac:dyDescent="0.25">
      <c r="A1451" t="s">
        <v>52</v>
      </c>
      <c r="B1451">
        <v>2011</v>
      </c>
      <c r="C1451" t="s">
        <v>89</v>
      </c>
      <c r="D1451" t="s">
        <v>40</v>
      </c>
      <c r="E1451" t="s">
        <v>31165</v>
      </c>
      <c r="F1451">
        <v>7</v>
      </c>
    </row>
    <row r="1452" spans="1:6" x14ac:dyDescent="0.25">
      <c r="A1452" t="s">
        <v>52</v>
      </c>
      <c r="B1452">
        <v>2011</v>
      </c>
      <c r="C1452" t="s">
        <v>89</v>
      </c>
      <c r="D1452" t="s">
        <v>102</v>
      </c>
      <c r="E1452" t="s">
        <v>31166</v>
      </c>
      <c r="F1452">
        <v>11</v>
      </c>
    </row>
    <row r="1453" spans="1:6" x14ac:dyDescent="0.25">
      <c r="A1453" t="s">
        <v>52</v>
      </c>
      <c r="B1453">
        <v>2011</v>
      </c>
      <c r="C1453" t="s">
        <v>89</v>
      </c>
      <c r="D1453" t="s">
        <v>107</v>
      </c>
      <c r="E1453" t="s">
        <v>31167</v>
      </c>
      <c r="F1453">
        <v>5</v>
      </c>
    </row>
    <row r="1454" spans="1:6" x14ac:dyDescent="0.25">
      <c r="A1454" t="s">
        <v>52</v>
      </c>
      <c r="B1454">
        <v>2011</v>
      </c>
      <c r="C1454" t="s">
        <v>89</v>
      </c>
      <c r="D1454" t="s">
        <v>39</v>
      </c>
      <c r="E1454" t="s">
        <v>31168</v>
      </c>
      <c r="F1454">
        <v>31</v>
      </c>
    </row>
    <row r="1455" spans="1:6" x14ac:dyDescent="0.25">
      <c r="A1455" t="s">
        <v>52</v>
      </c>
      <c r="B1455">
        <v>2011</v>
      </c>
      <c r="C1455" t="s">
        <v>89</v>
      </c>
      <c r="D1455" t="s">
        <v>103</v>
      </c>
      <c r="E1455" t="s">
        <v>31169</v>
      </c>
      <c r="F1455">
        <v>177</v>
      </c>
    </row>
    <row r="1456" spans="1:6" x14ac:dyDescent="0.25">
      <c r="A1456" t="s">
        <v>52</v>
      </c>
      <c r="B1456">
        <v>2012</v>
      </c>
      <c r="C1456" t="s">
        <v>91</v>
      </c>
      <c r="D1456" t="s">
        <v>38</v>
      </c>
      <c r="E1456" t="s">
        <v>31170</v>
      </c>
      <c r="F1456">
        <v>22</v>
      </c>
    </row>
    <row r="1457" spans="1:6" x14ac:dyDescent="0.25">
      <c r="A1457" t="s">
        <v>52</v>
      </c>
      <c r="B1457">
        <v>2012</v>
      </c>
      <c r="C1457" t="s">
        <v>91</v>
      </c>
      <c r="D1457" t="s">
        <v>40</v>
      </c>
      <c r="E1457" t="s">
        <v>31171</v>
      </c>
      <c r="F1457">
        <v>24</v>
      </c>
    </row>
    <row r="1458" spans="1:6" x14ac:dyDescent="0.25">
      <c r="A1458" t="s">
        <v>52</v>
      </c>
      <c r="B1458">
        <v>2012</v>
      </c>
      <c r="C1458" t="s">
        <v>91</v>
      </c>
      <c r="D1458" t="s">
        <v>102</v>
      </c>
      <c r="E1458" t="s">
        <v>31172</v>
      </c>
      <c r="F1458">
        <v>72</v>
      </c>
    </row>
    <row r="1459" spans="1:6" x14ac:dyDescent="0.25">
      <c r="A1459" t="s">
        <v>52</v>
      </c>
      <c r="B1459">
        <v>2012</v>
      </c>
      <c r="C1459" t="s">
        <v>91</v>
      </c>
      <c r="D1459" t="s">
        <v>107</v>
      </c>
      <c r="E1459" t="s">
        <v>31173</v>
      </c>
      <c r="F1459">
        <v>73</v>
      </c>
    </row>
    <row r="1460" spans="1:6" x14ac:dyDescent="0.25">
      <c r="A1460" t="s">
        <v>52</v>
      </c>
      <c r="B1460">
        <v>2012</v>
      </c>
      <c r="C1460" t="s">
        <v>91</v>
      </c>
      <c r="D1460" t="s">
        <v>39</v>
      </c>
      <c r="E1460" t="s">
        <v>31174</v>
      </c>
      <c r="F1460">
        <v>59</v>
      </c>
    </row>
    <row r="1461" spans="1:6" x14ac:dyDescent="0.25">
      <c r="A1461" t="s">
        <v>52</v>
      </c>
      <c r="B1461">
        <v>2012</v>
      </c>
      <c r="C1461" t="s">
        <v>91</v>
      </c>
      <c r="D1461" t="s">
        <v>103</v>
      </c>
      <c r="E1461" t="s">
        <v>31175</v>
      </c>
      <c r="F1461">
        <v>825</v>
      </c>
    </row>
    <row r="1462" spans="1:6" x14ac:dyDescent="0.25">
      <c r="A1462" t="s">
        <v>52</v>
      </c>
      <c r="B1462">
        <v>2012</v>
      </c>
      <c r="C1462" t="s">
        <v>90</v>
      </c>
      <c r="D1462" t="s">
        <v>38</v>
      </c>
      <c r="E1462" t="s">
        <v>31176</v>
      </c>
      <c r="F1462">
        <v>12</v>
      </c>
    </row>
    <row r="1463" spans="1:6" x14ac:dyDescent="0.25">
      <c r="A1463" t="s">
        <v>52</v>
      </c>
      <c r="B1463">
        <v>2012</v>
      </c>
      <c r="C1463" t="s">
        <v>90</v>
      </c>
      <c r="D1463" t="s">
        <v>40</v>
      </c>
      <c r="E1463" t="s">
        <v>31177</v>
      </c>
      <c r="F1463">
        <v>3</v>
      </c>
    </row>
    <row r="1464" spans="1:6" x14ac:dyDescent="0.25">
      <c r="A1464" t="s">
        <v>52</v>
      </c>
      <c r="B1464">
        <v>2012</v>
      </c>
      <c r="C1464" t="s">
        <v>90</v>
      </c>
      <c r="D1464" t="s">
        <v>102</v>
      </c>
      <c r="E1464" t="s">
        <v>31178</v>
      </c>
      <c r="F1464">
        <v>18</v>
      </c>
    </row>
    <row r="1465" spans="1:6" x14ac:dyDescent="0.25">
      <c r="A1465" t="s">
        <v>52</v>
      </c>
      <c r="B1465">
        <v>2012</v>
      </c>
      <c r="C1465" t="s">
        <v>90</v>
      </c>
      <c r="D1465" t="s">
        <v>107</v>
      </c>
      <c r="E1465" t="s">
        <v>31179</v>
      </c>
      <c r="F1465">
        <v>4</v>
      </c>
    </row>
    <row r="1466" spans="1:6" x14ac:dyDescent="0.25">
      <c r="A1466" t="s">
        <v>52</v>
      </c>
      <c r="B1466">
        <v>2012</v>
      </c>
      <c r="C1466" t="s">
        <v>90</v>
      </c>
      <c r="D1466" t="s">
        <v>39</v>
      </c>
      <c r="E1466" t="s">
        <v>31180</v>
      </c>
      <c r="F1466">
        <v>15</v>
      </c>
    </row>
    <row r="1467" spans="1:6" x14ac:dyDescent="0.25">
      <c r="A1467" t="s">
        <v>52</v>
      </c>
      <c r="B1467">
        <v>2012</v>
      </c>
      <c r="C1467" t="s">
        <v>90</v>
      </c>
      <c r="D1467" t="s">
        <v>103</v>
      </c>
      <c r="E1467" t="s">
        <v>31181</v>
      </c>
      <c r="F1467">
        <v>173</v>
      </c>
    </row>
    <row r="1468" spans="1:6" x14ac:dyDescent="0.25">
      <c r="A1468" t="s">
        <v>52</v>
      </c>
      <c r="B1468">
        <v>2012</v>
      </c>
      <c r="C1468" t="s">
        <v>88</v>
      </c>
      <c r="D1468" t="s">
        <v>38</v>
      </c>
      <c r="E1468" t="s">
        <v>31182</v>
      </c>
      <c r="F1468">
        <v>18</v>
      </c>
    </row>
    <row r="1469" spans="1:6" x14ac:dyDescent="0.25">
      <c r="A1469" t="s">
        <v>52</v>
      </c>
      <c r="B1469">
        <v>2012</v>
      </c>
      <c r="C1469" t="s">
        <v>88</v>
      </c>
      <c r="D1469" t="s">
        <v>40</v>
      </c>
      <c r="E1469" t="s">
        <v>31183</v>
      </c>
      <c r="F1469">
        <v>16</v>
      </c>
    </row>
    <row r="1470" spans="1:6" x14ac:dyDescent="0.25">
      <c r="A1470" t="s">
        <v>52</v>
      </c>
      <c r="B1470">
        <v>2012</v>
      </c>
      <c r="C1470" t="s">
        <v>88</v>
      </c>
      <c r="D1470" t="s">
        <v>102</v>
      </c>
      <c r="E1470" t="s">
        <v>31184</v>
      </c>
      <c r="F1470">
        <v>21</v>
      </c>
    </row>
    <row r="1471" spans="1:6" x14ac:dyDescent="0.25">
      <c r="A1471" t="s">
        <v>52</v>
      </c>
      <c r="B1471">
        <v>2012</v>
      </c>
      <c r="C1471" t="s">
        <v>88</v>
      </c>
      <c r="D1471" t="s">
        <v>107</v>
      </c>
      <c r="E1471" t="s">
        <v>31185</v>
      </c>
      <c r="F1471">
        <v>24</v>
      </c>
    </row>
    <row r="1472" spans="1:6" x14ac:dyDescent="0.25">
      <c r="A1472" t="s">
        <v>52</v>
      </c>
      <c r="B1472">
        <v>2012</v>
      </c>
      <c r="C1472" t="s">
        <v>88</v>
      </c>
      <c r="D1472" t="s">
        <v>39</v>
      </c>
      <c r="E1472" t="s">
        <v>31186</v>
      </c>
      <c r="F1472">
        <v>48</v>
      </c>
    </row>
    <row r="1473" spans="1:6" x14ac:dyDescent="0.25">
      <c r="A1473" t="s">
        <v>52</v>
      </c>
      <c r="B1473">
        <v>2012</v>
      </c>
      <c r="C1473" t="s">
        <v>88</v>
      </c>
      <c r="D1473" t="s">
        <v>103</v>
      </c>
      <c r="E1473" t="s">
        <v>31187</v>
      </c>
      <c r="F1473">
        <v>228</v>
      </c>
    </row>
    <row r="1474" spans="1:6" x14ac:dyDescent="0.25">
      <c r="A1474" t="s">
        <v>52</v>
      </c>
      <c r="B1474">
        <v>2012</v>
      </c>
      <c r="C1474" t="s">
        <v>89</v>
      </c>
      <c r="D1474" t="s">
        <v>38</v>
      </c>
      <c r="E1474" t="s">
        <v>31188</v>
      </c>
      <c r="F1474">
        <v>5</v>
      </c>
    </row>
    <row r="1475" spans="1:6" x14ac:dyDescent="0.25">
      <c r="A1475" t="s">
        <v>52</v>
      </c>
      <c r="B1475">
        <v>2012</v>
      </c>
      <c r="C1475" t="s">
        <v>89</v>
      </c>
      <c r="D1475" t="s">
        <v>40</v>
      </c>
      <c r="E1475" t="s">
        <v>31189</v>
      </c>
      <c r="F1475">
        <v>12</v>
      </c>
    </row>
    <row r="1476" spans="1:6" x14ac:dyDescent="0.25">
      <c r="A1476" t="s">
        <v>52</v>
      </c>
      <c r="B1476">
        <v>2012</v>
      </c>
      <c r="C1476" t="s">
        <v>89</v>
      </c>
      <c r="D1476" t="s">
        <v>102</v>
      </c>
      <c r="E1476" t="s">
        <v>31190</v>
      </c>
      <c r="F1476">
        <v>16</v>
      </c>
    </row>
    <row r="1477" spans="1:6" x14ac:dyDescent="0.25">
      <c r="A1477" t="s">
        <v>52</v>
      </c>
      <c r="B1477">
        <v>2012</v>
      </c>
      <c r="C1477" t="s">
        <v>89</v>
      </c>
      <c r="D1477" t="s">
        <v>107</v>
      </c>
      <c r="E1477" t="s">
        <v>31191</v>
      </c>
      <c r="F1477">
        <v>18</v>
      </c>
    </row>
    <row r="1478" spans="1:6" x14ac:dyDescent="0.25">
      <c r="A1478" t="s">
        <v>52</v>
      </c>
      <c r="B1478">
        <v>2012</v>
      </c>
      <c r="C1478" t="s">
        <v>89</v>
      </c>
      <c r="D1478" t="s">
        <v>39</v>
      </c>
      <c r="E1478" t="s">
        <v>31192</v>
      </c>
      <c r="F1478">
        <v>20</v>
      </c>
    </row>
    <row r="1479" spans="1:6" x14ac:dyDescent="0.25">
      <c r="A1479" t="s">
        <v>52</v>
      </c>
      <c r="B1479">
        <v>2012</v>
      </c>
      <c r="C1479" t="s">
        <v>89</v>
      </c>
      <c r="D1479" t="s">
        <v>103</v>
      </c>
      <c r="E1479" t="s">
        <v>31193</v>
      </c>
      <c r="F1479">
        <v>159</v>
      </c>
    </row>
    <row r="1480" spans="1:6" x14ac:dyDescent="0.25">
      <c r="A1480" t="s">
        <v>52</v>
      </c>
      <c r="B1480">
        <v>2013</v>
      </c>
      <c r="C1480" t="s">
        <v>91</v>
      </c>
      <c r="D1480" t="s">
        <v>38</v>
      </c>
      <c r="E1480" t="s">
        <v>31194</v>
      </c>
      <c r="F1480">
        <v>31</v>
      </c>
    </row>
    <row r="1481" spans="1:6" x14ac:dyDescent="0.25">
      <c r="A1481" t="s">
        <v>52</v>
      </c>
      <c r="B1481">
        <v>2013</v>
      </c>
      <c r="C1481" t="s">
        <v>91</v>
      </c>
      <c r="D1481" t="s">
        <v>40</v>
      </c>
      <c r="E1481" t="s">
        <v>31195</v>
      </c>
      <c r="F1481">
        <v>33</v>
      </c>
    </row>
    <row r="1482" spans="1:6" x14ac:dyDescent="0.25">
      <c r="A1482" t="s">
        <v>52</v>
      </c>
      <c r="B1482">
        <v>2013</v>
      </c>
      <c r="C1482" t="s">
        <v>91</v>
      </c>
      <c r="D1482" t="s">
        <v>102</v>
      </c>
      <c r="E1482" t="s">
        <v>31196</v>
      </c>
      <c r="F1482">
        <v>64</v>
      </c>
    </row>
    <row r="1483" spans="1:6" x14ac:dyDescent="0.25">
      <c r="A1483" t="s">
        <v>52</v>
      </c>
      <c r="B1483">
        <v>2013</v>
      </c>
      <c r="C1483" t="s">
        <v>91</v>
      </c>
      <c r="D1483" t="s">
        <v>107</v>
      </c>
      <c r="E1483" t="s">
        <v>31197</v>
      </c>
      <c r="F1483">
        <v>90</v>
      </c>
    </row>
    <row r="1484" spans="1:6" x14ac:dyDescent="0.25">
      <c r="A1484" t="s">
        <v>52</v>
      </c>
      <c r="B1484">
        <v>2013</v>
      </c>
      <c r="C1484" t="s">
        <v>91</v>
      </c>
      <c r="D1484" t="s">
        <v>39</v>
      </c>
      <c r="E1484" t="s">
        <v>31198</v>
      </c>
      <c r="F1484">
        <v>78</v>
      </c>
    </row>
    <row r="1485" spans="1:6" x14ac:dyDescent="0.25">
      <c r="A1485" t="s">
        <v>52</v>
      </c>
      <c r="B1485">
        <v>2013</v>
      </c>
      <c r="C1485" t="s">
        <v>91</v>
      </c>
      <c r="D1485" t="s">
        <v>103</v>
      </c>
      <c r="E1485" t="s">
        <v>31199</v>
      </c>
      <c r="F1485">
        <v>778</v>
      </c>
    </row>
    <row r="1486" spans="1:6" x14ac:dyDescent="0.25">
      <c r="A1486" t="s">
        <v>52</v>
      </c>
      <c r="B1486">
        <v>2013</v>
      </c>
      <c r="C1486" t="s">
        <v>90</v>
      </c>
      <c r="D1486" t="s">
        <v>38</v>
      </c>
      <c r="E1486" t="s">
        <v>31200</v>
      </c>
      <c r="F1486">
        <v>12</v>
      </c>
    </row>
    <row r="1487" spans="1:6" x14ac:dyDescent="0.25">
      <c r="A1487" t="s">
        <v>52</v>
      </c>
      <c r="B1487">
        <v>2013</v>
      </c>
      <c r="C1487" t="s">
        <v>90</v>
      </c>
      <c r="D1487" t="s">
        <v>40</v>
      </c>
      <c r="E1487" t="s">
        <v>31201</v>
      </c>
      <c r="F1487">
        <v>9</v>
      </c>
    </row>
    <row r="1488" spans="1:6" x14ac:dyDescent="0.25">
      <c r="A1488" t="s">
        <v>52</v>
      </c>
      <c r="B1488">
        <v>2013</v>
      </c>
      <c r="C1488" t="s">
        <v>90</v>
      </c>
      <c r="D1488" t="s">
        <v>102</v>
      </c>
      <c r="E1488" t="s">
        <v>31202</v>
      </c>
      <c r="F1488">
        <v>14</v>
      </c>
    </row>
    <row r="1489" spans="1:6" x14ac:dyDescent="0.25">
      <c r="A1489" t="s">
        <v>52</v>
      </c>
      <c r="B1489">
        <v>2013</v>
      </c>
      <c r="C1489" t="s">
        <v>90</v>
      </c>
      <c r="D1489" t="s">
        <v>107</v>
      </c>
      <c r="E1489" t="s">
        <v>31203</v>
      </c>
      <c r="F1489">
        <v>18</v>
      </c>
    </row>
    <row r="1490" spans="1:6" x14ac:dyDescent="0.25">
      <c r="A1490" t="s">
        <v>52</v>
      </c>
      <c r="B1490">
        <v>2013</v>
      </c>
      <c r="C1490" t="s">
        <v>90</v>
      </c>
      <c r="D1490" t="s">
        <v>39</v>
      </c>
      <c r="E1490" t="s">
        <v>31204</v>
      </c>
      <c r="F1490">
        <v>18</v>
      </c>
    </row>
    <row r="1491" spans="1:6" x14ac:dyDescent="0.25">
      <c r="A1491" t="s">
        <v>52</v>
      </c>
      <c r="B1491">
        <v>2013</v>
      </c>
      <c r="C1491" t="s">
        <v>90</v>
      </c>
      <c r="D1491" t="s">
        <v>103</v>
      </c>
      <c r="E1491" t="s">
        <v>31205</v>
      </c>
      <c r="F1491">
        <v>143</v>
      </c>
    </row>
    <row r="1492" spans="1:6" x14ac:dyDescent="0.25">
      <c r="A1492" t="s">
        <v>52</v>
      </c>
      <c r="B1492">
        <v>2013</v>
      </c>
      <c r="C1492" t="s">
        <v>88</v>
      </c>
      <c r="D1492" t="s">
        <v>38</v>
      </c>
      <c r="E1492" t="s">
        <v>31206</v>
      </c>
      <c r="F1492">
        <v>25</v>
      </c>
    </row>
    <row r="1493" spans="1:6" x14ac:dyDescent="0.25">
      <c r="A1493" t="s">
        <v>52</v>
      </c>
      <c r="B1493">
        <v>2013</v>
      </c>
      <c r="C1493" t="s">
        <v>88</v>
      </c>
      <c r="D1493" t="s">
        <v>40</v>
      </c>
      <c r="E1493" t="s">
        <v>31207</v>
      </c>
      <c r="F1493">
        <v>25</v>
      </c>
    </row>
    <row r="1494" spans="1:6" x14ac:dyDescent="0.25">
      <c r="A1494" t="s">
        <v>52</v>
      </c>
      <c r="B1494">
        <v>2013</v>
      </c>
      <c r="C1494" t="s">
        <v>88</v>
      </c>
      <c r="D1494" t="s">
        <v>102</v>
      </c>
      <c r="E1494" t="s">
        <v>31208</v>
      </c>
      <c r="F1494">
        <v>38</v>
      </c>
    </row>
    <row r="1495" spans="1:6" x14ac:dyDescent="0.25">
      <c r="A1495" t="s">
        <v>52</v>
      </c>
      <c r="B1495">
        <v>2013</v>
      </c>
      <c r="C1495" t="s">
        <v>88</v>
      </c>
      <c r="D1495" t="s">
        <v>107</v>
      </c>
      <c r="E1495" t="s">
        <v>31209</v>
      </c>
      <c r="F1495">
        <v>35</v>
      </c>
    </row>
    <row r="1496" spans="1:6" x14ac:dyDescent="0.25">
      <c r="A1496" t="s">
        <v>52</v>
      </c>
      <c r="B1496">
        <v>2013</v>
      </c>
      <c r="C1496" t="s">
        <v>88</v>
      </c>
      <c r="D1496" t="s">
        <v>39</v>
      </c>
      <c r="E1496" t="s">
        <v>31210</v>
      </c>
      <c r="F1496">
        <v>48</v>
      </c>
    </row>
    <row r="1497" spans="1:6" x14ac:dyDescent="0.25">
      <c r="A1497" t="s">
        <v>52</v>
      </c>
      <c r="B1497">
        <v>2013</v>
      </c>
      <c r="C1497" t="s">
        <v>88</v>
      </c>
      <c r="D1497" t="s">
        <v>103</v>
      </c>
      <c r="E1497" t="s">
        <v>31211</v>
      </c>
      <c r="F1497">
        <v>189</v>
      </c>
    </row>
    <row r="1498" spans="1:6" x14ac:dyDescent="0.25">
      <c r="A1498" t="s">
        <v>52</v>
      </c>
      <c r="B1498">
        <v>2013</v>
      </c>
      <c r="C1498" t="s">
        <v>89</v>
      </c>
      <c r="D1498" t="s">
        <v>38</v>
      </c>
      <c r="E1498" t="s">
        <v>31212</v>
      </c>
      <c r="F1498">
        <v>23</v>
      </c>
    </row>
    <row r="1499" spans="1:6" x14ac:dyDescent="0.25">
      <c r="A1499" t="s">
        <v>52</v>
      </c>
      <c r="B1499">
        <v>2013</v>
      </c>
      <c r="C1499" t="s">
        <v>89</v>
      </c>
      <c r="D1499" t="s">
        <v>40</v>
      </c>
      <c r="E1499" t="s">
        <v>31213</v>
      </c>
      <c r="F1499">
        <v>9</v>
      </c>
    </row>
    <row r="1500" spans="1:6" x14ac:dyDescent="0.25">
      <c r="A1500" t="s">
        <v>52</v>
      </c>
      <c r="B1500">
        <v>2013</v>
      </c>
      <c r="C1500" t="s">
        <v>89</v>
      </c>
      <c r="D1500" t="s">
        <v>102</v>
      </c>
      <c r="E1500" t="s">
        <v>31214</v>
      </c>
      <c r="F1500">
        <v>15</v>
      </c>
    </row>
    <row r="1501" spans="1:6" x14ac:dyDescent="0.25">
      <c r="A1501" t="s">
        <v>52</v>
      </c>
      <c r="B1501">
        <v>2013</v>
      </c>
      <c r="C1501" t="s">
        <v>89</v>
      </c>
      <c r="D1501" t="s">
        <v>107</v>
      </c>
      <c r="E1501" t="s">
        <v>31215</v>
      </c>
      <c r="F1501">
        <v>15</v>
      </c>
    </row>
    <row r="1502" spans="1:6" x14ac:dyDescent="0.25">
      <c r="A1502" t="s">
        <v>52</v>
      </c>
      <c r="B1502">
        <v>2013</v>
      </c>
      <c r="C1502" t="s">
        <v>89</v>
      </c>
      <c r="D1502" t="s">
        <v>39</v>
      </c>
      <c r="E1502" t="s">
        <v>31216</v>
      </c>
      <c r="F1502">
        <v>26</v>
      </c>
    </row>
    <row r="1503" spans="1:6" x14ac:dyDescent="0.25">
      <c r="A1503" t="s">
        <v>52</v>
      </c>
      <c r="B1503">
        <v>2013</v>
      </c>
      <c r="C1503" t="s">
        <v>89</v>
      </c>
      <c r="D1503" t="s">
        <v>103</v>
      </c>
      <c r="E1503" t="s">
        <v>31217</v>
      </c>
      <c r="F1503">
        <v>158</v>
      </c>
    </row>
    <row r="1504" spans="1:6" x14ac:dyDescent="0.25">
      <c r="A1504" t="s">
        <v>52</v>
      </c>
      <c r="B1504">
        <v>2014</v>
      </c>
      <c r="C1504" t="s">
        <v>91</v>
      </c>
      <c r="D1504" t="s">
        <v>38</v>
      </c>
      <c r="E1504" t="s">
        <v>31218</v>
      </c>
      <c r="F1504">
        <v>38</v>
      </c>
    </row>
    <row r="1505" spans="1:6" x14ac:dyDescent="0.25">
      <c r="A1505" t="s">
        <v>52</v>
      </c>
      <c r="B1505">
        <v>2014</v>
      </c>
      <c r="C1505" t="s">
        <v>91</v>
      </c>
      <c r="D1505" t="s">
        <v>40</v>
      </c>
      <c r="E1505" t="s">
        <v>31219</v>
      </c>
      <c r="F1505">
        <v>30</v>
      </c>
    </row>
    <row r="1506" spans="1:6" x14ac:dyDescent="0.25">
      <c r="A1506" t="s">
        <v>52</v>
      </c>
      <c r="B1506">
        <v>2014</v>
      </c>
      <c r="C1506" t="s">
        <v>91</v>
      </c>
      <c r="D1506" t="s">
        <v>102</v>
      </c>
      <c r="E1506" t="s">
        <v>31220</v>
      </c>
      <c r="F1506">
        <v>99</v>
      </c>
    </row>
    <row r="1507" spans="1:6" x14ac:dyDescent="0.25">
      <c r="A1507" t="s">
        <v>52</v>
      </c>
      <c r="B1507">
        <v>2014</v>
      </c>
      <c r="C1507" t="s">
        <v>91</v>
      </c>
      <c r="D1507" t="s">
        <v>107</v>
      </c>
      <c r="E1507" t="s">
        <v>31221</v>
      </c>
      <c r="F1507">
        <v>90</v>
      </c>
    </row>
    <row r="1508" spans="1:6" x14ac:dyDescent="0.25">
      <c r="A1508" t="s">
        <v>52</v>
      </c>
      <c r="B1508">
        <v>2014</v>
      </c>
      <c r="C1508" t="s">
        <v>91</v>
      </c>
      <c r="D1508" t="s">
        <v>39</v>
      </c>
      <c r="E1508" t="s">
        <v>31222</v>
      </c>
      <c r="F1508">
        <v>67</v>
      </c>
    </row>
    <row r="1509" spans="1:6" x14ac:dyDescent="0.25">
      <c r="A1509" t="s">
        <v>52</v>
      </c>
      <c r="B1509">
        <v>2014</v>
      </c>
      <c r="C1509" t="s">
        <v>91</v>
      </c>
      <c r="D1509" t="s">
        <v>103</v>
      </c>
      <c r="E1509" t="s">
        <v>31223</v>
      </c>
      <c r="F1509">
        <v>753</v>
      </c>
    </row>
    <row r="1510" spans="1:6" x14ac:dyDescent="0.25">
      <c r="A1510" t="s">
        <v>52</v>
      </c>
      <c r="B1510">
        <v>2014</v>
      </c>
      <c r="C1510" t="s">
        <v>90</v>
      </c>
      <c r="D1510" t="s">
        <v>38</v>
      </c>
      <c r="E1510" t="s">
        <v>31224</v>
      </c>
      <c r="F1510">
        <v>7</v>
      </c>
    </row>
    <row r="1511" spans="1:6" x14ac:dyDescent="0.25">
      <c r="A1511" t="s">
        <v>52</v>
      </c>
      <c r="B1511">
        <v>2014</v>
      </c>
      <c r="C1511" t="s">
        <v>90</v>
      </c>
      <c r="D1511" t="s">
        <v>40</v>
      </c>
      <c r="E1511" t="s">
        <v>31225</v>
      </c>
      <c r="F1511">
        <v>14</v>
      </c>
    </row>
    <row r="1512" spans="1:6" x14ac:dyDescent="0.25">
      <c r="A1512" t="s">
        <v>52</v>
      </c>
      <c r="B1512">
        <v>2014</v>
      </c>
      <c r="C1512" t="s">
        <v>90</v>
      </c>
      <c r="D1512" t="s">
        <v>102</v>
      </c>
      <c r="E1512" t="s">
        <v>31226</v>
      </c>
      <c r="F1512">
        <v>13</v>
      </c>
    </row>
    <row r="1513" spans="1:6" x14ac:dyDescent="0.25">
      <c r="A1513" t="s">
        <v>52</v>
      </c>
      <c r="B1513">
        <v>2014</v>
      </c>
      <c r="C1513" t="s">
        <v>90</v>
      </c>
      <c r="D1513" t="s">
        <v>107</v>
      </c>
      <c r="E1513" t="s">
        <v>31227</v>
      </c>
      <c r="F1513">
        <v>12</v>
      </c>
    </row>
    <row r="1514" spans="1:6" x14ac:dyDescent="0.25">
      <c r="A1514" t="s">
        <v>52</v>
      </c>
      <c r="B1514">
        <v>2014</v>
      </c>
      <c r="C1514" t="s">
        <v>90</v>
      </c>
      <c r="D1514" t="s">
        <v>39</v>
      </c>
      <c r="E1514" t="s">
        <v>31228</v>
      </c>
      <c r="F1514">
        <v>16</v>
      </c>
    </row>
    <row r="1515" spans="1:6" x14ac:dyDescent="0.25">
      <c r="A1515" t="s">
        <v>52</v>
      </c>
      <c r="B1515">
        <v>2014</v>
      </c>
      <c r="C1515" t="s">
        <v>90</v>
      </c>
      <c r="D1515" t="s">
        <v>103</v>
      </c>
      <c r="E1515" t="s">
        <v>31229</v>
      </c>
      <c r="F1515">
        <v>133</v>
      </c>
    </row>
    <row r="1516" spans="1:6" x14ac:dyDescent="0.25">
      <c r="A1516" t="s">
        <v>52</v>
      </c>
      <c r="B1516">
        <v>2014</v>
      </c>
      <c r="C1516" t="s">
        <v>88</v>
      </c>
      <c r="D1516" t="s">
        <v>38</v>
      </c>
      <c r="E1516" t="s">
        <v>31230</v>
      </c>
      <c r="F1516">
        <v>36</v>
      </c>
    </row>
    <row r="1517" spans="1:6" x14ac:dyDescent="0.25">
      <c r="A1517" t="s">
        <v>52</v>
      </c>
      <c r="B1517">
        <v>2014</v>
      </c>
      <c r="C1517" t="s">
        <v>88</v>
      </c>
      <c r="D1517" t="s">
        <v>40</v>
      </c>
      <c r="E1517" t="s">
        <v>31231</v>
      </c>
      <c r="F1517">
        <v>21</v>
      </c>
    </row>
    <row r="1518" spans="1:6" x14ac:dyDescent="0.25">
      <c r="A1518" t="s">
        <v>52</v>
      </c>
      <c r="B1518">
        <v>2014</v>
      </c>
      <c r="C1518" t="s">
        <v>88</v>
      </c>
      <c r="D1518" t="s">
        <v>102</v>
      </c>
      <c r="E1518" t="s">
        <v>31232</v>
      </c>
      <c r="F1518">
        <v>26</v>
      </c>
    </row>
    <row r="1519" spans="1:6" x14ac:dyDescent="0.25">
      <c r="A1519" t="s">
        <v>52</v>
      </c>
      <c r="B1519">
        <v>2014</v>
      </c>
      <c r="C1519" t="s">
        <v>88</v>
      </c>
      <c r="D1519" t="s">
        <v>107</v>
      </c>
      <c r="E1519" t="s">
        <v>31233</v>
      </c>
      <c r="F1519">
        <v>28</v>
      </c>
    </row>
    <row r="1520" spans="1:6" x14ac:dyDescent="0.25">
      <c r="A1520" t="s">
        <v>52</v>
      </c>
      <c r="B1520">
        <v>2014</v>
      </c>
      <c r="C1520" t="s">
        <v>88</v>
      </c>
      <c r="D1520" t="s">
        <v>39</v>
      </c>
      <c r="E1520" t="s">
        <v>31234</v>
      </c>
      <c r="F1520">
        <v>46</v>
      </c>
    </row>
    <row r="1521" spans="1:6" x14ac:dyDescent="0.25">
      <c r="A1521" t="s">
        <v>52</v>
      </c>
      <c r="B1521">
        <v>2014</v>
      </c>
      <c r="C1521" t="s">
        <v>88</v>
      </c>
      <c r="D1521" t="s">
        <v>103</v>
      </c>
      <c r="E1521" t="s">
        <v>31235</v>
      </c>
      <c r="F1521">
        <v>189</v>
      </c>
    </row>
    <row r="1522" spans="1:6" x14ac:dyDescent="0.25">
      <c r="A1522" t="s">
        <v>52</v>
      </c>
      <c r="B1522">
        <v>2014</v>
      </c>
      <c r="C1522" t="s">
        <v>89</v>
      </c>
      <c r="D1522" t="s">
        <v>38</v>
      </c>
      <c r="E1522" t="s">
        <v>31236</v>
      </c>
      <c r="F1522">
        <v>14</v>
      </c>
    </row>
    <row r="1523" spans="1:6" x14ac:dyDescent="0.25">
      <c r="A1523" t="s">
        <v>52</v>
      </c>
      <c r="B1523">
        <v>2014</v>
      </c>
      <c r="C1523" t="s">
        <v>89</v>
      </c>
      <c r="D1523" t="s">
        <v>40</v>
      </c>
      <c r="E1523" t="s">
        <v>31237</v>
      </c>
      <c r="F1523">
        <v>5</v>
      </c>
    </row>
    <row r="1524" spans="1:6" x14ac:dyDescent="0.25">
      <c r="A1524" t="s">
        <v>52</v>
      </c>
      <c r="B1524">
        <v>2014</v>
      </c>
      <c r="C1524" t="s">
        <v>89</v>
      </c>
      <c r="D1524" t="s">
        <v>102</v>
      </c>
      <c r="E1524" t="s">
        <v>31238</v>
      </c>
      <c r="F1524">
        <v>17</v>
      </c>
    </row>
    <row r="1525" spans="1:6" x14ac:dyDescent="0.25">
      <c r="A1525" t="s">
        <v>52</v>
      </c>
      <c r="B1525">
        <v>2014</v>
      </c>
      <c r="C1525" t="s">
        <v>89</v>
      </c>
      <c r="D1525" t="s">
        <v>107</v>
      </c>
      <c r="E1525" t="s">
        <v>31239</v>
      </c>
      <c r="F1525">
        <v>15</v>
      </c>
    </row>
    <row r="1526" spans="1:6" x14ac:dyDescent="0.25">
      <c r="A1526" t="s">
        <v>52</v>
      </c>
      <c r="B1526">
        <v>2014</v>
      </c>
      <c r="C1526" t="s">
        <v>89</v>
      </c>
      <c r="D1526" t="s">
        <v>39</v>
      </c>
      <c r="E1526" t="s">
        <v>31240</v>
      </c>
      <c r="F1526">
        <v>26</v>
      </c>
    </row>
    <row r="1527" spans="1:6" x14ac:dyDescent="0.25">
      <c r="A1527" t="s">
        <v>52</v>
      </c>
      <c r="B1527">
        <v>2014</v>
      </c>
      <c r="C1527" t="s">
        <v>89</v>
      </c>
      <c r="D1527" t="s">
        <v>103</v>
      </c>
      <c r="E1527" t="s">
        <v>31241</v>
      </c>
      <c r="F1527">
        <v>167</v>
      </c>
    </row>
    <row r="1528" spans="1:6" x14ac:dyDescent="0.25">
      <c r="A1528" t="s">
        <v>56</v>
      </c>
      <c r="B1528">
        <v>2010</v>
      </c>
      <c r="C1528" t="s">
        <v>91</v>
      </c>
      <c r="D1528" t="s">
        <v>38</v>
      </c>
      <c r="E1528" t="s">
        <v>31242</v>
      </c>
      <c r="F1528">
        <v>7</v>
      </c>
    </row>
    <row r="1529" spans="1:6" x14ac:dyDescent="0.25">
      <c r="A1529" t="s">
        <v>56</v>
      </c>
      <c r="B1529">
        <v>2010</v>
      </c>
      <c r="C1529" t="s">
        <v>91</v>
      </c>
      <c r="D1529" t="s">
        <v>40</v>
      </c>
      <c r="E1529" t="s">
        <v>31243</v>
      </c>
      <c r="F1529">
        <v>3</v>
      </c>
    </row>
    <row r="1530" spans="1:6" x14ac:dyDescent="0.25">
      <c r="A1530" t="s">
        <v>56</v>
      </c>
      <c r="B1530">
        <v>2010</v>
      </c>
      <c r="C1530" t="s">
        <v>91</v>
      </c>
      <c r="D1530" t="s">
        <v>102</v>
      </c>
      <c r="E1530" t="s">
        <v>31244</v>
      </c>
      <c r="F1530">
        <v>30</v>
      </c>
    </row>
    <row r="1531" spans="1:6" x14ac:dyDescent="0.25">
      <c r="A1531" t="s">
        <v>56</v>
      </c>
      <c r="B1531">
        <v>2010</v>
      </c>
      <c r="C1531" t="s">
        <v>91</v>
      </c>
      <c r="D1531" t="s">
        <v>107</v>
      </c>
      <c r="E1531" t="s">
        <v>31245</v>
      </c>
      <c r="F1531">
        <v>22</v>
      </c>
    </row>
    <row r="1532" spans="1:6" x14ac:dyDescent="0.25">
      <c r="A1532" t="s">
        <v>56</v>
      </c>
      <c r="B1532">
        <v>2010</v>
      </c>
      <c r="C1532" t="s">
        <v>91</v>
      </c>
      <c r="D1532" t="s">
        <v>39</v>
      </c>
      <c r="E1532" t="s">
        <v>31246</v>
      </c>
      <c r="F1532">
        <v>22</v>
      </c>
    </row>
    <row r="1533" spans="1:6" x14ac:dyDescent="0.25">
      <c r="A1533" t="s">
        <v>56</v>
      </c>
      <c r="B1533">
        <v>2010</v>
      </c>
      <c r="C1533" t="s">
        <v>91</v>
      </c>
      <c r="D1533" t="s">
        <v>103</v>
      </c>
      <c r="E1533" t="s">
        <v>31247</v>
      </c>
      <c r="F1533">
        <v>333</v>
      </c>
    </row>
    <row r="1534" spans="1:6" x14ac:dyDescent="0.25">
      <c r="A1534" t="s">
        <v>56</v>
      </c>
      <c r="B1534">
        <v>2010</v>
      </c>
      <c r="C1534" t="s">
        <v>90</v>
      </c>
      <c r="D1534" t="s">
        <v>38</v>
      </c>
      <c r="E1534" t="s">
        <v>31248</v>
      </c>
      <c r="F1534">
        <v>1</v>
      </c>
    </row>
    <row r="1535" spans="1:6" x14ac:dyDescent="0.25">
      <c r="A1535" t="s">
        <v>56</v>
      </c>
      <c r="B1535">
        <v>2010</v>
      </c>
      <c r="C1535" t="s">
        <v>90</v>
      </c>
      <c r="D1535" t="s">
        <v>102</v>
      </c>
      <c r="E1535" t="s">
        <v>31249</v>
      </c>
      <c r="F1535">
        <v>11</v>
      </c>
    </row>
    <row r="1536" spans="1:6" x14ac:dyDescent="0.25">
      <c r="A1536" t="s">
        <v>56</v>
      </c>
      <c r="B1536">
        <v>2010</v>
      </c>
      <c r="C1536" t="s">
        <v>90</v>
      </c>
      <c r="D1536" t="s">
        <v>107</v>
      </c>
      <c r="E1536" t="s">
        <v>31250</v>
      </c>
      <c r="F1536">
        <v>7</v>
      </c>
    </row>
    <row r="1537" spans="1:6" x14ac:dyDescent="0.25">
      <c r="A1537" t="s">
        <v>56</v>
      </c>
      <c r="B1537">
        <v>2010</v>
      </c>
      <c r="C1537" t="s">
        <v>90</v>
      </c>
      <c r="D1537" t="s">
        <v>39</v>
      </c>
      <c r="E1537" t="s">
        <v>31251</v>
      </c>
      <c r="F1537">
        <v>7</v>
      </c>
    </row>
    <row r="1538" spans="1:6" x14ac:dyDescent="0.25">
      <c r="A1538" t="s">
        <v>56</v>
      </c>
      <c r="B1538">
        <v>2010</v>
      </c>
      <c r="C1538" t="s">
        <v>90</v>
      </c>
      <c r="D1538" t="s">
        <v>103</v>
      </c>
      <c r="E1538" t="s">
        <v>31252</v>
      </c>
      <c r="F1538">
        <v>108</v>
      </c>
    </row>
    <row r="1539" spans="1:6" x14ac:dyDescent="0.25">
      <c r="A1539" t="s">
        <v>56</v>
      </c>
      <c r="B1539">
        <v>2010</v>
      </c>
      <c r="C1539" t="s">
        <v>88</v>
      </c>
      <c r="D1539" t="s">
        <v>38</v>
      </c>
      <c r="E1539" t="s">
        <v>31253</v>
      </c>
      <c r="F1539">
        <v>4</v>
      </c>
    </row>
    <row r="1540" spans="1:6" x14ac:dyDescent="0.25">
      <c r="A1540" t="s">
        <v>56</v>
      </c>
      <c r="B1540">
        <v>2010</v>
      </c>
      <c r="C1540" t="s">
        <v>88</v>
      </c>
      <c r="D1540" t="s">
        <v>40</v>
      </c>
      <c r="E1540" t="s">
        <v>31254</v>
      </c>
      <c r="F1540">
        <v>12</v>
      </c>
    </row>
    <row r="1541" spans="1:6" x14ac:dyDescent="0.25">
      <c r="A1541" t="s">
        <v>56</v>
      </c>
      <c r="B1541">
        <v>2010</v>
      </c>
      <c r="C1541" t="s">
        <v>88</v>
      </c>
      <c r="D1541" t="s">
        <v>102</v>
      </c>
      <c r="E1541" t="s">
        <v>31255</v>
      </c>
      <c r="F1541">
        <v>23</v>
      </c>
    </row>
    <row r="1542" spans="1:6" x14ac:dyDescent="0.25">
      <c r="A1542" t="s">
        <v>56</v>
      </c>
      <c r="B1542">
        <v>2010</v>
      </c>
      <c r="C1542" t="s">
        <v>88</v>
      </c>
      <c r="D1542" t="s">
        <v>107</v>
      </c>
      <c r="E1542" t="s">
        <v>31256</v>
      </c>
      <c r="F1542">
        <v>24</v>
      </c>
    </row>
    <row r="1543" spans="1:6" x14ac:dyDescent="0.25">
      <c r="A1543" t="s">
        <v>56</v>
      </c>
      <c r="B1543">
        <v>2010</v>
      </c>
      <c r="C1543" t="s">
        <v>88</v>
      </c>
      <c r="D1543" t="s">
        <v>39</v>
      </c>
      <c r="E1543" t="s">
        <v>31257</v>
      </c>
      <c r="F1543">
        <v>38</v>
      </c>
    </row>
    <row r="1544" spans="1:6" x14ac:dyDescent="0.25">
      <c r="A1544" t="s">
        <v>56</v>
      </c>
      <c r="B1544">
        <v>2010</v>
      </c>
      <c r="C1544" t="s">
        <v>88</v>
      </c>
      <c r="D1544" t="s">
        <v>103</v>
      </c>
      <c r="E1544" t="s">
        <v>31258</v>
      </c>
      <c r="F1544">
        <v>209</v>
      </c>
    </row>
    <row r="1545" spans="1:6" x14ac:dyDescent="0.25">
      <c r="A1545" t="s">
        <v>56</v>
      </c>
      <c r="B1545">
        <v>2010</v>
      </c>
      <c r="C1545" t="s">
        <v>89</v>
      </c>
      <c r="D1545" t="s">
        <v>40</v>
      </c>
      <c r="E1545" t="s">
        <v>31259</v>
      </c>
      <c r="F1545">
        <v>4</v>
      </c>
    </row>
    <row r="1546" spans="1:6" x14ac:dyDescent="0.25">
      <c r="A1546" t="s">
        <v>56</v>
      </c>
      <c r="B1546">
        <v>2010</v>
      </c>
      <c r="C1546" t="s">
        <v>89</v>
      </c>
      <c r="D1546" t="s">
        <v>102</v>
      </c>
      <c r="E1546" t="s">
        <v>31260</v>
      </c>
      <c r="F1546">
        <v>13</v>
      </c>
    </row>
    <row r="1547" spans="1:6" x14ac:dyDescent="0.25">
      <c r="A1547" t="s">
        <v>56</v>
      </c>
      <c r="B1547">
        <v>2010</v>
      </c>
      <c r="C1547" t="s">
        <v>89</v>
      </c>
      <c r="D1547" t="s">
        <v>107</v>
      </c>
      <c r="E1547" t="s">
        <v>31261</v>
      </c>
      <c r="F1547">
        <v>12</v>
      </c>
    </row>
    <row r="1548" spans="1:6" x14ac:dyDescent="0.25">
      <c r="A1548" t="s">
        <v>56</v>
      </c>
      <c r="B1548">
        <v>2010</v>
      </c>
      <c r="C1548" t="s">
        <v>89</v>
      </c>
      <c r="D1548" t="s">
        <v>39</v>
      </c>
      <c r="E1548" t="s">
        <v>31262</v>
      </c>
      <c r="F1548">
        <v>15</v>
      </c>
    </row>
    <row r="1549" spans="1:6" x14ac:dyDescent="0.25">
      <c r="A1549" t="s">
        <v>56</v>
      </c>
      <c r="B1549">
        <v>2010</v>
      </c>
      <c r="C1549" t="s">
        <v>89</v>
      </c>
      <c r="D1549" t="s">
        <v>103</v>
      </c>
      <c r="E1549" t="s">
        <v>31263</v>
      </c>
      <c r="F1549">
        <v>137</v>
      </c>
    </row>
    <row r="1550" spans="1:6" x14ac:dyDescent="0.25">
      <c r="A1550" t="s">
        <v>56</v>
      </c>
      <c r="B1550">
        <v>2011</v>
      </c>
      <c r="C1550" t="s">
        <v>91</v>
      </c>
      <c r="D1550" t="s">
        <v>40</v>
      </c>
      <c r="E1550" t="s">
        <v>31264</v>
      </c>
      <c r="F1550">
        <v>1</v>
      </c>
    </row>
    <row r="1551" spans="1:6" x14ac:dyDescent="0.25">
      <c r="A1551" t="s">
        <v>56</v>
      </c>
      <c r="B1551">
        <v>2011</v>
      </c>
      <c r="C1551" t="s">
        <v>91</v>
      </c>
      <c r="D1551" t="s">
        <v>102</v>
      </c>
      <c r="E1551" t="s">
        <v>31265</v>
      </c>
      <c r="F1551">
        <v>48</v>
      </c>
    </row>
    <row r="1552" spans="1:6" x14ac:dyDescent="0.25">
      <c r="A1552" t="s">
        <v>56</v>
      </c>
      <c r="B1552">
        <v>2011</v>
      </c>
      <c r="C1552" t="s">
        <v>91</v>
      </c>
      <c r="D1552" t="s">
        <v>107</v>
      </c>
      <c r="E1552" t="s">
        <v>31266</v>
      </c>
      <c r="F1552">
        <v>23</v>
      </c>
    </row>
    <row r="1553" spans="1:6" x14ac:dyDescent="0.25">
      <c r="A1553" t="s">
        <v>56</v>
      </c>
      <c r="B1553">
        <v>2011</v>
      </c>
      <c r="C1553" t="s">
        <v>91</v>
      </c>
      <c r="D1553" t="s">
        <v>39</v>
      </c>
      <c r="E1553" t="s">
        <v>31267</v>
      </c>
      <c r="F1553">
        <v>17</v>
      </c>
    </row>
    <row r="1554" spans="1:6" x14ac:dyDescent="0.25">
      <c r="A1554" t="s">
        <v>56</v>
      </c>
      <c r="B1554">
        <v>2011</v>
      </c>
      <c r="C1554" t="s">
        <v>91</v>
      </c>
      <c r="D1554" t="s">
        <v>103</v>
      </c>
      <c r="E1554" t="s">
        <v>31268</v>
      </c>
      <c r="F1554">
        <v>353</v>
      </c>
    </row>
    <row r="1555" spans="1:6" x14ac:dyDescent="0.25">
      <c r="A1555" t="s">
        <v>56</v>
      </c>
      <c r="B1555">
        <v>2011</v>
      </c>
      <c r="C1555" t="s">
        <v>90</v>
      </c>
      <c r="D1555" t="s">
        <v>102</v>
      </c>
      <c r="E1555" t="s">
        <v>31269</v>
      </c>
      <c r="F1555">
        <v>11</v>
      </c>
    </row>
    <row r="1556" spans="1:6" x14ac:dyDescent="0.25">
      <c r="A1556" t="s">
        <v>56</v>
      </c>
      <c r="B1556">
        <v>2011</v>
      </c>
      <c r="C1556" t="s">
        <v>90</v>
      </c>
      <c r="D1556" t="s">
        <v>107</v>
      </c>
      <c r="E1556" t="s">
        <v>31270</v>
      </c>
      <c r="F1556">
        <v>5</v>
      </c>
    </row>
    <row r="1557" spans="1:6" x14ac:dyDescent="0.25">
      <c r="A1557" t="s">
        <v>56</v>
      </c>
      <c r="B1557">
        <v>2011</v>
      </c>
      <c r="C1557" t="s">
        <v>90</v>
      </c>
      <c r="D1557" t="s">
        <v>39</v>
      </c>
      <c r="E1557" t="s">
        <v>31271</v>
      </c>
      <c r="F1557">
        <v>10</v>
      </c>
    </row>
    <row r="1558" spans="1:6" x14ac:dyDescent="0.25">
      <c r="A1558" t="s">
        <v>56</v>
      </c>
      <c r="B1558">
        <v>2011</v>
      </c>
      <c r="C1558" t="s">
        <v>90</v>
      </c>
      <c r="D1558" t="s">
        <v>103</v>
      </c>
      <c r="E1558" t="s">
        <v>31272</v>
      </c>
      <c r="F1558">
        <v>98</v>
      </c>
    </row>
    <row r="1559" spans="1:6" x14ac:dyDescent="0.25">
      <c r="A1559" t="s">
        <v>56</v>
      </c>
      <c r="B1559">
        <v>2011</v>
      </c>
      <c r="C1559" t="s">
        <v>88</v>
      </c>
      <c r="D1559" t="s">
        <v>38</v>
      </c>
      <c r="E1559" t="s">
        <v>31273</v>
      </c>
      <c r="F1559">
        <v>1</v>
      </c>
    </row>
    <row r="1560" spans="1:6" x14ac:dyDescent="0.25">
      <c r="A1560" t="s">
        <v>56</v>
      </c>
      <c r="B1560">
        <v>2011</v>
      </c>
      <c r="C1560" t="s">
        <v>88</v>
      </c>
      <c r="D1560" t="s">
        <v>40</v>
      </c>
      <c r="E1560" t="s">
        <v>31274</v>
      </c>
      <c r="F1560">
        <v>10</v>
      </c>
    </row>
    <row r="1561" spans="1:6" x14ac:dyDescent="0.25">
      <c r="A1561" t="s">
        <v>56</v>
      </c>
      <c r="B1561">
        <v>2011</v>
      </c>
      <c r="C1561" t="s">
        <v>88</v>
      </c>
      <c r="D1561" t="s">
        <v>102</v>
      </c>
      <c r="E1561" t="s">
        <v>31275</v>
      </c>
      <c r="F1561">
        <v>24</v>
      </c>
    </row>
    <row r="1562" spans="1:6" x14ac:dyDescent="0.25">
      <c r="A1562" t="s">
        <v>56</v>
      </c>
      <c r="B1562">
        <v>2011</v>
      </c>
      <c r="C1562" t="s">
        <v>88</v>
      </c>
      <c r="D1562" t="s">
        <v>107</v>
      </c>
      <c r="E1562" t="s">
        <v>31276</v>
      </c>
      <c r="F1562">
        <v>20</v>
      </c>
    </row>
    <row r="1563" spans="1:6" x14ac:dyDescent="0.25">
      <c r="A1563" t="s">
        <v>56</v>
      </c>
      <c r="B1563">
        <v>2011</v>
      </c>
      <c r="C1563" t="s">
        <v>88</v>
      </c>
      <c r="D1563" t="s">
        <v>39</v>
      </c>
      <c r="E1563" t="s">
        <v>31277</v>
      </c>
      <c r="F1563">
        <v>13</v>
      </c>
    </row>
    <row r="1564" spans="1:6" x14ac:dyDescent="0.25">
      <c r="A1564" t="s">
        <v>56</v>
      </c>
      <c r="B1564">
        <v>2011</v>
      </c>
      <c r="C1564" t="s">
        <v>88</v>
      </c>
      <c r="D1564" t="s">
        <v>103</v>
      </c>
      <c r="E1564" t="s">
        <v>31278</v>
      </c>
      <c r="F1564">
        <v>249</v>
      </c>
    </row>
    <row r="1565" spans="1:6" x14ac:dyDescent="0.25">
      <c r="A1565" t="s">
        <v>56</v>
      </c>
      <c r="B1565">
        <v>2011</v>
      </c>
      <c r="C1565" t="s">
        <v>89</v>
      </c>
      <c r="D1565" t="s">
        <v>38</v>
      </c>
      <c r="E1565" t="s">
        <v>31279</v>
      </c>
      <c r="F1565">
        <v>2</v>
      </c>
    </row>
    <row r="1566" spans="1:6" x14ac:dyDescent="0.25">
      <c r="A1566" t="s">
        <v>56</v>
      </c>
      <c r="B1566">
        <v>2011</v>
      </c>
      <c r="C1566" t="s">
        <v>89</v>
      </c>
      <c r="D1566" t="s">
        <v>40</v>
      </c>
      <c r="E1566" t="s">
        <v>31280</v>
      </c>
      <c r="F1566">
        <v>1</v>
      </c>
    </row>
    <row r="1567" spans="1:6" x14ac:dyDescent="0.25">
      <c r="A1567" t="s">
        <v>56</v>
      </c>
      <c r="B1567">
        <v>2011</v>
      </c>
      <c r="C1567" t="s">
        <v>89</v>
      </c>
      <c r="D1567" t="s">
        <v>102</v>
      </c>
      <c r="E1567" t="s">
        <v>31281</v>
      </c>
      <c r="F1567">
        <v>22</v>
      </c>
    </row>
    <row r="1568" spans="1:6" x14ac:dyDescent="0.25">
      <c r="A1568" t="s">
        <v>56</v>
      </c>
      <c r="B1568">
        <v>2011</v>
      </c>
      <c r="C1568" t="s">
        <v>89</v>
      </c>
      <c r="D1568" t="s">
        <v>107</v>
      </c>
      <c r="E1568" t="s">
        <v>31282</v>
      </c>
      <c r="F1568">
        <v>11</v>
      </c>
    </row>
    <row r="1569" spans="1:6" x14ac:dyDescent="0.25">
      <c r="A1569" t="s">
        <v>56</v>
      </c>
      <c r="B1569">
        <v>2011</v>
      </c>
      <c r="C1569" t="s">
        <v>89</v>
      </c>
      <c r="D1569" t="s">
        <v>39</v>
      </c>
      <c r="E1569" t="s">
        <v>31283</v>
      </c>
      <c r="F1569">
        <v>9</v>
      </c>
    </row>
    <row r="1570" spans="1:6" x14ac:dyDescent="0.25">
      <c r="A1570" t="s">
        <v>56</v>
      </c>
      <c r="B1570">
        <v>2011</v>
      </c>
      <c r="C1570" t="s">
        <v>89</v>
      </c>
      <c r="D1570" t="s">
        <v>103</v>
      </c>
      <c r="E1570" t="s">
        <v>31284</v>
      </c>
      <c r="F1570">
        <v>129</v>
      </c>
    </row>
    <row r="1571" spans="1:6" x14ac:dyDescent="0.25">
      <c r="A1571" t="s">
        <v>56</v>
      </c>
      <c r="B1571">
        <v>2012</v>
      </c>
      <c r="C1571" t="s">
        <v>91</v>
      </c>
      <c r="D1571" t="s">
        <v>38</v>
      </c>
      <c r="E1571" t="s">
        <v>31285</v>
      </c>
      <c r="F1571">
        <v>9</v>
      </c>
    </row>
    <row r="1572" spans="1:6" x14ac:dyDescent="0.25">
      <c r="A1572" t="s">
        <v>56</v>
      </c>
      <c r="B1572">
        <v>2012</v>
      </c>
      <c r="C1572" t="s">
        <v>91</v>
      </c>
      <c r="D1572" t="s">
        <v>40</v>
      </c>
      <c r="E1572" t="s">
        <v>31286</v>
      </c>
      <c r="F1572">
        <v>10</v>
      </c>
    </row>
    <row r="1573" spans="1:6" x14ac:dyDescent="0.25">
      <c r="A1573" t="s">
        <v>56</v>
      </c>
      <c r="B1573">
        <v>2012</v>
      </c>
      <c r="C1573" t="s">
        <v>91</v>
      </c>
      <c r="D1573" t="s">
        <v>102</v>
      </c>
      <c r="E1573" t="s">
        <v>31287</v>
      </c>
      <c r="F1573">
        <v>32</v>
      </c>
    </row>
    <row r="1574" spans="1:6" x14ac:dyDescent="0.25">
      <c r="A1574" t="s">
        <v>56</v>
      </c>
      <c r="B1574">
        <v>2012</v>
      </c>
      <c r="C1574" t="s">
        <v>91</v>
      </c>
      <c r="D1574" t="s">
        <v>107</v>
      </c>
      <c r="E1574" t="s">
        <v>31288</v>
      </c>
      <c r="F1574">
        <v>19</v>
      </c>
    </row>
    <row r="1575" spans="1:6" x14ac:dyDescent="0.25">
      <c r="A1575" t="s">
        <v>56</v>
      </c>
      <c r="B1575">
        <v>2012</v>
      </c>
      <c r="C1575" t="s">
        <v>91</v>
      </c>
      <c r="D1575" t="s">
        <v>39</v>
      </c>
      <c r="E1575" t="s">
        <v>31289</v>
      </c>
      <c r="F1575">
        <v>50</v>
      </c>
    </row>
    <row r="1576" spans="1:6" x14ac:dyDescent="0.25">
      <c r="A1576" t="s">
        <v>56</v>
      </c>
      <c r="B1576">
        <v>2012</v>
      </c>
      <c r="C1576" t="s">
        <v>91</v>
      </c>
      <c r="D1576" t="s">
        <v>103</v>
      </c>
      <c r="E1576" t="s">
        <v>31290</v>
      </c>
      <c r="F1576">
        <v>298</v>
      </c>
    </row>
    <row r="1577" spans="1:6" x14ac:dyDescent="0.25">
      <c r="A1577" t="s">
        <v>56</v>
      </c>
      <c r="B1577">
        <v>2012</v>
      </c>
      <c r="C1577" t="s">
        <v>90</v>
      </c>
      <c r="D1577" t="s">
        <v>38</v>
      </c>
      <c r="E1577" t="s">
        <v>31291</v>
      </c>
      <c r="F1577">
        <v>3</v>
      </c>
    </row>
    <row r="1578" spans="1:6" x14ac:dyDescent="0.25">
      <c r="A1578" t="s">
        <v>56</v>
      </c>
      <c r="B1578">
        <v>2012</v>
      </c>
      <c r="C1578" t="s">
        <v>90</v>
      </c>
      <c r="D1578" t="s">
        <v>40</v>
      </c>
      <c r="E1578" t="s">
        <v>31292</v>
      </c>
      <c r="F1578">
        <v>3</v>
      </c>
    </row>
    <row r="1579" spans="1:6" x14ac:dyDescent="0.25">
      <c r="A1579" t="s">
        <v>56</v>
      </c>
      <c r="B1579">
        <v>2012</v>
      </c>
      <c r="C1579" t="s">
        <v>90</v>
      </c>
      <c r="D1579" t="s">
        <v>102</v>
      </c>
      <c r="E1579" t="s">
        <v>31293</v>
      </c>
      <c r="F1579">
        <v>9</v>
      </c>
    </row>
    <row r="1580" spans="1:6" x14ac:dyDescent="0.25">
      <c r="A1580" t="s">
        <v>56</v>
      </c>
      <c r="B1580">
        <v>2012</v>
      </c>
      <c r="C1580" t="s">
        <v>90</v>
      </c>
      <c r="D1580" t="s">
        <v>107</v>
      </c>
      <c r="E1580" t="s">
        <v>31294</v>
      </c>
      <c r="F1580">
        <v>9</v>
      </c>
    </row>
    <row r="1581" spans="1:6" x14ac:dyDescent="0.25">
      <c r="A1581" t="s">
        <v>56</v>
      </c>
      <c r="B1581">
        <v>2012</v>
      </c>
      <c r="C1581" t="s">
        <v>90</v>
      </c>
      <c r="D1581" t="s">
        <v>39</v>
      </c>
      <c r="E1581" t="s">
        <v>31295</v>
      </c>
      <c r="F1581">
        <v>15</v>
      </c>
    </row>
    <row r="1582" spans="1:6" x14ac:dyDescent="0.25">
      <c r="A1582" t="s">
        <v>56</v>
      </c>
      <c r="B1582">
        <v>2012</v>
      </c>
      <c r="C1582" t="s">
        <v>90</v>
      </c>
      <c r="D1582" t="s">
        <v>103</v>
      </c>
      <c r="E1582" t="s">
        <v>31296</v>
      </c>
      <c r="F1582">
        <v>96</v>
      </c>
    </row>
    <row r="1583" spans="1:6" x14ac:dyDescent="0.25">
      <c r="A1583" t="s">
        <v>56</v>
      </c>
      <c r="B1583">
        <v>2012</v>
      </c>
      <c r="C1583" t="s">
        <v>88</v>
      </c>
      <c r="D1583" t="s">
        <v>38</v>
      </c>
      <c r="E1583" t="s">
        <v>31297</v>
      </c>
      <c r="F1583">
        <v>6</v>
      </c>
    </row>
    <row r="1584" spans="1:6" x14ac:dyDescent="0.25">
      <c r="A1584" t="s">
        <v>56</v>
      </c>
      <c r="B1584">
        <v>2012</v>
      </c>
      <c r="C1584" t="s">
        <v>88</v>
      </c>
      <c r="D1584" t="s">
        <v>40</v>
      </c>
      <c r="E1584" t="s">
        <v>31298</v>
      </c>
      <c r="F1584">
        <v>17</v>
      </c>
    </row>
    <row r="1585" spans="1:6" x14ac:dyDescent="0.25">
      <c r="A1585" t="s">
        <v>56</v>
      </c>
      <c r="B1585">
        <v>2012</v>
      </c>
      <c r="C1585" t="s">
        <v>88</v>
      </c>
      <c r="D1585" t="s">
        <v>102</v>
      </c>
      <c r="E1585" t="s">
        <v>31299</v>
      </c>
      <c r="F1585">
        <v>27</v>
      </c>
    </row>
    <row r="1586" spans="1:6" x14ac:dyDescent="0.25">
      <c r="A1586" t="s">
        <v>56</v>
      </c>
      <c r="B1586">
        <v>2012</v>
      </c>
      <c r="C1586" t="s">
        <v>88</v>
      </c>
      <c r="D1586" t="s">
        <v>107</v>
      </c>
      <c r="E1586" t="s">
        <v>31300</v>
      </c>
      <c r="F1586">
        <v>27</v>
      </c>
    </row>
    <row r="1587" spans="1:6" x14ac:dyDescent="0.25">
      <c r="A1587" t="s">
        <v>56</v>
      </c>
      <c r="B1587">
        <v>2012</v>
      </c>
      <c r="C1587" t="s">
        <v>88</v>
      </c>
      <c r="D1587" t="s">
        <v>39</v>
      </c>
      <c r="E1587" t="s">
        <v>31301</v>
      </c>
      <c r="F1587">
        <v>10</v>
      </c>
    </row>
    <row r="1588" spans="1:6" x14ac:dyDescent="0.25">
      <c r="A1588" t="s">
        <v>56</v>
      </c>
      <c r="B1588">
        <v>2012</v>
      </c>
      <c r="C1588" t="s">
        <v>88</v>
      </c>
      <c r="D1588" t="s">
        <v>103</v>
      </c>
      <c r="E1588" t="s">
        <v>31302</v>
      </c>
      <c r="F1588">
        <v>252</v>
      </c>
    </row>
    <row r="1589" spans="1:6" x14ac:dyDescent="0.25">
      <c r="A1589" t="s">
        <v>56</v>
      </c>
      <c r="B1589">
        <v>2012</v>
      </c>
      <c r="C1589" t="s">
        <v>89</v>
      </c>
      <c r="D1589" t="s">
        <v>38</v>
      </c>
      <c r="E1589" t="s">
        <v>31303</v>
      </c>
      <c r="F1589">
        <v>1</v>
      </c>
    </row>
    <row r="1590" spans="1:6" x14ac:dyDescent="0.25">
      <c r="A1590" t="s">
        <v>56</v>
      </c>
      <c r="B1590">
        <v>2012</v>
      </c>
      <c r="C1590" t="s">
        <v>89</v>
      </c>
      <c r="D1590" t="s">
        <v>40</v>
      </c>
      <c r="E1590" t="s">
        <v>31304</v>
      </c>
      <c r="F1590">
        <v>7</v>
      </c>
    </row>
    <row r="1591" spans="1:6" x14ac:dyDescent="0.25">
      <c r="A1591" t="s">
        <v>56</v>
      </c>
      <c r="B1591">
        <v>2012</v>
      </c>
      <c r="C1591" t="s">
        <v>89</v>
      </c>
      <c r="D1591" t="s">
        <v>102</v>
      </c>
      <c r="E1591" t="s">
        <v>31305</v>
      </c>
      <c r="F1591">
        <v>11</v>
      </c>
    </row>
    <row r="1592" spans="1:6" x14ac:dyDescent="0.25">
      <c r="A1592" t="s">
        <v>56</v>
      </c>
      <c r="B1592">
        <v>2012</v>
      </c>
      <c r="C1592" t="s">
        <v>89</v>
      </c>
      <c r="D1592" t="s">
        <v>107</v>
      </c>
      <c r="E1592" t="s">
        <v>31306</v>
      </c>
      <c r="F1592">
        <v>16</v>
      </c>
    </row>
    <row r="1593" spans="1:6" x14ac:dyDescent="0.25">
      <c r="A1593" t="s">
        <v>56</v>
      </c>
      <c r="B1593">
        <v>2012</v>
      </c>
      <c r="C1593" t="s">
        <v>89</v>
      </c>
      <c r="D1593" t="s">
        <v>39</v>
      </c>
      <c r="E1593" t="s">
        <v>31307</v>
      </c>
      <c r="F1593">
        <v>8</v>
      </c>
    </row>
    <row r="1594" spans="1:6" x14ac:dyDescent="0.25">
      <c r="A1594" t="s">
        <v>56</v>
      </c>
      <c r="B1594">
        <v>2012</v>
      </c>
      <c r="C1594" t="s">
        <v>89</v>
      </c>
      <c r="D1594" t="s">
        <v>103</v>
      </c>
      <c r="E1594" t="s">
        <v>31308</v>
      </c>
      <c r="F1594">
        <v>118</v>
      </c>
    </row>
    <row r="1595" spans="1:6" x14ac:dyDescent="0.25">
      <c r="A1595" t="s">
        <v>56</v>
      </c>
      <c r="B1595">
        <v>2013</v>
      </c>
      <c r="C1595" t="s">
        <v>91</v>
      </c>
      <c r="D1595" t="s">
        <v>38</v>
      </c>
      <c r="E1595" t="s">
        <v>31309</v>
      </c>
      <c r="F1595">
        <v>10</v>
      </c>
    </row>
    <row r="1596" spans="1:6" x14ac:dyDescent="0.25">
      <c r="A1596" t="s">
        <v>56</v>
      </c>
      <c r="B1596">
        <v>2013</v>
      </c>
      <c r="C1596" t="s">
        <v>91</v>
      </c>
      <c r="D1596" t="s">
        <v>40</v>
      </c>
      <c r="E1596" t="s">
        <v>31310</v>
      </c>
      <c r="F1596">
        <v>8</v>
      </c>
    </row>
    <row r="1597" spans="1:6" x14ac:dyDescent="0.25">
      <c r="A1597" t="s">
        <v>56</v>
      </c>
      <c r="B1597">
        <v>2013</v>
      </c>
      <c r="C1597" t="s">
        <v>91</v>
      </c>
      <c r="D1597" t="s">
        <v>102</v>
      </c>
      <c r="E1597" t="s">
        <v>31311</v>
      </c>
      <c r="F1597">
        <v>33</v>
      </c>
    </row>
    <row r="1598" spans="1:6" x14ac:dyDescent="0.25">
      <c r="A1598" t="s">
        <v>56</v>
      </c>
      <c r="B1598">
        <v>2013</v>
      </c>
      <c r="C1598" t="s">
        <v>91</v>
      </c>
      <c r="D1598" t="s">
        <v>107</v>
      </c>
      <c r="E1598" t="s">
        <v>31312</v>
      </c>
      <c r="F1598">
        <v>29</v>
      </c>
    </row>
    <row r="1599" spans="1:6" x14ac:dyDescent="0.25">
      <c r="A1599" t="s">
        <v>56</v>
      </c>
      <c r="B1599">
        <v>2013</v>
      </c>
      <c r="C1599" t="s">
        <v>91</v>
      </c>
      <c r="D1599" t="s">
        <v>39</v>
      </c>
      <c r="E1599" t="s">
        <v>31313</v>
      </c>
      <c r="F1599">
        <v>14</v>
      </c>
    </row>
    <row r="1600" spans="1:6" x14ac:dyDescent="0.25">
      <c r="A1600" t="s">
        <v>56</v>
      </c>
      <c r="B1600">
        <v>2013</v>
      </c>
      <c r="C1600" t="s">
        <v>91</v>
      </c>
      <c r="D1600" t="s">
        <v>103</v>
      </c>
      <c r="E1600" t="s">
        <v>31314</v>
      </c>
      <c r="F1600">
        <v>281</v>
      </c>
    </row>
    <row r="1601" spans="1:6" x14ac:dyDescent="0.25">
      <c r="A1601" t="s">
        <v>56</v>
      </c>
      <c r="B1601">
        <v>2013</v>
      </c>
      <c r="C1601" t="s">
        <v>90</v>
      </c>
      <c r="D1601" t="s">
        <v>38</v>
      </c>
      <c r="E1601" t="s">
        <v>31315</v>
      </c>
      <c r="F1601">
        <v>1</v>
      </c>
    </row>
    <row r="1602" spans="1:6" x14ac:dyDescent="0.25">
      <c r="A1602" t="s">
        <v>56</v>
      </c>
      <c r="B1602">
        <v>2013</v>
      </c>
      <c r="C1602" t="s">
        <v>90</v>
      </c>
      <c r="D1602" t="s">
        <v>40</v>
      </c>
      <c r="E1602" t="s">
        <v>31316</v>
      </c>
      <c r="F1602">
        <v>5</v>
      </c>
    </row>
    <row r="1603" spans="1:6" x14ac:dyDescent="0.25">
      <c r="A1603" t="s">
        <v>56</v>
      </c>
      <c r="B1603">
        <v>2013</v>
      </c>
      <c r="C1603" t="s">
        <v>90</v>
      </c>
      <c r="D1603" t="s">
        <v>102</v>
      </c>
      <c r="E1603" t="s">
        <v>31317</v>
      </c>
      <c r="F1603">
        <v>14</v>
      </c>
    </row>
    <row r="1604" spans="1:6" x14ac:dyDescent="0.25">
      <c r="A1604" t="s">
        <v>56</v>
      </c>
      <c r="B1604">
        <v>2013</v>
      </c>
      <c r="C1604" t="s">
        <v>90</v>
      </c>
      <c r="D1604" t="s">
        <v>107</v>
      </c>
      <c r="E1604" t="s">
        <v>31318</v>
      </c>
      <c r="F1604">
        <v>8</v>
      </c>
    </row>
    <row r="1605" spans="1:6" x14ac:dyDescent="0.25">
      <c r="A1605" t="s">
        <v>56</v>
      </c>
      <c r="B1605">
        <v>2013</v>
      </c>
      <c r="C1605" t="s">
        <v>90</v>
      </c>
      <c r="D1605" t="s">
        <v>39</v>
      </c>
      <c r="E1605" t="s">
        <v>31319</v>
      </c>
      <c r="F1605">
        <v>3</v>
      </c>
    </row>
    <row r="1606" spans="1:6" x14ac:dyDescent="0.25">
      <c r="A1606" t="s">
        <v>56</v>
      </c>
      <c r="B1606">
        <v>2013</v>
      </c>
      <c r="C1606" t="s">
        <v>90</v>
      </c>
      <c r="D1606" t="s">
        <v>103</v>
      </c>
      <c r="E1606" t="s">
        <v>31320</v>
      </c>
      <c r="F1606">
        <v>81</v>
      </c>
    </row>
    <row r="1607" spans="1:6" x14ac:dyDescent="0.25">
      <c r="A1607" t="s">
        <v>56</v>
      </c>
      <c r="B1607">
        <v>2013</v>
      </c>
      <c r="C1607" t="s">
        <v>88</v>
      </c>
      <c r="D1607" t="s">
        <v>38</v>
      </c>
      <c r="E1607" t="s">
        <v>31321</v>
      </c>
      <c r="F1607">
        <v>14</v>
      </c>
    </row>
    <row r="1608" spans="1:6" x14ac:dyDescent="0.25">
      <c r="A1608" t="s">
        <v>56</v>
      </c>
      <c r="B1608">
        <v>2013</v>
      </c>
      <c r="C1608" t="s">
        <v>88</v>
      </c>
      <c r="D1608" t="s">
        <v>40</v>
      </c>
      <c r="E1608" t="s">
        <v>31322</v>
      </c>
      <c r="F1608">
        <v>10</v>
      </c>
    </row>
    <row r="1609" spans="1:6" x14ac:dyDescent="0.25">
      <c r="A1609" t="s">
        <v>56</v>
      </c>
      <c r="B1609">
        <v>2013</v>
      </c>
      <c r="C1609" t="s">
        <v>88</v>
      </c>
      <c r="D1609" t="s">
        <v>102</v>
      </c>
      <c r="E1609" t="s">
        <v>31323</v>
      </c>
      <c r="F1609">
        <v>25</v>
      </c>
    </row>
    <row r="1610" spans="1:6" x14ac:dyDescent="0.25">
      <c r="A1610" t="s">
        <v>56</v>
      </c>
      <c r="B1610">
        <v>2013</v>
      </c>
      <c r="C1610" t="s">
        <v>88</v>
      </c>
      <c r="D1610" t="s">
        <v>107</v>
      </c>
      <c r="E1610" t="s">
        <v>31324</v>
      </c>
      <c r="F1610">
        <v>31</v>
      </c>
    </row>
    <row r="1611" spans="1:6" x14ac:dyDescent="0.25">
      <c r="A1611" t="s">
        <v>56</v>
      </c>
      <c r="B1611">
        <v>2013</v>
      </c>
      <c r="C1611" t="s">
        <v>88</v>
      </c>
      <c r="D1611" t="s">
        <v>39</v>
      </c>
      <c r="E1611" t="s">
        <v>31325</v>
      </c>
      <c r="F1611">
        <v>17</v>
      </c>
    </row>
    <row r="1612" spans="1:6" x14ac:dyDescent="0.25">
      <c r="A1612" t="s">
        <v>56</v>
      </c>
      <c r="B1612">
        <v>2013</v>
      </c>
      <c r="C1612" t="s">
        <v>88</v>
      </c>
      <c r="D1612" t="s">
        <v>103</v>
      </c>
      <c r="E1612" t="s">
        <v>31326</v>
      </c>
      <c r="F1612">
        <v>258</v>
      </c>
    </row>
    <row r="1613" spans="1:6" x14ac:dyDescent="0.25">
      <c r="A1613" t="s">
        <v>56</v>
      </c>
      <c r="B1613">
        <v>2013</v>
      </c>
      <c r="C1613" t="s">
        <v>89</v>
      </c>
      <c r="D1613" t="s">
        <v>38</v>
      </c>
      <c r="E1613" t="s">
        <v>31327</v>
      </c>
      <c r="F1613">
        <v>5</v>
      </c>
    </row>
    <row r="1614" spans="1:6" x14ac:dyDescent="0.25">
      <c r="A1614" t="s">
        <v>56</v>
      </c>
      <c r="B1614">
        <v>2013</v>
      </c>
      <c r="C1614" t="s">
        <v>89</v>
      </c>
      <c r="D1614" t="s">
        <v>40</v>
      </c>
      <c r="E1614" t="s">
        <v>31328</v>
      </c>
      <c r="F1614">
        <v>7</v>
      </c>
    </row>
    <row r="1615" spans="1:6" x14ac:dyDescent="0.25">
      <c r="A1615" t="s">
        <v>56</v>
      </c>
      <c r="B1615">
        <v>2013</v>
      </c>
      <c r="C1615" t="s">
        <v>89</v>
      </c>
      <c r="D1615" t="s">
        <v>102</v>
      </c>
      <c r="E1615" t="s">
        <v>31329</v>
      </c>
      <c r="F1615">
        <v>17</v>
      </c>
    </row>
    <row r="1616" spans="1:6" x14ac:dyDescent="0.25">
      <c r="A1616" t="s">
        <v>56</v>
      </c>
      <c r="B1616">
        <v>2013</v>
      </c>
      <c r="C1616" t="s">
        <v>89</v>
      </c>
      <c r="D1616" t="s">
        <v>107</v>
      </c>
      <c r="E1616" t="s">
        <v>31330</v>
      </c>
      <c r="F1616">
        <v>19</v>
      </c>
    </row>
    <row r="1617" spans="1:6" x14ac:dyDescent="0.25">
      <c r="A1617" t="s">
        <v>56</v>
      </c>
      <c r="B1617">
        <v>2013</v>
      </c>
      <c r="C1617" t="s">
        <v>89</v>
      </c>
      <c r="D1617" t="s">
        <v>39</v>
      </c>
      <c r="E1617" t="s">
        <v>31331</v>
      </c>
      <c r="F1617">
        <v>11</v>
      </c>
    </row>
    <row r="1618" spans="1:6" x14ac:dyDescent="0.25">
      <c r="A1618" t="s">
        <v>56</v>
      </c>
      <c r="B1618">
        <v>2013</v>
      </c>
      <c r="C1618" t="s">
        <v>89</v>
      </c>
      <c r="D1618" t="s">
        <v>103</v>
      </c>
      <c r="E1618" t="s">
        <v>31332</v>
      </c>
      <c r="F1618">
        <v>122</v>
      </c>
    </row>
    <row r="1619" spans="1:6" x14ac:dyDescent="0.25">
      <c r="A1619" t="s">
        <v>56</v>
      </c>
      <c r="B1619">
        <v>2014</v>
      </c>
      <c r="C1619" t="s">
        <v>91</v>
      </c>
      <c r="D1619" t="s">
        <v>38</v>
      </c>
      <c r="E1619" t="s">
        <v>31333</v>
      </c>
      <c r="F1619">
        <v>14</v>
      </c>
    </row>
    <row r="1620" spans="1:6" x14ac:dyDescent="0.25">
      <c r="A1620" t="s">
        <v>56</v>
      </c>
      <c r="B1620">
        <v>2014</v>
      </c>
      <c r="C1620" t="s">
        <v>91</v>
      </c>
      <c r="D1620" t="s">
        <v>40</v>
      </c>
      <c r="E1620" t="s">
        <v>31334</v>
      </c>
      <c r="F1620">
        <v>9</v>
      </c>
    </row>
    <row r="1621" spans="1:6" x14ac:dyDescent="0.25">
      <c r="A1621" t="s">
        <v>56</v>
      </c>
      <c r="B1621">
        <v>2014</v>
      </c>
      <c r="C1621" t="s">
        <v>91</v>
      </c>
      <c r="D1621" t="s">
        <v>102</v>
      </c>
      <c r="E1621" t="s">
        <v>31335</v>
      </c>
      <c r="F1621">
        <v>34</v>
      </c>
    </row>
    <row r="1622" spans="1:6" x14ac:dyDescent="0.25">
      <c r="A1622" t="s">
        <v>56</v>
      </c>
      <c r="B1622">
        <v>2014</v>
      </c>
      <c r="C1622" t="s">
        <v>91</v>
      </c>
      <c r="D1622" t="s">
        <v>107</v>
      </c>
      <c r="E1622" t="s">
        <v>31336</v>
      </c>
      <c r="F1622">
        <v>27</v>
      </c>
    </row>
    <row r="1623" spans="1:6" x14ac:dyDescent="0.25">
      <c r="A1623" t="s">
        <v>56</v>
      </c>
      <c r="B1623">
        <v>2014</v>
      </c>
      <c r="C1623" t="s">
        <v>91</v>
      </c>
      <c r="D1623" t="s">
        <v>39</v>
      </c>
      <c r="E1623" t="s">
        <v>31337</v>
      </c>
      <c r="F1623">
        <v>15</v>
      </c>
    </row>
    <row r="1624" spans="1:6" x14ac:dyDescent="0.25">
      <c r="A1624" t="s">
        <v>56</v>
      </c>
      <c r="B1624">
        <v>2014</v>
      </c>
      <c r="C1624" t="s">
        <v>91</v>
      </c>
      <c r="D1624" t="s">
        <v>103</v>
      </c>
      <c r="E1624" t="s">
        <v>31338</v>
      </c>
      <c r="F1624">
        <v>279</v>
      </c>
    </row>
    <row r="1625" spans="1:6" x14ac:dyDescent="0.25">
      <c r="A1625" t="s">
        <v>56</v>
      </c>
      <c r="B1625">
        <v>2014</v>
      </c>
      <c r="C1625" t="s">
        <v>90</v>
      </c>
      <c r="D1625" t="s">
        <v>38</v>
      </c>
      <c r="E1625" t="s">
        <v>31339</v>
      </c>
      <c r="F1625">
        <v>4</v>
      </c>
    </row>
    <row r="1626" spans="1:6" x14ac:dyDescent="0.25">
      <c r="A1626" t="s">
        <v>56</v>
      </c>
      <c r="B1626">
        <v>2014</v>
      </c>
      <c r="C1626" t="s">
        <v>90</v>
      </c>
      <c r="D1626" t="s">
        <v>40</v>
      </c>
      <c r="E1626" t="s">
        <v>31340</v>
      </c>
      <c r="F1626">
        <v>5</v>
      </c>
    </row>
    <row r="1627" spans="1:6" x14ac:dyDescent="0.25">
      <c r="A1627" t="s">
        <v>56</v>
      </c>
      <c r="B1627">
        <v>2014</v>
      </c>
      <c r="C1627" t="s">
        <v>90</v>
      </c>
      <c r="D1627" t="s">
        <v>102</v>
      </c>
      <c r="E1627" t="s">
        <v>31341</v>
      </c>
      <c r="F1627">
        <v>13</v>
      </c>
    </row>
    <row r="1628" spans="1:6" x14ac:dyDescent="0.25">
      <c r="A1628" t="s">
        <v>56</v>
      </c>
      <c r="B1628">
        <v>2014</v>
      </c>
      <c r="C1628" t="s">
        <v>90</v>
      </c>
      <c r="D1628" t="s">
        <v>107</v>
      </c>
      <c r="E1628" t="s">
        <v>31342</v>
      </c>
      <c r="F1628">
        <v>13</v>
      </c>
    </row>
    <row r="1629" spans="1:6" x14ac:dyDescent="0.25">
      <c r="A1629" t="s">
        <v>56</v>
      </c>
      <c r="B1629">
        <v>2014</v>
      </c>
      <c r="C1629" t="s">
        <v>90</v>
      </c>
      <c r="D1629" t="s">
        <v>39</v>
      </c>
      <c r="E1629" t="s">
        <v>31343</v>
      </c>
      <c r="F1629">
        <v>2</v>
      </c>
    </row>
    <row r="1630" spans="1:6" x14ac:dyDescent="0.25">
      <c r="A1630" t="s">
        <v>56</v>
      </c>
      <c r="B1630">
        <v>2014</v>
      </c>
      <c r="C1630" t="s">
        <v>90</v>
      </c>
      <c r="D1630" t="s">
        <v>103</v>
      </c>
      <c r="E1630" t="s">
        <v>31344</v>
      </c>
      <c r="F1630">
        <v>78</v>
      </c>
    </row>
    <row r="1631" spans="1:6" x14ac:dyDescent="0.25">
      <c r="A1631" t="s">
        <v>56</v>
      </c>
      <c r="B1631">
        <v>2014</v>
      </c>
      <c r="C1631" t="s">
        <v>88</v>
      </c>
      <c r="D1631" t="s">
        <v>38</v>
      </c>
      <c r="E1631" t="s">
        <v>31345</v>
      </c>
      <c r="F1631">
        <v>9</v>
      </c>
    </row>
    <row r="1632" spans="1:6" x14ac:dyDescent="0.25">
      <c r="A1632" t="s">
        <v>56</v>
      </c>
      <c r="B1632">
        <v>2014</v>
      </c>
      <c r="C1632" t="s">
        <v>88</v>
      </c>
      <c r="D1632" t="s">
        <v>40</v>
      </c>
      <c r="E1632" t="s">
        <v>31346</v>
      </c>
      <c r="F1632">
        <v>16</v>
      </c>
    </row>
    <row r="1633" spans="1:6" x14ac:dyDescent="0.25">
      <c r="A1633" t="s">
        <v>56</v>
      </c>
      <c r="B1633">
        <v>2014</v>
      </c>
      <c r="C1633" t="s">
        <v>88</v>
      </c>
      <c r="D1633" t="s">
        <v>102</v>
      </c>
      <c r="E1633" t="s">
        <v>31347</v>
      </c>
      <c r="F1633">
        <v>32</v>
      </c>
    </row>
    <row r="1634" spans="1:6" x14ac:dyDescent="0.25">
      <c r="A1634" t="s">
        <v>56</v>
      </c>
      <c r="B1634">
        <v>2014</v>
      </c>
      <c r="C1634" t="s">
        <v>88</v>
      </c>
      <c r="D1634" t="s">
        <v>107</v>
      </c>
      <c r="E1634" t="s">
        <v>31348</v>
      </c>
      <c r="F1634">
        <v>33</v>
      </c>
    </row>
    <row r="1635" spans="1:6" x14ac:dyDescent="0.25">
      <c r="A1635" t="s">
        <v>56</v>
      </c>
      <c r="B1635">
        <v>2014</v>
      </c>
      <c r="C1635" t="s">
        <v>88</v>
      </c>
      <c r="D1635" t="s">
        <v>39</v>
      </c>
      <c r="E1635" t="s">
        <v>31349</v>
      </c>
      <c r="F1635">
        <v>6</v>
      </c>
    </row>
    <row r="1636" spans="1:6" x14ac:dyDescent="0.25">
      <c r="A1636" t="s">
        <v>56</v>
      </c>
      <c r="B1636">
        <v>2014</v>
      </c>
      <c r="C1636" t="s">
        <v>88</v>
      </c>
      <c r="D1636" t="s">
        <v>103</v>
      </c>
      <c r="E1636" t="s">
        <v>31350</v>
      </c>
      <c r="F1636">
        <v>250</v>
      </c>
    </row>
    <row r="1637" spans="1:6" x14ac:dyDescent="0.25">
      <c r="A1637" t="s">
        <v>56</v>
      </c>
      <c r="B1637">
        <v>2014</v>
      </c>
      <c r="C1637" t="s">
        <v>89</v>
      </c>
      <c r="D1637" t="s">
        <v>38</v>
      </c>
      <c r="E1637" t="s">
        <v>31351</v>
      </c>
      <c r="F1637">
        <v>2</v>
      </c>
    </row>
    <row r="1638" spans="1:6" x14ac:dyDescent="0.25">
      <c r="A1638" t="s">
        <v>56</v>
      </c>
      <c r="B1638">
        <v>2014</v>
      </c>
      <c r="C1638" t="s">
        <v>89</v>
      </c>
      <c r="D1638" t="s">
        <v>40</v>
      </c>
      <c r="E1638" t="s">
        <v>31352</v>
      </c>
      <c r="F1638">
        <v>5</v>
      </c>
    </row>
    <row r="1639" spans="1:6" x14ac:dyDescent="0.25">
      <c r="A1639" t="s">
        <v>56</v>
      </c>
      <c r="B1639">
        <v>2014</v>
      </c>
      <c r="C1639" t="s">
        <v>89</v>
      </c>
      <c r="D1639" t="s">
        <v>102</v>
      </c>
      <c r="E1639" t="s">
        <v>31353</v>
      </c>
      <c r="F1639">
        <v>23</v>
      </c>
    </row>
    <row r="1640" spans="1:6" x14ac:dyDescent="0.25">
      <c r="A1640" t="s">
        <v>56</v>
      </c>
      <c r="B1640">
        <v>2014</v>
      </c>
      <c r="C1640" t="s">
        <v>89</v>
      </c>
      <c r="D1640" t="s">
        <v>107</v>
      </c>
      <c r="E1640" t="s">
        <v>31354</v>
      </c>
      <c r="F1640">
        <v>15</v>
      </c>
    </row>
    <row r="1641" spans="1:6" x14ac:dyDescent="0.25">
      <c r="A1641" t="s">
        <v>56</v>
      </c>
      <c r="B1641">
        <v>2014</v>
      </c>
      <c r="C1641" t="s">
        <v>89</v>
      </c>
      <c r="D1641" t="s">
        <v>39</v>
      </c>
      <c r="E1641" t="s">
        <v>31355</v>
      </c>
      <c r="F1641">
        <v>8</v>
      </c>
    </row>
    <row r="1642" spans="1:6" x14ac:dyDescent="0.25">
      <c r="A1642" t="s">
        <v>56</v>
      </c>
      <c r="B1642">
        <v>2014</v>
      </c>
      <c r="C1642" t="s">
        <v>89</v>
      </c>
      <c r="D1642" t="s">
        <v>103</v>
      </c>
      <c r="E1642" t="s">
        <v>31356</v>
      </c>
      <c r="F1642">
        <v>133</v>
      </c>
    </row>
    <row r="1643" spans="1:6" x14ac:dyDescent="0.25">
      <c r="A1643" t="s">
        <v>47</v>
      </c>
      <c r="B1643">
        <v>2010</v>
      </c>
      <c r="C1643" t="s">
        <v>91</v>
      </c>
      <c r="D1643" t="s">
        <v>40</v>
      </c>
      <c r="E1643" t="s">
        <v>31357</v>
      </c>
      <c r="F1643">
        <v>3</v>
      </c>
    </row>
    <row r="1644" spans="1:6" x14ac:dyDescent="0.25">
      <c r="A1644" t="s">
        <v>47</v>
      </c>
      <c r="B1644">
        <v>2010</v>
      </c>
      <c r="C1644" t="s">
        <v>91</v>
      </c>
      <c r="D1644" t="s">
        <v>102</v>
      </c>
      <c r="E1644" t="s">
        <v>31358</v>
      </c>
      <c r="F1644">
        <v>34</v>
      </c>
    </row>
    <row r="1645" spans="1:6" x14ac:dyDescent="0.25">
      <c r="A1645" t="s">
        <v>47</v>
      </c>
      <c r="B1645">
        <v>2010</v>
      </c>
      <c r="C1645" t="s">
        <v>91</v>
      </c>
      <c r="D1645" t="s">
        <v>107</v>
      </c>
      <c r="E1645" t="s">
        <v>31359</v>
      </c>
      <c r="F1645">
        <v>10</v>
      </c>
    </row>
    <row r="1646" spans="1:6" x14ac:dyDescent="0.25">
      <c r="A1646" t="s">
        <v>47</v>
      </c>
      <c r="B1646">
        <v>2010</v>
      </c>
      <c r="C1646" t="s">
        <v>91</v>
      </c>
      <c r="D1646" t="s">
        <v>39</v>
      </c>
      <c r="E1646" t="s">
        <v>31360</v>
      </c>
      <c r="F1646">
        <v>6</v>
      </c>
    </row>
    <row r="1647" spans="1:6" x14ac:dyDescent="0.25">
      <c r="A1647" t="s">
        <v>47</v>
      </c>
      <c r="B1647">
        <v>2010</v>
      </c>
      <c r="C1647" t="s">
        <v>91</v>
      </c>
      <c r="D1647" t="s">
        <v>103</v>
      </c>
      <c r="E1647" t="s">
        <v>31361</v>
      </c>
      <c r="F1647">
        <v>413</v>
      </c>
    </row>
    <row r="1648" spans="1:6" x14ac:dyDescent="0.25">
      <c r="A1648" t="s">
        <v>47</v>
      </c>
      <c r="B1648">
        <v>2010</v>
      </c>
      <c r="C1648" t="s">
        <v>90</v>
      </c>
      <c r="D1648" t="s">
        <v>40</v>
      </c>
      <c r="E1648" t="s">
        <v>31362</v>
      </c>
      <c r="F1648">
        <v>6</v>
      </c>
    </row>
    <row r="1649" spans="1:6" x14ac:dyDescent="0.25">
      <c r="A1649" t="s">
        <v>47</v>
      </c>
      <c r="B1649">
        <v>2010</v>
      </c>
      <c r="C1649" t="s">
        <v>90</v>
      </c>
      <c r="D1649" t="s">
        <v>102</v>
      </c>
      <c r="E1649" t="s">
        <v>31363</v>
      </c>
      <c r="F1649">
        <v>10</v>
      </c>
    </row>
    <row r="1650" spans="1:6" x14ac:dyDescent="0.25">
      <c r="A1650" t="s">
        <v>47</v>
      </c>
      <c r="B1650">
        <v>2010</v>
      </c>
      <c r="C1650" t="s">
        <v>90</v>
      </c>
      <c r="D1650" t="s">
        <v>107</v>
      </c>
      <c r="E1650" t="s">
        <v>31364</v>
      </c>
      <c r="F1650">
        <v>6</v>
      </c>
    </row>
    <row r="1651" spans="1:6" x14ac:dyDescent="0.25">
      <c r="A1651" t="s">
        <v>47</v>
      </c>
      <c r="B1651">
        <v>2010</v>
      </c>
      <c r="C1651" t="s">
        <v>90</v>
      </c>
      <c r="D1651" t="s">
        <v>39</v>
      </c>
      <c r="E1651" t="s">
        <v>31365</v>
      </c>
      <c r="F1651">
        <v>5</v>
      </c>
    </row>
    <row r="1652" spans="1:6" x14ac:dyDescent="0.25">
      <c r="A1652" t="s">
        <v>47</v>
      </c>
      <c r="B1652">
        <v>2010</v>
      </c>
      <c r="C1652" t="s">
        <v>90</v>
      </c>
      <c r="D1652" t="s">
        <v>103</v>
      </c>
      <c r="E1652" t="s">
        <v>31366</v>
      </c>
      <c r="F1652">
        <v>301</v>
      </c>
    </row>
    <row r="1653" spans="1:6" x14ac:dyDescent="0.25">
      <c r="A1653" t="s">
        <v>47</v>
      </c>
      <c r="B1653">
        <v>2010</v>
      </c>
      <c r="C1653" t="s">
        <v>88</v>
      </c>
      <c r="D1653" t="s">
        <v>38</v>
      </c>
      <c r="E1653" t="s">
        <v>31367</v>
      </c>
      <c r="F1653">
        <v>1</v>
      </c>
    </row>
    <row r="1654" spans="1:6" x14ac:dyDescent="0.25">
      <c r="A1654" t="s">
        <v>47</v>
      </c>
      <c r="B1654">
        <v>2010</v>
      </c>
      <c r="C1654" t="s">
        <v>88</v>
      </c>
      <c r="D1654" t="s">
        <v>40</v>
      </c>
      <c r="E1654" t="s">
        <v>31368</v>
      </c>
      <c r="F1654">
        <v>3</v>
      </c>
    </row>
    <row r="1655" spans="1:6" x14ac:dyDescent="0.25">
      <c r="A1655" t="s">
        <v>47</v>
      </c>
      <c r="B1655">
        <v>2010</v>
      </c>
      <c r="C1655" t="s">
        <v>88</v>
      </c>
      <c r="D1655" t="s">
        <v>102</v>
      </c>
      <c r="E1655" t="s">
        <v>31369</v>
      </c>
      <c r="F1655">
        <v>4</v>
      </c>
    </row>
    <row r="1656" spans="1:6" x14ac:dyDescent="0.25">
      <c r="A1656" t="s">
        <v>47</v>
      </c>
      <c r="B1656">
        <v>2010</v>
      </c>
      <c r="C1656" t="s">
        <v>88</v>
      </c>
      <c r="D1656" t="s">
        <v>107</v>
      </c>
      <c r="E1656" t="s">
        <v>31370</v>
      </c>
      <c r="F1656">
        <v>12</v>
      </c>
    </row>
    <row r="1657" spans="1:6" x14ac:dyDescent="0.25">
      <c r="A1657" t="s">
        <v>47</v>
      </c>
      <c r="B1657">
        <v>2010</v>
      </c>
      <c r="C1657" t="s">
        <v>88</v>
      </c>
      <c r="D1657" t="s">
        <v>39</v>
      </c>
      <c r="E1657" t="s">
        <v>31371</v>
      </c>
      <c r="F1657">
        <v>4</v>
      </c>
    </row>
    <row r="1658" spans="1:6" x14ac:dyDescent="0.25">
      <c r="A1658" t="s">
        <v>47</v>
      </c>
      <c r="B1658">
        <v>2010</v>
      </c>
      <c r="C1658" t="s">
        <v>88</v>
      </c>
      <c r="D1658" t="s">
        <v>103</v>
      </c>
      <c r="E1658" t="s">
        <v>31372</v>
      </c>
      <c r="F1658">
        <v>69</v>
      </c>
    </row>
    <row r="1659" spans="1:6" x14ac:dyDescent="0.25">
      <c r="A1659" t="s">
        <v>47</v>
      </c>
      <c r="B1659">
        <v>2010</v>
      </c>
      <c r="C1659" t="s">
        <v>89</v>
      </c>
      <c r="D1659" t="s">
        <v>102</v>
      </c>
      <c r="E1659" t="s">
        <v>31373</v>
      </c>
      <c r="F1659">
        <v>8</v>
      </c>
    </row>
    <row r="1660" spans="1:6" x14ac:dyDescent="0.25">
      <c r="A1660" t="s">
        <v>47</v>
      </c>
      <c r="B1660">
        <v>2010</v>
      </c>
      <c r="C1660" t="s">
        <v>89</v>
      </c>
      <c r="D1660" t="s">
        <v>107</v>
      </c>
      <c r="E1660" t="s">
        <v>31374</v>
      </c>
      <c r="F1660">
        <v>7</v>
      </c>
    </row>
    <row r="1661" spans="1:6" x14ac:dyDescent="0.25">
      <c r="A1661" t="s">
        <v>47</v>
      </c>
      <c r="B1661">
        <v>2010</v>
      </c>
      <c r="C1661" t="s">
        <v>89</v>
      </c>
      <c r="D1661" t="s">
        <v>39</v>
      </c>
      <c r="E1661" t="s">
        <v>31375</v>
      </c>
      <c r="F1661">
        <v>1</v>
      </c>
    </row>
    <row r="1662" spans="1:6" x14ac:dyDescent="0.25">
      <c r="A1662" t="s">
        <v>47</v>
      </c>
      <c r="B1662">
        <v>2010</v>
      </c>
      <c r="C1662" t="s">
        <v>89</v>
      </c>
      <c r="D1662" t="s">
        <v>103</v>
      </c>
      <c r="E1662" t="s">
        <v>31376</v>
      </c>
      <c r="F1662">
        <v>170</v>
      </c>
    </row>
    <row r="1663" spans="1:6" x14ac:dyDescent="0.25">
      <c r="A1663" t="s">
        <v>47</v>
      </c>
      <c r="B1663">
        <v>2011</v>
      </c>
      <c r="C1663" t="s">
        <v>91</v>
      </c>
      <c r="D1663" t="s">
        <v>40</v>
      </c>
      <c r="E1663" t="s">
        <v>31377</v>
      </c>
      <c r="F1663">
        <v>4</v>
      </c>
    </row>
    <row r="1664" spans="1:6" x14ac:dyDescent="0.25">
      <c r="A1664" t="s">
        <v>47</v>
      </c>
      <c r="B1664">
        <v>2011</v>
      </c>
      <c r="C1664" t="s">
        <v>91</v>
      </c>
      <c r="D1664" t="s">
        <v>102</v>
      </c>
      <c r="E1664" t="s">
        <v>31378</v>
      </c>
      <c r="F1664">
        <v>33</v>
      </c>
    </row>
    <row r="1665" spans="1:6" x14ac:dyDescent="0.25">
      <c r="A1665" t="s">
        <v>47</v>
      </c>
      <c r="B1665">
        <v>2011</v>
      </c>
      <c r="C1665" t="s">
        <v>91</v>
      </c>
      <c r="D1665" t="s">
        <v>107</v>
      </c>
      <c r="E1665" t="s">
        <v>31379</v>
      </c>
      <c r="F1665">
        <v>13</v>
      </c>
    </row>
    <row r="1666" spans="1:6" x14ac:dyDescent="0.25">
      <c r="A1666" t="s">
        <v>47</v>
      </c>
      <c r="B1666">
        <v>2011</v>
      </c>
      <c r="C1666" t="s">
        <v>91</v>
      </c>
      <c r="D1666" t="s">
        <v>39</v>
      </c>
      <c r="E1666" t="s">
        <v>31380</v>
      </c>
      <c r="F1666">
        <v>11</v>
      </c>
    </row>
    <row r="1667" spans="1:6" x14ac:dyDescent="0.25">
      <c r="A1667" t="s">
        <v>47</v>
      </c>
      <c r="B1667">
        <v>2011</v>
      </c>
      <c r="C1667" t="s">
        <v>91</v>
      </c>
      <c r="D1667" t="s">
        <v>103</v>
      </c>
      <c r="E1667" t="s">
        <v>31381</v>
      </c>
      <c r="F1667">
        <v>417</v>
      </c>
    </row>
    <row r="1668" spans="1:6" x14ac:dyDescent="0.25">
      <c r="A1668" t="s">
        <v>47</v>
      </c>
      <c r="B1668">
        <v>2011</v>
      </c>
      <c r="C1668" t="s">
        <v>90</v>
      </c>
      <c r="D1668" t="s">
        <v>38</v>
      </c>
      <c r="E1668" t="s">
        <v>31382</v>
      </c>
      <c r="F1668">
        <v>4</v>
      </c>
    </row>
    <row r="1669" spans="1:6" x14ac:dyDescent="0.25">
      <c r="A1669" t="s">
        <v>47</v>
      </c>
      <c r="B1669">
        <v>2011</v>
      </c>
      <c r="C1669" t="s">
        <v>90</v>
      </c>
      <c r="D1669" t="s">
        <v>40</v>
      </c>
      <c r="E1669" t="s">
        <v>31383</v>
      </c>
      <c r="F1669">
        <v>1</v>
      </c>
    </row>
    <row r="1670" spans="1:6" x14ac:dyDescent="0.25">
      <c r="A1670" t="s">
        <v>47</v>
      </c>
      <c r="B1670">
        <v>2011</v>
      </c>
      <c r="C1670" t="s">
        <v>90</v>
      </c>
      <c r="D1670" t="s">
        <v>102</v>
      </c>
      <c r="E1670" t="s">
        <v>31384</v>
      </c>
      <c r="F1670">
        <v>23</v>
      </c>
    </row>
    <row r="1671" spans="1:6" x14ac:dyDescent="0.25">
      <c r="A1671" t="s">
        <v>47</v>
      </c>
      <c r="B1671">
        <v>2011</v>
      </c>
      <c r="C1671" t="s">
        <v>90</v>
      </c>
      <c r="D1671" t="s">
        <v>107</v>
      </c>
      <c r="E1671" t="s">
        <v>31385</v>
      </c>
      <c r="F1671">
        <v>9</v>
      </c>
    </row>
    <row r="1672" spans="1:6" x14ac:dyDescent="0.25">
      <c r="A1672" t="s">
        <v>47</v>
      </c>
      <c r="B1672">
        <v>2011</v>
      </c>
      <c r="C1672" t="s">
        <v>90</v>
      </c>
      <c r="D1672" t="s">
        <v>39</v>
      </c>
      <c r="E1672" t="s">
        <v>31386</v>
      </c>
      <c r="F1672">
        <v>6</v>
      </c>
    </row>
    <row r="1673" spans="1:6" x14ac:dyDescent="0.25">
      <c r="A1673" t="s">
        <v>47</v>
      </c>
      <c r="B1673">
        <v>2011</v>
      </c>
      <c r="C1673" t="s">
        <v>90</v>
      </c>
      <c r="D1673" t="s">
        <v>103</v>
      </c>
      <c r="E1673" t="s">
        <v>31387</v>
      </c>
      <c r="F1673">
        <v>289</v>
      </c>
    </row>
    <row r="1674" spans="1:6" x14ac:dyDescent="0.25">
      <c r="A1674" t="s">
        <v>47</v>
      </c>
      <c r="B1674">
        <v>2011</v>
      </c>
      <c r="C1674" t="s">
        <v>88</v>
      </c>
      <c r="D1674" t="s">
        <v>38</v>
      </c>
      <c r="E1674" t="s">
        <v>31388</v>
      </c>
      <c r="F1674">
        <v>3</v>
      </c>
    </row>
    <row r="1675" spans="1:6" x14ac:dyDescent="0.25">
      <c r="A1675" t="s">
        <v>47</v>
      </c>
      <c r="B1675">
        <v>2011</v>
      </c>
      <c r="C1675" t="s">
        <v>88</v>
      </c>
      <c r="D1675" t="s">
        <v>40</v>
      </c>
      <c r="E1675" t="s">
        <v>31389</v>
      </c>
      <c r="F1675">
        <v>8</v>
      </c>
    </row>
    <row r="1676" spans="1:6" x14ac:dyDescent="0.25">
      <c r="A1676" t="s">
        <v>47</v>
      </c>
      <c r="B1676">
        <v>2011</v>
      </c>
      <c r="C1676" t="s">
        <v>88</v>
      </c>
      <c r="D1676" t="s">
        <v>102</v>
      </c>
      <c r="E1676" t="s">
        <v>31390</v>
      </c>
      <c r="F1676">
        <v>17</v>
      </c>
    </row>
    <row r="1677" spans="1:6" x14ac:dyDescent="0.25">
      <c r="A1677" t="s">
        <v>47</v>
      </c>
      <c r="B1677">
        <v>2011</v>
      </c>
      <c r="C1677" t="s">
        <v>88</v>
      </c>
      <c r="D1677" t="s">
        <v>107</v>
      </c>
      <c r="E1677" t="s">
        <v>31391</v>
      </c>
      <c r="F1677">
        <v>3</v>
      </c>
    </row>
    <row r="1678" spans="1:6" x14ac:dyDescent="0.25">
      <c r="A1678" t="s">
        <v>47</v>
      </c>
      <c r="B1678">
        <v>2011</v>
      </c>
      <c r="C1678" t="s">
        <v>88</v>
      </c>
      <c r="D1678" t="s">
        <v>39</v>
      </c>
      <c r="E1678" t="s">
        <v>31392</v>
      </c>
      <c r="F1678">
        <v>22</v>
      </c>
    </row>
    <row r="1679" spans="1:6" x14ac:dyDescent="0.25">
      <c r="A1679" t="s">
        <v>47</v>
      </c>
      <c r="B1679">
        <v>2011</v>
      </c>
      <c r="C1679" t="s">
        <v>88</v>
      </c>
      <c r="D1679" t="s">
        <v>103</v>
      </c>
      <c r="E1679" t="s">
        <v>31393</v>
      </c>
      <c r="F1679">
        <v>117</v>
      </c>
    </row>
    <row r="1680" spans="1:6" x14ac:dyDescent="0.25">
      <c r="A1680" t="s">
        <v>47</v>
      </c>
      <c r="B1680">
        <v>2011</v>
      </c>
      <c r="C1680" t="s">
        <v>89</v>
      </c>
      <c r="D1680" t="s">
        <v>38</v>
      </c>
      <c r="E1680" t="s">
        <v>31394</v>
      </c>
      <c r="F1680">
        <v>2</v>
      </c>
    </row>
    <row r="1681" spans="1:6" x14ac:dyDescent="0.25">
      <c r="A1681" t="s">
        <v>47</v>
      </c>
      <c r="B1681">
        <v>2011</v>
      </c>
      <c r="C1681" t="s">
        <v>89</v>
      </c>
      <c r="D1681" t="s">
        <v>102</v>
      </c>
      <c r="E1681" t="s">
        <v>31395</v>
      </c>
      <c r="F1681">
        <v>17</v>
      </c>
    </row>
    <row r="1682" spans="1:6" x14ac:dyDescent="0.25">
      <c r="A1682" t="s">
        <v>47</v>
      </c>
      <c r="B1682">
        <v>2011</v>
      </c>
      <c r="C1682" t="s">
        <v>89</v>
      </c>
      <c r="D1682" t="s">
        <v>107</v>
      </c>
      <c r="E1682" t="s">
        <v>31396</v>
      </c>
      <c r="F1682">
        <v>3</v>
      </c>
    </row>
    <row r="1683" spans="1:6" x14ac:dyDescent="0.25">
      <c r="A1683" t="s">
        <v>47</v>
      </c>
      <c r="B1683">
        <v>2011</v>
      </c>
      <c r="C1683" t="s">
        <v>89</v>
      </c>
      <c r="D1683" t="s">
        <v>39</v>
      </c>
      <c r="E1683" t="s">
        <v>31397</v>
      </c>
      <c r="F1683">
        <v>14</v>
      </c>
    </row>
    <row r="1684" spans="1:6" x14ac:dyDescent="0.25">
      <c r="A1684" t="s">
        <v>47</v>
      </c>
      <c r="B1684">
        <v>2011</v>
      </c>
      <c r="C1684" t="s">
        <v>89</v>
      </c>
      <c r="D1684" t="s">
        <v>103</v>
      </c>
      <c r="E1684" t="s">
        <v>31398</v>
      </c>
      <c r="F1684">
        <v>196</v>
      </c>
    </row>
    <row r="1685" spans="1:6" x14ac:dyDescent="0.25">
      <c r="A1685" t="s">
        <v>47</v>
      </c>
      <c r="B1685">
        <v>2012</v>
      </c>
      <c r="C1685" t="s">
        <v>91</v>
      </c>
      <c r="D1685" t="s">
        <v>38</v>
      </c>
      <c r="E1685" t="s">
        <v>31399</v>
      </c>
      <c r="F1685">
        <v>4</v>
      </c>
    </row>
    <row r="1686" spans="1:6" x14ac:dyDescent="0.25">
      <c r="A1686" t="s">
        <v>47</v>
      </c>
      <c r="B1686">
        <v>2012</v>
      </c>
      <c r="C1686" t="s">
        <v>91</v>
      </c>
      <c r="D1686" t="s">
        <v>40</v>
      </c>
      <c r="E1686" t="s">
        <v>31400</v>
      </c>
      <c r="F1686">
        <v>9</v>
      </c>
    </row>
    <row r="1687" spans="1:6" x14ac:dyDescent="0.25">
      <c r="A1687" t="s">
        <v>47</v>
      </c>
      <c r="B1687">
        <v>2012</v>
      </c>
      <c r="C1687" t="s">
        <v>91</v>
      </c>
      <c r="D1687" t="s">
        <v>102</v>
      </c>
      <c r="E1687" t="s">
        <v>31401</v>
      </c>
      <c r="F1687">
        <v>40</v>
      </c>
    </row>
    <row r="1688" spans="1:6" x14ac:dyDescent="0.25">
      <c r="A1688" t="s">
        <v>47</v>
      </c>
      <c r="B1688">
        <v>2012</v>
      </c>
      <c r="C1688" t="s">
        <v>91</v>
      </c>
      <c r="D1688" t="s">
        <v>107</v>
      </c>
      <c r="E1688" t="s">
        <v>31402</v>
      </c>
      <c r="F1688">
        <v>14</v>
      </c>
    </row>
    <row r="1689" spans="1:6" x14ac:dyDescent="0.25">
      <c r="A1689" t="s">
        <v>47</v>
      </c>
      <c r="B1689">
        <v>2012</v>
      </c>
      <c r="C1689" t="s">
        <v>91</v>
      </c>
      <c r="D1689" t="s">
        <v>39</v>
      </c>
      <c r="E1689" t="s">
        <v>31403</v>
      </c>
      <c r="F1689">
        <v>5</v>
      </c>
    </row>
    <row r="1690" spans="1:6" x14ac:dyDescent="0.25">
      <c r="A1690" t="s">
        <v>47</v>
      </c>
      <c r="B1690">
        <v>2012</v>
      </c>
      <c r="C1690" t="s">
        <v>91</v>
      </c>
      <c r="D1690" t="s">
        <v>103</v>
      </c>
      <c r="E1690" t="s">
        <v>31404</v>
      </c>
      <c r="F1690">
        <v>388</v>
      </c>
    </row>
    <row r="1691" spans="1:6" x14ac:dyDescent="0.25">
      <c r="A1691" t="s">
        <v>47</v>
      </c>
      <c r="B1691">
        <v>2012</v>
      </c>
      <c r="C1691" t="s">
        <v>90</v>
      </c>
      <c r="D1691" t="s">
        <v>40</v>
      </c>
      <c r="E1691" t="s">
        <v>31405</v>
      </c>
      <c r="F1691">
        <v>2</v>
      </c>
    </row>
    <row r="1692" spans="1:6" x14ac:dyDescent="0.25">
      <c r="A1692" t="s">
        <v>47</v>
      </c>
      <c r="B1692">
        <v>2012</v>
      </c>
      <c r="C1692" t="s">
        <v>90</v>
      </c>
      <c r="D1692" t="s">
        <v>102</v>
      </c>
      <c r="E1692" t="s">
        <v>31406</v>
      </c>
      <c r="F1692">
        <v>29</v>
      </c>
    </row>
    <row r="1693" spans="1:6" x14ac:dyDescent="0.25">
      <c r="A1693" t="s">
        <v>47</v>
      </c>
      <c r="B1693">
        <v>2012</v>
      </c>
      <c r="C1693" t="s">
        <v>90</v>
      </c>
      <c r="D1693" t="s">
        <v>107</v>
      </c>
      <c r="E1693" t="s">
        <v>31407</v>
      </c>
      <c r="F1693">
        <v>12</v>
      </c>
    </row>
    <row r="1694" spans="1:6" x14ac:dyDescent="0.25">
      <c r="A1694" t="s">
        <v>47</v>
      </c>
      <c r="B1694">
        <v>2012</v>
      </c>
      <c r="C1694" t="s">
        <v>90</v>
      </c>
      <c r="D1694" t="s">
        <v>39</v>
      </c>
      <c r="E1694" t="s">
        <v>31408</v>
      </c>
      <c r="F1694">
        <v>11</v>
      </c>
    </row>
    <row r="1695" spans="1:6" x14ac:dyDescent="0.25">
      <c r="A1695" t="s">
        <v>47</v>
      </c>
      <c r="B1695">
        <v>2012</v>
      </c>
      <c r="C1695" t="s">
        <v>90</v>
      </c>
      <c r="D1695" t="s">
        <v>103</v>
      </c>
      <c r="E1695" t="s">
        <v>31409</v>
      </c>
      <c r="F1695">
        <v>275</v>
      </c>
    </row>
    <row r="1696" spans="1:6" x14ac:dyDescent="0.25">
      <c r="A1696" t="s">
        <v>47</v>
      </c>
      <c r="B1696">
        <v>2012</v>
      </c>
      <c r="C1696" t="s">
        <v>88</v>
      </c>
      <c r="D1696" t="s">
        <v>38</v>
      </c>
      <c r="E1696" t="s">
        <v>31410</v>
      </c>
      <c r="F1696">
        <v>2</v>
      </c>
    </row>
    <row r="1697" spans="1:6" x14ac:dyDescent="0.25">
      <c r="A1697" t="s">
        <v>47</v>
      </c>
      <c r="B1697">
        <v>2012</v>
      </c>
      <c r="C1697" t="s">
        <v>88</v>
      </c>
      <c r="D1697" t="s">
        <v>40</v>
      </c>
      <c r="E1697" t="s">
        <v>31411</v>
      </c>
      <c r="F1697">
        <v>6</v>
      </c>
    </row>
    <row r="1698" spans="1:6" x14ac:dyDescent="0.25">
      <c r="A1698" t="s">
        <v>47</v>
      </c>
      <c r="B1698">
        <v>2012</v>
      </c>
      <c r="C1698" t="s">
        <v>88</v>
      </c>
      <c r="D1698" t="s">
        <v>102</v>
      </c>
      <c r="E1698" t="s">
        <v>31412</v>
      </c>
      <c r="F1698">
        <v>12</v>
      </c>
    </row>
    <row r="1699" spans="1:6" x14ac:dyDescent="0.25">
      <c r="A1699" t="s">
        <v>47</v>
      </c>
      <c r="B1699">
        <v>2012</v>
      </c>
      <c r="C1699" t="s">
        <v>88</v>
      </c>
      <c r="D1699" t="s">
        <v>107</v>
      </c>
      <c r="E1699" t="s">
        <v>31413</v>
      </c>
      <c r="F1699">
        <v>8</v>
      </c>
    </row>
    <row r="1700" spans="1:6" x14ac:dyDescent="0.25">
      <c r="A1700" t="s">
        <v>47</v>
      </c>
      <c r="B1700">
        <v>2012</v>
      </c>
      <c r="C1700" t="s">
        <v>88</v>
      </c>
      <c r="D1700" t="s">
        <v>39</v>
      </c>
      <c r="E1700" t="s">
        <v>31414</v>
      </c>
      <c r="F1700">
        <v>17</v>
      </c>
    </row>
    <row r="1701" spans="1:6" x14ac:dyDescent="0.25">
      <c r="A1701" t="s">
        <v>47</v>
      </c>
      <c r="B1701">
        <v>2012</v>
      </c>
      <c r="C1701" t="s">
        <v>88</v>
      </c>
      <c r="D1701" t="s">
        <v>103</v>
      </c>
      <c r="E1701" t="s">
        <v>31415</v>
      </c>
      <c r="F1701">
        <v>102</v>
      </c>
    </row>
    <row r="1702" spans="1:6" x14ac:dyDescent="0.25">
      <c r="A1702" t="s">
        <v>47</v>
      </c>
      <c r="B1702">
        <v>2012</v>
      </c>
      <c r="C1702" t="s">
        <v>89</v>
      </c>
      <c r="D1702" t="s">
        <v>38</v>
      </c>
      <c r="E1702" t="s">
        <v>31416</v>
      </c>
      <c r="F1702">
        <v>2</v>
      </c>
    </row>
    <row r="1703" spans="1:6" x14ac:dyDescent="0.25">
      <c r="A1703" t="s">
        <v>47</v>
      </c>
      <c r="B1703">
        <v>2012</v>
      </c>
      <c r="C1703" t="s">
        <v>89</v>
      </c>
      <c r="D1703" t="s">
        <v>40</v>
      </c>
      <c r="E1703" t="s">
        <v>31417</v>
      </c>
      <c r="F1703">
        <v>5</v>
      </c>
    </row>
    <row r="1704" spans="1:6" x14ac:dyDescent="0.25">
      <c r="A1704" t="s">
        <v>47</v>
      </c>
      <c r="B1704">
        <v>2012</v>
      </c>
      <c r="C1704" t="s">
        <v>89</v>
      </c>
      <c r="D1704" t="s">
        <v>102</v>
      </c>
      <c r="E1704" t="s">
        <v>31418</v>
      </c>
      <c r="F1704">
        <v>18</v>
      </c>
    </row>
    <row r="1705" spans="1:6" x14ac:dyDescent="0.25">
      <c r="A1705" t="s">
        <v>47</v>
      </c>
      <c r="B1705">
        <v>2012</v>
      </c>
      <c r="C1705" t="s">
        <v>89</v>
      </c>
      <c r="D1705" t="s">
        <v>107</v>
      </c>
      <c r="E1705" t="s">
        <v>31419</v>
      </c>
      <c r="F1705">
        <v>8</v>
      </c>
    </row>
    <row r="1706" spans="1:6" x14ac:dyDescent="0.25">
      <c r="A1706" t="s">
        <v>47</v>
      </c>
      <c r="B1706">
        <v>2012</v>
      </c>
      <c r="C1706" t="s">
        <v>89</v>
      </c>
      <c r="D1706" t="s">
        <v>39</v>
      </c>
      <c r="E1706" t="s">
        <v>31420</v>
      </c>
      <c r="F1706">
        <v>10</v>
      </c>
    </row>
    <row r="1707" spans="1:6" x14ac:dyDescent="0.25">
      <c r="A1707" t="s">
        <v>47</v>
      </c>
      <c r="B1707">
        <v>2012</v>
      </c>
      <c r="C1707" t="s">
        <v>89</v>
      </c>
      <c r="D1707" t="s">
        <v>103</v>
      </c>
      <c r="E1707" t="s">
        <v>31421</v>
      </c>
      <c r="F1707">
        <v>173</v>
      </c>
    </row>
    <row r="1708" spans="1:6" x14ac:dyDescent="0.25">
      <c r="A1708" t="s">
        <v>47</v>
      </c>
      <c r="B1708">
        <v>2013</v>
      </c>
      <c r="C1708" t="s">
        <v>91</v>
      </c>
      <c r="D1708" t="s">
        <v>38</v>
      </c>
      <c r="E1708" t="s">
        <v>31422</v>
      </c>
      <c r="F1708">
        <v>3</v>
      </c>
    </row>
    <row r="1709" spans="1:6" x14ac:dyDescent="0.25">
      <c r="A1709" t="s">
        <v>47</v>
      </c>
      <c r="B1709">
        <v>2013</v>
      </c>
      <c r="C1709" t="s">
        <v>91</v>
      </c>
      <c r="D1709" t="s">
        <v>40</v>
      </c>
      <c r="E1709" t="s">
        <v>31423</v>
      </c>
      <c r="F1709">
        <v>14</v>
      </c>
    </row>
    <row r="1710" spans="1:6" x14ac:dyDescent="0.25">
      <c r="A1710" t="s">
        <v>47</v>
      </c>
      <c r="B1710">
        <v>2013</v>
      </c>
      <c r="C1710" t="s">
        <v>91</v>
      </c>
      <c r="D1710" t="s">
        <v>102</v>
      </c>
      <c r="E1710" t="s">
        <v>31424</v>
      </c>
      <c r="F1710">
        <v>34</v>
      </c>
    </row>
    <row r="1711" spans="1:6" x14ac:dyDescent="0.25">
      <c r="A1711" t="s">
        <v>47</v>
      </c>
      <c r="B1711">
        <v>2013</v>
      </c>
      <c r="C1711" t="s">
        <v>91</v>
      </c>
      <c r="D1711" t="s">
        <v>107</v>
      </c>
      <c r="E1711" t="s">
        <v>31425</v>
      </c>
      <c r="F1711">
        <v>11</v>
      </c>
    </row>
    <row r="1712" spans="1:6" x14ac:dyDescent="0.25">
      <c r="A1712" t="s">
        <v>47</v>
      </c>
      <c r="B1712">
        <v>2013</v>
      </c>
      <c r="C1712" t="s">
        <v>91</v>
      </c>
      <c r="D1712" t="s">
        <v>39</v>
      </c>
      <c r="E1712" t="s">
        <v>31426</v>
      </c>
      <c r="F1712">
        <v>7</v>
      </c>
    </row>
    <row r="1713" spans="1:6" x14ac:dyDescent="0.25">
      <c r="A1713" t="s">
        <v>47</v>
      </c>
      <c r="B1713">
        <v>2013</v>
      </c>
      <c r="C1713" t="s">
        <v>91</v>
      </c>
      <c r="D1713" t="s">
        <v>103</v>
      </c>
      <c r="E1713" t="s">
        <v>31427</v>
      </c>
      <c r="F1713">
        <v>388</v>
      </c>
    </row>
    <row r="1714" spans="1:6" x14ac:dyDescent="0.25">
      <c r="A1714" t="s">
        <v>47</v>
      </c>
      <c r="B1714">
        <v>2013</v>
      </c>
      <c r="C1714" t="s">
        <v>90</v>
      </c>
      <c r="D1714" t="s">
        <v>38</v>
      </c>
      <c r="E1714" t="s">
        <v>31428</v>
      </c>
      <c r="F1714">
        <v>2</v>
      </c>
    </row>
    <row r="1715" spans="1:6" x14ac:dyDescent="0.25">
      <c r="A1715" t="s">
        <v>47</v>
      </c>
      <c r="B1715">
        <v>2013</v>
      </c>
      <c r="C1715" t="s">
        <v>90</v>
      </c>
      <c r="D1715" t="s">
        <v>40</v>
      </c>
      <c r="E1715" t="s">
        <v>31429</v>
      </c>
      <c r="F1715">
        <v>7</v>
      </c>
    </row>
    <row r="1716" spans="1:6" x14ac:dyDescent="0.25">
      <c r="A1716" t="s">
        <v>47</v>
      </c>
      <c r="B1716">
        <v>2013</v>
      </c>
      <c r="C1716" t="s">
        <v>90</v>
      </c>
      <c r="D1716" t="s">
        <v>102</v>
      </c>
      <c r="E1716" t="s">
        <v>31430</v>
      </c>
      <c r="F1716">
        <v>30</v>
      </c>
    </row>
    <row r="1717" spans="1:6" x14ac:dyDescent="0.25">
      <c r="A1717" t="s">
        <v>47</v>
      </c>
      <c r="B1717">
        <v>2013</v>
      </c>
      <c r="C1717" t="s">
        <v>90</v>
      </c>
      <c r="D1717" t="s">
        <v>107</v>
      </c>
      <c r="E1717" t="s">
        <v>31431</v>
      </c>
      <c r="F1717">
        <v>15</v>
      </c>
    </row>
    <row r="1718" spans="1:6" x14ac:dyDescent="0.25">
      <c r="A1718" t="s">
        <v>47</v>
      </c>
      <c r="B1718">
        <v>2013</v>
      </c>
      <c r="C1718" t="s">
        <v>90</v>
      </c>
      <c r="D1718" t="s">
        <v>39</v>
      </c>
      <c r="E1718" t="s">
        <v>31432</v>
      </c>
      <c r="F1718">
        <v>8</v>
      </c>
    </row>
    <row r="1719" spans="1:6" x14ac:dyDescent="0.25">
      <c r="A1719" t="s">
        <v>47</v>
      </c>
      <c r="B1719">
        <v>2013</v>
      </c>
      <c r="C1719" t="s">
        <v>90</v>
      </c>
      <c r="D1719" t="s">
        <v>103</v>
      </c>
      <c r="E1719" t="s">
        <v>31433</v>
      </c>
      <c r="F1719">
        <v>263</v>
      </c>
    </row>
    <row r="1720" spans="1:6" x14ac:dyDescent="0.25">
      <c r="A1720" t="s">
        <v>47</v>
      </c>
      <c r="B1720">
        <v>2013</v>
      </c>
      <c r="C1720" t="s">
        <v>88</v>
      </c>
      <c r="D1720" t="s">
        <v>40</v>
      </c>
      <c r="E1720" t="s">
        <v>31434</v>
      </c>
      <c r="F1720">
        <v>1</v>
      </c>
    </row>
    <row r="1721" spans="1:6" x14ac:dyDescent="0.25">
      <c r="A1721" t="s">
        <v>47</v>
      </c>
      <c r="B1721">
        <v>2013</v>
      </c>
      <c r="C1721" t="s">
        <v>88</v>
      </c>
      <c r="D1721" t="s">
        <v>102</v>
      </c>
      <c r="E1721" t="s">
        <v>31435</v>
      </c>
      <c r="F1721">
        <v>13</v>
      </c>
    </row>
    <row r="1722" spans="1:6" x14ac:dyDescent="0.25">
      <c r="A1722" t="s">
        <v>47</v>
      </c>
      <c r="B1722">
        <v>2013</v>
      </c>
      <c r="C1722" t="s">
        <v>88</v>
      </c>
      <c r="D1722" t="s">
        <v>107</v>
      </c>
      <c r="E1722" t="s">
        <v>31436</v>
      </c>
      <c r="F1722">
        <v>5</v>
      </c>
    </row>
    <row r="1723" spans="1:6" x14ac:dyDescent="0.25">
      <c r="A1723" t="s">
        <v>47</v>
      </c>
      <c r="B1723">
        <v>2013</v>
      </c>
      <c r="C1723" t="s">
        <v>88</v>
      </c>
      <c r="D1723" t="s">
        <v>39</v>
      </c>
      <c r="E1723" t="s">
        <v>31437</v>
      </c>
      <c r="F1723">
        <v>9</v>
      </c>
    </row>
    <row r="1724" spans="1:6" x14ac:dyDescent="0.25">
      <c r="A1724" t="s">
        <v>47</v>
      </c>
      <c r="B1724">
        <v>2013</v>
      </c>
      <c r="C1724" t="s">
        <v>88</v>
      </c>
      <c r="D1724" t="s">
        <v>103</v>
      </c>
      <c r="E1724" t="s">
        <v>31438</v>
      </c>
      <c r="F1724">
        <v>110</v>
      </c>
    </row>
    <row r="1725" spans="1:6" x14ac:dyDescent="0.25">
      <c r="A1725" t="s">
        <v>47</v>
      </c>
      <c r="B1725">
        <v>2013</v>
      </c>
      <c r="C1725" t="s">
        <v>89</v>
      </c>
      <c r="D1725" t="s">
        <v>38</v>
      </c>
      <c r="E1725" t="s">
        <v>31439</v>
      </c>
      <c r="F1725">
        <v>1</v>
      </c>
    </row>
    <row r="1726" spans="1:6" x14ac:dyDescent="0.25">
      <c r="A1726" t="s">
        <v>47</v>
      </c>
      <c r="B1726">
        <v>2013</v>
      </c>
      <c r="C1726" t="s">
        <v>89</v>
      </c>
      <c r="D1726" t="s">
        <v>40</v>
      </c>
      <c r="E1726" t="s">
        <v>31440</v>
      </c>
      <c r="F1726">
        <v>6</v>
      </c>
    </row>
    <row r="1727" spans="1:6" x14ac:dyDescent="0.25">
      <c r="A1727" t="s">
        <v>47</v>
      </c>
      <c r="B1727">
        <v>2013</v>
      </c>
      <c r="C1727" t="s">
        <v>89</v>
      </c>
      <c r="D1727" t="s">
        <v>102</v>
      </c>
      <c r="E1727" t="s">
        <v>31441</v>
      </c>
      <c r="F1727">
        <v>13</v>
      </c>
    </row>
    <row r="1728" spans="1:6" x14ac:dyDescent="0.25">
      <c r="A1728" t="s">
        <v>47</v>
      </c>
      <c r="B1728">
        <v>2013</v>
      </c>
      <c r="C1728" t="s">
        <v>89</v>
      </c>
      <c r="D1728" t="s">
        <v>107</v>
      </c>
      <c r="E1728" t="s">
        <v>31442</v>
      </c>
      <c r="F1728">
        <v>9</v>
      </c>
    </row>
    <row r="1729" spans="1:6" x14ac:dyDescent="0.25">
      <c r="A1729" t="s">
        <v>47</v>
      </c>
      <c r="B1729">
        <v>2013</v>
      </c>
      <c r="C1729" t="s">
        <v>89</v>
      </c>
      <c r="D1729" t="s">
        <v>39</v>
      </c>
      <c r="E1729" t="s">
        <v>31443</v>
      </c>
      <c r="F1729">
        <v>13</v>
      </c>
    </row>
    <row r="1730" spans="1:6" x14ac:dyDescent="0.25">
      <c r="A1730" t="s">
        <v>47</v>
      </c>
      <c r="B1730">
        <v>2013</v>
      </c>
      <c r="C1730" t="s">
        <v>89</v>
      </c>
      <c r="D1730" t="s">
        <v>103</v>
      </c>
      <c r="E1730" t="s">
        <v>31444</v>
      </c>
      <c r="F1730">
        <v>161</v>
      </c>
    </row>
    <row r="1731" spans="1:6" x14ac:dyDescent="0.25">
      <c r="A1731" t="s">
        <v>47</v>
      </c>
      <c r="B1731">
        <v>2014</v>
      </c>
      <c r="C1731" t="s">
        <v>91</v>
      </c>
      <c r="D1731" t="s">
        <v>38</v>
      </c>
      <c r="E1731" t="s">
        <v>31445</v>
      </c>
      <c r="F1731">
        <v>3</v>
      </c>
    </row>
    <row r="1732" spans="1:6" x14ac:dyDescent="0.25">
      <c r="A1732" t="s">
        <v>47</v>
      </c>
      <c r="B1732">
        <v>2014</v>
      </c>
      <c r="C1732" t="s">
        <v>91</v>
      </c>
      <c r="D1732" t="s">
        <v>40</v>
      </c>
      <c r="E1732" t="s">
        <v>31446</v>
      </c>
      <c r="F1732">
        <v>9</v>
      </c>
    </row>
    <row r="1733" spans="1:6" x14ac:dyDescent="0.25">
      <c r="A1733" t="s">
        <v>47</v>
      </c>
      <c r="B1733">
        <v>2014</v>
      </c>
      <c r="C1733" t="s">
        <v>91</v>
      </c>
      <c r="D1733" t="s">
        <v>102</v>
      </c>
      <c r="E1733" t="s">
        <v>31447</v>
      </c>
      <c r="F1733">
        <v>26</v>
      </c>
    </row>
    <row r="1734" spans="1:6" x14ac:dyDescent="0.25">
      <c r="A1734" t="s">
        <v>47</v>
      </c>
      <c r="B1734">
        <v>2014</v>
      </c>
      <c r="C1734" t="s">
        <v>91</v>
      </c>
      <c r="D1734" t="s">
        <v>107</v>
      </c>
      <c r="E1734" t="s">
        <v>31448</v>
      </c>
      <c r="F1734">
        <v>12</v>
      </c>
    </row>
    <row r="1735" spans="1:6" x14ac:dyDescent="0.25">
      <c r="A1735" t="s">
        <v>47</v>
      </c>
      <c r="B1735">
        <v>2014</v>
      </c>
      <c r="C1735" t="s">
        <v>91</v>
      </c>
      <c r="D1735" t="s">
        <v>39</v>
      </c>
      <c r="E1735" t="s">
        <v>31449</v>
      </c>
      <c r="F1735">
        <v>2</v>
      </c>
    </row>
    <row r="1736" spans="1:6" x14ac:dyDescent="0.25">
      <c r="A1736" t="s">
        <v>47</v>
      </c>
      <c r="B1736">
        <v>2014</v>
      </c>
      <c r="C1736" t="s">
        <v>91</v>
      </c>
      <c r="D1736" t="s">
        <v>103</v>
      </c>
      <c r="E1736" t="s">
        <v>31450</v>
      </c>
      <c r="F1736">
        <v>407</v>
      </c>
    </row>
    <row r="1737" spans="1:6" x14ac:dyDescent="0.25">
      <c r="A1737" t="s">
        <v>47</v>
      </c>
      <c r="B1737">
        <v>2014</v>
      </c>
      <c r="C1737" t="s">
        <v>90</v>
      </c>
      <c r="D1737" t="s">
        <v>38</v>
      </c>
      <c r="E1737" t="s">
        <v>31451</v>
      </c>
      <c r="F1737">
        <v>8</v>
      </c>
    </row>
    <row r="1738" spans="1:6" x14ac:dyDescent="0.25">
      <c r="A1738" t="s">
        <v>47</v>
      </c>
      <c r="B1738">
        <v>2014</v>
      </c>
      <c r="C1738" t="s">
        <v>90</v>
      </c>
      <c r="D1738" t="s">
        <v>40</v>
      </c>
      <c r="E1738" t="s">
        <v>31452</v>
      </c>
      <c r="F1738">
        <v>7</v>
      </c>
    </row>
    <row r="1739" spans="1:6" x14ac:dyDescent="0.25">
      <c r="A1739" t="s">
        <v>47</v>
      </c>
      <c r="B1739">
        <v>2014</v>
      </c>
      <c r="C1739" t="s">
        <v>90</v>
      </c>
      <c r="D1739" t="s">
        <v>102</v>
      </c>
      <c r="E1739" t="s">
        <v>31453</v>
      </c>
      <c r="F1739">
        <v>19</v>
      </c>
    </row>
    <row r="1740" spans="1:6" x14ac:dyDescent="0.25">
      <c r="A1740" t="s">
        <v>47</v>
      </c>
      <c r="B1740">
        <v>2014</v>
      </c>
      <c r="C1740" t="s">
        <v>90</v>
      </c>
      <c r="D1740" t="s">
        <v>107</v>
      </c>
      <c r="E1740" t="s">
        <v>31454</v>
      </c>
      <c r="F1740">
        <v>16</v>
      </c>
    </row>
    <row r="1741" spans="1:6" x14ac:dyDescent="0.25">
      <c r="A1741" t="s">
        <v>47</v>
      </c>
      <c r="B1741">
        <v>2014</v>
      </c>
      <c r="C1741" t="s">
        <v>90</v>
      </c>
      <c r="D1741" t="s">
        <v>39</v>
      </c>
      <c r="E1741" t="s">
        <v>31455</v>
      </c>
      <c r="F1741">
        <v>9</v>
      </c>
    </row>
    <row r="1742" spans="1:6" x14ac:dyDescent="0.25">
      <c r="A1742" t="s">
        <v>47</v>
      </c>
      <c r="B1742">
        <v>2014</v>
      </c>
      <c r="C1742" t="s">
        <v>90</v>
      </c>
      <c r="D1742" t="s">
        <v>103</v>
      </c>
      <c r="E1742" t="s">
        <v>31456</v>
      </c>
      <c r="F1742">
        <v>269</v>
      </c>
    </row>
    <row r="1743" spans="1:6" x14ac:dyDescent="0.25">
      <c r="A1743" t="s">
        <v>47</v>
      </c>
      <c r="B1743">
        <v>2014</v>
      </c>
      <c r="C1743" t="s">
        <v>88</v>
      </c>
      <c r="D1743" t="s">
        <v>38</v>
      </c>
      <c r="E1743" t="s">
        <v>31457</v>
      </c>
      <c r="F1743">
        <v>3</v>
      </c>
    </row>
    <row r="1744" spans="1:6" x14ac:dyDescent="0.25">
      <c r="A1744" t="s">
        <v>47</v>
      </c>
      <c r="B1744">
        <v>2014</v>
      </c>
      <c r="C1744" t="s">
        <v>88</v>
      </c>
      <c r="D1744" t="s">
        <v>40</v>
      </c>
      <c r="E1744" t="s">
        <v>31458</v>
      </c>
      <c r="F1744">
        <v>10</v>
      </c>
    </row>
    <row r="1745" spans="1:6" x14ac:dyDescent="0.25">
      <c r="A1745" t="s">
        <v>47</v>
      </c>
      <c r="B1745">
        <v>2014</v>
      </c>
      <c r="C1745" t="s">
        <v>88</v>
      </c>
      <c r="D1745" t="s">
        <v>102</v>
      </c>
      <c r="E1745" t="s">
        <v>31459</v>
      </c>
      <c r="F1745">
        <v>11</v>
      </c>
    </row>
    <row r="1746" spans="1:6" x14ac:dyDescent="0.25">
      <c r="A1746" t="s">
        <v>47</v>
      </c>
      <c r="B1746">
        <v>2014</v>
      </c>
      <c r="C1746" t="s">
        <v>88</v>
      </c>
      <c r="D1746" t="s">
        <v>107</v>
      </c>
      <c r="E1746" t="s">
        <v>31460</v>
      </c>
      <c r="F1746">
        <v>3</v>
      </c>
    </row>
    <row r="1747" spans="1:6" x14ac:dyDescent="0.25">
      <c r="A1747" t="s">
        <v>47</v>
      </c>
      <c r="B1747">
        <v>2014</v>
      </c>
      <c r="C1747" t="s">
        <v>88</v>
      </c>
      <c r="D1747" t="s">
        <v>39</v>
      </c>
      <c r="E1747" t="s">
        <v>31461</v>
      </c>
      <c r="F1747">
        <v>12</v>
      </c>
    </row>
    <row r="1748" spans="1:6" x14ac:dyDescent="0.25">
      <c r="A1748" t="s">
        <v>47</v>
      </c>
      <c r="B1748">
        <v>2014</v>
      </c>
      <c r="C1748" t="s">
        <v>88</v>
      </c>
      <c r="D1748" t="s">
        <v>103</v>
      </c>
      <c r="E1748" t="s">
        <v>31462</v>
      </c>
      <c r="F1748">
        <v>98</v>
      </c>
    </row>
    <row r="1749" spans="1:6" x14ac:dyDescent="0.25">
      <c r="A1749" t="s">
        <v>47</v>
      </c>
      <c r="B1749">
        <v>2014</v>
      </c>
      <c r="C1749" t="s">
        <v>89</v>
      </c>
      <c r="D1749" t="s">
        <v>38</v>
      </c>
      <c r="E1749" t="s">
        <v>31463</v>
      </c>
      <c r="F1749">
        <v>4</v>
      </c>
    </row>
    <row r="1750" spans="1:6" x14ac:dyDescent="0.25">
      <c r="A1750" t="s">
        <v>47</v>
      </c>
      <c r="B1750">
        <v>2014</v>
      </c>
      <c r="C1750" t="s">
        <v>89</v>
      </c>
      <c r="D1750" t="s">
        <v>40</v>
      </c>
      <c r="E1750" t="s">
        <v>31464</v>
      </c>
      <c r="F1750">
        <v>4</v>
      </c>
    </row>
    <row r="1751" spans="1:6" x14ac:dyDescent="0.25">
      <c r="A1751" t="s">
        <v>47</v>
      </c>
      <c r="B1751">
        <v>2014</v>
      </c>
      <c r="C1751" t="s">
        <v>89</v>
      </c>
      <c r="D1751" t="s">
        <v>102</v>
      </c>
      <c r="E1751" t="s">
        <v>31465</v>
      </c>
      <c r="F1751">
        <v>13</v>
      </c>
    </row>
    <row r="1752" spans="1:6" x14ac:dyDescent="0.25">
      <c r="A1752" t="s">
        <v>47</v>
      </c>
      <c r="B1752">
        <v>2014</v>
      </c>
      <c r="C1752" t="s">
        <v>89</v>
      </c>
      <c r="D1752" t="s">
        <v>107</v>
      </c>
      <c r="E1752" t="s">
        <v>31466</v>
      </c>
      <c r="F1752">
        <v>8</v>
      </c>
    </row>
    <row r="1753" spans="1:6" x14ac:dyDescent="0.25">
      <c r="A1753" t="s">
        <v>47</v>
      </c>
      <c r="B1753">
        <v>2014</v>
      </c>
      <c r="C1753" t="s">
        <v>89</v>
      </c>
      <c r="D1753" t="s">
        <v>39</v>
      </c>
      <c r="E1753" t="s">
        <v>31467</v>
      </c>
      <c r="F1753">
        <v>5</v>
      </c>
    </row>
    <row r="1754" spans="1:6" x14ac:dyDescent="0.25">
      <c r="A1754" t="s">
        <v>47</v>
      </c>
      <c r="B1754">
        <v>2014</v>
      </c>
      <c r="C1754" t="s">
        <v>89</v>
      </c>
      <c r="D1754" t="s">
        <v>103</v>
      </c>
      <c r="E1754" t="s">
        <v>31468</v>
      </c>
      <c r="F1754">
        <v>172</v>
      </c>
    </row>
    <row r="1755" spans="1:6" x14ac:dyDescent="0.25">
      <c r="A1755" t="s">
        <v>94</v>
      </c>
      <c r="B1755">
        <v>2010</v>
      </c>
      <c r="C1755" t="s">
        <v>91</v>
      </c>
      <c r="D1755" t="s">
        <v>38</v>
      </c>
      <c r="E1755" t="s">
        <v>31469</v>
      </c>
      <c r="F1755">
        <v>2</v>
      </c>
    </row>
    <row r="1756" spans="1:6" x14ac:dyDescent="0.25">
      <c r="A1756" t="s">
        <v>94</v>
      </c>
      <c r="B1756">
        <v>2010</v>
      </c>
      <c r="C1756" t="s">
        <v>91</v>
      </c>
      <c r="D1756" t="s">
        <v>40</v>
      </c>
      <c r="E1756" t="s">
        <v>31470</v>
      </c>
      <c r="F1756">
        <v>3</v>
      </c>
    </row>
    <row r="1757" spans="1:6" x14ac:dyDescent="0.25">
      <c r="A1757" t="s">
        <v>94</v>
      </c>
      <c r="B1757">
        <v>2010</v>
      </c>
      <c r="C1757" t="s">
        <v>91</v>
      </c>
      <c r="D1757" t="s">
        <v>102</v>
      </c>
      <c r="E1757" t="s">
        <v>31471</v>
      </c>
      <c r="F1757">
        <v>33</v>
      </c>
    </row>
    <row r="1758" spans="1:6" x14ac:dyDescent="0.25">
      <c r="A1758" t="s">
        <v>94</v>
      </c>
      <c r="B1758">
        <v>2010</v>
      </c>
      <c r="C1758" t="s">
        <v>91</v>
      </c>
      <c r="D1758" t="s">
        <v>107</v>
      </c>
      <c r="E1758" t="s">
        <v>31472</v>
      </c>
      <c r="F1758">
        <v>32</v>
      </c>
    </row>
    <row r="1759" spans="1:6" x14ac:dyDescent="0.25">
      <c r="A1759" t="s">
        <v>94</v>
      </c>
      <c r="B1759">
        <v>2010</v>
      </c>
      <c r="C1759" t="s">
        <v>91</v>
      </c>
      <c r="D1759" t="s">
        <v>39</v>
      </c>
      <c r="E1759" t="s">
        <v>31473</v>
      </c>
      <c r="F1759">
        <v>18</v>
      </c>
    </row>
    <row r="1760" spans="1:6" x14ac:dyDescent="0.25">
      <c r="A1760" t="s">
        <v>94</v>
      </c>
      <c r="B1760">
        <v>2010</v>
      </c>
      <c r="C1760" t="s">
        <v>91</v>
      </c>
      <c r="D1760" t="s">
        <v>103</v>
      </c>
      <c r="E1760" t="s">
        <v>31474</v>
      </c>
      <c r="F1760">
        <v>296</v>
      </c>
    </row>
    <row r="1761" spans="1:6" x14ac:dyDescent="0.25">
      <c r="A1761" t="s">
        <v>94</v>
      </c>
      <c r="B1761">
        <v>2010</v>
      </c>
      <c r="C1761" t="s">
        <v>90</v>
      </c>
      <c r="D1761" t="s">
        <v>38</v>
      </c>
      <c r="E1761" t="s">
        <v>31475</v>
      </c>
      <c r="F1761">
        <v>5</v>
      </c>
    </row>
    <row r="1762" spans="1:6" x14ac:dyDescent="0.25">
      <c r="A1762" t="s">
        <v>94</v>
      </c>
      <c r="B1762">
        <v>2010</v>
      </c>
      <c r="C1762" t="s">
        <v>90</v>
      </c>
      <c r="D1762" t="s">
        <v>40</v>
      </c>
      <c r="E1762" t="s">
        <v>31476</v>
      </c>
      <c r="F1762">
        <v>4</v>
      </c>
    </row>
    <row r="1763" spans="1:6" x14ac:dyDescent="0.25">
      <c r="A1763" t="s">
        <v>94</v>
      </c>
      <c r="B1763">
        <v>2010</v>
      </c>
      <c r="C1763" t="s">
        <v>90</v>
      </c>
      <c r="D1763" t="s">
        <v>102</v>
      </c>
      <c r="E1763" t="s">
        <v>31477</v>
      </c>
      <c r="F1763">
        <v>10</v>
      </c>
    </row>
    <row r="1764" spans="1:6" x14ac:dyDescent="0.25">
      <c r="A1764" t="s">
        <v>94</v>
      </c>
      <c r="B1764">
        <v>2010</v>
      </c>
      <c r="C1764" t="s">
        <v>90</v>
      </c>
      <c r="D1764" t="s">
        <v>107</v>
      </c>
      <c r="E1764" t="s">
        <v>31478</v>
      </c>
      <c r="F1764">
        <v>16</v>
      </c>
    </row>
    <row r="1765" spans="1:6" x14ac:dyDescent="0.25">
      <c r="A1765" t="s">
        <v>94</v>
      </c>
      <c r="B1765">
        <v>2010</v>
      </c>
      <c r="C1765" t="s">
        <v>90</v>
      </c>
      <c r="D1765" t="s">
        <v>39</v>
      </c>
      <c r="E1765" t="s">
        <v>31479</v>
      </c>
      <c r="F1765">
        <v>22</v>
      </c>
    </row>
    <row r="1766" spans="1:6" x14ac:dyDescent="0.25">
      <c r="A1766" t="s">
        <v>94</v>
      </c>
      <c r="B1766">
        <v>2010</v>
      </c>
      <c r="C1766" t="s">
        <v>90</v>
      </c>
      <c r="D1766" t="s">
        <v>103</v>
      </c>
      <c r="E1766" t="s">
        <v>31480</v>
      </c>
      <c r="F1766">
        <v>73</v>
      </c>
    </row>
    <row r="1767" spans="1:6" x14ac:dyDescent="0.25">
      <c r="A1767" t="s">
        <v>94</v>
      </c>
      <c r="B1767">
        <v>2010</v>
      </c>
      <c r="C1767" t="s">
        <v>88</v>
      </c>
      <c r="D1767" t="s">
        <v>40</v>
      </c>
      <c r="E1767" t="s">
        <v>31481</v>
      </c>
      <c r="F1767">
        <v>2</v>
      </c>
    </row>
    <row r="1768" spans="1:6" x14ac:dyDescent="0.25">
      <c r="A1768" t="s">
        <v>94</v>
      </c>
      <c r="B1768">
        <v>2010</v>
      </c>
      <c r="C1768" t="s">
        <v>88</v>
      </c>
      <c r="D1768" t="s">
        <v>102</v>
      </c>
      <c r="E1768" t="s">
        <v>31482</v>
      </c>
      <c r="F1768">
        <v>2</v>
      </c>
    </row>
    <row r="1769" spans="1:6" x14ac:dyDescent="0.25">
      <c r="A1769" t="s">
        <v>94</v>
      </c>
      <c r="B1769">
        <v>2010</v>
      </c>
      <c r="C1769" t="s">
        <v>88</v>
      </c>
      <c r="D1769" t="s">
        <v>39</v>
      </c>
      <c r="E1769" t="s">
        <v>31483</v>
      </c>
      <c r="F1769">
        <v>7</v>
      </c>
    </row>
    <row r="1770" spans="1:6" x14ac:dyDescent="0.25">
      <c r="A1770" t="s">
        <v>94</v>
      </c>
      <c r="B1770">
        <v>2010</v>
      </c>
      <c r="C1770" t="s">
        <v>88</v>
      </c>
      <c r="D1770" t="s">
        <v>103</v>
      </c>
      <c r="E1770" t="s">
        <v>31484</v>
      </c>
      <c r="F1770">
        <v>5</v>
      </c>
    </row>
    <row r="1771" spans="1:6" x14ac:dyDescent="0.25">
      <c r="A1771" t="s">
        <v>94</v>
      </c>
      <c r="B1771">
        <v>2010</v>
      </c>
      <c r="C1771" t="s">
        <v>89</v>
      </c>
      <c r="D1771" t="s">
        <v>38</v>
      </c>
      <c r="E1771" t="s">
        <v>31485</v>
      </c>
      <c r="F1771">
        <v>4</v>
      </c>
    </row>
    <row r="1772" spans="1:6" x14ac:dyDescent="0.25">
      <c r="A1772" t="s">
        <v>94</v>
      </c>
      <c r="B1772">
        <v>2010</v>
      </c>
      <c r="C1772" t="s">
        <v>89</v>
      </c>
      <c r="D1772" t="s">
        <v>102</v>
      </c>
      <c r="E1772" t="s">
        <v>31486</v>
      </c>
      <c r="F1772">
        <v>6</v>
      </c>
    </row>
    <row r="1773" spans="1:6" x14ac:dyDescent="0.25">
      <c r="A1773" t="s">
        <v>94</v>
      </c>
      <c r="B1773">
        <v>2010</v>
      </c>
      <c r="C1773" t="s">
        <v>89</v>
      </c>
      <c r="D1773" t="s">
        <v>107</v>
      </c>
      <c r="E1773" t="s">
        <v>31487</v>
      </c>
      <c r="F1773">
        <v>9</v>
      </c>
    </row>
    <row r="1774" spans="1:6" x14ac:dyDescent="0.25">
      <c r="A1774" t="s">
        <v>94</v>
      </c>
      <c r="B1774">
        <v>2010</v>
      </c>
      <c r="C1774" t="s">
        <v>89</v>
      </c>
      <c r="D1774" t="s">
        <v>39</v>
      </c>
      <c r="E1774" t="s">
        <v>31488</v>
      </c>
      <c r="F1774">
        <v>14</v>
      </c>
    </row>
    <row r="1775" spans="1:6" x14ac:dyDescent="0.25">
      <c r="A1775" t="s">
        <v>94</v>
      </c>
      <c r="B1775">
        <v>2010</v>
      </c>
      <c r="C1775" t="s">
        <v>89</v>
      </c>
      <c r="D1775" t="s">
        <v>103</v>
      </c>
      <c r="E1775" t="s">
        <v>31489</v>
      </c>
      <c r="F1775">
        <v>40</v>
      </c>
    </row>
    <row r="1776" spans="1:6" x14ac:dyDescent="0.25">
      <c r="A1776" t="s">
        <v>94</v>
      </c>
      <c r="B1776">
        <v>2011</v>
      </c>
      <c r="C1776" t="s">
        <v>91</v>
      </c>
      <c r="D1776" t="s">
        <v>40</v>
      </c>
      <c r="E1776" t="s">
        <v>31490</v>
      </c>
      <c r="F1776">
        <v>1</v>
      </c>
    </row>
    <row r="1777" spans="1:6" x14ac:dyDescent="0.25">
      <c r="A1777" t="s">
        <v>94</v>
      </c>
      <c r="B1777">
        <v>2011</v>
      </c>
      <c r="C1777" t="s">
        <v>91</v>
      </c>
      <c r="D1777" t="s">
        <v>102</v>
      </c>
      <c r="E1777" t="s">
        <v>31491</v>
      </c>
      <c r="F1777">
        <v>25</v>
      </c>
    </row>
    <row r="1778" spans="1:6" x14ac:dyDescent="0.25">
      <c r="A1778" t="s">
        <v>94</v>
      </c>
      <c r="B1778">
        <v>2011</v>
      </c>
      <c r="C1778" t="s">
        <v>91</v>
      </c>
      <c r="D1778" t="s">
        <v>107</v>
      </c>
      <c r="E1778" t="s">
        <v>31492</v>
      </c>
      <c r="F1778">
        <v>15</v>
      </c>
    </row>
    <row r="1779" spans="1:6" x14ac:dyDescent="0.25">
      <c r="A1779" t="s">
        <v>94</v>
      </c>
      <c r="B1779">
        <v>2011</v>
      </c>
      <c r="C1779" t="s">
        <v>91</v>
      </c>
      <c r="D1779" t="s">
        <v>39</v>
      </c>
      <c r="E1779" t="s">
        <v>31493</v>
      </c>
      <c r="F1779">
        <v>28</v>
      </c>
    </row>
    <row r="1780" spans="1:6" x14ac:dyDescent="0.25">
      <c r="A1780" t="s">
        <v>94</v>
      </c>
      <c r="B1780">
        <v>2011</v>
      </c>
      <c r="C1780" t="s">
        <v>91</v>
      </c>
      <c r="D1780" t="s">
        <v>103</v>
      </c>
      <c r="E1780" t="s">
        <v>31494</v>
      </c>
      <c r="F1780">
        <v>306</v>
      </c>
    </row>
    <row r="1781" spans="1:6" x14ac:dyDescent="0.25">
      <c r="A1781" t="s">
        <v>94</v>
      </c>
      <c r="B1781">
        <v>2011</v>
      </c>
      <c r="C1781" t="s">
        <v>90</v>
      </c>
      <c r="D1781" t="s">
        <v>38</v>
      </c>
      <c r="E1781" t="s">
        <v>31495</v>
      </c>
      <c r="F1781">
        <v>3</v>
      </c>
    </row>
    <row r="1782" spans="1:6" x14ac:dyDescent="0.25">
      <c r="A1782" t="s">
        <v>94</v>
      </c>
      <c r="B1782">
        <v>2011</v>
      </c>
      <c r="C1782" t="s">
        <v>90</v>
      </c>
      <c r="D1782" t="s">
        <v>102</v>
      </c>
      <c r="E1782" t="s">
        <v>31496</v>
      </c>
      <c r="F1782">
        <v>19</v>
      </c>
    </row>
    <row r="1783" spans="1:6" x14ac:dyDescent="0.25">
      <c r="A1783" t="s">
        <v>94</v>
      </c>
      <c r="B1783">
        <v>2011</v>
      </c>
      <c r="C1783" t="s">
        <v>90</v>
      </c>
      <c r="D1783" t="s">
        <v>107</v>
      </c>
      <c r="E1783" t="s">
        <v>31497</v>
      </c>
      <c r="F1783">
        <v>5</v>
      </c>
    </row>
    <row r="1784" spans="1:6" x14ac:dyDescent="0.25">
      <c r="A1784" t="s">
        <v>94</v>
      </c>
      <c r="B1784">
        <v>2011</v>
      </c>
      <c r="C1784" t="s">
        <v>90</v>
      </c>
      <c r="D1784" t="s">
        <v>39</v>
      </c>
      <c r="E1784" t="s">
        <v>31498</v>
      </c>
      <c r="F1784">
        <v>15</v>
      </c>
    </row>
    <row r="1785" spans="1:6" x14ac:dyDescent="0.25">
      <c r="A1785" t="s">
        <v>94</v>
      </c>
      <c r="B1785">
        <v>2011</v>
      </c>
      <c r="C1785" t="s">
        <v>90</v>
      </c>
      <c r="D1785" t="s">
        <v>103</v>
      </c>
      <c r="E1785" t="s">
        <v>31499</v>
      </c>
      <c r="F1785">
        <v>71</v>
      </c>
    </row>
    <row r="1786" spans="1:6" x14ac:dyDescent="0.25">
      <c r="A1786" t="s">
        <v>94</v>
      </c>
      <c r="B1786">
        <v>2011</v>
      </c>
      <c r="C1786" t="s">
        <v>88</v>
      </c>
      <c r="D1786" t="s">
        <v>38</v>
      </c>
      <c r="E1786" t="s">
        <v>31500</v>
      </c>
      <c r="F1786">
        <v>1</v>
      </c>
    </row>
    <row r="1787" spans="1:6" x14ac:dyDescent="0.25">
      <c r="A1787" t="s">
        <v>94</v>
      </c>
      <c r="B1787">
        <v>2011</v>
      </c>
      <c r="C1787" t="s">
        <v>88</v>
      </c>
      <c r="D1787" t="s">
        <v>102</v>
      </c>
      <c r="E1787" t="s">
        <v>31501</v>
      </c>
      <c r="F1787">
        <v>3</v>
      </c>
    </row>
    <row r="1788" spans="1:6" x14ac:dyDescent="0.25">
      <c r="A1788" t="s">
        <v>94</v>
      </c>
      <c r="B1788">
        <v>2011</v>
      </c>
      <c r="C1788" t="s">
        <v>88</v>
      </c>
      <c r="D1788" t="s">
        <v>107</v>
      </c>
      <c r="E1788" t="s">
        <v>31502</v>
      </c>
      <c r="F1788">
        <v>2</v>
      </c>
    </row>
    <row r="1789" spans="1:6" x14ac:dyDescent="0.25">
      <c r="A1789" t="s">
        <v>94</v>
      </c>
      <c r="B1789">
        <v>2011</v>
      </c>
      <c r="C1789" t="s">
        <v>88</v>
      </c>
      <c r="D1789" t="s">
        <v>39</v>
      </c>
      <c r="E1789" t="s">
        <v>31503</v>
      </c>
      <c r="F1789">
        <v>6</v>
      </c>
    </row>
    <row r="1790" spans="1:6" x14ac:dyDescent="0.25">
      <c r="A1790" t="s">
        <v>94</v>
      </c>
      <c r="B1790">
        <v>2011</v>
      </c>
      <c r="C1790" t="s">
        <v>88</v>
      </c>
      <c r="D1790" t="s">
        <v>103</v>
      </c>
      <c r="E1790" t="s">
        <v>31504</v>
      </c>
      <c r="F1790">
        <v>8</v>
      </c>
    </row>
    <row r="1791" spans="1:6" x14ac:dyDescent="0.25">
      <c r="A1791" t="s">
        <v>94</v>
      </c>
      <c r="B1791">
        <v>2011</v>
      </c>
      <c r="C1791" t="s">
        <v>89</v>
      </c>
      <c r="D1791" t="s">
        <v>38</v>
      </c>
      <c r="E1791" t="s">
        <v>31505</v>
      </c>
      <c r="F1791">
        <v>2</v>
      </c>
    </row>
    <row r="1792" spans="1:6" x14ac:dyDescent="0.25">
      <c r="A1792" t="s">
        <v>94</v>
      </c>
      <c r="B1792">
        <v>2011</v>
      </c>
      <c r="C1792" t="s">
        <v>89</v>
      </c>
      <c r="D1792" t="s">
        <v>40</v>
      </c>
      <c r="E1792" t="s">
        <v>31506</v>
      </c>
      <c r="F1792">
        <v>1</v>
      </c>
    </row>
    <row r="1793" spans="1:6" x14ac:dyDescent="0.25">
      <c r="A1793" t="s">
        <v>94</v>
      </c>
      <c r="B1793">
        <v>2011</v>
      </c>
      <c r="C1793" t="s">
        <v>89</v>
      </c>
      <c r="D1793" t="s">
        <v>102</v>
      </c>
      <c r="E1793" t="s">
        <v>31507</v>
      </c>
      <c r="F1793">
        <v>9</v>
      </c>
    </row>
    <row r="1794" spans="1:6" x14ac:dyDescent="0.25">
      <c r="A1794" t="s">
        <v>94</v>
      </c>
      <c r="B1794">
        <v>2011</v>
      </c>
      <c r="C1794" t="s">
        <v>89</v>
      </c>
      <c r="D1794" t="s">
        <v>107</v>
      </c>
      <c r="E1794" t="s">
        <v>31508</v>
      </c>
      <c r="F1794">
        <v>5</v>
      </c>
    </row>
    <row r="1795" spans="1:6" x14ac:dyDescent="0.25">
      <c r="A1795" t="s">
        <v>94</v>
      </c>
      <c r="B1795">
        <v>2011</v>
      </c>
      <c r="C1795" t="s">
        <v>89</v>
      </c>
      <c r="D1795" t="s">
        <v>39</v>
      </c>
      <c r="E1795" t="s">
        <v>31509</v>
      </c>
      <c r="F1795">
        <v>12</v>
      </c>
    </row>
    <row r="1796" spans="1:6" x14ac:dyDescent="0.25">
      <c r="A1796" t="s">
        <v>94</v>
      </c>
      <c r="B1796">
        <v>2011</v>
      </c>
      <c r="C1796" t="s">
        <v>89</v>
      </c>
      <c r="D1796" t="s">
        <v>103</v>
      </c>
      <c r="E1796" t="s">
        <v>31510</v>
      </c>
      <c r="F1796">
        <v>35</v>
      </c>
    </row>
    <row r="1797" spans="1:6" x14ac:dyDescent="0.25">
      <c r="A1797" t="s">
        <v>94</v>
      </c>
      <c r="B1797">
        <v>2012</v>
      </c>
      <c r="C1797" t="s">
        <v>91</v>
      </c>
      <c r="D1797" t="s">
        <v>38</v>
      </c>
      <c r="E1797" t="s">
        <v>31511</v>
      </c>
      <c r="F1797">
        <v>9</v>
      </c>
    </row>
    <row r="1798" spans="1:6" x14ac:dyDescent="0.25">
      <c r="A1798" t="s">
        <v>94</v>
      </c>
      <c r="B1798">
        <v>2012</v>
      </c>
      <c r="C1798" t="s">
        <v>91</v>
      </c>
      <c r="D1798" t="s">
        <v>40</v>
      </c>
      <c r="E1798" t="s">
        <v>31512</v>
      </c>
      <c r="F1798">
        <v>5</v>
      </c>
    </row>
    <row r="1799" spans="1:6" x14ac:dyDescent="0.25">
      <c r="A1799" t="s">
        <v>94</v>
      </c>
      <c r="B1799">
        <v>2012</v>
      </c>
      <c r="C1799" t="s">
        <v>91</v>
      </c>
      <c r="D1799" t="s">
        <v>102</v>
      </c>
      <c r="E1799" t="s">
        <v>31513</v>
      </c>
      <c r="F1799">
        <v>30</v>
      </c>
    </row>
    <row r="1800" spans="1:6" x14ac:dyDescent="0.25">
      <c r="A1800" t="s">
        <v>94</v>
      </c>
      <c r="B1800">
        <v>2012</v>
      </c>
      <c r="C1800" t="s">
        <v>91</v>
      </c>
      <c r="D1800" t="s">
        <v>107</v>
      </c>
      <c r="E1800" t="s">
        <v>31514</v>
      </c>
      <c r="F1800">
        <v>33</v>
      </c>
    </row>
    <row r="1801" spans="1:6" x14ac:dyDescent="0.25">
      <c r="A1801" t="s">
        <v>94</v>
      </c>
      <c r="B1801">
        <v>2012</v>
      </c>
      <c r="C1801" t="s">
        <v>91</v>
      </c>
      <c r="D1801" t="s">
        <v>39</v>
      </c>
      <c r="E1801" t="s">
        <v>31515</v>
      </c>
      <c r="F1801">
        <v>27</v>
      </c>
    </row>
    <row r="1802" spans="1:6" x14ac:dyDescent="0.25">
      <c r="A1802" t="s">
        <v>94</v>
      </c>
      <c r="B1802">
        <v>2012</v>
      </c>
      <c r="C1802" t="s">
        <v>91</v>
      </c>
      <c r="D1802" t="s">
        <v>103</v>
      </c>
      <c r="E1802" t="s">
        <v>31516</v>
      </c>
      <c r="F1802">
        <v>293</v>
      </c>
    </row>
    <row r="1803" spans="1:6" x14ac:dyDescent="0.25">
      <c r="A1803" t="s">
        <v>94</v>
      </c>
      <c r="B1803">
        <v>2012</v>
      </c>
      <c r="C1803" t="s">
        <v>90</v>
      </c>
      <c r="D1803" t="s">
        <v>38</v>
      </c>
      <c r="E1803" t="s">
        <v>31517</v>
      </c>
      <c r="F1803">
        <v>3</v>
      </c>
    </row>
    <row r="1804" spans="1:6" x14ac:dyDescent="0.25">
      <c r="A1804" t="s">
        <v>94</v>
      </c>
      <c r="B1804">
        <v>2012</v>
      </c>
      <c r="C1804" t="s">
        <v>90</v>
      </c>
      <c r="D1804" t="s">
        <v>40</v>
      </c>
      <c r="E1804" t="s">
        <v>31518</v>
      </c>
      <c r="F1804">
        <v>2</v>
      </c>
    </row>
    <row r="1805" spans="1:6" x14ac:dyDescent="0.25">
      <c r="A1805" t="s">
        <v>94</v>
      </c>
      <c r="B1805">
        <v>2012</v>
      </c>
      <c r="C1805" t="s">
        <v>90</v>
      </c>
      <c r="D1805" t="s">
        <v>102</v>
      </c>
      <c r="E1805" t="s">
        <v>31519</v>
      </c>
      <c r="F1805">
        <v>11</v>
      </c>
    </row>
    <row r="1806" spans="1:6" x14ac:dyDescent="0.25">
      <c r="A1806" t="s">
        <v>94</v>
      </c>
      <c r="B1806">
        <v>2012</v>
      </c>
      <c r="C1806" t="s">
        <v>90</v>
      </c>
      <c r="D1806" t="s">
        <v>107</v>
      </c>
      <c r="E1806" t="s">
        <v>31520</v>
      </c>
      <c r="F1806">
        <v>8</v>
      </c>
    </row>
    <row r="1807" spans="1:6" x14ac:dyDescent="0.25">
      <c r="A1807" t="s">
        <v>94</v>
      </c>
      <c r="B1807">
        <v>2012</v>
      </c>
      <c r="C1807" t="s">
        <v>90</v>
      </c>
      <c r="D1807" t="s">
        <v>39</v>
      </c>
      <c r="E1807" t="s">
        <v>31521</v>
      </c>
      <c r="F1807">
        <v>20</v>
      </c>
    </row>
    <row r="1808" spans="1:6" x14ac:dyDescent="0.25">
      <c r="A1808" t="s">
        <v>94</v>
      </c>
      <c r="B1808">
        <v>2012</v>
      </c>
      <c r="C1808" t="s">
        <v>90</v>
      </c>
      <c r="D1808" t="s">
        <v>103</v>
      </c>
      <c r="E1808" t="s">
        <v>31522</v>
      </c>
      <c r="F1808">
        <v>68</v>
      </c>
    </row>
    <row r="1809" spans="1:6" x14ac:dyDescent="0.25">
      <c r="A1809" t="s">
        <v>94</v>
      </c>
      <c r="B1809">
        <v>2012</v>
      </c>
      <c r="C1809" t="s">
        <v>88</v>
      </c>
      <c r="D1809" t="s">
        <v>102</v>
      </c>
      <c r="E1809" t="s">
        <v>31523</v>
      </c>
      <c r="F1809">
        <v>1</v>
      </c>
    </row>
    <row r="1810" spans="1:6" x14ac:dyDescent="0.25">
      <c r="A1810" t="s">
        <v>94</v>
      </c>
      <c r="B1810">
        <v>2012</v>
      </c>
      <c r="C1810" t="s">
        <v>88</v>
      </c>
      <c r="D1810" t="s">
        <v>107</v>
      </c>
      <c r="E1810" t="s">
        <v>31524</v>
      </c>
      <c r="F1810">
        <v>4</v>
      </c>
    </row>
    <row r="1811" spans="1:6" x14ac:dyDescent="0.25">
      <c r="A1811" t="s">
        <v>94</v>
      </c>
      <c r="B1811">
        <v>2012</v>
      </c>
      <c r="C1811" t="s">
        <v>88</v>
      </c>
      <c r="D1811" t="s">
        <v>39</v>
      </c>
      <c r="E1811" t="s">
        <v>31525</v>
      </c>
      <c r="F1811">
        <v>6</v>
      </c>
    </row>
    <row r="1812" spans="1:6" x14ac:dyDescent="0.25">
      <c r="A1812" t="s">
        <v>94</v>
      </c>
      <c r="B1812">
        <v>2012</v>
      </c>
      <c r="C1812" t="s">
        <v>88</v>
      </c>
      <c r="D1812" t="s">
        <v>103</v>
      </c>
      <c r="E1812" t="s">
        <v>31526</v>
      </c>
      <c r="F1812">
        <v>11</v>
      </c>
    </row>
    <row r="1813" spans="1:6" x14ac:dyDescent="0.25">
      <c r="A1813" t="s">
        <v>94</v>
      </c>
      <c r="B1813">
        <v>2012</v>
      </c>
      <c r="C1813" t="s">
        <v>89</v>
      </c>
      <c r="D1813" t="s">
        <v>38</v>
      </c>
      <c r="E1813" t="s">
        <v>31527</v>
      </c>
      <c r="F1813">
        <v>2</v>
      </c>
    </row>
    <row r="1814" spans="1:6" x14ac:dyDescent="0.25">
      <c r="A1814" t="s">
        <v>94</v>
      </c>
      <c r="B1814">
        <v>2012</v>
      </c>
      <c r="C1814" t="s">
        <v>89</v>
      </c>
      <c r="D1814" t="s">
        <v>40</v>
      </c>
      <c r="E1814" t="s">
        <v>31528</v>
      </c>
      <c r="F1814">
        <v>1</v>
      </c>
    </row>
    <row r="1815" spans="1:6" x14ac:dyDescent="0.25">
      <c r="A1815" t="s">
        <v>94</v>
      </c>
      <c r="B1815">
        <v>2012</v>
      </c>
      <c r="C1815" t="s">
        <v>89</v>
      </c>
      <c r="D1815" t="s">
        <v>102</v>
      </c>
      <c r="E1815" t="s">
        <v>31529</v>
      </c>
      <c r="F1815">
        <v>13</v>
      </c>
    </row>
    <row r="1816" spans="1:6" x14ac:dyDescent="0.25">
      <c r="A1816" t="s">
        <v>94</v>
      </c>
      <c r="B1816">
        <v>2012</v>
      </c>
      <c r="C1816" t="s">
        <v>89</v>
      </c>
      <c r="D1816" t="s">
        <v>107</v>
      </c>
      <c r="E1816" t="s">
        <v>31530</v>
      </c>
      <c r="F1816">
        <v>4</v>
      </c>
    </row>
    <row r="1817" spans="1:6" x14ac:dyDescent="0.25">
      <c r="A1817" t="s">
        <v>94</v>
      </c>
      <c r="B1817">
        <v>2012</v>
      </c>
      <c r="C1817" t="s">
        <v>89</v>
      </c>
      <c r="D1817" t="s">
        <v>39</v>
      </c>
      <c r="E1817" t="s">
        <v>31531</v>
      </c>
      <c r="F1817">
        <v>15</v>
      </c>
    </row>
    <row r="1818" spans="1:6" x14ac:dyDescent="0.25">
      <c r="A1818" t="s">
        <v>94</v>
      </c>
      <c r="B1818">
        <v>2012</v>
      </c>
      <c r="C1818" t="s">
        <v>89</v>
      </c>
      <c r="D1818" t="s">
        <v>103</v>
      </c>
      <c r="E1818" t="s">
        <v>31532</v>
      </c>
      <c r="F1818">
        <v>32</v>
      </c>
    </row>
    <row r="1819" spans="1:6" x14ac:dyDescent="0.25">
      <c r="A1819" t="s">
        <v>94</v>
      </c>
      <c r="B1819">
        <v>2013</v>
      </c>
      <c r="C1819" t="s">
        <v>91</v>
      </c>
      <c r="D1819" t="s">
        <v>38</v>
      </c>
      <c r="E1819" t="s">
        <v>31533</v>
      </c>
      <c r="F1819">
        <v>14</v>
      </c>
    </row>
    <row r="1820" spans="1:6" x14ac:dyDescent="0.25">
      <c r="A1820" t="s">
        <v>94</v>
      </c>
      <c r="B1820">
        <v>2013</v>
      </c>
      <c r="C1820" t="s">
        <v>91</v>
      </c>
      <c r="D1820" t="s">
        <v>40</v>
      </c>
      <c r="E1820" t="s">
        <v>31534</v>
      </c>
      <c r="F1820">
        <v>5</v>
      </c>
    </row>
    <row r="1821" spans="1:6" x14ac:dyDescent="0.25">
      <c r="A1821" t="s">
        <v>94</v>
      </c>
      <c r="B1821">
        <v>2013</v>
      </c>
      <c r="C1821" t="s">
        <v>91</v>
      </c>
      <c r="D1821" t="s">
        <v>102</v>
      </c>
      <c r="E1821" t="s">
        <v>31535</v>
      </c>
      <c r="F1821">
        <v>29</v>
      </c>
    </row>
    <row r="1822" spans="1:6" x14ac:dyDescent="0.25">
      <c r="A1822" t="s">
        <v>94</v>
      </c>
      <c r="B1822">
        <v>2013</v>
      </c>
      <c r="C1822" t="s">
        <v>91</v>
      </c>
      <c r="D1822" t="s">
        <v>107</v>
      </c>
      <c r="E1822" t="s">
        <v>31536</v>
      </c>
      <c r="F1822">
        <v>42</v>
      </c>
    </row>
    <row r="1823" spans="1:6" x14ac:dyDescent="0.25">
      <c r="A1823" t="s">
        <v>94</v>
      </c>
      <c r="B1823">
        <v>2013</v>
      </c>
      <c r="C1823" t="s">
        <v>91</v>
      </c>
      <c r="D1823" t="s">
        <v>39</v>
      </c>
      <c r="E1823" t="s">
        <v>31537</v>
      </c>
      <c r="F1823">
        <v>38</v>
      </c>
    </row>
    <row r="1824" spans="1:6" x14ac:dyDescent="0.25">
      <c r="A1824" t="s">
        <v>94</v>
      </c>
      <c r="B1824">
        <v>2013</v>
      </c>
      <c r="C1824" t="s">
        <v>91</v>
      </c>
      <c r="D1824" t="s">
        <v>103</v>
      </c>
      <c r="E1824" t="s">
        <v>31538</v>
      </c>
      <c r="F1824">
        <v>284</v>
      </c>
    </row>
    <row r="1825" spans="1:6" x14ac:dyDescent="0.25">
      <c r="A1825" t="s">
        <v>94</v>
      </c>
      <c r="B1825">
        <v>2013</v>
      </c>
      <c r="C1825" t="s">
        <v>90</v>
      </c>
      <c r="D1825" t="s">
        <v>38</v>
      </c>
      <c r="E1825" t="s">
        <v>31539</v>
      </c>
      <c r="F1825">
        <v>5</v>
      </c>
    </row>
    <row r="1826" spans="1:6" x14ac:dyDescent="0.25">
      <c r="A1826" t="s">
        <v>94</v>
      </c>
      <c r="B1826">
        <v>2013</v>
      </c>
      <c r="C1826" t="s">
        <v>90</v>
      </c>
      <c r="D1826" t="s">
        <v>40</v>
      </c>
      <c r="E1826" t="s">
        <v>31540</v>
      </c>
      <c r="F1826">
        <v>2</v>
      </c>
    </row>
    <row r="1827" spans="1:6" x14ac:dyDescent="0.25">
      <c r="A1827" t="s">
        <v>94</v>
      </c>
      <c r="B1827">
        <v>2013</v>
      </c>
      <c r="C1827" t="s">
        <v>90</v>
      </c>
      <c r="D1827" t="s">
        <v>102</v>
      </c>
      <c r="E1827" t="s">
        <v>31541</v>
      </c>
      <c r="F1827">
        <v>14</v>
      </c>
    </row>
    <row r="1828" spans="1:6" x14ac:dyDescent="0.25">
      <c r="A1828" t="s">
        <v>94</v>
      </c>
      <c r="B1828">
        <v>2013</v>
      </c>
      <c r="C1828" t="s">
        <v>90</v>
      </c>
      <c r="D1828" t="s">
        <v>107</v>
      </c>
      <c r="E1828" t="s">
        <v>31542</v>
      </c>
      <c r="F1828">
        <v>13</v>
      </c>
    </row>
    <row r="1829" spans="1:6" x14ac:dyDescent="0.25">
      <c r="A1829" t="s">
        <v>94</v>
      </c>
      <c r="B1829">
        <v>2013</v>
      </c>
      <c r="C1829" t="s">
        <v>90</v>
      </c>
      <c r="D1829" t="s">
        <v>39</v>
      </c>
      <c r="E1829" t="s">
        <v>31543</v>
      </c>
      <c r="F1829">
        <v>16</v>
      </c>
    </row>
    <row r="1830" spans="1:6" x14ac:dyDescent="0.25">
      <c r="A1830" t="s">
        <v>94</v>
      </c>
      <c r="B1830">
        <v>2013</v>
      </c>
      <c r="C1830" t="s">
        <v>90</v>
      </c>
      <c r="D1830" t="s">
        <v>103</v>
      </c>
      <c r="E1830" t="s">
        <v>31544</v>
      </c>
      <c r="F1830">
        <v>70</v>
      </c>
    </row>
    <row r="1831" spans="1:6" x14ac:dyDescent="0.25">
      <c r="A1831" t="s">
        <v>94</v>
      </c>
      <c r="B1831">
        <v>2013</v>
      </c>
      <c r="C1831" t="s">
        <v>88</v>
      </c>
      <c r="D1831" t="s">
        <v>38</v>
      </c>
      <c r="E1831" t="s">
        <v>31545</v>
      </c>
      <c r="F1831">
        <v>3</v>
      </c>
    </row>
    <row r="1832" spans="1:6" x14ac:dyDescent="0.25">
      <c r="A1832" t="s">
        <v>94</v>
      </c>
      <c r="B1832">
        <v>2013</v>
      </c>
      <c r="C1832" t="s">
        <v>88</v>
      </c>
      <c r="D1832" t="s">
        <v>40</v>
      </c>
      <c r="E1832" t="s">
        <v>31546</v>
      </c>
      <c r="F1832">
        <v>1</v>
      </c>
    </row>
    <row r="1833" spans="1:6" x14ac:dyDescent="0.25">
      <c r="A1833" t="s">
        <v>94</v>
      </c>
      <c r="B1833">
        <v>2013</v>
      </c>
      <c r="C1833" t="s">
        <v>88</v>
      </c>
      <c r="D1833" t="s">
        <v>102</v>
      </c>
      <c r="E1833" t="s">
        <v>31547</v>
      </c>
      <c r="F1833">
        <v>6</v>
      </c>
    </row>
    <row r="1834" spans="1:6" x14ac:dyDescent="0.25">
      <c r="A1834" t="s">
        <v>94</v>
      </c>
      <c r="B1834">
        <v>2013</v>
      </c>
      <c r="C1834" t="s">
        <v>88</v>
      </c>
      <c r="D1834" t="s">
        <v>107</v>
      </c>
      <c r="E1834" t="s">
        <v>31548</v>
      </c>
      <c r="F1834">
        <v>2</v>
      </c>
    </row>
    <row r="1835" spans="1:6" x14ac:dyDescent="0.25">
      <c r="A1835" t="s">
        <v>94</v>
      </c>
      <c r="B1835">
        <v>2013</v>
      </c>
      <c r="C1835" t="s">
        <v>88</v>
      </c>
      <c r="D1835" t="s">
        <v>39</v>
      </c>
      <c r="E1835" t="s">
        <v>31549</v>
      </c>
      <c r="F1835">
        <v>9</v>
      </c>
    </row>
    <row r="1836" spans="1:6" x14ac:dyDescent="0.25">
      <c r="A1836" t="s">
        <v>94</v>
      </c>
      <c r="B1836">
        <v>2013</v>
      </c>
      <c r="C1836" t="s">
        <v>88</v>
      </c>
      <c r="D1836" t="s">
        <v>103</v>
      </c>
      <c r="E1836" t="s">
        <v>31550</v>
      </c>
      <c r="F1836">
        <v>3</v>
      </c>
    </row>
    <row r="1837" spans="1:6" x14ac:dyDescent="0.25">
      <c r="A1837" t="s">
        <v>94</v>
      </c>
      <c r="B1837">
        <v>2013</v>
      </c>
      <c r="C1837" t="s">
        <v>89</v>
      </c>
      <c r="D1837" t="s">
        <v>38</v>
      </c>
      <c r="E1837" t="s">
        <v>31551</v>
      </c>
      <c r="F1837">
        <v>5</v>
      </c>
    </row>
    <row r="1838" spans="1:6" x14ac:dyDescent="0.25">
      <c r="A1838" t="s">
        <v>94</v>
      </c>
      <c r="B1838">
        <v>2013</v>
      </c>
      <c r="C1838" t="s">
        <v>89</v>
      </c>
      <c r="D1838" t="s">
        <v>102</v>
      </c>
      <c r="E1838" t="s">
        <v>31552</v>
      </c>
      <c r="F1838">
        <v>8</v>
      </c>
    </row>
    <row r="1839" spans="1:6" x14ac:dyDescent="0.25">
      <c r="A1839" t="s">
        <v>94</v>
      </c>
      <c r="B1839">
        <v>2013</v>
      </c>
      <c r="C1839" t="s">
        <v>89</v>
      </c>
      <c r="D1839" t="s">
        <v>107</v>
      </c>
      <c r="E1839" t="s">
        <v>31553</v>
      </c>
      <c r="F1839">
        <v>6</v>
      </c>
    </row>
    <row r="1840" spans="1:6" x14ac:dyDescent="0.25">
      <c r="A1840" t="s">
        <v>94</v>
      </c>
      <c r="B1840">
        <v>2013</v>
      </c>
      <c r="C1840" t="s">
        <v>89</v>
      </c>
      <c r="D1840" t="s">
        <v>39</v>
      </c>
      <c r="E1840" t="s">
        <v>31554</v>
      </c>
      <c r="F1840">
        <v>14</v>
      </c>
    </row>
    <row r="1841" spans="1:6" x14ac:dyDescent="0.25">
      <c r="A1841" t="s">
        <v>94</v>
      </c>
      <c r="B1841">
        <v>2013</v>
      </c>
      <c r="C1841" t="s">
        <v>89</v>
      </c>
      <c r="D1841" t="s">
        <v>103</v>
      </c>
      <c r="E1841" t="s">
        <v>31555</v>
      </c>
      <c r="F1841">
        <v>34</v>
      </c>
    </row>
    <row r="1842" spans="1:6" x14ac:dyDescent="0.25">
      <c r="A1842" t="s">
        <v>94</v>
      </c>
      <c r="B1842">
        <v>2014</v>
      </c>
      <c r="C1842" t="s">
        <v>91</v>
      </c>
      <c r="D1842" t="s">
        <v>38</v>
      </c>
      <c r="E1842" t="s">
        <v>31556</v>
      </c>
      <c r="F1842">
        <v>9</v>
      </c>
    </row>
    <row r="1843" spans="1:6" x14ac:dyDescent="0.25">
      <c r="A1843" t="s">
        <v>94</v>
      </c>
      <c r="B1843">
        <v>2014</v>
      </c>
      <c r="C1843" t="s">
        <v>91</v>
      </c>
      <c r="D1843" t="s">
        <v>40</v>
      </c>
      <c r="E1843" t="s">
        <v>31557</v>
      </c>
      <c r="F1843">
        <v>8</v>
      </c>
    </row>
    <row r="1844" spans="1:6" x14ac:dyDescent="0.25">
      <c r="A1844" t="s">
        <v>94</v>
      </c>
      <c r="B1844">
        <v>2014</v>
      </c>
      <c r="C1844" t="s">
        <v>91</v>
      </c>
      <c r="D1844" t="s">
        <v>102</v>
      </c>
      <c r="E1844" t="s">
        <v>31558</v>
      </c>
      <c r="F1844">
        <v>26</v>
      </c>
    </row>
    <row r="1845" spans="1:6" x14ac:dyDescent="0.25">
      <c r="A1845" t="s">
        <v>94</v>
      </c>
      <c r="B1845">
        <v>2014</v>
      </c>
      <c r="C1845" t="s">
        <v>91</v>
      </c>
      <c r="D1845" t="s">
        <v>107</v>
      </c>
      <c r="E1845" t="s">
        <v>31559</v>
      </c>
      <c r="F1845">
        <v>30</v>
      </c>
    </row>
    <row r="1846" spans="1:6" x14ac:dyDescent="0.25">
      <c r="A1846" t="s">
        <v>94</v>
      </c>
      <c r="B1846">
        <v>2014</v>
      </c>
      <c r="C1846" t="s">
        <v>91</v>
      </c>
      <c r="D1846" t="s">
        <v>39</v>
      </c>
      <c r="E1846" t="s">
        <v>31560</v>
      </c>
      <c r="F1846">
        <v>39</v>
      </c>
    </row>
    <row r="1847" spans="1:6" x14ac:dyDescent="0.25">
      <c r="A1847" t="s">
        <v>94</v>
      </c>
      <c r="B1847">
        <v>2014</v>
      </c>
      <c r="C1847" t="s">
        <v>91</v>
      </c>
      <c r="D1847" t="s">
        <v>103</v>
      </c>
      <c r="E1847" t="s">
        <v>31561</v>
      </c>
      <c r="F1847">
        <v>286</v>
      </c>
    </row>
    <row r="1848" spans="1:6" x14ac:dyDescent="0.25">
      <c r="A1848" t="s">
        <v>94</v>
      </c>
      <c r="B1848">
        <v>2014</v>
      </c>
      <c r="C1848" t="s">
        <v>90</v>
      </c>
      <c r="D1848" t="s">
        <v>38</v>
      </c>
      <c r="E1848" t="s">
        <v>31562</v>
      </c>
      <c r="F1848">
        <v>1</v>
      </c>
    </row>
    <row r="1849" spans="1:6" x14ac:dyDescent="0.25">
      <c r="A1849" t="s">
        <v>94</v>
      </c>
      <c r="B1849">
        <v>2014</v>
      </c>
      <c r="C1849" t="s">
        <v>90</v>
      </c>
      <c r="D1849" t="s">
        <v>40</v>
      </c>
      <c r="E1849" t="s">
        <v>31563</v>
      </c>
      <c r="F1849">
        <v>1</v>
      </c>
    </row>
    <row r="1850" spans="1:6" x14ac:dyDescent="0.25">
      <c r="A1850" t="s">
        <v>94</v>
      </c>
      <c r="B1850">
        <v>2014</v>
      </c>
      <c r="C1850" t="s">
        <v>90</v>
      </c>
      <c r="D1850" t="s">
        <v>102</v>
      </c>
      <c r="E1850" t="s">
        <v>31564</v>
      </c>
      <c r="F1850">
        <v>12</v>
      </c>
    </row>
    <row r="1851" spans="1:6" x14ac:dyDescent="0.25">
      <c r="A1851" t="s">
        <v>94</v>
      </c>
      <c r="B1851">
        <v>2014</v>
      </c>
      <c r="C1851" t="s">
        <v>90</v>
      </c>
      <c r="D1851" t="s">
        <v>107</v>
      </c>
      <c r="E1851" t="s">
        <v>31565</v>
      </c>
      <c r="F1851">
        <v>14</v>
      </c>
    </row>
    <row r="1852" spans="1:6" x14ac:dyDescent="0.25">
      <c r="A1852" t="s">
        <v>94</v>
      </c>
      <c r="B1852">
        <v>2014</v>
      </c>
      <c r="C1852" t="s">
        <v>90</v>
      </c>
      <c r="D1852" t="s">
        <v>39</v>
      </c>
      <c r="E1852" t="s">
        <v>31566</v>
      </c>
      <c r="F1852">
        <v>22</v>
      </c>
    </row>
    <row r="1853" spans="1:6" x14ac:dyDescent="0.25">
      <c r="A1853" t="s">
        <v>94</v>
      </c>
      <c r="B1853">
        <v>2014</v>
      </c>
      <c r="C1853" t="s">
        <v>90</v>
      </c>
      <c r="D1853" t="s">
        <v>103</v>
      </c>
      <c r="E1853" t="s">
        <v>31567</v>
      </c>
      <c r="F1853">
        <v>76</v>
      </c>
    </row>
    <row r="1854" spans="1:6" x14ac:dyDescent="0.25">
      <c r="A1854" t="s">
        <v>94</v>
      </c>
      <c r="B1854">
        <v>2014</v>
      </c>
      <c r="C1854" t="s">
        <v>88</v>
      </c>
      <c r="D1854" t="s">
        <v>38</v>
      </c>
      <c r="E1854" t="s">
        <v>31568</v>
      </c>
      <c r="F1854">
        <v>1</v>
      </c>
    </row>
    <row r="1855" spans="1:6" x14ac:dyDescent="0.25">
      <c r="A1855" t="s">
        <v>94</v>
      </c>
      <c r="B1855">
        <v>2014</v>
      </c>
      <c r="C1855" t="s">
        <v>88</v>
      </c>
      <c r="D1855" t="s">
        <v>102</v>
      </c>
      <c r="E1855" t="s">
        <v>31569</v>
      </c>
      <c r="F1855">
        <v>2</v>
      </c>
    </row>
    <row r="1856" spans="1:6" x14ac:dyDescent="0.25">
      <c r="A1856" t="s">
        <v>94</v>
      </c>
      <c r="B1856">
        <v>2014</v>
      </c>
      <c r="C1856" t="s">
        <v>88</v>
      </c>
      <c r="D1856" t="s">
        <v>107</v>
      </c>
      <c r="E1856" t="s">
        <v>31570</v>
      </c>
      <c r="F1856">
        <v>3</v>
      </c>
    </row>
    <row r="1857" spans="1:6" x14ac:dyDescent="0.25">
      <c r="A1857" t="s">
        <v>94</v>
      </c>
      <c r="B1857">
        <v>2014</v>
      </c>
      <c r="C1857" t="s">
        <v>88</v>
      </c>
      <c r="D1857" t="s">
        <v>39</v>
      </c>
      <c r="E1857" t="s">
        <v>31571</v>
      </c>
      <c r="F1857">
        <v>4</v>
      </c>
    </row>
    <row r="1858" spans="1:6" x14ac:dyDescent="0.25">
      <c r="A1858" t="s">
        <v>94</v>
      </c>
      <c r="B1858">
        <v>2014</v>
      </c>
      <c r="C1858" t="s">
        <v>88</v>
      </c>
      <c r="D1858" t="s">
        <v>103</v>
      </c>
      <c r="E1858" t="s">
        <v>31572</v>
      </c>
      <c r="F1858">
        <v>12</v>
      </c>
    </row>
    <row r="1859" spans="1:6" x14ac:dyDescent="0.25">
      <c r="A1859" t="s">
        <v>94</v>
      </c>
      <c r="B1859">
        <v>2014</v>
      </c>
      <c r="C1859" t="s">
        <v>89</v>
      </c>
      <c r="D1859" t="s">
        <v>38</v>
      </c>
      <c r="E1859" t="s">
        <v>31573</v>
      </c>
      <c r="F1859">
        <v>8</v>
      </c>
    </row>
    <row r="1860" spans="1:6" x14ac:dyDescent="0.25">
      <c r="A1860" t="s">
        <v>94</v>
      </c>
      <c r="B1860">
        <v>2014</v>
      </c>
      <c r="C1860" t="s">
        <v>89</v>
      </c>
      <c r="D1860" t="s">
        <v>40</v>
      </c>
      <c r="E1860" t="s">
        <v>31574</v>
      </c>
      <c r="F1860">
        <v>1</v>
      </c>
    </row>
    <row r="1861" spans="1:6" x14ac:dyDescent="0.25">
      <c r="A1861" t="s">
        <v>94</v>
      </c>
      <c r="B1861">
        <v>2014</v>
      </c>
      <c r="C1861" t="s">
        <v>89</v>
      </c>
      <c r="D1861" t="s">
        <v>102</v>
      </c>
      <c r="E1861" t="s">
        <v>31575</v>
      </c>
      <c r="F1861">
        <v>3</v>
      </c>
    </row>
    <row r="1862" spans="1:6" x14ac:dyDescent="0.25">
      <c r="A1862" t="s">
        <v>94</v>
      </c>
      <c r="B1862">
        <v>2014</v>
      </c>
      <c r="C1862" t="s">
        <v>89</v>
      </c>
      <c r="D1862" t="s">
        <v>107</v>
      </c>
      <c r="E1862" t="s">
        <v>31576</v>
      </c>
      <c r="F1862">
        <v>14</v>
      </c>
    </row>
    <row r="1863" spans="1:6" x14ac:dyDescent="0.25">
      <c r="A1863" t="s">
        <v>94</v>
      </c>
      <c r="B1863">
        <v>2014</v>
      </c>
      <c r="C1863" t="s">
        <v>89</v>
      </c>
      <c r="D1863" t="s">
        <v>39</v>
      </c>
      <c r="E1863" t="s">
        <v>31577</v>
      </c>
      <c r="F1863">
        <v>8</v>
      </c>
    </row>
    <row r="1864" spans="1:6" x14ac:dyDescent="0.25">
      <c r="A1864" t="s">
        <v>94</v>
      </c>
      <c r="B1864">
        <v>2014</v>
      </c>
      <c r="C1864" t="s">
        <v>89</v>
      </c>
      <c r="D1864" t="s">
        <v>103</v>
      </c>
      <c r="E1864" t="s">
        <v>31578</v>
      </c>
      <c r="F1864">
        <v>35</v>
      </c>
    </row>
    <row r="1865" spans="1:6" x14ac:dyDescent="0.25">
      <c r="A1865" t="s">
        <v>95</v>
      </c>
      <c r="B1865">
        <v>2010</v>
      </c>
      <c r="C1865" t="s">
        <v>91</v>
      </c>
      <c r="D1865" t="s">
        <v>38</v>
      </c>
      <c r="E1865" t="s">
        <v>31579</v>
      </c>
      <c r="F1865">
        <v>8</v>
      </c>
    </row>
    <row r="1866" spans="1:6" x14ac:dyDescent="0.25">
      <c r="A1866" t="s">
        <v>95</v>
      </c>
      <c r="B1866">
        <v>2010</v>
      </c>
      <c r="C1866" t="s">
        <v>91</v>
      </c>
      <c r="D1866" t="s">
        <v>102</v>
      </c>
      <c r="E1866" t="s">
        <v>31580</v>
      </c>
      <c r="F1866">
        <v>20</v>
      </c>
    </row>
    <row r="1867" spans="1:6" x14ac:dyDescent="0.25">
      <c r="A1867" t="s">
        <v>95</v>
      </c>
      <c r="B1867">
        <v>2010</v>
      </c>
      <c r="C1867" t="s">
        <v>91</v>
      </c>
      <c r="D1867" t="s">
        <v>107</v>
      </c>
      <c r="E1867" t="s">
        <v>31581</v>
      </c>
      <c r="F1867">
        <v>23</v>
      </c>
    </row>
    <row r="1868" spans="1:6" x14ac:dyDescent="0.25">
      <c r="A1868" t="s">
        <v>95</v>
      </c>
      <c r="B1868">
        <v>2010</v>
      </c>
      <c r="C1868" t="s">
        <v>91</v>
      </c>
      <c r="D1868" t="s">
        <v>39</v>
      </c>
      <c r="E1868" t="s">
        <v>31582</v>
      </c>
      <c r="F1868">
        <v>14</v>
      </c>
    </row>
    <row r="1869" spans="1:6" x14ac:dyDescent="0.25">
      <c r="A1869" t="s">
        <v>95</v>
      </c>
      <c r="B1869">
        <v>2010</v>
      </c>
      <c r="C1869" t="s">
        <v>91</v>
      </c>
      <c r="D1869" t="s">
        <v>103</v>
      </c>
      <c r="E1869" t="s">
        <v>31583</v>
      </c>
      <c r="F1869">
        <v>107</v>
      </c>
    </row>
    <row r="1870" spans="1:6" x14ac:dyDescent="0.25">
      <c r="A1870" t="s">
        <v>95</v>
      </c>
      <c r="B1870">
        <v>2010</v>
      </c>
      <c r="C1870" t="s">
        <v>90</v>
      </c>
      <c r="D1870" t="s">
        <v>102</v>
      </c>
      <c r="E1870" t="s">
        <v>31584</v>
      </c>
      <c r="F1870">
        <v>3</v>
      </c>
    </row>
    <row r="1871" spans="1:6" x14ac:dyDescent="0.25">
      <c r="A1871" t="s">
        <v>95</v>
      </c>
      <c r="B1871">
        <v>2010</v>
      </c>
      <c r="C1871" t="s">
        <v>90</v>
      </c>
      <c r="D1871" t="s">
        <v>107</v>
      </c>
      <c r="E1871" t="s">
        <v>31585</v>
      </c>
      <c r="F1871">
        <v>1</v>
      </c>
    </row>
    <row r="1872" spans="1:6" x14ac:dyDescent="0.25">
      <c r="A1872" t="s">
        <v>95</v>
      </c>
      <c r="B1872">
        <v>2010</v>
      </c>
      <c r="C1872" t="s">
        <v>90</v>
      </c>
      <c r="D1872" t="s">
        <v>39</v>
      </c>
      <c r="E1872" t="s">
        <v>31586</v>
      </c>
      <c r="F1872">
        <v>5</v>
      </c>
    </row>
    <row r="1873" spans="1:6" x14ac:dyDescent="0.25">
      <c r="A1873" t="s">
        <v>95</v>
      </c>
      <c r="B1873">
        <v>2010</v>
      </c>
      <c r="C1873" t="s">
        <v>90</v>
      </c>
      <c r="D1873" t="s">
        <v>103</v>
      </c>
      <c r="E1873" t="s">
        <v>31587</v>
      </c>
      <c r="F1873">
        <v>28</v>
      </c>
    </row>
    <row r="1874" spans="1:6" x14ac:dyDescent="0.25">
      <c r="A1874" t="s">
        <v>95</v>
      </c>
      <c r="B1874">
        <v>2010</v>
      </c>
      <c r="C1874" t="s">
        <v>88</v>
      </c>
      <c r="D1874" t="s">
        <v>102</v>
      </c>
      <c r="E1874" t="s">
        <v>31588</v>
      </c>
      <c r="F1874">
        <v>1</v>
      </c>
    </row>
    <row r="1875" spans="1:6" x14ac:dyDescent="0.25">
      <c r="A1875" t="s">
        <v>95</v>
      </c>
      <c r="B1875">
        <v>2010</v>
      </c>
      <c r="C1875" t="s">
        <v>88</v>
      </c>
      <c r="D1875" t="s">
        <v>103</v>
      </c>
      <c r="E1875" t="s">
        <v>31589</v>
      </c>
      <c r="F1875">
        <v>2</v>
      </c>
    </row>
    <row r="1876" spans="1:6" x14ac:dyDescent="0.25">
      <c r="A1876" t="s">
        <v>95</v>
      </c>
      <c r="B1876">
        <v>2010</v>
      </c>
      <c r="C1876" t="s">
        <v>89</v>
      </c>
      <c r="D1876" t="s">
        <v>38</v>
      </c>
      <c r="E1876" t="s">
        <v>31590</v>
      </c>
      <c r="F1876">
        <v>1</v>
      </c>
    </row>
    <row r="1877" spans="1:6" x14ac:dyDescent="0.25">
      <c r="A1877" t="s">
        <v>95</v>
      </c>
      <c r="B1877">
        <v>2010</v>
      </c>
      <c r="C1877" t="s">
        <v>89</v>
      </c>
      <c r="D1877" t="s">
        <v>103</v>
      </c>
      <c r="E1877" t="s">
        <v>31591</v>
      </c>
      <c r="F1877">
        <v>5</v>
      </c>
    </row>
    <row r="1878" spans="1:6" x14ac:dyDescent="0.25">
      <c r="A1878" t="s">
        <v>95</v>
      </c>
      <c r="B1878">
        <v>2011</v>
      </c>
      <c r="C1878" t="s">
        <v>91</v>
      </c>
      <c r="D1878" t="s">
        <v>38</v>
      </c>
      <c r="E1878" t="s">
        <v>31592</v>
      </c>
      <c r="F1878">
        <v>5</v>
      </c>
    </row>
    <row r="1879" spans="1:6" x14ac:dyDescent="0.25">
      <c r="A1879" t="s">
        <v>95</v>
      </c>
      <c r="B1879">
        <v>2011</v>
      </c>
      <c r="C1879" t="s">
        <v>91</v>
      </c>
      <c r="D1879" t="s">
        <v>40</v>
      </c>
      <c r="E1879" t="s">
        <v>31593</v>
      </c>
      <c r="F1879">
        <v>2</v>
      </c>
    </row>
    <row r="1880" spans="1:6" x14ac:dyDescent="0.25">
      <c r="A1880" t="s">
        <v>95</v>
      </c>
      <c r="B1880">
        <v>2011</v>
      </c>
      <c r="C1880" t="s">
        <v>91</v>
      </c>
      <c r="D1880" t="s">
        <v>102</v>
      </c>
      <c r="E1880" t="s">
        <v>31594</v>
      </c>
      <c r="F1880">
        <v>21</v>
      </c>
    </row>
    <row r="1881" spans="1:6" x14ac:dyDescent="0.25">
      <c r="A1881" t="s">
        <v>95</v>
      </c>
      <c r="B1881">
        <v>2011</v>
      </c>
      <c r="C1881" t="s">
        <v>91</v>
      </c>
      <c r="D1881" t="s">
        <v>107</v>
      </c>
      <c r="E1881" t="s">
        <v>31595</v>
      </c>
      <c r="F1881">
        <v>13</v>
      </c>
    </row>
    <row r="1882" spans="1:6" x14ac:dyDescent="0.25">
      <c r="A1882" t="s">
        <v>95</v>
      </c>
      <c r="B1882">
        <v>2011</v>
      </c>
      <c r="C1882" t="s">
        <v>91</v>
      </c>
      <c r="D1882" t="s">
        <v>39</v>
      </c>
      <c r="E1882" t="s">
        <v>31596</v>
      </c>
      <c r="F1882">
        <v>37</v>
      </c>
    </row>
    <row r="1883" spans="1:6" x14ac:dyDescent="0.25">
      <c r="A1883" t="s">
        <v>95</v>
      </c>
      <c r="B1883">
        <v>2011</v>
      </c>
      <c r="C1883" t="s">
        <v>91</v>
      </c>
      <c r="D1883" t="s">
        <v>103</v>
      </c>
      <c r="E1883" t="s">
        <v>31597</v>
      </c>
      <c r="F1883">
        <v>123</v>
      </c>
    </row>
    <row r="1884" spans="1:6" x14ac:dyDescent="0.25">
      <c r="A1884" t="s">
        <v>95</v>
      </c>
      <c r="B1884">
        <v>2011</v>
      </c>
      <c r="C1884" t="s">
        <v>90</v>
      </c>
      <c r="D1884" t="s">
        <v>38</v>
      </c>
      <c r="E1884" t="s">
        <v>31598</v>
      </c>
      <c r="F1884">
        <v>2</v>
      </c>
    </row>
    <row r="1885" spans="1:6" x14ac:dyDescent="0.25">
      <c r="A1885" t="s">
        <v>95</v>
      </c>
      <c r="B1885">
        <v>2011</v>
      </c>
      <c r="C1885" t="s">
        <v>90</v>
      </c>
      <c r="D1885" t="s">
        <v>102</v>
      </c>
      <c r="E1885" t="s">
        <v>31599</v>
      </c>
      <c r="F1885">
        <v>3</v>
      </c>
    </row>
    <row r="1886" spans="1:6" x14ac:dyDescent="0.25">
      <c r="A1886" t="s">
        <v>95</v>
      </c>
      <c r="B1886">
        <v>2011</v>
      </c>
      <c r="C1886" t="s">
        <v>90</v>
      </c>
      <c r="D1886" t="s">
        <v>107</v>
      </c>
      <c r="E1886" t="s">
        <v>31600</v>
      </c>
      <c r="F1886">
        <v>1</v>
      </c>
    </row>
    <row r="1887" spans="1:6" x14ac:dyDescent="0.25">
      <c r="A1887" t="s">
        <v>95</v>
      </c>
      <c r="B1887">
        <v>2011</v>
      </c>
      <c r="C1887" t="s">
        <v>90</v>
      </c>
      <c r="D1887" t="s">
        <v>39</v>
      </c>
      <c r="E1887" t="s">
        <v>31601</v>
      </c>
      <c r="F1887">
        <v>8</v>
      </c>
    </row>
    <row r="1888" spans="1:6" x14ac:dyDescent="0.25">
      <c r="A1888" t="s">
        <v>95</v>
      </c>
      <c r="B1888">
        <v>2011</v>
      </c>
      <c r="C1888" t="s">
        <v>90</v>
      </c>
      <c r="D1888" t="s">
        <v>103</v>
      </c>
      <c r="E1888" t="s">
        <v>31602</v>
      </c>
      <c r="F1888">
        <v>14</v>
      </c>
    </row>
    <row r="1889" spans="1:6" x14ac:dyDescent="0.25">
      <c r="A1889" t="s">
        <v>95</v>
      </c>
      <c r="B1889">
        <v>2011</v>
      </c>
      <c r="C1889" t="s">
        <v>88</v>
      </c>
      <c r="D1889" t="s">
        <v>39</v>
      </c>
      <c r="E1889" t="s">
        <v>31603</v>
      </c>
      <c r="F1889">
        <v>2</v>
      </c>
    </row>
    <row r="1890" spans="1:6" x14ac:dyDescent="0.25">
      <c r="A1890" t="s">
        <v>95</v>
      </c>
      <c r="B1890">
        <v>2011</v>
      </c>
      <c r="C1890" t="s">
        <v>88</v>
      </c>
      <c r="D1890" t="s">
        <v>103</v>
      </c>
      <c r="E1890" t="s">
        <v>31604</v>
      </c>
      <c r="F1890">
        <v>3</v>
      </c>
    </row>
    <row r="1891" spans="1:6" x14ac:dyDescent="0.25">
      <c r="A1891" t="s">
        <v>95</v>
      </c>
      <c r="B1891">
        <v>2011</v>
      </c>
      <c r="C1891" t="s">
        <v>89</v>
      </c>
      <c r="D1891" t="s">
        <v>38</v>
      </c>
      <c r="E1891" t="s">
        <v>31605</v>
      </c>
      <c r="F1891">
        <v>2</v>
      </c>
    </row>
    <row r="1892" spans="1:6" x14ac:dyDescent="0.25">
      <c r="A1892" t="s">
        <v>95</v>
      </c>
      <c r="B1892">
        <v>2011</v>
      </c>
      <c r="C1892" t="s">
        <v>89</v>
      </c>
      <c r="D1892" t="s">
        <v>107</v>
      </c>
      <c r="E1892" t="s">
        <v>31606</v>
      </c>
      <c r="F1892">
        <v>1</v>
      </c>
    </row>
    <row r="1893" spans="1:6" x14ac:dyDescent="0.25">
      <c r="A1893" t="s">
        <v>95</v>
      </c>
      <c r="B1893">
        <v>2011</v>
      </c>
      <c r="C1893" t="s">
        <v>89</v>
      </c>
      <c r="D1893" t="s">
        <v>39</v>
      </c>
      <c r="E1893" t="s">
        <v>31607</v>
      </c>
      <c r="F1893">
        <v>8</v>
      </c>
    </row>
    <row r="1894" spans="1:6" x14ac:dyDescent="0.25">
      <c r="A1894" t="s">
        <v>95</v>
      </c>
      <c r="B1894">
        <v>2011</v>
      </c>
      <c r="C1894" t="s">
        <v>89</v>
      </c>
      <c r="D1894" t="s">
        <v>103</v>
      </c>
      <c r="E1894" t="s">
        <v>31608</v>
      </c>
      <c r="F1894">
        <v>3</v>
      </c>
    </row>
    <row r="1895" spans="1:6" x14ac:dyDescent="0.25">
      <c r="A1895" t="s">
        <v>95</v>
      </c>
      <c r="B1895">
        <v>2012</v>
      </c>
      <c r="C1895" t="s">
        <v>91</v>
      </c>
      <c r="D1895" t="s">
        <v>38</v>
      </c>
      <c r="E1895" t="s">
        <v>31609</v>
      </c>
      <c r="F1895">
        <v>9</v>
      </c>
    </row>
    <row r="1896" spans="1:6" x14ac:dyDescent="0.25">
      <c r="A1896" t="s">
        <v>95</v>
      </c>
      <c r="B1896">
        <v>2012</v>
      </c>
      <c r="C1896" t="s">
        <v>91</v>
      </c>
      <c r="D1896" t="s">
        <v>40</v>
      </c>
      <c r="E1896" t="s">
        <v>31610</v>
      </c>
      <c r="F1896">
        <v>4</v>
      </c>
    </row>
    <row r="1897" spans="1:6" x14ac:dyDescent="0.25">
      <c r="A1897" t="s">
        <v>95</v>
      </c>
      <c r="B1897">
        <v>2012</v>
      </c>
      <c r="C1897" t="s">
        <v>91</v>
      </c>
      <c r="D1897" t="s">
        <v>102</v>
      </c>
      <c r="E1897" t="s">
        <v>31611</v>
      </c>
      <c r="F1897">
        <v>12</v>
      </c>
    </row>
    <row r="1898" spans="1:6" x14ac:dyDescent="0.25">
      <c r="A1898" t="s">
        <v>95</v>
      </c>
      <c r="B1898">
        <v>2012</v>
      </c>
      <c r="C1898" t="s">
        <v>91</v>
      </c>
      <c r="D1898" t="s">
        <v>107</v>
      </c>
      <c r="E1898" t="s">
        <v>31612</v>
      </c>
      <c r="F1898">
        <v>17</v>
      </c>
    </row>
    <row r="1899" spans="1:6" x14ac:dyDescent="0.25">
      <c r="A1899" t="s">
        <v>95</v>
      </c>
      <c r="B1899">
        <v>2012</v>
      </c>
      <c r="C1899" t="s">
        <v>91</v>
      </c>
      <c r="D1899" t="s">
        <v>39</v>
      </c>
      <c r="E1899" t="s">
        <v>31613</v>
      </c>
      <c r="F1899">
        <v>30</v>
      </c>
    </row>
    <row r="1900" spans="1:6" x14ac:dyDescent="0.25">
      <c r="A1900" t="s">
        <v>95</v>
      </c>
      <c r="B1900">
        <v>2012</v>
      </c>
      <c r="C1900" t="s">
        <v>91</v>
      </c>
      <c r="D1900" t="s">
        <v>103</v>
      </c>
      <c r="E1900" t="s">
        <v>31614</v>
      </c>
      <c r="F1900">
        <v>115</v>
      </c>
    </row>
    <row r="1901" spans="1:6" x14ac:dyDescent="0.25">
      <c r="A1901" t="s">
        <v>95</v>
      </c>
      <c r="B1901">
        <v>2012</v>
      </c>
      <c r="C1901" t="s">
        <v>90</v>
      </c>
      <c r="D1901" t="s">
        <v>102</v>
      </c>
      <c r="E1901" t="s">
        <v>31615</v>
      </c>
      <c r="F1901">
        <v>2</v>
      </c>
    </row>
    <row r="1902" spans="1:6" x14ac:dyDescent="0.25">
      <c r="A1902" t="s">
        <v>95</v>
      </c>
      <c r="B1902">
        <v>2012</v>
      </c>
      <c r="C1902" t="s">
        <v>90</v>
      </c>
      <c r="D1902" t="s">
        <v>107</v>
      </c>
      <c r="E1902" t="s">
        <v>31616</v>
      </c>
      <c r="F1902">
        <v>1</v>
      </c>
    </row>
    <row r="1903" spans="1:6" x14ac:dyDescent="0.25">
      <c r="A1903" t="s">
        <v>95</v>
      </c>
      <c r="B1903">
        <v>2012</v>
      </c>
      <c r="C1903" t="s">
        <v>90</v>
      </c>
      <c r="D1903" t="s">
        <v>39</v>
      </c>
      <c r="E1903" t="s">
        <v>31617</v>
      </c>
      <c r="F1903">
        <v>4</v>
      </c>
    </row>
    <row r="1904" spans="1:6" x14ac:dyDescent="0.25">
      <c r="A1904" t="s">
        <v>95</v>
      </c>
      <c r="B1904">
        <v>2012</v>
      </c>
      <c r="C1904" t="s">
        <v>90</v>
      </c>
      <c r="D1904" t="s">
        <v>103</v>
      </c>
      <c r="E1904" t="s">
        <v>31618</v>
      </c>
      <c r="F1904">
        <v>19</v>
      </c>
    </row>
    <row r="1905" spans="1:6" x14ac:dyDescent="0.25">
      <c r="A1905" t="s">
        <v>95</v>
      </c>
      <c r="B1905">
        <v>2012</v>
      </c>
      <c r="C1905" t="s">
        <v>88</v>
      </c>
      <c r="D1905" t="s">
        <v>107</v>
      </c>
      <c r="E1905" t="s">
        <v>31619</v>
      </c>
      <c r="F1905">
        <v>1</v>
      </c>
    </row>
    <row r="1906" spans="1:6" x14ac:dyDescent="0.25">
      <c r="A1906" t="s">
        <v>95</v>
      </c>
      <c r="B1906">
        <v>2012</v>
      </c>
      <c r="C1906" t="s">
        <v>88</v>
      </c>
      <c r="D1906" t="s">
        <v>39</v>
      </c>
      <c r="E1906" t="s">
        <v>31620</v>
      </c>
      <c r="F1906">
        <v>2</v>
      </c>
    </row>
    <row r="1907" spans="1:6" x14ac:dyDescent="0.25">
      <c r="A1907" t="s">
        <v>95</v>
      </c>
      <c r="B1907">
        <v>2012</v>
      </c>
      <c r="C1907" t="s">
        <v>88</v>
      </c>
      <c r="D1907" t="s">
        <v>103</v>
      </c>
      <c r="E1907" t="s">
        <v>31621</v>
      </c>
      <c r="F1907">
        <v>2</v>
      </c>
    </row>
    <row r="1908" spans="1:6" x14ac:dyDescent="0.25">
      <c r="A1908" t="s">
        <v>95</v>
      </c>
      <c r="B1908">
        <v>2012</v>
      </c>
      <c r="C1908" t="s">
        <v>89</v>
      </c>
      <c r="D1908" t="s">
        <v>38</v>
      </c>
      <c r="E1908" t="s">
        <v>31622</v>
      </c>
      <c r="F1908">
        <v>3</v>
      </c>
    </row>
    <row r="1909" spans="1:6" x14ac:dyDescent="0.25">
      <c r="A1909" t="s">
        <v>95</v>
      </c>
      <c r="B1909">
        <v>2012</v>
      </c>
      <c r="C1909" t="s">
        <v>89</v>
      </c>
      <c r="D1909" t="s">
        <v>102</v>
      </c>
      <c r="E1909" t="s">
        <v>31623</v>
      </c>
      <c r="F1909">
        <v>2</v>
      </c>
    </row>
    <row r="1910" spans="1:6" x14ac:dyDescent="0.25">
      <c r="A1910" t="s">
        <v>95</v>
      </c>
      <c r="B1910">
        <v>2012</v>
      </c>
      <c r="C1910" t="s">
        <v>89</v>
      </c>
      <c r="D1910" t="s">
        <v>107</v>
      </c>
      <c r="E1910" t="s">
        <v>31624</v>
      </c>
      <c r="F1910">
        <v>1</v>
      </c>
    </row>
    <row r="1911" spans="1:6" x14ac:dyDescent="0.25">
      <c r="A1911" t="s">
        <v>95</v>
      </c>
      <c r="B1911">
        <v>2012</v>
      </c>
      <c r="C1911" t="s">
        <v>89</v>
      </c>
      <c r="D1911" t="s">
        <v>39</v>
      </c>
      <c r="E1911" t="s">
        <v>31625</v>
      </c>
      <c r="F1911">
        <v>2</v>
      </c>
    </row>
    <row r="1912" spans="1:6" x14ac:dyDescent="0.25">
      <c r="A1912" t="s">
        <v>95</v>
      </c>
      <c r="B1912">
        <v>2012</v>
      </c>
      <c r="C1912" t="s">
        <v>89</v>
      </c>
      <c r="D1912" t="s">
        <v>103</v>
      </c>
      <c r="E1912" t="s">
        <v>31626</v>
      </c>
      <c r="F1912">
        <v>5</v>
      </c>
    </row>
    <row r="1913" spans="1:6" x14ac:dyDescent="0.25">
      <c r="A1913" t="s">
        <v>95</v>
      </c>
      <c r="B1913">
        <v>2013</v>
      </c>
      <c r="C1913" t="s">
        <v>91</v>
      </c>
      <c r="D1913" t="s">
        <v>38</v>
      </c>
      <c r="E1913" t="s">
        <v>31627</v>
      </c>
      <c r="F1913">
        <v>8</v>
      </c>
    </row>
    <row r="1914" spans="1:6" x14ac:dyDescent="0.25">
      <c r="A1914" t="s">
        <v>95</v>
      </c>
      <c r="B1914">
        <v>2013</v>
      </c>
      <c r="C1914" t="s">
        <v>91</v>
      </c>
      <c r="D1914" t="s">
        <v>40</v>
      </c>
      <c r="E1914" t="s">
        <v>31628</v>
      </c>
      <c r="F1914">
        <v>3</v>
      </c>
    </row>
    <row r="1915" spans="1:6" x14ac:dyDescent="0.25">
      <c r="A1915" t="s">
        <v>95</v>
      </c>
      <c r="B1915">
        <v>2013</v>
      </c>
      <c r="C1915" t="s">
        <v>91</v>
      </c>
      <c r="D1915" t="s">
        <v>102</v>
      </c>
      <c r="E1915" t="s">
        <v>31629</v>
      </c>
      <c r="F1915">
        <v>14</v>
      </c>
    </row>
    <row r="1916" spans="1:6" x14ac:dyDescent="0.25">
      <c r="A1916" t="s">
        <v>95</v>
      </c>
      <c r="B1916">
        <v>2013</v>
      </c>
      <c r="C1916" t="s">
        <v>91</v>
      </c>
      <c r="D1916" t="s">
        <v>107</v>
      </c>
      <c r="E1916" t="s">
        <v>31630</v>
      </c>
      <c r="F1916">
        <v>13</v>
      </c>
    </row>
    <row r="1917" spans="1:6" x14ac:dyDescent="0.25">
      <c r="A1917" t="s">
        <v>95</v>
      </c>
      <c r="B1917">
        <v>2013</v>
      </c>
      <c r="C1917" t="s">
        <v>91</v>
      </c>
      <c r="D1917" t="s">
        <v>39</v>
      </c>
      <c r="E1917" t="s">
        <v>31631</v>
      </c>
      <c r="F1917">
        <v>9</v>
      </c>
    </row>
    <row r="1918" spans="1:6" x14ac:dyDescent="0.25">
      <c r="A1918" t="s">
        <v>95</v>
      </c>
      <c r="B1918">
        <v>2013</v>
      </c>
      <c r="C1918" t="s">
        <v>91</v>
      </c>
      <c r="D1918" t="s">
        <v>103</v>
      </c>
      <c r="E1918" t="s">
        <v>31632</v>
      </c>
      <c r="F1918">
        <v>115</v>
      </c>
    </row>
    <row r="1919" spans="1:6" x14ac:dyDescent="0.25">
      <c r="A1919" t="s">
        <v>95</v>
      </c>
      <c r="B1919">
        <v>2013</v>
      </c>
      <c r="C1919" t="s">
        <v>90</v>
      </c>
      <c r="D1919" t="s">
        <v>38</v>
      </c>
      <c r="E1919" t="s">
        <v>31633</v>
      </c>
      <c r="F1919">
        <v>1</v>
      </c>
    </row>
    <row r="1920" spans="1:6" x14ac:dyDescent="0.25">
      <c r="A1920" t="s">
        <v>95</v>
      </c>
      <c r="B1920">
        <v>2013</v>
      </c>
      <c r="C1920" t="s">
        <v>90</v>
      </c>
      <c r="D1920" t="s">
        <v>40</v>
      </c>
      <c r="E1920" t="s">
        <v>31634</v>
      </c>
      <c r="F1920">
        <v>1</v>
      </c>
    </row>
    <row r="1921" spans="1:6" x14ac:dyDescent="0.25">
      <c r="A1921" t="s">
        <v>95</v>
      </c>
      <c r="B1921">
        <v>2013</v>
      </c>
      <c r="C1921" t="s">
        <v>90</v>
      </c>
      <c r="D1921" t="s">
        <v>102</v>
      </c>
      <c r="E1921" t="s">
        <v>31635</v>
      </c>
      <c r="F1921">
        <v>3</v>
      </c>
    </row>
    <row r="1922" spans="1:6" x14ac:dyDescent="0.25">
      <c r="A1922" t="s">
        <v>95</v>
      </c>
      <c r="B1922">
        <v>2013</v>
      </c>
      <c r="C1922" t="s">
        <v>90</v>
      </c>
      <c r="D1922" t="s">
        <v>107</v>
      </c>
      <c r="E1922" t="s">
        <v>31636</v>
      </c>
      <c r="F1922">
        <v>3</v>
      </c>
    </row>
    <row r="1923" spans="1:6" x14ac:dyDescent="0.25">
      <c r="A1923" t="s">
        <v>95</v>
      </c>
      <c r="B1923">
        <v>2013</v>
      </c>
      <c r="C1923" t="s">
        <v>90</v>
      </c>
      <c r="D1923" t="s">
        <v>39</v>
      </c>
      <c r="E1923" t="s">
        <v>31637</v>
      </c>
      <c r="F1923">
        <v>4</v>
      </c>
    </row>
    <row r="1924" spans="1:6" x14ac:dyDescent="0.25">
      <c r="A1924" t="s">
        <v>95</v>
      </c>
      <c r="B1924">
        <v>2013</v>
      </c>
      <c r="C1924" t="s">
        <v>90</v>
      </c>
      <c r="D1924" t="s">
        <v>103</v>
      </c>
      <c r="E1924" t="s">
        <v>31638</v>
      </c>
      <c r="F1924">
        <v>15</v>
      </c>
    </row>
    <row r="1925" spans="1:6" x14ac:dyDescent="0.25">
      <c r="A1925" t="s">
        <v>95</v>
      </c>
      <c r="B1925">
        <v>2013</v>
      </c>
      <c r="C1925" t="s">
        <v>88</v>
      </c>
      <c r="D1925" t="s">
        <v>38</v>
      </c>
      <c r="E1925" t="s">
        <v>31639</v>
      </c>
      <c r="F1925">
        <v>2</v>
      </c>
    </row>
    <row r="1926" spans="1:6" x14ac:dyDescent="0.25">
      <c r="A1926" t="s">
        <v>95</v>
      </c>
      <c r="B1926">
        <v>2013</v>
      </c>
      <c r="C1926" t="s">
        <v>88</v>
      </c>
      <c r="D1926" t="s">
        <v>39</v>
      </c>
      <c r="E1926" t="s">
        <v>31640</v>
      </c>
      <c r="F1926">
        <v>1</v>
      </c>
    </row>
    <row r="1927" spans="1:6" x14ac:dyDescent="0.25">
      <c r="A1927" t="s">
        <v>95</v>
      </c>
      <c r="B1927">
        <v>2013</v>
      </c>
      <c r="C1927" t="s">
        <v>88</v>
      </c>
      <c r="D1927" t="s">
        <v>103</v>
      </c>
      <c r="E1927" t="s">
        <v>31641</v>
      </c>
      <c r="F1927">
        <v>1</v>
      </c>
    </row>
    <row r="1928" spans="1:6" x14ac:dyDescent="0.25">
      <c r="A1928" t="s">
        <v>95</v>
      </c>
      <c r="B1928">
        <v>2013</v>
      </c>
      <c r="C1928" t="s">
        <v>89</v>
      </c>
      <c r="D1928" t="s">
        <v>38</v>
      </c>
      <c r="E1928" t="s">
        <v>31642</v>
      </c>
      <c r="F1928">
        <v>2</v>
      </c>
    </row>
    <row r="1929" spans="1:6" x14ac:dyDescent="0.25">
      <c r="A1929" t="s">
        <v>95</v>
      </c>
      <c r="B1929">
        <v>2013</v>
      </c>
      <c r="C1929" t="s">
        <v>89</v>
      </c>
      <c r="D1929" t="s">
        <v>40</v>
      </c>
      <c r="E1929" t="s">
        <v>31643</v>
      </c>
      <c r="F1929">
        <v>1</v>
      </c>
    </row>
    <row r="1930" spans="1:6" x14ac:dyDescent="0.25">
      <c r="A1930" t="s">
        <v>95</v>
      </c>
      <c r="B1930">
        <v>2013</v>
      </c>
      <c r="C1930" t="s">
        <v>89</v>
      </c>
      <c r="D1930" t="s">
        <v>102</v>
      </c>
      <c r="E1930" t="s">
        <v>31644</v>
      </c>
      <c r="F1930">
        <v>2</v>
      </c>
    </row>
    <row r="1931" spans="1:6" x14ac:dyDescent="0.25">
      <c r="A1931" t="s">
        <v>95</v>
      </c>
      <c r="B1931">
        <v>2013</v>
      </c>
      <c r="C1931" t="s">
        <v>89</v>
      </c>
      <c r="D1931" t="s">
        <v>107</v>
      </c>
      <c r="E1931" t="s">
        <v>31645</v>
      </c>
      <c r="F1931">
        <v>1</v>
      </c>
    </row>
    <row r="1932" spans="1:6" x14ac:dyDescent="0.25">
      <c r="A1932" t="s">
        <v>95</v>
      </c>
      <c r="B1932">
        <v>2013</v>
      </c>
      <c r="C1932" t="s">
        <v>89</v>
      </c>
      <c r="D1932" t="s">
        <v>39</v>
      </c>
      <c r="E1932" t="s">
        <v>31646</v>
      </c>
      <c r="F1932">
        <v>4</v>
      </c>
    </row>
    <row r="1933" spans="1:6" x14ac:dyDescent="0.25">
      <c r="A1933" t="s">
        <v>95</v>
      </c>
      <c r="B1933">
        <v>2013</v>
      </c>
      <c r="C1933" t="s">
        <v>89</v>
      </c>
      <c r="D1933" t="s">
        <v>103</v>
      </c>
      <c r="E1933" t="s">
        <v>31647</v>
      </c>
      <c r="F1933">
        <v>4</v>
      </c>
    </row>
    <row r="1934" spans="1:6" x14ac:dyDescent="0.25">
      <c r="A1934" t="s">
        <v>95</v>
      </c>
      <c r="B1934">
        <v>2014</v>
      </c>
      <c r="C1934" t="s">
        <v>91</v>
      </c>
      <c r="D1934" t="s">
        <v>38</v>
      </c>
      <c r="E1934" t="s">
        <v>31648</v>
      </c>
      <c r="F1934">
        <v>5</v>
      </c>
    </row>
    <row r="1935" spans="1:6" x14ac:dyDescent="0.25">
      <c r="A1935" t="s">
        <v>95</v>
      </c>
      <c r="B1935">
        <v>2014</v>
      </c>
      <c r="C1935" t="s">
        <v>91</v>
      </c>
      <c r="D1935" t="s">
        <v>102</v>
      </c>
      <c r="E1935" t="s">
        <v>31649</v>
      </c>
      <c r="F1935">
        <v>16</v>
      </c>
    </row>
    <row r="1936" spans="1:6" x14ac:dyDescent="0.25">
      <c r="A1936" t="s">
        <v>95</v>
      </c>
      <c r="B1936">
        <v>2014</v>
      </c>
      <c r="C1936" t="s">
        <v>91</v>
      </c>
      <c r="D1936" t="s">
        <v>107</v>
      </c>
      <c r="E1936" t="s">
        <v>31650</v>
      </c>
      <c r="F1936">
        <v>15</v>
      </c>
    </row>
    <row r="1937" spans="1:6" x14ac:dyDescent="0.25">
      <c r="A1937" t="s">
        <v>95</v>
      </c>
      <c r="B1937">
        <v>2014</v>
      </c>
      <c r="C1937" t="s">
        <v>91</v>
      </c>
      <c r="D1937" t="s">
        <v>39</v>
      </c>
      <c r="E1937" t="s">
        <v>31651</v>
      </c>
      <c r="F1937">
        <v>11</v>
      </c>
    </row>
    <row r="1938" spans="1:6" x14ac:dyDescent="0.25">
      <c r="A1938" t="s">
        <v>95</v>
      </c>
      <c r="B1938">
        <v>2014</v>
      </c>
      <c r="C1938" t="s">
        <v>91</v>
      </c>
      <c r="D1938" t="s">
        <v>103</v>
      </c>
      <c r="E1938" t="s">
        <v>31652</v>
      </c>
      <c r="F1938">
        <v>112</v>
      </c>
    </row>
    <row r="1939" spans="1:6" x14ac:dyDescent="0.25">
      <c r="A1939" t="s">
        <v>95</v>
      </c>
      <c r="B1939">
        <v>2014</v>
      </c>
      <c r="C1939" t="s">
        <v>90</v>
      </c>
      <c r="D1939" t="s">
        <v>102</v>
      </c>
      <c r="E1939" t="s">
        <v>31653</v>
      </c>
      <c r="F1939">
        <v>1</v>
      </c>
    </row>
    <row r="1940" spans="1:6" x14ac:dyDescent="0.25">
      <c r="A1940" t="s">
        <v>95</v>
      </c>
      <c r="B1940">
        <v>2014</v>
      </c>
      <c r="C1940" t="s">
        <v>90</v>
      </c>
      <c r="D1940" t="s">
        <v>107</v>
      </c>
      <c r="E1940" t="s">
        <v>31654</v>
      </c>
      <c r="F1940">
        <v>2</v>
      </c>
    </row>
    <row r="1941" spans="1:6" x14ac:dyDescent="0.25">
      <c r="A1941" t="s">
        <v>95</v>
      </c>
      <c r="B1941">
        <v>2014</v>
      </c>
      <c r="C1941" t="s">
        <v>90</v>
      </c>
      <c r="D1941" t="s">
        <v>39</v>
      </c>
      <c r="E1941" t="s">
        <v>31655</v>
      </c>
      <c r="F1941">
        <v>5</v>
      </c>
    </row>
    <row r="1942" spans="1:6" x14ac:dyDescent="0.25">
      <c r="A1942" t="s">
        <v>95</v>
      </c>
      <c r="B1942">
        <v>2014</v>
      </c>
      <c r="C1942" t="s">
        <v>90</v>
      </c>
      <c r="D1942" t="s">
        <v>103</v>
      </c>
      <c r="E1942" t="s">
        <v>31656</v>
      </c>
      <c r="F1942">
        <v>18</v>
      </c>
    </row>
    <row r="1943" spans="1:6" x14ac:dyDescent="0.25">
      <c r="A1943" t="s">
        <v>95</v>
      </c>
      <c r="B1943">
        <v>2014</v>
      </c>
      <c r="C1943" t="s">
        <v>88</v>
      </c>
      <c r="D1943" t="s">
        <v>103</v>
      </c>
      <c r="E1943" t="s">
        <v>31657</v>
      </c>
      <c r="F1943">
        <v>1</v>
      </c>
    </row>
    <row r="1944" spans="1:6" x14ac:dyDescent="0.25">
      <c r="A1944" t="s">
        <v>95</v>
      </c>
      <c r="B1944">
        <v>2014</v>
      </c>
      <c r="C1944" t="s">
        <v>89</v>
      </c>
      <c r="D1944" t="s">
        <v>38</v>
      </c>
      <c r="E1944" t="s">
        <v>31658</v>
      </c>
      <c r="F1944">
        <v>2</v>
      </c>
    </row>
    <row r="1945" spans="1:6" x14ac:dyDescent="0.25">
      <c r="A1945" t="s">
        <v>95</v>
      </c>
      <c r="B1945">
        <v>2014</v>
      </c>
      <c r="C1945" t="s">
        <v>89</v>
      </c>
      <c r="D1945" t="s">
        <v>102</v>
      </c>
      <c r="E1945" t="s">
        <v>31659</v>
      </c>
      <c r="F1945">
        <v>1</v>
      </c>
    </row>
    <row r="1946" spans="1:6" x14ac:dyDescent="0.25">
      <c r="A1946" t="s">
        <v>95</v>
      </c>
      <c r="B1946">
        <v>2014</v>
      </c>
      <c r="C1946" t="s">
        <v>89</v>
      </c>
      <c r="D1946" t="s">
        <v>107</v>
      </c>
      <c r="E1946" t="s">
        <v>31660</v>
      </c>
      <c r="F1946">
        <v>2</v>
      </c>
    </row>
    <row r="1947" spans="1:6" x14ac:dyDescent="0.25">
      <c r="A1947" t="s">
        <v>95</v>
      </c>
      <c r="B1947">
        <v>2014</v>
      </c>
      <c r="C1947" t="s">
        <v>89</v>
      </c>
      <c r="D1947" t="s">
        <v>39</v>
      </c>
      <c r="E1947" t="s">
        <v>31661</v>
      </c>
      <c r="F1947">
        <v>1</v>
      </c>
    </row>
    <row r="1948" spans="1:6" x14ac:dyDescent="0.25">
      <c r="A1948" t="s">
        <v>95</v>
      </c>
      <c r="B1948">
        <v>2014</v>
      </c>
      <c r="C1948" t="s">
        <v>89</v>
      </c>
      <c r="D1948" t="s">
        <v>103</v>
      </c>
      <c r="E1948" t="s">
        <v>31662</v>
      </c>
      <c r="F1948">
        <v>5</v>
      </c>
    </row>
    <row r="1949" spans="1:6" x14ac:dyDescent="0.25">
      <c r="A1949" t="s">
        <v>96</v>
      </c>
      <c r="B1949">
        <v>2010</v>
      </c>
      <c r="C1949" t="s">
        <v>91</v>
      </c>
      <c r="D1949" t="s">
        <v>38</v>
      </c>
      <c r="E1949" t="s">
        <v>31663</v>
      </c>
      <c r="F1949">
        <v>27</v>
      </c>
    </row>
    <row r="1950" spans="1:6" x14ac:dyDescent="0.25">
      <c r="A1950" t="s">
        <v>96</v>
      </c>
      <c r="B1950">
        <v>2010</v>
      </c>
      <c r="C1950" t="s">
        <v>91</v>
      </c>
      <c r="D1950" t="s">
        <v>40</v>
      </c>
      <c r="E1950" t="s">
        <v>31664</v>
      </c>
      <c r="F1950">
        <v>10</v>
      </c>
    </row>
    <row r="1951" spans="1:6" x14ac:dyDescent="0.25">
      <c r="A1951" t="s">
        <v>96</v>
      </c>
      <c r="B1951">
        <v>2010</v>
      </c>
      <c r="C1951" t="s">
        <v>91</v>
      </c>
      <c r="D1951" t="s">
        <v>102</v>
      </c>
      <c r="E1951" t="s">
        <v>31665</v>
      </c>
      <c r="F1951">
        <v>73</v>
      </c>
    </row>
    <row r="1952" spans="1:6" x14ac:dyDescent="0.25">
      <c r="A1952" t="s">
        <v>96</v>
      </c>
      <c r="B1952">
        <v>2010</v>
      </c>
      <c r="C1952" t="s">
        <v>91</v>
      </c>
      <c r="D1952" t="s">
        <v>107</v>
      </c>
      <c r="E1952" t="s">
        <v>31666</v>
      </c>
      <c r="F1952">
        <v>99</v>
      </c>
    </row>
    <row r="1953" spans="1:6" x14ac:dyDescent="0.25">
      <c r="A1953" t="s">
        <v>96</v>
      </c>
      <c r="B1953">
        <v>2010</v>
      </c>
      <c r="C1953" t="s">
        <v>91</v>
      </c>
      <c r="D1953" t="s">
        <v>39</v>
      </c>
      <c r="E1953" t="s">
        <v>31667</v>
      </c>
      <c r="F1953">
        <v>125</v>
      </c>
    </row>
    <row r="1954" spans="1:6" x14ac:dyDescent="0.25">
      <c r="A1954" t="s">
        <v>96</v>
      </c>
      <c r="B1954">
        <v>2010</v>
      </c>
      <c r="C1954" t="s">
        <v>91</v>
      </c>
      <c r="D1954" t="s">
        <v>103</v>
      </c>
      <c r="E1954" t="s">
        <v>31668</v>
      </c>
      <c r="F1954">
        <v>757</v>
      </c>
    </row>
    <row r="1955" spans="1:6" x14ac:dyDescent="0.25">
      <c r="A1955" t="s">
        <v>96</v>
      </c>
      <c r="B1955">
        <v>2010</v>
      </c>
      <c r="C1955" t="s">
        <v>90</v>
      </c>
      <c r="D1955" t="s">
        <v>38</v>
      </c>
      <c r="E1955" t="s">
        <v>31669</v>
      </c>
      <c r="F1955">
        <v>13</v>
      </c>
    </row>
    <row r="1956" spans="1:6" x14ac:dyDescent="0.25">
      <c r="A1956" t="s">
        <v>96</v>
      </c>
      <c r="B1956">
        <v>2010</v>
      </c>
      <c r="C1956" t="s">
        <v>90</v>
      </c>
      <c r="D1956" t="s">
        <v>40</v>
      </c>
      <c r="E1956" t="s">
        <v>31670</v>
      </c>
      <c r="F1956">
        <v>7</v>
      </c>
    </row>
    <row r="1957" spans="1:6" x14ac:dyDescent="0.25">
      <c r="A1957" t="s">
        <v>96</v>
      </c>
      <c r="B1957">
        <v>2010</v>
      </c>
      <c r="C1957" t="s">
        <v>90</v>
      </c>
      <c r="D1957" t="s">
        <v>102</v>
      </c>
      <c r="E1957" t="s">
        <v>31671</v>
      </c>
      <c r="F1957">
        <v>25</v>
      </c>
    </row>
    <row r="1958" spans="1:6" x14ac:dyDescent="0.25">
      <c r="A1958" t="s">
        <v>96</v>
      </c>
      <c r="B1958">
        <v>2010</v>
      </c>
      <c r="C1958" t="s">
        <v>90</v>
      </c>
      <c r="D1958" t="s">
        <v>107</v>
      </c>
      <c r="E1958" t="s">
        <v>31672</v>
      </c>
      <c r="F1958">
        <v>40</v>
      </c>
    </row>
    <row r="1959" spans="1:6" x14ac:dyDescent="0.25">
      <c r="A1959" t="s">
        <v>96</v>
      </c>
      <c r="B1959">
        <v>2010</v>
      </c>
      <c r="C1959" t="s">
        <v>90</v>
      </c>
      <c r="D1959" t="s">
        <v>39</v>
      </c>
      <c r="E1959" t="s">
        <v>31673</v>
      </c>
      <c r="F1959">
        <v>65</v>
      </c>
    </row>
    <row r="1960" spans="1:6" x14ac:dyDescent="0.25">
      <c r="A1960" t="s">
        <v>96</v>
      </c>
      <c r="B1960">
        <v>2010</v>
      </c>
      <c r="C1960" t="s">
        <v>90</v>
      </c>
      <c r="D1960" t="s">
        <v>103</v>
      </c>
      <c r="E1960" t="s">
        <v>31674</v>
      </c>
      <c r="F1960">
        <v>265</v>
      </c>
    </row>
    <row r="1961" spans="1:6" x14ac:dyDescent="0.25">
      <c r="A1961" t="s">
        <v>96</v>
      </c>
      <c r="B1961">
        <v>2010</v>
      </c>
      <c r="C1961" t="s">
        <v>88</v>
      </c>
      <c r="D1961" t="s">
        <v>38</v>
      </c>
      <c r="E1961" t="s">
        <v>31675</v>
      </c>
      <c r="F1961">
        <v>5</v>
      </c>
    </row>
    <row r="1962" spans="1:6" x14ac:dyDescent="0.25">
      <c r="A1962" t="s">
        <v>96</v>
      </c>
      <c r="B1962">
        <v>2010</v>
      </c>
      <c r="C1962" t="s">
        <v>88</v>
      </c>
      <c r="D1962" t="s">
        <v>40</v>
      </c>
      <c r="E1962" t="s">
        <v>31676</v>
      </c>
      <c r="F1962">
        <v>1</v>
      </c>
    </row>
    <row r="1963" spans="1:6" x14ac:dyDescent="0.25">
      <c r="A1963" t="s">
        <v>96</v>
      </c>
      <c r="B1963">
        <v>2010</v>
      </c>
      <c r="C1963" t="s">
        <v>88</v>
      </c>
      <c r="D1963" t="s">
        <v>102</v>
      </c>
      <c r="E1963" t="s">
        <v>31677</v>
      </c>
      <c r="F1963">
        <v>10</v>
      </c>
    </row>
    <row r="1964" spans="1:6" x14ac:dyDescent="0.25">
      <c r="A1964" t="s">
        <v>96</v>
      </c>
      <c r="B1964">
        <v>2010</v>
      </c>
      <c r="C1964" t="s">
        <v>88</v>
      </c>
      <c r="D1964" t="s">
        <v>107</v>
      </c>
      <c r="E1964" t="s">
        <v>31678</v>
      </c>
      <c r="F1964">
        <v>7</v>
      </c>
    </row>
    <row r="1965" spans="1:6" x14ac:dyDescent="0.25">
      <c r="A1965" t="s">
        <v>96</v>
      </c>
      <c r="B1965">
        <v>2010</v>
      </c>
      <c r="C1965" t="s">
        <v>88</v>
      </c>
      <c r="D1965" t="s">
        <v>39</v>
      </c>
      <c r="E1965" t="s">
        <v>31679</v>
      </c>
      <c r="F1965">
        <v>22</v>
      </c>
    </row>
    <row r="1966" spans="1:6" x14ac:dyDescent="0.25">
      <c r="A1966" t="s">
        <v>96</v>
      </c>
      <c r="B1966">
        <v>2010</v>
      </c>
      <c r="C1966" t="s">
        <v>88</v>
      </c>
      <c r="D1966" t="s">
        <v>103</v>
      </c>
      <c r="E1966" t="s">
        <v>31680</v>
      </c>
      <c r="F1966">
        <v>79</v>
      </c>
    </row>
    <row r="1967" spans="1:6" x14ac:dyDescent="0.25">
      <c r="A1967" t="s">
        <v>96</v>
      </c>
      <c r="B1967">
        <v>2010</v>
      </c>
      <c r="C1967" t="s">
        <v>89</v>
      </c>
      <c r="D1967" t="s">
        <v>38</v>
      </c>
      <c r="E1967" t="s">
        <v>31681</v>
      </c>
      <c r="F1967">
        <v>9</v>
      </c>
    </row>
    <row r="1968" spans="1:6" x14ac:dyDescent="0.25">
      <c r="A1968" t="s">
        <v>96</v>
      </c>
      <c r="B1968">
        <v>2010</v>
      </c>
      <c r="C1968" t="s">
        <v>89</v>
      </c>
      <c r="D1968" t="s">
        <v>40</v>
      </c>
      <c r="E1968" t="s">
        <v>31682</v>
      </c>
      <c r="F1968">
        <v>3</v>
      </c>
    </row>
    <row r="1969" spans="1:6" x14ac:dyDescent="0.25">
      <c r="A1969" t="s">
        <v>96</v>
      </c>
      <c r="B1969">
        <v>2010</v>
      </c>
      <c r="C1969" t="s">
        <v>89</v>
      </c>
      <c r="D1969" t="s">
        <v>102</v>
      </c>
      <c r="E1969" t="s">
        <v>31683</v>
      </c>
      <c r="F1969">
        <v>20</v>
      </c>
    </row>
    <row r="1970" spans="1:6" x14ac:dyDescent="0.25">
      <c r="A1970" t="s">
        <v>96</v>
      </c>
      <c r="B1970">
        <v>2010</v>
      </c>
      <c r="C1970" t="s">
        <v>89</v>
      </c>
      <c r="D1970" t="s">
        <v>107</v>
      </c>
      <c r="E1970" t="s">
        <v>31684</v>
      </c>
      <c r="F1970">
        <v>22</v>
      </c>
    </row>
    <row r="1971" spans="1:6" x14ac:dyDescent="0.25">
      <c r="A1971" t="s">
        <v>96</v>
      </c>
      <c r="B1971">
        <v>2010</v>
      </c>
      <c r="C1971" t="s">
        <v>89</v>
      </c>
      <c r="D1971" t="s">
        <v>39</v>
      </c>
      <c r="E1971" t="s">
        <v>31685</v>
      </c>
      <c r="F1971">
        <v>38</v>
      </c>
    </row>
    <row r="1972" spans="1:6" x14ac:dyDescent="0.25">
      <c r="A1972" t="s">
        <v>96</v>
      </c>
      <c r="B1972">
        <v>2010</v>
      </c>
      <c r="C1972" t="s">
        <v>89</v>
      </c>
      <c r="D1972" t="s">
        <v>103</v>
      </c>
      <c r="E1972" t="s">
        <v>31686</v>
      </c>
      <c r="F1972">
        <v>186</v>
      </c>
    </row>
    <row r="1973" spans="1:6" x14ac:dyDescent="0.25">
      <c r="A1973" t="s">
        <v>96</v>
      </c>
      <c r="B1973">
        <v>2011</v>
      </c>
      <c r="C1973" t="s">
        <v>91</v>
      </c>
      <c r="D1973" t="s">
        <v>38</v>
      </c>
      <c r="E1973" t="s">
        <v>31687</v>
      </c>
      <c r="F1973">
        <v>13</v>
      </c>
    </row>
    <row r="1974" spans="1:6" x14ac:dyDescent="0.25">
      <c r="A1974" t="s">
        <v>96</v>
      </c>
      <c r="B1974">
        <v>2011</v>
      </c>
      <c r="C1974" t="s">
        <v>91</v>
      </c>
      <c r="D1974" t="s">
        <v>40</v>
      </c>
      <c r="E1974" t="s">
        <v>31688</v>
      </c>
      <c r="F1974">
        <v>8</v>
      </c>
    </row>
    <row r="1975" spans="1:6" x14ac:dyDescent="0.25">
      <c r="A1975" t="s">
        <v>96</v>
      </c>
      <c r="B1975">
        <v>2011</v>
      </c>
      <c r="C1975" t="s">
        <v>91</v>
      </c>
      <c r="D1975" t="s">
        <v>102</v>
      </c>
      <c r="E1975" t="s">
        <v>31689</v>
      </c>
      <c r="F1975">
        <v>92</v>
      </c>
    </row>
    <row r="1976" spans="1:6" x14ac:dyDescent="0.25">
      <c r="A1976" t="s">
        <v>96</v>
      </c>
      <c r="B1976">
        <v>2011</v>
      </c>
      <c r="C1976" t="s">
        <v>91</v>
      </c>
      <c r="D1976" t="s">
        <v>107</v>
      </c>
      <c r="E1976" t="s">
        <v>31690</v>
      </c>
      <c r="F1976">
        <v>54</v>
      </c>
    </row>
    <row r="1977" spans="1:6" x14ac:dyDescent="0.25">
      <c r="A1977" t="s">
        <v>96</v>
      </c>
      <c r="B1977">
        <v>2011</v>
      </c>
      <c r="C1977" t="s">
        <v>91</v>
      </c>
      <c r="D1977" t="s">
        <v>39</v>
      </c>
      <c r="E1977" t="s">
        <v>31691</v>
      </c>
      <c r="F1977">
        <v>98</v>
      </c>
    </row>
    <row r="1978" spans="1:6" x14ac:dyDescent="0.25">
      <c r="A1978" t="s">
        <v>96</v>
      </c>
      <c r="B1978">
        <v>2011</v>
      </c>
      <c r="C1978" t="s">
        <v>91</v>
      </c>
      <c r="D1978" t="s">
        <v>103</v>
      </c>
      <c r="E1978" t="s">
        <v>31692</v>
      </c>
      <c r="F1978">
        <v>793</v>
      </c>
    </row>
    <row r="1979" spans="1:6" x14ac:dyDescent="0.25">
      <c r="A1979" t="s">
        <v>96</v>
      </c>
      <c r="B1979">
        <v>2011</v>
      </c>
      <c r="C1979" t="s">
        <v>90</v>
      </c>
      <c r="D1979" t="s">
        <v>38</v>
      </c>
      <c r="E1979" t="s">
        <v>31693</v>
      </c>
      <c r="F1979">
        <v>6</v>
      </c>
    </row>
    <row r="1980" spans="1:6" x14ac:dyDescent="0.25">
      <c r="A1980" t="s">
        <v>96</v>
      </c>
      <c r="B1980">
        <v>2011</v>
      </c>
      <c r="C1980" t="s">
        <v>90</v>
      </c>
      <c r="D1980" t="s">
        <v>40</v>
      </c>
      <c r="E1980" t="s">
        <v>31694</v>
      </c>
      <c r="F1980">
        <v>5</v>
      </c>
    </row>
    <row r="1981" spans="1:6" x14ac:dyDescent="0.25">
      <c r="A1981" t="s">
        <v>96</v>
      </c>
      <c r="B1981">
        <v>2011</v>
      </c>
      <c r="C1981" t="s">
        <v>90</v>
      </c>
      <c r="D1981" t="s">
        <v>102</v>
      </c>
      <c r="E1981" t="s">
        <v>31695</v>
      </c>
      <c r="F1981">
        <v>31</v>
      </c>
    </row>
    <row r="1982" spans="1:6" x14ac:dyDescent="0.25">
      <c r="A1982" t="s">
        <v>96</v>
      </c>
      <c r="B1982">
        <v>2011</v>
      </c>
      <c r="C1982" t="s">
        <v>90</v>
      </c>
      <c r="D1982" t="s">
        <v>107</v>
      </c>
      <c r="E1982" t="s">
        <v>31696</v>
      </c>
      <c r="F1982">
        <v>24</v>
      </c>
    </row>
    <row r="1983" spans="1:6" x14ac:dyDescent="0.25">
      <c r="A1983" t="s">
        <v>96</v>
      </c>
      <c r="B1983">
        <v>2011</v>
      </c>
      <c r="C1983" t="s">
        <v>90</v>
      </c>
      <c r="D1983" t="s">
        <v>39</v>
      </c>
      <c r="E1983" t="s">
        <v>31697</v>
      </c>
      <c r="F1983">
        <v>47</v>
      </c>
    </row>
    <row r="1984" spans="1:6" x14ac:dyDescent="0.25">
      <c r="A1984" t="s">
        <v>96</v>
      </c>
      <c r="B1984">
        <v>2011</v>
      </c>
      <c r="C1984" t="s">
        <v>90</v>
      </c>
      <c r="D1984" t="s">
        <v>103</v>
      </c>
      <c r="E1984" t="s">
        <v>31698</v>
      </c>
      <c r="F1984">
        <v>232</v>
      </c>
    </row>
    <row r="1985" spans="1:6" x14ac:dyDescent="0.25">
      <c r="A1985" t="s">
        <v>96</v>
      </c>
      <c r="B1985">
        <v>2011</v>
      </c>
      <c r="C1985" t="s">
        <v>88</v>
      </c>
      <c r="D1985" t="s">
        <v>38</v>
      </c>
      <c r="E1985" t="s">
        <v>31699</v>
      </c>
      <c r="F1985">
        <v>2</v>
      </c>
    </row>
    <row r="1986" spans="1:6" x14ac:dyDescent="0.25">
      <c r="A1986" t="s">
        <v>96</v>
      </c>
      <c r="B1986">
        <v>2011</v>
      </c>
      <c r="C1986" t="s">
        <v>88</v>
      </c>
      <c r="D1986" t="s">
        <v>40</v>
      </c>
      <c r="E1986" t="s">
        <v>31700</v>
      </c>
      <c r="F1986">
        <v>2</v>
      </c>
    </row>
    <row r="1987" spans="1:6" x14ac:dyDescent="0.25">
      <c r="A1987" t="s">
        <v>96</v>
      </c>
      <c r="B1987">
        <v>2011</v>
      </c>
      <c r="C1987" t="s">
        <v>88</v>
      </c>
      <c r="D1987" t="s">
        <v>102</v>
      </c>
      <c r="E1987" t="s">
        <v>31701</v>
      </c>
      <c r="F1987">
        <v>10</v>
      </c>
    </row>
    <row r="1988" spans="1:6" x14ac:dyDescent="0.25">
      <c r="A1988" t="s">
        <v>96</v>
      </c>
      <c r="B1988">
        <v>2011</v>
      </c>
      <c r="C1988" t="s">
        <v>88</v>
      </c>
      <c r="D1988" t="s">
        <v>107</v>
      </c>
      <c r="E1988" t="s">
        <v>31702</v>
      </c>
      <c r="F1988">
        <v>6</v>
      </c>
    </row>
    <row r="1989" spans="1:6" x14ac:dyDescent="0.25">
      <c r="A1989" t="s">
        <v>96</v>
      </c>
      <c r="B1989">
        <v>2011</v>
      </c>
      <c r="C1989" t="s">
        <v>88</v>
      </c>
      <c r="D1989" t="s">
        <v>39</v>
      </c>
      <c r="E1989" t="s">
        <v>31703</v>
      </c>
      <c r="F1989">
        <v>22</v>
      </c>
    </row>
    <row r="1990" spans="1:6" x14ac:dyDescent="0.25">
      <c r="A1990" t="s">
        <v>96</v>
      </c>
      <c r="B1990">
        <v>2011</v>
      </c>
      <c r="C1990" t="s">
        <v>88</v>
      </c>
      <c r="D1990" t="s">
        <v>103</v>
      </c>
      <c r="E1990" t="s">
        <v>31704</v>
      </c>
      <c r="F1990">
        <v>85</v>
      </c>
    </row>
    <row r="1991" spans="1:6" x14ac:dyDescent="0.25">
      <c r="A1991" t="s">
        <v>96</v>
      </c>
      <c r="B1991">
        <v>2011</v>
      </c>
      <c r="C1991" t="s">
        <v>89</v>
      </c>
      <c r="D1991" t="s">
        <v>38</v>
      </c>
      <c r="E1991" t="s">
        <v>31705</v>
      </c>
      <c r="F1991">
        <v>7</v>
      </c>
    </row>
    <row r="1992" spans="1:6" x14ac:dyDescent="0.25">
      <c r="A1992" t="s">
        <v>96</v>
      </c>
      <c r="B1992">
        <v>2011</v>
      </c>
      <c r="C1992" t="s">
        <v>89</v>
      </c>
      <c r="D1992" t="s">
        <v>102</v>
      </c>
      <c r="E1992" t="s">
        <v>31706</v>
      </c>
      <c r="F1992">
        <v>17</v>
      </c>
    </row>
    <row r="1993" spans="1:6" x14ac:dyDescent="0.25">
      <c r="A1993" t="s">
        <v>96</v>
      </c>
      <c r="B1993">
        <v>2011</v>
      </c>
      <c r="C1993" t="s">
        <v>89</v>
      </c>
      <c r="D1993" t="s">
        <v>107</v>
      </c>
      <c r="E1993" t="s">
        <v>31707</v>
      </c>
      <c r="F1993">
        <v>14</v>
      </c>
    </row>
    <row r="1994" spans="1:6" x14ac:dyDescent="0.25">
      <c r="A1994" t="s">
        <v>96</v>
      </c>
      <c r="B1994">
        <v>2011</v>
      </c>
      <c r="C1994" t="s">
        <v>89</v>
      </c>
      <c r="D1994" t="s">
        <v>39</v>
      </c>
      <c r="E1994" t="s">
        <v>31708</v>
      </c>
      <c r="F1994">
        <v>53</v>
      </c>
    </row>
    <row r="1995" spans="1:6" x14ac:dyDescent="0.25">
      <c r="A1995" t="s">
        <v>96</v>
      </c>
      <c r="B1995">
        <v>2011</v>
      </c>
      <c r="C1995" t="s">
        <v>89</v>
      </c>
      <c r="D1995" t="s">
        <v>103</v>
      </c>
      <c r="E1995" t="s">
        <v>31709</v>
      </c>
      <c r="F1995">
        <v>187</v>
      </c>
    </row>
    <row r="1996" spans="1:6" x14ac:dyDescent="0.25">
      <c r="A1996" t="s">
        <v>96</v>
      </c>
      <c r="B1996">
        <v>2012</v>
      </c>
      <c r="C1996" t="s">
        <v>91</v>
      </c>
      <c r="D1996" t="s">
        <v>38</v>
      </c>
      <c r="E1996" t="s">
        <v>31710</v>
      </c>
      <c r="F1996">
        <v>31</v>
      </c>
    </row>
    <row r="1997" spans="1:6" x14ac:dyDescent="0.25">
      <c r="A1997" t="s">
        <v>96</v>
      </c>
      <c r="B1997">
        <v>2012</v>
      </c>
      <c r="C1997" t="s">
        <v>91</v>
      </c>
      <c r="D1997" t="s">
        <v>40</v>
      </c>
      <c r="E1997" t="s">
        <v>31711</v>
      </c>
      <c r="F1997">
        <v>9</v>
      </c>
    </row>
    <row r="1998" spans="1:6" x14ac:dyDescent="0.25">
      <c r="A1998" t="s">
        <v>96</v>
      </c>
      <c r="B1998">
        <v>2012</v>
      </c>
      <c r="C1998" t="s">
        <v>91</v>
      </c>
      <c r="D1998" t="s">
        <v>102</v>
      </c>
      <c r="E1998" t="s">
        <v>31712</v>
      </c>
      <c r="F1998">
        <v>65</v>
      </c>
    </row>
    <row r="1999" spans="1:6" x14ac:dyDescent="0.25">
      <c r="A1999" t="s">
        <v>96</v>
      </c>
      <c r="B1999">
        <v>2012</v>
      </c>
      <c r="C1999" t="s">
        <v>91</v>
      </c>
      <c r="D1999" t="s">
        <v>107</v>
      </c>
      <c r="E1999" t="s">
        <v>31713</v>
      </c>
      <c r="F1999">
        <v>86</v>
      </c>
    </row>
    <row r="2000" spans="1:6" x14ac:dyDescent="0.25">
      <c r="A2000" t="s">
        <v>96</v>
      </c>
      <c r="B2000">
        <v>2012</v>
      </c>
      <c r="C2000" t="s">
        <v>91</v>
      </c>
      <c r="D2000" t="s">
        <v>39</v>
      </c>
      <c r="E2000" t="s">
        <v>31714</v>
      </c>
      <c r="F2000">
        <v>125</v>
      </c>
    </row>
    <row r="2001" spans="1:6" x14ac:dyDescent="0.25">
      <c r="A2001" t="s">
        <v>96</v>
      </c>
      <c r="B2001">
        <v>2012</v>
      </c>
      <c r="C2001" t="s">
        <v>91</v>
      </c>
      <c r="D2001" t="s">
        <v>103</v>
      </c>
      <c r="E2001" t="s">
        <v>31715</v>
      </c>
      <c r="F2001">
        <v>733</v>
      </c>
    </row>
    <row r="2002" spans="1:6" x14ac:dyDescent="0.25">
      <c r="A2002" t="s">
        <v>96</v>
      </c>
      <c r="B2002">
        <v>2012</v>
      </c>
      <c r="C2002" t="s">
        <v>90</v>
      </c>
      <c r="D2002" t="s">
        <v>38</v>
      </c>
      <c r="E2002" t="s">
        <v>31716</v>
      </c>
      <c r="F2002">
        <v>10</v>
      </c>
    </row>
    <row r="2003" spans="1:6" x14ac:dyDescent="0.25">
      <c r="A2003" t="s">
        <v>96</v>
      </c>
      <c r="B2003">
        <v>2012</v>
      </c>
      <c r="C2003" t="s">
        <v>90</v>
      </c>
      <c r="D2003" t="s">
        <v>102</v>
      </c>
      <c r="E2003" t="s">
        <v>31717</v>
      </c>
      <c r="F2003">
        <v>24</v>
      </c>
    </row>
    <row r="2004" spans="1:6" x14ac:dyDescent="0.25">
      <c r="A2004" t="s">
        <v>96</v>
      </c>
      <c r="B2004">
        <v>2012</v>
      </c>
      <c r="C2004" t="s">
        <v>90</v>
      </c>
      <c r="D2004" t="s">
        <v>107</v>
      </c>
      <c r="E2004" t="s">
        <v>31718</v>
      </c>
      <c r="F2004">
        <v>20</v>
      </c>
    </row>
    <row r="2005" spans="1:6" x14ac:dyDescent="0.25">
      <c r="A2005" t="s">
        <v>96</v>
      </c>
      <c r="B2005">
        <v>2012</v>
      </c>
      <c r="C2005" t="s">
        <v>90</v>
      </c>
      <c r="D2005" t="s">
        <v>39</v>
      </c>
      <c r="E2005" t="s">
        <v>31719</v>
      </c>
      <c r="F2005">
        <v>29</v>
      </c>
    </row>
    <row r="2006" spans="1:6" x14ac:dyDescent="0.25">
      <c r="A2006" t="s">
        <v>96</v>
      </c>
      <c r="B2006">
        <v>2012</v>
      </c>
      <c r="C2006" t="s">
        <v>90</v>
      </c>
      <c r="D2006" t="s">
        <v>103</v>
      </c>
      <c r="E2006" t="s">
        <v>31720</v>
      </c>
      <c r="F2006">
        <v>253</v>
      </c>
    </row>
    <row r="2007" spans="1:6" x14ac:dyDescent="0.25">
      <c r="A2007" t="s">
        <v>96</v>
      </c>
      <c r="B2007">
        <v>2012</v>
      </c>
      <c r="C2007" t="s">
        <v>88</v>
      </c>
      <c r="D2007" t="s">
        <v>38</v>
      </c>
      <c r="E2007" t="s">
        <v>31721</v>
      </c>
      <c r="F2007">
        <v>1</v>
      </c>
    </row>
    <row r="2008" spans="1:6" x14ac:dyDescent="0.25">
      <c r="A2008" t="s">
        <v>96</v>
      </c>
      <c r="B2008">
        <v>2012</v>
      </c>
      <c r="C2008" t="s">
        <v>88</v>
      </c>
      <c r="D2008" t="s">
        <v>102</v>
      </c>
      <c r="E2008" t="s">
        <v>31722</v>
      </c>
      <c r="F2008">
        <v>9</v>
      </c>
    </row>
    <row r="2009" spans="1:6" x14ac:dyDescent="0.25">
      <c r="A2009" t="s">
        <v>96</v>
      </c>
      <c r="B2009">
        <v>2012</v>
      </c>
      <c r="C2009" t="s">
        <v>88</v>
      </c>
      <c r="D2009" t="s">
        <v>107</v>
      </c>
      <c r="E2009" t="s">
        <v>31723</v>
      </c>
      <c r="F2009">
        <v>9</v>
      </c>
    </row>
    <row r="2010" spans="1:6" x14ac:dyDescent="0.25">
      <c r="A2010" t="s">
        <v>96</v>
      </c>
      <c r="B2010">
        <v>2012</v>
      </c>
      <c r="C2010" t="s">
        <v>88</v>
      </c>
      <c r="D2010" t="s">
        <v>39</v>
      </c>
      <c r="E2010" t="s">
        <v>31724</v>
      </c>
      <c r="F2010">
        <v>19</v>
      </c>
    </row>
    <row r="2011" spans="1:6" x14ac:dyDescent="0.25">
      <c r="A2011" t="s">
        <v>96</v>
      </c>
      <c r="B2011">
        <v>2012</v>
      </c>
      <c r="C2011" t="s">
        <v>88</v>
      </c>
      <c r="D2011" t="s">
        <v>103</v>
      </c>
      <c r="E2011" t="s">
        <v>31725</v>
      </c>
      <c r="F2011">
        <v>88</v>
      </c>
    </row>
    <row r="2012" spans="1:6" x14ac:dyDescent="0.25">
      <c r="A2012" t="s">
        <v>96</v>
      </c>
      <c r="B2012">
        <v>2012</v>
      </c>
      <c r="C2012" t="s">
        <v>89</v>
      </c>
      <c r="D2012" t="s">
        <v>38</v>
      </c>
      <c r="E2012" t="s">
        <v>31726</v>
      </c>
      <c r="F2012">
        <v>15</v>
      </c>
    </row>
    <row r="2013" spans="1:6" x14ac:dyDescent="0.25">
      <c r="A2013" t="s">
        <v>96</v>
      </c>
      <c r="B2013">
        <v>2012</v>
      </c>
      <c r="C2013" t="s">
        <v>89</v>
      </c>
      <c r="D2013" t="s">
        <v>102</v>
      </c>
      <c r="E2013" t="s">
        <v>31727</v>
      </c>
      <c r="F2013">
        <v>15</v>
      </c>
    </row>
    <row r="2014" spans="1:6" x14ac:dyDescent="0.25">
      <c r="A2014" t="s">
        <v>96</v>
      </c>
      <c r="B2014">
        <v>2012</v>
      </c>
      <c r="C2014" t="s">
        <v>89</v>
      </c>
      <c r="D2014" t="s">
        <v>107</v>
      </c>
      <c r="E2014" t="s">
        <v>31728</v>
      </c>
      <c r="F2014">
        <v>28</v>
      </c>
    </row>
    <row r="2015" spans="1:6" x14ac:dyDescent="0.25">
      <c r="A2015" t="s">
        <v>96</v>
      </c>
      <c r="B2015">
        <v>2012</v>
      </c>
      <c r="C2015" t="s">
        <v>89</v>
      </c>
      <c r="D2015" t="s">
        <v>39</v>
      </c>
      <c r="E2015" t="s">
        <v>31729</v>
      </c>
      <c r="F2015">
        <v>28</v>
      </c>
    </row>
    <row r="2016" spans="1:6" x14ac:dyDescent="0.25">
      <c r="A2016" t="s">
        <v>96</v>
      </c>
      <c r="B2016">
        <v>2012</v>
      </c>
      <c r="C2016" t="s">
        <v>89</v>
      </c>
      <c r="D2016" t="s">
        <v>103</v>
      </c>
      <c r="E2016" t="s">
        <v>31730</v>
      </c>
      <c r="F2016">
        <v>197</v>
      </c>
    </row>
    <row r="2017" spans="1:6" x14ac:dyDescent="0.25">
      <c r="A2017" t="s">
        <v>96</v>
      </c>
      <c r="B2017">
        <v>2013</v>
      </c>
      <c r="C2017" t="s">
        <v>91</v>
      </c>
      <c r="D2017" t="s">
        <v>38</v>
      </c>
      <c r="E2017" t="s">
        <v>31731</v>
      </c>
      <c r="F2017">
        <v>46</v>
      </c>
    </row>
    <row r="2018" spans="1:6" x14ac:dyDescent="0.25">
      <c r="A2018" t="s">
        <v>96</v>
      </c>
      <c r="B2018">
        <v>2013</v>
      </c>
      <c r="C2018" t="s">
        <v>91</v>
      </c>
      <c r="D2018" t="s">
        <v>40</v>
      </c>
      <c r="E2018" t="s">
        <v>31732</v>
      </c>
      <c r="F2018">
        <v>19</v>
      </c>
    </row>
    <row r="2019" spans="1:6" x14ac:dyDescent="0.25">
      <c r="A2019" t="s">
        <v>96</v>
      </c>
      <c r="B2019">
        <v>2013</v>
      </c>
      <c r="C2019" t="s">
        <v>91</v>
      </c>
      <c r="D2019" t="s">
        <v>102</v>
      </c>
      <c r="E2019" t="s">
        <v>31733</v>
      </c>
      <c r="F2019">
        <v>97</v>
      </c>
    </row>
    <row r="2020" spans="1:6" x14ac:dyDescent="0.25">
      <c r="A2020" t="s">
        <v>96</v>
      </c>
      <c r="B2020">
        <v>2013</v>
      </c>
      <c r="C2020" t="s">
        <v>91</v>
      </c>
      <c r="D2020" t="s">
        <v>107</v>
      </c>
      <c r="E2020" t="s">
        <v>31734</v>
      </c>
      <c r="F2020">
        <v>128</v>
      </c>
    </row>
    <row r="2021" spans="1:6" x14ac:dyDescent="0.25">
      <c r="A2021" t="s">
        <v>96</v>
      </c>
      <c r="B2021">
        <v>2013</v>
      </c>
      <c r="C2021" t="s">
        <v>91</v>
      </c>
      <c r="D2021" t="s">
        <v>39</v>
      </c>
      <c r="E2021" t="s">
        <v>31735</v>
      </c>
      <c r="F2021">
        <v>127</v>
      </c>
    </row>
    <row r="2022" spans="1:6" x14ac:dyDescent="0.25">
      <c r="A2022" t="s">
        <v>96</v>
      </c>
      <c r="B2022">
        <v>2013</v>
      </c>
      <c r="C2022" t="s">
        <v>91</v>
      </c>
      <c r="D2022" t="s">
        <v>103</v>
      </c>
      <c r="E2022" t="s">
        <v>31736</v>
      </c>
      <c r="F2022">
        <v>678</v>
      </c>
    </row>
    <row r="2023" spans="1:6" x14ac:dyDescent="0.25">
      <c r="A2023" t="s">
        <v>96</v>
      </c>
      <c r="B2023">
        <v>2013</v>
      </c>
      <c r="C2023" t="s">
        <v>90</v>
      </c>
      <c r="D2023" t="s">
        <v>38</v>
      </c>
      <c r="E2023" t="s">
        <v>31737</v>
      </c>
      <c r="F2023">
        <v>14</v>
      </c>
    </row>
    <row r="2024" spans="1:6" x14ac:dyDescent="0.25">
      <c r="A2024" t="s">
        <v>96</v>
      </c>
      <c r="B2024">
        <v>2013</v>
      </c>
      <c r="C2024" t="s">
        <v>90</v>
      </c>
      <c r="D2024" t="s">
        <v>40</v>
      </c>
      <c r="E2024" t="s">
        <v>31738</v>
      </c>
      <c r="F2024">
        <v>6</v>
      </c>
    </row>
    <row r="2025" spans="1:6" x14ac:dyDescent="0.25">
      <c r="A2025" t="s">
        <v>96</v>
      </c>
      <c r="B2025">
        <v>2013</v>
      </c>
      <c r="C2025" t="s">
        <v>90</v>
      </c>
      <c r="D2025" t="s">
        <v>102</v>
      </c>
      <c r="E2025" t="s">
        <v>31739</v>
      </c>
      <c r="F2025">
        <v>21</v>
      </c>
    </row>
    <row r="2026" spans="1:6" x14ac:dyDescent="0.25">
      <c r="A2026" t="s">
        <v>96</v>
      </c>
      <c r="B2026">
        <v>2013</v>
      </c>
      <c r="C2026" t="s">
        <v>90</v>
      </c>
      <c r="D2026" t="s">
        <v>107</v>
      </c>
      <c r="E2026" t="s">
        <v>31740</v>
      </c>
      <c r="F2026">
        <v>35</v>
      </c>
    </row>
    <row r="2027" spans="1:6" x14ac:dyDescent="0.25">
      <c r="A2027" t="s">
        <v>96</v>
      </c>
      <c r="B2027">
        <v>2013</v>
      </c>
      <c r="C2027" t="s">
        <v>90</v>
      </c>
      <c r="D2027" t="s">
        <v>39</v>
      </c>
      <c r="E2027" t="s">
        <v>31741</v>
      </c>
      <c r="F2027">
        <v>34</v>
      </c>
    </row>
    <row r="2028" spans="1:6" x14ac:dyDescent="0.25">
      <c r="A2028" t="s">
        <v>96</v>
      </c>
      <c r="B2028">
        <v>2013</v>
      </c>
      <c r="C2028" t="s">
        <v>90</v>
      </c>
      <c r="D2028" t="s">
        <v>103</v>
      </c>
      <c r="E2028" t="s">
        <v>31742</v>
      </c>
      <c r="F2028">
        <v>240</v>
      </c>
    </row>
    <row r="2029" spans="1:6" x14ac:dyDescent="0.25">
      <c r="A2029" t="s">
        <v>96</v>
      </c>
      <c r="B2029">
        <v>2013</v>
      </c>
      <c r="C2029" t="s">
        <v>88</v>
      </c>
      <c r="D2029" t="s">
        <v>38</v>
      </c>
      <c r="E2029" t="s">
        <v>31743</v>
      </c>
      <c r="F2029">
        <v>8</v>
      </c>
    </row>
    <row r="2030" spans="1:6" x14ac:dyDescent="0.25">
      <c r="A2030" t="s">
        <v>96</v>
      </c>
      <c r="B2030">
        <v>2013</v>
      </c>
      <c r="C2030" t="s">
        <v>88</v>
      </c>
      <c r="D2030" t="s">
        <v>40</v>
      </c>
      <c r="E2030" t="s">
        <v>31744</v>
      </c>
      <c r="F2030">
        <v>4</v>
      </c>
    </row>
    <row r="2031" spans="1:6" x14ac:dyDescent="0.25">
      <c r="A2031" t="s">
        <v>96</v>
      </c>
      <c r="B2031">
        <v>2013</v>
      </c>
      <c r="C2031" t="s">
        <v>88</v>
      </c>
      <c r="D2031" t="s">
        <v>102</v>
      </c>
      <c r="E2031" t="s">
        <v>31745</v>
      </c>
      <c r="F2031">
        <v>15</v>
      </c>
    </row>
    <row r="2032" spans="1:6" x14ac:dyDescent="0.25">
      <c r="A2032" t="s">
        <v>96</v>
      </c>
      <c r="B2032">
        <v>2013</v>
      </c>
      <c r="C2032" t="s">
        <v>88</v>
      </c>
      <c r="D2032" t="s">
        <v>107</v>
      </c>
      <c r="E2032" t="s">
        <v>31746</v>
      </c>
      <c r="F2032">
        <v>13</v>
      </c>
    </row>
    <row r="2033" spans="1:6" x14ac:dyDescent="0.25">
      <c r="A2033" t="s">
        <v>96</v>
      </c>
      <c r="B2033">
        <v>2013</v>
      </c>
      <c r="C2033" t="s">
        <v>88</v>
      </c>
      <c r="D2033" t="s">
        <v>39</v>
      </c>
      <c r="E2033" t="s">
        <v>31747</v>
      </c>
      <c r="F2033">
        <v>23</v>
      </c>
    </row>
    <row r="2034" spans="1:6" x14ac:dyDescent="0.25">
      <c r="A2034" t="s">
        <v>96</v>
      </c>
      <c r="B2034">
        <v>2013</v>
      </c>
      <c r="C2034" t="s">
        <v>88</v>
      </c>
      <c r="D2034" t="s">
        <v>103</v>
      </c>
      <c r="E2034" t="s">
        <v>31748</v>
      </c>
      <c r="F2034">
        <v>76</v>
      </c>
    </row>
    <row r="2035" spans="1:6" x14ac:dyDescent="0.25">
      <c r="A2035" t="s">
        <v>96</v>
      </c>
      <c r="B2035">
        <v>2013</v>
      </c>
      <c r="C2035" t="s">
        <v>89</v>
      </c>
      <c r="D2035" t="s">
        <v>38</v>
      </c>
      <c r="E2035" t="s">
        <v>31749</v>
      </c>
      <c r="F2035">
        <v>11</v>
      </c>
    </row>
    <row r="2036" spans="1:6" x14ac:dyDescent="0.25">
      <c r="A2036" t="s">
        <v>96</v>
      </c>
      <c r="B2036">
        <v>2013</v>
      </c>
      <c r="C2036" t="s">
        <v>89</v>
      </c>
      <c r="D2036" t="s">
        <v>40</v>
      </c>
      <c r="E2036" t="s">
        <v>31750</v>
      </c>
      <c r="F2036">
        <v>6</v>
      </c>
    </row>
    <row r="2037" spans="1:6" x14ac:dyDescent="0.25">
      <c r="A2037" t="s">
        <v>96</v>
      </c>
      <c r="B2037">
        <v>2013</v>
      </c>
      <c r="C2037" t="s">
        <v>89</v>
      </c>
      <c r="D2037" t="s">
        <v>102</v>
      </c>
      <c r="E2037" t="s">
        <v>31751</v>
      </c>
      <c r="F2037">
        <v>15</v>
      </c>
    </row>
    <row r="2038" spans="1:6" x14ac:dyDescent="0.25">
      <c r="A2038" t="s">
        <v>96</v>
      </c>
      <c r="B2038">
        <v>2013</v>
      </c>
      <c r="C2038" t="s">
        <v>89</v>
      </c>
      <c r="D2038" t="s">
        <v>107</v>
      </c>
      <c r="E2038" t="s">
        <v>31752</v>
      </c>
      <c r="F2038">
        <v>17</v>
      </c>
    </row>
    <row r="2039" spans="1:6" x14ac:dyDescent="0.25">
      <c r="A2039" t="s">
        <v>96</v>
      </c>
      <c r="B2039">
        <v>2013</v>
      </c>
      <c r="C2039" t="s">
        <v>89</v>
      </c>
      <c r="D2039" t="s">
        <v>39</v>
      </c>
      <c r="E2039" t="s">
        <v>31753</v>
      </c>
      <c r="F2039">
        <v>46</v>
      </c>
    </row>
    <row r="2040" spans="1:6" x14ac:dyDescent="0.25">
      <c r="A2040" t="s">
        <v>96</v>
      </c>
      <c r="B2040">
        <v>2013</v>
      </c>
      <c r="C2040" t="s">
        <v>89</v>
      </c>
      <c r="D2040" t="s">
        <v>103</v>
      </c>
      <c r="E2040" t="s">
        <v>31754</v>
      </c>
      <c r="F2040">
        <v>204</v>
      </c>
    </row>
    <row r="2041" spans="1:6" x14ac:dyDescent="0.25">
      <c r="A2041" t="s">
        <v>96</v>
      </c>
      <c r="B2041">
        <v>2014</v>
      </c>
      <c r="C2041" t="s">
        <v>91</v>
      </c>
      <c r="D2041" t="s">
        <v>38</v>
      </c>
      <c r="E2041" t="s">
        <v>31755</v>
      </c>
      <c r="F2041">
        <v>40</v>
      </c>
    </row>
    <row r="2042" spans="1:6" x14ac:dyDescent="0.25">
      <c r="A2042" t="s">
        <v>96</v>
      </c>
      <c r="B2042">
        <v>2014</v>
      </c>
      <c r="C2042" t="s">
        <v>91</v>
      </c>
      <c r="D2042" t="s">
        <v>40</v>
      </c>
      <c r="E2042" t="s">
        <v>31756</v>
      </c>
      <c r="F2042">
        <v>14</v>
      </c>
    </row>
    <row r="2043" spans="1:6" x14ac:dyDescent="0.25">
      <c r="A2043" t="s">
        <v>96</v>
      </c>
      <c r="B2043">
        <v>2014</v>
      </c>
      <c r="C2043" t="s">
        <v>91</v>
      </c>
      <c r="D2043" t="s">
        <v>102</v>
      </c>
      <c r="E2043" t="s">
        <v>31757</v>
      </c>
      <c r="F2043">
        <v>97</v>
      </c>
    </row>
    <row r="2044" spans="1:6" x14ac:dyDescent="0.25">
      <c r="A2044" t="s">
        <v>96</v>
      </c>
      <c r="B2044">
        <v>2014</v>
      </c>
      <c r="C2044" t="s">
        <v>91</v>
      </c>
      <c r="D2044" t="s">
        <v>107</v>
      </c>
      <c r="E2044" t="s">
        <v>31758</v>
      </c>
      <c r="F2044">
        <v>103</v>
      </c>
    </row>
    <row r="2045" spans="1:6" x14ac:dyDescent="0.25">
      <c r="A2045" t="s">
        <v>96</v>
      </c>
      <c r="B2045">
        <v>2014</v>
      </c>
      <c r="C2045" t="s">
        <v>91</v>
      </c>
      <c r="D2045" t="s">
        <v>39</v>
      </c>
      <c r="E2045" t="s">
        <v>31759</v>
      </c>
      <c r="F2045">
        <v>105</v>
      </c>
    </row>
    <row r="2046" spans="1:6" x14ac:dyDescent="0.25">
      <c r="A2046" t="s">
        <v>96</v>
      </c>
      <c r="B2046">
        <v>2014</v>
      </c>
      <c r="C2046" t="s">
        <v>91</v>
      </c>
      <c r="D2046" t="s">
        <v>103</v>
      </c>
      <c r="E2046" t="s">
        <v>31760</v>
      </c>
      <c r="F2046">
        <v>687</v>
      </c>
    </row>
    <row r="2047" spans="1:6" x14ac:dyDescent="0.25">
      <c r="A2047" t="s">
        <v>96</v>
      </c>
      <c r="B2047">
        <v>2014</v>
      </c>
      <c r="C2047" t="s">
        <v>90</v>
      </c>
      <c r="D2047" t="s">
        <v>38</v>
      </c>
      <c r="E2047" t="s">
        <v>31761</v>
      </c>
      <c r="F2047">
        <v>20</v>
      </c>
    </row>
    <row r="2048" spans="1:6" x14ac:dyDescent="0.25">
      <c r="A2048" t="s">
        <v>96</v>
      </c>
      <c r="B2048">
        <v>2014</v>
      </c>
      <c r="C2048" t="s">
        <v>90</v>
      </c>
      <c r="D2048" t="s">
        <v>40</v>
      </c>
      <c r="E2048" t="s">
        <v>31762</v>
      </c>
      <c r="F2048">
        <v>5</v>
      </c>
    </row>
    <row r="2049" spans="1:6" x14ac:dyDescent="0.25">
      <c r="A2049" t="s">
        <v>96</v>
      </c>
      <c r="B2049">
        <v>2014</v>
      </c>
      <c r="C2049" t="s">
        <v>90</v>
      </c>
      <c r="D2049" t="s">
        <v>102</v>
      </c>
      <c r="E2049" t="s">
        <v>31763</v>
      </c>
      <c r="F2049">
        <v>24</v>
      </c>
    </row>
    <row r="2050" spans="1:6" x14ac:dyDescent="0.25">
      <c r="A2050" t="s">
        <v>96</v>
      </c>
      <c r="B2050">
        <v>2014</v>
      </c>
      <c r="C2050" t="s">
        <v>90</v>
      </c>
      <c r="D2050" t="s">
        <v>107</v>
      </c>
      <c r="E2050" t="s">
        <v>31764</v>
      </c>
      <c r="F2050">
        <v>41</v>
      </c>
    </row>
    <row r="2051" spans="1:6" x14ac:dyDescent="0.25">
      <c r="A2051" t="s">
        <v>96</v>
      </c>
      <c r="B2051">
        <v>2014</v>
      </c>
      <c r="C2051" t="s">
        <v>90</v>
      </c>
      <c r="D2051" t="s">
        <v>39</v>
      </c>
      <c r="E2051" t="s">
        <v>31765</v>
      </c>
      <c r="F2051">
        <v>38</v>
      </c>
    </row>
    <row r="2052" spans="1:6" x14ac:dyDescent="0.25">
      <c r="A2052" t="s">
        <v>96</v>
      </c>
      <c r="B2052">
        <v>2014</v>
      </c>
      <c r="C2052" t="s">
        <v>90</v>
      </c>
      <c r="D2052" t="s">
        <v>103</v>
      </c>
      <c r="E2052" t="s">
        <v>31766</v>
      </c>
      <c r="F2052">
        <v>231</v>
      </c>
    </row>
    <row r="2053" spans="1:6" x14ac:dyDescent="0.25">
      <c r="A2053" t="s">
        <v>96</v>
      </c>
      <c r="B2053">
        <v>2014</v>
      </c>
      <c r="C2053" t="s">
        <v>88</v>
      </c>
      <c r="D2053" t="s">
        <v>38</v>
      </c>
      <c r="E2053" t="s">
        <v>31767</v>
      </c>
      <c r="F2053">
        <v>8</v>
      </c>
    </row>
    <row r="2054" spans="1:6" x14ac:dyDescent="0.25">
      <c r="A2054" t="s">
        <v>96</v>
      </c>
      <c r="B2054">
        <v>2014</v>
      </c>
      <c r="C2054" t="s">
        <v>88</v>
      </c>
      <c r="D2054" t="s">
        <v>40</v>
      </c>
      <c r="E2054" t="s">
        <v>31768</v>
      </c>
      <c r="F2054">
        <v>5</v>
      </c>
    </row>
    <row r="2055" spans="1:6" x14ac:dyDescent="0.25">
      <c r="A2055" t="s">
        <v>96</v>
      </c>
      <c r="B2055">
        <v>2014</v>
      </c>
      <c r="C2055" t="s">
        <v>88</v>
      </c>
      <c r="D2055" t="s">
        <v>102</v>
      </c>
      <c r="E2055" t="s">
        <v>31769</v>
      </c>
      <c r="F2055">
        <v>12</v>
      </c>
    </row>
    <row r="2056" spans="1:6" x14ac:dyDescent="0.25">
      <c r="A2056" t="s">
        <v>96</v>
      </c>
      <c r="B2056">
        <v>2014</v>
      </c>
      <c r="C2056" t="s">
        <v>88</v>
      </c>
      <c r="D2056" t="s">
        <v>107</v>
      </c>
      <c r="E2056" t="s">
        <v>31770</v>
      </c>
      <c r="F2056">
        <v>12</v>
      </c>
    </row>
    <row r="2057" spans="1:6" x14ac:dyDescent="0.25">
      <c r="A2057" t="s">
        <v>96</v>
      </c>
      <c r="B2057">
        <v>2014</v>
      </c>
      <c r="C2057" t="s">
        <v>88</v>
      </c>
      <c r="D2057" t="s">
        <v>39</v>
      </c>
      <c r="E2057" t="s">
        <v>31771</v>
      </c>
      <c r="F2057">
        <v>28</v>
      </c>
    </row>
    <row r="2058" spans="1:6" x14ac:dyDescent="0.25">
      <c r="A2058" t="s">
        <v>96</v>
      </c>
      <c r="B2058">
        <v>2014</v>
      </c>
      <c r="C2058" t="s">
        <v>88</v>
      </c>
      <c r="D2058" t="s">
        <v>103</v>
      </c>
      <c r="E2058" t="s">
        <v>31772</v>
      </c>
      <c r="F2058">
        <v>80</v>
      </c>
    </row>
    <row r="2059" spans="1:6" x14ac:dyDescent="0.25">
      <c r="A2059" t="s">
        <v>96</v>
      </c>
      <c r="B2059">
        <v>2014</v>
      </c>
      <c r="C2059" t="s">
        <v>89</v>
      </c>
      <c r="D2059" t="s">
        <v>38</v>
      </c>
      <c r="E2059" t="s">
        <v>31773</v>
      </c>
      <c r="F2059">
        <v>24</v>
      </c>
    </row>
    <row r="2060" spans="1:6" x14ac:dyDescent="0.25">
      <c r="A2060" t="s">
        <v>96</v>
      </c>
      <c r="B2060">
        <v>2014</v>
      </c>
      <c r="C2060" t="s">
        <v>89</v>
      </c>
      <c r="D2060" t="s">
        <v>40</v>
      </c>
      <c r="E2060" t="s">
        <v>31774</v>
      </c>
      <c r="F2060">
        <v>6</v>
      </c>
    </row>
    <row r="2061" spans="1:6" x14ac:dyDescent="0.25">
      <c r="A2061" t="s">
        <v>96</v>
      </c>
      <c r="B2061">
        <v>2014</v>
      </c>
      <c r="C2061" t="s">
        <v>89</v>
      </c>
      <c r="D2061" t="s">
        <v>102</v>
      </c>
      <c r="E2061" t="s">
        <v>31775</v>
      </c>
      <c r="F2061">
        <v>22</v>
      </c>
    </row>
    <row r="2062" spans="1:6" x14ac:dyDescent="0.25">
      <c r="A2062" t="s">
        <v>96</v>
      </c>
      <c r="B2062">
        <v>2014</v>
      </c>
      <c r="C2062" t="s">
        <v>89</v>
      </c>
      <c r="D2062" t="s">
        <v>107</v>
      </c>
      <c r="E2062" t="s">
        <v>31776</v>
      </c>
      <c r="F2062">
        <v>25</v>
      </c>
    </row>
    <row r="2063" spans="1:6" x14ac:dyDescent="0.25">
      <c r="A2063" t="s">
        <v>96</v>
      </c>
      <c r="B2063">
        <v>2014</v>
      </c>
      <c r="C2063" t="s">
        <v>89</v>
      </c>
      <c r="D2063" t="s">
        <v>39</v>
      </c>
      <c r="E2063" t="s">
        <v>31777</v>
      </c>
      <c r="F2063">
        <v>41</v>
      </c>
    </row>
    <row r="2064" spans="1:6" x14ac:dyDescent="0.25">
      <c r="A2064" t="s">
        <v>96</v>
      </c>
      <c r="B2064">
        <v>2014</v>
      </c>
      <c r="C2064" t="s">
        <v>89</v>
      </c>
      <c r="D2064" t="s">
        <v>103</v>
      </c>
      <c r="E2064" t="s">
        <v>31778</v>
      </c>
      <c r="F2064">
        <v>180</v>
      </c>
    </row>
    <row r="2065" spans="1:6" x14ac:dyDescent="0.25">
      <c r="A2065" t="s">
        <v>97</v>
      </c>
      <c r="B2065">
        <v>2010</v>
      </c>
      <c r="C2065" t="s">
        <v>91</v>
      </c>
      <c r="D2065" t="s">
        <v>38</v>
      </c>
      <c r="E2065" t="s">
        <v>31779</v>
      </c>
      <c r="F2065">
        <v>13</v>
      </c>
    </row>
    <row r="2066" spans="1:6" x14ac:dyDescent="0.25">
      <c r="A2066" t="s">
        <v>97</v>
      </c>
      <c r="B2066">
        <v>2010</v>
      </c>
      <c r="C2066" t="s">
        <v>91</v>
      </c>
      <c r="D2066" t="s">
        <v>40</v>
      </c>
      <c r="E2066" t="s">
        <v>31780</v>
      </c>
      <c r="F2066">
        <v>9</v>
      </c>
    </row>
    <row r="2067" spans="1:6" x14ac:dyDescent="0.25">
      <c r="A2067" t="s">
        <v>97</v>
      </c>
      <c r="B2067">
        <v>2010</v>
      </c>
      <c r="C2067" t="s">
        <v>91</v>
      </c>
      <c r="D2067" t="s">
        <v>102</v>
      </c>
      <c r="E2067" t="s">
        <v>31781</v>
      </c>
      <c r="F2067">
        <v>40</v>
      </c>
    </row>
    <row r="2068" spans="1:6" x14ac:dyDescent="0.25">
      <c r="A2068" t="s">
        <v>97</v>
      </c>
      <c r="B2068">
        <v>2010</v>
      </c>
      <c r="C2068" t="s">
        <v>91</v>
      </c>
      <c r="D2068" t="s">
        <v>107</v>
      </c>
      <c r="E2068" t="s">
        <v>31782</v>
      </c>
      <c r="F2068">
        <v>65</v>
      </c>
    </row>
    <row r="2069" spans="1:6" x14ac:dyDescent="0.25">
      <c r="A2069" t="s">
        <v>97</v>
      </c>
      <c r="B2069">
        <v>2010</v>
      </c>
      <c r="C2069" t="s">
        <v>91</v>
      </c>
      <c r="D2069" t="s">
        <v>39</v>
      </c>
      <c r="E2069" t="s">
        <v>31783</v>
      </c>
      <c r="F2069">
        <v>85</v>
      </c>
    </row>
    <row r="2070" spans="1:6" x14ac:dyDescent="0.25">
      <c r="A2070" t="s">
        <v>97</v>
      </c>
      <c r="B2070">
        <v>2010</v>
      </c>
      <c r="C2070" t="s">
        <v>91</v>
      </c>
      <c r="D2070" t="s">
        <v>103</v>
      </c>
      <c r="E2070" t="s">
        <v>31784</v>
      </c>
      <c r="F2070">
        <v>523</v>
      </c>
    </row>
    <row r="2071" spans="1:6" x14ac:dyDescent="0.25">
      <c r="A2071" t="s">
        <v>97</v>
      </c>
      <c r="B2071">
        <v>2010</v>
      </c>
      <c r="C2071" t="s">
        <v>90</v>
      </c>
      <c r="D2071" t="s">
        <v>38</v>
      </c>
      <c r="E2071" t="s">
        <v>31785</v>
      </c>
      <c r="F2071">
        <v>10</v>
      </c>
    </row>
    <row r="2072" spans="1:6" x14ac:dyDescent="0.25">
      <c r="A2072" t="s">
        <v>97</v>
      </c>
      <c r="B2072">
        <v>2010</v>
      </c>
      <c r="C2072" t="s">
        <v>90</v>
      </c>
      <c r="D2072" t="s">
        <v>40</v>
      </c>
      <c r="E2072" t="s">
        <v>31786</v>
      </c>
      <c r="F2072">
        <v>5</v>
      </c>
    </row>
    <row r="2073" spans="1:6" x14ac:dyDescent="0.25">
      <c r="A2073" t="s">
        <v>97</v>
      </c>
      <c r="B2073">
        <v>2010</v>
      </c>
      <c r="C2073" t="s">
        <v>90</v>
      </c>
      <c r="D2073" t="s">
        <v>102</v>
      </c>
      <c r="E2073" t="s">
        <v>31787</v>
      </c>
      <c r="F2073">
        <v>15</v>
      </c>
    </row>
    <row r="2074" spans="1:6" x14ac:dyDescent="0.25">
      <c r="A2074" t="s">
        <v>97</v>
      </c>
      <c r="B2074">
        <v>2010</v>
      </c>
      <c r="C2074" t="s">
        <v>90</v>
      </c>
      <c r="D2074" t="s">
        <v>107</v>
      </c>
      <c r="E2074" t="s">
        <v>31788</v>
      </c>
      <c r="F2074">
        <v>25</v>
      </c>
    </row>
    <row r="2075" spans="1:6" x14ac:dyDescent="0.25">
      <c r="A2075" t="s">
        <v>97</v>
      </c>
      <c r="B2075">
        <v>2010</v>
      </c>
      <c r="C2075" t="s">
        <v>90</v>
      </c>
      <c r="D2075" t="s">
        <v>39</v>
      </c>
      <c r="E2075" t="s">
        <v>31789</v>
      </c>
      <c r="F2075">
        <v>38</v>
      </c>
    </row>
    <row r="2076" spans="1:6" x14ac:dyDescent="0.25">
      <c r="A2076" t="s">
        <v>97</v>
      </c>
      <c r="B2076">
        <v>2010</v>
      </c>
      <c r="C2076" t="s">
        <v>90</v>
      </c>
      <c r="D2076" t="s">
        <v>103</v>
      </c>
      <c r="E2076" t="s">
        <v>31790</v>
      </c>
      <c r="F2076">
        <v>192</v>
      </c>
    </row>
    <row r="2077" spans="1:6" x14ac:dyDescent="0.25">
      <c r="A2077" t="s">
        <v>97</v>
      </c>
      <c r="B2077">
        <v>2010</v>
      </c>
      <c r="C2077" t="s">
        <v>88</v>
      </c>
      <c r="D2077" t="s">
        <v>38</v>
      </c>
      <c r="E2077" t="s">
        <v>31791</v>
      </c>
      <c r="F2077">
        <v>4</v>
      </c>
    </row>
    <row r="2078" spans="1:6" x14ac:dyDescent="0.25">
      <c r="A2078" t="s">
        <v>97</v>
      </c>
      <c r="B2078">
        <v>2010</v>
      </c>
      <c r="C2078" t="s">
        <v>88</v>
      </c>
      <c r="D2078" t="s">
        <v>40</v>
      </c>
      <c r="E2078" t="s">
        <v>31792</v>
      </c>
      <c r="F2078">
        <v>1</v>
      </c>
    </row>
    <row r="2079" spans="1:6" x14ac:dyDescent="0.25">
      <c r="A2079" t="s">
        <v>97</v>
      </c>
      <c r="B2079">
        <v>2010</v>
      </c>
      <c r="C2079" t="s">
        <v>88</v>
      </c>
      <c r="D2079" t="s">
        <v>102</v>
      </c>
      <c r="E2079" t="s">
        <v>31793</v>
      </c>
      <c r="F2079">
        <v>6</v>
      </c>
    </row>
    <row r="2080" spans="1:6" x14ac:dyDescent="0.25">
      <c r="A2080" t="s">
        <v>97</v>
      </c>
      <c r="B2080">
        <v>2010</v>
      </c>
      <c r="C2080" t="s">
        <v>88</v>
      </c>
      <c r="D2080" t="s">
        <v>107</v>
      </c>
      <c r="E2080" t="s">
        <v>31794</v>
      </c>
      <c r="F2080">
        <v>11</v>
      </c>
    </row>
    <row r="2081" spans="1:6" x14ac:dyDescent="0.25">
      <c r="A2081" t="s">
        <v>97</v>
      </c>
      <c r="B2081">
        <v>2010</v>
      </c>
      <c r="C2081" t="s">
        <v>88</v>
      </c>
      <c r="D2081" t="s">
        <v>39</v>
      </c>
      <c r="E2081" t="s">
        <v>31795</v>
      </c>
      <c r="F2081">
        <v>22</v>
      </c>
    </row>
    <row r="2082" spans="1:6" x14ac:dyDescent="0.25">
      <c r="A2082" t="s">
        <v>97</v>
      </c>
      <c r="B2082">
        <v>2010</v>
      </c>
      <c r="C2082" t="s">
        <v>88</v>
      </c>
      <c r="D2082" t="s">
        <v>103</v>
      </c>
      <c r="E2082" t="s">
        <v>31796</v>
      </c>
      <c r="F2082">
        <v>62</v>
      </c>
    </row>
    <row r="2083" spans="1:6" x14ac:dyDescent="0.25">
      <c r="A2083" t="s">
        <v>97</v>
      </c>
      <c r="B2083">
        <v>2010</v>
      </c>
      <c r="C2083" t="s">
        <v>89</v>
      </c>
      <c r="D2083" t="s">
        <v>38</v>
      </c>
      <c r="E2083" t="s">
        <v>31797</v>
      </c>
      <c r="F2083">
        <v>14</v>
      </c>
    </row>
    <row r="2084" spans="1:6" x14ac:dyDescent="0.25">
      <c r="A2084" t="s">
        <v>97</v>
      </c>
      <c r="B2084">
        <v>2010</v>
      </c>
      <c r="C2084" t="s">
        <v>89</v>
      </c>
      <c r="D2084" t="s">
        <v>40</v>
      </c>
      <c r="E2084" t="s">
        <v>31798</v>
      </c>
      <c r="F2084">
        <v>1</v>
      </c>
    </row>
    <row r="2085" spans="1:6" x14ac:dyDescent="0.25">
      <c r="A2085" t="s">
        <v>97</v>
      </c>
      <c r="B2085">
        <v>2010</v>
      </c>
      <c r="C2085" t="s">
        <v>89</v>
      </c>
      <c r="D2085" t="s">
        <v>102</v>
      </c>
      <c r="E2085" t="s">
        <v>31799</v>
      </c>
      <c r="F2085">
        <v>11</v>
      </c>
    </row>
    <row r="2086" spans="1:6" x14ac:dyDescent="0.25">
      <c r="A2086" t="s">
        <v>97</v>
      </c>
      <c r="B2086">
        <v>2010</v>
      </c>
      <c r="C2086" t="s">
        <v>89</v>
      </c>
      <c r="D2086" t="s">
        <v>107</v>
      </c>
      <c r="E2086" t="s">
        <v>31800</v>
      </c>
      <c r="F2086">
        <v>7</v>
      </c>
    </row>
    <row r="2087" spans="1:6" x14ac:dyDescent="0.25">
      <c r="A2087" t="s">
        <v>97</v>
      </c>
      <c r="B2087">
        <v>2010</v>
      </c>
      <c r="C2087" t="s">
        <v>89</v>
      </c>
      <c r="D2087" t="s">
        <v>39</v>
      </c>
      <c r="E2087" t="s">
        <v>31801</v>
      </c>
      <c r="F2087">
        <v>33</v>
      </c>
    </row>
    <row r="2088" spans="1:6" x14ac:dyDescent="0.25">
      <c r="A2088" t="s">
        <v>97</v>
      </c>
      <c r="B2088">
        <v>2010</v>
      </c>
      <c r="C2088" t="s">
        <v>89</v>
      </c>
      <c r="D2088" t="s">
        <v>103</v>
      </c>
      <c r="E2088" t="s">
        <v>31802</v>
      </c>
      <c r="F2088">
        <v>152</v>
      </c>
    </row>
    <row r="2089" spans="1:6" x14ac:dyDescent="0.25">
      <c r="A2089" t="s">
        <v>97</v>
      </c>
      <c r="B2089">
        <v>2011</v>
      </c>
      <c r="C2089" t="s">
        <v>91</v>
      </c>
      <c r="D2089" t="s">
        <v>38</v>
      </c>
      <c r="E2089" t="s">
        <v>31803</v>
      </c>
      <c r="F2089">
        <v>8</v>
      </c>
    </row>
    <row r="2090" spans="1:6" x14ac:dyDescent="0.25">
      <c r="A2090" t="s">
        <v>97</v>
      </c>
      <c r="B2090">
        <v>2011</v>
      </c>
      <c r="C2090" t="s">
        <v>91</v>
      </c>
      <c r="D2090" t="s">
        <v>40</v>
      </c>
      <c r="E2090" t="s">
        <v>31804</v>
      </c>
      <c r="F2090">
        <v>5</v>
      </c>
    </row>
    <row r="2091" spans="1:6" x14ac:dyDescent="0.25">
      <c r="A2091" t="s">
        <v>97</v>
      </c>
      <c r="B2091">
        <v>2011</v>
      </c>
      <c r="C2091" t="s">
        <v>91</v>
      </c>
      <c r="D2091" t="s">
        <v>102</v>
      </c>
      <c r="E2091" t="s">
        <v>31805</v>
      </c>
      <c r="F2091">
        <v>49</v>
      </c>
    </row>
    <row r="2092" spans="1:6" x14ac:dyDescent="0.25">
      <c r="A2092" t="s">
        <v>97</v>
      </c>
      <c r="B2092">
        <v>2011</v>
      </c>
      <c r="C2092" t="s">
        <v>91</v>
      </c>
      <c r="D2092" t="s">
        <v>107</v>
      </c>
      <c r="E2092" t="s">
        <v>31806</v>
      </c>
      <c r="F2092">
        <v>57</v>
      </c>
    </row>
    <row r="2093" spans="1:6" x14ac:dyDescent="0.25">
      <c r="A2093" t="s">
        <v>97</v>
      </c>
      <c r="B2093">
        <v>2011</v>
      </c>
      <c r="C2093" t="s">
        <v>91</v>
      </c>
      <c r="D2093" t="s">
        <v>39</v>
      </c>
      <c r="E2093" t="s">
        <v>31807</v>
      </c>
      <c r="F2093">
        <v>87</v>
      </c>
    </row>
    <row r="2094" spans="1:6" x14ac:dyDescent="0.25">
      <c r="A2094" t="s">
        <v>97</v>
      </c>
      <c r="B2094">
        <v>2011</v>
      </c>
      <c r="C2094" t="s">
        <v>91</v>
      </c>
      <c r="D2094" t="s">
        <v>103</v>
      </c>
      <c r="E2094" t="s">
        <v>31808</v>
      </c>
      <c r="F2094">
        <v>529</v>
      </c>
    </row>
    <row r="2095" spans="1:6" x14ac:dyDescent="0.25">
      <c r="A2095" t="s">
        <v>97</v>
      </c>
      <c r="B2095">
        <v>2011</v>
      </c>
      <c r="C2095" t="s">
        <v>90</v>
      </c>
      <c r="D2095" t="s">
        <v>38</v>
      </c>
      <c r="E2095" t="s">
        <v>31809</v>
      </c>
      <c r="F2095">
        <v>6</v>
      </c>
    </row>
    <row r="2096" spans="1:6" x14ac:dyDescent="0.25">
      <c r="A2096" t="s">
        <v>97</v>
      </c>
      <c r="B2096">
        <v>2011</v>
      </c>
      <c r="C2096" t="s">
        <v>90</v>
      </c>
      <c r="D2096" t="s">
        <v>40</v>
      </c>
      <c r="E2096" t="s">
        <v>31810</v>
      </c>
      <c r="F2096">
        <v>3</v>
      </c>
    </row>
    <row r="2097" spans="1:6" x14ac:dyDescent="0.25">
      <c r="A2097" t="s">
        <v>97</v>
      </c>
      <c r="B2097">
        <v>2011</v>
      </c>
      <c r="C2097" t="s">
        <v>90</v>
      </c>
      <c r="D2097" t="s">
        <v>102</v>
      </c>
      <c r="E2097" t="s">
        <v>31811</v>
      </c>
      <c r="F2097">
        <v>14</v>
      </c>
    </row>
    <row r="2098" spans="1:6" x14ac:dyDescent="0.25">
      <c r="A2098" t="s">
        <v>97</v>
      </c>
      <c r="B2098">
        <v>2011</v>
      </c>
      <c r="C2098" t="s">
        <v>90</v>
      </c>
      <c r="D2098" t="s">
        <v>107</v>
      </c>
      <c r="E2098" t="s">
        <v>31812</v>
      </c>
      <c r="F2098">
        <v>18</v>
      </c>
    </row>
    <row r="2099" spans="1:6" x14ac:dyDescent="0.25">
      <c r="A2099" t="s">
        <v>97</v>
      </c>
      <c r="B2099">
        <v>2011</v>
      </c>
      <c r="C2099" t="s">
        <v>90</v>
      </c>
      <c r="D2099" t="s">
        <v>39</v>
      </c>
      <c r="E2099" t="s">
        <v>31813</v>
      </c>
      <c r="F2099">
        <v>41</v>
      </c>
    </row>
    <row r="2100" spans="1:6" x14ac:dyDescent="0.25">
      <c r="A2100" t="s">
        <v>97</v>
      </c>
      <c r="B2100">
        <v>2011</v>
      </c>
      <c r="C2100" t="s">
        <v>90</v>
      </c>
      <c r="D2100" t="s">
        <v>103</v>
      </c>
      <c r="E2100" t="s">
        <v>31814</v>
      </c>
      <c r="F2100">
        <v>188</v>
      </c>
    </row>
    <row r="2101" spans="1:6" x14ac:dyDescent="0.25">
      <c r="A2101" t="s">
        <v>97</v>
      </c>
      <c r="B2101">
        <v>2011</v>
      </c>
      <c r="C2101" t="s">
        <v>88</v>
      </c>
      <c r="D2101" t="s">
        <v>38</v>
      </c>
      <c r="E2101" t="s">
        <v>31815</v>
      </c>
      <c r="F2101">
        <v>3</v>
      </c>
    </row>
    <row r="2102" spans="1:6" x14ac:dyDescent="0.25">
      <c r="A2102" t="s">
        <v>97</v>
      </c>
      <c r="B2102">
        <v>2011</v>
      </c>
      <c r="C2102" t="s">
        <v>88</v>
      </c>
      <c r="D2102" t="s">
        <v>102</v>
      </c>
      <c r="E2102" t="s">
        <v>31816</v>
      </c>
      <c r="F2102">
        <v>5</v>
      </c>
    </row>
    <row r="2103" spans="1:6" x14ac:dyDescent="0.25">
      <c r="A2103" t="s">
        <v>97</v>
      </c>
      <c r="B2103">
        <v>2011</v>
      </c>
      <c r="C2103" t="s">
        <v>88</v>
      </c>
      <c r="D2103" t="s">
        <v>107</v>
      </c>
      <c r="E2103" t="s">
        <v>31817</v>
      </c>
      <c r="F2103">
        <v>2</v>
      </c>
    </row>
    <row r="2104" spans="1:6" x14ac:dyDescent="0.25">
      <c r="A2104" t="s">
        <v>97</v>
      </c>
      <c r="B2104">
        <v>2011</v>
      </c>
      <c r="C2104" t="s">
        <v>88</v>
      </c>
      <c r="D2104" t="s">
        <v>39</v>
      </c>
      <c r="E2104" t="s">
        <v>31818</v>
      </c>
      <c r="F2104">
        <v>21</v>
      </c>
    </row>
    <row r="2105" spans="1:6" x14ac:dyDescent="0.25">
      <c r="A2105" t="s">
        <v>97</v>
      </c>
      <c r="B2105">
        <v>2011</v>
      </c>
      <c r="C2105" t="s">
        <v>88</v>
      </c>
      <c r="D2105" t="s">
        <v>103</v>
      </c>
      <c r="E2105" t="s">
        <v>31819</v>
      </c>
      <c r="F2105">
        <v>69</v>
      </c>
    </row>
    <row r="2106" spans="1:6" x14ac:dyDescent="0.25">
      <c r="A2106" t="s">
        <v>97</v>
      </c>
      <c r="B2106">
        <v>2011</v>
      </c>
      <c r="C2106" t="s">
        <v>89</v>
      </c>
      <c r="D2106" t="s">
        <v>38</v>
      </c>
      <c r="E2106" t="s">
        <v>31820</v>
      </c>
      <c r="F2106">
        <v>4</v>
      </c>
    </row>
    <row r="2107" spans="1:6" x14ac:dyDescent="0.25">
      <c r="A2107" t="s">
        <v>97</v>
      </c>
      <c r="B2107">
        <v>2011</v>
      </c>
      <c r="C2107" t="s">
        <v>89</v>
      </c>
      <c r="D2107" t="s">
        <v>102</v>
      </c>
      <c r="E2107" t="s">
        <v>31821</v>
      </c>
      <c r="F2107">
        <v>13</v>
      </c>
    </row>
    <row r="2108" spans="1:6" x14ac:dyDescent="0.25">
      <c r="A2108" t="s">
        <v>97</v>
      </c>
      <c r="B2108">
        <v>2011</v>
      </c>
      <c r="C2108" t="s">
        <v>89</v>
      </c>
      <c r="D2108" t="s">
        <v>107</v>
      </c>
      <c r="E2108" t="s">
        <v>31822</v>
      </c>
      <c r="F2108">
        <v>13</v>
      </c>
    </row>
    <row r="2109" spans="1:6" x14ac:dyDescent="0.25">
      <c r="A2109" t="s">
        <v>97</v>
      </c>
      <c r="B2109">
        <v>2011</v>
      </c>
      <c r="C2109" t="s">
        <v>89</v>
      </c>
      <c r="D2109" t="s">
        <v>39</v>
      </c>
      <c r="E2109" t="s">
        <v>31823</v>
      </c>
      <c r="F2109">
        <v>38</v>
      </c>
    </row>
    <row r="2110" spans="1:6" x14ac:dyDescent="0.25">
      <c r="A2110" t="s">
        <v>97</v>
      </c>
      <c r="B2110">
        <v>2011</v>
      </c>
      <c r="C2110" t="s">
        <v>89</v>
      </c>
      <c r="D2110" t="s">
        <v>103</v>
      </c>
      <c r="E2110" t="s">
        <v>31824</v>
      </c>
      <c r="F2110">
        <v>144</v>
      </c>
    </row>
    <row r="2111" spans="1:6" x14ac:dyDescent="0.25">
      <c r="A2111" t="s">
        <v>97</v>
      </c>
      <c r="B2111">
        <v>2012</v>
      </c>
      <c r="C2111" t="s">
        <v>91</v>
      </c>
      <c r="D2111" t="s">
        <v>38</v>
      </c>
      <c r="E2111" t="s">
        <v>31825</v>
      </c>
      <c r="F2111">
        <v>32</v>
      </c>
    </row>
    <row r="2112" spans="1:6" x14ac:dyDescent="0.25">
      <c r="A2112" t="s">
        <v>97</v>
      </c>
      <c r="B2112">
        <v>2012</v>
      </c>
      <c r="C2112" t="s">
        <v>91</v>
      </c>
      <c r="D2112" t="s">
        <v>40</v>
      </c>
      <c r="E2112" t="s">
        <v>31826</v>
      </c>
      <c r="F2112">
        <v>12</v>
      </c>
    </row>
    <row r="2113" spans="1:6" x14ac:dyDescent="0.25">
      <c r="A2113" t="s">
        <v>97</v>
      </c>
      <c r="B2113">
        <v>2012</v>
      </c>
      <c r="C2113" t="s">
        <v>91</v>
      </c>
      <c r="D2113" t="s">
        <v>102</v>
      </c>
      <c r="E2113" t="s">
        <v>31827</v>
      </c>
      <c r="F2113">
        <v>57</v>
      </c>
    </row>
    <row r="2114" spans="1:6" x14ac:dyDescent="0.25">
      <c r="A2114" t="s">
        <v>97</v>
      </c>
      <c r="B2114">
        <v>2012</v>
      </c>
      <c r="C2114" t="s">
        <v>91</v>
      </c>
      <c r="D2114" t="s">
        <v>107</v>
      </c>
      <c r="E2114" t="s">
        <v>31828</v>
      </c>
      <c r="F2114">
        <v>64</v>
      </c>
    </row>
    <row r="2115" spans="1:6" x14ac:dyDescent="0.25">
      <c r="A2115" t="s">
        <v>97</v>
      </c>
      <c r="B2115">
        <v>2012</v>
      </c>
      <c r="C2115" t="s">
        <v>91</v>
      </c>
      <c r="D2115" t="s">
        <v>39</v>
      </c>
      <c r="E2115" t="s">
        <v>31829</v>
      </c>
      <c r="F2115">
        <v>83</v>
      </c>
    </row>
    <row r="2116" spans="1:6" x14ac:dyDescent="0.25">
      <c r="A2116" t="s">
        <v>97</v>
      </c>
      <c r="B2116">
        <v>2012</v>
      </c>
      <c r="C2116" t="s">
        <v>91</v>
      </c>
      <c r="D2116" t="s">
        <v>103</v>
      </c>
      <c r="E2116" t="s">
        <v>31830</v>
      </c>
      <c r="F2116">
        <v>494</v>
      </c>
    </row>
    <row r="2117" spans="1:6" x14ac:dyDescent="0.25">
      <c r="A2117" t="s">
        <v>97</v>
      </c>
      <c r="B2117">
        <v>2012</v>
      </c>
      <c r="C2117" t="s">
        <v>90</v>
      </c>
      <c r="D2117" t="s">
        <v>38</v>
      </c>
      <c r="E2117" t="s">
        <v>31831</v>
      </c>
      <c r="F2117">
        <v>7</v>
      </c>
    </row>
    <row r="2118" spans="1:6" x14ac:dyDescent="0.25">
      <c r="A2118" t="s">
        <v>97</v>
      </c>
      <c r="B2118">
        <v>2012</v>
      </c>
      <c r="C2118" t="s">
        <v>90</v>
      </c>
      <c r="D2118" t="s">
        <v>40</v>
      </c>
      <c r="E2118" t="s">
        <v>31832</v>
      </c>
      <c r="F2118">
        <v>1</v>
      </c>
    </row>
    <row r="2119" spans="1:6" x14ac:dyDescent="0.25">
      <c r="A2119" t="s">
        <v>97</v>
      </c>
      <c r="B2119">
        <v>2012</v>
      </c>
      <c r="C2119" t="s">
        <v>90</v>
      </c>
      <c r="D2119" t="s">
        <v>102</v>
      </c>
      <c r="E2119" t="s">
        <v>31833</v>
      </c>
      <c r="F2119">
        <v>32</v>
      </c>
    </row>
    <row r="2120" spans="1:6" x14ac:dyDescent="0.25">
      <c r="A2120" t="s">
        <v>97</v>
      </c>
      <c r="B2120">
        <v>2012</v>
      </c>
      <c r="C2120" t="s">
        <v>90</v>
      </c>
      <c r="D2120" t="s">
        <v>107</v>
      </c>
      <c r="E2120" t="s">
        <v>31834</v>
      </c>
      <c r="F2120">
        <v>16</v>
      </c>
    </row>
    <row r="2121" spans="1:6" x14ac:dyDescent="0.25">
      <c r="A2121" t="s">
        <v>97</v>
      </c>
      <c r="B2121">
        <v>2012</v>
      </c>
      <c r="C2121" t="s">
        <v>90</v>
      </c>
      <c r="D2121" t="s">
        <v>39</v>
      </c>
      <c r="E2121" t="s">
        <v>31835</v>
      </c>
      <c r="F2121">
        <v>35</v>
      </c>
    </row>
    <row r="2122" spans="1:6" x14ac:dyDescent="0.25">
      <c r="A2122" t="s">
        <v>97</v>
      </c>
      <c r="B2122">
        <v>2012</v>
      </c>
      <c r="C2122" t="s">
        <v>90</v>
      </c>
      <c r="D2122" t="s">
        <v>103</v>
      </c>
      <c r="E2122" t="s">
        <v>31836</v>
      </c>
      <c r="F2122">
        <v>187</v>
      </c>
    </row>
    <row r="2123" spans="1:6" x14ac:dyDescent="0.25">
      <c r="A2123" t="s">
        <v>97</v>
      </c>
      <c r="B2123">
        <v>2012</v>
      </c>
      <c r="C2123" t="s">
        <v>88</v>
      </c>
      <c r="D2123" t="s">
        <v>38</v>
      </c>
      <c r="E2123" t="s">
        <v>31837</v>
      </c>
      <c r="F2123">
        <v>4</v>
      </c>
    </row>
    <row r="2124" spans="1:6" x14ac:dyDescent="0.25">
      <c r="A2124" t="s">
        <v>97</v>
      </c>
      <c r="B2124">
        <v>2012</v>
      </c>
      <c r="C2124" t="s">
        <v>88</v>
      </c>
      <c r="D2124" t="s">
        <v>40</v>
      </c>
      <c r="E2124" t="s">
        <v>31838</v>
      </c>
      <c r="F2124">
        <v>1</v>
      </c>
    </row>
    <row r="2125" spans="1:6" x14ac:dyDescent="0.25">
      <c r="A2125" t="s">
        <v>97</v>
      </c>
      <c r="B2125">
        <v>2012</v>
      </c>
      <c r="C2125" t="s">
        <v>88</v>
      </c>
      <c r="D2125" t="s">
        <v>102</v>
      </c>
      <c r="E2125" t="s">
        <v>31839</v>
      </c>
      <c r="F2125">
        <v>6</v>
      </c>
    </row>
    <row r="2126" spans="1:6" x14ac:dyDescent="0.25">
      <c r="A2126" t="s">
        <v>97</v>
      </c>
      <c r="B2126">
        <v>2012</v>
      </c>
      <c r="C2126" t="s">
        <v>88</v>
      </c>
      <c r="D2126" t="s">
        <v>107</v>
      </c>
      <c r="E2126" t="s">
        <v>31840</v>
      </c>
      <c r="F2126">
        <v>7</v>
      </c>
    </row>
    <row r="2127" spans="1:6" x14ac:dyDescent="0.25">
      <c r="A2127" t="s">
        <v>97</v>
      </c>
      <c r="B2127">
        <v>2012</v>
      </c>
      <c r="C2127" t="s">
        <v>88</v>
      </c>
      <c r="D2127" t="s">
        <v>39</v>
      </c>
      <c r="E2127" t="s">
        <v>31841</v>
      </c>
      <c r="F2127">
        <v>16</v>
      </c>
    </row>
    <row r="2128" spans="1:6" x14ac:dyDescent="0.25">
      <c r="A2128" t="s">
        <v>97</v>
      </c>
      <c r="B2128">
        <v>2012</v>
      </c>
      <c r="C2128" t="s">
        <v>88</v>
      </c>
      <c r="D2128" t="s">
        <v>103</v>
      </c>
      <c r="E2128" t="s">
        <v>31842</v>
      </c>
      <c r="F2128">
        <v>64</v>
      </c>
    </row>
    <row r="2129" spans="1:6" x14ac:dyDescent="0.25">
      <c r="A2129" t="s">
        <v>97</v>
      </c>
      <c r="B2129">
        <v>2012</v>
      </c>
      <c r="C2129" t="s">
        <v>89</v>
      </c>
      <c r="D2129" t="s">
        <v>38</v>
      </c>
      <c r="E2129" t="s">
        <v>31843</v>
      </c>
      <c r="F2129">
        <v>10</v>
      </c>
    </row>
    <row r="2130" spans="1:6" x14ac:dyDescent="0.25">
      <c r="A2130" t="s">
        <v>97</v>
      </c>
      <c r="B2130">
        <v>2012</v>
      </c>
      <c r="C2130" t="s">
        <v>89</v>
      </c>
      <c r="D2130" t="s">
        <v>40</v>
      </c>
      <c r="E2130" t="s">
        <v>31844</v>
      </c>
      <c r="F2130">
        <v>2</v>
      </c>
    </row>
    <row r="2131" spans="1:6" x14ac:dyDescent="0.25">
      <c r="A2131" t="s">
        <v>97</v>
      </c>
      <c r="B2131">
        <v>2012</v>
      </c>
      <c r="C2131" t="s">
        <v>89</v>
      </c>
      <c r="D2131" t="s">
        <v>102</v>
      </c>
      <c r="E2131" t="s">
        <v>31845</v>
      </c>
      <c r="F2131">
        <v>19</v>
      </c>
    </row>
    <row r="2132" spans="1:6" x14ac:dyDescent="0.25">
      <c r="A2132" t="s">
        <v>97</v>
      </c>
      <c r="B2132">
        <v>2012</v>
      </c>
      <c r="C2132" t="s">
        <v>89</v>
      </c>
      <c r="D2132" t="s">
        <v>107</v>
      </c>
      <c r="E2132" t="s">
        <v>31846</v>
      </c>
      <c r="F2132">
        <v>16</v>
      </c>
    </row>
    <row r="2133" spans="1:6" x14ac:dyDescent="0.25">
      <c r="A2133" t="s">
        <v>97</v>
      </c>
      <c r="B2133">
        <v>2012</v>
      </c>
      <c r="C2133" t="s">
        <v>89</v>
      </c>
      <c r="D2133" t="s">
        <v>39</v>
      </c>
      <c r="E2133" t="s">
        <v>31847</v>
      </c>
      <c r="F2133">
        <v>35</v>
      </c>
    </row>
    <row r="2134" spans="1:6" x14ac:dyDescent="0.25">
      <c r="A2134" t="s">
        <v>97</v>
      </c>
      <c r="B2134">
        <v>2012</v>
      </c>
      <c r="C2134" t="s">
        <v>89</v>
      </c>
      <c r="D2134" t="s">
        <v>103</v>
      </c>
      <c r="E2134" t="s">
        <v>31848</v>
      </c>
      <c r="F2134">
        <v>134</v>
      </c>
    </row>
    <row r="2135" spans="1:6" x14ac:dyDescent="0.25">
      <c r="A2135" t="s">
        <v>97</v>
      </c>
      <c r="B2135">
        <v>2013</v>
      </c>
      <c r="C2135" t="s">
        <v>91</v>
      </c>
      <c r="D2135" t="s">
        <v>38</v>
      </c>
      <c r="E2135" t="s">
        <v>31849</v>
      </c>
      <c r="F2135">
        <v>30</v>
      </c>
    </row>
    <row r="2136" spans="1:6" x14ac:dyDescent="0.25">
      <c r="A2136" t="s">
        <v>97</v>
      </c>
      <c r="B2136">
        <v>2013</v>
      </c>
      <c r="C2136" t="s">
        <v>91</v>
      </c>
      <c r="D2136" t="s">
        <v>40</v>
      </c>
      <c r="E2136" t="s">
        <v>31850</v>
      </c>
      <c r="F2136">
        <v>16</v>
      </c>
    </row>
    <row r="2137" spans="1:6" x14ac:dyDescent="0.25">
      <c r="A2137" t="s">
        <v>97</v>
      </c>
      <c r="B2137">
        <v>2013</v>
      </c>
      <c r="C2137" t="s">
        <v>91</v>
      </c>
      <c r="D2137" t="s">
        <v>102</v>
      </c>
      <c r="E2137" t="s">
        <v>31851</v>
      </c>
      <c r="F2137">
        <v>64</v>
      </c>
    </row>
    <row r="2138" spans="1:6" x14ac:dyDescent="0.25">
      <c r="A2138" t="s">
        <v>97</v>
      </c>
      <c r="B2138">
        <v>2013</v>
      </c>
      <c r="C2138" t="s">
        <v>91</v>
      </c>
      <c r="D2138" t="s">
        <v>107</v>
      </c>
      <c r="E2138" t="s">
        <v>31852</v>
      </c>
      <c r="F2138">
        <v>84</v>
      </c>
    </row>
    <row r="2139" spans="1:6" x14ac:dyDescent="0.25">
      <c r="A2139" t="s">
        <v>97</v>
      </c>
      <c r="B2139">
        <v>2013</v>
      </c>
      <c r="C2139" t="s">
        <v>91</v>
      </c>
      <c r="D2139" t="s">
        <v>39</v>
      </c>
      <c r="E2139" t="s">
        <v>31853</v>
      </c>
      <c r="F2139">
        <v>74</v>
      </c>
    </row>
    <row r="2140" spans="1:6" x14ac:dyDescent="0.25">
      <c r="A2140" t="s">
        <v>97</v>
      </c>
      <c r="B2140">
        <v>2013</v>
      </c>
      <c r="C2140" t="s">
        <v>91</v>
      </c>
      <c r="D2140" t="s">
        <v>103</v>
      </c>
      <c r="E2140" t="s">
        <v>31854</v>
      </c>
      <c r="F2140">
        <v>471</v>
      </c>
    </row>
    <row r="2141" spans="1:6" x14ac:dyDescent="0.25">
      <c r="A2141" t="s">
        <v>97</v>
      </c>
      <c r="B2141">
        <v>2013</v>
      </c>
      <c r="C2141" t="s">
        <v>90</v>
      </c>
      <c r="D2141" t="s">
        <v>38</v>
      </c>
      <c r="E2141" t="s">
        <v>31855</v>
      </c>
      <c r="F2141">
        <v>15</v>
      </c>
    </row>
    <row r="2142" spans="1:6" x14ac:dyDescent="0.25">
      <c r="A2142" t="s">
        <v>97</v>
      </c>
      <c r="B2142">
        <v>2013</v>
      </c>
      <c r="C2142" t="s">
        <v>90</v>
      </c>
      <c r="D2142" t="s">
        <v>40</v>
      </c>
      <c r="E2142" t="s">
        <v>31856</v>
      </c>
      <c r="F2142">
        <v>3</v>
      </c>
    </row>
    <row r="2143" spans="1:6" x14ac:dyDescent="0.25">
      <c r="A2143" t="s">
        <v>97</v>
      </c>
      <c r="B2143">
        <v>2013</v>
      </c>
      <c r="C2143" t="s">
        <v>90</v>
      </c>
      <c r="D2143" t="s">
        <v>102</v>
      </c>
      <c r="E2143" t="s">
        <v>31857</v>
      </c>
      <c r="F2143">
        <v>25</v>
      </c>
    </row>
    <row r="2144" spans="1:6" x14ac:dyDescent="0.25">
      <c r="A2144" t="s">
        <v>97</v>
      </c>
      <c r="B2144">
        <v>2013</v>
      </c>
      <c r="C2144" t="s">
        <v>90</v>
      </c>
      <c r="D2144" t="s">
        <v>107</v>
      </c>
      <c r="E2144" t="s">
        <v>31858</v>
      </c>
      <c r="F2144">
        <v>21</v>
      </c>
    </row>
    <row r="2145" spans="1:6" x14ac:dyDescent="0.25">
      <c r="A2145" t="s">
        <v>97</v>
      </c>
      <c r="B2145">
        <v>2013</v>
      </c>
      <c r="C2145" t="s">
        <v>90</v>
      </c>
      <c r="D2145" t="s">
        <v>39</v>
      </c>
      <c r="E2145" t="s">
        <v>31859</v>
      </c>
      <c r="F2145">
        <v>19</v>
      </c>
    </row>
    <row r="2146" spans="1:6" x14ac:dyDescent="0.25">
      <c r="A2146" t="s">
        <v>97</v>
      </c>
      <c r="B2146">
        <v>2013</v>
      </c>
      <c r="C2146" t="s">
        <v>90</v>
      </c>
      <c r="D2146" t="s">
        <v>103</v>
      </c>
      <c r="E2146" t="s">
        <v>31860</v>
      </c>
      <c r="F2146">
        <v>176</v>
      </c>
    </row>
    <row r="2147" spans="1:6" x14ac:dyDescent="0.25">
      <c r="A2147" t="s">
        <v>97</v>
      </c>
      <c r="B2147">
        <v>2013</v>
      </c>
      <c r="C2147" t="s">
        <v>88</v>
      </c>
      <c r="D2147" t="s">
        <v>38</v>
      </c>
      <c r="E2147" t="s">
        <v>31861</v>
      </c>
      <c r="F2147">
        <v>8</v>
      </c>
    </row>
    <row r="2148" spans="1:6" x14ac:dyDescent="0.25">
      <c r="A2148" t="s">
        <v>97</v>
      </c>
      <c r="B2148">
        <v>2013</v>
      </c>
      <c r="C2148" t="s">
        <v>88</v>
      </c>
      <c r="D2148" t="s">
        <v>40</v>
      </c>
      <c r="E2148" t="s">
        <v>31862</v>
      </c>
      <c r="F2148">
        <v>1</v>
      </c>
    </row>
    <row r="2149" spans="1:6" x14ac:dyDescent="0.25">
      <c r="A2149" t="s">
        <v>97</v>
      </c>
      <c r="B2149">
        <v>2013</v>
      </c>
      <c r="C2149" t="s">
        <v>88</v>
      </c>
      <c r="D2149" t="s">
        <v>102</v>
      </c>
      <c r="E2149" t="s">
        <v>31863</v>
      </c>
      <c r="F2149">
        <v>11</v>
      </c>
    </row>
    <row r="2150" spans="1:6" x14ac:dyDescent="0.25">
      <c r="A2150" t="s">
        <v>97</v>
      </c>
      <c r="B2150">
        <v>2013</v>
      </c>
      <c r="C2150" t="s">
        <v>88</v>
      </c>
      <c r="D2150" t="s">
        <v>107</v>
      </c>
      <c r="E2150" t="s">
        <v>31864</v>
      </c>
      <c r="F2150">
        <v>12</v>
      </c>
    </row>
    <row r="2151" spans="1:6" x14ac:dyDescent="0.25">
      <c r="A2151" t="s">
        <v>97</v>
      </c>
      <c r="B2151">
        <v>2013</v>
      </c>
      <c r="C2151" t="s">
        <v>88</v>
      </c>
      <c r="D2151" t="s">
        <v>39</v>
      </c>
      <c r="E2151" t="s">
        <v>31865</v>
      </c>
      <c r="F2151">
        <v>18</v>
      </c>
    </row>
    <row r="2152" spans="1:6" x14ac:dyDescent="0.25">
      <c r="A2152" t="s">
        <v>97</v>
      </c>
      <c r="B2152">
        <v>2013</v>
      </c>
      <c r="C2152" t="s">
        <v>88</v>
      </c>
      <c r="D2152" t="s">
        <v>103</v>
      </c>
      <c r="E2152" t="s">
        <v>31866</v>
      </c>
      <c r="F2152">
        <v>52</v>
      </c>
    </row>
    <row r="2153" spans="1:6" x14ac:dyDescent="0.25">
      <c r="A2153" t="s">
        <v>97</v>
      </c>
      <c r="B2153">
        <v>2013</v>
      </c>
      <c r="C2153" t="s">
        <v>89</v>
      </c>
      <c r="D2153" t="s">
        <v>38</v>
      </c>
      <c r="E2153" t="s">
        <v>31867</v>
      </c>
      <c r="F2153">
        <v>21</v>
      </c>
    </row>
    <row r="2154" spans="1:6" x14ac:dyDescent="0.25">
      <c r="A2154" t="s">
        <v>97</v>
      </c>
      <c r="B2154">
        <v>2013</v>
      </c>
      <c r="C2154" t="s">
        <v>89</v>
      </c>
      <c r="D2154" t="s">
        <v>40</v>
      </c>
      <c r="E2154" t="s">
        <v>31868</v>
      </c>
      <c r="F2154">
        <v>11</v>
      </c>
    </row>
    <row r="2155" spans="1:6" x14ac:dyDescent="0.25">
      <c r="A2155" t="s">
        <v>97</v>
      </c>
      <c r="B2155">
        <v>2013</v>
      </c>
      <c r="C2155" t="s">
        <v>89</v>
      </c>
      <c r="D2155" t="s">
        <v>102</v>
      </c>
      <c r="E2155" t="s">
        <v>31869</v>
      </c>
      <c r="F2155">
        <v>16</v>
      </c>
    </row>
    <row r="2156" spans="1:6" x14ac:dyDescent="0.25">
      <c r="A2156" t="s">
        <v>97</v>
      </c>
      <c r="B2156">
        <v>2013</v>
      </c>
      <c r="C2156" t="s">
        <v>89</v>
      </c>
      <c r="D2156" t="s">
        <v>107</v>
      </c>
      <c r="E2156" t="s">
        <v>31870</v>
      </c>
      <c r="F2156">
        <v>27</v>
      </c>
    </row>
    <row r="2157" spans="1:6" x14ac:dyDescent="0.25">
      <c r="A2157" t="s">
        <v>97</v>
      </c>
      <c r="B2157">
        <v>2013</v>
      </c>
      <c r="C2157" t="s">
        <v>89</v>
      </c>
      <c r="D2157" t="s">
        <v>39</v>
      </c>
      <c r="E2157" t="s">
        <v>31871</v>
      </c>
      <c r="F2157">
        <v>34</v>
      </c>
    </row>
    <row r="2158" spans="1:6" x14ac:dyDescent="0.25">
      <c r="A2158" t="s">
        <v>97</v>
      </c>
      <c r="B2158">
        <v>2013</v>
      </c>
      <c r="C2158" t="s">
        <v>89</v>
      </c>
      <c r="D2158" t="s">
        <v>103</v>
      </c>
      <c r="E2158" t="s">
        <v>31872</v>
      </c>
      <c r="F2158">
        <v>148</v>
      </c>
    </row>
    <row r="2159" spans="1:6" x14ac:dyDescent="0.25">
      <c r="A2159" t="s">
        <v>97</v>
      </c>
      <c r="B2159">
        <v>2014</v>
      </c>
      <c r="C2159" t="s">
        <v>91</v>
      </c>
      <c r="D2159" t="s">
        <v>38</v>
      </c>
      <c r="E2159" t="s">
        <v>31873</v>
      </c>
      <c r="F2159">
        <v>26</v>
      </c>
    </row>
    <row r="2160" spans="1:6" x14ac:dyDescent="0.25">
      <c r="A2160" t="s">
        <v>97</v>
      </c>
      <c r="B2160">
        <v>2014</v>
      </c>
      <c r="C2160" t="s">
        <v>91</v>
      </c>
      <c r="D2160" t="s">
        <v>40</v>
      </c>
      <c r="E2160" t="s">
        <v>31874</v>
      </c>
      <c r="F2160">
        <v>18</v>
      </c>
    </row>
    <row r="2161" spans="1:6" x14ac:dyDescent="0.25">
      <c r="A2161" t="s">
        <v>97</v>
      </c>
      <c r="B2161">
        <v>2014</v>
      </c>
      <c r="C2161" t="s">
        <v>91</v>
      </c>
      <c r="D2161" t="s">
        <v>102</v>
      </c>
      <c r="E2161" t="s">
        <v>31875</v>
      </c>
      <c r="F2161">
        <v>85</v>
      </c>
    </row>
    <row r="2162" spans="1:6" x14ac:dyDescent="0.25">
      <c r="A2162" t="s">
        <v>97</v>
      </c>
      <c r="B2162">
        <v>2014</v>
      </c>
      <c r="C2162" t="s">
        <v>91</v>
      </c>
      <c r="D2162" t="s">
        <v>107</v>
      </c>
      <c r="E2162" t="s">
        <v>31876</v>
      </c>
      <c r="F2162">
        <v>78</v>
      </c>
    </row>
    <row r="2163" spans="1:6" x14ac:dyDescent="0.25">
      <c r="A2163" t="s">
        <v>97</v>
      </c>
      <c r="B2163">
        <v>2014</v>
      </c>
      <c r="C2163" t="s">
        <v>91</v>
      </c>
      <c r="D2163" t="s">
        <v>39</v>
      </c>
      <c r="E2163" t="s">
        <v>31877</v>
      </c>
      <c r="F2163">
        <v>91</v>
      </c>
    </row>
    <row r="2164" spans="1:6" x14ac:dyDescent="0.25">
      <c r="A2164" t="s">
        <v>97</v>
      </c>
      <c r="B2164">
        <v>2014</v>
      </c>
      <c r="C2164" t="s">
        <v>91</v>
      </c>
      <c r="D2164" t="s">
        <v>103</v>
      </c>
      <c r="E2164" t="s">
        <v>31878</v>
      </c>
      <c r="F2164">
        <v>450</v>
      </c>
    </row>
    <row r="2165" spans="1:6" x14ac:dyDescent="0.25">
      <c r="A2165" t="s">
        <v>97</v>
      </c>
      <c r="B2165">
        <v>2014</v>
      </c>
      <c r="C2165" t="s">
        <v>90</v>
      </c>
      <c r="D2165" t="s">
        <v>38</v>
      </c>
      <c r="E2165" t="s">
        <v>31879</v>
      </c>
      <c r="F2165">
        <v>13</v>
      </c>
    </row>
    <row r="2166" spans="1:6" x14ac:dyDescent="0.25">
      <c r="A2166" t="s">
        <v>97</v>
      </c>
      <c r="B2166">
        <v>2014</v>
      </c>
      <c r="C2166" t="s">
        <v>90</v>
      </c>
      <c r="D2166" t="s">
        <v>40</v>
      </c>
      <c r="E2166" t="s">
        <v>31880</v>
      </c>
      <c r="F2166">
        <v>4</v>
      </c>
    </row>
    <row r="2167" spans="1:6" x14ac:dyDescent="0.25">
      <c r="A2167" t="s">
        <v>97</v>
      </c>
      <c r="B2167">
        <v>2014</v>
      </c>
      <c r="C2167" t="s">
        <v>90</v>
      </c>
      <c r="D2167" t="s">
        <v>102</v>
      </c>
      <c r="E2167" t="s">
        <v>31881</v>
      </c>
      <c r="F2167">
        <v>26</v>
      </c>
    </row>
    <row r="2168" spans="1:6" x14ac:dyDescent="0.25">
      <c r="A2168" t="s">
        <v>97</v>
      </c>
      <c r="B2168">
        <v>2014</v>
      </c>
      <c r="C2168" t="s">
        <v>90</v>
      </c>
      <c r="D2168" t="s">
        <v>107</v>
      </c>
      <c r="E2168" t="s">
        <v>31882</v>
      </c>
      <c r="F2168">
        <v>29</v>
      </c>
    </row>
    <row r="2169" spans="1:6" x14ac:dyDescent="0.25">
      <c r="A2169" t="s">
        <v>97</v>
      </c>
      <c r="B2169">
        <v>2014</v>
      </c>
      <c r="C2169" t="s">
        <v>90</v>
      </c>
      <c r="D2169" t="s">
        <v>39</v>
      </c>
      <c r="E2169" t="s">
        <v>31883</v>
      </c>
      <c r="F2169">
        <v>30</v>
      </c>
    </row>
    <row r="2170" spans="1:6" x14ac:dyDescent="0.25">
      <c r="A2170" t="s">
        <v>97</v>
      </c>
      <c r="B2170">
        <v>2014</v>
      </c>
      <c r="C2170" t="s">
        <v>90</v>
      </c>
      <c r="D2170" t="s">
        <v>103</v>
      </c>
      <c r="E2170" t="s">
        <v>31884</v>
      </c>
      <c r="F2170">
        <v>172</v>
      </c>
    </row>
    <row r="2171" spans="1:6" x14ac:dyDescent="0.25">
      <c r="A2171" t="s">
        <v>97</v>
      </c>
      <c r="B2171">
        <v>2014</v>
      </c>
      <c r="C2171" t="s">
        <v>88</v>
      </c>
      <c r="D2171" t="s">
        <v>38</v>
      </c>
      <c r="E2171" t="s">
        <v>31885</v>
      </c>
      <c r="F2171">
        <v>12</v>
      </c>
    </row>
    <row r="2172" spans="1:6" x14ac:dyDescent="0.25">
      <c r="A2172" t="s">
        <v>97</v>
      </c>
      <c r="B2172">
        <v>2014</v>
      </c>
      <c r="C2172" t="s">
        <v>88</v>
      </c>
      <c r="D2172" t="s">
        <v>40</v>
      </c>
      <c r="E2172" t="s">
        <v>31886</v>
      </c>
      <c r="F2172">
        <v>4</v>
      </c>
    </row>
    <row r="2173" spans="1:6" x14ac:dyDescent="0.25">
      <c r="A2173" t="s">
        <v>97</v>
      </c>
      <c r="B2173">
        <v>2014</v>
      </c>
      <c r="C2173" t="s">
        <v>88</v>
      </c>
      <c r="D2173" t="s">
        <v>102</v>
      </c>
      <c r="E2173" t="s">
        <v>31887</v>
      </c>
      <c r="F2173">
        <v>9</v>
      </c>
    </row>
    <row r="2174" spans="1:6" x14ac:dyDescent="0.25">
      <c r="A2174" t="s">
        <v>97</v>
      </c>
      <c r="B2174">
        <v>2014</v>
      </c>
      <c r="C2174" t="s">
        <v>88</v>
      </c>
      <c r="D2174" t="s">
        <v>107</v>
      </c>
      <c r="E2174" t="s">
        <v>31888</v>
      </c>
      <c r="F2174">
        <v>10</v>
      </c>
    </row>
    <row r="2175" spans="1:6" x14ac:dyDescent="0.25">
      <c r="A2175" t="s">
        <v>97</v>
      </c>
      <c r="B2175">
        <v>2014</v>
      </c>
      <c r="C2175" t="s">
        <v>88</v>
      </c>
      <c r="D2175" t="s">
        <v>39</v>
      </c>
      <c r="E2175" t="s">
        <v>31889</v>
      </c>
      <c r="F2175">
        <v>30</v>
      </c>
    </row>
    <row r="2176" spans="1:6" x14ac:dyDescent="0.25">
      <c r="A2176" t="s">
        <v>97</v>
      </c>
      <c r="B2176">
        <v>2014</v>
      </c>
      <c r="C2176" t="s">
        <v>88</v>
      </c>
      <c r="D2176" t="s">
        <v>103</v>
      </c>
      <c r="E2176" t="s">
        <v>31890</v>
      </c>
      <c r="F2176">
        <v>55</v>
      </c>
    </row>
    <row r="2177" spans="1:6" x14ac:dyDescent="0.25">
      <c r="A2177" t="s">
        <v>97</v>
      </c>
      <c r="B2177">
        <v>2014</v>
      </c>
      <c r="C2177" t="s">
        <v>89</v>
      </c>
      <c r="D2177" t="s">
        <v>38</v>
      </c>
      <c r="E2177" t="s">
        <v>31891</v>
      </c>
      <c r="F2177">
        <v>23</v>
      </c>
    </row>
    <row r="2178" spans="1:6" x14ac:dyDescent="0.25">
      <c r="A2178" t="s">
        <v>97</v>
      </c>
      <c r="B2178">
        <v>2014</v>
      </c>
      <c r="C2178" t="s">
        <v>89</v>
      </c>
      <c r="D2178" t="s">
        <v>40</v>
      </c>
      <c r="E2178" t="s">
        <v>31892</v>
      </c>
      <c r="F2178">
        <v>4</v>
      </c>
    </row>
    <row r="2179" spans="1:6" x14ac:dyDescent="0.25">
      <c r="A2179" t="s">
        <v>97</v>
      </c>
      <c r="B2179">
        <v>2014</v>
      </c>
      <c r="C2179" t="s">
        <v>89</v>
      </c>
      <c r="D2179" t="s">
        <v>102</v>
      </c>
      <c r="E2179" t="s">
        <v>31893</v>
      </c>
      <c r="F2179">
        <v>23</v>
      </c>
    </row>
    <row r="2180" spans="1:6" x14ac:dyDescent="0.25">
      <c r="A2180" t="s">
        <v>97</v>
      </c>
      <c r="B2180">
        <v>2014</v>
      </c>
      <c r="C2180" t="s">
        <v>89</v>
      </c>
      <c r="D2180" t="s">
        <v>107</v>
      </c>
      <c r="E2180" t="s">
        <v>31894</v>
      </c>
      <c r="F2180">
        <v>15</v>
      </c>
    </row>
    <row r="2181" spans="1:6" x14ac:dyDescent="0.25">
      <c r="A2181" t="s">
        <v>97</v>
      </c>
      <c r="B2181">
        <v>2014</v>
      </c>
      <c r="C2181" t="s">
        <v>89</v>
      </c>
      <c r="D2181" t="s">
        <v>39</v>
      </c>
      <c r="E2181" t="s">
        <v>31895</v>
      </c>
      <c r="F2181">
        <v>29</v>
      </c>
    </row>
    <row r="2182" spans="1:6" x14ac:dyDescent="0.25">
      <c r="A2182" t="s">
        <v>97</v>
      </c>
      <c r="B2182">
        <v>2014</v>
      </c>
      <c r="C2182" t="s">
        <v>89</v>
      </c>
      <c r="D2182" t="s">
        <v>103</v>
      </c>
      <c r="E2182" t="s">
        <v>31896</v>
      </c>
      <c r="F2182">
        <v>136</v>
      </c>
    </row>
    <row r="2183" spans="1:6" x14ac:dyDescent="0.25">
      <c r="A2183" t="s">
        <v>98</v>
      </c>
      <c r="B2183">
        <v>2010</v>
      </c>
      <c r="C2183" t="s">
        <v>91</v>
      </c>
      <c r="D2183" t="s">
        <v>38</v>
      </c>
      <c r="E2183" t="s">
        <v>31897</v>
      </c>
      <c r="F2183">
        <v>10</v>
      </c>
    </row>
    <row r="2184" spans="1:6" x14ac:dyDescent="0.25">
      <c r="A2184" t="s">
        <v>98</v>
      </c>
      <c r="B2184">
        <v>2010</v>
      </c>
      <c r="C2184" t="s">
        <v>91</v>
      </c>
      <c r="D2184" t="s">
        <v>40</v>
      </c>
      <c r="E2184" t="s">
        <v>31898</v>
      </c>
      <c r="F2184">
        <v>1</v>
      </c>
    </row>
    <row r="2185" spans="1:6" x14ac:dyDescent="0.25">
      <c r="A2185" t="s">
        <v>98</v>
      </c>
      <c r="B2185">
        <v>2010</v>
      </c>
      <c r="C2185" t="s">
        <v>91</v>
      </c>
      <c r="D2185" t="s">
        <v>102</v>
      </c>
      <c r="E2185" t="s">
        <v>31899</v>
      </c>
      <c r="F2185">
        <v>26</v>
      </c>
    </row>
    <row r="2186" spans="1:6" x14ac:dyDescent="0.25">
      <c r="A2186" t="s">
        <v>98</v>
      </c>
      <c r="B2186">
        <v>2010</v>
      </c>
      <c r="C2186" t="s">
        <v>91</v>
      </c>
      <c r="D2186" t="s">
        <v>107</v>
      </c>
      <c r="E2186" t="s">
        <v>31900</v>
      </c>
      <c r="F2186">
        <v>39</v>
      </c>
    </row>
    <row r="2187" spans="1:6" x14ac:dyDescent="0.25">
      <c r="A2187" t="s">
        <v>98</v>
      </c>
      <c r="B2187">
        <v>2010</v>
      </c>
      <c r="C2187" t="s">
        <v>91</v>
      </c>
      <c r="D2187" t="s">
        <v>39</v>
      </c>
      <c r="E2187" t="s">
        <v>31901</v>
      </c>
      <c r="F2187">
        <v>61</v>
      </c>
    </row>
    <row r="2188" spans="1:6" x14ac:dyDescent="0.25">
      <c r="A2188" t="s">
        <v>98</v>
      </c>
      <c r="B2188">
        <v>2010</v>
      </c>
      <c r="C2188" t="s">
        <v>91</v>
      </c>
      <c r="D2188" t="s">
        <v>103</v>
      </c>
      <c r="E2188" t="s">
        <v>31902</v>
      </c>
      <c r="F2188">
        <v>413</v>
      </c>
    </row>
    <row r="2189" spans="1:6" x14ac:dyDescent="0.25">
      <c r="A2189" t="s">
        <v>98</v>
      </c>
      <c r="B2189">
        <v>2010</v>
      </c>
      <c r="C2189" t="s">
        <v>90</v>
      </c>
      <c r="D2189" t="s">
        <v>38</v>
      </c>
      <c r="E2189" t="s">
        <v>31903</v>
      </c>
      <c r="F2189">
        <v>12</v>
      </c>
    </row>
    <row r="2190" spans="1:6" x14ac:dyDescent="0.25">
      <c r="A2190" t="s">
        <v>98</v>
      </c>
      <c r="B2190">
        <v>2010</v>
      </c>
      <c r="C2190" t="s">
        <v>90</v>
      </c>
      <c r="D2190" t="s">
        <v>102</v>
      </c>
      <c r="E2190" t="s">
        <v>31904</v>
      </c>
      <c r="F2190">
        <v>10</v>
      </c>
    </row>
    <row r="2191" spans="1:6" x14ac:dyDescent="0.25">
      <c r="A2191" t="s">
        <v>98</v>
      </c>
      <c r="B2191">
        <v>2010</v>
      </c>
      <c r="C2191" t="s">
        <v>90</v>
      </c>
      <c r="D2191" t="s">
        <v>107</v>
      </c>
      <c r="E2191" t="s">
        <v>31905</v>
      </c>
      <c r="F2191">
        <v>13</v>
      </c>
    </row>
    <row r="2192" spans="1:6" x14ac:dyDescent="0.25">
      <c r="A2192" t="s">
        <v>98</v>
      </c>
      <c r="B2192">
        <v>2010</v>
      </c>
      <c r="C2192" t="s">
        <v>90</v>
      </c>
      <c r="D2192" t="s">
        <v>39</v>
      </c>
      <c r="E2192" t="s">
        <v>31906</v>
      </c>
      <c r="F2192">
        <v>38</v>
      </c>
    </row>
    <row r="2193" spans="1:6" x14ac:dyDescent="0.25">
      <c r="A2193" t="s">
        <v>98</v>
      </c>
      <c r="B2193">
        <v>2010</v>
      </c>
      <c r="C2193" t="s">
        <v>90</v>
      </c>
      <c r="D2193" t="s">
        <v>103</v>
      </c>
      <c r="E2193" t="s">
        <v>31907</v>
      </c>
      <c r="F2193">
        <v>125</v>
      </c>
    </row>
    <row r="2194" spans="1:6" x14ac:dyDescent="0.25">
      <c r="A2194" t="s">
        <v>98</v>
      </c>
      <c r="B2194">
        <v>2010</v>
      </c>
      <c r="C2194" t="s">
        <v>88</v>
      </c>
      <c r="D2194" t="s">
        <v>38</v>
      </c>
      <c r="E2194" t="s">
        <v>31908</v>
      </c>
      <c r="F2194">
        <v>8</v>
      </c>
    </row>
    <row r="2195" spans="1:6" x14ac:dyDescent="0.25">
      <c r="A2195" t="s">
        <v>98</v>
      </c>
      <c r="B2195">
        <v>2010</v>
      </c>
      <c r="C2195" t="s">
        <v>88</v>
      </c>
      <c r="D2195" t="s">
        <v>40</v>
      </c>
      <c r="E2195" t="s">
        <v>31909</v>
      </c>
      <c r="F2195">
        <v>2</v>
      </c>
    </row>
    <row r="2196" spans="1:6" x14ac:dyDescent="0.25">
      <c r="A2196" t="s">
        <v>98</v>
      </c>
      <c r="B2196">
        <v>2010</v>
      </c>
      <c r="C2196" t="s">
        <v>88</v>
      </c>
      <c r="D2196" t="s">
        <v>102</v>
      </c>
      <c r="E2196" t="s">
        <v>31910</v>
      </c>
      <c r="F2196">
        <v>3</v>
      </c>
    </row>
    <row r="2197" spans="1:6" x14ac:dyDescent="0.25">
      <c r="A2197" t="s">
        <v>98</v>
      </c>
      <c r="B2197">
        <v>2010</v>
      </c>
      <c r="C2197" t="s">
        <v>88</v>
      </c>
      <c r="D2197" t="s">
        <v>107</v>
      </c>
      <c r="E2197" t="s">
        <v>31911</v>
      </c>
      <c r="F2197">
        <v>6</v>
      </c>
    </row>
    <row r="2198" spans="1:6" x14ac:dyDescent="0.25">
      <c r="A2198" t="s">
        <v>98</v>
      </c>
      <c r="B2198">
        <v>2010</v>
      </c>
      <c r="C2198" t="s">
        <v>88</v>
      </c>
      <c r="D2198" t="s">
        <v>39</v>
      </c>
      <c r="E2198" t="s">
        <v>31912</v>
      </c>
      <c r="F2198">
        <v>26</v>
      </c>
    </row>
    <row r="2199" spans="1:6" x14ac:dyDescent="0.25">
      <c r="A2199" t="s">
        <v>98</v>
      </c>
      <c r="B2199">
        <v>2010</v>
      </c>
      <c r="C2199" t="s">
        <v>88</v>
      </c>
      <c r="D2199" t="s">
        <v>103</v>
      </c>
      <c r="E2199" t="s">
        <v>31913</v>
      </c>
      <c r="F2199">
        <v>28</v>
      </c>
    </row>
    <row r="2200" spans="1:6" x14ac:dyDescent="0.25">
      <c r="A2200" t="s">
        <v>98</v>
      </c>
      <c r="B2200">
        <v>2010</v>
      </c>
      <c r="C2200" t="s">
        <v>89</v>
      </c>
      <c r="D2200" t="s">
        <v>38</v>
      </c>
      <c r="E2200" t="s">
        <v>31914</v>
      </c>
      <c r="F2200">
        <v>6</v>
      </c>
    </row>
    <row r="2201" spans="1:6" x14ac:dyDescent="0.25">
      <c r="A2201" t="s">
        <v>98</v>
      </c>
      <c r="B2201">
        <v>2010</v>
      </c>
      <c r="C2201" t="s">
        <v>89</v>
      </c>
      <c r="D2201" t="s">
        <v>102</v>
      </c>
      <c r="E2201" t="s">
        <v>31915</v>
      </c>
      <c r="F2201">
        <v>8</v>
      </c>
    </row>
    <row r="2202" spans="1:6" x14ac:dyDescent="0.25">
      <c r="A2202" t="s">
        <v>98</v>
      </c>
      <c r="B2202">
        <v>2010</v>
      </c>
      <c r="C2202" t="s">
        <v>89</v>
      </c>
      <c r="D2202" t="s">
        <v>107</v>
      </c>
      <c r="E2202" t="s">
        <v>31916</v>
      </c>
      <c r="F2202">
        <v>13</v>
      </c>
    </row>
    <row r="2203" spans="1:6" x14ac:dyDescent="0.25">
      <c r="A2203" t="s">
        <v>98</v>
      </c>
      <c r="B2203">
        <v>2010</v>
      </c>
      <c r="C2203" t="s">
        <v>89</v>
      </c>
      <c r="D2203" t="s">
        <v>39</v>
      </c>
      <c r="E2203" t="s">
        <v>31917</v>
      </c>
      <c r="F2203">
        <v>43</v>
      </c>
    </row>
    <row r="2204" spans="1:6" x14ac:dyDescent="0.25">
      <c r="A2204" t="s">
        <v>98</v>
      </c>
      <c r="B2204">
        <v>2010</v>
      </c>
      <c r="C2204" t="s">
        <v>89</v>
      </c>
      <c r="D2204" t="s">
        <v>103</v>
      </c>
      <c r="E2204" t="s">
        <v>31918</v>
      </c>
      <c r="F2204">
        <v>81</v>
      </c>
    </row>
    <row r="2205" spans="1:6" x14ac:dyDescent="0.25">
      <c r="A2205" t="s">
        <v>98</v>
      </c>
      <c r="B2205">
        <v>2011</v>
      </c>
      <c r="C2205" t="s">
        <v>91</v>
      </c>
      <c r="D2205" t="s">
        <v>38</v>
      </c>
      <c r="E2205" t="s">
        <v>31919</v>
      </c>
      <c r="F2205">
        <v>13</v>
      </c>
    </row>
    <row r="2206" spans="1:6" x14ac:dyDescent="0.25">
      <c r="A2206" t="s">
        <v>98</v>
      </c>
      <c r="B2206">
        <v>2011</v>
      </c>
      <c r="C2206" t="s">
        <v>91</v>
      </c>
      <c r="D2206" t="s">
        <v>40</v>
      </c>
      <c r="E2206" t="s">
        <v>31920</v>
      </c>
      <c r="F2206">
        <v>1</v>
      </c>
    </row>
    <row r="2207" spans="1:6" x14ac:dyDescent="0.25">
      <c r="A2207" t="s">
        <v>98</v>
      </c>
      <c r="B2207">
        <v>2011</v>
      </c>
      <c r="C2207" t="s">
        <v>91</v>
      </c>
      <c r="D2207" t="s">
        <v>102</v>
      </c>
      <c r="E2207" t="s">
        <v>31921</v>
      </c>
      <c r="F2207">
        <v>31</v>
      </c>
    </row>
    <row r="2208" spans="1:6" x14ac:dyDescent="0.25">
      <c r="A2208" t="s">
        <v>98</v>
      </c>
      <c r="B2208">
        <v>2011</v>
      </c>
      <c r="C2208" t="s">
        <v>91</v>
      </c>
      <c r="D2208" t="s">
        <v>107</v>
      </c>
      <c r="E2208" t="s">
        <v>31922</v>
      </c>
      <c r="F2208">
        <v>34</v>
      </c>
    </row>
    <row r="2209" spans="1:6" x14ac:dyDescent="0.25">
      <c r="A2209" t="s">
        <v>98</v>
      </c>
      <c r="B2209">
        <v>2011</v>
      </c>
      <c r="C2209" t="s">
        <v>91</v>
      </c>
      <c r="D2209" t="s">
        <v>39</v>
      </c>
      <c r="E2209" t="s">
        <v>31923</v>
      </c>
      <c r="F2209">
        <v>73</v>
      </c>
    </row>
    <row r="2210" spans="1:6" x14ac:dyDescent="0.25">
      <c r="A2210" t="s">
        <v>98</v>
      </c>
      <c r="B2210">
        <v>2011</v>
      </c>
      <c r="C2210" t="s">
        <v>91</v>
      </c>
      <c r="D2210" t="s">
        <v>103</v>
      </c>
      <c r="E2210" t="s">
        <v>31924</v>
      </c>
      <c r="F2210">
        <v>391</v>
      </c>
    </row>
    <row r="2211" spans="1:6" x14ac:dyDescent="0.25">
      <c r="A2211" t="s">
        <v>98</v>
      </c>
      <c r="B2211">
        <v>2011</v>
      </c>
      <c r="C2211" t="s">
        <v>90</v>
      </c>
      <c r="D2211" t="s">
        <v>38</v>
      </c>
      <c r="E2211" t="s">
        <v>31925</v>
      </c>
      <c r="F2211">
        <v>2</v>
      </c>
    </row>
    <row r="2212" spans="1:6" x14ac:dyDescent="0.25">
      <c r="A2212" t="s">
        <v>98</v>
      </c>
      <c r="B2212">
        <v>2011</v>
      </c>
      <c r="C2212" t="s">
        <v>90</v>
      </c>
      <c r="D2212" t="s">
        <v>40</v>
      </c>
      <c r="E2212" t="s">
        <v>31926</v>
      </c>
      <c r="F2212">
        <v>2</v>
      </c>
    </row>
    <row r="2213" spans="1:6" x14ac:dyDescent="0.25">
      <c r="A2213" t="s">
        <v>98</v>
      </c>
      <c r="B2213">
        <v>2011</v>
      </c>
      <c r="C2213" t="s">
        <v>90</v>
      </c>
      <c r="D2213" t="s">
        <v>102</v>
      </c>
      <c r="E2213" t="s">
        <v>31927</v>
      </c>
      <c r="F2213">
        <v>13</v>
      </c>
    </row>
    <row r="2214" spans="1:6" x14ac:dyDescent="0.25">
      <c r="A2214" t="s">
        <v>98</v>
      </c>
      <c r="B2214">
        <v>2011</v>
      </c>
      <c r="C2214" t="s">
        <v>90</v>
      </c>
      <c r="D2214" t="s">
        <v>107</v>
      </c>
      <c r="E2214" t="s">
        <v>31928</v>
      </c>
      <c r="F2214">
        <v>6</v>
      </c>
    </row>
    <row r="2215" spans="1:6" x14ac:dyDescent="0.25">
      <c r="A2215" t="s">
        <v>98</v>
      </c>
      <c r="B2215">
        <v>2011</v>
      </c>
      <c r="C2215" t="s">
        <v>90</v>
      </c>
      <c r="D2215" t="s">
        <v>39</v>
      </c>
      <c r="E2215" t="s">
        <v>31929</v>
      </c>
      <c r="F2215">
        <v>45</v>
      </c>
    </row>
    <row r="2216" spans="1:6" x14ac:dyDescent="0.25">
      <c r="A2216" t="s">
        <v>98</v>
      </c>
      <c r="B2216">
        <v>2011</v>
      </c>
      <c r="C2216" t="s">
        <v>90</v>
      </c>
      <c r="D2216" t="s">
        <v>103</v>
      </c>
      <c r="E2216" t="s">
        <v>31930</v>
      </c>
      <c r="F2216">
        <v>102</v>
      </c>
    </row>
    <row r="2217" spans="1:6" x14ac:dyDescent="0.25">
      <c r="A2217" t="s">
        <v>98</v>
      </c>
      <c r="B2217">
        <v>2011</v>
      </c>
      <c r="C2217" t="s">
        <v>88</v>
      </c>
      <c r="D2217" t="s">
        <v>38</v>
      </c>
      <c r="E2217" t="s">
        <v>31931</v>
      </c>
      <c r="F2217">
        <v>1</v>
      </c>
    </row>
    <row r="2218" spans="1:6" x14ac:dyDescent="0.25">
      <c r="A2218" t="s">
        <v>98</v>
      </c>
      <c r="B2218">
        <v>2011</v>
      </c>
      <c r="C2218" t="s">
        <v>88</v>
      </c>
      <c r="D2218" t="s">
        <v>102</v>
      </c>
      <c r="E2218" t="s">
        <v>31932</v>
      </c>
      <c r="F2218">
        <v>3</v>
      </c>
    </row>
    <row r="2219" spans="1:6" x14ac:dyDescent="0.25">
      <c r="A2219" t="s">
        <v>98</v>
      </c>
      <c r="B2219">
        <v>2011</v>
      </c>
      <c r="C2219" t="s">
        <v>88</v>
      </c>
      <c r="D2219" t="s">
        <v>107</v>
      </c>
      <c r="E2219" t="s">
        <v>31933</v>
      </c>
      <c r="F2219">
        <v>2</v>
      </c>
    </row>
    <row r="2220" spans="1:6" x14ac:dyDescent="0.25">
      <c r="A2220" t="s">
        <v>98</v>
      </c>
      <c r="B2220">
        <v>2011</v>
      </c>
      <c r="C2220" t="s">
        <v>88</v>
      </c>
      <c r="D2220" t="s">
        <v>39</v>
      </c>
      <c r="E2220" t="s">
        <v>31934</v>
      </c>
      <c r="F2220">
        <v>38</v>
      </c>
    </row>
    <row r="2221" spans="1:6" x14ac:dyDescent="0.25">
      <c r="A2221" t="s">
        <v>98</v>
      </c>
      <c r="B2221">
        <v>2011</v>
      </c>
      <c r="C2221" t="s">
        <v>88</v>
      </c>
      <c r="D2221" t="s">
        <v>103</v>
      </c>
      <c r="E2221" t="s">
        <v>31935</v>
      </c>
      <c r="F2221">
        <v>24</v>
      </c>
    </row>
    <row r="2222" spans="1:6" x14ac:dyDescent="0.25">
      <c r="A2222" t="s">
        <v>98</v>
      </c>
      <c r="B2222">
        <v>2011</v>
      </c>
      <c r="C2222" t="s">
        <v>89</v>
      </c>
      <c r="D2222" t="s">
        <v>38</v>
      </c>
      <c r="E2222" t="s">
        <v>31936</v>
      </c>
      <c r="F2222">
        <v>4</v>
      </c>
    </row>
    <row r="2223" spans="1:6" x14ac:dyDescent="0.25">
      <c r="A2223" t="s">
        <v>98</v>
      </c>
      <c r="B2223">
        <v>2011</v>
      </c>
      <c r="C2223" t="s">
        <v>89</v>
      </c>
      <c r="D2223" t="s">
        <v>102</v>
      </c>
      <c r="E2223" t="s">
        <v>31937</v>
      </c>
      <c r="F2223">
        <v>10</v>
      </c>
    </row>
    <row r="2224" spans="1:6" x14ac:dyDescent="0.25">
      <c r="A2224" t="s">
        <v>98</v>
      </c>
      <c r="B2224">
        <v>2011</v>
      </c>
      <c r="C2224" t="s">
        <v>89</v>
      </c>
      <c r="D2224" t="s">
        <v>107</v>
      </c>
      <c r="E2224" t="s">
        <v>31938</v>
      </c>
      <c r="F2224">
        <v>7</v>
      </c>
    </row>
    <row r="2225" spans="1:6" x14ac:dyDescent="0.25">
      <c r="A2225" t="s">
        <v>98</v>
      </c>
      <c r="B2225">
        <v>2011</v>
      </c>
      <c r="C2225" t="s">
        <v>89</v>
      </c>
      <c r="D2225" t="s">
        <v>39</v>
      </c>
      <c r="E2225" t="s">
        <v>31939</v>
      </c>
      <c r="F2225">
        <v>47</v>
      </c>
    </row>
    <row r="2226" spans="1:6" x14ac:dyDescent="0.25">
      <c r="A2226" t="s">
        <v>98</v>
      </c>
      <c r="B2226">
        <v>2011</v>
      </c>
      <c r="C2226" t="s">
        <v>89</v>
      </c>
      <c r="D2226" t="s">
        <v>103</v>
      </c>
      <c r="E2226" t="s">
        <v>31940</v>
      </c>
      <c r="F2226">
        <v>79</v>
      </c>
    </row>
    <row r="2227" spans="1:6" x14ac:dyDescent="0.25">
      <c r="A2227" t="s">
        <v>98</v>
      </c>
      <c r="B2227">
        <v>2012</v>
      </c>
      <c r="C2227" t="s">
        <v>91</v>
      </c>
      <c r="D2227" t="s">
        <v>38</v>
      </c>
      <c r="E2227" t="s">
        <v>31941</v>
      </c>
      <c r="F2227">
        <v>7</v>
      </c>
    </row>
    <row r="2228" spans="1:6" x14ac:dyDescent="0.25">
      <c r="A2228" t="s">
        <v>98</v>
      </c>
      <c r="B2228">
        <v>2012</v>
      </c>
      <c r="C2228" t="s">
        <v>91</v>
      </c>
      <c r="D2228" t="s">
        <v>102</v>
      </c>
      <c r="E2228" t="s">
        <v>31942</v>
      </c>
      <c r="F2228">
        <v>30</v>
      </c>
    </row>
    <row r="2229" spans="1:6" x14ac:dyDescent="0.25">
      <c r="A2229" t="s">
        <v>98</v>
      </c>
      <c r="B2229">
        <v>2012</v>
      </c>
      <c r="C2229" t="s">
        <v>91</v>
      </c>
      <c r="D2229" t="s">
        <v>107</v>
      </c>
      <c r="E2229" t="s">
        <v>31943</v>
      </c>
      <c r="F2229">
        <v>33</v>
      </c>
    </row>
    <row r="2230" spans="1:6" x14ac:dyDescent="0.25">
      <c r="A2230" t="s">
        <v>98</v>
      </c>
      <c r="B2230">
        <v>2012</v>
      </c>
      <c r="C2230" t="s">
        <v>91</v>
      </c>
      <c r="D2230" t="s">
        <v>39</v>
      </c>
      <c r="E2230" t="s">
        <v>31944</v>
      </c>
      <c r="F2230">
        <v>74</v>
      </c>
    </row>
    <row r="2231" spans="1:6" x14ac:dyDescent="0.25">
      <c r="A2231" t="s">
        <v>98</v>
      </c>
      <c r="B2231">
        <v>2012</v>
      </c>
      <c r="C2231" t="s">
        <v>91</v>
      </c>
      <c r="D2231" t="s">
        <v>103</v>
      </c>
      <c r="E2231" t="s">
        <v>31945</v>
      </c>
      <c r="F2231">
        <v>377</v>
      </c>
    </row>
    <row r="2232" spans="1:6" x14ac:dyDescent="0.25">
      <c r="A2232" t="s">
        <v>98</v>
      </c>
      <c r="B2232">
        <v>2012</v>
      </c>
      <c r="C2232" t="s">
        <v>90</v>
      </c>
      <c r="D2232" t="s">
        <v>38</v>
      </c>
      <c r="E2232" t="s">
        <v>31946</v>
      </c>
      <c r="F2232">
        <v>8</v>
      </c>
    </row>
    <row r="2233" spans="1:6" x14ac:dyDescent="0.25">
      <c r="A2233" t="s">
        <v>98</v>
      </c>
      <c r="B2233">
        <v>2012</v>
      </c>
      <c r="C2233" t="s">
        <v>90</v>
      </c>
      <c r="D2233" t="s">
        <v>40</v>
      </c>
      <c r="E2233" t="s">
        <v>31947</v>
      </c>
      <c r="F2233">
        <v>1</v>
      </c>
    </row>
    <row r="2234" spans="1:6" x14ac:dyDescent="0.25">
      <c r="A2234" t="s">
        <v>98</v>
      </c>
      <c r="B2234">
        <v>2012</v>
      </c>
      <c r="C2234" t="s">
        <v>90</v>
      </c>
      <c r="D2234" t="s">
        <v>102</v>
      </c>
      <c r="E2234" t="s">
        <v>31948</v>
      </c>
      <c r="F2234">
        <v>15</v>
      </c>
    </row>
    <row r="2235" spans="1:6" x14ac:dyDescent="0.25">
      <c r="A2235" t="s">
        <v>98</v>
      </c>
      <c r="B2235">
        <v>2012</v>
      </c>
      <c r="C2235" t="s">
        <v>90</v>
      </c>
      <c r="D2235" t="s">
        <v>107</v>
      </c>
      <c r="E2235" t="s">
        <v>31949</v>
      </c>
      <c r="F2235">
        <v>10</v>
      </c>
    </row>
    <row r="2236" spans="1:6" x14ac:dyDescent="0.25">
      <c r="A2236" t="s">
        <v>98</v>
      </c>
      <c r="B2236">
        <v>2012</v>
      </c>
      <c r="C2236" t="s">
        <v>90</v>
      </c>
      <c r="D2236" t="s">
        <v>39</v>
      </c>
      <c r="E2236" t="s">
        <v>31950</v>
      </c>
      <c r="F2236">
        <v>38</v>
      </c>
    </row>
    <row r="2237" spans="1:6" x14ac:dyDescent="0.25">
      <c r="A2237" t="s">
        <v>98</v>
      </c>
      <c r="B2237">
        <v>2012</v>
      </c>
      <c r="C2237" t="s">
        <v>90</v>
      </c>
      <c r="D2237" t="s">
        <v>103</v>
      </c>
      <c r="E2237" t="s">
        <v>31951</v>
      </c>
      <c r="F2237">
        <v>90</v>
      </c>
    </row>
    <row r="2238" spans="1:6" x14ac:dyDescent="0.25">
      <c r="A2238" t="s">
        <v>98</v>
      </c>
      <c r="B2238">
        <v>2012</v>
      </c>
      <c r="C2238" t="s">
        <v>88</v>
      </c>
      <c r="D2238" t="s">
        <v>38</v>
      </c>
      <c r="E2238" t="s">
        <v>31952</v>
      </c>
      <c r="F2238">
        <v>3</v>
      </c>
    </row>
    <row r="2239" spans="1:6" x14ac:dyDescent="0.25">
      <c r="A2239" t="s">
        <v>98</v>
      </c>
      <c r="B2239">
        <v>2012</v>
      </c>
      <c r="C2239" t="s">
        <v>88</v>
      </c>
      <c r="D2239" t="s">
        <v>40</v>
      </c>
      <c r="E2239" t="s">
        <v>31953</v>
      </c>
      <c r="F2239">
        <v>1</v>
      </c>
    </row>
    <row r="2240" spans="1:6" x14ac:dyDescent="0.25">
      <c r="A2240" t="s">
        <v>98</v>
      </c>
      <c r="B2240">
        <v>2012</v>
      </c>
      <c r="C2240" t="s">
        <v>88</v>
      </c>
      <c r="D2240" t="s">
        <v>102</v>
      </c>
      <c r="E2240" t="s">
        <v>31954</v>
      </c>
      <c r="F2240">
        <v>6</v>
      </c>
    </row>
    <row r="2241" spans="1:6" x14ac:dyDescent="0.25">
      <c r="A2241" t="s">
        <v>98</v>
      </c>
      <c r="B2241">
        <v>2012</v>
      </c>
      <c r="C2241" t="s">
        <v>88</v>
      </c>
      <c r="D2241" t="s">
        <v>107</v>
      </c>
      <c r="E2241" t="s">
        <v>31955</v>
      </c>
      <c r="F2241">
        <v>7</v>
      </c>
    </row>
    <row r="2242" spans="1:6" x14ac:dyDescent="0.25">
      <c r="A2242" t="s">
        <v>98</v>
      </c>
      <c r="B2242">
        <v>2012</v>
      </c>
      <c r="C2242" t="s">
        <v>88</v>
      </c>
      <c r="D2242" t="s">
        <v>39</v>
      </c>
      <c r="E2242" t="s">
        <v>31956</v>
      </c>
      <c r="F2242">
        <v>22</v>
      </c>
    </row>
    <row r="2243" spans="1:6" x14ac:dyDescent="0.25">
      <c r="A2243" t="s">
        <v>98</v>
      </c>
      <c r="B2243">
        <v>2012</v>
      </c>
      <c r="C2243" t="s">
        <v>88</v>
      </c>
      <c r="D2243" t="s">
        <v>103</v>
      </c>
      <c r="E2243" t="s">
        <v>31957</v>
      </c>
      <c r="F2243">
        <v>20</v>
      </c>
    </row>
    <row r="2244" spans="1:6" x14ac:dyDescent="0.25">
      <c r="A2244" t="s">
        <v>98</v>
      </c>
      <c r="B2244">
        <v>2012</v>
      </c>
      <c r="C2244" t="s">
        <v>89</v>
      </c>
      <c r="D2244" t="s">
        <v>38</v>
      </c>
      <c r="E2244" t="s">
        <v>31958</v>
      </c>
      <c r="F2244">
        <v>9</v>
      </c>
    </row>
    <row r="2245" spans="1:6" x14ac:dyDescent="0.25">
      <c r="A2245" t="s">
        <v>98</v>
      </c>
      <c r="B2245">
        <v>2012</v>
      </c>
      <c r="C2245" t="s">
        <v>89</v>
      </c>
      <c r="D2245" t="s">
        <v>40</v>
      </c>
      <c r="E2245" t="s">
        <v>31959</v>
      </c>
      <c r="F2245">
        <v>1</v>
      </c>
    </row>
    <row r="2246" spans="1:6" x14ac:dyDescent="0.25">
      <c r="A2246" t="s">
        <v>98</v>
      </c>
      <c r="B2246">
        <v>2012</v>
      </c>
      <c r="C2246" t="s">
        <v>89</v>
      </c>
      <c r="D2246" t="s">
        <v>102</v>
      </c>
      <c r="E2246" t="s">
        <v>31960</v>
      </c>
      <c r="F2246">
        <v>13</v>
      </c>
    </row>
    <row r="2247" spans="1:6" x14ac:dyDescent="0.25">
      <c r="A2247" t="s">
        <v>98</v>
      </c>
      <c r="B2247">
        <v>2012</v>
      </c>
      <c r="C2247" t="s">
        <v>89</v>
      </c>
      <c r="D2247" t="s">
        <v>107</v>
      </c>
      <c r="E2247" t="s">
        <v>31961</v>
      </c>
      <c r="F2247">
        <v>13</v>
      </c>
    </row>
    <row r="2248" spans="1:6" x14ac:dyDescent="0.25">
      <c r="A2248" t="s">
        <v>98</v>
      </c>
      <c r="B2248">
        <v>2012</v>
      </c>
      <c r="C2248" t="s">
        <v>89</v>
      </c>
      <c r="D2248" t="s">
        <v>39</v>
      </c>
      <c r="E2248" t="s">
        <v>31962</v>
      </c>
      <c r="F2248">
        <v>36</v>
      </c>
    </row>
    <row r="2249" spans="1:6" x14ac:dyDescent="0.25">
      <c r="A2249" t="s">
        <v>98</v>
      </c>
      <c r="B2249">
        <v>2012</v>
      </c>
      <c r="C2249" t="s">
        <v>89</v>
      </c>
      <c r="D2249" t="s">
        <v>103</v>
      </c>
      <c r="E2249" t="s">
        <v>31963</v>
      </c>
      <c r="F2249">
        <v>82</v>
      </c>
    </row>
    <row r="2250" spans="1:6" x14ac:dyDescent="0.25">
      <c r="A2250" t="s">
        <v>98</v>
      </c>
      <c r="B2250">
        <v>2013</v>
      </c>
      <c r="C2250" t="s">
        <v>91</v>
      </c>
      <c r="D2250" t="s">
        <v>38</v>
      </c>
      <c r="E2250" t="s">
        <v>31964</v>
      </c>
      <c r="F2250">
        <v>32</v>
      </c>
    </row>
    <row r="2251" spans="1:6" x14ac:dyDescent="0.25">
      <c r="A2251" t="s">
        <v>98</v>
      </c>
      <c r="B2251">
        <v>2013</v>
      </c>
      <c r="C2251" t="s">
        <v>91</v>
      </c>
      <c r="D2251" t="s">
        <v>40</v>
      </c>
      <c r="E2251" t="s">
        <v>31965</v>
      </c>
      <c r="F2251">
        <v>2</v>
      </c>
    </row>
    <row r="2252" spans="1:6" x14ac:dyDescent="0.25">
      <c r="A2252" t="s">
        <v>98</v>
      </c>
      <c r="B2252">
        <v>2013</v>
      </c>
      <c r="C2252" t="s">
        <v>91</v>
      </c>
      <c r="D2252" t="s">
        <v>102</v>
      </c>
      <c r="E2252" t="s">
        <v>31966</v>
      </c>
      <c r="F2252">
        <v>40</v>
      </c>
    </row>
    <row r="2253" spans="1:6" x14ac:dyDescent="0.25">
      <c r="A2253" t="s">
        <v>98</v>
      </c>
      <c r="B2253">
        <v>2013</v>
      </c>
      <c r="C2253" t="s">
        <v>91</v>
      </c>
      <c r="D2253" t="s">
        <v>107</v>
      </c>
      <c r="E2253" t="s">
        <v>31967</v>
      </c>
      <c r="F2253">
        <v>64</v>
      </c>
    </row>
    <row r="2254" spans="1:6" x14ac:dyDescent="0.25">
      <c r="A2254" t="s">
        <v>98</v>
      </c>
      <c r="B2254">
        <v>2013</v>
      </c>
      <c r="C2254" t="s">
        <v>91</v>
      </c>
      <c r="D2254" t="s">
        <v>39</v>
      </c>
      <c r="E2254" t="s">
        <v>31968</v>
      </c>
      <c r="F2254">
        <v>67</v>
      </c>
    </row>
    <row r="2255" spans="1:6" x14ac:dyDescent="0.25">
      <c r="A2255" t="s">
        <v>98</v>
      </c>
      <c r="B2255">
        <v>2013</v>
      </c>
      <c r="C2255" t="s">
        <v>91</v>
      </c>
      <c r="D2255" t="s">
        <v>103</v>
      </c>
      <c r="E2255" t="s">
        <v>31969</v>
      </c>
      <c r="F2255">
        <v>337</v>
      </c>
    </row>
    <row r="2256" spans="1:6" x14ac:dyDescent="0.25">
      <c r="A2256" t="s">
        <v>98</v>
      </c>
      <c r="B2256">
        <v>2013</v>
      </c>
      <c r="C2256" t="s">
        <v>90</v>
      </c>
      <c r="D2256" t="s">
        <v>38</v>
      </c>
      <c r="E2256" t="s">
        <v>31970</v>
      </c>
      <c r="F2256">
        <v>7</v>
      </c>
    </row>
    <row r="2257" spans="1:6" x14ac:dyDescent="0.25">
      <c r="A2257" t="s">
        <v>98</v>
      </c>
      <c r="B2257">
        <v>2013</v>
      </c>
      <c r="C2257" t="s">
        <v>90</v>
      </c>
      <c r="D2257" t="s">
        <v>40</v>
      </c>
      <c r="E2257" t="s">
        <v>31971</v>
      </c>
      <c r="F2257">
        <v>2</v>
      </c>
    </row>
    <row r="2258" spans="1:6" x14ac:dyDescent="0.25">
      <c r="A2258" t="s">
        <v>98</v>
      </c>
      <c r="B2258">
        <v>2013</v>
      </c>
      <c r="C2258" t="s">
        <v>90</v>
      </c>
      <c r="D2258" t="s">
        <v>102</v>
      </c>
      <c r="E2258" t="s">
        <v>31972</v>
      </c>
      <c r="F2258">
        <v>15</v>
      </c>
    </row>
    <row r="2259" spans="1:6" x14ac:dyDescent="0.25">
      <c r="A2259" t="s">
        <v>98</v>
      </c>
      <c r="B2259">
        <v>2013</v>
      </c>
      <c r="C2259" t="s">
        <v>90</v>
      </c>
      <c r="D2259" t="s">
        <v>107</v>
      </c>
      <c r="E2259" t="s">
        <v>31973</v>
      </c>
      <c r="F2259">
        <v>19</v>
      </c>
    </row>
    <row r="2260" spans="1:6" x14ac:dyDescent="0.25">
      <c r="A2260" t="s">
        <v>98</v>
      </c>
      <c r="B2260">
        <v>2013</v>
      </c>
      <c r="C2260" t="s">
        <v>90</v>
      </c>
      <c r="D2260" t="s">
        <v>39</v>
      </c>
      <c r="E2260" t="s">
        <v>31974</v>
      </c>
      <c r="F2260">
        <v>32</v>
      </c>
    </row>
    <row r="2261" spans="1:6" x14ac:dyDescent="0.25">
      <c r="A2261" t="s">
        <v>98</v>
      </c>
      <c r="B2261">
        <v>2013</v>
      </c>
      <c r="C2261" t="s">
        <v>90</v>
      </c>
      <c r="D2261" t="s">
        <v>103</v>
      </c>
      <c r="E2261" t="s">
        <v>31975</v>
      </c>
      <c r="F2261">
        <v>88</v>
      </c>
    </row>
    <row r="2262" spans="1:6" x14ac:dyDescent="0.25">
      <c r="A2262" t="s">
        <v>98</v>
      </c>
      <c r="B2262">
        <v>2013</v>
      </c>
      <c r="C2262" t="s">
        <v>88</v>
      </c>
      <c r="D2262" t="s">
        <v>38</v>
      </c>
      <c r="E2262" t="s">
        <v>31976</v>
      </c>
      <c r="F2262">
        <v>3</v>
      </c>
    </row>
    <row r="2263" spans="1:6" x14ac:dyDescent="0.25">
      <c r="A2263" t="s">
        <v>98</v>
      </c>
      <c r="B2263">
        <v>2013</v>
      </c>
      <c r="C2263" t="s">
        <v>88</v>
      </c>
      <c r="D2263" t="s">
        <v>102</v>
      </c>
      <c r="E2263" t="s">
        <v>31977</v>
      </c>
      <c r="F2263">
        <v>2</v>
      </c>
    </row>
    <row r="2264" spans="1:6" x14ac:dyDescent="0.25">
      <c r="A2264" t="s">
        <v>98</v>
      </c>
      <c r="B2264">
        <v>2013</v>
      </c>
      <c r="C2264" t="s">
        <v>88</v>
      </c>
      <c r="D2264" t="s">
        <v>107</v>
      </c>
      <c r="E2264" t="s">
        <v>31978</v>
      </c>
      <c r="F2264">
        <v>5</v>
      </c>
    </row>
    <row r="2265" spans="1:6" x14ac:dyDescent="0.25">
      <c r="A2265" t="s">
        <v>98</v>
      </c>
      <c r="B2265">
        <v>2013</v>
      </c>
      <c r="C2265" t="s">
        <v>88</v>
      </c>
      <c r="D2265" t="s">
        <v>39</v>
      </c>
      <c r="E2265" t="s">
        <v>31979</v>
      </c>
      <c r="F2265">
        <v>17</v>
      </c>
    </row>
    <row r="2266" spans="1:6" x14ac:dyDescent="0.25">
      <c r="A2266" t="s">
        <v>98</v>
      </c>
      <c r="B2266">
        <v>2013</v>
      </c>
      <c r="C2266" t="s">
        <v>88</v>
      </c>
      <c r="D2266" t="s">
        <v>103</v>
      </c>
      <c r="E2266" t="s">
        <v>31980</v>
      </c>
      <c r="F2266">
        <v>28</v>
      </c>
    </row>
    <row r="2267" spans="1:6" x14ac:dyDescent="0.25">
      <c r="A2267" t="s">
        <v>98</v>
      </c>
      <c r="B2267">
        <v>2013</v>
      </c>
      <c r="C2267" t="s">
        <v>89</v>
      </c>
      <c r="D2267" t="s">
        <v>38</v>
      </c>
      <c r="E2267" t="s">
        <v>31981</v>
      </c>
      <c r="F2267">
        <v>11</v>
      </c>
    </row>
    <row r="2268" spans="1:6" x14ac:dyDescent="0.25">
      <c r="A2268" t="s">
        <v>98</v>
      </c>
      <c r="B2268">
        <v>2013</v>
      </c>
      <c r="C2268" t="s">
        <v>89</v>
      </c>
      <c r="D2268" t="s">
        <v>102</v>
      </c>
      <c r="E2268" t="s">
        <v>31982</v>
      </c>
      <c r="F2268">
        <v>16</v>
      </c>
    </row>
    <row r="2269" spans="1:6" x14ac:dyDescent="0.25">
      <c r="A2269" t="s">
        <v>98</v>
      </c>
      <c r="B2269">
        <v>2013</v>
      </c>
      <c r="C2269" t="s">
        <v>89</v>
      </c>
      <c r="D2269" t="s">
        <v>107</v>
      </c>
      <c r="E2269" t="s">
        <v>31983</v>
      </c>
      <c r="F2269">
        <v>16</v>
      </c>
    </row>
    <row r="2270" spans="1:6" x14ac:dyDescent="0.25">
      <c r="A2270" t="s">
        <v>98</v>
      </c>
      <c r="B2270">
        <v>2013</v>
      </c>
      <c r="C2270" t="s">
        <v>89</v>
      </c>
      <c r="D2270" t="s">
        <v>39</v>
      </c>
      <c r="E2270" t="s">
        <v>31984</v>
      </c>
      <c r="F2270">
        <v>44</v>
      </c>
    </row>
    <row r="2271" spans="1:6" x14ac:dyDescent="0.25">
      <c r="A2271" t="s">
        <v>98</v>
      </c>
      <c r="B2271">
        <v>2013</v>
      </c>
      <c r="C2271" t="s">
        <v>89</v>
      </c>
      <c r="D2271" t="s">
        <v>103</v>
      </c>
      <c r="E2271" t="s">
        <v>31985</v>
      </c>
      <c r="F2271">
        <v>79</v>
      </c>
    </row>
    <row r="2272" spans="1:6" x14ac:dyDescent="0.25">
      <c r="A2272" t="s">
        <v>98</v>
      </c>
      <c r="B2272">
        <v>2014</v>
      </c>
      <c r="C2272" t="s">
        <v>91</v>
      </c>
      <c r="D2272" t="s">
        <v>38</v>
      </c>
      <c r="E2272" t="s">
        <v>31986</v>
      </c>
      <c r="F2272">
        <v>28</v>
      </c>
    </row>
    <row r="2273" spans="1:6" x14ac:dyDescent="0.25">
      <c r="A2273" t="s">
        <v>98</v>
      </c>
      <c r="B2273">
        <v>2014</v>
      </c>
      <c r="C2273" t="s">
        <v>91</v>
      </c>
      <c r="D2273" t="s">
        <v>40</v>
      </c>
      <c r="E2273" t="s">
        <v>31987</v>
      </c>
      <c r="F2273">
        <v>8</v>
      </c>
    </row>
    <row r="2274" spans="1:6" x14ac:dyDescent="0.25">
      <c r="A2274" t="s">
        <v>98</v>
      </c>
      <c r="B2274">
        <v>2014</v>
      </c>
      <c r="C2274" t="s">
        <v>91</v>
      </c>
      <c r="D2274" t="s">
        <v>102</v>
      </c>
      <c r="E2274" t="s">
        <v>31988</v>
      </c>
      <c r="F2274">
        <v>47</v>
      </c>
    </row>
    <row r="2275" spans="1:6" x14ac:dyDescent="0.25">
      <c r="A2275" t="s">
        <v>98</v>
      </c>
      <c r="B2275">
        <v>2014</v>
      </c>
      <c r="C2275" t="s">
        <v>91</v>
      </c>
      <c r="D2275" t="s">
        <v>107</v>
      </c>
      <c r="E2275" t="s">
        <v>31989</v>
      </c>
      <c r="F2275">
        <v>54</v>
      </c>
    </row>
    <row r="2276" spans="1:6" x14ac:dyDescent="0.25">
      <c r="A2276" t="s">
        <v>98</v>
      </c>
      <c r="B2276">
        <v>2014</v>
      </c>
      <c r="C2276" t="s">
        <v>91</v>
      </c>
      <c r="D2276" t="s">
        <v>39</v>
      </c>
      <c r="E2276" t="s">
        <v>31990</v>
      </c>
      <c r="F2276">
        <v>65</v>
      </c>
    </row>
    <row r="2277" spans="1:6" x14ac:dyDescent="0.25">
      <c r="A2277" t="s">
        <v>98</v>
      </c>
      <c r="B2277">
        <v>2014</v>
      </c>
      <c r="C2277" t="s">
        <v>91</v>
      </c>
      <c r="D2277" t="s">
        <v>103</v>
      </c>
      <c r="E2277" t="s">
        <v>31991</v>
      </c>
      <c r="F2277">
        <v>331</v>
      </c>
    </row>
    <row r="2278" spans="1:6" x14ac:dyDescent="0.25">
      <c r="A2278" t="s">
        <v>98</v>
      </c>
      <c r="B2278">
        <v>2014</v>
      </c>
      <c r="C2278" t="s">
        <v>90</v>
      </c>
      <c r="D2278" t="s">
        <v>38</v>
      </c>
      <c r="E2278" t="s">
        <v>31992</v>
      </c>
      <c r="F2278">
        <v>8</v>
      </c>
    </row>
    <row r="2279" spans="1:6" x14ac:dyDescent="0.25">
      <c r="A2279" t="s">
        <v>98</v>
      </c>
      <c r="B2279">
        <v>2014</v>
      </c>
      <c r="C2279" t="s">
        <v>90</v>
      </c>
      <c r="D2279" t="s">
        <v>40</v>
      </c>
      <c r="E2279" t="s">
        <v>31993</v>
      </c>
      <c r="F2279">
        <v>2</v>
      </c>
    </row>
    <row r="2280" spans="1:6" x14ac:dyDescent="0.25">
      <c r="A2280" t="s">
        <v>98</v>
      </c>
      <c r="B2280">
        <v>2014</v>
      </c>
      <c r="C2280" t="s">
        <v>90</v>
      </c>
      <c r="D2280" t="s">
        <v>102</v>
      </c>
      <c r="E2280" t="s">
        <v>31994</v>
      </c>
      <c r="F2280">
        <v>9</v>
      </c>
    </row>
    <row r="2281" spans="1:6" x14ac:dyDescent="0.25">
      <c r="A2281" t="s">
        <v>98</v>
      </c>
      <c r="B2281">
        <v>2014</v>
      </c>
      <c r="C2281" t="s">
        <v>90</v>
      </c>
      <c r="D2281" t="s">
        <v>107</v>
      </c>
      <c r="E2281" t="s">
        <v>31995</v>
      </c>
      <c r="F2281">
        <v>8</v>
      </c>
    </row>
    <row r="2282" spans="1:6" x14ac:dyDescent="0.25">
      <c r="A2282" t="s">
        <v>98</v>
      </c>
      <c r="B2282">
        <v>2014</v>
      </c>
      <c r="C2282" t="s">
        <v>90</v>
      </c>
      <c r="D2282" t="s">
        <v>39</v>
      </c>
      <c r="E2282" t="s">
        <v>31996</v>
      </c>
      <c r="F2282">
        <v>24</v>
      </c>
    </row>
    <row r="2283" spans="1:6" x14ac:dyDescent="0.25">
      <c r="A2283" t="s">
        <v>98</v>
      </c>
      <c r="B2283">
        <v>2014</v>
      </c>
      <c r="C2283" t="s">
        <v>90</v>
      </c>
      <c r="D2283" t="s">
        <v>103</v>
      </c>
      <c r="E2283" t="s">
        <v>31997</v>
      </c>
      <c r="F2283">
        <v>108</v>
      </c>
    </row>
    <row r="2284" spans="1:6" x14ac:dyDescent="0.25">
      <c r="A2284" t="s">
        <v>98</v>
      </c>
      <c r="B2284">
        <v>2014</v>
      </c>
      <c r="C2284" t="s">
        <v>88</v>
      </c>
      <c r="D2284" t="s">
        <v>38</v>
      </c>
      <c r="E2284" t="s">
        <v>31998</v>
      </c>
      <c r="F2284">
        <v>4</v>
      </c>
    </row>
    <row r="2285" spans="1:6" x14ac:dyDescent="0.25">
      <c r="A2285" t="s">
        <v>98</v>
      </c>
      <c r="B2285">
        <v>2014</v>
      </c>
      <c r="C2285" t="s">
        <v>88</v>
      </c>
      <c r="D2285" t="s">
        <v>40</v>
      </c>
      <c r="E2285" t="s">
        <v>31999</v>
      </c>
      <c r="F2285">
        <v>3</v>
      </c>
    </row>
    <row r="2286" spans="1:6" x14ac:dyDescent="0.25">
      <c r="A2286" t="s">
        <v>98</v>
      </c>
      <c r="B2286">
        <v>2014</v>
      </c>
      <c r="C2286" t="s">
        <v>88</v>
      </c>
      <c r="D2286" t="s">
        <v>102</v>
      </c>
      <c r="E2286" t="s">
        <v>32000</v>
      </c>
      <c r="F2286">
        <v>7</v>
      </c>
    </row>
    <row r="2287" spans="1:6" x14ac:dyDescent="0.25">
      <c r="A2287" t="s">
        <v>98</v>
      </c>
      <c r="B2287">
        <v>2014</v>
      </c>
      <c r="C2287" t="s">
        <v>88</v>
      </c>
      <c r="D2287" t="s">
        <v>107</v>
      </c>
      <c r="E2287" t="s">
        <v>32001</v>
      </c>
      <c r="F2287">
        <v>7</v>
      </c>
    </row>
    <row r="2288" spans="1:6" x14ac:dyDescent="0.25">
      <c r="A2288" t="s">
        <v>98</v>
      </c>
      <c r="B2288">
        <v>2014</v>
      </c>
      <c r="C2288" t="s">
        <v>88</v>
      </c>
      <c r="D2288" t="s">
        <v>39</v>
      </c>
      <c r="E2288" t="s">
        <v>32002</v>
      </c>
      <c r="F2288">
        <v>32</v>
      </c>
    </row>
    <row r="2289" spans="1:6" x14ac:dyDescent="0.25">
      <c r="A2289" t="s">
        <v>98</v>
      </c>
      <c r="B2289">
        <v>2014</v>
      </c>
      <c r="C2289" t="s">
        <v>88</v>
      </c>
      <c r="D2289" t="s">
        <v>103</v>
      </c>
      <c r="E2289" t="s">
        <v>32003</v>
      </c>
      <c r="F2289">
        <v>24</v>
      </c>
    </row>
    <row r="2290" spans="1:6" x14ac:dyDescent="0.25">
      <c r="A2290" t="s">
        <v>98</v>
      </c>
      <c r="B2290">
        <v>2014</v>
      </c>
      <c r="C2290" t="s">
        <v>89</v>
      </c>
      <c r="D2290" t="s">
        <v>38</v>
      </c>
      <c r="E2290" t="s">
        <v>32004</v>
      </c>
      <c r="F2290">
        <v>10</v>
      </c>
    </row>
    <row r="2291" spans="1:6" x14ac:dyDescent="0.25">
      <c r="A2291" t="s">
        <v>98</v>
      </c>
      <c r="B2291">
        <v>2014</v>
      </c>
      <c r="C2291" t="s">
        <v>89</v>
      </c>
      <c r="D2291" t="s">
        <v>40</v>
      </c>
      <c r="E2291" t="s">
        <v>32005</v>
      </c>
      <c r="F2291">
        <v>4</v>
      </c>
    </row>
    <row r="2292" spans="1:6" x14ac:dyDescent="0.25">
      <c r="A2292" t="s">
        <v>98</v>
      </c>
      <c r="B2292">
        <v>2014</v>
      </c>
      <c r="C2292" t="s">
        <v>89</v>
      </c>
      <c r="D2292" t="s">
        <v>102</v>
      </c>
      <c r="E2292" t="s">
        <v>32006</v>
      </c>
      <c r="F2292">
        <v>14</v>
      </c>
    </row>
    <row r="2293" spans="1:6" x14ac:dyDescent="0.25">
      <c r="A2293" t="s">
        <v>98</v>
      </c>
      <c r="B2293">
        <v>2014</v>
      </c>
      <c r="C2293" t="s">
        <v>89</v>
      </c>
      <c r="D2293" t="s">
        <v>107</v>
      </c>
      <c r="E2293" t="s">
        <v>32007</v>
      </c>
      <c r="F2293">
        <v>13</v>
      </c>
    </row>
    <row r="2294" spans="1:6" x14ac:dyDescent="0.25">
      <c r="A2294" t="s">
        <v>98</v>
      </c>
      <c r="B2294">
        <v>2014</v>
      </c>
      <c r="C2294" t="s">
        <v>89</v>
      </c>
      <c r="D2294" t="s">
        <v>39</v>
      </c>
      <c r="E2294" t="s">
        <v>32008</v>
      </c>
      <c r="F2294">
        <v>36</v>
      </c>
    </row>
    <row r="2295" spans="1:6" x14ac:dyDescent="0.25">
      <c r="A2295" t="s">
        <v>98</v>
      </c>
      <c r="B2295">
        <v>2014</v>
      </c>
      <c r="C2295" t="s">
        <v>89</v>
      </c>
      <c r="D2295" t="s">
        <v>103</v>
      </c>
      <c r="E2295" t="s">
        <v>32009</v>
      </c>
      <c r="F2295">
        <v>79</v>
      </c>
    </row>
    <row r="2296" spans="1:6" x14ac:dyDescent="0.25">
      <c r="A2296" t="s">
        <v>99</v>
      </c>
      <c r="B2296">
        <v>2010</v>
      </c>
      <c r="C2296" t="s">
        <v>91</v>
      </c>
      <c r="D2296" t="s">
        <v>38</v>
      </c>
      <c r="E2296" t="s">
        <v>32010</v>
      </c>
      <c r="F2296">
        <v>10</v>
      </c>
    </row>
    <row r="2297" spans="1:6" x14ac:dyDescent="0.25">
      <c r="A2297" t="s">
        <v>99</v>
      </c>
      <c r="B2297">
        <v>2010</v>
      </c>
      <c r="C2297" t="s">
        <v>91</v>
      </c>
      <c r="D2297" t="s">
        <v>40</v>
      </c>
      <c r="E2297" t="s">
        <v>32011</v>
      </c>
      <c r="F2297">
        <v>2</v>
      </c>
    </row>
    <row r="2298" spans="1:6" x14ac:dyDescent="0.25">
      <c r="A2298" t="s">
        <v>99</v>
      </c>
      <c r="B2298">
        <v>2010</v>
      </c>
      <c r="C2298" t="s">
        <v>91</v>
      </c>
      <c r="D2298" t="s">
        <v>102</v>
      </c>
      <c r="E2298" t="s">
        <v>32012</v>
      </c>
      <c r="F2298">
        <v>27</v>
      </c>
    </row>
    <row r="2299" spans="1:6" x14ac:dyDescent="0.25">
      <c r="A2299" t="s">
        <v>99</v>
      </c>
      <c r="B2299">
        <v>2010</v>
      </c>
      <c r="C2299" t="s">
        <v>91</v>
      </c>
      <c r="D2299" t="s">
        <v>107</v>
      </c>
      <c r="E2299" t="s">
        <v>32013</v>
      </c>
      <c r="F2299">
        <v>43</v>
      </c>
    </row>
    <row r="2300" spans="1:6" x14ac:dyDescent="0.25">
      <c r="A2300" t="s">
        <v>99</v>
      </c>
      <c r="B2300">
        <v>2010</v>
      </c>
      <c r="C2300" t="s">
        <v>91</v>
      </c>
      <c r="D2300" t="s">
        <v>39</v>
      </c>
      <c r="E2300" t="s">
        <v>32014</v>
      </c>
      <c r="F2300">
        <v>63</v>
      </c>
    </row>
    <row r="2301" spans="1:6" x14ac:dyDescent="0.25">
      <c r="A2301" t="s">
        <v>99</v>
      </c>
      <c r="B2301">
        <v>2010</v>
      </c>
      <c r="C2301" t="s">
        <v>91</v>
      </c>
      <c r="D2301" t="s">
        <v>103</v>
      </c>
      <c r="E2301" t="s">
        <v>32015</v>
      </c>
      <c r="F2301">
        <v>462</v>
      </c>
    </row>
    <row r="2302" spans="1:6" x14ac:dyDescent="0.25">
      <c r="A2302" t="s">
        <v>99</v>
      </c>
      <c r="B2302">
        <v>2010</v>
      </c>
      <c r="C2302" t="s">
        <v>90</v>
      </c>
      <c r="D2302" t="s">
        <v>38</v>
      </c>
      <c r="E2302" t="s">
        <v>32016</v>
      </c>
      <c r="F2302">
        <v>6</v>
      </c>
    </row>
    <row r="2303" spans="1:6" x14ac:dyDescent="0.25">
      <c r="A2303" t="s">
        <v>99</v>
      </c>
      <c r="B2303">
        <v>2010</v>
      </c>
      <c r="C2303" t="s">
        <v>90</v>
      </c>
      <c r="D2303" t="s">
        <v>102</v>
      </c>
      <c r="E2303" t="s">
        <v>32017</v>
      </c>
      <c r="F2303">
        <v>13</v>
      </c>
    </row>
    <row r="2304" spans="1:6" x14ac:dyDescent="0.25">
      <c r="A2304" t="s">
        <v>99</v>
      </c>
      <c r="B2304">
        <v>2010</v>
      </c>
      <c r="C2304" t="s">
        <v>90</v>
      </c>
      <c r="D2304" t="s">
        <v>107</v>
      </c>
      <c r="E2304" t="s">
        <v>32018</v>
      </c>
      <c r="F2304">
        <v>13</v>
      </c>
    </row>
    <row r="2305" spans="1:6" x14ac:dyDescent="0.25">
      <c r="A2305" t="s">
        <v>99</v>
      </c>
      <c r="B2305">
        <v>2010</v>
      </c>
      <c r="C2305" t="s">
        <v>90</v>
      </c>
      <c r="D2305" t="s">
        <v>39</v>
      </c>
      <c r="E2305" t="s">
        <v>32019</v>
      </c>
      <c r="F2305">
        <v>16</v>
      </c>
    </row>
    <row r="2306" spans="1:6" x14ac:dyDescent="0.25">
      <c r="A2306" t="s">
        <v>99</v>
      </c>
      <c r="B2306">
        <v>2010</v>
      </c>
      <c r="C2306" t="s">
        <v>90</v>
      </c>
      <c r="D2306" t="s">
        <v>103</v>
      </c>
      <c r="E2306" t="s">
        <v>32020</v>
      </c>
      <c r="F2306">
        <v>162</v>
      </c>
    </row>
    <row r="2307" spans="1:6" x14ac:dyDescent="0.25">
      <c r="A2307" t="s">
        <v>99</v>
      </c>
      <c r="B2307">
        <v>2010</v>
      </c>
      <c r="C2307" t="s">
        <v>88</v>
      </c>
      <c r="D2307" t="s">
        <v>38</v>
      </c>
      <c r="E2307" t="s">
        <v>32021</v>
      </c>
      <c r="F2307">
        <v>4</v>
      </c>
    </row>
    <row r="2308" spans="1:6" x14ac:dyDescent="0.25">
      <c r="A2308" t="s">
        <v>99</v>
      </c>
      <c r="B2308">
        <v>2010</v>
      </c>
      <c r="C2308" t="s">
        <v>88</v>
      </c>
      <c r="D2308" t="s">
        <v>40</v>
      </c>
      <c r="E2308" t="s">
        <v>32022</v>
      </c>
      <c r="F2308">
        <v>1</v>
      </c>
    </row>
    <row r="2309" spans="1:6" x14ac:dyDescent="0.25">
      <c r="A2309" t="s">
        <v>99</v>
      </c>
      <c r="B2309">
        <v>2010</v>
      </c>
      <c r="C2309" t="s">
        <v>88</v>
      </c>
      <c r="D2309" t="s">
        <v>102</v>
      </c>
      <c r="E2309" t="s">
        <v>32023</v>
      </c>
      <c r="F2309">
        <v>4</v>
      </c>
    </row>
    <row r="2310" spans="1:6" x14ac:dyDescent="0.25">
      <c r="A2310" t="s">
        <v>99</v>
      </c>
      <c r="B2310">
        <v>2010</v>
      </c>
      <c r="C2310" t="s">
        <v>88</v>
      </c>
      <c r="D2310" t="s">
        <v>107</v>
      </c>
      <c r="E2310" t="s">
        <v>32024</v>
      </c>
      <c r="F2310">
        <v>4</v>
      </c>
    </row>
    <row r="2311" spans="1:6" x14ac:dyDescent="0.25">
      <c r="A2311" t="s">
        <v>99</v>
      </c>
      <c r="B2311">
        <v>2010</v>
      </c>
      <c r="C2311" t="s">
        <v>88</v>
      </c>
      <c r="D2311" t="s">
        <v>39</v>
      </c>
      <c r="E2311" t="s">
        <v>32025</v>
      </c>
      <c r="F2311">
        <v>16</v>
      </c>
    </row>
    <row r="2312" spans="1:6" x14ac:dyDescent="0.25">
      <c r="A2312" t="s">
        <v>99</v>
      </c>
      <c r="B2312">
        <v>2010</v>
      </c>
      <c r="C2312" t="s">
        <v>88</v>
      </c>
      <c r="D2312" t="s">
        <v>103</v>
      </c>
      <c r="E2312" t="s">
        <v>32026</v>
      </c>
      <c r="F2312">
        <v>49</v>
      </c>
    </row>
    <row r="2313" spans="1:6" x14ac:dyDescent="0.25">
      <c r="A2313" t="s">
        <v>99</v>
      </c>
      <c r="B2313">
        <v>2010</v>
      </c>
      <c r="C2313" t="s">
        <v>89</v>
      </c>
      <c r="D2313" t="s">
        <v>38</v>
      </c>
      <c r="E2313" t="s">
        <v>32027</v>
      </c>
      <c r="F2313">
        <v>5</v>
      </c>
    </row>
    <row r="2314" spans="1:6" x14ac:dyDescent="0.25">
      <c r="A2314" t="s">
        <v>99</v>
      </c>
      <c r="B2314">
        <v>2010</v>
      </c>
      <c r="C2314" t="s">
        <v>89</v>
      </c>
      <c r="D2314" t="s">
        <v>40</v>
      </c>
      <c r="E2314" t="s">
        <v>32028</v>
      </c>
      <c r="F2314">
        <v>4</v>
      </c>
    </row>
    <row r="2315" spans="1:6" x14ac:dyDescent="0.25">
      <c r="A2315" t="s">
        <v>99</v>
      </c>
      <c r="B2315">
        <v>2010</v>
      </c>
      <c r="C2315" t="s">
        <v>89</v>
      </c>
      <c r="D2315" t="s">
        <v>102</v>
      </c>
      <c r="E2315" t="s">
        <v>32029</v>
      </c>
      <c r="F2315">
        <v>10</v>
      </c>
    </row>
    <row r="2316" spans="1:6" x14ac:dyDescent="0.25">
      <c r="A2316" t="s">
        <v>99</v>
      </c>
      <c r="B2316">
        <v>2010</v>
      </c>
      <c r="C2316" t="s">
        <v>89</v>
      </c>
      <c r="D2316" t="s">
        <v>107</v>
      </c>
      <c r="E2316" t="s">
        <v>32030</v>
      </c>
      <c r="F2316">
        <v>12</v>
      </c>
    </row>
    <row r="2317" spans="1:6" x14ac:dyDescent="0.25">
      <c r="A2317" t="s">
        <v>99</v>
      </c>
      <c r="B2317">
        <v>2010</v>
      </c>
      <c r="C2317" t="s">
        <v>89</v>
      </c>
      <c r="D2317" t="s">
        <v>39</v>
      </c>
      <c r="E2317" t="s">
        <v>32031</v>
      </c>
      <c r="F2317">
        <v>25</v>
      </c>
    </row>
    <row r="2318" spans="1:6" x14ac:dyDescent="0.25">
      <c r="A2318" t="s">
        <v>99</v>
      </c>
      <c r="B2318">
        <v>2010</v>
      </c>
      <c r="C2318" t="s">
        <v>89</v>
      </c>
      <c r="D2318" t="s">
        <v>103</v>
      </c>
      <c r="E2318" t="s">
        <v>32032</v>
      </c>
      <c r="F2318">
        <v>117</v>
      </c>
    </row>
    <row r="2319" spans="1:6" x14ac:dyDescent="0.25">
      <c r="A2319" t="s">
        <v>99</v>
      </c>
      <c r="B2319">
        <v>2011</v>
      </c>
      <c r="C2319" t="s">
        <v>91</v>
      </c>
      <c r="D2319" t="s">
        <v>38</v>
      </c>
      <c r="E2319" t="s">
        <v>32033</v>
      </c>
      <c r="F2319">
        <v>5</v>
      </c>
    </row>
    <row r="2320" spans="1:6" x14ac:dyDescent="0.25">
      <c r="A2320" t="s">
        <v>99</v>
      </c>
      <c r="B2320">
        <v>2011</v>
      </c>
      <c r="C2320" t="s">
        <v>91</v>
      </c>
      <c r="D2320" t="s">
        <v>40</v>
      </c>
      <c r="E2320" t="s">
        <v>32034</v>
      </c>
      <c r="F2320">
        <v>4</v>
      </c>
    </row>
    <row r="2321" spans="1:6" x14ac:dyDescent="0.25">
      <c r="A2321" t="s">
        <v>99</v>
      </c>
      <c r="B2321">
        <v>2011</v>
      </c>
      <c r="C2321" t="s">
        <v>91</v>
      </c>
      <c r="D2321" t="s">
        <v>102</v>
      </c>
      <c r="E2321" t="s">
        <v>32035</v>
      </c>
      <c r="F2321">
        <v>34</v>
      </c>
    </row>
    <row r="2322" spans="1:6" x14ac:dyDescent="0.25">
      <c r="A2322" t="s">
        <v>99</v>
      </c>
      <c r="B2322">
        <v>2011</v>
      </c>
      <c r="C2322" t="s">
        <v>91</v>
      </c>
      <c r="D2322" t="s">
        <v>107</v>
      </c>
      <c r="E2322" t="s">
        <v>32036</v>
      </c>
      <c r="F2322">
        <v>29</v>
      </c>
    </row>
    <row r="2323" spans="1:6" x14ac:dyDescent="0.25">
      <c r="A2323" t="s">
        <v>99</v>
      </c>
      <c r="B2323">
        <v>2011</v>
      </c>
      <c r="C2323" t="s">
        <v>91</v>
      </c>
      <c r="D2323" t="s">
        <v>39</v>
      </c>
      <c r="E2323" t="s">
        <v>32037</v>
      </c>
      <c r="F2323">
        <v>60</v>
      </c>
    </row>
    <row r="2324" spans="1:6" x14ac:dyDescent="0.25">
      <c r="A2324" t="s">
        <v>99</v>
      </c>
      <c r="B2324">
        <v>2011</v>
      </c>
      <c r="C2324" t="s">
        <v>91</v>
      </c>
      <c r="D2324" t="s">
        <v>103</v>
      </c>
      <c r="E2324" t="s">
        <v>32038</v>
      </c>
      <c r="F2324">
        <v>478</v>
      </c>
    </row>
    <row r="2325" spans="1:6" x14ac:dyDescent="0.25">
      <c r="A2325" t="s">
        <v>99</v>
      </c>
      <c r="B2325">
        <v>2011</v>
      </c>
      <c r="C2325" t="s">
        <v>90</v>
      </c>
      <c r="D2325" t="s">
        <v>38</v>
      </c>
      <c r="E2325" t="s">
        <v>32039</v>
      </c>
      <c r="F2325">
        <v>3</v>
      </c>
    </row>
    <row r="2326" spans="1:6" x14ac:dyDescent="0.25">
      <c r="A2326" t="s">
        <v>99</v>
      </c>
      <c r="B2326">
        <v>2011</v>
      </c>
      <c r="C2326" t="s">
        <v>90</v>
      </c>
      <c r="D2326" t="s">
        <v>102</v>
      </c>
      <c r="E2326" t="s">
        <v>32040</v>
      </c>
      <c r="F2326">
        <v>4</v>
      </c>
    </row>
    <row r="2327" spans="1:6" x14ac:dyDescent="0.25">
      <c r="A2327" t="s">
        <v>99</v>
      </c>
      <c r="B2327">
        <v>2011</v>
      </c>
      <c r="C2327" t="s">
        <v>90</v>
      </c>
      <c r="D2327" t="s">
        <v>107</v>
      </c>
      <c r="E2327" t="s">
        <v>32041</v>
      </c>
      <c r="F2327">
        <v>13</v>
      </c>
    </row>
    <row r="2328" spans="1:6" x14ac:dyDescent="0.25">
      <c r="A2328" t="s">
        <v>99</v>
      </c>
      <c r="B2328">
        <v>2011</v>
      </c>
      <c r="C2328" t="s">
        <v>90</v>
      </c>
      <c r="D2328" t="s">
        <v>39</v>
      </c>
      <c r="E2328" t="s">
        <v>32042</v>
      </c>
      <c r="F2328">
        <v>27</v>
      </c>
    </row>
    <row r="2329" spans="1:6" x14ac:dyDescent="0.25">
      <c r="A2329" t="s">
        <v>99</v>
      </c>
      <c r="B2329">
        <v>2011</v>
      </c>
      <c r="C2329" t="s">
        <v>90</v>
      </c>
      <c r="D2329" t="s">
        <v>103</v>
      </c>
      <c r="E2329" t="s">
        <v>32043</v>
      </c>
      <c r="F2329">
        <v>151</v>
      </c>
    </row>
    <row r="2330" spans="1:6" x14ac:dyDescent="0.25">
      <c r="A2330" t="s">
        <v>99</v>
      </c>
      <c r="B2330">
        <v>2011</v>
      </c>
      <c r="C2330" t="s">
        <v>88</v>
      </c>
      <c r="D2330" t="s">
        <v>38</v>
      </c>
      <c r="E2330" t="s">
        <v>32044</v>
      </c>
      <c r="F2330">
        <v>1</v>
      </c>
    </row>
    <row r="2331" spans="1:6" x14ac:dyDescent="0.25">
      <c r="A2331" t="s">
        <v>99</v>
      </c>
      <c r="B2331">
        <v>2011</v>
      </c>
      <c r="C2331" t="s">
        <v>88</v>
      </c>
      <c r="D2331" t="s">
        <v>102</v>
      </c>
      <c r="E2331" t="s">
        <v>32045</v>
      </c>
      <c r="F2331">
        <v>1</v>
      </c>
    </row>
    <row r="2332" spans="1:6" x14ac:dyDescent="0.25">
      <c r="A2332" t="s">
        <v>99</v>
      </c>
      <c r="B2332">
        <v>2011</v>
      </c>
      <c r="C2332" t="s">
        <v>88</v>
      </c>
      <c r="D2332" t="s">
        <v>107</v>
      </c>
      <c r="E2332" t="s">
        <v>32046</v>
      </c>
      <c r="F2332">
        <v>4</v>
      </c>
    </row>
    <row r="2333" spans="1:6" x14ac:dyDescent="0.25">
      <c r="A2333" t="s">
        <v>99</v>
      </c>
      <c r="B2333">
        <v>2011</v>
      </c>
      <c r="C2333" t="s">
        <v>88</v>
      </c>
      <c r="D2333" t="s">
        <v>39</v>
      </c>
      <c r="E2333" t="s">
        <v>32047</v>
      </c>
      <c r="F2333">
        <v>11</v>
      </c>
    </row>
    <row r="2334" spans="1:6" x14ac:dyDescent="0.25">
      <c r="A2334" t="s">
        <v>99</v>
      </c>
      <c r="B2334">
        <v>2011</v>
      </c>
      <c r="C2334" t="s">
        <v>88</v>
      </c>
      <c r="D2334" t="s">
        <v>103</v>
      </c>
      <c r="E2334" t="s">
        <v>32048</v>
      </c>
      <c r="F2334">
        <v>60</v>
      </c>
    </row>
    <row r="2335" spans="1:6" x14ac:dyDescent="0.25">
      <c r="A2335" t="s">
        <v>99</v>
      </c>
      <c r="B2335">
        <v>2011</v>
      </c>
      <c r="C2335" t="s">
        <v>89</v>
      </c>
      <c r="D2335" t="s">
        <v>38</v>
      </c>
      <c r="E2335" t="s">
        <v>32049</v>
      </c>
      <c r="F2335">
        <v>2</v>
      </c>
    </row>
    <row r="2336" spans="1:6" x14ac:dyDescent="0.25">
      <c r="A2336" t="s">
        <v>99</v>
      </c>
      <c r="B2336">
        <v>2011</v>
      </c>
      <c r="C2336" t="s">
        <v>89</v>
      </c>
      <c r="D2336" t="s">
        <v>102</v>
      </c>
      <c r="E2336" t="s">
        <v>32050</v>
      </c>
      <c r="F2336">
        <v>6</v>
      </c>
    </row>
    <row r="2337" spans="1:6" x14ac:dyDescent="0.25">
      <c r="A2337" t="s">
        <v>99</v>
      </c>
      <c r="B2337">
        <v>2011</v>
      </c>
      <c r="C2337" t="s">
        <v>89</v>
      </c>
      <c r="D2337" t="s">
        <v>107</v>
      </c>
      <c r="E2337" t="s">
        <v>32051</v>
      </c>
      <c r="F2337">
        <v>5</v>
      </c>
    </row>
    <row r="2338" spans="1:6" x14ac:dyDescent="0.25">
      <c r="A2338" t="s">
        <v>99</v>
      </c>
      <c r="B2338">
        <v>2011</v>
      </c>
      <c r="C2338" t="s">
        <v>89</v>
      </c>
      <c r="D2338" t="s">
        <v>39</v>
      </c>
      <c r="E2338" t="s">
        <v>32052</v>
      </c>
      <c r="F2338">
        <v>23</v>
      </c>
    </row>
    <row r="2339" spans="1:6" x14ac:dyDescent="0.25">
      <c r="A2339" t="s">
        <v>99</v>
      </c>
      <c r="B2339">
        <v>2011</v>
      </c>
      <c r="C2339" t="s">
        <v>89</v>
      </c>
      <c r="D2339" t="s">
        <v>103</v>
      </c>
      <c r="E2339" t="s">
        <v>32053</v>
      </c>
      <c r="F2339">
        <v>130</v>
      </c>
    </row>
    <row r="2340" spans="1:6" x14ac:dyDescent="0.25">
      <c r="A2340" t="s">
        <v>99</v>
      </c>
      <c r="B2340">
        <v>2012</v>
      </c>
      <c r="C2340" t="s">
        <v>91</v>
      </c>
      <c r="D2340" t="s">
        <v>38</v>
      </c>
      <c r="E2340" t="s">
        <v>32054</v>
      </c>
      <c r="F2340">
        <v>19</v>
      </c>
    </row>
    <row r="2341" spans="1:6" x14ac:dyDescent="0.25">
      <c r="A2341" t="s">
        <v>99</v>
      </c>
      <c r="B2341">
        <v>2012</v>
      </c>
      <c r="C2341" t="s">
        <v>91</v>
      </c>
      <c r="D2341" t="s">
        <v>40</v>
      </c>
      <c r="E2341" t="s">
        <v>32055</v>
      </c>
      <c r="F2341">
        <v>10</v>
      </c>
    </row>
    <row r="2342" spans="1:6" x14ac:dyDescent="0.25">
      <c r="A2342" t="s">
        <v>99</v>
      </c>
      <c r="B2342">
        <v>2012</v>
      </c>
      <c r="C2342" t="s">
        <v>91</v>
      </c>
      <c r="D2342" t="s">
        <v>102</v>
      </c>
      <c r="E2342" t="s">
        <v>32056</v>
      </c>
      <c r="F2342">
        <v>54</v>
      </c>
    </row>
    <row r="2343" spans="1:6" x14ac:dyDescent="0.25">
      <c r="A2343" t="s">
        <v>99</v>
      </c>
      <c r="B2343">
        <v>2012</v>
      </c>
      <c r="C2343" t="s">
        <v>91</v>
      </c>
      <c r="D2343" t="s">
        <v>107</v>
      </c>
      <c r="E2343" t="s">
        <v>32057</v>
      </c>
      <c r="F2343">
        <v>53</v>
      </c>
    </row>
    <row r="2344" spans="1:6" x14ac:dyDescent="0.25">
      <c r="A2344" t="s">
        <v>99</v>
      </c>
      <c r="B2344">
        <v>2012</v>
      </c>
      <c r="C2344" t="s">
        <v>91</v>
      </c>
      <c r="D2344" t="s">
        <v>39</v>
      </c>
      <c r="E2344" t="s">
        <v>32058</v>
      </c>
      <c r="F2344">
        <v>57</v>
      </c>
    </row>
    <row r="2345" spans="1:6" x14ac:dyDescent="0.25">
      <c r="A2345" t="s">
        <v>99</v>
      </c>
      <c r="B2345">
        <v>2012</v>
      </c>
      <c r="C2345" t="s">
        <v>91</v>
      </c>
      <c r="D2345" t="s">
        <v>103</v>
      </c>
      <c r="E2345" t="s">
        <v>32059</v>
      </c>
      <c r="F2345">
        <v>433</v>
      </c>
    </row>
    <row r="2346" spans="1:6" x14ac:dyDescent="0.25">
      <c r="A2346" t="s">
        <v>99</v>
      </c>
      <c r="B2346">
        <v>2012</v>
      </c>
      <c r="C2346" t="s">
        <v>90</v>
      </c>
      <c r="D2346" t="s">
        <v>38</v>
      </c>
      <c r="E2346" t="s">
        <v>32060</v>
      </c>
      <c r="F2346">
        <v>3</v>
      </c>
    </row>
    <row r="2347" spans="1:6" x14ac:dyDescent="0.25">
      <c r="A2347" t="s">
        <v>99</v>
      </c>
      <c r="B2347">
        <v>2012</v>
      </c>
      <c r="C2347" t="s">
        <v>90</v>
      </c>
      <c r="D2347" t="s">
        <v>102</v>
      </c>
      <c r="E2347" t="s">
        <v>32061</v>
      </c>
      <c r="F2347">
        <v>19</v>
      </c>
    </row>
    <row r="2348" spans="1:6" x14ac:dyDescent="0.25">
      <c r="A2348" t="s">
        <v>99</v>
      </c>
      <c r="B2348">
        <v>2012</v>
      </c>
      <c r="C2348" t="s">
        <v>90</v>
      </c>
      <c r="D2348" t="s">
        <v>107</v>
      </c>
      <c r="E2348" t="s">
        <v>32062</v>
      </c>
      <c r="F2348">
        <v>15</v>
      </c>
    </row>
    <row r="2349" spans="1:6" x14ac:dyDescent="0.25">
      <c r="A2349" t="s">
        <v>99</v>
      </c>
      <c r="B2349">
        <v>2012</v>
      </c>
      <c r="C2349" t="s">
        <v>90</v>
      </c>
      <c r="D2349" t="s">
        <v>39</v>
      </c>
      <c r="E2349" t="s">
        <v>32063</v>
      </c>
      <c r="F2349">
        <v>33</v>
      </c>
    </row>
    <row r="2350" spans="1:6" x14ac:dyDescent="0.25">
      <c r="A2350" t="s">
        <v>99</v>
      </c>
      <c r="B2350">
        <v>2012</v>
      </c>
      <c r="C2350" t="s">
        <v>90</v>
      </c>
      <c r="D2350" t="s">
        <v>103</v>
      </c>
      <c r="E2350" t="s">
        <v>32064</v>
      </c>
      <c r="F2350">
        <v>138</v>
      </c>
    </row>
    <row r="2351" spans="1:6" x14ac:dyDescent="0.25">
      <c r="A2351" t="s">
        <v>99</v>
      </c>
      <c r="B2351">
        <v>2012</v>
      </c>
      <c r="C2351" t="s">
        <v>88</v>
      </c>
      <c r="D2351" t="s">
        <v>38</v>
      </c>
      <c r="E2351" t="s">
        <v>32065</v>
      </c>
      <c r="F2351">
        <v>6</v>
      </c>
    </row>
    <row r="2352" spans="1:6" x14ac:dyDescent="0.25">
      <c r="A2352" t="s">
        <v>99</v>
      </c>
      <c r="B2352">
        <v>2012</v>
      </c>
      <c r="C2352" t="s">
        <v>88</v>
      </c>
      <c r="D2352" t="s">
        <v>40</v>
      </c>
      <c r="E2352" t="s">
        <v>32066</v>
      </c>
      <c r="F2352">
        <v>2</v>
      </c>
    </row>
    <row r="2353" spans="1:6" x14ac:dyDescent="0.25">
      <c r="A2353" t="s">
        <v>99</v>
      </c>
      <c r="B2353">
        <v>2012</v>
      </c>
      <c r="C2353" t="s">
        <v>88</v>
      </c>
      <c r="D2353" t="s">
        <v>102</v>
      </c>
      <c r="E2353" t="s">
        <v>32067</v>
      </c>
      <c r="F2353">
        <v>5</v>
      </c>
    </row>
    <row r="2354" spans="1:6" x14ac:dyDescent="0.25">
      <c r="A2354" t="s">
        <v>99</v>
      </c>
      <c r="B2354">
        <v>2012</v>
      </c>
      <c r="C2354" t="s">
        <v>88</v>
      </c>
      <c r="D2354" t="s">
        <v>107</v>
      </c>
      <c r="E2354" t="s">
        <v>32068</v>
      </c>
      <c r="F2354">
        <v>3</v>
      </c>
    </row>
    <row r="2355" spans="1:6" x14ac:dyDescent="0.25">
      <c r="A2355" t="s">
        <v>99</v>
      </c>
      <c r="B2355">
        <v>2012</v>
      </c>
      <c r="C2355" t="s">
        <v>88</v>
      </c>
      <c r="D2355" t="s">
        <v>39</v>
      </c>
      <c r="E2355" t="s">
        <v>32069</v>
      </c>
      <c r="F2355">
        <v>12</v>
      </c>
    </row>
    <row r="2356" spans="1:6" x14ac:dyDescent="0.25">
      <c r="A2356" t="s">
        <v>99</v>
      </c>
      <c r="B2356">
        <v>2012</v>
      </c>
      <c r="C2356" t="s">
        <v>88</v>
      </c>
      <c r="D2356" t="s">
        <v>103</v>
      </c>
      <c r="E2356" t="s">
        <v>32070</v>
      </c>
      <c r="F2356">
        <v>62</v>
      </c>
    </row>
    <row r="2357" spans="1:6" x14ac:dyDescent="0.25">
      <c r="A2357" t="s">
        <v>99</v>
      </c>
      <c r="B2357">
        <v>2012</v>
      </c>
      <c r="C2357" t="s">
        <v>89</v>
      </c>
      <c r="D2357" t="s">
        <v>38</v>
      </c>
      <c r="E2357" t="s">
        <v>32071</v>
      </c>
      <c r="F2357">
        <v>4</v>
      </c>
    </row>
    <row r="2358" spans="1:6" x14ac:dyDescent="0.25">
      <c r="A2358" t="s">
        <v>99</v>
      </c>
      <c r="B2358">
        <v>2012</v>
      </c>
      <c r="C2358" t="s">
        <v>89</v>
      </c>
      <c r="D2358" t="s">
        <v>102</v>
      </c>
      <c r="E2358" t="s">
        <v>32072</v>
      </c>
      <c r="F2358">
        <v>6</v>
      </c>
    </row>
    <row r="2359" spans="1:6" x14ac:dyDescent="0.25">
      <c r="A2359" t="s">
        <v>99</v>
      </c>
      <c r="B2359">
        <v>2012</v>
      </c>
      <c r="C2359" t="s">
        <v>89</v>
      </c>
      <c r="D2359" t="s">
        <v>107</v>
      </c>
      <c r="E2359" t="s">
        <v>32073</v>
      </c>
      <c r="F2359">
        <v>13</v>
      </c>
    </row>
    <row r="2360" spans="1:6" x14ac:dyDescent="0.25">
      <c r="A2360" t="s">
        <v>99</v>
      </c>
      <c r="B2360">
        <v>2012</v>
      </c>
      <c r="C2360" t="s">
        <v>89</v>
      </c>
      <c r="D2360" t="s">
        <v>39</v>
      </c>
      <c r="E2360" t="s">
        <v>32074</v>
      </c>
      <c r="F2360">
        <v>21</v>
      </c>
    </row>
    <row r="2361" spans="1:6" x14ac:dyDescent="0.25">
      <c r="A2361" t="s">
        <v>99</v>
      </c>
      <c r="B2361">
        <v>2012</v>
      </c>
      <c r="C2361" t="s">
        <v>89</v>
      </c>
      <c r="D2361" t="s">
        <v>103</v>
      </c>
      <c r="E2361" t="s">
        <v>32075</v>
      </c>
      <c r="F2361">
        <v>126</v>
      </c>
    </row>
    <row r="2362" spans="1:6" x14ac:dyDescent="0.25">
      <c r="A2362" t="s">
        <v>99</v>
      </c>
      <c r="B2362">
        <v>2013</v>
      </c>
      <c r="C2362" t="s">
        <v>91</v>
      </c>
      <c r="D2362" t="s">
        <v>38</v>
      </c>
      <c r="E2362" t="s">
        <v>32076</v>
      </c>
      <c r="F2362">
        <v>22</v>
      </c>
    </row>
    <row r="2363" spans="1:6" x14ac:dyDescent="0.25">
      <c r="A2363" t="s">
        <v>99</v>
      </c>
      <c r="B2363">
        <v>2013</v>
      </c>
      <c r="C2363" t="s">
        <v>91</v>
      </c>
      <c r="D2363" t="s">
        <v>40</v>
      </c>
      <c r="E2363" t="s">
        <v>32077</v>
      </c>
      <c r="F2363">
        <v>11</v>
      </c>
    </row>
    <row r="2364" spans="1:6" x14ac:dyDescent="0.25">
      <c r="A2364" t="s">
        <v>99</v>
      </c>
      <c r="B2364">
        <v>2013</v>
      </c>
      <c r="C2364" t="s">
        <v>91</v>
      </c>
      <c r="D2364" t="s">
        <v>102</v>
      </c>
      <c r="E2364" t="s">
        <v>32078</v>
      </c>
      <c r="F2364">
        <v>54</v>
      </c>
    </row>
    <row r="2365" spans="1:6" x14ac:dyDescent="0.25">
      <c r="A2365" t="s">
        <v>99</v>
      </c>
      <c r="B2365">
        <v>2013</v>
      </c>
      <c r="C2365" t="s">
        <v>91</v>
      </c>
      <c r="D2365" t="s">
        <v>107</v>
      </c>
      <c r="E2365" t="s">
        <v>32079</v>
      </c>
      <c r="F2365">
        <v>71</v>
      </c>
    </row>
    <row r="2366" spans="1:6" x14ac:dyDescent="0.25">
      <c r="A2366" t="s">
        <v>99</v>
      </c>
      <c r="B2366">
        <v>2013</v>
      </c>
      <c r="C2366" t="s">
        <v>91</v>
      </c>
      <c r="D2366" t="s">
        <v>39</v>
      </c>
      <c r="E2366" t="s">
        <v>32080</v>
      </c>
      <c r="F2366">
        <v>62</v>
      </c>
    </row>
    <row r="2367" spans="1:6" x14ac:dyDescent="0.25">
      <c r="A2367" t="s">
        <v>99</v>
      </c>
      <c r="B2367">
        <v>2013</v>
      </c>
      <c r="C2367" t="s">
        <v>91</v>
      </c>
      <c r="D2367" t="s">
        <v>103</v>
      </c>
      <c r="E2367" t="s">
        <v>32081</v>
      </c>
      <c r="F2367">
        <v>415</v>
      </c>
    </row>
    <row r="2368" spans="1:6" x14ac:dyDescent="0.25">
      <c r="A2368" t="s">
        <v>99</v>
      </c>
      <c r="B2368">
        <v>2013</v>
      </c>
      <c r="C2368" t="s">
        <v>90</v>
      </c>
      <c r="D2368" t="s">
        <v>38</v>
      </c>
      <c r="E2368" t="s">
        <v>32082</v>
      </c>
      <c r="F2368">
        <v>5</v>
      </c>
    </row>
    <row r="2369" spans="1:6" x14ac:dyDescent="0.25">
      <c r="A2369" t="s">
        <v>99</v>
      </c>
      <c r="B2369">
        <v>2013</v>
      </c>
      <c r="C2369" t="s">
        <v>90</v>
      </c>
      <c r="D2369" t="s">
        <v>40</v>
      </c>
      <c r="E2369" t="s">
        <v>32083</v>
      </c>
      <c r="F2369">
        <v>3</v>
      </c>
    </row>
    <row r="2370" spans="1:6" x14ac:dyDescent="0.25">
      <c r="A2370" t="s">
        <v>99</v>
      </c>
      <c r="B2370">
        <v>2013</v>
      </c>
      <c r="C2370" t="s">
        <v>90</v>
      </c>
      <c r="D2370" t="s">
        <v>102</v>
      </c>
      <c r="E2370" t="s">
        <v>32084</v>
      </c>
      <c r="F2370">
        <v>14</v>
      </c>
    </row>
    <row r="2371" spans="1:6" x14ac:dyDescent="0.25">
      <c r="A2371" t="s">
        <v>99</v>
      </c>
      <c r="B2371">
        <v>2013</v>
      </c>
      <c r="C2371" t="s">
        <v>90</v>
      </c>
      <c r="D2371" t="s">
        <v>107</v>
      </c>
      <c r="E2371" t="s">
        <v>32085</v>
      </c>
      <c r="F2371">
        <v>11</v>
      </c>
    </row>
    <row r="2372" spans="1:6" x14ac:dyDescent="0.25">
      <c r="A2372" t="s">
        <v>99</v>
      </c>
      <c r="B2372">
        <v>2013</v>
      </c>
      <c r="C2372" t="s">
        <v>90</v>
      </c>
      <c r="D2372" t="s">
        <v>39</v>
      </c>
      <c r="E2372" t="s">
        <v>32086</v>
      </c>
      <c r="F2372">
        <v>19</v>
      </c>
    </row>
    <row r="2373" spans="1:6" x14ac:dyDescent="0.25">
      <c r="A2373" t="s">
        <v>99</v>
      </c>
      <c r="B2373">
        <v>2013</v>
      </c>
      <c r="C2373" t="s">
        <v>90</v>
      </c>
      <c r="D2373" t="s">
        <v>103</v>
      </c>
      <c r="E2373" t="s">
        <v>32087</v>
      </c>
      <c r="F2373">
        <v>137</v>
      </c>
    </row>
    <row r="2374" spans="1:6" x14ac:dyDescent="0.25">
      <c r="A2374" t="s">
        <v>99</v>
      </c>
      <c r="B2374">
        <v>2013</v>
      </c>
      <c r="C2374" t="s">
        <v>88</v>
      </c>
      <c r="D2374" t="s">
        <v>38</v>
      </c>
      <c r="E2374" t="s">
        <v>32088</v>
      </c>
      <c r="F2374">
        <v>6</v>
      </c>
    </row>
    <row r="2375" spans="1:6" x14ac:dyDescent="0.25">
      <c r="A2375" t="s">
        <v>99</v>
      </c>
      <c r="B2375">
        <v>2013</v>
      </c>
      <c r="C2375" t="s">
        <v>88</v>
      </c>
      <c r="D2375" t="s">
        <v>40</v>
      </c>
      <c r="E2375" t="s">
        <v>32089</v>
      </c>
      <c r="F2375">
        <v>2</v>
      </c>
    </row>
    <row r="2376" spans="1:6" x14ac:dyDescent="0.25">
      <c r="A2376" t="s">
        <v>99</v>
      </c>
      <c r="B2376">
        <v>2013</v>
      </c>
      <c r="C2376" t="s">
        <v>88</v>
      </c>
      <c r="D2376" t="s">
        <v>102</v>
      </c>
      <c r="E2376" t="s">
        <v>32090</v>
      </c>
      <c r="F2376">
        <v>7</v>
      </c>
    </row>
    <row r="2377" spans="1:6" x14ac:dyDescent="0.25">
      <c r="A2377" t="s">
        <v>99</v>
      </c>
      <c r="B2377">
        <v>2013</v>
      </c>
      <c r="C2377" t="s">
        <v>88</v>
      </c>
      <c r="D2377" t="s">
        <v>107</v>
      </c>
      <c r="E2377" t="s">
        <v>32091</v>
      </c>
      <c r="F2377">
        <v>6</v>
      </c>
    </row>
    <row r="2378" spans="1:6" x14ac:dyDescent="0.25">
      <c r="A2378" t="s">
        <v>99</v>
      </c>
      <c r="B2378">
        <v>2013</v>
      </c>
      <c r="C2378" t="s">
        <v>88</v>
      </c>
      <c r="D2378" t="s">
        <v>39</v>
      </c>
      <c r="E2378" t="s">
        <v>32092</v>
      </c>
      <c r="F2378">
        <v>16</v>
      </c>
    </row>
    <row r="2379" spans="1:6" x14ac:dyDescent="0.25">
      <c r="A2379" t="s">
        <v>99</v>
      </c>
      <c r="B2379">
        <v>2013</v>
      </c>
      <c r="C2379" t="s">
        <v>88</v>
      </c>
      <c r="D2379" t="s">
        <v>103</v>
      </c>
      <c r="E2379" t="s">
        <v>32093</v>
      </c>
      <c r="F2379">
        <v>48</v>
      </c>
    </row>
    <row r="2380" spans="1:6" x14ac:dyDescent="0.25">
      <c r="A2380" t="s">
        <v>99</v>
      </c>
      <c r="B2380">
        <v>2013</v>
      </c>
      <c r="C2380" t="s">
        <v>89</v>
      </c>
      <c r="D2380" t="s">
        <v>38</v>
      </c>
      <c r="E2380" t="s">
        <v>32094</v>
      </c>
      <c r="F2380">
        <v>10</v>
      </c>
    </row>
    <row r="2381" spans="1:6" x14ac:dyDescent="0.25">
      <c r="A2381" t="s">
        <v>99</v>
      </c>
      <c r="B2381">
        <v>2013</v>
      </c>
      <c r="C2381" t="s">
        <v>89</v>
      </c>
      <c r="D2381" t="s">
        <v>40</v>
      </c>
      <c r="E2381" t="s">
        <v>32095</v>
      </c>
      <c r="F2381">
        <v>3</v>
      </c>
    </row>
    <row r="2382" spans="1:6" x14ac:dyDescent="0.25">
      <c r="A2382" t="s">
        <v>99</v>
      </c>
      <c r="B2382">
        <v>2013</v>
      </c>
      <c r="C2382" t="s">
        <v>89</v>
      </c>
      <c r="D2382" t="s">
        <v>102</v>
      </c>
      <c r="E2382" t="s">
        <v>32096</v>
      </c>
      <c r="F2382">
        <v>11</v>
      </c>
    </row>
    <row r="2383" spans="1:6" x14ac:dyDescent="0.25">
      <c r="A2383" t="s">
        <v>99</v>
      </c>
      <c r="B2383">
        <v>2013</v>
      </c>
      <c r="C2383" t="s">
        <v>89</v>
      </c>
      <c r="D2383" t="s">
        <v>107</v>
      </c>
      <c r="E2383" t="s">
        <v>32097</v>
      </c>
      <c r="F2383">
        <v>9</v>
      </c>
    </row>
    <row r="2384" spans="1:6" x14ac:dyDescent="0.25">
      <c r="A2384" t="s">
        <v>99</v>
      </c>
      <c r="B2384">
        <v>2013</v>
      </c>
      <c r="C2384" t="s">
        <v>89</v>
      </c>
      <c r="D2384" t="s">
        <v>39</v>
      </c>
      <c r="E2384" t="s">
        <v>32098</v>
      </c>
      <c r="F2384">
        <v>21</v>
      </c>
    </row>
    <row r="2385" spans="1:6" x14ac:dyDescent="0.25">
      <c r="A2385" t="s">
        <v>99</v>
      </c>
      <c r="B2385">
        <v>2013</v>
      </c>
      <c r="C2385" t="s">
        <v>89</v>
      </c>
      <c r="D2385" t="s">
        <v>103</v>
      </c>
      <c r="E2385" t="s">
        <v>32099</v>
      </c>
      <c r="F2385">
        <v>123</v>
      </c>
    </row>
    <row r="2386" spans="1:6" x14ac:dyDescent="0.25">
      <c r="A2386" t="s">
        <v>99</v>
      </c>
      <c r="B2386">
        <v>2014</v>
      </c>
      <c r="C2386" t="s">
        <v>91</v>
      </c>
      <c r="D2386" t="s">
        <v>38</v>
      </c>
      <c r="E2386" t="s">
        <v>32100</v>
      </c>
      <c r="F2386">
        <v>32</v>
      </c>
    </row>
    <row r="2387" spans="1:6" x14ac:dyDescent="0.25">
      <c r="A2387" t="s">
        <v>99</v>
      </c>
      <c r="B2387">
        <v>2014</v>
      </c>
      <c r="C2387" t="s">
        <v>91</v>
      </c>
      <c r="D2387" t="s">
        <v>40</v>
      </c>
      <c r="E2387" t="s">
        <v>32101</v>
      </c>
      <c r="F2387">
        <v>11</v>
      </c>
    </row>
    <row r="2388" spans="1:6" x14ac:dyDescent="0.25">
      <c r="A2388" t="s">
        <v>99</v>
      </c>
      <c r="B2388">
        <v>2014</v>
      </c>
      <c r="C2388" t="s">
        <v>91</v>
      </c>
      <c r="D2388" t="s">
        <v>102</v>
      </c>
      <c r="E2388" t="s">
        <v>32102</v>
      </c>
      <c r="F2388">
        <v>53</v>
      </c>
    </row>
    <row r="2389" spans="1:6" x14ac:dyDescent="0.25">
      <c r="A2389" t="s">
        <v>99</v>
      </c>
      <c r="B2389">
        <v>2014</v>
      </c>
      <c r="C2389" t="s">
        <v>91</v>
      </c>
      <c r="D2389" t="s">
        <v>107</v>
      </c>
      <c r="E2389" t="s">
        <v>32103</v>
      </c>
      <c r="F2389">
        <v>60</v>
      </c>
    </row>
    <row r="2390" spans="1:6" x14ac:dyDescent="0.25">
      <c r="A2390" t="s">
        <v>99</v>
      </c>
      <c r="B2390">
        <v>2014</v>
      </c>
      <c r="C2390" t="s">
        <v>91</v>
      </c>
      <c r="D2390" t="s">
        <v>39</v>
      </c>
      <c r="E2390" t="s">
        <v>32104</v>
      </c>
      <c r="F2390">
        <v>54</v>
      </c>
    </row>
    <row r="2391" spans="1:6" x14ac:dyDescent="0.25">
      <c r="A2391" t="s">
        <v>99</v>
      </c>
      <c r="B2391">
        <v>2014</v>
      </c>
      <c r="C2391" t="s">
        <v>91</v>
      </c>
      <c r="D2391" t="s">
        <v>103</v>
      </c>
      <c r="E2391" t="s">
        <v>32105</v>
      </c>
      <c r="F2391">
        <v>408</v>
      </c>
    </row>
    <row r="2392" spans="1:6" x14ac:dyDescent="0.25">
      <c r="A2392" t="s">
        <v>99</v>
      </c>
      <c r="B2392">
        <v>2014</v>
      </c>
      <c r="C2392" t="s">
        <v>90</v>
      </c>
      <c r="D2392" t="s">
        <v>38</v>
      </c>
      <c r="E2392" t="s">
        <v>32106</v>
      </c>
      <c r="F2392">
        <v>11</v>
      </c>
    </row>
    <row r="2393" spans="1:6" x14ac:dyDescent="0.25">
      <c r="A2393" t="s">
        <v>99</v>
      </c>
      <c r="B2393">
        <v>2014</v>
      </c>
      <c r="C2393" t="s">
        <v>90</v>
      </c>
      <c r="D2393" t="s">
        <v>40</v>
      </c>
      <c r="E2393" t="s">
        <v>32107</v>
      </c>
      <c r="F2393">
        <v>3</v>
      </c>
    </row>
    <row r="2394" spans="1:6" x14ac:dyDescent="0.25">
      <c r="A2394" t="s">
        <v>99</v>
      </c>
      <c r="B2394">
        <v>2014</v>
      </c>
      <c r="C2394" t="s">
        <v>90</v>
      </c>
      <c r="D2394" t="s">
        <v>102</v>
      </c>
      <c r="E2394" t="s">
        <v>32108</v>
      </c>
      <c r="F2394">
        <v>19</v>
      </c>
    </row>
    <row r="2395" spans="1:6" x14ac:dyDescent="0.25">
      <c r="A2395" t="s">
        <v>99</v>
      </c>
      <c r="B2395">
        <v>2014</v>
      </c>
      <c r="C2395" t="s">
        <v>90</v>
      </c>
      <c r="D2395" t="s">
        <v>107</v>
      </c>
      <c r="E2395" t="s">
        <v>32109</v>
      </c>
      <c r="F2395">
        <v>19</v>
      </c>
    </row>
    <row r="2396" spans="1:6" x14ac:dyDescent="0.25">
      <c r="A2396" t="s">
        <v>99</v>
      </c>
      <c r="B2396">
        <v>2014</v>
      </c>
      <c r="C2396" t="s">
        <v>90</v>
      </c>
      <c r="D2396" t="s">
        <v>39</v>
      </c>
      <c r="E2396" t="s">
        <v>32110</v>
      </c>
      <c r="F2396">
        <v>18</v>
      </c>
    </row>
    <row r="2397" spans="1:6" x14ac:dyDescent="0.25">
      <c r="A2397" t="s">
        <v>99</v>
      </c>
      <c r="B2397">
        <v>2014</v>
      </c>
      <c r="C2397" t="s">
        <v>90</v>
      </c>
      <c r="D2397" t="s">
        <v>103</v>
      </c>
      <c r="E2397" t="s">
        <v>32111</v>
      </c>
      <c r="F2397">
        <v>119</v>
      </c>
    </row>
    <row r="2398" spans="1:6" x14ac:dyDescent="0.25">
      <c r="A2398" t="s">
        <v>99</v>
      </c>
      <c r="B2398">
        <v>2014</v>
      </c>
      <c r="C2398" t="s">
        <v>88</v>
      </c>
      <c r="D2398" t="s">
        <v>38</v>
      </c>
      <c r="E2398" t="s">
        <v>32112</v>
      </c>
      <c r="F2398">
        <v>5</v>
      </c>
    </row>
    <row r="2399" spans="1:6" x14ac:dyDescent="0.25">
      <c r="A2399" t="s">
        <v>99</v>
      </c>
      <c r="B2399">
        <v>2014</v>
      </c>
      <c r="C2399" t="s">
        <v>88</v>
      </c>
      <c r="D2399" t="s">
        <v>40</v>
      </c>
      <c r="E2399" t="s">
        <v>32113</v>
      </c>
      <c r="F2399">
        <v>2</v>
      </c>
    </row>
    <row r="2400" spans="1:6" x14ac:dyDescent="0.25">
      <c r="A2400" t="s">
        <v>99</v>
      </c>
      <c r="B2400">
        <v>2014</v>
      </c>
      <c r="C2400" t="s">
        <v>88</v>
      </c>
      <c r="D2400" t="s">
        <v>102</v>
      </c>
      <c r="E2400" t="s">
        <v>32114</v>
      </c>
      <c r="F2400">
        <v>11</v>
      </c>
    </row>
    <row r="2401" spans="1:6" x14ac:dyDescent="0.25">
      <c r="A2401" t="s">
        <v>99</v>
      </c>
      <c r="B2401">
        <v>2014</v>
      </c>
      <c r="C2401" t="s">
        <v>88</v>
      </c>
      <c r="D2401" t="s">
        <v>107</v>
      </c>
      <c r="E2401" t="s">
        <v>32115</v>
      </c>
      <c r="F2401">
        <v>9</v>
      </c>
    </row>
    <row r="2402" spans="1:6" x14ac:dyDescent="0.25">
      <c r="A2402" t="s">
        <v>99</v>
      </c>
      <c r="B2402">
        <v>2014</v>
      </c>
      <c r="C2402" t="s">
        <v>88</v>
      </c>
      <c r="D2402" t="s">
        <v>39</v>
      </c>
      <c r="E2402" t="s">
        <v>32116</v>
      </c>
      <c r="F2402">
        <v>19</v>
      </c>
    </row>
    <row r="2403" spans="1:6" x14ac:dyDescent="0.25">
      <c r="A2403" t="s">
        <v>99</v>
      </c>
      <c r="B2403">
        <v>2014</v>
      </c>
      <c r="C2403" t="s">
        <v>88</v>
      </c>
      <c r="D2403" t="s">
        <v>103</v>
      </c>
      <c r="E2403" t="s">
        <v>32117</v>
      </c>
      <c r="F2403">
        <v>52</v>
      </c>
    </row>
    <row r="2404" spans="1:6" x14ac:dyDescent="0.25">
      <c r="A2404" t="s">
        <v>99</v>
      </c>
      <c r="B2404">
        <v>2014</v>
      </c>
      <c r="C2404" t="s">
        <v>89</v>
      </c>
      <c r="D2404" t="s">
        <v>38</v>
      </c>
      <c r="E2404" t="s">
        <v>32118</v>
      </c>
      <c r="F2404">
        <v>9</v>
      </c>
    </row>
    <row r="2405" spans="1:6" x14ac:dyDescent="0.25">
      <c r="A2405" t="s">
        <v>99</v>
      </c>
      <c r="B2405">
        <v>2014</v>
      </c>
      <c r="C2405" t="s">
        <v>89</v>
      </c>
      <c r="D2405" t="s">
        <v>40</v>
      </c>
      <c r="E2405" t="s">
        <v>32119</v>
      </c>
      <c r="F2405">
        <v>5</v>
      </c>
    </row>
    <row r="2406" spans="1:6" x14ac:dyDescent="0.25">
      <c r="A2406" t="s">
        <v>99</v>
      </c>
      <c r="B2406">
        <v>2014</v>
      </c>
      <c r="C2406" t="s">
        <v>89</v>
      </c>
      <c r="D2406" t="s">
        <v>102</v>
      </c>
      <c r="E2406" t="s">
        <v>32120</v>
      </c>
      <c r="F2406">
        <v>15</v>
      </c>
    </row>
    <row r="2407" spans="1:6" x14ac:dyDescent="0.25">
      <c r="A2407" t="s">
        <v>99</v>
      </c>
      <c r="B2407">
        <v>2014</v>
      </c>
      <c r="C2407" t="s">
        <v>89</v>
      </c>
      <c r="D2407" t="s">
        <v>107</v>
      </c>
      <c r="E2407" t="s">
        <v>32121</v>
      </c>
      <c r="F2407">
        <v>19</v>
      </c>
    </row>
    <row r="2408" spans="1:6" x14ac:dyDescent="0.25">
      <c r="A2408" t="s">
        <v>99</v>
      </c>
      <c r="B2408">
        <v>2014</v>
      </c>
      <c r="C2408" t="s">
        <v>89</v>
      </c>
      <c r="D2408" t="s">
        <v>39</v>
      </c>
      <c r="E2408" t="s">
        <v>32122</v>
      </c>
      <c r="F2408">
        <v>22</v>
      </c>
    </row>
    <row r="2409" spans="1:6" x14ac:dyDescent="0.25">
      <c r="A2409" t="s">
        <v>99</v>
      </c>
      <c r="B2409">
        <v>2014</v>
      </c>
      <c r="C2409" t="s">
        <v>89</v>
      </c>
      <c r="D2409" t="s">
        <v>103</v>
      </c>
      <c r="E2409" t="s">
        <v>32123</v>
      </c>
      <c r="F2409">
        <v>119</v>
      </c>
    </row>
    <row r="2410" spans="1:6" x14ac:dyDescent="0.25">
      <c r="A2410" t="s">
        <v>100</v>
      </c>
      <c r="B2410">
        <v>2010</v>
      </c>
      <c r="C2410" t="s">
        <v>91</v>
      </c>
      <c r="D2410" t="s">
        <v>38</v>
      </c>
      <c r="E2410" t="s">
        <v>32124</v>
      </c>
      <c r="F2410">
        <v>21</v>
      </c>
    </row>
    <row r="2411" spans="1:6" x14ac:dyDescent="0.25">
      <c r="A2411" t="s">
        <v>100</v>
      </c>
      <c r="B2411">
        <v>2010</v>
      </c>
      <c r="C2411" t="s">
        <v>91</v>
      </c>
      <c r="D2411" t="s">
        <v>40</v>
      </c>
      <c r="E2411" t="s">
        <v>32125</v>
      </c>
      <c r="F2411">
        <v>3</v>
      </c>
    </row>
    <row r="2412" spans="1:6" x14ac:dyDescent="0.25">
      <c r="A2412" t="s">
        <v>100</v>
      </c>
      <c r="B2412">
        <v>2010</v>
      </c>
      <c r="C2412" t="s">
        <v>91</v>
      </c>
      <c r="D2412" t="s">
        <v>102</v>
      </c>
      <c r="E2412" t="s">
        <v>32126</v>
      </c>
      <c r="F2412">
        <v>55</v>
      </c>
    </row>
    <row r="2413" spans="1:6" x14ac:dyDescent="0.25">
      <c r="A2413" t="s">
        <v>100</v>
      </c>
      <c r="B2413">
        <v>2010</v>
      </c>
      <c r="C2413" t="s">
        <v>91</v>
      </c>
      <c r="D2413" t="s">
        <v>107</v>
      </c>
      <c r="E2413" t="s">
        <v>32127</v>
      </c>
      <c r="F2413">
        <v>54</v>
      </c>
    </row>
    <row r="2414" spans="1:6" x14ac:dyDescent="0.25">
      <c r="A2414" t="s">
        <v>100</v>
      </c>
      <c r="B2414">
        <v>2010</v>
      </c>
      <c r="C2414" t="s">
        <v>91</v>
      </c>
      <c r="D2414" t="s">
        <v>39</v>
      </c>
      <c r="E2414" t="s">
        <v>32128</v>
      </c>
      <c r="F2414">
        <v>63</v>
      </c>
    </row>
    <row r="2415" spans="1:6" x14ac:dyDescent="0.25">
      <c r="A2415" t="s">
        <v>100</v>
      </c>
      <c r="B2415">
        <v>2010</v>
      </c>
      <c r="C2415" t="s">
        <v>91</v>
      </c>
      <c r="D2415" t="s">
        <v>103</v>
      </c>
      <c r="E2415" t="s">
        <v>32129</v>
      </c>
      <c r="F2415">
        <v>445</v>
      </c>
    </row>
    <row r="2416" spans="1:6" x14ac:dyDescent="0.25">
      <c r="A2416" t="s">
        <v>100</v>
      </c>
      <c r="B2416">
        <v>2010</v>
      </c>
      <c r="C2416" t="s">
        <v>90</v>
      </c>
      <c r="D2416" t="s">
        <v>38</v>
      </c>
      <c r="E2416" t="s">
        <v>32130</v>
      </c>
      <c r="F2416">
        <v>2</v>
      </c>
    </row>
    <row r="2417" spans="1:6" x14ac:dyDescent="0.25">
      <c r="A2417" t="s">
        <v>100</v>
      </c>
      <c r="B2417">
        <v>2010</v>
      </c>
      <c r="C2417" t="s">
        <v>90</v>
      </c>
      <c r="D2417" t="s">
        <v>40</v>
      </c>
      <c r="E2417" t="s">
        <v>32131</v>
      </c>
      <c r="F2417">
        <v>1</v>
      </c>
    </row>
    <row r="2418" spans="1:6" x14ac:dyDescent="0.25">
      <c r="A2418" t="s">
        <v>100</v>
      </c>
      <c r="B2418">
        <v>2010</v>
      </c>
      <c r="C2418" t="s">
        <v>90</v>
      </c>
      <c r="D2418" t="s">
        <v>102</v>
      </c>
      <c r="E2418" t="s">
        <v>32132</v>
      </c>
      <c r="F2418">
        <v>12</v>
      </c>
    </row>
    <row r="2419" spans="1:6" x14ac:dyDescent="0.25">
      <c r="A2419" t="s">
        <v>100</v>
      </c>
      <c r="B2419">
        <v>2010</v>
      </c>
      <c r="C2419" t="s">
        <v>90</v>
      </c>
      <c r="D2419" t="s">
        <v>107</v>
      </c>
      <c r="E2419" t="s">
        <v>32133</v>
      </c>
      <c r="F2419">
        <v>14</v>
      </c>
    </row>
    <row r="2420" spans="1:6" x14ac:dyDescent="0.25">
      <c r="A2420" t="s">
        <v>100</v>
      </c>
      <c r="B2420">
        <v>2010</v>
      </c>
      <c r="C2420" t="s">
        <v>90</v>
      </c>
      <c r="D2420" t="s">
        <v>39</v>
      </c>
      <c r="E2420" t="s">
        <v>32134</v>
      </c>
      <c r="F2420">
        <v>27</v>
      </c>
    </row>
    <row r="2421" spans="1:6" x14ac:dyDescent="0.25">
      <c r="A2421" t="s">
        <v>100</v>
      </c>
      <c r="B2421">
        <v>2010</v>
      </c>
      <c r="C2421" t="s">
        <v>90</v>
      </c>
      <c r="D2421" t="s">
        <v>103</v>
      </c>
      <c r="E2421" t="s">
        <v>32135</v>
      </c>
      <c r="F2421">
        <v>184</v>
      </c>
    </row>
    <row r="2422" spans="1:6" x14ac:dyDescent="0.25">
      <c r="A2422" t="s">
        <v>100</v>
      </c>
      <c r="B2422">
        <v>2010</v>
      </c>
      <c r="C2422" t="s">
        <v>88</v>
      </c>
      <c r="D2422" t="s">
        <v>38</v>
      </c>
      <c r="E2422" t="s">
        <v>32136</v>
      </c>
      <c r="F2422">
        <v>7</v>
      </c>
    </row>
    <row r="2423" spans="1:6" x14ac:dyDescent="0.25">
      <c r="A2423" t="s">
        <v>100</v>
      </c>
      <c r="B2423">
        <v>2010</v>
      </c>
      <c r="C2423" t="s">
        <v>88</v>
      </c>
      <c r="D2423" t="s">
        <v>40</v>
      </c>
      <c r="E2423" t="s">
        <v>32137</v>
      </c>
      <c r="F2423">
        <v>1</v>
      </c>
    </row>
    <row r="2424" spans="1:6" x14ac:dyDescent="0.25">
      <c r="A2424" t="s">
        <v>100</v>
      </c>
      <c r="B2424">
        <v>2010</v>
      </c>
      <c r="C2424" t="s">
        <v>88</v>
      </c>
      <c r="D2424" t="s">
        <v>102</v>
      </c>
      <c r="E2424" t="s">
        <v>32138</v>
      </c>
      <c r="F2424">
        <v>5</v>
      </c>
    </row>
    <row r="2425" spans="1:6" x14ac:dyDescent="0.25">
      <c r="A2425" t="s">
        <v>100</v>
      </c>
      <c r="B2425">
        <v>2010</v>
      </c>
      <c r="C2425" t="s">
        <v>88</v>
      </c>
      <c r="D2425" t="s">
        <v>107</v>
      </c>
      <c r="E2425" t="s">
        <v>32139</v>
      </c>
      <c r="F2425">
        <v>4</v>
      </c>
    </row>
    <row r="2426" spans="1:6" x14ac:dyDescent="0.25">
      <c r="A2426" t="s">
        <v>100</v>
      </c>
      <c r="B2426">
        <v>2010</v>
      </c>
      <c r="C2426" t="s">
        <v>88</v>
      </c>
      <c r="D2426" t="s">
        <v>39</v>
      </c>
      <c r="E2426" t="s">
        <v>32140</v>
      </c>
      <c r="F2426">
        <v>23</v>
      </c>
    </row>
    <row r="2427" spans="1:6" x14ac:dyDescent="0.25">
      <c r="A2427" t="s">
        <v>100</v>
      </c>
      <c r="B2427">
        <v>2010</v>
      </c>
      <c r="C2427" t="s">
        <v>88</v>
      </c>
      <c r="D2427" t="s">
        <v>103</v>
      </c>
      <c r="E2427" t="s">
        <v>32141</v>
      </c>
      <c r="F2427">
        <v>51</v>
      </c>
    </row>
    <row r="2428" spans="1:6" x14ac:dyDescent="0.25">
      <c r="A2428" t="s">
        <v>100</v>
      </c>
      <c r="B2428">
        <v>2010</v>
      </c>
      <c r="C2428" t="s">
        <v>89</v>
      </c>
      <c r="D2428" t="s">
        <v>38</v>
      </c>
      <c r="E2428" t="s">
        <v>32142</v>
      </c>
      <c r="F2428">
        <v>9</v>
      </c>
    </row>
    <row r="2429" spans="1:6" x14ac:dyDescent="0.25">
      <c r="A2429" t="s">
        <v>100</v>
      </c>
      <c r="B2429">
        <v>2010</v>
      </c>
      <c r="C2429" t="s">
        <v>89</v>
      </c>
      <c r="D2429" t="s">
        <v>40</v>
      </c>
      <c r="E2429" t="s">
        <v>32143</v>
      </c>
      <c r="F2429">
        <v>1</v>
      </c>
    </row>
    <row r="2430" spans="1:6" x14ac:dyDescent="0.25">
      <c r="A2430" t="s">
        <v>100</v>
      </c>
      <c r="B2430">
        <v>2010</v>
      </c>
      <c r="C2430" t="s">
        <v>89</v>
      </c>
      <c r="D2430" t="s">
        <v>102</v>
      </c>
      <c r="E2430" t="s">
        <v>32144</v>
      </c>
      <c r="F2430">
        <v>12</v>
      </c>
    </row>
    <row r="2431" spans="1:6" x14ac:dyDescent="0.25">
      <c r="A2431" t="s">
        <v>100</v>
      </c>
      <c r="B2431">
        <v>2010</v>
      </c>
      <c r="C2431" t="s">
        <v>89</v>
      </c>
      <c r="D2431" t="s">
        <v>107</v>
      </c>
      <c r="E2431" t="s">
        <v>32145</v>
      </c>
      <c r="F2431">
        <v>12</v>
      </c>
    </row>
    <row r="2432" spans="1:6" x14ac:dyDescent="0.25">
      <c r="A2432" t="s">
        <v>100</v>
      </c>
      <c r="B2432">
        <v>2010</v>
      </c>
      <c r="C2432" t="s">
        <v>89</v>
      </c>
      <c r="D2432" t="s">
        <v>39</v>
      </c>
      <c r="E2432" t="s">
        <v>32146</v>
      </c>
      <c r="F2432">
        <v>27</v>
      </c>
    </row>
    <row r="2433" spans="1:6" x14ac:dyDescent="0.25">
      <c r="A2433" t="s">
        <v>100</v>
      </c>
      <c r="B2433">
        <v>2010</v>
      </c>
      <c r="C2433" t="s">
        <v>89</v>
      </c>
      <c r="D2433" t="s">
        <v>103</v>
      </c>
      <c r="E2433" t="s">
        <v>32147</v>
      </c>
      <c r="F2433">
        <v>130</v>
      </c>
    </row>
    <row r="2434" spans="1:6" x14ac:dyDescent="0.25">
      <c r="A2434" t="s">
        <v>100</v>
      </c>
      <c r="B2434">
        <v>2011</v>
      </c>
      <c r="C2434" t="s">
        <v>91</v>
      </c>
      <c r="D2434" t="s">
        <v>38</v>
      </c>
      <c r="E2434" t="s">
        <v>32148</v>
      </c>
      <c r="F2434">
        <v>5</v>
      </c>
    </row>
    <row r="2435" spans="1:6" x14ac:dyDescent="0.25">
      <c r="A2435" t="s">
        <v>100</v>
      </c>
      <c r="B2435">
        <v>2011</v>
      </c>
      <c r="C2435" t="s">
        <v>91</v>
      </c>
      <c r="D2435" t="s">
        <v>40</v>
      </c>
      <c r="E2435" t="s">
        <v>32149</v>
      </c>
      <c r="F2435">
        <v>2</v>
      </c>
    </row>
    <row r="2436" spans="1:6" x14ac:dyDescent="0.25">
      <c r="A2436" t="s">
        <v>100</v>
      </c>
      <c r="B2436">
        <v>2011</v>
      </c>
      <c r="C2436" t="s">
        <v>91</v>
      </c>
      <c r="D2436" t="s">
        <v>102</v>
      </c>
      <c r="E2436" t="s">
        <v>32150</v>
      </c>
      <c r="F2436">
        <v>51</v>
      </c>
    </row>
    <row r="2437" spans="1:6" x14ac:dyDescent="0.25">
      <c r="A2437" t="s">
        <v>100</v>
      </c>
      <c r="B2437">
        <v>2011</v>
      </c>
      <c r="C2437" t="s">
        <v>91</v>
      </c>
      <c r="D2437" t="s">
        <v>107</v>
      </c>
      <c r="E2437" t="s">
        <v>32151</v>
      </c>
      <c r="F2437">
        <v>30</v>
      </c>
    </row>
    <row r="2438" spans="1:6" x14ac:dyDescent="0.25">
      <c r="A2438" t="s">
        <v>100</v>
      </c>
      <c r="B2438">
        <v>2011</v>
      </c>
      <c r="C2438" t="s">
        <v>91</v>
      </c>
      <c r="D2438" t="s">
        <v>39</v>
      </c>
      <c r="E2438" t="s">
        <v>32152</v>
      </c>
      <c r="F2438">
        <v>54</v>
      </c>
    </row>
    <row r="2439" spans="1:6" x14ac:dyDescent="0.25">
      <c r="A2439" t="s">
        <v>100</v>
      </c>
      <c r="B2439">
        <v>2011</v>
      </c>
      <c r="C2439" t="s">
        <v>91</v>
      </c>
      <c r="D2439" t="s">
        <v>103</v>
      </c>
      <c r="E2439" t="s">
        <v>32153</v>
      </c>
      <c r="F2439">
        <v>465</v>
      </c>
    </row>
    <row r="2440" spans="1:6" x14ac:dyDescent="0.25">
      <c r="A2440" t="s">
        <v>100</v>
      </c>
      <c r="B2440">
        <v>2011</v>
      </c>
      <c r="C2440" t="s">
        <v>90</v>
      </c>
      <c r="D2440" t="s">
        <v>38</v>
      </c>
      <c r="E2440" t="s">
        <v>32154</v>
      </c>
      <c r="F2440">
        <v>3</v>
      </c>
    </row>
    <row r="2441" spans="1:6" x14ac:dyDescent="0.25">
      <c r="A2441" t="s">
        <v>100</v>
      </c>
      <c r="B2441">
        <v>2011</v>
      </c>
      <c r="C2441" t="s">
        <v>90</v>
      </c>
      <c r="D2441" t="s">
        <v>102</v>
      </c>
      <c r="E2441" t="s">
        <v>32155</v>
      </c>
      <c r="F2441">
        <v>11</v>
      </c>
    </row>
    <row r="2442" spans="1:6" x14ac:dyDescent="0.25">
      <c r="A2442" t="s">
        <v>100</v>
      </c>
      <c r="B2442">
        <v>2011</v>
      </c>
      <c r="C2442" t="s">
        <v>90</v>
      </c>
      <c r="D2442" t="s">
        <v>107</v>
      </c>
      <c r="E2442" t="s">
        <v>32156</v>
      </c>
      <c r="F2442">
        <v>5</v>
      </c>
    </row>
    <row r="2443" spans="1:6" x14ac:dyDescent="0.25">
      <c r="A2443" t="s">
        <v>100</v>
      </c>
      <c r="B2443">
        <v>2011</v>
      </c>
      <c r="C2443" t="s">
        <v>90</v>
      </c>
      <c r="D2443" t="s">
        <v>39</v>
      </c>
      <c r="E2443" t="s">
        <v>32157</v>
      </c>
      <c r="F2443">
        <v>34</v>
      </c>
    </row>
    <row r="2444" spans="1:6" x14ac:dyDescent="0.25">
      <c r="A2444" t="s">
        <v>100</v>
      </c>
      <c r="B2444">
        <v>2011</v>
      </c>
      <c r="C2444" t="s">
        <v>90</v>
      </c>
      <c r="D2444" t="s">
        <v>103</v>
      </c>
      <c r="E2444" t="s">
        <v>32158</v>
      </c>
      <c r="F2444">
        <v>154</v>
      </c>
    </row>
    <row r="2445" spans="1:6" x14ac:dyDescent="0.25">
      <c r="A2445" t="s">
        <v>100</v>
      </c>
      <c r="B2445">
        <v>2011</v>
      </c>
      <c r="C2445" t="s">
        <v>88</v>
      </c>
      <c r="D2445" t="s">
        <v>38</v>
      </c>
      <c r="E2445" t="s">
        <v>32159</v>
      </c>
      <c r="F2445">
        <v>2</v>
      </c>
    </row>
    <row r="2446" spans="1:6" x14ac:dyDescent="0.25">
      <c r="A2446" t="s">
        <v>100</v>
      </c>
      <c r="B2446">
        <v>2011</v>
      </c>
      <c r="C2446" t="s">
        <v>88</v>
      </c>
      <c r="D2446" t="s">
        <v>40</v>
      </c>
      <c r="E2446" t="s">
        <v>32160</v>
      </c>
      <c r="F2446">
        <v>1</v>
      </c>
    </row>
    <row r="2447" spans="1:6" x14ac:dyDescent="0.25">
      <c r="A2447" t="s">
        <v>100</v>
      </c>
      <c r="B2447">
        <v>2011</v>
      </c>
      <c r="C2447" t="s">
        <v>88</v>
      </c>
      <c r="D2447" t="s">
        <v>102</v>
      </c>
      <c r="E2447" t="s">
        <v>32161</v>
      </c>
      <c r="F2447">
        <v>6</v>
      </c>
    </row>
    <row r="2448" spans="1:6" x14ac:dyDescent="0.25">
      <c r="A2448" t="s">
        <v>100</v>
      </c>
      <c r="B2448">
        <v>2011</v>
      </c>
      <c r="C2448" t="s">
        <v>88</v>
      </c>
      <c r="D2448" t="s">
        <v>107</v>
      </c>
      <c r="E2448" t="s">
        <v>32162</v>
      </c>
      <c r="F2448">
        <v>4</v>
      </c>
    </row>
    <row r="2449" spans="1:6" x14ac:dyDescent="0.25">
      <c r="A2449" t="s">
        <v>100</v>
      </c>
      <c r="B2449">
        <v>2011</v>
      </c>
      <c r="C2449" t="s">
        <v>88</v>
      </c>
      <c r="D2449" t="s">
        <v>39</v>
      </c>
      <c r="E2449" t="s">
        <v>32163</v>
      </c>
      <c r="F2449">
        <v>18</v>
      </c>
    </row>
    <row r="2450" spans="1:6" x14ac:dyDescent="0.25">
      <c r="A2450" t="s">
        <v>100</v>
      </c>
      <c r="B2450">
        <v>2011</v>
      </c>
      <c r="C2450" t="s">
        <v>88</v>
      </c>
      <c r="D2450" t="s">
        <v>103</v>
      </c>
      <c r="E2450" t="s">
        <v>32164</v>
      </c>
      <c r="F2450">
        <v>56</v>
      </c>
    </row>
    <row r="2451" spans="1:6" x14ac:dyDescent="0.25">
      <c r="A2451" t="s">
        <v>100</v>
      </c>
      <c r="B2451">
        <v>2011</v>
      </c>
      <c r="C2451" t="s">
        <v>89</v>
      </c>
      <c r="D2451" t="s">
        <v>38</v>
      </c>
      <c r="E2451" t="s">
        <v>32165</v>
      </c>
      <c r="F2451">
        <v>7</v>
      </c>
    </row>
    <row r="2452" spans="1:6" x14ac:dyDescent="0.25">
      <c r="A2452" t="s">
        <v>100</v>
      </c>
      <c r="B2452">
        <v>2011</v>
      </c>
      <c r="C2452" t="s">
        <v>89</v>
      </c>
      <c r="D2452" t="s">
        <v>40</v>
      </c>
      <c r="E2452" t="s">
        <v>32166</v>
      </c>
      <c r="F2452">
        <v>1</v>
      </c>
    </row>
    <row r="2453" spans="1:6" x14ac:dyDescent="0.25">
      <c r="A2453" t="s">
        <v>100</v>
      </c>
      <c r="B2453">
        <v>2011</v>
      </c>
      <c r="C2453" t="s">
        <v>89</v>
      </c>
      <c r="D2453" t="s">
        <v>102</v>
      </c>
      <c r="E2453" t="s">
        <v>32167</v>
      </c>
      <c r="F2453">
        <v>20</v>
      </c>
    </row>
    <row r="2454" spans="1:6" x14ac:dyDescent="0.25">
      <c r="A2454" t="s">
        <v>100</v>
      </c>
      <c r="B2454">
        <v>2011</v>
      </c>
      <c r="C2454" t="s">
        <v>89</v>
      </c>
      <c r="D2454" t="s">
        <v>107</v>
      </c>
      <c r="E2454" t="s">
        <v>32168</v>
      </c>
      <c r="F2454">
        <v>10</v>
      </c>
    </row>
    <row r="2455" spans="1:6" x14ac:dyDescent="0.25">
      <c r="A2455" t="s">
        <v>100</v>
      </c>
      <c r="B2455">
        <v>2011</v>
      </c>
      <c r="C2455" t="s">
        <v>89</v>
      </c>
      <c r="D2455" t="s">
        <v>39</v>
      </c>
      <c r="E2455" t="s">
        <v>32169</v>
      </c>
      <c r="F2455">
        <v>35</v>
      </c>
    </row>
    <row r="2456" spans="1:6" x14ac:dyDescent="0.25">
      <c r="A2456" t="s">
        <v>100</v>
      </c>
      <c r="B2456">
        <v>2011</v>
      </c>
      <c r="C2456" t="s">
        <v>89</v>
      </c>
      <c r="D2456" t="s">
        <v>103</v>
      </c>
      <c r="E2456" t="s">
        <v>32170</v>
      </c>
      <c r="F2456">
        <v>123</v>
      </c>
    </row>
    <row r="2457" spans="1:6" x14ac:dyDescent="0.25">
      <c r="A2457" t="s">
        <v>100</v>
      </c>
      <c r="B2457">
        <v>2012</v>
      </c>
      <c r="C2457" t="s">
        <v>91</v>
      </c>
      <c r="D2457" t="s">
        <v>38</v>
      </c>
      <c r="E2457" t="s">
        <v>32171</v>
      </c>
      <c r="F2457">
        <v>15</v>
      </c>
    </row>
    <row r="2458" spans="1:6" x14ac:dyDescent="0.25">
      <c r="A2458" t="s">
        <v>100</v>
      </c>
      <c r="B2458">
        <v>2012</v>
      </c>
      <c r="C2458" t="s">
        <v>91</v>
      </c>
      <c r="D2458" t="s">
        <v>40</v>
      </c>
      <c r="E2458" t="s">
        <v>32172</v>
      </c>
      <c r="F2458">
        <v>3</v>
      </c>
    </row>
    <row r="2459" spans="1:6" x14ac:dyDescent="0.25">
      <c r="A2459" t="s">
        <v>100</v>
      </c>
      <c r="B2459">
        <v>2012</v>
      </c>
      <c r="C2459" t="s">
        <v>91</v>
      </c>
      <c r="D2459" t="s">
        <v>102</v>
      </c>
      <c r="E2459" t="s">
        <v>32173</v>
      </c>
      <c r="F2459">
        <v>48</v>
      </c>
    </row>
    <row r="2460" spans="1:6" x14ac:dyDescent="0.25">
      <c r="A2460" t="s">
        <v>100</v>
      </c>
      <c r="B2460">
        <v>2012</v>
      </c>
      <c r="C2460" t="s">
        <v>91</v>
      </c>
      <c r="D2460" t="s">
        <v>107</v>
      </c>
      <c r="E2460" t="s">
        <v>32174</v>
      </c>
      <c r="F2460">
        <v>52</v>
      </c>
    </row>
    <row r="2461" spans="1:6" x14ac:dyDescent="0.25">
      <c r="A2461" t="s">
        <v>100</v>
      </c>
      <c r="B2461">
        <v>2012</v>
      </c>
      <c r="C2461" t="s">
        <v>91</v>
      </c>
      <c r="D2461" t="s">
        <v>39</v>
      </c>
      <c r="E2461" t="s">
        <v>32175</v>
      </c>
      <c r="F2461">
        <v>64</v>
      </c>
    </row>
    <row r="2462" spans="1:6" x14ac:dyDescent="0.25">
      <c r="A2462" t="s">
        <v>100</v>
      </c>
      <c r="B2462">
        <v>2012</v>
      </c>
      <c r="C2462" t="s">
        <v>91</v>
      </c>
      <c r="D2462" t="s">
        <v>103</v>
      </c>
      <c r="E2462" t="s">
        <v>32176</v>
      </c>
      <c r="F2462">
        <v>441</v>
      </c>
    </row>
    <row r="2463" spans="1:6" x14ac:dyDescent="0.25">
      <c r="A2463" t="s">
        <v>100</v>
      </c>
      <c r="B2463">
        <v>2012</v>
      </c>
      <c r="C2463" t="s">
        <v>90</v>
      </c>
      <c r="D2463" t="s">
        <v>38</v>
      </c>
      <c r="E2463" t="s">
        <v>32177</v>
      </c>
      <c r="F2463">
        <v>7</v>
      </c>
    </row>
    <row r="2464" spans="1:6" x14ac:dyDescent="0.25">
      <c r="A2464" t="s">
        <v>100</v>
      </c>
      <c r="B2464">
        <v>2012</v>
      </c>
      <c r="C2464" t="s">
        <v>90</v>
      </c>
      <c r="D2464" t="s">
        <v>40</v>
      </c>
      <c r="E2464" t="s">
        <v>32178</v>
      </c>
      <c r="F2464">
        <v>1</v>
      </c>
    </row>
    <row r="2465" spans="1:6" x14ac:dyDescent="0.25">
      <c r="A2465" t="s">
        <v>100</v>
      </c>
      <c r="B2465">
        <v>2012</v>
      </c>
      <c r="C2465" t="s">
        <v>90</v>
      </c>
      <c r="D2465" t="s">
        <v>102</v>
      </c>
      <c r="E2465" t="s">
        <v>32179</v>
      </c>
      <c r="F2465">
        <v>8</v>
      </c>
    </row>
    <row r="2466" spans="1:6" x14ac:dyDescent="0.25">
      <c r="A2466" t="s">
        <v>100</v>
      </c>
      <c r="B2466">
        <v>2012</v>
      </c>
      <c r="C2466" t="s">
        <v>90</v>
      </c>
      <c r="D2466" t="s">
        <v>107</v>
      </c>
      <c r="E2466" t="s">
        <v>32180</v>
      </c>
      <c r="F2466">
        <v>8</v>
      </c>
    </row>
    <row r="2467" spans="1:6" x14ac:dyDescent="0.25">
      <c r="A2467" t="s">
        <v>100</v>
      </c>
      <c r="B2467">
        <v>2012</v>
      </c>
      <c r="C2467" t="s">
        <v>90</v>
      </c>
      <c r="D2467" t="s">
        <v>39</v>
      </c>
      <c r="E2467" t="s">
        <v>32181</v>
      </c>
      <c r="F2467">
        <v>19</v>
      </c>
    </row>
    <row r="2468" spans="1:6" x14ac:dyDescent="0.25">
      <c r="A2468" t="s">
        <v>100</v>
      </c>
      <c r="B2468">
        <v>2012</v>
      </c>
      <c r="C2468" t="s">
        <v>90</v>
      </c>
      <c r="D2468" t="s">
        <v>103</v>
      </c>
      <c r="E2468" t="s">
        <v>32182</v>
      </c>
      <c r="F2468">
        <v>159</v>
      </c>
    </row>
    <row r="2469" spans="1:6" x14ac:dyDescent="0.25">
      <c r="A2469" t="s">
        <v>100</v>
      </c>
      <c r="B2469">
        <v>2012</v>
      </c>
      <c r="C2469" t="s">
        <v>88</v>
      </c>
      <c r="D2469" t="s">
        <v>38</v>
      </c>
      <c r="E2469" t="s">
        <v>32183</v>
      </c>
      <c r="F2469">
        <v>5</v>
      </c>
    </row>
    <row r="2470" spans="1:6" x14ac:dyDescent="0.25">
      <c r="A2470" t="s">
        <v>100</v>
      </c>
      <c r="B2470">
        <v>2012</v>
      </c>
      <c r="C2470" t="s">
        <v>88</v>
      </c>
      <c r="D2470" t="s">
        <v>40</v>
      </c>
      <c r="E2470" t="s">
        <v>32184</v>
      </c>
      <c r="F2470">
        <v>2</v>
      </c>
    </row>
    <row r="2471" spans="1:6" x14ac:dyDescent="0.25">
      <c r="A2471" t="s">
        <v>100</v>
      </c>
      <c r="B2471">
        <v>2012</v>
      </c>
      <c r="C2471" t="s">
        <v>88</v>
      </c>
      <c r="D2471" t="s">
        <v>102</v>
      </c>
      <c r="E2471" t="s">
        <v>32185</v>
      </c>
      <c r="F2471">
        <v>4</v>
      </c>
    </row>
    <row r="2472" spans="1:6" x14ac:dyDescent="0.25">
      <c r="A2472" t="s">
        <v>100</v>
      </c>
      <c r="B2472">
        <v>2012</v>
      </c>
      <c r="C2472" t="s">
        <v>88</v>
      </c>
      <c r="D2472" t="s">
        <v>107</v>
      </c>
      <c r="E2472" t="s">
        <v>32186</v>
      </c>
      <c r="F2472">
        <v>7</v>
      </c>
    </row>
    <row r="2473" spans="1:6" x14ac:dyDescent="0.25">
      <c r="A2473" t="s">
        <v>100</v>
      </c>
      <c r="B2473">
        <v>2012</v>
      </c>
      <c r="C2473" t="s">
        <v>88</v>
      </c>
      <c r="D2473" t="s">
        <v>39</v>
      </c>
      <c r="E2473" t="s">
        <v>32187</v>
      </c>
      <c r="F2473">
        <v>15</v>
      </c>
    </row>
    <row r="2474" spans="1:6" x14ac:dyDescent="0.25">
      <c r="A2474" t="s">
        <v>100</v>
      </c>
      <c r="B2474">
        <v>2012</v>
      </c>
      <c r="C2474" t="s">
        <v>88</v>
      </c>
      <c r="D2474" t="s">
        <v>103</v>
      </c>
      <c r="E2474" t="s">
        <v>32188</v>
      </c>
      <c r="F2474">
        <v>53</v>
      </c>
    </row>
    <row r="2475" spans="1:6" x14ac:dyDescent="0.25">
      <c r="A2475" t="s">
        <v>100</v>
      </c>
      <c r="B2475">
        <v>2012</v>
      </c>
      <c r="C2475" t="s">
        <v>89</v>
      </c>
      <c r="D2475" t="s">
        <v>38</v>
      </c>
      <c r="E2475" t="s">
        <v>32189</v>
      </c>
      <c r="F2475">
        <v>12</v>
      </c>
    </row>
    <row r="2476" spans="1:6" x14ac:dyDescent="0.25">
      <c r="A2476" t="s">
        <v>100</v>
      </c>
      <c r="B2476">
        <v>2012</v>
      </c>
      <c r="C2476" t="s">
        <v>89</v>
      </c>
      <c r="D2476" t="s">
        <v>40</v>
      </c>
      <c r="E2476" t="s">
        <v>32190</v>
      </c>
      <c r="F2476">
        <v>4</v>
      </c>
    </row>
    <row r="2477" spans="1:6" x14ac:dyDescent="0.25">
      <c r="A2477" t="s">
        <v>100</v>
      </c>
      <c r="B2477">
        <v>2012</v>
      </c>
      <c r="C2477" t="s">
        <v>89</v>
      </c>
      <c r="D2477" t="s">
        <v>102</v>
      </c>
      <c r="E2477" t="s">
        <v>32191</v>
      </c>
      <c r="F2477">
        <v>14</v>
      </c>
    </row>
    <row r="2478" spans="1:6" x14ac:dyDescent="0.25">
      <c r="A2478" t="s">
        <v>100</v>
      </c>
      <c r="B2478">
        <v>2012</v>
      </c>
      <c r="C2478" t="s">
        <v>89</v>
      </c>
      <c r="D2478" t="s">
        <v>107</v>
      </c>
      <c r="E2478" t="s">
        <v>32192</v>
      </c>
      <c r="F2478">
        <v>17</v>
      </c>
    </row>
    <row r="2479" spans="1:6" x14ac:dyDescent="0.25">
      <c r="A2479" t="s">
        <v>100</v>
      </c>
      <c r="B2479">
        <v>2012</v>
      </c>
      <c r="C2479" t="s">
        <v>89</v>
      </c>
      <c r="D2479" t="s">
        <v>39</v>
      </c>
      <c r="E2479" t="s">
        <v>32193</v>
      </c>
      <c r="F2479">
        <v>21</v>
      </c>
    </row>
    <row r="2480" spans="1:6" x14ac:dyDescent="0.25">
      <c r="A2480" t="s">
        <v>100</v>
      </c>
      <c r="B2480">
        <v>2012</v>
      </c>
      <c r="C2480" t="s">
        <v>89</v>
      </c>
      <c r="D2480" t="s">
        <v>103</v>
      </c>
      <c r="E2480" t="s">
        <v>32194</v>
      </c>
      <c r="F2480">
        <v>118</v>
      </c>
    </row>
    <row r="2481" spans="1:6" x14ac:dyDescent="0.25">
      <c r="A2481" t="s">
        <v>100</v>
      </c>
      <c r="B2481">
        <v>2013</v>
      </c>
      <c r="C2481" t="s">
        <v>91</v>
      </c>
      <c r="D2481" t="s">
        <v>38</v>
      </c>
      <c r="E2481" t="s">
        <v>32195</v>
      </c>
      <c r="F2481">
        <v>31</v>
      </c>
    </row>
    <row r="2482" spans="1:6" x14ac:dyDescent="0.25">
      <c r="A2482" t="s">
        <v>100</v>
      </c>
      <c r="B2482">
        <v>2013</v>
      </c>
      <c r="C2482" t="s">
        <v>91</v>
      </c>
      <c r="D2482" t="s">
        <v>40</v>
      </c>
      <c r="E2482" t="s">
        <v>32196</v>
      </c>
      <c r="F2482">
        <v>11</v>
      </c>
    </row>
    <row r="2483" spans="1:6" x14ac:dyDescent="0.25">
      <c r="A2483" t="s">
        <v>100</v>
      </c>
      <c r="B2483">
        <v>2013</v>
      </c>
      <c r="C2483" t="s">
        <v>91</v>
      </c>
      <c r="D2483" t="s">
        <v>102</v>
      </c>
      <c r="E2483" t="s">
        <v>32197</v>
      </c>
      <c r="F2483">
        <v>51</v>
      </c>
    </row>
    <row r="2484" spans="1:6" x14ac:dyDescent="0.25">
      <c r="A2484" t="s">
        <v>100</v>
      </c>
      <c r="B2484">
        <v>2013</v>
      </c>
      <c r="C2484" t="s">
        <v>91</v>
      </c>
      <c r="D2484" t="s">
        <v>107</v>
      </c>
      <c r="E2484" t="s">
        <v>32198</v>
      </c>
      <c r="F2484">
        <v>74</v>
      </c>
    </row>
    <row r="2485" spans="1:6" x14ac:dyDescent="0.25">
      <c r="A2485" t="s">
        <v>100</v>
      </c>
      <c r="B2485">
        <v>2013</v>
      </c>
      <c r="C2485" t="s">
        <v>91</v>
      </c>
      <c r="D2485" t="s">
        <v>39</v>
      </c>
      <c r="E2485" t="s">
        <v>32199</v>
      </c>
      <c r="F2485">
        <v>67</v>
      </c>
    </row>
    <row r="2486" spans="1:6" x14ac:dyDescent="0.25">
      <c r="A2486" t="s">
        <v>100</v>
      </c>
      <c r="B2486">
        <v>2013</v>
      </c>
      <c r="C2486" t="s">
        <v>91</v>
      </c>
      <c r="D2486" t="s">
        <v>103</v>
      </c>
      <c r="E2486" t="s">
        <v>32200</v>
      </c>
      <c r="F2486">
        <v>390</v>
      </c>
    </row>
    <row r="2487" spans="1:6" x14ac:dyDescent="0.25">
      <c r="A2487" t="s">
        <v>100</v>
      </c>
      <c r="B2487">
        <v>2013</v>
      </c>
      <c r="C2487" t="s">
        <v>90</v>
      </c>
      <c r="D2487" t="s">
        <v>38</v>
      </c>
      <c r="E2487" t="s">
        <v>32201</v>
      </c>
      <c r="F2487">
        <v>8</v>
      </c>
    </row>
    <row r="2488" spans="1:6" x14ac:dyDescent="0.25">
      <c r="A2488" t="s">
        <v>100</v>
      </c>
      <c r="B2488">
        <v>2013</v>
      </c>
      <c r="C2488" t="s">
        <v>90</v>
      </c>
      <c r="D2488" t="s">
        <v>40</v>
      </c>
      <c r="E2488" t="s">
        <v>32202</v>
      </c>
      <c r="F2488">
        <v>4</v>
      </c>
    </row>
    <row r="2489" spans="1:6" x14ac:dyDescent="0.25">
      <c r="A2489" t="s">
        <v>100</v>
      </c>
      <c r="B2489">
        <v>2013</v>
      </c>
      <c r="C2489" t="s">
        <v>90</v>
      </c>
      <c r="D2489" t="s">
        <v>102</v>
      </c>
      <c r="E2489" t="s">
        <v>32203</v>
      </c>
      <c r="F2489">
        <v>13</v>
      </c>
    </row>
    <row r="2490" spans="1:6" x14ac:dyDescent="0.25">
      <c r="A2490" t="s">
        <v>100</v>
      </c>
      <c r="B2490">
        <v>2013</v>
      </c>
      <c r="C2490" t="s">
        <v>90</v>
      </c>
      <c r="D2490" t="s">
        <v>107</v>
      </c>
      <c r="E2490" t="s">
        <v>32204</v>
      </c>
      <c r="F2490">
        <v>18</v>
      </c>
    </row>
    <row r="2491" spans="1:6" x14ac:dyDescent="0.25">
      <c r="A2491" t="s">
        <v>100</v>
      </c>
      <c r="B2491">
        <v>2013</v>
      </c>
      <c r="C2491" t="s">
        <v>90</v>
      </c>
      <c r="D2491" t="s">
        <v>39</v>
      </c>
      <c r="E2491" t="s">
        <v>32205</v>
      </c>
      <c r="F2491">
        <v>30</v>
      </c>
    </row>
    <row r="2492" spans="1:6" x14ac:dyDescent="0.25">
      <c r="A2492" t="s">
        <v>100</v>
      </c>
      <c r="B2492">
        <v>2013</v>
      </c>
      <c r="C2492" t="s">
        <v>90</v>
      </c>
      <c r="D2492" t="s">
        <v>103</v>
      </c>
      <c r="E2492" t="s">
        <v>32206</v>
      </c>
      <c r="F2492">
        <v>135</v>
      </c>
    </row>
    <row r="2493" spans="1:6" x14ac:dyDescent="0.25">
      <c r="A2493" t="s">
        <v>100</v>
      </c>
      <c r="B2493">
        <v>2013</v>
      </c>
      <c r="C2493" t="s">
        <v>88</v>
      </c>
      <c r="D2493" t="s">
        <v>38</v>
      </c>
      <c r="E2493" t="s">
        <v>32207</v>
      </c>
      <c r="F2493">
        <v>5</v>
      </c>
    </row>
    <row r="2494" spans="1:6" x14ac:dyDescent="0.25">
      <c r="A2494" t="s">
        <v>100</v>
      </c>
      <c r="B2494">
        <v>2013</v>
      </c>
      <c r="C2494" t="s">
        <v>88</v>
      </c>
      <c r="D2494" t="s">
        <v>102</v>
      </c>
      <c r="E2494" t="s">
        <v>32208</v>
      </c>
      <c r="F2494">
        <v>4</v>
      </c>
    </row>
    <row r="2495" spans="1:6" x14ac:dyDescent="0.25">
      <c r="A2495" t="s">
        <v>100</v>
      </c>
      <c r="B2495">
        <v>2013</v>
      </c>
      <c r="C2495" t="s">
        <v>88</v>
      </c>
      <c r="D2495" t="s">
        <v>107</v>
      </c>
      <c r="E2495" t="s">
        <v>32209</v>
      </c>
      <c r="F2495">
        <v>6</v>
      </c>
    </row>
    <row r="2496" spans="1:6" x14ac:dyDescent="0.25">
      <c r="A2496" t="s">
        <v>100</v>
      </c>
      <c r="B2496">
        <v>2013</v>
      </c>
      <c r="C2496" t="s">
        <v>88</v>
      </c>
      <c r="D2496" t="s">
        <v>39</v>
      </c>
      <c r="E2496" t="s">
        <v>32210</v>
      </c>
      <c r="F2496">
        <v>21</v>
      </c>
    </row>
    <row r="2497" spans="1:6" x14ac:dyDescent="0.25">
      <c r="A2497" t="s">
        <v>100</v>
      </c>
      <c r="B2497">
        <v>2013</v>
      </c>
      <c r="C2497" t="s">
        <v>88</v>
      </c>
      <c r="D2497" t="s">
        <v>103</v>
      </c>
      <c r="E2497" t="s">
        <v>32211</v>
      </c>
      <c r="F2497">
        <v>48</v>
      </c>
    </row>
    <row r="2498" spans="1:6" x14ac:dyDescent="0.25">
      <c r="A2498" t="s">
        <v>100</v>
      </c>
      <c r="B2498">
        <v>2013</v>
      </c>
      <c r="C2498" t="s">
        <v>89</v>
      </c>
      <c r="D2498" t="s">
        <v>38</v>
      </c>
      <c r="E2498" t="s">
        <v>32212</v>
      </c>
      <c r="F2498">
        <v>9</v>
      </c>
    </row>
    <row r="2499" spans="1:6" x14ac:dyDescent="0.25">
      <c r="A2499" t="s">
        <v>100</v>
      </c>
      <c r="B2499">
        <v>2013</v>
      </c>
      <c r="C2499" t="s">
        <v>89</v>
      </c>
      <c r="D2499" t="s">
        <v>40</v>
      </c>
      <c r="E2499" t="s">
        <v>32213</v>
      </c>
      <c r="F2499">
        <v>3</v>
      </c>
    </row>
    <row r="2500" spans="1:6" x14ac:dyDescent="0.25">
      <c r="A2500" t="s">
        <v>100</v>
      </c>
      <c r="B2500">
        <v>2013</v>
      </c>
      <c r="C2500" t="s">
        <v>89</v>
      </c>
      <c r="D2500" t="s">
        <v>102</v>
      </c>
      <c r="E2500" t="s">
        <v>32214</v>
      </c>
      <c r="F2500">
        <v>21</v>
      </c>
    </row>
    <row r="2501" spans="1:6" x14ac:dyDescent="0.25">
      <c r="A2501" t="s">
        <v>100</v>
      </c>
      <c r="B2501">
        <v>2013</v>
      </c>
      <c r="C2501" t="s">
        <v>89</v>
      </c>
      <c r="D2501" t="s">
        <v>107</v>
      </c>
      <c r="E2501" t="s">
        <v>32215</v>
      </c>
      <c r="F2501">
        <v>19</v>
      </c>
    </row>
    <row r="2502" spans="1:6" x14ac:dyDescent="0.25">
      <c r="A2502" t="s">
        <v>100</v>
      </c>
      <c r="B2502">
        <v>2013</v>
      </c>
      <c r="C2502" t="s">
        <v>89</v>
      </c>
      <c r="D2502" t="s">
        <v>39</v>
      </c>
      <c r="E2502" t="s">
        <v>32216</v>
      </c>
      <c r="F2502">
        <v>30</v>
      </c>
    </row>
    <row r="2503" spans="1:6" x14ac:dyDescent="0.25">
      <c r="A2503" t="s">
        <v>100</v>
      </c>
      <c r="B2503">
        <v>2013</v>
      </c>
      <c r="C2503" t="s">
        <v>89</v>
      </c>
      <c r="D2503" t="s">
        <v>103</v>
      </c>
      <c r="E2503" t="s">
        <v>32217</v>
      </c>
      <c r="F2503">
        <v>119</v>
      </c>
    </row>
    <row r="2504" spans="1:6" x14ac:dyDescent="0.25">
      <c r="A2504" t="s">
        <v>100</v>
      </c>
      <c r="B2504">
        <v>2014</v>
      </c>
      <c r="C2504" t="s">
        <v>91</v>
      </c>
      <c r="D2504" t="s">
        <v>38</v>
      </c>
      <c r="E2504" t="s">
        <v>32218</v>
      </c>
      <c r="F2504">
        <v>25</v>
      </c>
    </row>
    <row r="2505" spans="1:6" x14ac:dyDescent="0.25">
      <c r="A2505" t="s">
        <v>100</v>
      </c>
      <c r="B2505">
        <v>2014</v>
      </c>
      <c r="C2505" t="s">
        <v>91</v>
      </c>
      <c r="D2505" t="s">
        <v>40</v>
      </c>
      <c r="E2505" t="s">
        <v>32219</v>
      </c>
      <c r="F2505">
        <v>9</v>
      </c>
    </row>
    <row r="2506" spans="1:6" x14ac:dyDescent="0.25">
      <c r="A2506" t="s">
        <v>100</v>
      </c>
      <c r="B2506">
        <v>2014</v>
      </c>
      <c r="C2506" t="s">
        <v>91</v>
      </c>
      <c r="D2506" t="s">
        <v>102</v>
      </c>
      <c r="E2506" t="s">
        <v>32220</v>
      </c>
      <c r="F2506">
        <v>47</v>
      </c>
    </row>
    <row r="2507" spans="1:6" x14ac:dyDescent="0.25">
      <c r="A2507" t="s">
        <v>100</v>
      </c>
      <c r="B2507">
        <v>2014</v>
      </c>
      <c r="C2507" t="s">
        <v>91</v>
      </c>
      <c r="D2507" t="s">
        <v>107</v>
      </c>
      <c r="E2507" t="s">
        <v>32221</v>
      </c>
      <c r="F2507">
        <v>67</v>
      </c>
    </row>
    <row r="2508" spans="1:6" x14ac:dyDescent="0.25">
      <c r="A2508" t="s">
        <v>100</v>
      </c>
      <c r="B2508">
        <v>2014</v>
      </c>
      <c r="C2508" t="s">
        <v>91</v>
      </c>
      <c r="D2508" t="s">
        <v>39</v>
      </c>
      <c r="E2508" t="s">
        <v>32222</v>
      </c>
      <c r="F2508">
        <v>68</v>
      </c>
    </row>
    <row r="2509" spans="1:6" x14ac:dyDescent="0.25">
      <c r="A2509" t="s">
        <v>100</v>
      </c>
      <c r="B2509">
        <v>2014</v>
      </c>
      <c r="C2509" t="s">
        <v>91</v>
      </c>
      <c r="D2509" t="s">
        <v>103</v>
      </c>
      <c r="E2509" t="s">
        <v>32223</v>
      </c>
      <c r="F2509">
        <v>415</v>
      </c>
    </row>
    <row r="2510" spans="1:6" x14ac:dyDescent="0.25">
      <c r="A2510" t="s">
        <v>100</v>
      </c>
      <c r="B2510">
        <v>2014</v>
      </c>
      <c r="C2510" t="s">
        <v>90</v>
      </c>
      <c r="D2510" t="s">
        <v>38</v>
      </c>
      <c r="E2510" t="s">
        <v>32224</v>
      </c>
      <c r="F2510">
        <v>11</v>
      </c>
    </row>
    <row r="2511" spans="1:6" x14ac:dyDescent="0.25">
      <c r="A2511" t="s">
        <v>100</v>
      </c>
      <c r="B2511">
        <v>2014</v>
      </c>
      <c r="C2511" t="s">
        <v>90</v>
      </c>
      <c r="D2511" t="s">
        <v>40</v>
      </c>
      <c r="E2511" t="s">
        <v>32225</v>
      </c>
      <c r="F2511">
        <v>3</v>
      </c>
    </row>
    <row r="2512" spans="1:6" x14ac:dyDescent="0.25">
      <c r="A2512" t="s">
        <v>100</v>
      </c>
      <c r="B2512">
        <v>2014</v>
      </c>
      <c r="C2512" t="s">
        <v>90</v>
      </c>
      <c r="D2512" t="s">
        <v>102</v>
      </c>
      <c r="E2512" t="s">
        <v>32226</v>
      </c>
      <c r="F2512">
        <v>18</v>
      </c>
    </row>
    <row r="2513" spans="1:6" x14ac:dyDescent="0.25">
      <c r="A2513" t="s">
        <v>100</v>
      </c>
      <c r="B2513">
        <v>2014</v>
      </c>
      <c r="C2513" t="s">
        <v>90</v>
      </c>
      <c r="D2513" t="s">
        <v>107</v>
      </c>
      <c r="E2513" t="s">
        <v>32227</v>
      </c>
      <c r="F2513">
        <v>21</v>
      </c>
    </row>
    <row r="2514" spans="1:6" x14ac:dyDescent="0.25">
      <c r="A2514" t="s">
        <v>100</v>
      </c>
      <c r="B2514">
        <v>2014</v>
      </c>
      <c r="C2514" t="s">
        <v>90</v>
      </c>
      <c r="D2514" t="s">
        <v>39</v>
      </c>
      <c r="E2514" t="s">
        <v>32228</v>
      </c>
      <c r="F2514">
        <v>24</v>
      </c>
    </row>
    <row r="2515" spans="1:6" x14ac:dyDescent="0.25">
      <c r="A2515" t="s">
        <v>100</v>
      </c>
      <c r="B2515">
        <v>2014</v>
      </c>
      <c r="C2515" t="s">
        <v>90</v>
      </c>
      <c r="D2515" t="s">
        <v>103</v>
      </c>
      <c r="E2515" t="s">
        <v>32229</v>
      </c>
      <c r="F2515">
        <v>130</v>
      </c>
    </row>
    <row r="2516" spans="1:6" x14ac:dyDescent="0.25">
      <c r="A2516" t="s">
        <v>100</v>
      </c>
      <c r="B2516">
        <v>2014</v>
      </c>
      <c r="C2516" t="s">
        <v>88</v>
      </c>
      <c r="D2516" t="s">
        <v>38</v>
      </c>
      <c r="E2516" t="s">
        <v>32230</v>
      </c>
      <c r="F2516">
        <v>7</v>
      </c>
    </row>
    <row r="2517" spans="1:6" x14ac:dyDescent="0.25">
      <c r="A2517" t="s">
        <v>100</v>
      </c>
      <c r="B2517">
        <v>2014</v>
      </c>
      <c r="C2517" t="s">
        <v>88</v>
      </c>
      <c r="D2517" t="s">
        <v>40</v>
      </c>
      <c r="E2517" t="s">
        <v>32231</v>
      </c>
      <c r="F2517">
        <v>1</v>
      </c>
    </row>
    <row r="2518" spans="1:6" x14ac:dyDescent="0.25">
      <c r="A2518" t="s">
        <v>100</v>
      </c>
      <c r="B2518">
        <v>2014</v>
      </c>
      <c r="C2518" t="s">
        <v>88</v>
      </c>
      <c r="D2518" t="s">
        <v>102</v>
      </c>
      <c r="E2518" t="s">
        <v>32232</v>
      </c>
      <c r="F2518">
        <v>4</v>
      </c>
    </row>
    <row r="2519" spans="1:6" x14ac:dyDescent="0.25">
      <c r="A2519" t="s">
        <v>100</v>
      </c>
      <c r="B2519">
        <v>2014</v>
      </c>
      <c r="C2519" t="s">
        <v>88</v>
      </c>
      <c r="D2519" t="s">
        <v>107</v>
      </c>
      <c r="E2519" t="s">
        <v>32233</v>
      </c>
      <c r="F2519">
        <v>6</v>
      </c>
    </row>
    <row r="2520" spans="1:6" x14ac:dyDescent="0.25">
      <c r="A2520" t="s">
        <v>100</v>
      </c>
      <c r="B2520">
        <v>2014</v>
      </c>
      <c r="C2520" t="s">
        <v>88</v>
      </c>
      <c r="D2520" t="s">
        <v>39</v>
      </c>
      <c r="E2520" t="s">
        <v>32234</v>
      </c>
      <c r="F2520">
        <v>19</v>
      </c>
    </row>
    <row r="2521" spans="1:6" x14ac:dyDescent="0.25">
      <c r="A2521" t="s">
        <v>100</v>
      </c>
      <c r="B2521">
        <v>2014</v>
      </c>
      <c r="C2521" t="s">
        <v>88</v>
      </c>
      <c r="D2521" t="s">
        <v>103</v>
      </c>
      <c r="E2521" t="s">
        <v>32235</v>
      </c>
      <c r="F2521">
        <v>55</v>
      </c>
    </row>
    <row r="2522" spans="1:6" x14ac:dyDescent="0.25">
      <c r="A2522" t="s">
        <v>100</v>
      </c>
      <c r="B2522">
        <v>2014</v>
      </c>
      <c r="C2522" t="s">
        <v>89</v>
      </c>
      <c r="D2522" t="s">
        <v>38</v>
      </c>
      <c r="E2522" t="s">
        <v>32236</v>
      </c>
      <c r="F2522">
        <v>14</v>
      </c>
    </row>
    <row r="2523" spans="1:6" x14ac:dyDescent="0.25">
      <c r="A2523" t="s">
        <v>100</v>
      </c>
      <c r="B2523">
        <v>2014</v>
      </c>
      <c r="C2523" t="s">
        <v>89</v>
      </c>
      <c r="D2523" t="s">
        <v>40</v>
      </c>
      <c r="E2523" t="s">
        <v>32237</v>
      </c>
      <c r="F2523">
        <v>4</v>
      </c>
    </row>
    <row r="2524" spans="1:6" x14ac:dyDescent="0.25">
      <c r="A2524" t="s">
        <v>100</v>
      </c>
      <c r="B2524">
        <v>2014</v>
      </c>
      <c r="C2524" t="s">
        <v>89</v>
      </c>
      <c r="D2524" t="s">
        <v>102</v>
      </c>
      <c r="E2524" t="s">
        <v>32238</v>
      </c>
      <c r="F2524">
        <v>14</v>
      </c>
    </row>
    <row r="2525" spans="1:6" x14ac:dyDescent="0.25">
      <c r="A2525" t="s">
        <v>100</v>
      </c>
      <c r="B2525">
        <v>2014</v>
      </c>
      <c r="C2525" t="s">
        <v>89</v>
      </c>
      <c r="D2525" t="s">
        <v>107</v>
      </c>
      <c r="E2525" t="s">
        <v>32239</v>
      </c>
      <c r="F2525">
        <v>19</v>
      </c>
    </row>
    <row r="2526" spans="1:6" x14ac:dyDescent="0.25">
      <c r="A2526" t="s">
        <v>100</v>
      </c>
      <c r="B2526">
        <v>2014</v>
      </c>
      <c r="C2526" t="s">
        <v>89</v>
      </c>
      <c r="D2526" t="s">
        <v>39</v>
      </c>
      <c r="E2526" t="s">
        <v>32240</v>
      </c>
      <c r="F2526">
        <v>31</v>
      </c>
    </row>
    <row r="2527" spans="1:6" x14ac:dyDescent="0.25">
      <c r="A2527" t="s">
        <v>100</v>
      </c>
      <c r="B2527">
        <v>2014</v>
      </c>
      <c r="C2527" t="s">
        <v>89</v>
      </c>
      <c r="D2527" t="s">
        <v>103</v>
      </c>
      <c r="E2527" t="s">
        <v>32241</v>
      </c>
      <c r="F2527">
        <v>116</v>
      </c>
    </row>
    <row r="2528" spans="1:6" x14ac:dyDescent="0.25">
      <c r="A2528" t="s">
        <v>101</v>
      </c>
      <c r="B2528">
        <v>2010</v>
      </c>
      <c r="C2528" t="s">
        <v>91</v>
      </c>
      <c r="D2528" t="s">
        <v>38</v>
      </c>
      <c r="E2528" t="s">
        <v>32242</v>
      </c>
      <c r="F2528">
        <v>1</v>
      </c>
    </row>
    <row r="2529" spans="1:6" x14ac:dyDescent="0.25">
      <c r="A2529" t="s">
        <v>101</v>
      </c>
      <c r="B2529">
        <v>2010</v>
      </c>
      <c r="C2529" t="s">
        <v>91</v>
      </c>
      <c r="D2529" t="s">
        <v>102</v>
      </c>
      <c r="E2529" t="s">
        <v>32243</v>
      </c>
      <c r="F2529">
        <v>8</v>
      </c>
    </row>
    <row r="2530" spans="1:6" x14ac:dyDescent="0.25">
      <c r="A2530" t="s">
        <v>101</v>
      </c>
      <c r="B2530">
        <v>2010</v>
      </c>
      <c r="C2530" t="s">
        <v>91</v>
      </c>
      <c r="D2530" t="s">
        <v>107</v>
      </c>
      <c r="E2530" t="s">
        <v>32244</v>
      </c>
      <c r="F2530">
        <v>6</v>
      </c>
    </row>
    <row r="2531" spans="1:6" x14ac:dyDescent="0.25">
      <c r="A2531" t="s">
        <v>101</v>
      </c>
      <c r="B2531">
        <v>2010</v>
      </c>
      <c r="C2531" t="s">
        <v>91</v>
      </c>
      <c r="D2531" t="s">
        <v>39</v>
      </c>
      <c r="E2531" t="s">
        <v>32245</v>
      </c>
      <c r="F2531">
        <v>3</v>
      </c>
    </row>
    <row r="2532" spans="1:6" x14ac:dyDescent="0.25">
      <c r="A2532" t="s">
        <v>101</v>
      </c>
      <c r="B2532">
        <v>2010</v>
      </c>
      <c r="C2532" t="s">
        <v>91</v>
      </c>
      <c r="D2532" t="s">
        <v>103</v>
      </c>
      <c r="E2532" t="s">
        <v>32246</v>
      </c>
      <c r="F2532">
        <v>46</v>
      </c>
    </row>
    <row r="2533" spans="1:6" x14ac:dyDescent="0.25">
      <c r="A2533" t="s">
        <v>101</v>
      </c>
      <c r="B2533">
        <v>2010</v>
      </c>
      <c r="C2533" t="s">
        <v>90</v>
      </c>
      <c r="D2533" t="s">
        <v>38</v>
      </c>
      <c r="E2533" t="s">
        <v>32247</v>
      </c>
      <c r="F2533">
        <v>1</v>
      </c>
    </row>
    <row r="2534" spans="1:6" x14ac:dyDescent="0.25">
      <c r="A2534" t="s">
        <v>101</v>
      </c>
      <c r="B2534">
        <v>2010</v>
      </c>
      <c r="C2534" t="s">
        <v>90</v>
      </c>
      <c r="D2534" t="s">
        <v>40</v>
      </c>
      <c r="E2534" t="s">
        <v>32248</v>
      </c>
      <c r="F2534">
        <v>1</v>
      </c>
    </row>
    <row r="2535" spans="1:6" x14ac:dyDescent="0.25">
      <c r="A2535" t="s">
        <v>101</v>
      </c>
      <c r="B2535">
        <v>2010</v>
      </c>
      <c r="C2535" t="s">
        <v>90</v>
      </c>
      <c r="D2535" t="s">
        <v>102</v>
      </c>
      <c r="E2535" t="s">
        <v>32249</v>
      </c>
      <c r="F2535">
        <v>3</v>
      </c>
    </row>
    <row r="2536" spans="1:6" x14ac:dyDescent="0.25">
      <c r="A2536" t="s">
        <v>101</v>
      </c>
      <c r="B2536">
        <v>2010</v>
      </c>
      <c r="C2536" t="s">
        <v>90</v>
      </c>
      <c r="D2536" t="s">
        <v>107</v>
      </c>
      <c r="E2536" t="s">
        <v>32250</v>
      </c>
      <c r="F2536">
        <v>2</v>
      </c>
    </row>
    <row r="2537" spans="1:6" x14ac:dyDescent="0.25">
      <c r="A2537" t="s">
        <v>101</v>
      </c>
      <c r="B2537">
        <v>2010</v>
      </c>
      <c r="C2537" t="s">
        <v>90</v>
      </c>
      <c r="D2537" t="s">
        <v>39</v>
      </c>
      <c r="E2537" t="s">
        <v>32251</v>
      </c>
      <c r="F2537">
        <v>5</v>
      </c>
    </row>
    <row r="2538" spans="1:6" x14ac:dyDescent="0.25">
      <c r="A2538" t="s">
        <v>101</v>
      </c>
      <c r="B2538">
        <v>2010</v>
      </c>
      <c r="C2538" t="s">
        <v>90</v>
      </c>
      <c r="D2538" t="s">
        <v>103</v>
      </c>
      <c r="E2538" t="s">
        <v>32252</v>
      </c>
      <c r="F2538">
        <v>18</v>
      </c>
    </row>
    <row r="2539" spans="1:6" x14ac:dyDescent="0.25">
      <c r="A2539" t="s">
        <v>101</v>
      </c>
      <c r="B2539">
        <v>2010</v>
      </c>
      <c r="C2539" t="s">
        <v>88</v>
      </c>
      <c r="D2539" t="s">
        <v>102</v>
      </c>
      <c r="E2539" t="s">
        <v>32253</v>
      </c>
      <c r="F2539">
        <v>1</v>
      </c>
    </row>
    <row r="2540" spans="1:6" x14ac:dyDescent="0.25">
      <c r="A2540" t="s">
        <v>101</v>
      </c>
      <c r="B2540">
        <v>2010</v>
      </c>
      <c r="C2540" t="s">
        <v>88</v>
      </c>
      <c r="D2540" t="s">
        <v>39</v>
      </c>
      <c r="E2540" t="s">
        <v>32254</v>
      </c>
      <c r="F2540">
        <v>3</v>
      </c>
    </row>
    <row r="2541" spans="1:6" x14ac:dyDescent="0.25">
      <c r="A2541" t="s">
        <v>101</v>
      </c>
      <c r="B2541">
        <v>2010</v>
      </c>
      <c r="C2541" t="s">
        <v>88</v>
      </c>
      <c r="D2541" t="s">
        <v>103</v>
      </c>
      <c r="E2541" t="s">
        <v>32255</v>
      </c>
      <c r="F2541">
        <v>5</v>
      </c>
    </row>
    <row r="2542" spans="1:6" x14ac:dyDescent="0.25">
      <c r="A2542" t="s">
        <v>101</v>
      </c>
      <c r="B2542">
        <v>2010</v>
      </c>
      <c r="C2542" t="s">
        <v>89</v>
      </c>
      <c r="D2542" t="s">
        <v>38</v>
      </c>
      <c r="E2542" t="s">
        <v>32256</v>
      </c>
      <c r="F2542">
        <v>1</v>
      </c>
    </row>
    <row r="2543" spans="1:6" x14ac:dyDescent="0.25">
      <c r="A2543" t="s">
        <v>101</v>
      </c>
      <c r="B2543">
        <v>2010</v>
      </c>
      <c r="C2543" t="s">
        <v>89</v>
      </c>
      <c r="D2543" t="s">
        <v>102</v>
      </c>
      <c r="E2543" t="s">
        <v>32257</v>
      </c>
      <c r="F2543">
        <v>2</v>
      </c>
    </row>
    <row r="2544" spans="1:6" x14ac:dyDescent="0.25">
      <c r="A2544" t="s">
        <v>101</v>
      </c>
      <c r="B2544">
        <v>2010</v>
      </c>
      <c r="C2544" t="s">
        <v>89</v>
      </c>
      <c r="D2544" t="s">
        <v>107</v>
      </c>
      <c r="E2544" t="s">
        <v>32258</v>
      </c>
      <c r="F2544">
        <v>3</v>
      </c>
    </row>
    <row r="2545" spans="1:6" x14ac:dyDescent="0.25">
      <c r="A2545" t="s">
        <v>101</v>
      </c>
      <c r="B2545">
        <v>2010</v>
      </c>
      <c r="C2545" t="s">
        <v>89</v>
      </c>
      <c r="D2545" t="s">
        <v>39</v>
      </c>
      <c r="E2545" t="s">
        <v>32259</v>
      </c>
      <c r="F2545">
        <v>3</v>
      </c>
    </row>
    <row r="2546" spans="1:6" x14ac:dyDescent="0.25">
      <c r="A2546" t="s">
        <v>101</v>
      </c>
      <c r="B2546">
        <v>2010</v>
      </c>
      <c r="C2546" t="s">
        <v>89</v>
      </c>
      <c r="D2546" t="s">
        <v>103</v>
      </c>
      <c r="E2546" t="s">
        <v>32260</v>
      </c>
      <c r="F2546">
        <v>8</v>
      </c>
    </row>
    <row r="2547" spans="1:6" x14ac:dyDescent="0.25">
      <c r="A2547" t="s">
        <v>101</v>
      </c>
      <c r="B2547">
        <v>2011</v>
      </c>
      <c r="C2547" t="s">
        <v>91</v>
      </c>
      <c r="D2547" t="s">
        <v>102</v>
      </c>
      <c r="E2547" t="s">
        <v>32261</v>
      </c>
      <c r="F2547">
        <v>9</v>
      </c>
    </row>
    <row r="2548" spans="1:6" x14ac:dyDescent="0.25">
      <c r="A2548" t="s">
        <v>101</v>
      </c>
      <c r="B2548">
        <v>2011</v>
      </c>
      <c r="C2548" t="s">
        <v>91</v>
      </c>
      <c r="D2548" t="s">
        <v>107</v>
      </c>
      <c r="E2548" t="s">
        <v>32262</v>
      </c>
      <c r="F2548">
        <v>5</v>
      </c>
    </row>
    <row r="2549" spans="1:6" x14ac:dyDescent="0.25">
      <c r="A2549" t="s">
        <v>101</v>
      </c>
      <c r="B2549">
        <v>2011</v>
      </c>
      <c r="C2549" t="s">
        <v>91</v>
      </c>
      <c r="D2549" t="s">
        <v>39</v>
      </c>
      <c r="E2549" t="s">
        <v>32263</v>
      </c>
      <c r="F2549">
        <v>6</v>
      </c>
    </row>
    <row r="2550" spans="1:6" x14ac:dyDescent="0.25">
      <c r="A2550" t="s">
        <v>101</v>
      </c>
      <c r="B2550">
        <v>2011</v>
      </c>
      <c r="C2550" t="s">
        <v>91</v>
      </c>
      <c r="D2550" t="s">
        <v>103</v>
      </c>
      <c r="E2550" t="s">
        <v>32264</v>
      </c>
      <c r="F2550">
        <v>56</v>
      </c>
    </row>
    <row r="2551" spans="1:6" x14ac:dyDescent="0.25">
      <c r="A2551" t="s">
        <v>101</v>
      </c>
      <c r="B2551">
        <v>2011</v>
      </c>
      <c r="C2551" t="s">
        <v>90</v>
      </c>
      <c r="D2551" t="s">
        <v>38</v>
      </c>
      <c r="E2551" t="s">
        <v>32265</v>
      </c>
      <c r="F2551">
        <v>1</v>
      </c>
    </row>
    <row r="2552" spans="1:6" x14ac:dyDescent="0.25">
      <c r="A2552" t="s">
        <v>101</v>
      </c>
      <c r="B2552">
        <v>2011</v>
      </c>
      <c r="C2552" t="s">
        <v>90</v>
      </c>
      <c r="D2552" t="s">
        <v>102</v>
      </c>
      <c r="E2552" t="s">
        <v>32266</v>
      </c>
      <c r="F2552">
        <v>1</v>
      </c>
    </row>
    <row r="2553" spans="1:6" x14ac:dyDescent="0.25">
      <c r="A2553" t="s">
        <v>101</v>
      </c>
      <c r="B2553">
        <v>2011</v>
      </c>
      <c r="C2553" t="s">
        <v>90</v>
      </c>
      <c r="D2553" t="s">
        <v>39</v>
      </c>
      <c r="E2553" t="s">
        <v>32267</v>
      </c>
      <c r="F2553">
        <v>1</v>
      </c>
    </row>
    <row r="2554" spans="1:6" x14ac:dyDescent="0.25">
      <c r="A2554" t="s">
        <v>101</v>
      </c>
      <c r="B2554">
        <v>2011</v>
      </c>
      <c r="C2554" t="s">
        <v>90</v>
      </c>
      <c r="D2554" t="s">
        <v>103</v>
      </c>
      <c r="E2554" t="s">
        <v>32268</v>
      </c>
      <c r="F2554">
        <v>17</v>
      </c>
    </row>
    <row r="2555" spans="1:6" x14ac:dyDescent="0.25">
      <c r="A2555" t="s">
        <v>101</v>
      </c>
      <c r="B2555">
        <v>2011</v>
      </c>
      <c r="C2555" t="s">
        <v>88</v>
      </c>
      <c r="D2555" t="s">
        <v>39</v>
      </c>
      <c r="E2555" t="s">
        <v>32269</v>
      </c>
      <c r="F2555">
        <v>5</v>
      </c>
    </row>
    <row r="2556" spans="1:6" x14ac:dyDescent="0.25">
      <c r="A2556" t="s">
        <v>101</v>
      </c>
      <c r="B2556">
        <v>2011</v>
      </c>
      <c r="C2556" t="s">
        <v>88</v>
      </c>
      <c r="D2556" t="s">
        <v>103</v>
      </c>
      <c r="E2556" t="s">
        <v>32270</v>
      </c>
      <c r="F2556">
        <v>9</v>
      </c>
    </row>
    <row r="2557" spans="1:6" x14ac:dyDescent="0.25">
      <c r="A2557" t="s">
        <v>101</v>
      </c>
      <c r="B2557">
        <v>2011</v>
      </c>
      <c r="C2557" t="s">
        <v>89</v>
      </c>
      <c r="D2557" t="s">
        <v>102</v>
      </c>
      <c r="E2557" t="s">
        <v>32271</v>
      </c>
      <c r="F2557">
        <v>1</v>
      </c>
    </row>
    <row r="2558" spans="1:6" x14ac:dyDescent="0.25">
      <c r="A2558" t="s">
        <v>101</v>
      </c>
      <c r="B2558">
        <v>2011</v>
      </c>
      <c r="C2558" t="s">
        <v>89</v>
      </c>
      <c r="D2558" t="s">
        <v>107</v>
      </c>
      <c r="E2558" t="s">
        <v>32272</v>
      </c>
      <c r="F2558">
        <v>2</v>
      </c>
    </row>
    <row r="2559" spans="1:6" x14ac:dyDescent="0.25">
      <c r="A2559" t="s">
        <v>101</v>
      </c>
      <c r="B2559">
        <v>2011</v>
      </c>
      <c r="C2559" t="s">
        <v>89</v>
      </c>
      <c r="D2559" t="s">
        <v>39</v>
      </c>
      <c r="E2559" t="s">
        <v>32273</v>
      </c>
      <c r="F2559">
        <v>3</v>
      </c>
    </row>
    <row r="2560" spans="1:6" x14ac:dyDescent="0.25">
      <c r="A2560" t="s">
        <v>101</v>
      </c>
      <c r="B2560">
        <v>2011</v>
      </c>
      <c r="C2560" t="s">
        <v>89</v>
      </c>
      <c r="D2560" t="s">
        <v>103</v>
      </c>
      <c r="E2560" t="s">
        <v>32274</v>
      </c>
      <c r="F2560">
        <v>15</v>
      </c>
    </row>
    <row r="2561" spans="1:6" x14ac:dyDescent="0.25">
      <c r="A2561" t="s">
        <v>101</v>
      </c>
      <c r="B2561">
        <v>2012</v>
      </c>
      <c r="C2561" t="s">
        <v>91</v>
      </c>
      <c r="D2561" t="s">
        <v>38</v>
      </c>
      <c r="E2561" t="s">
        <v>32275</v>
      </c>
      <c r="F2561">
        <v>2</v>
      </c>
    </row>
    <row r="2562" spans="1:6" x14ac:dyDescent="0.25">
      <c r="A2562" t="s">
        <v>101</v>
      </c>
      <c r="B2562">
        <v>2012</v>
      </c>
      <c r="C2562" t="s">
        <v>91</v>
      </c>
      <c r="D2562" t="s">
        <v>102</v>
      </c>
      <c r="E2562" t="s">
        <v>32276</v>
      </c>
      <c r="F2562">
        <v>5</v>
      </c>
    </row>
    <row r="2563" spans="1:6" x14ac:dyDescent="0.25">
      <c r="A2563" t="s">
        <v>101</v>
      </c>
      <c r="B2563">
        <v>2012</v>
      </c>
      <c r="C2563" t="s">
        <v>91</v>
      </c>
      <c r="D2563" t="s">
        <v>107</v>
      </c>
      <c r="E2563" t="s">
        <v>32277</v>
      </c>
      <c r="F2563">
        <v>6</v>
      </c>
    </row>
    <row r="2564" spans="1:6" x14ac:dyDescent="0.25">
      <c r="A2564" t="s">
        <v>101</v>
      </c>
      <c r="B2564">
        <v>2012</v>
      </c>
      <c r="C2564" t="s">
        <v>91</v>
      </c>
      <c r="D2564" t="s">
        <v>39</v>
      </c>
      <c r="E2564" t="s">
        <v>32278</v>
      </c>
      <c r="F2564">
        <v>9</v>
      </c>
    </row>
    <row r="2565" spans="1:6" x14ac:dyDescent="0.25">
      <c r="A2565" t="s">
        <v>101</v>
      </c>
      <c r="B2565">
        <v>2012</v>
      </c>
      <c r="C2565" t="s">
        <v>91</v>
      </c>
      <c r="D2565" t="s">
        <v>103</v>
      </c>
      <c r="E2565" t="s">
        <v>32279</v>
      </c>
      <c r="F2565">
        <v>54</v>
      </c>
    </row>
    <row r="2566" spans="1:6" x14ac:dyDescent="0.25">
      <c r="A2566" t="s">
        <v>101</v>
      </c>
      <c r="B2566">
        <v>2012</v>
      </c>
      <c r="C2566" t="s">
        <v>90</v>
      </c>
      <c r="D2566" t="s">
        <v>102</v>
      </c>
      <c r="E2566" t="s">
        <v>32280</v>
      </c>
      <c r="F2566">
        <v>1</v>
      </c>
    </row>
    <row r="2567" spans="1:6" x14ac:dyDescent="0.25">
      <c r="A2567" t="s">
        <v>101</v>
      </c>
      <c r="B2567">
        <v>2012</v>
      </c>
      <c r="C2567" t="s">
        <v>90</v>
      </c>
      <c r="D2567" t="s">
        <v>107</v>
      </c>
      <c r="E2567" t="s">
        <v>32281</v>
      </c>
      <c r="F2567">
        <v>1</v>
      </c>
    </row>
    <row r="2568" spans="1:6" x14ac:dyDescent="0.25">
      <c r="A2568" t="s">
        <v>101</v>
      </c>
      <c r="B2568">
        <v>2012</v>
      </c>
      <c r="C2568" t="s">
        <v>90</v>
      </c>
      <c r="D2568" t="s">
        <v>39</v>
      </c>
      <c r="E2568" t="s">
        <v>32282</v>
      </c>
      <c r="F2568">
        <v>6</v>
      </c>
    </row>
    <row r="2569" spans="1:6" x14ac:dyDescent="0.25">
      <c r="A2569" t="s">
        <v>101</v>
      </c>
      <c r="B2569">
        <v>2012</v>
      </c>
      <c r="C2569" t="s">
        <v>90</v>
      </c>
      <c r="D2569" t="s">
        <v>103</v>
      </c>
      <c r="E2569" t="s">
        <v>32283</v>
      </c>
      <c r="F2569">
        <v>22</v>
      </c>
    </row>
    <row r="2570" spans="1:6" x14ac:dyDescent="0.25">
      <c r="A2570" t="s">
        <v>101</v>
      </c>
      <c r="B2570">
        <v>2012</v>
      </c>
      <c r="C2570" t="s">
        <v>88</v>
      </c>
      <c r="D2570" t="s">
        <v>102</v>
      </c>
      <c r="E2570" t="s">
        <v>32284</v>
      </c>
      <c r="F2570">
        <v>1</v>
      </c>
    </row>
    <row r="2571" spans="1:6" x14ac:dyDescent="0.25">
      <c r="A2571" t="s">
        <v>101</v>
      </c>
      <c r="B2571">
        <v>2012</v>
      </c>
      <c r="C2571" t="s">
        <v>88</v>
      </c>
      <c r="D2571" t="s">
        <v>39</v>
      </c>
      <c r="E2571" t="s">
        <v>32285</v>
      </c>
      <c r="F2571">
        <v>4</v>
      </c>
    </row>
    <row r="2572" spans="1:6" x14ac:dyDescent="0.25">
      <c r="A2572" t="s">
        <v>101</v>
      </c>
      <c r="B2572">
        <v>2012</v>
      </c>
      <c r="C2572" t="s">
        <v>88</v>
      </c>
      <c r="D2572" t="s">
        <v>103</v>
      </c>
      <c r="E2572" t="s">
        <v>32286</v>
      </c>
      <c r="F2572">
        <v>10</v>
      </c>
    </row>
    <row r="2573" spans="1:6" x14ac:dyDescent="0.25">
      <c r="A2573" t="s">
        <v>101</v>
      </c>
      <c r="B2573">
        <v>2012</v>
      </c>
      <c r="C2573" t="s">
        <v>89</v>
      </c>
      <c r="D2573" t="s">
        <v>102</v>
      </c>
      <c r="E2573" t="s">
        <v>32287</v>
      </c>
      <c r="F2573">
        <v>4</v>
      </c>
    </row>
    <row r="2574" spans="1:6" x14ac:dyDescent="0.25">
      <c r="A2574" t="s">
        <v>101</v>
      </c>
      <c r="B2574">
        <v>2012</v>
      </c>
      <c r="C2574" t="s">
        <v>89</v>
      </c>
      <c r="D2574" t="s">
        <v>107</v>
      </c>
      <c r="E2574" t="s">
        <v>32288</v>
      </c>
      <c r="F2574">
        <v>2</v>
      </c>
    </row>
    <row r="2575" spans="1:6" x14ac:dyDescent="0.25">
      <c r="A2575" t="s">
        <v>101</v>
      </c>
      <c r="B2575">
        <v>2012</v>
      </c>
      <c r="C2575" t="s">
        <v>89</v>
      </c>
      <c r="D2575" t="s">
        <v>39</v>
      </c>
      <c r="E2575" t="s">
        <v>32289</v>
      </c>
      <c r="F2575">
        <v>2</v>
      </c>
    </row>
    <row r="2576" spans="1:6" x14ac:dyDescent="0.25">
      <c r="A2576" t="s">
        <v>101</v>
      </c>
      <c r="B2576">
        <v>2012</v>
      </c>
      <c r="C2576" t="s">
        <v>89</v>
      </c>
      <c r="D2576" t="s">
        <v>103</v>
      </c>
      <c r="E2576" t="s">
        <v>32290</v>
      </c>
      <c r="F2576">
        <v>10</v>
      </c>
    </row>
    <row r="2577" spans="1:6" x14ac:dyDescent="0.25">
      <c r="A2577" t="s">
        <v>101</v>
      </c>
      <c r="B2577">
        <v>2013</v>
      </c>
      <c r="C2577" t="s">
        <v>91</v>
      </c>
      <c r="D2577" t="s">
        <v>38</v>
      </c>
      <c r="E2577" t="s">
        <v>32291</v>
      </c>
      <c r="F2577">
        <v>2</v>
      </c>
    </row>
    <row r="2578" spans="1:6" x14ac:dyDescent="0.25">
      <c r="A2578" t="s">
        <v>101</v>
      </c>
      <c r="B2578">
        <v>2013</v>
      </c>
      <c r="C2578" t="s">
        <v>91</v>
      </c>
      <c r="D2578" t="s">
        <v>102</v>
      </c>
      <c r="E2578" t="s">
        <v>32292</v>
      </c>
      <c r="F2578">
        <v>5</v>
      </c>
    </row>
    <row r="2579" spans="1:6" x14ac:dyDescent="0.25">
      <c r="A2579" t="s">
        <v>101</v>
      </c>
      <c r="B2579">
        <v>2013</v>
      </c>
      <c r="C2579" t="s">
        <v>91</v>
      </c>
      <c r="D2579" t="s">
        <v>107</v>
      </c>
      <c r="E2579" t="s">
        <v>32293</v>
      </c>
      <c r="F2579">
        <v>3</v>
      </c>
    </row>
    <row r="2580" spans="1:6" x14ac:dyDescent="0.25">
      <c r="A2580" t="s">
        <v>101</v>
      </c>
      <c r="B2580">
        <v>2013</v>
      </c>
      <c r="C2580" t="s">
        <v>91</v>
      </c>
      <c r="D2580" t="s">
        <v>39</v>
      </c>
      <c r="E2580" t="s">
        <v>32294</v>
      </c>
      <c r="F2580">
        <v>4</v>
      </c>
    </row>
    <row r="2581" spans="1:6" x14ac:dyDescent="0.25">
      <c r="A2581" t="s">
        <v>101</v>
      </c>
      <c r="B2581">
        <v>2013</v>
      </c>
      <c r="C2581" t="s">
        <v>91</v>
      </c>
      <c r="D2581" t="s">
        <v>103</v>
      </c>
      <c r="E2581" t="s">
        <v>32295</v>
      </c>
      <c r="F2581">
        <v>54</v>
      </c>
    </row>
    <row r="2582" spans="1:6" x14ac:dyDescent="0.25">
      <c r="A2582" t="s">
        <v>101</v>
      </c>
      <c r="B2582">
        <v>2013</v>
      </c>
      <c r="C2582" t="s">
        <v>90</v>
      </c>
      <c r="D2582" t="s">
        <v>102</v>
      </c>
      <c r="E2582" t="s">
        <v>32296</v>
      </c>
      <c r="F2582">
        <v>2</v>
      </c>
    </row>
    <row r="2583" spans="1:6" x14ac:dyDescent="0.25">
      <c r="A2583" t="s">
        <v>101</v>
      </c>
      <c r="B2583">
        <v>2013</v>
      </c>
      <c r="C2583" t="s">
        <v>90</v>
      </c>
      <c r="D2583" t="s">
        <v>107</v>
      </c>
      <c r="E2583" t="s">
        <v>32297</v>
      </c>
      <c r="F2583">
        <v>1</v>
      </c>
    </row>
    <row r="2584" spans="1:6" x14ac:dyDescent="0.25">
      <c r="A2584" t="s">
        <v>101</v>
      </c>
      <c r="B2584">
        <v>2013</v>
      </c>
      <c r="C2584" t="s">
        <v>90</v>
      </c>
      <c r="D2584" t="s">
        <v>39</v>
      </c>
      <c r="E2584" t="s">
        <v>32298</v>
      </c>
      <c r="F2584">
        <v>2</v>
      </c>
    </row>
    <row r="2585" spans="1:6" x14ac:dyDescent="0.25">
      <c r="A2585" t="s">
        <v>101</v>
      </c>
      <c r="B2585">
        <v>2013</v>
      </c>
      <c r="C2585" t="s">
        <v>90</v>
      </c>
      <c r="D2585" t="s">
        <v>103</v>
      </c>
      <c r="E2585" t="s">
        <v>32299</v>
      </c>
      <c r="F2585">
        <v>17</v>
      </c>
    </row>
    <row r="2586" spans="1:6" x14ac:dyDescent="0.25">
      <c r="A2586" t="s">
        <v>101</v>
      </c>
      <c r="B2586">
        <v>2013</v>
      </c>
      <c r="C2586" t="s">
        <v>88</v>
      </c>
      <c r="D2586" t="s">
        <v>102</v>
      </c>
      <c r="E2586" t="s">
        <v>32300</v>
      </c>
      <c r="F2586">
        <v>1</v>
      </c>
    </row>
    <row r="2587" spans="1:6" x14ac:dyDescent="0.25">
      <c r="A2587" t="s">
        <v>101</v>
      </c>
      <c r="B2587">
        <v>2013</v>
      </c>
      <c r="C2587" t="s">
        <v>88</v>
      </c>
      <c r="D2587" t="s">
        <v>39</v>
      </c>
      <c r="E2587" t="s">
        <v>32301</v>
      </c>
      <c r="F2587">
        <v>3</v>
      </c>
    </row>
    <row r="2588" spans="1:6" x14ac:dyDescent="0.25">
      <c r="A2588" t="s">
        <v>101</v>
      </c>
      <c r="B2588">
        <v>2013</v>
      </c>
      <c r="C2588" t="s">
        <v>88</v>
      </c>
      <c r="D2588" t="s">
        <v>103</v>
      </c>
      <c r="E2588" t="s">
        <v>32302</v>
      </c>
      <c r="F2588">
        <v>6</v>
      </c>
    </row>
    <row r="2589" spans="1:6" x14ac:dyDescent="0.25">
      <c r="A2589" t="s">
        <v>101</v>
      </c>
      <c r="B2589">
        <v>2013</v>
      </c>
      <c r="C2589" t="s">
        <v>89</v>
      </c>
      <c r="D2589" t="s">
        <v>102</v>
      </c>
      <c r="E2589" t="s">
        <v>32303</v>
      </c>
      <c r="F2589">
        <v>1</v>
      </c>
    </row>
    <row r="2590" spans="1:6" x14ac:dyDescent="0.25">
      <c r="A2590" t="s">
        <v>101</v>
      </c>
      <c r="B2590">
        <v>2013</v>
      </c>
      <c r="C2590" t="s">
        <v>89</v>
      </c>
      <c r="D2590" t="s">
        <v>39</v>
      </c>
      <c r="E2590" t="s">
        <v>32304</v>
      </c>
      <c r="F2590">
        <v>3</v>
      </c>
    </row>
    <row r="2591" spans="1:6" x14ac:dyDescent="0.25">
      <c r="A2591" t="s">
        <v>101</v>
      </c>
      <c r="B2591">
        <v>2013</v>
      </c>
      <c r="C2591" t="s">
        <v>89</v>
      </c>
      <c r="D2591" t="s">
        <v>103</v>
      </c>
      <c r="E2591" t="s">
        <v>32305</v>
      </c>
      <c r="F2591">
        <v>18</v>
      </c>
    </row>
    <row r="2592" spans="1:6" x14ac:dyDescent="0.25">
      <c r="A2592" t="s">
        <v>101</v>
      </c>
      <c r="B2592">
        <v>2014</v>
      </c>
      <c r="C2592" t="s">
        <v>91</v>
      </c>
      <c r="D2592" t="s">
        <v>38</v>
      </c>
      <c r="E2592" t="s">
        <v>32306</v>
      </c>
      <c r="F2592">
        <v>4</v>
      </c>
    </row>
    <row r="2593" spans="1:6" x14ac:dyDescent="0.25">
      <c r="A2593" t="s">
        <v>101</v>
      </c>
      <c r="B2593">
        <v>2014</v>
      </c>
      <c r="C2593" t="s">
        <v>91</v>
      </c>
      <c r="D2593" t="s">
        <v>102</v>
      </c>
      <c r="E2593" t="s">
        <v>32307</v>
      </c>
      <c r="F2593">
        <v>9</v>
      </c>
    </row>
    <row r="2594" spans="1:6" x14ac:dyDescent="0.25">
      <c r="A2594" t="s">
        <v>101</v>
      </c>
      <c r="B2594">
        <v>2014</v>
      </c>
      <c r="C2594" t="s">
        <v>91</v>
      </c>
      <c r="D2594" t="s">
        <v>107</v>
      </c>
      <c r="E2594" t="s">
        <v>32308</v>
      </c>
      <c r="F2594">
        <v>6</v>
      </c>
    </row>
    <row r="2595" spans="1:6" x14ac:dyDescent="0.25">
      <c r="A2595" t="s">
        <v>101</v>
      </c>
      <c r="B2595">
        <v>2014</v>
      </c>
      <c r="C2595" t="s">
        <v>91</v>
      </c>
      <c r="D2595" t="s">
        <v>39</v>
      </c>
      <c r="E2595" t="s">
        <v>32309</v>
      </c>
      <c r="F2595">
        <v>8</v>
      </c>
    </row>
    <row r="2596" spans="1:6" x14ac:dyDescent="0.25">
      <c r="A2596" t="s">
        <v>101</v>
      </c>
      <c r="B2596">
        <v>2014</v>
      </c>
      <c r="C2596" t="s">
        <v>91</v>
      </c>
      <c r="D2596" t="s">
        <v>103</v>
      </c>
      <c r="E2596" t="s">
        <v>32310</v>
      </c>
      <c r="F2596">
        <v>53</v>
      </c>
    </row>
    <row r="2597" spans="1:6" x14ac:dyDescent="0.25">
      <c r="A2597" t="s">
        <v>101</v>
      </c>
      <c r="B2597">
        <v>2014</v>
      </c>
      <c r="C2597" t="s">
        <v>90</v>
      </c>
      <c r="D2597" t="s">
        <v>38</v>
      </c>
      <c r="E2597" t="s">
        <v>32311</v>
      </c>
      <c r="F2597">
        <v>2</v>
      </c>
    </row>
    <row r="2598" spans="1:6" x14ac:dyDescent="0.25">
      <c r="A2598" t="s">
        <v>101</v>
      </c>
      <c r="B2598">
        <v>2014</v>
      </c>
      <c r="C2598" t="s">
        <v>90</v>
      </c>
      <c r="D2598" t="s">
        <v>102</v>
      </c>
      <c r="E2598" t="s">
        <v>32312</v>
      </c>
      <c r="F2598">
        <v>4</v>
      </c>
    </row>
    <row r="2599" spans="1:6" x14ac:dyDescent="0.25">
      <c r="A2599" t="s">
        <v>101</v>
      </c>
      <c r="B2599">
        <v>2014</v>
      </c>
      <c r="C2599" t="s">
        <v>90</v>
      </c>
      <c r="D2599" t="s">
        <v>107</v>
      </c>
      <c r="E2599" t="s">
        <v>32313</v>
      </c>
      <c r="F2599">
        <v>1</v>
      </c>
    </row>
    <row r="2600" spans="1:6" x14ac:dyDescent="0.25">
      <c r="A2600" t="s">
        <v>101</v>
      </c>
      <c r="B2600">
        <v>2014</v>
      </c>
      <c r="C2600" t="s">
        <v>90</v>
      </c>
      <c r="D2600" t="s">
        <v>39</v>
      </c>
      <c r="E2600" t="s">
        <v>32314</v>
      </c>
      <c r="F2600">
        <v>2</v>
      </c>
    </row>
    <row r="2601" spans="1:6" x14ac:dyDescent="0.25">
      <c r="A2601" t="s">
        <v>101</v>
      </c>
      <c r="B2601">
        <v>2014</v>
      </c>
      <c r="C2601" t="s">
        <v>90</v>
      </c>
      <c r="D2601" t="s">
        <v>103</v>
      </c>
      <c r="E2601" t="s">
        <v>32315</v>
      </c>
      <c r="F2601">
        <v>16</v>
      </c>
    </row>
    <row r="2602" spans="1:6" x14ac:dyDescent="0.25">
      <c r="A2602" t="s">
        <v>101</v>
      </c>
      <c r="B2602">
        <v>2014</v>
      </c>
      <c r="C2602" t="s">
        <v>88</v>
      </c>
      <c r="D2602" t="s">
        <v>102</v>
      </c>
      <c r="E2602" t="s">
        <v>32316</v>
      </c>
      <c r="F2602">
        <v>2</v>
      </c>
    </row>
    <row r="2603" spans="1:6" x14ac:dyDescent="0.25">
      <c r="A2603" t="s">
        <v>101</v>
      </c>
      <c r="B2603">
        <v>2014</v>
      </c>
      <c r="C2603" t="s">
        <v>88</v>
      </c>
      <c r="D2603" t="s">
        <v>39</v>
      </c>
      <c r="E2603" t="s">
        <v>32317</v>
      </c>
      <c r="F2603">
        <v>5</v>
      </c>
    </row>
    <row r="2604" spans="1:6" x14ac:dyDescent="0.25">
      <c r="A2604" t="s">
        <v>101</v>
      </c>
      <c r="B2604">
        <v>2014</v>
      </c>
      <c r="C2604" t="s">
        <v>88</v>
      </c>
      <c r="D2604" t="s">
        <v>103</v>
      </c>
      <c r="E2604" t="s">
        <v>32318</v>
      </c>
      <c r="F2604">
        <v>3</v>
      </c>
    </row>
    <row r="2605" spans="1:6" x14ac:dyDescent="0.25">
      <c r="A2605" t="s">
        <v>101</v>
      </c>
      <c r="B2605">
        <v>2014</v>
      </c>
      <c r="C2605" t="s">
        <v>89</v>
      </c>
      <c r="D2605" t="s">
        <v>102</v>
      </c>
      <c r="E2605" t="s">
        <v>32319</v>
      </c>
      <c r="F2605">
        <v>2</v>
      </c>
    </row>
    <row r="2606" spans="1:6" x14ac:dyDescent="0.25">
      <c r="A2606" t="s">
        <v>101</v>
      </c>
      <c r="B2606">
        <v>2014</v>
      </c>
      <c r="C2606" t="s">
        <v>89</v>
      </c>
      <c r="D2606" t="s">
        <v>107</v>
      </c>
      <c r="E2606" t="s">
        <v>32320</v>
      </c>
      <c r="F2606">
        <v>1</v>
      </c>
    </row>
    <row r="2607" spans="1:6" x14ac:dyDescent="0.25">
      <c r="A2607" t="s">
        <v>101</v>
      </c>
      <c r="B2607">
        <v>2014</v>
      </c>
      <c r="C2607" t="s">
        <v>89</v>
      </c>
      <c r="D2607" t="s">
        <v>39</v>
      </c>
      <c r="E2607" t="s">
        <v>32321</v>
      </c>
      <c r="F2607">
        <v>3</v>
      </c>
    </row>
    <row r="2608" spans="1:6" x14ac:dyDescent="0.25">
      <c r="A2608" t="s">
        <v>101</v>
      </c>
      <c r="B2608">
        <v>2014</v>
      </c>
      <c r="C2608" t="s">
        <v>89</v>
      </c>
      <c r="D2608" t="s">
        <v>103</v>
      </c>
      <c r="E2608" t="s">
        <v>32322</v>
      </c>
      <c r="F2608">
        <v>12</v>
      </c>
    </row>
    <row r="2609" spans="1:6" x14ac:dyDescent="0.25">
      <c r="A2609" t="s">
        <v>58</v>
      </c>
      <c r="B2609">
        <v>2010</v>
      </c>
      <c r="C2609" t="s">
        <v>91</v>
      </c>
      <c r="D2609" t="s">
        <v>38</v>
      </c>
      <c r="E2609" t="s">
        <v>32323</v>
      </c>
      <c r="F2609">
        <v>19</v>
      </c>
    </row>
    <row r="2610" spans="1:6" x14ac:dyDescent="0.25">
      <c r="A2610" t="s">
        <v>58</v>
      </c>
      <c r="B2610">
        <v>2010</v>
      </c>
      <c r="C2610" t="s">
        <v>91</v>
      </c>
      <c r="D2610" t="s">
        <v>40</v>
      </c>
      <c r="E2610" t="s">
        <v>32324</v>
      </c>
      <c r="F2610">
        <v>4</v>
      </c>
    </row>
    <row r="2611" spans="1:6" x14ac:dyDescent="0.25">
      <c r="A2611" t="s">
        <v>58</v>
      </c>
      <c r="B2611">
        <v>2010</v>
      </c>
      <c r="C2611" t="s">
        <v>91</v>
      </c>
      <c r="D2611" t="s">
        <v>102</v>
      </c>
      <c r="E2611" t="s">
        <v>32325</v>
      </c>
      <c r="F2611">
        <v>46</v>
      </c>
    </row>
    <row r="2612" spans="1:6" x14ac:dyDescent="0.25">
      <c r="A2612" t="s">
        <v>58</v>
      </c>
      <c r="B2612">
        <v>2010</v>
      </c>
      <c r="C2612" t="s">
        <v>91</v>
      </c>
      <c r="D2612" t="s">
        <v>107</v>
      </c>
      <c r="E2612" t="s">
        <v>32326</v>
      </c>
      <c r="F2612">
        <v>71</v>
      </c>
    </row>
    <row r="2613" spans="1:6" x14ac:dyDescent="0.25">
      <c r="A2613" t="s">
        <v>58</v>
      </c>
      <c r="B2613">
        <v>2010</v>
      </c>
      <c r="C2613" t="s">
        <v>91</v>
      </c>
      <c r="D2613" t="s">
        <v>39</v>
      </c>
      <c r="E2613" t="s">
        <v>32327</v>
      </c>
      <c r="F2613">
        <v>148</v>
      </c>
    </row>
    <row r="2614" spans="1:6" x14ac:dyDescent="0.25">
      <c r="A2614" t="s">
        <v>58</v>
      </c>
      <c r="B2614">
        <v>2010</v>
      </c>
      <c r="C2614" t="s">
        <v>91</v>
      </c>
      <c r="D2614" t="s">
        <v>103</v>
      </c>
      <c r="E2614" t="s">
        <v>32328</v>
      </c>
      <c r="F2614">
        <v>454</v>
      </c>
    </row>
    <row r="2615" spans="1:6" x14ac:dyDescent="0.25">
      <c r="A2615" t="s">
        <v>58</v>
      </c>
      <c r="B2615">
        <v>2010</v>
      </c>
      <c r="C2615" t="s">
        <v>90</v>
      </c>
      <c r="D2615" t="s">
        <v>38</v>
      </c>
      <c r="E2615" t="s">
        <v>32329</v>
      </c>
      <c r="F2615">
        <v>10</v>
      </c>
    </row>
    <row r="2616" spans="1:6" x14ac:dyDescent="0.25">
      <c r="A2616" t="s">
        <v>58</v>
      </c>
      <c r="B2616">
        <v>2010</v>
      </c>
      <c r="C2616" t="s">
        <v>90</v>
      </c>
      <c r="D2616" t="s">
        <v>40</v>
      </c>
      <c r="E2616" t="s">
        <v>32330</v>
      </c>
      <c r="F2616">
        <v>2</v>
      </c>
    </row>
    <row r="2617" spans="1:6" x14ac:dyDescent="0.25">
      <c r="A2617" t="s">
        <v>58</v>
      </c>
      <c r="B2617">
        <v>2010</v>
      </c>
      <c r="C2617" t="s">
        <v>90</v>
      </c>
      <c r="D2617" t="s">
        <v>102</v>
      </c>
      <c r="E2617" t="s">
        <v>32331</v>
      </c>
      <c r="F2617">
        <v>25</v>
      </c>
    </row>
    <row r="2618" spans="1:6" x14ac:dyDescent="0.25">
      <c r="A2618" t="s">
        <v>58</v>
      </c>
      <c r="B2618">
        <v>2010</v>
      </c>
      <c r="C2618" t="s">
        <v>90</v>
      </c>
      <c r="D2618" t="s">
        <v>107</v>
      </c>
      <c r="E2618" t="s">
        <v>32332</v>
      </c>
      <c r="F2618">
        <v>44</v>
      </c>
    </row>
    <row r="2619" spans="1:6" x14ac:dyDescent="0.25">
      <c r="A2619" t="s">
        <v>58</v>
      </c>
      <c r="B2619">
        <v>2010</v>
      </c>
      <c r="C2619" t="s">
        <v>90</v>
      </c>
      <c r="D2619" t="s">
        <v>39</v>
      </c>
      <c r="E2619" t="s">
        <v>32333</v>
      </c>
      <c r="F2619">
        <v>60</v>
      </c>
    </row>
    <row r="2620" spans="1:6" x14ac:dyDescent="0.25">
      <c r="A2620" t="s">
        <v>58</v>
      </c>
      <c r="B2620">
        <v>2010</v>
      </c>
      <c r="C2620" t="s">
        <v>90</v>
      </c>
      <c r="D2620" t="s">
        <v>103</v>
      </c>
      <c r="E2620" t="s">
        <v>32334</v>
      </c>
      <c r="F2620">
        <v>217</v>
      </c>
    </row>
    <row r="2621" spans="1:6" x14ac:dyDescent="0.25">
      <c r="A2621" t="s">
        <v>58</v>
      </c>
      <c r="B2621">
        <v>2010</v>
      </c>
      <c r="C2621" t="s">
        <v>88</v>
      </c>
      <c r="D2621" t="s">
        <v>38</v>
      </c>
      <c r="E2621" t="s">
        <v>32335</v>
      </c>
      <c r="F2621">
        <v>8</v>
      </c>
    </row>
    <row r="2622" spans="1:6" x14ac:dyDescent="0.25">
      <c r="A2622" t="s">
        <v>58</v>
      </c>
      <c r="B2622">
        <v>2010</v>
      </c>
      <c r="C2622" t="s">
        <v>88</v>
      </c>
      <c r="D2622" t="s">
        <v>40</v>
      </c>
      <c r="E2622" t="s">
        <v>32336</v>
      </c>
      <c r="F2622">
        <v>1</v>
      </c>
    </row>
    <row r="2623" spans="1:6" x14ac:dyDescent="0.25">
      <c r="A2623" t="s">
        <v>58</v>
      </c>
      <c r="B2623">
        <v>2010</v>
      </c>
      <c r="C2623" t="s">
        <v>88</v>
      </c>
      <c r="D2623" t="s">
        <v>102</v>
      </c>
      <c r="E2623" t="s">
        <v>32337</v>
      </c>
      <c r="F2623">
        <v>20</v>
      </c>
    </row>
    <row r="2624" spans="1:6" x14ac:dyDescent="0.25">
      <c r="A2624" t="s">
        <v>58</v>
      </c>
      <c r="B2624">
        <v>2010</v>
      </c>
      <c r="C2624" t="s">
        <v>88</v>
      </c>
      <c r="D2624" t="s">
        <v>107</v>
      </c>
      <c r="E2624" t="s">
        <v>32338</v>
      </c>
      <c r="F2624">
        <v>17</v>
      </c>
    </row>
    <row r="2625" spans="1:6" x14ac:dyDescent="0.25">
      <c r="A2625" t="s">
        <v>58</v>
      </c>
      <c r="B2625">
        <v>2010</v>
      </c>
      <c r="C2625" t="s">
        <v>88</v>
      </c>
      <c r="D2625" t="s">
        <v>39</v>
      </c>
      <c r="E2625" t="s">
        <v>32339</v>
      </c>
      <c r="F2625">
        <v>28</v>
      </c>
    </row>
    <row r="2626" spans="1:6" x14ac:dyDescent="0.25">
      <c r="A2626" t="s">
        <v>58</v>
      </c>
      <c r="B2626">
        <v>2010</v>
      </c>
      <c r="C2626" t="s">
        <v>88</v>
      </c>
      <c r="D2626" t="s">
        <v>103</v>
      </c>
      <c r="E2626" t="s">
        <v>32340</v>
      </c>
      <c r="F2626">
        <v>65</v>
      </c>
    </row>
    <row r="2627" spans="1:6" x14ac:dyDescent="0.25">
      <c r="A2627" t="s">
        <v>58</v>
      </c>
      <c r="B2627">
        <v>2010</v>
      </c>
      <c r="C2627" t="s">
        <v>89</v>
      </c>
      <c r="D2627" t="s">
        <v>38</v>
      </c>
      <c r="E2627" t="s">
        <v>32341</v>
      </c>
      <c r="F2627">
        <v>9</v>
      </c>
    </row>
    <row r="2628" spans="1:6" x14ac:dyDescent="0.25">
      <c r="A2628" t="s">
        <v>58</v>
      </c>
      <c r="B2628">
        <v>2010</v>
      </c>
      <c r="C2628" t="s">
        <v>89</v>
      </c>
      <c r="D2628" t="s">
        <v>40</v>
      </c>
      <c r="E2628" t="s">
        <v>32342</v>
      </c>
      <c r="F2628">
        <v>2</v>
      </c>
    </row>
    <row r="2629" spans="1:6" x14ac:dyDescent="0.25">
      <c r="A2629" t="s">
        <v>58</v>
      </c>
      <c r="B2629">
        <v>2010</v>
      </c>
      <c r="C2629" t="s">
        <v>89</v>
      </c>
      <c r="D2629" t="s">
        <v>102</v>
      </c>
      <c r="E2629" t="s">
        <v>32343</v>
      </c>
      <c r="F2629">
        <v>15</v>
      </c>
    </row>
    <row r="2630" spans="1:6" x14ac:dyDescent="0.25">
      <c r="A2630" t="s">
        <v>58</v>
      </c>
      <c r="B2630">
        <v>2010</v>
      </c>
      <c r="C2630" t="s">
        <v>89</v>
      </c>
      <c r="D2630" t="s">
        <v>107</v>
      </c>
      <c r="E2630" t="s">
        <v>32344</v>
      </c>
      <c r="F2630">
        <v>26</v>
      </c>
    </row>
    <row r="2631" spans="1:6" x14ac:dyDescent="0.25">
      <c r="A2631" t="s">
        <v>58</v>
      </c>
      <c r="B2631">
        <v>2010</v>
      </c>
      <c r="C2631" t="s">
        <v>89</v>
      </c>
      <c r="D2631" t="s">
        <v>39</v>
      </c>
      <c r="E2631" t="s">
        <v>32345</v>
      </c>
      <c r="F2631">
        <v>31</v>
      </c>
    </row>
    <row r="2632" spans="1:6" x14ac:dyDescent="0.25">
      <c r="A2632" t="s">
        <v>58</v>
      </c>
      <c r="B2632">
        <v>2010</v>
      </c>
      <c r="C2632" t="s">
        <v>89</v>
      </c>
      <c r="D2632" t="s">
        <v>103</v>
      </c>
      <c r="E2632" t="s">
        <v>32346</v>
      </c>
      <c r="F2632">
        <v>141</v>
      </c>
    </row>
    <row r="2633" spans="1:6" x14ac:dyDescent="0.25">
      <c r="A2633" t="s">
        <v>58</v>
      </c>
      <c r="B2633">
        <v>2011</v>
      </c>
      <c r="C2633" t="s">
        <v>91</v>
      </c>
      <c r="D2633" t="s">
        <v>38</v>
      </c>
      <c r="E2633" t="s">
        <v>32347</v>
      </c>
      <c r="F2633">
        <v>17</v>
      </c>
    </row>
    <row r="2634" spans="1:6" x14ac:dyDescent="0.25">
      <c r="A2634" t="s">
        <v>58</v>
      </c>
      <c r="B2634">
        <v>2011</v>
      </c>
      <c r="C2634" t="s">
        <v>91</v>
      </c>
      <c r="D2634" t="s">
        <v>40</v>
      </c>
      <c r="E2634" t="s">
        <v>32348</v>
      </c>
      <c r="F2634">
        <v>2</v>
      </c>
    </row>
    <row r="2635" spans="1:6" x14ac:dyDescent="0.25">
      <c r="A2635" t="s">
        <v>58</v>
      </c>
      <c r="B2635">
        <v>2011</v>
      </c>
      <c r="C2635" t="s">
        <v>91</v>
      </c>
      <c r="D2635" t="s">
        <v>102</v>
      </c>
      <c r="E2635" t="s">
        <v>32349</v>
      </c>
      <c r="F2635">
        <v>72</v>
      </c>
    </row>
    <row r="2636" spans="1:6" x14ac:dyDescent="0.25">
      <c r="A2636" t="s">
        <v>58</v>
      </c>
      <c r="B2636">
        <v>2011</v>
      </c>
      <c r="C2636" t="s">
        <v>91</v>
      </c>
      <c r="D2636" t="s">
        <v>107</v>
      </c>
      <c r="E2636" t="s">
        <v>32350</v>
      </c>
      <c r="F2636">
        <v>47</v>
      </c>
    </row>
    <row r="2637" spans="1:6" x14ac:dyDescent="0.25">
      <c r="A2637" t="s">
        <v>58</v>
      </c>
      <c r="B2637">
        <v>2011</v>
      </c>
      <c r="C2637" t="s">
        <v>91</v>
      </c>
      <c r="D2637" t="s">
        <v>39</v>
      </c>
      <c r="E2637" t="s">
        <v>32351</v>
      </c>
      <c r="F2637">
        <v>191</v>
      </c>
    </row>
    <row r="2638" spans="1:6" x14ac:dyDescent="0.25">
      <c r="A2638" t="s">
        <v>58</v>
      </c>
      <c r="B2638">
        <v>2011</v>
      </c>
      <c r="C2638" t="s">
        <v>91</v>
      </c>
      <c r="D2638" t="s">
        <v>103</v>
      </c>
      <c r="E2638" t="s">
        <v>32352</v>
      </c>
      <c r="F2638">
        <v>436</v>
      </c>
    </row>
    <row r="2639" spans="1:6" x14ac:dyDescent="0.25">
      <c r="A2639" t="s">
        <v>58</v>
      </c>
      <c r="B2639">
        <v>2011</v>
      </c>
      <c r="C2639" t="s">
        <v>90</v>
      </c>
      <c r="D2639" t="s">
        <v>38</v>
      </c>
      <c r="E2639" t="s">
        <v>32353</v>
      </c>
      <c r="F2639">
        <v>8</v>
      </c>
    </row>
    <row r="2640" spans="1:6" x14ac:dyDescent="0.25">
      <c r="A2640" t="s">
        <v>58</v>
      </c>
      <c r="B2640">
        <v>2011</v>
      </c>
      <c r="C2640" t="s">
        <v>90</v>
      </c>
      <c r="D2640" t="s">
        <v>40</v>
      </c>
      <c r="E2640" t="s">
        <v>32354</v>
      </c>
      <c r="F2640">
        <v>2</v>
      </c>
    </row>
    <row r="2641" spans="1:6" x14ac:dyDescent="0.25">
      <c r="A2641" t="s">
        <v>58</v>
      </c>
      <c r="B2641">
        <v>2011</v>
      </c>
      <c r="C2641" t="s">
        <v>90</v>
      </c>
      <c r="D2641" t="s">
        <v>102</v>
      </c>
      <c r="E2641" t="s">
        <v>32355</v>
      </c>
      <c r="F2641">
        <v>38</v>
      </c>
    </row>
    <row r="2642" spans="1:6" x14ac:dyDescent="0.25">
      <c r="A2642" t="s">
        <v>58</v>
      </c>
      <c r="B2642">
        <v>2011</v>
      </c>
      <c r="C2642" t="s">
        <v>90</v>
      </c>
      <c r="D2642" t="s">
        <v>107</v>
      </c>
      <c r="E2642" t="s">
        <v>32356</v>
      </c>
      <c r="F2642">
        <v>26</v>
      </c>
    </row>
    <row r="2643" spans="1:6" x14ac:dyDescent="0.25">
      <c r="A2643" t="s">
        <v>58</v>
      </c>
      <c r="B2643">
        <v>2011</v>
      </c>
      <c r="C2643" t="s">
        <v>90</v>
      </c>
      <c r="D2643" t="s">
        <v>39</v>
      </c>
      <c r="E2643" t="s">
        <v>32357</v>
      </c>
      <c r="F2643">
        <v>74</v>
      </c>
    </row>
    <row r="2644" spans="1:6" x14ac:dyDescent="0.25">
      <c r="A2644" t="s">
        <v>58</v>
      </c>
      <c r="B2644">
        <v>2011</v>
      </c>
      <c r="C2644" t="s">
        <v>90</v>
      </c>
      <c r="D2644" t="s">
        <v>103</v>
      </c>
      <c r="E2644" t="s">
        <v>32358</v>
      </c>
      <c r="F2644">
        <v>238</v>
      </c>
    </row>
    <row r="2645" spans="1:6" x14ac:dyDescent="0.25">
      <c r="A2645" t="s">
        <v>58</v>
      </c>
      <c r="B2645">
        <v>2011</v>
      </c>
      <c r="C2645" t="s">
        <v>88</v>
      </c>
      <c r="D2645" t="s">
        <v>38</v>
      </c>
      <c r="E2645" t="s">
        <v>32359</v>
      </c>
      <c r="F2645">
        <v>8</v>
      </c>
    </row>
    <row r="2646" spans="1:6" x14ac:dyDescent="0.25">
      <c r="A2646" t="s">
        <v>58</v>
      </c>
      <c r="B2646">
        <v>2011</v>
      </c>
      <c r="C2646" t="s">
        <v>88</v>
      </c>
      <c r="D2646" t="s">
        <v>40</v>
      </c>
      <c r="E2646" t="s">
        <v>32360</v>
      </c>
      <c r="F2646">
        <v>2</v>
      </c>
    </row>
    <row r="2647" spans="1:6" x14ac:dyDescent="0.25">
      <c r="A2647" t="s">
        <v>58</v>
      </c>
      <c r="B2647">
        <v>2011</v>
      </c>
      <c r="C2647" t="s">
        <v>88</v>
      </c>
      <c r="D2647" t="s">
        <v>102</v>
      </c>
      <c r="E2647" t="s">
        <v>32361</v>
      </c>
      <c r="F2647">
        <v>12</v>
      </c>
    </row>
    <row r="2648" spans="1:6" x14ac:dyDescent="0.25">
      <c r="A2648" t="s">
        <v>58</v>
      </c>
      <c r="B2648">
        <v>2011</v>
      </c>
      <c r="C2648" t="s">
        <v>88</v>
      </c>
      <c r="D2648" t="s">
        <v>107</v>
      </c>
      <c r="E2648" t="s">
        <v>32362</v>
      </c>
      <c r="F2648">
        <v>12</v>
      </c>
    </row>
    <row r="2649" spans="1:6" x14ac:dyDescent="0.25">
      <c r="A2649" t="s">
        <v>58</v>
      </c>
      <c r="B2649">
        <v>2011</v>
      </c>
      <c r="C2649" t="s">
        <v>88</v>
      </c>
      <c r="D2649" t="s">
        <v>39</v>
      </c>
      <c r="E2649" t="s">
        <v>32363</v>
      </c>
      <c r="F2649">
        <v>33</v>
      </c>
    </row>
    <row r="2650" spans="1:6" x14ac:dyDescent="0.25">
      <c r="A2650" t="s">
        <v>58</v>
      </c>
      <c r="B2650">
        <v>2011</v>
      </c>
      <c r="C2650" t="s">
        <v>88</v>
      </c>
      <c r="D2650" t="s">
        <v>103</v>
      </c>
      <c r="E2650" t="s">
        <v>32364</v>
      </c>
      <c r="F2650">
        <v>78</v>
      </c>
    </row>
    <row r="2651" spans="1:6" x14ac:dyDescent="0.25">
      <c r="A2651" t="s">
        <v>58</v>
      </c>
      <c r="B2651">
        <v>2011</v>
      </c>
      <c r="C2651" t="s">
        <v>89</v>
      </c>
      <c r="D2651" t="s">
        <v>38</v>
      </c>
      <c r="E2651" t="s">
        <v>32365</v>
      </c>
      <c r="F2651">
        <v>3</v>
      </c>
    </row>
    <row r="2652" spans="1:6" x14ac:dyDescent="0.25">
      <c r="A2652" t="s">
        <v>58</v>
      </c>
      <c r="B2652">
        <v>2011</v>
      </c>
      <c r="C2652" t="s">
        <v>89</v>
      </c>
      <c r="D2652" t="s">
        <v>102</v>
      </c>
      <c r="E2652" t="s">
        <v>32366</v>
      </c>
      <c r="F2652">
        <v>23</v>
      </c>
    </row>
    <row r="2653" spans="1:6" x14ac:dyDescent="0.25">
      <c r="A2653" t="s">
        <v>58</v>
      </c>
      <c r="B2653">
        <v>2011</v>
      </c>
      <c r="C2653" t="s">
        <v>89</v>
      </c>
      <c r="D2653" t="s">
        <v>107</v>
      </c>
      <c r="E2653" t="s">
        <v>32367</v>
      </c>
      <c r="F2653">
        <v>19</v>
      </c>
    </row>
    <row r="2654" spans="1:6" x14ac:dyDescent="0.25">
      <c r="A2654" t="s">
        <v>58</v>
      </c>
      <c r="B2654">
        <v>2011</v>
      </c>
      <c r="C2654" t="s">
        <v>89</v>
      </c>
      <c r="D2654" t="s">
        <v>39</v>
      </c>
      <c r="E2654" t="s">
        <v>32368</v>
      </c>
      <c r="F2654">
        <v>63</v>
      </c>
    </row>
    <row r="2655" spans="1:6" x14ac:dyDescent="0.25">
      <c r="A2655" t="s">
        <v>58</v>
      </c>
      <c r="B2655">
        <v>2011</v>
      </c>
      <c r="C2655" t="s">
        <v>89</v>
      </c>
      <c r="D2655" t="s">
        <v>103</v>
      </c>
      <c r="E2655" t="s">
        <v>32369</v>
      </c>
      <c r="F2655">
        <v>159</v>
      </c>
    </row>
    <row r="2656" spans="1:6" x14ac:dyDescent="0.25">
      <c r="A2656" t="s">
        <v>58</v>
      </c>
      <c r="B2656">
        <v>2012</v>
      </c>
      <c r="C2656" t="s">
        <v>91</v>
      </c>
      <c r="D2656" t="s">
        <v>38</v>
      </c>
      <c r="E2656" t="s">
        <v>32370</v>
      </c>
      <c r="F2656">
        <v>23</v>
      </c>
    </row>
    <row r="2657" spans="1:6" x14ac:dyDescent="0.25">
      <c r="A2657" t="s">
        <v>58</v>
      </c>
      <c r="B2657">
        <v>2012</v>
      </c>
      <c r="C2657" t="s">
        <v>91</v>
      </c>
      <c r="D2657" t="s">
        <v>40</v>
      </c>
      <c r="E2657" t="s">
        <v>32371</v>
      </c>
      <c r="F2657">
        <v>5</v>
      </c>
    </row>
    <row r="2658" spans="1:6" x14ac:dyDescent="0.25">
      <c r="A2658" t="s">
        <v>58</v>
      </c>
      <c r="B2658">
        <v>2012</v>
      </c>
      <c r="C2658" t="s">
        <v>91</v>
      </c>
      <c r="D2658" t="s">
        <v>102</v>
      </c>
      <c r="E2658" t="s">
        <v>32372</v>
      </c>
      <c r="F2658">
        <v>67</v>
      </c>
    </row>
    <row r="2659" spans="1:6" x14ac:dyDescent="0.25">
      <c r="A2659" t="s">
        <v>58</v>
      </c>
      <c r="B2659">
        <v>2012</v>
      </c>
      <c r="C2659" t="s">
        <v>91</v>
      </c>
      <c r="D2659" t="s">
        <v>107</v>
      </c>
      <c r="E2659" t="s">
        <v>32373</v>
      </c>
      <c r="F2659">
        <v>69</v>
      </c>
    </row>
    <row r="2660" spans="1:6" x14ac:dyDescent="0.25">
      <c r="A2660" t="s">
        <v>58</v>
      </c>
      <c r="B2660">
        <v>2012</v>
      </c>
      <c r="C2660" t="s">
        <v>91</v>
      </c>
      <c r="D2660" t="s">
        <v>39</v>
      </c>
      <c r="E2660" t="s">
        <v>32374</v>
      </c>
      <c r="F2660">
        <v>125</v>
      </c>
    </row>
    <row r="2661" spans="1:6" x14ac:dyDescent="0.25">
      <c r="A2661" t="s">
        <v>58</v>
      </c>
      <c r="B2661">
        <v>2012</v>
      </c>
      <c r="C2661" t="s">
        <v>91</v>
      </c>
      <c r="D2661" t="s">
        <v>103</v>
      </c>
      <c r="E2661" t="s">
        <v>32375</v>
      </c>
      <c r="F2661">
        <v>415</v>
      </c>
    </row>
    <row r="2662" spans="1:6" x14ac:dyDescent="0.25">
      <c r="A2662" t="s">
        <v>58</v>
      </c>
      <c r="B2662">
        <v>2012</v>
      </c>
      <c r="C2662" t="s">
        <v>90</v>
      </c>
      <c r="D2662" t="s">
        <v>38</v>
      </c>
      <c r="E2662" t="s">
        <v>32376</v>
      </c>
      <c r="F2662">
        <v>18</v>
      </c>
    </row>
    <row r="2663" spans="1:6" x14ac:dyDescent="0.25">
      <c r="A2663" t="s">
        <v>58</v>
      </c>
      <c r="B2663">
        <v>2012</v>
      </c>
      <c r="C2663" t="s">
        <v>90</v>
      </c>
      <c r="D2663" t="s">
        <v>40</v>
      </c>
      <c r="E2663" t="s">
        <v>32377</v>
      </c>
      <c r="F2663">
        <v>3</v>
      </c>
    </row>
    <row r="2664" spans="1:6" x14ac:dyDescent="0.25">
      <c r="A2664" t="s">
        <v>58</v>
      </c>
      <c r="B2664">
        <v>2012</v>
      </c>
      <c r="C2664" t="s">
        <v>90</v>
      </c>
      <c r="D2664" t="s">
        <v>102</v>
      </c>
      <c r="E2664" t="s">
        <v>32378</v>
      </c>
      <c r="F2664">
        <v>42</v>
      </c>
    </row>
    <row r="2665" spans="1:6" x14ac:dyDescent="0.25">
      <c r="A2665" t="s">
        <v>58</v>
      </c>
      <c r="B2665">
        <v>2012</v>
      </c>
      <c r="C2665" t="s">
        <v>90</v>
      </c>
      <c r="D2665" t="s">
        <v>107</v>
      </c>
      <c r="E2665" t="s">
        <v>32379</v>
      </c>
      <c r="F2665">
        <v>39</v>
      </c>
    </row>
    <row r="2666" spans="1:6" x14ac:dyDescent="0.25">
      <c r="A2666" t="s">
        <v>58</v>
      </c>
      <c r="B2666">
        <v>2012</v>
      </c>
      <c r="C2666" t="s">
        <v>90</v>
      </c>
      <c r="D2666" t="s">
        <v>39</v>
      </c>
      <c r="E2666" t="s">
        <v>32380</v>
      </c>
      <c r="F2666">
        <v>73</v>
      </c>
    </row>
    <row r="2667" spans="1:6" x14ac:dyDescent="0.25">
      <c r="A2667" t="s">
        <v>58</v>
      </c>
      <c r="B2667">
        <v>2012</v>
      </c>
      <c r="C2667" t="s">
        <v>90</v>
      </c>
      <c r="D2667" t="s">
        <v>103</v>
      </c>
      <c r="E2667" t="s">
        <v>32381</v>
      </c>
      <c r="F2667">
        <v>222</v>
      </c>
    </row>
    <row r="2668" spans="1:6" x14ac:dyDescent="0.25">
      <c r="A2668" t="s">
        <v>58</v>
      </c>
      <c r="B2668">
        <v>2012</v>
      </c>
      <c r="C2668" t="s">
        <v>88</v>
      </c>
      <c r="D2668" t="s">
        <v>38</v>
      </c>
      <c r="E2668" t="s">
        <v>32382</v>
      </c>
      <c r="F2668">
        <v>9</v>
      </c>
    </row>
    <row r="2669" spans="1:6" x14ac:dyDescent="0.25">
      <c r="A2669" t="s">
        <v>58</v>
      </c>
      <c r="B2669">
        <v>2012</v>
      </c>
      <c r="C2669" t="s">
        <v>88</v>
      </c>
      <c r="D2669" t="s">
        <v>40</v>
      </c>
      <c r="E2669" t="s">
        <v>32383</v>
      </c>
      <c r="F2669">
        <v>1</v>
      </c>
    </row>
    <row r="2670" spans="1:6" x14ac:dyDescent="0.25">
      <c r="A2670" t="s">
        <v>58</v>
      </c>
      <c r="B2670">
        <v>2012</v>
      </c>
      <c r="C2670" t="s">
        <v>88</v>
      </c>
      <c r="D2670" t="s">
        <v>102</v>
      </c>
      <c r="E2670" t="s">
        <v>32384</v>
      </c>
      <c r="F2670">
        <v>11</v>
      </c>
    </row>
    <row r="2671" spans="1:6" x14ac:dyDescent="0.25">
      <c r="A2671" t="s">
        <v>58</v>
      </c>
      <c r="B2671">
        <v>2012</v>
      </c>
      <c r="C2671" t="s">
        <v>88</v>
      </c>
      <c r="D2671" t="s">
        <v>107</v>
      </c>
      <c r="E2671" t="s">
        <v>32385</v>
      </c>
      <c r="F2671">
        <v>12</v>
      </c>
    </row>
    <row r="2672" spans="1:6" x14ac:dyDescent="0.25">
      <c r="A2672" t="s">
        <v>58</v>
      </c>
      <c r="B2672">
        <v>2012</v>
      </c>
      <c r="C2672" t="s">
        <v>88</v>
      </c>
      <c r="D2672" t="s">
        <v>39</v>
      </c>
      <c r="E2672" t="s">
        <v>32386</v>
      </c>
      <c r="F2672">
        <v>29</v>
      </c>
    </row>
    <row r="2673" spans="1:6" x14ac:dyDescent="0.25">
      <c r="A2673" t="s">
        <v>58</v>
      </c>
      <c r="B2673">
        <v>2012</v>
      </c>
      <c r="C2673" t="s">
        <v>88</v>
      </c>
      <c r="D2673" t="s">
        <v>103</v>
      </c>
      <c r="E2673" t="s">
        <v>32387</v>
      </c>
      <c r="F2673">
        <v>84</v>
      </c>
    </row>
    <row r="2674" spans="1:6" x14ac:dyDescent="0.25">
      <c r="A2674" t="s">
        <v>58</v>
      </c>
      <c r="B2674">
        <v>2012</v>
      </c>
      <c r="C2674" t="s">
        <v>89</v>
      </c>
      <c r="D2674" t="s">
        <v>38</v>
      </c>
      <c r="E2674" t="s">
        <v>32388</v>
      </c>
      <c r="F2674">
        <v>13</v>
      </c>
    </row>
    <row r="2675" spans="1:6" x14ac:dyDescent="0.25">
      <c r="A2675" t="s">
        <v>58</v>
      </c>
      <c r="B2675">
        <v>2012</v>
      </c>
      <c r="C2675" t="s">
        <v>89</v>
      </c>
      <c r="D2675" t="s">
        <v>102</v>
      </c>
      <c r="E2675" t="s">
        <v>32389</v>
      </c>
      <c r="F2675">
        <v>25</v>
      </c>
    </row>
    <row r="2676" spans="1:6" x14ac:dyDescent="0.25">
      <c r="A2676" t="s">
        <v>58</v>
      </c>
      <c r="B2676">
        <v>2012</v>
      </c>
      <c r="C2676" t="s">
        <v>89</v>
      </c>
      <c r="D2676" t="s">
        <v>107</v>
      </c>
      <c r="E2676" t="s">
        <v>32390</v>
      </c>
      <c r="F2676">
        <v>28</v>
      </c>
    </row>
    <row r="2677" spans="1:6" x14ac:dyDescent="0.25">
      <c r="A2677" t="s">
        <v>58</v>
      </c>
      <c r="B2677">
        <v>2012</v>
      </c>
      <c r="C2677" t="s">
        <v>89</v>
      </c>
      <c r="D2677" t="s">
        <v>39</v>
      </c>
      <c r="E2677" t="s">
        <v>32391</v>
      </c>
      <c r="F2677">
        <v>59</v>
      </c>
    </row>
    <row r="2678" spans="1:6" x14ac:dyDescent="0.25">
      <c r="A2678" t="s">
        <v>58</v>
      </c>
      <c r="B2678">
        <v>2012</v>
      </c>
      <c r="C2678" t="s">
        <v>89</v>
      </c>
      <c r="D2678" t="s">
        <v>103</v>
      </c>
      <c r="E2678" t="s">
        <v>32392</v>
      </c>
      <c r="F2678">
        <v>131</v>
      </c>
    </row>
    <row r="2679" spans="1:6" x14ac:dyDescent="0.25">
      <c r="A2679" t="s">
        <v>58</v>
      </c>
      <c r="B2679">
        <v>2013</v>
      </c>
      <c r="C2679" t="s">
        <v>91</v>
      </c>
      <c r="D2679" t="s">
        <v>38</v>
      </c>
      <c r="E2679" t="s">
        <v>32393</v>
      </c>
      <c r="F2679">
        <v>40</v>
      </c>
    </row>
    <row r="2680" spans="1:6" x14ac:dyDescent="0.25">
      <c r="A2680" t="s">
        <v>58</v>
      </c>
      <c r="B2680">
        <v>2013</v>
      </c>
      <c r="C2680" t="s">
        <v>91</v>
      </c>
      <c r="D2680" t="s">
        <v>40</v>
      </c>
      <c r="E2680" t="s">
        <v>32394</v>
      </c>
      <c r="F2680">
        <v>6</v>
      </c>
    </row>
    <row r="2681" spans="1:6" x14ac:dyDescent="0.25">
      <c r="A2681" t="s">
        <v>58</v>
      </c>
      <c r="B2681">
        <v>2013</v>
      </c>
      <c r="C2681" t="s">
        <v>91</v>
      </c>
      <c r="D2681" t="s">
        <v>102</v>
      </c>
      <c r="E2681" t="s">
        <v>32395</v>
      </c>
      <c r="F2681">
        <v>76</v>
      </c>
    </row>
    <row r="2682" spans="1:6" x14ac:dyDescent="0.25">
      <c r="A2682" t="s">
        <v>58</v>
      </c>
      <c r="B2682">
        <v>2013</v>
      </c>
      <c r="C2682" t="s">
        <v>91</v>
      </c>
      <c r="D2682" t="s">
        <v>107</v>
      </c>
      <c r="E2682" t="s">
        <v>32396</v>
      </c>
      <c r="F2682">
        <v>69</v>
      </c>
    </row>
    <row r="2683" spans="1:6" x14ac:dyDescent="0.25">
      <c r="A2683" t="s">
        <v>58</v>
      </c>
      <c r="B2683">
        <v>2013</v>
      </c>
      <c r="C2683" t="s">
        <v>91</v>
      </c>
      <c r="D2683" t="s">
        <v>39</v>
      </c>
      <c r="E2683" t="s">
        <v>32397</v>
      </c>
      <c r="F2683">
        <v>108</v>
      </c>
    </row>
    <row r="2684" spans="1:6" x14ac:dyDescent="0.25">
      <c r="A2684" t="s">
        <v>58</v>
      </c>
      <c r="B2684">
        <v>2013</v>
      </c>
      <c r="C2684" t="s">
        <v>91</v>
      </c>
      <c r="D2684" t="s">
        <v>103</v>
      </c>
      <c r="E2684" t="s">
        <v>32398</v>
      </c>
      <c r="F2684">
        <v>434</v>
      </c>
    </row>
    <row r="2685" spans="1:6" x14ac:dyDescent="0.25">
      <c r="A2685" t="s">
        <v>58</v>
      </c>
      <c r="B2685">
        <v>2013</v>
      </c>
      <c r="C2685" t="s">
        <v>90</v>
      </c>
      <c r="D2685" t="s">
        <v>38</v>
      </c>
      <c r="E2685" t="s">
        <v>32399</v>
      </c>
      <c r="F2685">
        <v>12</v>
      </c>
    </row>
    <row r="2686" spans="1:6" x14ac:dyDescent="0.25">
      <c r="A2686" t="s">
        <v>58</v>
      </c>
      <c r="B2686">
        <v>2013</v>
      </c>
      <c r="C2686" t="s">
        <v>90</v>
      </c>
      <c r="D2686" t="s">
        <v>40</v>
      </c>
      <c r="E2686" t="s">
        <v>32400</v>
      </c>
      <c r="F2686">
        <v>3</v>
      </c>
    </row>
    <row r="2687" spans="1:6" x14ac:dyDescent="0.25">
      <c r="A2687" t="s">
        <v>58</v>
      </c>
      <c r="B2687">
        <v>2013</v>
      </c>
      <c r="C2687" t="s">
        <v>90</v>
      </c>
      <c r="D2687" t="s">
        <v>102</v>
      </c>
      <c r="E2687" t="s">
        <v>32401</v>
      </c>
      <c r="F2687">
        <v>44</v>
      </c>
    </row>
    <row r="2688" spans="1:6" x14ac:dyDescent="0.25">
      <c r="A2688" t="s">
        <v>58</v>
      </c>
      <c r="B2688">
        <v>2013</v>
      </c>
      <c r="C2688" t="s">
        <v>90</v>
      </c>
      <c r="D2688" t="s">
        <v>107</v>
      </c>
      <c r="E2688" t="s">
        <v>32402</v>
      </c>
      <c r="F2688">
        <v>33</v>
      </c>
    </row>
    <row r="2689" spans="1:6" x14ac:dyDescent="0.25">
      <c r="A2689" t="s">
        <v>58</v>
      </c>
      <c r="B2689">
        <v>2013</v>
      </c>
      <c r="C2689" t="s">
        <v>90</v>
      </c>
      <c r="D2689" t="s">
        <v>39</v>
      </c>
      <c r="E2689" t="s">
        <v>32403</v>
      </c>
      <c r="F2689">
        <v>45</v>
      </c>
    </row>
    <row r="2690" spans="1:6" x14ac:dyDescent="0.25">
      <c r="A2690" t="s">
        <v>58</v>
      </c>
      <c r="B2690">
        <v>2013</v>
      </c>
      <c r="C2690" t="s">
        <v>90</v>
      </c>
      <c r="D2690" t="s">
        <v>103</v>
      </c>
      <c r="E2690" t="s">
        <v>32404</v>
      </c>
      <c r="F2690">
        <v>243</v>
      </c>
    </row>
    <row r="2691" spans="1:6" x14ac:dyDescent="0.25">
      <c r="A2691" t="s">
        <v>58</v>
      </c>
      <c r="B2691">
        <v>2013</v>
      </c>
      <c r="C2691" t="s">
        <v>88</v>
      </c>
      <c r="D2691" t="s">
        <v>38</v>
      </c>
      <c r="E2691" t="s">
        <v>32405</v>
      </c>
      <c r="F2691">
        <v>14</v>
      </c>
    </row>
    <row r="2692" spans="1:6" x14ac:dyDescent="0.25">
      <c r="A2692" t="s">
        <v>58</v>
      </c>
      <c r="B2692">
        <v>2013</v>
      </c>
      <c r="C2692" t="s">
        <v>88</v>
      </c>
      <c r="D2692" t="s">
        <v>102</v>
      </c>
      <c r="E2692" t="s">
        <v>32406</v>
      </c>
      <c r="F2692">
        <v>12</v>
      </c>
    </row>
    <row r="2693" spans="1:6" x14ac:dyDescent="0.25">
      <c r="A2693" t="s">
        <v>58</v>
      </c>
      <c r="B2693">
        <v>2013</v>
      </c>
      <c r="C2693" t="s">
        <v>88</v>
      </c>
      <c r="D2693" t="s">
        <v>107</v>
      </c>
      <c r="E2693" t="s">
        <v>32407</v>
      </c>
      <c r="F2693">
        <v>11</v>
      </c>
    </row>
    <row r="2694" spans="1:6" x14ac:dyDescent="0.25">
      <c r="A2694" t="s">
        <v>58</v>
      </c>
      <c r="B2694">
        <v>2013</v>
      </c>
      <c r="C2694" t="s">
        <v>88</v>
      </c>
      <c r="D2694" t="s">
        <v>39</v>
      </c>
      <c r="E2694" t="s">
        <v>32408</v>
      </c>
      <c r="F2694">
        <v>26</v>
      </c>
    </row>
    <row r="2695" spans="1:6" x14ac:dyDescent="0.25">
      <c r="A2695" t="s">
        <v>58</v>
      </c>
      <c r="B2695">
        <v>2013</v>
      </c>
      <c r="C2695" t="s">
        <v>88</v>
      </c>
      <c r="D2695" t="s">
        <v>103</v>
      </c>
      <c r="E2695" t="s">
        <v>32409</v>
      </c>
      <c r="F2695">
        <v>74</v>
      </c>
    </row>
    <row r="2696" spans="1:6" x14ac:dyDescent="0.25">
      <c r="A2696" t="s">
        <v>58</v>
      </c>
      <c r="B2696">
        <v>2013</v>
      </c>
      <c r="C2696" t="s">
        <v>89</v>
      </c>
      <c r="D2696" t="s">
        <v>38</v>
      </c>
      <c r="E2696" t="s">
        <v>32410</v>
      </c>
      <c r="F2696">
        <v>17</v>
      </c>
    </row>
    <row r="2697" spans="1:6" x14ac:dyDescent="0.25">
      <c r="A2697" t="s">
        <v>58</v>
      </c>
      <c r="B2697">
        <v>2013</v>
      </c>
      <c r="C2697" t="s">
        <v>89</v>
      </c>
      <c r="D2697" t="s">
        <v>40</v>
      </c>
      <c r="E2697" t="s">
        <v>32411</v>
      </c>
      <c r="F2697">
        <v>2</v>
      </c>
    </row>
    <row r="2698" spans="1:6" x14ac:dyDescent="0.25">
      <c r="A2698" t="s">
        <v>58</v>
      </c>
      <c r="B2698">
        <v>2013</v>
      </c>
      <c r="C2698" t="s">
        <v>89</v>
      </c>
      <c r="D2698" t="s">
        <v>102</v>
      </c>
      <c r="E2698" t="s">
        <v>32412</v>
      </c>
      <c r="F2698">
        <v>31</v>
      </c>
    </row>
    <row r="2699" spans="1:6" x14ac:dyDescent="0.25">
      <c r="A2699" t="s">
        <v>58</v>
      </c>
      <c r="B2699">
        <v>2013</v>
      </c>
      <c r="C2699" t="s">
        <v>89</v>
      </c>
      <c r="D2699" t="s">
        <v>107</v>
      </c>
      <c r="E2699" t="s">
        <v>32413</v>
      </c>
      <c r="F2699">
        <v>30</v>
      </c>
    </row>
    <row r="2700" spans="1:6" x14ac:dyDescent="0.25">
      <c r="A2700" t="s">
        <v>58</v>
      </c>
      <c r="B2700">
        <v>2013</v>
      </c>
      <c r="C2700" t="s">
        <v>89</v>
      </c>
      <c r="D2700" t="s">
        <v>39</v>
      </c>
      <c r="E2700" t="s">
        <v>32414</v>
      </c>
      <c r="F2700">
        <v>55</v>
      </c>
    </row>
    <row r="2701" spans="1:6" x14ac:dyDescent="0.25">
      <c r="A2701" t="s">
        <v>58</v>
      </c>
      <c r="B2701">
        <v>2013</v>
      </c>
      <c r="C2701" t="s">
        <v>89</v>
      </c>
      <c r="D2701" t="s">
        <v>103</v>
      </c>
      <c r="E2701" t="s">
        <v>32415</v>
      </c>
      <c r="F2701">
        <v>144</v>
      </c>
    </row>
    <row r="2702" spans="1:6" x14ac:dyDescent="0.25">
      <c r="A2702" t="s">
        <v>58</v>
      </c>
      <c r="B2702">
        <v>2014</v>
      </c>
      <c r="C2702" t="s">
        <v>91</v>
      </c>
      <c r="D2702" t="s">
        <v>38</v>
      </c>
      <c r="E2702" t="s">
        <v>32416</v>
      </c>
      <c r="F2702">
        <v>41</v>
      </c>
    </row>
    <row r="2703" spans="1:6" x14ac:dyDescent="0.25">
      <c r="A2703" t="s">
        <v>58</v>
      </c>
      <c r="B2703">
        <v>2014</v>
      </c>
      <c r="C2703" t="s">
        <v>91</v>
      </c>
      <c r="D2703" t="s">
        <v>40</v>
      </c>
      <c r="E2703" t="s">
        <v>32417</v>
      </c>
      <c r="F2703">
        <v>3</v>
      </c>
    </row>
    <row r="2704" spans="1:6" x14ac:dyDescent="0.25">
      <c r="A2704" t="s">
        <v>58</v>
      </c>
      <c r="B2704">
        <v>2014</v>
      </c>
      <c r="C2704" t="s">
        <v>91</v>
      </c>
      <c r="D2704" t="s">
        <v>102</v>
      </c>
      <c r="E2704" t="s">
        <v>32418</v>
      </c>
      <c r="F2704">
        <v>85</v>
      </c>
    </row>
    <row r="2705" spans="1:6" x14ac:dyDescent="0.25">
      <c r="A2705" t="s">
        <v>58</v>
      </c>
      <c r="B2705">
        <v>2014</v>
      </c>
      <c r="C2705" t="s">
        <v>91</v>
      </c>
      <c r="D2705" t="s">
        <v>107</v>
      </c>
      <c r="E2705" t="s">
        <v>32419</v>
      </c>
      <c r="F2705">
        <v>46</v>
      </c>
    </row>
    <row r="2706" spans="1:6" x14ac:dyDescent="0.25">
      <c r="A2706" t="s">
        <v>58</v>
      </c>
      <c r="B2706">
        <v>2014</v>
      </c>
      <c r="C2706" t="s">
        <v>91</v>
      </c>
      <c r="D2706" t="s">
        <v>39</v>
      </c>
      <c r="E2706" t="s">
        <v>32420</v>
      </c>
      <c r="F2706">
        <v>171</v>
      </c>
    </row>
    <row r="2707" spans="1:6" x14ac:dyDescent="0.25">
      <c r="A2707" t="s">
        <v>58</v>
      </c>
      <c r="B2707">
        <v>2014</v>
      </c>
      <c r="C2707" t="s">
        <v>91</v>
      </c>
      <c r="D2707" t="s">
        <v>103</v>
      </c>
      <c r="E2707" t="s">
        <v>32421</v>
      </c>
      <c r="F2707">
        <v>393</v>
      </c>
    </row>
    <row r="2708" spans="1:6" x14ac:dyDescent="0.25">
      <c r="A2708" t="s">
        <v>58</v>
      </c>
      <c r="B2708">
        <v>2014</v>
      </c>
      <c r="C2708" t="s">
        <v>90</v>
      </c>
      <c r="D2708" t="s">
        <v>38</v>
      </c>
      <c r="E2708" t="s">
        <v>32422</v>
      </c>
      <c r="F2708">
        <v>20</v>
      </c>
    </row>
    <row r="2709" spans="1:6" x14ac:dyDescent="0.25">
      <c r="A2709" t="s">
        <v>58</v>
      </c>
      <c r="B2709">
        <v>2014</v>
      </c>
      <c r="C2709" t="s">
        <v>90</v>
      </c>
      <c r="D2709" t="s">
        <v>40</v>
      </c>
      <c r="E2709" t="s">
        <v>32423</v>
      </c>
      <c r="F2709">
        <v>5</v>
      </c>
    </row>
    <row r="2710" spans="1:6" x14ac:dyDescent="0.25">
      <c r="A2710" t="s">
        <v>58</v>
      </c>
      <c r="B2710">
        <v>2014</v>
      </c>
      <c r="C2710" t="s">
        <v>90</v>
      </c>
      <c r="D2710" t="s">
        <v>102</v>
      </c>
      <c r="E2710" t="s">
        <v>32424</v>
      </c>
      <c r="F2710">
        <v>47</v>
      </c>
    </row>
    <row r="2711" spans="1:6" x14ac:dyDescent="0.25">
      <c r="A2711" t="s">
        <v>58</v>
      </c>
      <c r="B2711">
        <v>2014</v>
      </c>
      <c r="C2711" t="s">
        <v>90</v>
      </c>
      <c r="D2711" t="s">
        <v>107</v>
      </c>
      <c r="E2711" t="s">
        <v>32425</v>
      </c>
      <c r="F2711">
        <v>20</v>
      </c>
    </row>
    <row r="2712" spans="1:6" x14ac:dyDescent="0.25">
      <c r="A2712" t="s">
        <v>58</v>
      </c>
      <c r="B2712">
        <v>2014</v>
      </c>
      <c r="C2712" t="s">
        <v>90</v>
      </c>
      <c r="D2712" t="s">
        <v>39</v>
      </c>
      <c r="E2712" t="s">
        <v>32426</v>
      </c>
      <c r="F2712">
        <v>80</v>
      </c>
    </row>
    <row r="2713" spans="1:6" x14ac:dyDescent="0.25">
      <c r="A2713" t="s">
        <v>58</v>
      </c>
      <c r="B2713">
        <v>2014</v>
      </c>
      <c r="C2713" t="s">
        <v>90</v>
      </c>
      <c r="D2713" t="s">
        <v>103</v>
      </c>
      <c r="E2713" t="s">
        <v>32427</v>
      </c>
      <c r="F2713">
        <v>207</v>
      </c>
    </row>
    <row r="2714" spans="1:6" x14ac:dyDescent="0.25">
      <c r="A2714" t="s">
        <v>58</v>
      </c>
      <c r="B2714">
        <v>2014</v>
      </c>
      <c r="C2714" t="s">
        <v>88</v>
      </c>
      <c r="D2714" t="s">
        <v>38</v>
      </c>
      <c r="E2714" t="s">
        <v>32428</v>
      </c>
      <c r="F2714">
        <v>17</v>
      </c>
    </row>
    <row r="2715" spans="1:6" x14ac:dyDescent="0.25">
      <c r="A2715" t="s">
        <v>58</v>
      </c>
      <c r="B2715">
        <v>2014</v>
      </c>
      <c r="C2715" t="s">
        <v>88</v>
      </c>
      <c r="D2715" t="s">
        <v>102</v>
      </c>
      <c r="E2715" t="s">
        <v>32429</v>
      </c>
      <c r="F2715">
        <v>13</v>
      </c>
    </row>
    <row r="2716" spans="1:6" x14ac:dyDescent="0.25">
      <c r="A2716" t="s">
        <v>58</v>
      </c>
      <c r="B2716">
        <v>2014</v>
      </c>
      <c r="C2716" t="s">
        <v>88</v>
      </c>
      <c r="D2716" t="s">
        <v>107</v>
      </c>
      <c r="E2716" t="s">
        <v>32430</v>
      </c>
      <c r="F2716">
        <v>16</v>
      </c>
    </row>
    <row r="2717" spans="1:6" x14ac:dyDescent="0.25">
      <c r="A2717" t="s">
        <v>58</v>
      </c>
      <c r="B2717">
        <v>2014</v>
      </c>
      <c r="C2717" t="s">
        <v>88</v>
      </c>
      <c r="D2717" t="s">
        <v>39</v>
      </c>
      <c r="E2717" t="s">
        <v>32431</v>
      </c>
      <c r="F2717">
        <v>22</v>
      </c>
    </row>
    <row r="2718" spans="1:6" x14ac:dyDescent="0.25">
      <c r="A2718" t="s">
        <v>58</v>
      </c>
      <c r="B2718">
        <v>2014</v>
      </c>
      <c r="C2718" t="s">
        <v>88</v>
      </c>
      <c r="D2718" t="s">
        <v>103</v>
      </c>
      <c r="E2718" t="s">
        <v>32432</v>
      </c>
      <c r="F2718">
        <v>74</v>
      </c>
    </row>
    <row r="2719" spans="1:6" x14ac:dyDescent="0.25">
      <c r="A2719" t="s">
        <v>58</v>
      </c>
      <c r="B2719">
        <v>2014</v>
      </c>
      <c r="C2719" t="s">
        <v>89</v>
      </c>
      <c r="D2719" t="s">
        <v>38</v>
      </c>
      <c r="E2719" t="s">
        <v>32433</v>
      </c>
      <c r="F2719">
        <v>22</v>
      </c>
    </row>
    <row r="2720" spans="1:6" x14ac:dyDescent="0.25">
      <c r="A2720" t="s">
        <v>58</v>
      </c>
      <c r="B2720">
        <v>2014</v>
      </c>
      <c r="C2720" t="s">
        <v>89</v>
      </c>
      <c r="D2720" t="s">
        <v>102</v>
      </c>
      <c r="E2720" t="s">
        <v>32434</v>
      </c>
      <c r="F2720">
        <v>32</v>
      </c>
    </row>
    <row r="2721" spans="1:6" x14ac:dyDescent="0.25">
      <c r="A2721" t="s">
        <v>58</v>
      </c>
      <c r="B2721">
        <v>2014</v>
      </c>
      <c r="C2721" t="s">
        <v>89</v>
      </c>
      <c r="D2721" t="s">
        <v>107</v>
      </c>
      <c r="E2721" t="s">
        <v>32435</v>
      </c>
      <c r="F2721">
        <v>16</v>
      </c>
    </row>
    <row r="2722" spans="1:6" x14ac:dyDescent="0.25">
      <c r="A2722" t="s">
        <v>58</v>
      </c>
      <c r="B2722">
        <v>2014</v>
      </c>
      <c r="C2722" t="s">
        <v>89</v>
      </c>
      <c r="D2722" t="s">
        <v>39</v>
      </c>
      <c r="E2722" t="s">
        <v>32436</v>
      </c>
      <c r="F2722">
        <v>59</v>
      </c>
    </row>
    <row r="2723" spans="1:6" x14ac:dyDescent="0.25">
      <c r="A2723" t="s">
        <v>58</v>
      </c>
      <c r="B2723">
        <v>2014</v>
      </c>
      <c r="C2723" t="s">
        <v>89</v>
      </c>
      <c r="D2723" t="s">
        <v>103</v>
      </c>
      <c r="E2723" t="s">
        <v>32437</v>
      </c>
      <c r="F2723">
        <v>128</v>
      </c>
    </row>
    <row r="2724" spans="1:6" x14ac:dyDescent="0.25">
      <c r="A2724" t="s">
        <v>48</v>
      </c>
      <c r="B2724">
        <v>2010</v>
      </c>
      <c r="C2724" t="s">
        <v>91</v>
      </c>
      <c r="D2724" t="s">
        <v>38</v>
      </c>
      <c r="E2724" t="s">
        <v>32438</v>
      </c>
      <c r="F2724">
        <v>5</v>
      </c>
    </row>
    <row r="2725" spans="1:6" x14ac:dyDescent="0.25">
      <c r="A2725" t="s">
        <v>48</v>
      </c>
      <c r="B2725">
        <v>2010</v>
      </c>
      <c r="C2725" t="s">
        <v>91</v>
      </c>
      <c r="D2725" t="s">
        <v>40</v>
      </c>
      <c r="E2725" t="s">
        <v>32439</v>
      </c>
      <c r="F2725">
        <v>9</v>
      </c>
    </row>
    <row r="2726" spans="1:6" x14ac:dyDescent="0.25">
      <c r="A2726" t="s">
        <v>48</v>
      </c>
      <c r="B2726">
        <v>2010</v>
      </c>
      <c r="C2726" t="s">
        <v>91</v>
      </c>
      <c r="D2726" t="s">
        <v>102</v>
      </c>
      <c r="E2726" t="s">
        <v>32440</v>
      </c>
      <c r="F2726">
        <v>47</v>
      </c>
    </row>
    <row r="2727" spans="1:6" x14ac:dyDescent="0.25">
      <c r="A2727" t="s">
        <v>48</v>
      </c>
      <c r="B2727">
        <v>2010</v>
      </c>
      <c r="C2727" t="s">
        <v>91</v>
      </c>
      <c r="D2727" t="s">
        <v>107</v>
      </c>
      <c r="E2727" t="s">
        <v>32441</v>
      </c>
      <c r="F2727">
        <v>71</v>
      </c>
    </row>
    <row r="2728" spans="1:6" x14ac:dyDescent="0.25">
      <c r="A2728" t="s">
        <v>48</v>
      </c>
      <c r="B2728">
        <v>2010</v>
      </c>
      <c r="C2728" t="s">
        <v>91</v>
      </c>
      <c r="D2728" t="s">
        <v>39</v>
      </c>
      <c r="E2728" t="s">
        <v>32442</v>
      </c>
      <c r="F2728">
        <v>24</v>
      </c>
    </row>
    <row r="2729" spans="1:6" x14ac:dyDescent="0.25">
      <c r="A2729" t="s">
        <v>48</v>
      </c>
      <c r="B2729">
        <v>2010</v>
      </c>
      <c r="C2729" t="s">
        <v>91</v>
      </c>
      <c r="D2729" t="s">
        <v>103</v>
      </c>
      <c r="E2729" t="s">
        <v>32443</v>
      </c>
      <c r="F2729">
        <v>470</v>
      </c>
    </row>
    <row r="2730" spans="1:6" x14ac:dyDescent="0.25">
      <c r="A2730" t="s">
        <v>48</v>
      </c>
      <c r="B2730">
        <v>2010</v>
      </c>
      <c r="C2730" t="s">
        <v>90</v>
      </c>
      <c r="D2730" t="s">
        <v>38</v>
      </c>
      <c r="E2730" t="s">
        <v>32444</v>
      </c>
      <c r="F2730">
        <v>5</v>
      </c>
    </row>
    <row r="2731" spans="1:6" x14ac:dyDescent="0.25">
      <c r="A2731" t="s">
        <v>48</v>
      </c>
      <c r="B2731">
        <v>2010</v>
      </c>
      <c r="C2731" t="s">
        <v>90</v>
      </c>
      <c r="D2731" t="s">
        <v>40</v>
      </c>
      <c r="E2731" t="s">
        <v>32445</v>
      </c>
      <c r="F2731">
        <v>7</v>
      </c>
    </row>
    <row r="2732" spans="1:6" x14ac:dyDescent="0.25">
      <c r="A2732" t="s">
        <v>48</v>
      </c>
      <c r="B2732">
        <v>2010</v>
      </c>
      <c r="C2732" t="s">
        <v>90</v>
      </c>
      <c r="D2732" t="s">
        <v>102</v>
      </c>
      <c r="E2732" t="s">
        <v>32446</v>
      </c>
      <c r="F2732">
        <v>15</v>
      </c>
    </row>
    <row r="2733" spans="1:6" x14ac:dyDescent="0.25">
      <c r="A2733" t="s">
        <v>48</v>
      </c>
      <c r="B2733">
        <v>2010</v>
      </c>
      <c r="C2733" t="s">
        <v>90</v>
      </c>
      <c r="D2733" t="s">
        <v>107</v>
      </c>
      <c r="E2733" t="s">
        <v>32447</v>
      </c>
      <c r="F2733">
        <v>23</v>
      </c>
    </row>
    <row r="2734" spans="1:6" x14ac:dyDescent="0.25">
      <c r="A2734" t="s">
        <v>48</v>
      </c>
      <c r="B2734">
        <v>2010</v>
      </c>
      <c r="C2734" t="s">
        <v>90</v>
      </c>
      <c r="D2734" t="s">
        <v>39</v>
      </c>
      <c r="E2734" t="s">
        <v>32448</v>
      </c>
      <c r="F2734">
        <v>6</v>
      </c>
    </row>
    <row r="2735" spans="1:6" x14ac:dyDescent="0.25">
      <c r="A2735" t="s">
        <v>48</v>
      </c>
      <c r="B2735">
        <v>2010</v>
      </c>
      <c r="C2735" t="s">
        <v>90</v>
      </c>
      <c r="D2735" t="s">
        <v>103</v>
      </c>
      <c r="E2735" t="s">
        <v>32449</v>
      </c>
      <c r="F2735">
        <v>212</v>
      </c>
    </row>
    <row r="2736" spans="1:6" x14ac:dyDescent="0.25">
      <c r="A2736" t="s">
        <v>48</v>
      </c>
      <c r="B2736">
        <v>2010</v>
      </c>
      <c r="C2736" t="s">
        <v>88</v>
      </c>
      <c r="D2736" t="s">
        <v>38</v>
      </c>
      <c r="E2736" t="s">
        <v>32450</v>
      </c>
      <c r="F2736">
        <v>1</v>
      </c>
    </row>
    <row r="2737" spans="1:6" x14ac:dyDescent="0.25">
      <c r="A2737" t="s">
        <v>48</v>
      </c>
      <c r="B2737">
        <v>2010</v>
      </c>
      <c r="C2737" t="s">
        <v>88</v>
      </c>
      <c r="D2737" t="s">
        <v>40</v>
      </c>
      <c r="E2737" t="s">
        <v>32451</v>
      </c>
      <c r="F2737">
        <v>2</v>
      </c>
    </row>
    <row r="2738" spans="1:6" x14ac:dyDescent="0.25">
      <c r="A2738" t="s">
        <v>48</v>
      </c>
      <c r="B2738">
        <v>2010</v>
      </c>
      <c r="C2738" t="s">
        <v>88</v>
      </c>
      <c r="D2738" t="s">
        <v>102</v>
      </c>
      <c r="E2738" t="s">
        <v>32452</v>
      </c>
      <c r="F2738">
        <v>1</v>
      </c>
    </row>
    <row r="2739" spans="1:6" x14ac:dyDescent="0.25">
      <c r="A2739" t="s">
        <v>48</v>
      </c>
      <c r="B2739">
        <v>2010</v>
      </c>
      <c r="C2739" t="s">
        <v>88</v>
      </c>
      <c r="D2739" t="s">
        <v>107</v>
      </c>
      <c r="E2739" t="s">
        <v>32453</v>
      </c>
      <c r="F2739">
        <v>1</v>
      </c>
    </row>
    <row r="2740" spans="1:6" x14ac:dyDescent="0.25">
      <c r="A2740" t="s">
        <v>48</v>
      </c>
      <c r="B2740">
        <v>2010</v>
      </c>
      <c r="C2740" t="s">
        <v>88</v>
      </c>
      <c r="D2740" t="s">
        <v>39</v>
      </c>
      <c r="E2740" t="s">
        <v>32454</v>
      </c>
      <c r="F2740">
        <v>4</v>
      </c>
    </row>
    <row r="2741" spans="1:6" x14ac:dyDescent="0.25">
      <c r="A2741" t="s">
        <v>48</v>
      </c>
      <c r="B2741">
        <v>2010</v>
      </c>
      <c r="C2741" t="s">
        <v>88</v>
      </c>
      <c r="D2741" t="s">
        <v>103</v>
      </c>
      <c r="E2741" t="s">
        <v>32455</v>
      </c>
      <c r="F2741">
        <v>14</v>
      </c>
    </row>
    <row r="2742" spans="1:6" x14ac:dyDescent="0.25">
      <c r="A2742" t="s">
        <v>48</v>
      </c>
      <c r="B2742">
        <v>2010</v>
      </c>
      <c r="C2742" t="s">
        <v>89</v>
      </c>
      <c r="D2742" t="s">
        <v>38</v>
      </c>
      <c r="E2742" t="s">
        <v>32456</v>
      </c>
      <c r="F2742">
        <v>3</v>
      </c>
    </row>
    <row r="2743" spans="1:6" x14ac:dyDescent="0.25">
      <c r="A2743" t="s">
        <v>48</v>
      </c>
      <c r="B2743">
        <v>2010</v>
      </c>
      <c r="C2743" t="s">
        <v>89</v>
      </c>
      <c r="D2743" t="s">
        <v>40</v>
      </c>
      <c r="E2743" t="s">
        <v>32457</v>
      </c>
      <c r="F2743">
        <v>6</v>
      </c>
    </row>
    <row r="2744" spans="1:6" x14ac:dyDescent="0.25">
      <c r="A2744" t="s">
        <v>48</v>
      </c>
      <c r="B2744">
        <v>2010</v>
      </c>
      <c r="C2744" t="s">
        <v>89</v>
      </c>
      <c r="D2744" t="s">
        <v>102</v>
      </c>
      <c r="E2744" t="s">
        <v>32458</v>
      </c>
      <c r="F2744">
        <v>6</v>
      </c>
    </row>
    <row r="2745" spans="1:6" x14ac:dyDescent="0.25">
      <c r="A2745" t="s">
        <v>48</v>
      </c>
      <c r="B2745">
        <v>2010</v>
      </c>
      <c r="C2745" t="s">
        <v>89</v>
      </c>
      <c r="D2745" t="s">
        <v>107</v>
      </c>
      <c r="E2745" t="s">
        <v>32459</v>
      </c>
      <c r="F2745">
        <v>15</v>
      </c>
    </row>
    <row r="2746" spans="1:6" x14ac:dyDescent="0.25">
      <c r="A2746" t="s">
        <v>48</v>
      </c>
      <c r="B2746">
        <v>2010</v>
      </c>
      <c r="C2746" t="s">
        <v>89</v>
      </c>
      <c r="D2746" t="s">
        <v>39</v>
      </c>
      <c r="E2746" t="s">
        <v>32460</v>
      </c>
      <c r="F2746">
        <v>8</v>
      </c>
    </row>
    <row r="2747" spans="1:6" x14ac:dyDescent="0.25">
      <c r="A2747" t="s">
        <v>48</v>
      </c>
      <c r="B2747">
        <v>2010</v>
      </c>
      <c r="C2747" t="s">
        <v>89</v>
      </c>
      <c r="D2747" t="s">
        <v>103</v>
      </c>
      <c r="E2747" t="s">
        <v>32461</v>
      </c>
      <c r="F2747">
        <v>79</v>
      </c>
    </row>
    <row r="2748" spans="1:6" x14ac:dyDescent="0.25">
      <c r="A2748" t="s">
        <v>48</v>
      </c>
      <c r="B2748">
        <v>2011</v>
      </c>
      <c r="C2748" t="s">
        <v>91</v>
      </c>
      <c r="D2748" t="s">
        <v>38</v>
      </c>
      <c r="E2748" t="s">
        <v>32462</v>
      </c>
      <c r="F2748">
        <v>4</v>
      </c>
    </row>
    <row r="2749" spans="1:6" x14ac:dyDescent="0.25">
      <c r="A2749" t="s">
        <v>48</v>
      </c>
      <c r="B2749">
        <v>2011</v>
      </c>
      <c r="C2749" t="s">
        <v>91</v>
      </c>
      <c r="D2749" t="s">
        <v>40</v>
      </c>
      <c r="E2749" t="s">
        <v>32463</v>
      </c>
      <c r="F2749">
        <v>9</v>
      </c>
    </row>
    <row r="2750" spans="1:6" x14ac:dyDescent="0.25">
      <c r="A2750" t="s">
        <v>48</v>
      </c>
      <c r="B2750">
        <v>2011</v>
      </c>
      <c r="C2750" t="s">
        <v>91</v>
      </c>
      <c r="D2750" t="s">
        <v>102</v>
      </c>
      <c r="E2750" t="s">
        <v>32464</v>
      </c>
      <c r="F2750">
        <v>67</v>
      </c>
    </row>
    <row r="2751" spans="1:6" x14ac:dyDescent="0.25">
      <c r="A2751" t="s">
        <v>48</v>
      </c>
      <c r="B2751">
        <v>2011</v>
      </c>
      <c r="C2751" t="s">
        <v>91</v>
      </c>
      <c r="D2751" t="s">
        <v>107</v>
      </c>
      <c r="E2751" t="s">
        <v>32465</v>
      </c>
      <c r="F2751">
        <v>47</v>
      </c>
    </row>
    <row r="2752" spans="1:6" x14ac:dyDescent="0.25">
      <c r="A2752" t="s">
        <v>48</v>
      </c>
      <c r="B2752">
        <v>2011</v>
      </c>
      <c r="C2752" t="s">
        <v>91</v>
      </c>
      <c r="D2752" t="s">
        <v>39</v>
      </c>
      <c r="E2752" t="s">
        <v>32466</v>
      </c>
      <c r="F2752">
        <v>42</v>
      </c>
    </row>
    <row r="2753" spans="1:6" x14ac:dyDescent="0.25">
      <c r="A2753" t="s">
        <v>48</v>
      </c>
      <c r="B2753">
        <v>2011</v>
      </c>
      <c r="C2753" t="s">
        <v>91</v>
      </c>
      <c r="D2753" t="s">
        <v>103</v>
      </c>
      <c r="E2753" t="s">
        <v>32467</v>
      </c>
      <c r="F2753">
        <v>487</v>
      </c>
    </row>
    <row r="2754" spans="1:6" x14ac:dyDescent="0.25">
      <c r="A2754" t="s">
        <v>48</v>
      </c>
      <c r="B2754">
        <v>2011</v>
      </c>
      <c r="C2754" t="s">
        <v>90</v>
      </c>
      <c r="D2754" t="s">
        <v>38</v>
      </c>
      <c r="E2754" t="s">
        <v>32468</v>
      </c>
      <c r="F2754">
        <v>1</v>
      </c>
    </row>
    <row r="2755" spans="1:6" x14ac:dyDescent="0.25">
      <c r="A2755" t="s">
        <v>48</v>
      </c>
      <c r="B2755">
        <v>2011</v>
      </c>
      <c r="C2755" t="s">
        <v>90</v>
      </c>
      <c r="D2755" t="s">
        <v>40</v>
      </c>
      <c r="E2755" t="s">
        <v>32469</v>
      </c>
      <c r="F2755">
        <v>4</v>
      </c>
    </row>
    <row r="2756" spans="1:6" x14ac:dyDescent="0.25">
      <c r="A2756" t="s">
        <v>48</v>
      </c>
      <c r="B2756">
        <v>2011</v>
      </c>
      <c r="C2756" t="s">
        <v>90</v>
      </c>
      <c r="D2756" t="s">
        <v>102</v>
      </c>
      <c r="E2756" t="s">
        <v>32470</v>
      </c>
      <c r="F2756">
        <v>36</v>
      </c>
    </row>
    <row r="2757" spans="1:6" x14ac:dyDescent="0.25">
      <c r="A2757" t="s">
        <v>48</v>
      </c>
      <c r="B2757">
        <v>2011</v>
      </c>
      <c r="C2757" t="s">
        <v>90</v>
      </c>
      <c r="D2757" t="s">
        <v>107</v>
      </c>
      <c r="E2757" t="s">
        <v>32471</v>
      </c>
      <c r="F2757">
        <v>32</v>
      </c>
    </row>
    <row r="2758" spans="1:6" x14ac:dyDescent="0.25">
      <c r="A2758" t="s">
        <v>48</v>
      </c>
      <c r="B2758">
        <v>2011</v>
      </c>
      <c r="C2758" t="s">
        <v>90</v>
      </c>
      <c r="D2758" t="s">
        <v>39</v>
      </c>
      <c r="E2758" t="s">
        <v>32472</v>
      </c>
      <c r="F2758">
        <v>13</v>
      </c>
    </row>
    <row r="2759" spans="1:6" x14ac:dyDescent="0.25">
      <c r="A2759" t="s">
        <v>48</v>
      </c>
      <c r="B2759">
        <v>2011</v>
      </c>
      <c r="C2759" t="s">
        <v>90</v>
      </c>
      <c r="D2759" t="s">
        <v>103</v>
      </c>
      <c r="E2759" t="s">
        <v>32473</v>
      </c>
      <c r="F2759">
        <v>222</v>
      </c>
    </row>
    <row r="2760" spans="1:6" x14ac:dyDescent="0.25">
      <c r="A2760" t="s">
        <v>48</v>
      </c>
      <c r="B2760">
        <v>2011</v>
      </c>
      <c r="C2760" t="s">
        <v>88</v>
      </c>
      <c r="D2760" t="s">
        <v>40</v>
      </c>
      <c r="E2760" t="s">
        <v>32474</v>
      </c>
      <c r="F2760">
        <v>2</v>
      </c>
    </row>
    <row r="2761" spans="1:6" x14ac:dyDescent="0.25">
      <c r="A2761" t="s">
        <v>48</v>
      </c>
      <c r="B2761">
        <v>2011</v>
      </c>
      <c r="C2761" t="s">
        <v>88</v>
      </c>
      <c r="D2761" t="s">
        <v>102</v>
      </c>
      <c r="E2761" t="s">
        <v>32475</v>
      </c>
      <c r="F2761">
        <v>4</v>
      </c>
    </row>
    <row r="2762" spans="1:6" x14ac:dyDescent="0.25">
      <c r="A2762" t="s">
        <v>48</v>
      </c>
      <c r="B2762">
        <v>2011</v>
      </c>
      <c r="C2762" t="s">
        <v>88</v>
      </c>
      <c r="D2762" t="s">
        <v>107</v>
      </c>
      <c r="E2762" t="s">
        <v>32476</v>
      </c>
      <c r="F2762">
        <v>1</v>
      </c>
    </row>
    <row r="2763" spans="1:6" x14ac:dyDescent="0.25">
      <c r="A2763" t="s">
        <v>48</v>
      </c>
      <c r="B2763">
        <v>2011</v>
      </c>
      <c r="C2763" t="s">
        <v>88</v>
      </c>
      <c r="D2763" t="s">
        <v>39</v>
      </c>
      <c r="E2763" t="s">
        <v>32477</v>
      </c>
      <c r="F2763">
        <v>2</v>
      </c>
    </row>
    <row r="2764" spans="1:6" x14ac:dyDescent="0.25">
      <c r="A2764" t="s">
        <v>48</v>
      </c>
      <c r="B2764">
        <v>2011</v>
      </c>
      <c r="C2764" t="s">
        <v>88</v>
      </c>
      <c r="D2764" t="s">
        <v>103</v>
      </c>
      <c r="E2764" t="s">
        <v>32478</v>
      </c>
      <c r="F2764">
        <v>13</v>
      </c>
    </row>
    <row r="2765" spans="1:6" x14ac:dyDescent="0.25">
      <c r="A2765" t="s">
        <v>48</v>
      </c>
      <c r="B2765">
        <v>2011</v>
      </c>
      <c r="C2765" t="s">
        <v>89</v>
      </c>
      <c r="D2765" t="s">
        <v>38</v>
      </c>
      <c r="E2765" t="s">
        <v>32479</v>
      </c>
      <c r="F2765">
        <v>1</v>
      </c>
    </row>
    <row r="2766" spans="1:6" x14ac:dyDescent="0.25">
      <c r="A2766" t="s">
        <v>48</v>
      </c>
      <c r="B2766">
        <v>2011</v>
      </c>
      <c r="C2766" t="s">
        <v>89</v>
      </c>
      <c r="D2766" t="s">
        <v>40</v>
      </c>
      <c r="E2766" t="s">
        <v>32480</v>
      </c>
      <c r="F2766">
        <v>4</v>
      </c>
    </row>
    <row r="2767" spans="1:6" x14ac:dyDescent="0.25">
      <c r="A2767" t="s">
        <v>48</v>
      </c>
      <c r="B2767">
        <v>2011</v>
      </c>
      <c r="C2767" t="s">
        <v>89</v>
      </c>
      <c r="D2767" t="s">
        <v>102</v>
      </c>
      <c r="E2767" t="s">
        <v>32481</v>
      </c>
      <c r="F2767">
        <v>10</v>
      </c>
    </row>
    <row r="2768" spans="1:6" x14ac:dyDescent="0.25">
      <c r="A2768" t="s">
        <v>48</v>
      </c>
      <c r="B2768">
        <v>2011</v>
      </c>
      <c r="C2768" t="s">
        <v>89</v>
      </c>
      <c r="D2768" t="s">
        <v>107</v>
      </c>
      <c r="E2768" t="s">
        <v>32482</v>
      </c>
      <c r="F2768">
        <v>7</v>
      </c>
    </row>
    <row r="2769" spans="1:6" x14ac:dyDescent="0.25">
      <c r="A2769" t="s">
        <v>48</v>
      </c>
      <c r="B2769">
        <v>2011</v>
      </c>
      <c r="C2769" t="s">
        <v>89</v>
      </c>
      <c r="D2769" t="s">
        <v>39</v>
      </c>
      <c r="E2769" t="s">
        <v>32483</v>
      </c>
      <c r="F2769">
        <v>6</v>
      </c>
    </row>
    <row r="2770" spans="1:6" x14ac:dyDescent="0.25">
      <c r="A2770" t="s">
        <v>48</v>
      </c>
      <c r="B2770">
        <v>2011</v>
      </c>
      <c r="C2770" t="s">
        <v>89</v>
      </c>
      <c r="D2770" t="s">
        <v>103</v>
      </c>
      <c r="E2770" t="s">
        <v>32484</v>
      </c>
      <c r="F2770">
        <v>88</v>
      </c>
    </row>
    <row r="2771" spans="1:6" x14ac:dyDescent="0.25">
      <c r="A2771" t="s">
        <v>48</v>
      </c>
      <c r="B2771">
        <v>2012</v>
      </c>
      <c r="C2771" t="s">
        <v>91</v>
      </c>
      <c r="D2771" t="s">
        <v>38</v>
      </c>
      <c r="E2771" t="s">
        <v>32485</v>
      </c>
      <c r="F2771">
        <v>4</v>
      </c>
    </row>
    <row r="2772" spans="1:6" x14ac:dyDescent="0.25">
      <c r="A2772" t="s">
        <v>48</v>
      </c>
      <c r="B2772">
        <v>2012</v>
      </c>
      <c r="C2772" t="s">
        <v>91</v>
      </c>
      <c r="D2772" t="s">
        <v>40</v>
      </c>
      <c r="E2772" t="s">
        <v>32486</v>
      </c>
      <c r="F2772">
        <v>9</v>
      </c>
    </row>
    <row r="2773" spans="1:6" x14ac:dyDescent="0.25">
      <c r="A2773" t="s">
        <v>48</v>
      </c>
      <c r="B2773">
        <v>2012</v>
      </c>
      <c r="C2773" t="s">
        <v>91</v>
      </c>
      <c r="D2773" t="s">
        <v>102</v>
      </c>
      <c r="E2773" t="s">
        <v>32487</v>
      </c>
      <c r="F2773">
        <v>85</v>
      </c>
    </row>
    <row r="2774" spans="1:6" x14ac:dyDescent="0.25">
      <c r="A2774" t="s">
        <v>48</v>
      </c>
      <c r="B2774">
        <v>2012</v>
      </c>
      <c r="C2774" t="s">
        <v>91</v>
      </c>
      <c r="D2774" t="s">
        <v>107</v>
      </c>
      <c r="E2774" t="s">
        <v>32488</v>
      </c>
      <c r="F2774">
        <v>71</v>
      </c>
    </row>
    <row r="2775" spans="1:6" x14ac:dyDescent="0.25">
      <c r="A2775" t="s">
        <v>48</v>
      </c>
      <c r="B2775">
        <v>2012</v>
      </c>
      <c r="C2775" t="s">
        <v>91</v>
      </c>
      <c r="D2775" t="s">
        <v>39</v>
      </c>
      <c r="E2775" t="s">
        <v>32489</v>
      </c>
      <c r="F2775">
        <v>31</v>
      </c>
    </row>
    <row r="2776" spans="1:6" x14ac:dyDescent="0.25">
      <c r="A2776" t="s">
        <v>48</v>
      </c>
      <c r="B2776">
        <v>2012</v>
      </c>
      <c r="C2776" t="s">
        <v>91</v>
      </c>
      <c r="D2776" t="s">
        <v>103</v>
      </c>
      <c r="E2776" t="s">
        <v>32490</v>
      </c>
      <c r="F2776">
        <v>472</v>
      </c>
    </row>
    <row r="2777" spans="1:6" x14ac:dyDescent="0.25">
      <c r="A2777" t="s">
        <v>48</v>
      </c>
      <c r="B2777">
        <v>2012</v>
      </c>
      <c r="C2777" t="s">
        <v>90</v>
      </c>
      <c r="D2777" t="s">
        <v>38</v>
      </c>
      <c r="E2777" t="s">
        <v>32491</v>
      </c>
      <c r="F2777">
        <v>2</v>
      </c>
    </row>
    <row r="2778" spans="1:6" x14ac:dyDescent="0.25">
      <c r="A2778" t="s">
        <v>48</v>
      </c>
      <c r="B2778">
        <v>2012</v>
      </c>
      <c r="C2778" t="s">
        <v>90</v>
      </c>
      <c r="D2778" t="s">
        <v>40</v>
      </c>
      <c r="E2778" t="s">
        <v>32492</v>
      </c>
      <c r="F2778">
        <v>5</v>
      </c>
    </row>
    <row r="2779" spans="1:6" x14ac:dyDescent="0.25">
      <c r="A2779" t="s">
        <v>48</v>
      </c>
      <c r="B2779">
        <v>2012</v>
      </c>
      <c r="C2779" t="s">
        <v>90</v>
      </c>
      <c r="D2779" t="s">
        <v>102</v>
      </c>
      <c r="E2779" t="s">
        <v>32493</v>
      </c>
      <c r="F2779">
        <v>28</v>
      </c>
    </row>
    <row r="2780" spans="1:6" x14ac:dyDescent="0.25">
      <c r="A2780" t="s">
        <v>48</v>
      </c>
      <c r="B2780">
        <v>2012</v>
      </c>
      <c r="C2780" t="s">
        <v>90</v>
      </c>
      <c r="D2780" t="s">
        <v>107</v>
      </c>
      <c r="E2780" t="s">
        <v>32494</v>
      </c>
      <c r="F2780">
        <v>29</v>
      </c>
    </row>
    <row r="2781" spans="1:6" x14ac:dyDescent="0.25">
      <c r="A2781" t="s">
        <v>48</v>
      </c>
      <c r="B2781">
        <v>2012</v>
      </c>
      <c r="C2781" t="s">
        <v>90</v>
      </c>
      <c r="D2781" t="s">
        <v>39</v>
      </c>
      <c r="E2781" t="s">
        <v>32495</v>
      </c>
      <c r="F2781">
        <v>14</v>
      </c>
    </row>
    <row r="2782" spans="1:6" x14ac:dyDescent="0.25">
      <c r="A2782" t="s">
        <v>48</v>
      </c>
      <c r="B2782">
        <v>2012</v>
      </c>
      <c r="C2782" t="s">
        <v>90</v>
      </c>
      <c r="D2782" t="s">
        <v>103</v>
      </c>
      <c r="E2782" t="s">
        <v>32496</v>
      </c>
      <c r="F2782">
        <v>233</v>
      </c>
    </row>
    <row r="2783" spans="1:6" x14ac:dyDescent="0.25">
      <c r="A2783" t="s">
        <v>48</v>
      </c>
      <c r="B2783">
        <v>2012</v>
      </c>
      <c r="C2783" t="s">
        <v>88</v>
      </c>
      <c r="D2783" t="s">
        <v>38</v>
      </c>
      <c r="E2783" t="s">
        <v>32497</v>
      </c>
      <c r="F2783">
        <v>2</v>
      </c>
    </row>
    <row r="2784" spans="1:6" x14ac:dyDescent="0.25">
      <c r="A2784" t="s">
        <v>48</v>
      </c>
      <c r="B2784">
        <v>2012</v>
      </c>
      <c r="C2784" t="s">
        <v>88</v>
      </c>
      <c r="D2784" t="s">
        <v>102</v>
      </c>
      <c r="E2784" t="s">
        <v>32498</v>
      </c>
      <c r="F2784">
        <v>2</v>
      </c>
    </row>
    <row r="2785" spans="1:6" x14ac:dyDescent="0.25">
      <c r="A2785" t="s">
        <v>48</v>
      </c>
      <c r="B2785">
        <v>2012</v>
      </c>
      <c r="C2785" t="s">
        <v>88</v>
      </c>
      <c r="D2785" t="s">
        <v>107</v>
      </c>
      <c r="E2785" t="s">
        <v>32499</v>
      </c>
      <c r="F2785">
        <v>2</v>
      </c>
    </row>
    <row r="2786" spans="1:6" x14ac:dyDescent="0.25">
      <c r="A2786" t="s">
        <v>48</v>
      </c>
      <c r="B2786">
        <v>2012</v>
      </c>
      <c r="C2786" t="s">
        <v>88</v>
      </c>
      <c r="D2786" t="s">
        <v>39</v>
      </c>
      <c r="E2786" t="s">
        <v>32500</v>
      </c>
      <c r="F2786">
        <v>5</v>
      </c>
    </row>
    <row r="2787" spans="1:6" x14ac:dyDescent="0.25">
      <c r="A2787" t="s">
        <v>48</v>
      </c>
      <c r="B2787">
        <v>2012</v>
      </c>
      <c r="C2787" t="s">
        <v>88</v>
      </c>
      <c r="D2787" t="s">
        <v>103</v>
      </c>
      <c r="E2787" t="s">
        <v>32501</v>
      </c>
      <c r="F2787">
        <v>11</v>
      </c>
    </row>
    <row r="2788" spans="1:6" x14ac:dyDescent="0.25">
      <c r="A2788" t="s">
        <v>48</v>
      </c>
      <c r="B2788">
        <v>2012</v>
      </c>
      <c r="C2788" t="s">
        <v>89</v>
      </c>
      <c r="D2788" t="s">
        <v>38</v>
      </c>
      <c r="E2788" t="s">
        <v>32502</v>
      </c>
      <c r="F2788">
        <v>1</v>
      </c>
    </row>
    <row r="2789" spans="1:6" x14ac:dyDescent="0.25">
      <c r="A2789" t="s">
        <v>48</v>
      </c>
      <c r="B2789">
        <v>2012</v>
      </c>
      <c r="C2789" t="s">
        <v>89</v>
      </c>
      <c r="D2789" t="s">
        <v>40</v>
      </c>
      <c r="E2789" t="s">
        <v>32503</v>
      </c>
      <c r="F2789">
        <v>5</v>
      </c>
    </row>
    <row r="2790" spans="1:6" x14ac:dyDescent="0.25">
      <c r="A2790" t="s">
        <v>48</v>
      </c>
      <c r="B2790">
        <v>2012</v>
      </c>
      <c r="C2790" t="s">
        <v>89</v>
      </c>
      <c r="D2790" t="s">
        <v>102</v>
      </c>
      <c r="E2790" t="s">
        <v>32504</v>
      </c>
      <c r="F2790">
        <v>17</v>
      </c>
    </row>
    <row r="2791" spans="1:6" x14ac:dyDescent="0.25">
      <c r="A2791" t="s">
        <v>48</v>
      </c>
      <c r="B2791">
        <v>2012</v>
      </c>
      <c r="C2791" t="s">
        <v>89</v>
      </c>
      <c r="D2791" t="s">
        <v>107</v>
      </c>
      <c r="E2791" t="s">
        <v>32505</v>
      </c>
      <c r="F2791">
        <v>10</v>
      </c>
    </row>
    <row r="2792" spans="1:6" x14ac:dyDescent="0.25">
      <c r="A2792" t="s">
        <v>48</v>
      </c>
      <c r="B2792">
        <v>2012</v>
      </c>
      <c r="C2792" t="s">
        <v>89</v>
      </c>
      <c r="D2792" t="s">
        <v>39</v>
      </c>
      <c r="E2792" t="s">
        <v>32506</v>
      </c>
      <c r="F2792">
        <v>10</v>
      </c>
    </row>
    <row r="2793" spans="1:6" x14ac:dyDescent="0.25">
      <c r="A2793" t="s">
        <v>48</v>
      </c>
      <c r="B2793">
        <v>2012</v>
      </c>
      <c r="C2793" t="s">
        <v>89</v>
      </c>
      <c r="D2793" t="s">
        <v>103</v>
      </c>
      <c r="E2793" t="s">
        <v>32507</v>
      </c>
      <c r="F2793">
        <v>91</v>
      </c>
    </row>
    <row r="2794" spans="1:6" x14ac:dyDescent="0.25">
      <c r="A2794" t="s">
        <v>48</v>
      </c>
      <c r="B2794">
        <v>2013</v>
      </c>
      <c r="C2794" t="s">
        <v>91</v>
      </c>
      <c r="D2794" t="s">
        <v>38</v>
      </c>
      <c r="E2794" t="s">
        <v>32508</v>
      </c>
      <c r="F2794">
        <v>9</v>
      </c>
    </row>
    <row r="2795" spans="1:6" x14ac:dyDescent="0.25">
      <c r="A2795" t="s">
        <v>48</v>
      </c>
      <c r="B2795">
        <v>2013</v>
      </c>
      <c r="C2795" t="s">
        <v>91</v>
      </c>
      <c r="D2795" t="s">
        <v>40</v>
      </c>
      <c r="E2795" t="s">
        <v>32509</v>
      </c>
      <c r="F2795">
        <v>8</v>
      </c>
    </row>
    <row r="2796" spans="1:6" x14ac:dyDescent="0.25">
      <c r="A2796" t="s">
        <v>48</v>
      </c>
      <c r="B2796">
        <v>2013</v>
      </c>
      <c r="C2796" t="s">
        <v>91</v>
      </c>
      <c r="D2796" t="s">
        <v>102</v>
      </c>
      <c r="E2796" t="s">
        <v>32510</v>
      </c>
      <c r="F2796">
        <v>70</v>
      </c>
    </row>
    <row r="2797" spans="1:6" x14ac:dyDescent="0.25">
      <c r="A2797" t="s">
        <v>48</v>
      </c>
      <c r="B2797">
        <v>2013</v>
      </c>
      <c r="C2797" t="s">
        <v>91</v>
      </c>
      <c r="D2797" t="s">
        <v>107</v>
      </c>
      <c r="E2797" t="s">
        <v>32511</v>
      </c>
      <c r="F2797">
        <v>78</v>
      </c>
    </row>
    <row r="2798" spans="1:6" x14ac:dyDescent="0.25">
      <c r="A2798" t="s">
        <v>48</v>
      </c>
      <c r="B2798">
        <v>2013</v>
      </c>
      <c r="C2798" t="s">
        <v>91</v>
      </c>
      <c r="D2798" t="s">
        <v>39</v>
      </c>
      <c r="E2798" t="s">
        <v>32512</v>
      </c>
      <c r="F2798">
        <v>45</v>
      </c>
    </row>
    <row r="2799" spans="1:6" x14ac:dyDescent="0.25">
      <c r="A2799" t="s">
        <v>48</v>
      </c>
      <c r="B2799">
        <v>2013</v>
      </c>
      <c r="C2799" t="s">
        <v>91</v>
      </c>
      <c r="D2799" t="s">
        <v>103</v>
      </c>
      <c r="E2799" t="s">
        <v>32513</v>
      </c>
      <c r="F2799">
        <v>457</v>
      </c>
    </row>
    <row r="2800" spans="1:6" x14ac:dyDescent="0.25">
      <c r="A2800" t="s">
        <v>48</v>
      </c>
      <c r="B2800">
        <v>2013</v>
      </c>
      <c r="C2800" t="s">
        <v>90</v>
      </c>
      <c r="D2800" t="s">
        <v>38</v>
      </c>
      <c r="E2800" t="s">
        <v>32514</v>
      </c>
      <c r="F2800">
        <v>1</v>
      </c>
    </row>
    <row r="2801" spans="1:6" x14ac:dyDescent="0.25">
      <c r="A2801" t="s">
        <v>48</v>
      </c>
      <c r="B2801">
        <v>2013</v>
      </c>
      <c r="C2801" t="s">
        <v>90</v>
      </c>
      <c r="D2801" t="s">
        <v>40</v>
      </c>
      <c r="E2801" t="s">
        <v>32515</v>
      </c>
      <c r="F2801">
        <v>12</v>
      </c>
    </row>
    <row r="2802" spans="1:6" x14ac:dyDescent="0.25">
      <c r="A2802" t="s">
        <v>48</v>
      </c>
      <c r="B2802">
        <v>2013</v>
      </c>
      <c r="C2802" t="s">
        <v>90</v>
      </c>
      <c r="D2802" t="s">
        <v>102</v>
      </c>
      <c r="E2802" t="s">
        <v>32516</v>
      </c>
      <c r="F2802">
        <v>37</v>
      </c>
    </row>
    <row r="2803" spans="1:6" x14ac:dyDescent="0.25">
      <c r="A2803" t="s">
        <v>48</v>
      </c>
      <c r="B2803">
        <v>2013</v>
      </c>
      <c r="C2803" t="s">
        <v>90</v>
      </c>
      <c r="D2803" t="s">
        <v>107</v>
      </c>
      <c r="E2803" t="s">
        <v>32517</v>
      </c>
      <c r="F2803">
        <v>24</v>
      </c>
    </row>
    <row r="2804" spans="1:6" x14ac:dyDescent="0.25">
      <c r="A2804" t="s">
        <v>48</v>
      </c>
      <c r="B2804">
        <v>2013</v>
      </c>
      <c r="C2804" t="s">
        <v>90</v>
      </c>
      <c r="D2804" t="s">
        <v>39</v>
      </c>
      <c r="E2804" t="s">
        <v>32518</v>
      </c>
      <c r="F2804">
        <v>7</v>
      </c>
    </row>
    <row r="2805" spans="1:6" x14ac:dyDescent="0.25">
      <c r="A2805" t="s">
        <v>48</v>
      </c>
      <c r="B2805">
        <v>2013</v>
      </c>
      <c r="C2805" t="s">
        <v>90</v>
      </c>
      <c r="D2805" t="s">
        <v>103</v>
      </c>
      <c r="E2805" t="s">
        <v>32519</v>
      </c>
      <c r="F2805">
        <v>240</v>
      </c>
    </row>
    <row r="2806" spans="1:6" x14ac:dyDescent="0.25">
      <c r="A2806" t="s">
        <v>48</v>
      </c>
      <c r="B2806">
        <v>2013</v>
      </c>
      <c r="C2806" t="s">
        <v>88</v>
      </c>
      <c r="D2806" t="s">
        <v>40</v>
      </c>
      <c r="E2806" t="s">
        <v>32520</v>
      </c>
      <c r="F2806">
        <v>1</v>
      </c>
    </row>
    <row r="2807" spans="1:6" x14ac:dyDescent="0.25">
      <c r="A2807" t="s">
        <v>48</v>
      </c>
      <c r="B2807">
        <v>2013</v>
      </c>
      <c r="C2807" t="s">
        <v>88</v>
      </c>
      <c r="D2807" t="s">
        <v>102</v>
      </c>
      <c r="E2807" t="s">
        <v>32521</v>
      </c>
      <c r="F2807">
        <v>2</v>
      </c>
    </row>
    <row r="2808" spans="1:6" x14ac:dyDescent="0.25">
      <c r="A2808" t="s">
        <v>48</v>
      </c>
      <c r="B2808">
        <v>2013</v>
      </c>
      <c r="C2808" t="s">
        <v>88</v>
      </c>
      <c r="D2808" t="s">
        <v>107</v>
      </c>
      <c r="E2808" t="s">
        <v>32522</v>
      </c>
      <c r="F2808">
        <v>2</v>
      </c>
    </row>
    <row r="2809" spans="1:6" x14ac:dyDescent="0.25">
      <c r="A2809" t="s">
        <v>48</v>
      </c>
      <c r="B2809">
        <v>2013</v>
      </c>
      <c r="C2809" t="s">
        <v>88</v>
      </c>
      <c r="D2809" t="s">
        <v>103</v>
      </c>
      <c r="E2809" t="s">
        <v>32523</v>
      </c>
      <c r="F2809">
        <v>18</v>
      </c>
    </row>
    <row r="2810" spans="1:6" x14ac:dyDescent="0.25">
      <c r="A2810" t="s">
        <v>48</v>
      </c>
      <c r="B2810">
        <v>2013</v>
      </c>
      <c r="C2810" t="s">
        <v>89</v>
      </c>
      <c r="D2810" t="s">
        <v>38</v>
      </c>
      <c r="E2810" t="s">
        <v>32524</v>
      </c>
      <c r="F2810">
        <v>2</v>
      </c>
    </row>
    <row r="2811" spans="1:6" x14ac:dyDescent="0.25">
      <c r="A2811" t="s">
        <v>48</v>
      </c>
      <c r="B2811">
        <v>2013</v>
      </c>
      <c r="C2811" t="s">
        <v>89</v>
      </c>
      <c r="D2811" t="s">
        <v>40</v>
      </c>
      <c r="E2811" t="s">
        <v>32525</v>
      </c>
      <c r="F2811">
        <v>4</v>
      </c>
    </row>
    <row r="2812" spans="1:6" x14ac:dyDescent="0.25">
      <c r="A2812" t="s">
        <v>48</v>
      </c>
      <c r="B2812">
        <v>2013</v>
      </c>
      <c r="C2812" t="s">
        <v>89</v>
      </c>
      <c r="D2812" t="s">
        <v>102</v>
      </c>
      <c r="E2812" t="s">
        <v>32526</v>
      </c>
      <c r="F2812">
        <v>17</v>
      </c>
    </row>
    <row r="2813" spans="1:6" x14ac:dyDescent="0.25">
      <c r="A2813" t="s">
        <v>48</v>
      </c>
      <c r="B2813">
        <v>2013</v>
      </c>
      <c r="C2813" t="s">
        <v>89</v>
      </c>
      <c r="D2813" t="s">
        <v>107</v>
      </c>
      <c r="E2813" t="s">
        <v>32527</v>
      </c>
      <c r="F2813">
        <v>9</v>
      </c>
    </row>
    <row r="2814" spans="1:6" x14ac:dyDescent="0.25">
      <c r="A2814" t="s">
        <v>48</v>
      </c>
      <c r="B2814">
        <v>2013</v>
      </c>
      <c r="C2814" t="s">
        <v>89</v>
      </c>
      <c r="D2814" t="s">
        <v>39</v>
      </c>
      <c r="E2814" t="s">
        <v>32528</v>
      </c>
      <c r="F2814">
        <v>3</v>
      </c>
    </row>
    <row r="2815" spans="1:6" x14ac:dyDescent="0.25">
      <c r="A2815" t="s">
        <v>48</v>
      </c>
      <c r="B2815">
        <v>2013</v>
      </c>
      <c r="C2815" t="s">
        <v>89</v>
      </c>
      <c r="D2815" t="s">
        <v>103</v>
      </c>
      <c r="E2815" t="s">
        <v>32529</v>
      </c>
      <c r="F2815">
        <v>89</v>
      </c>
    </row>
    <row r="2816" spans="1:6" x14ac:dyDescent="0.25">
      <c r="A2816" t="s">
        <v>48</v>
      </c>
      <c r="B2816">
        <v>2014</v>
      </c>
      <c r="C2816" t="s">
        <v>91</v>
      </c>
      <c r="D2816" t="s">
        <v>38</v>
      </c>
      <c r="E2816" t="s">
        <v>32530</v>
      </c>
      <c r="F2816">
        <v>12</v>
      </c>
    </row>
    <row r="2817" spans="1:6" x14ac:dyDescent="0.25">
      <c r="A2817" t="s">
        <v>48</v>
      </c>
      <c r="B2817">
        <v>2014</v>
      </c>
      <c r="C2817" t="s">
        <v>91</v>
      </c>
      <c r="D2817" t="s">
        <v>40</v>
      </c>
      <c r="E2817" t="s">
        <v>32531</v>
      </c>
      <c r="F2817">
        <v>11</v>
      </c>
    </row>
    <row r="2818" spans="1:6" x14ac:dyDescent="0.25">
      <c r="A2818" t="s">
        <v>48</v>
      </c>
      <c r="B2818">
        <v>2014</v>
      </c>
      <c r="C2818" t="s">
        <v>91</v>
      </c>
      <c r="D2818" t="s">
        <v>102</v>
      </c>
      <c r="E2818" t="s">
        <v>32532</v>
      </c>
      <c r="F2818">
        <v>73</v>
      </c>
    </row>
    <row r="2819" spans="1:6" x14ac:dyDescent="0.25">
      <c r="A2819" t="s">
        <v>48</v>
      </c>
      <c r="B2819">
        <v>2014</v>
      </c>
      <c r="C2819" t="s">
        <v>91</v>
      </c>
      <c r="D2819" t="s">
        <v>107</v>
      </c>
      <c r="E2819" t="s">
        <v>32533</v>
      </c>
      <c r="F2819">
        <v>92</v>
      </c>
    </row>
    <row r="2820" spans="1:6" x14ac:dyDescent="0.25">
      <c r="A2820" t="s">
        <v>48</v>
      </c>
      <c r="B2820">
        <v>2014</v>
      </c>
      <c r="C2820" t="s">
        <v>91</v>
      </c>
      <c r="D2820" t="s">
        <v>39</v>
      </c>
      <c r="E2820" t="s">
        <v>32534</v>
      </c>
      <c r="F2820">
        <v>37</v>
      </c>
    </row>
    <row r="2821" spans="1:6" x14ac:dyDescent="0.25">
      <c r="A2821" t="s">
        <v>48</v>
      </c>
      <c r="B2821">
        <v>2014</v>
      </c>
      <c r="C2821" t="s">
        <v>91</v>
      </c>
      <c r="D2821" t="s">
        <v>103</v>
      </c>
      <c r="E2821" t="s">
        <v>32535</v>
      </c>
      <c r="F2821">
        <v>474</v>
      </c>
    </row>
    <row r="2822" spans="1:6" x14ac:dyDescent="0.25">
      <c r="A2822" t="s">
        <v>48</v>
      </c>
      <c r="B2822">
        <v>2014</v>
      </c>
      <c r="C2822" t="s">
        <v>90</v>
      </c>
      <c r="D2822" t="s">
        <v>38</v>
      </c>
      <c r="E2822" t="s">
        <v>32536</v>
      </c>
      <c r="F2822">
        <v>5</v>
      </c>
    </row>
    <row r="2823" spans="1:6" x14ac:dyDescent="0.25">
      <c r="A2823" t="s">
        <v>48</v>
      </c>
      <c r="B2823">
        <v>2014</v>
      </c>
      <c r="C2823" t="s">
        <v>90</v>
      </c>
      <c r="D2823" t="s">
        <v>40</v>
      </c>
      <c r="E2823" t="s">
        <v>32537</v>
      </c>
      <c r="F2823">
        <v>9</v>
      </c>
    </row>
    <row r="2824" spans="1:6" x14ac:dyDescent="0.25">
      <c r="A2824" t="s">
        <v>48</v>
      </c>
      <c r="B2824">
        <v>2014</v>
      </c>
      <c r="C2824" t="s">
        <v>90</v>
      </c>
      <c r="D2824" t="s">
        <v>102</v>
      </c>
      <c r="E2824" t="s">
        <v>32538</v>
      </c>
      <c r="F2824">
        <v>36</v>
      </c>
    </row>
    <row r="2825" spans="1:6" x14ac:dyDescent="0.25">
      <c r="A2825" t="s">
        <v>48</v>
      </c>
      <c r="B2825">
        <v>2014</v>
      </c>
      <c r="C2825" t="s">
        <v>90</v>
      </c>
      <c r="D2825" t="s">
        <v>107</v>
      </c>
      <c r="E2825" t="s">
        <v>32539</v>
      </c>
      <c r="F2825">
        <v>29</v>
      </c>
    </row>
    <row r="2826" spans="1:6" x14ac:dyDescent="0.25">
      <c r="A2826" t="s">
        <v>48</v>
      </c>
      <c r="B2826">
        <v>2014</v>
      </c>
      <c r="C2826" t="s">
        <v>90</v>
      </c>
      <c r="D2826" t="s">
        <v>39</v>
      </c>
      <c r="E2826" t="s">
        <v>32540</v>
      </c>
      <c r="F2826">
        <v>15</v>
      </c>
    </row>
    <row r="2827" spans="1:6" x14ac:dyDescent="0.25">
      <c r="A2827" t="s">
        <v>48</v>
      </c>
      <c r="B2827">
        <v>2014</v>
      </c>
      <c r="C2827" t="s">
        <v>90</v>
      </c>
      <c r="D2827" t="s">
        <v>103</v>
      </c>
      <c r="E2827" t="s">
        <v>32541</v>
      </c>
      <c r="F2827">
        <v>230</v>
      </c>
    </row>
    <row r="2828" spans="1:6" x14ac:dyDescent="0.25">
      <c r="A2828" t="s">
        <v>48</v>
      </c>
      <c r="B2828">
        <v>2014</v>
      </c>
      <c r="C2828" t="s">
        <v>88</v>
      </c>
      <c r="D2828" t="s">
        <v>38</v>
      </c>
      <c r="E2828" t="s">
        <v>32542</v>
      </c>
      <c r="F2828">
        <v>1</v>
      </c>
    </row>
    <row r="2829" spans="1:6" x14ac:dyDescent="0.25">
      <c r="A2829" t="s">
        <v>48</v>
      </c>
      <c r="B2829">
        <v>2014</v>
      </c>
      <c r="C2829" t="s">
        <v>88</v>
      </c>
      <c r="D2829" t="s">
        <v>40</v>
      </c>
      <c r="E2829" t="s">
        <v>32543</v>
      </c>
      <c r="F2829">
        <v>1</v>
      </c>
    </row>
    <row r="2830" spans="1:6" x14ac:dyDescent="0.25">
      <c r="A2830" t="s">
        <v>48</v>
      </c>
      <c r="B2830">
        <v>2014</v>
      </c>
      <c r="C2830" t="s">
        <v>88</v>
      </c>
      <c r="D2830" t="s">
        <v>102</v>
      </c>
      <c r="E2830" t="s">
        <v>32544</v>
      </c>
      <c r="F2830">
        <v>4</v>
      </c>
    </row>
    <row r="2831" spans="1:6" x14ac:dyDescent="0.25">
      <c r="A2831" t="s">
        <v>48</v>
      </c>
      <c r="B2831">
        <v>2014</v>
      </c>
      <c r="C2831" t="s">
        <v>88</v>
      </c>
      <c r="D2831" t="s">
        <v>107</v>
      </c>
      <c r="E2831" t="s">
        <v>32545</v>
      </c>
      <c r="F2831">
        <v>4</v>
      </c>
    </row>
    <row r="2832" spans="1:6" x14ac:dyDescent="0.25">
      <c r="A2832" t="s">
        <v>48</v>
      </c>
      <c r="B2832">
        <v>2014</v>
      </c>
      <c r="C2832" t="s">
        <v>88</v>
      </c>
      <c r="D2832" t="s">
        <v>39</v>
      </c>
      <c r="E2832" t="s">
        <v>32546</v>
      </c>
      <c r="F2832">
        <v>1</v>
      </c>
    </row>
    <row r="2833" spans="1:6" x14ac:dyDescent="0.25">
      <c r="A2833" t="s">
        <v>48</v>
      </c>
      <c r="B2833">
        <v>2014</v>
      </c>
      <c r="C2833" t="s">
        <v>88</v>
      </c>
      <c r="D2833" t="s">
        <v>103</v>
      </c>
      <c r="E2833" t="s">
        <v>32547</v>
      </c>
      <c r="F2833">
        <v>15</v>
      </c>
    </row>
    <row r="2834" spans="1:6" x14ac:dyDescent="0.25">
      <c r="A2834" t="s">
        <v>48</v>
      </c>
      <c r="B2834">
        <v>2014</v>
      </c>
      <c r="C2834" t="s">
        <v>89</v>
      </c>
      <c r="D2834" t="s">
        <v>38</v>
      </c>
      <c r="E2834" t="s">
        <v>32548</v>
      </c>
      <c r="F2834">
        <v>1</v>
      </c>
    </row>
    <row r="2835" spans="1:6" x14ac:dyDescent="0.25">
      <c r="A2835" t="s">
        <v>48</v>
      </c>
      <c r="B2835">
        <v>2014</v>
      </c>
      <c r="C2835" t="s">
        <v>89</v>
      </c>
      <c r="D2835" t="s">
        <v>40</v>
      </c>
      <c r="E2835" t="s">
        <v>32549</v>
      </c>
      <c r="F2835">
        <v>1</v>
      </c>
    </row>
    <row r="2836" spans="1:6" x14ac:dyDescent="0.25">
      <c r="A2836" t="s">
        <v>48</v>
      </c>
      <c r="B2836">
        <v>2014</v>
      </c>
      <c r="C2836" t="s">
        <v>89</v>
      </c>
      <c r="D2836" t="s">
        <v>102</v>
      </c>
      <c r="E2836" t="s">
        <v>32550</v>
      </c>
      <c r="F2836">
        <v>15</v>
      </c>
    </row>
    <row r="2837" spans="1:6" x14ac:dyDescent="0.25">
      <c r="A2837" t="s">
        <v>48</v>
      </c>
      <c r="B2837">
        <v>2014</v>
      </c>
      <c r="C2837" t="s">
        <v>89</v>
      </c>
      <c r="D2837" t="s">
        <v>107</v>
      </c>
      <c r="E2837" t="s">
        <v>32551</v>
      </c>
      <c r="F2837">
        <v>11</v>
      </c>
    </row>
    <row r="2838" spans="1:6" x14ac:dyDescent="0.25">
      <c r="A2838" t="s">
        <v>48</v>
      </c>
      <c r="B2838">
        <v>2014</v>
      </c>
      <c r="C2838" t="s">
        <v>89</v>
      </c>
      <c r="D2838" t="s">
        <v>39</v>
      </c>
      <c r="E2838" t="s">
        <v>32552</v>
      </c>
      <c r="F2838">
        <v>7</v>
      </c>
    </row>
    <row r="2839" spans="1:6" x14ac:dyDescent="0.25">
      <c r="A2839" t="s">
        <v>48</v>
      </c>
      <c r="B2839">
        <v>2014</v>
      </c>
      <c r="C2839" t="s">
        <v>89</v>
      </c>
      <c r="D2839" t="s">
        <v>103</v>
      </c>
      <c r="E2839" t="s">
        <v>32553</v>
      </c>
      <c r="F2839">
        <v>82</v>
      </c>
    </row>
    <row r="2840" spans="1:6" x14ac:dyDescent="0.25">
      <c r="A2840" t="s">
        <v>34</v>
      </c>
      <c r="B2840">
        <v>2010</v>
      </c>
      <c r="C2840" t="s">
        <v>91</v>
      </c>
      <c r="D2840" t="s">
        <v>38</v>
      </c>
      <c r="E2840" t="s">
        <v>32554</v>
      </c>
      <c r="F2840">
        <v>386</v>
      </c>
    </row>
    <row r="2841" spans="1:6" x14ac:dyDescent="0.25">
      <c r="A2841" t="s">
        <v>34</v>
      </c>
      <c r="B2841">
        <v>2010</v>
      </c>
      <c r="C2841" t="s">
        <v>91</v>
      </c>
      <c r="D2841" t="s">
        <v>40</v>
      </c>
      <c r="E2841" t="s">
        <v>32555</v>
      </c>
      <c r="F2841">
        <v>419</v>
      </c>
    </row>
    <row r="2842" spans="1:6" x14ac:dyDescent="0.25">
      <c r="A2842" t="s">
        <v>34</v>
      </c>
      <c r="B2842">
        <v>2010</v>
      </c>
      <c r="C2842" t="s">
        <v>91</v>
      </c>
      <c r="D2842" t="s">
        <v>102</v>
      </c>
      <c r="E2842" t="s">
        <v>32556</v>
      </c>
      <c r="F2842">
        <v>1716</v>
      </c>
    </row>
    <row r="2843" spans="1:6" x14ac:dyDescent="0.25">
      <c r="A2843" t="s">
        <v>34</v>
      </c>
      <c r="B2843">
        <v>2010</v>
      </c>
      <c r="C2843" t="s">
        <v>91</v>
      </c>
      <c r="D2843" t="s">
        <v>107</v>
      </c>
      <c r="E2843" t="s">
        <v>32557</v>
      </c>
      <c r="F2843">
        <v>2090</v>
      </c>
    </row>
    <row r="2844" spans="1:6" x14ac:dyDescent="0.25">
      <c r="A2844" t="s">
        <v>34</v>
      </c>
      <c r="B2844">
        <v>2010</v>
      </c>
      <c r="C2844" t="s">
        <v>91</v>
      </c>
      <c r="D2844" t="s">
        <v>39</v>
      </c>
      <c r="E2844" t="s">
        <v>32558</v>
      </c>
      <c r="F2844">
        <v>1801</v>
      </c>
    </row>
    <row r="2845" spans="1:6" x14ac:dyDescent="0.25">
      <c r="A2845" t="s">
        <v>34</v>
      </c>
      <c r="B2845">
        <v>2010</v>
      </c>
      <c r="C2845" t="s">
        <v>91</v>
      </c>
      <c r="D2845" t="s">
        <v>103</v>
      </c>
      <c r="E2845" t="s">
        <v>32559</v>
      </c>
      <c r="F2845">
        <v>21169</v>
      </c>
    </row>
    <row r="2846" spans="1:6" x14ac:dyDescent="0.25">
      <c r="A2846" t="s">
        <v>34</v>
      </c>
      <c r="B2846">
        <v>2010</v>
      </c>
      <c r="C2846" t="s">
        <v>90</v>
      </c>
      <c r="D2846" t="s">
        <v>38</v>
      </c>
      <c r="E2846" t="s">
        <v>32560</v>
      </c>
      <c r="F2846">
        <v>235</v>
      </c>
    </row>
    <row r="2847" spans="1:6" x14ac:dyDescent="0.25">
      <c r="A2847" t="s">
        <v>34</v>
      </c>
      <c r="B2847">
        <v>2010</v>
      </c>
      <c r="C2847" t="s">
        <v>90</v>
      </c>
      <c r="D2847" t="s">
        <v>40</v>
      </c>
      <c r="E2847" t="s">
        <v>32561</v>
      </c>
      <c r="F2847">
        <v>252</v>
      </c>
    </row>
    <row r="2848" spans="1:6" x14ac:dyDescent="0.25">
      <c r="A2848" t="s">
        <v>34</v>
      </c>
      <c r="B2848">
        <v>2010</v>
      </c>
      <c r="C2848" t="s">
        <v>90</v>
      </c>
      <c r="D2848" t="s">
        <v>102</v>
      </c>
      <c r="E2848" t="s">
        <v>32562</v>
      </c>
      <c r="F2848">
        <v>852</v>
      </c>
    </row>
    <row r="2849" spans="1:6" x14ac:dyDescent="0.25">
      <c r="A2849" t="s">
        <v>34</v>
      </c>
      <c r="B2849">
        <v>2010</v>
      </c>
      <c r="C2849" t="s">
        <v>90</v>
      </c>
      <c r="D2849" t="s">
        <v>107</v>
      </c>
      <c r="E2849" t="s">
        <v>32563</v>
      </c>
      <c r="F2849">
        <v>1022</v>
      </c>
    </row>
    <row r="2850" spans="1:6" x14ac:dyDescent="0.25">
      <c r="A2850" t="s">
        <v>34</v>
      </c>
      <c r="B2850">
        <v>2010</v>
      </c>
      <c r="C2850" t="s">
        <v>90</v>
      </c>
      <c r="D2850" t="s">
        <v>39</v>
      </c>
      <c r="E2850" t="s">
        <v>32564</v>
      </c>
      <c r="F2850">
        <v>938</v>
      </c>
    </row>
    <row r="2851" spans="1:6" x14ac:dyDescent="0.25">
      <c r="A2851" t="s">
        <v>34</v>
      </c>
      <c r="B2851">
        <v>2010</v>
      </c>
      <c r="C2851" t="s">
        <v>90</v>
      </c>
      <c r="D2851" t="s">
        <v>103</v>
      </c>
      <c r="E2851" t="s">
        <v>32565</v>
      </c>
      <c r="F2851">
        <v>11150</v>
      </c>
    </row>
    <row r="2852" spans="1:6" x14ac:dyDescent="0.25">
      <c r="A2852" t="s">
        <v>34</v>
      </c>
      <c r="B2852">
        <v>2010</v>
      </c>
      <c r="C2852" t="s">
        <v>88</v>
      </c>
      <c r="D2852" t="s">
        <v>38</v>
      </c>
      <c r="E2852" t="s">
        <v>32566</v>
      </c>
      <c r="F2852">
        <v>199</v>
      </c>
    </row>
    <row r="2853" spans="1:6" x14ac:dyDescent="0.25">
      <c r="A2853" t="s">
        <v>34</v>
      </c>
      <c r="B2853">
        <v>2010</v>
      </c>
      <c r="C2853" t="s">
        <v>88</v>
      </c>
      <c r="D2853" t="s">
        <v>40</v>
      </c>
      <c r="E2853" t="s">
        <v>32567</v>
      </c>
      <c r="F2853">
        <v>163</v>
      </c>
    </row>
    <row r="2854" spans="1:6" x14ac:dyDescent="0.25">
      <c r="A2854" t="s">
        <v>34</v>
      </c>
      <c r="B2854">
        <v>2010</v>
      </c>
      <c r="C2854" t="s">
        <v>88</v>
      </c>
      <c r="D2854" t="s">
        <v>102</v>
      </c>
      <c r="E2854" t="s">
        <v>32568</v>
      </c>
      <c r="F2854">
        <v>369</v>
      </c>
    </row>
    <row r="2855" spans="1:6" x14ac:dyDescent="0.25">
      <c r="A2855" t="s">
        <v>34</v>
      </c>
      <c r="B2855">
        <v>2010</v>
      </c>
      <c r="C2855" t="s">
        <v>88</v>
      </c>
      <c r="D2855" t="s">
        <v>107</v>
      </c>
      <c r="E2855" t="s">
        <v>32569</v>
      </c>
      <c r="F2855">
        <v>414</v>
      </c>
    </row>
    <row r="2856" spans="1:6" x14ac:dyDescent="0.25">
      <c r="A2856" t="s">
        <v>34</v>
      </c>
      <c r="B2856">
        <v>2010</v>
      </c>
      <c r="C2856" t="s">
        <v>88</v>
      </c>
      <c r="D2856" t="s">
        <v>39</v>
      </c>
      <c r="E2856" t="s">
        <v>32570</v>
      </c>
      <c r="F2856">
        <v>681</v>
      </c>
    </row>
    <row r="2857" spans="1:6" x14ac:dyDescent="0.25">
      <c r="A2857" t="s">
        <v>34</v>
      </c>
      <c r="B2857">
        <v>2010</v>
      </c>
      <c r="C2857" t="s">
        <v>88</v>
      </c>
      <c r="D2857" t="s">
        <v>103</v>
      </c>
      <c r="E2857" t="s">
        <v>32571</v>
      </c>
      <c r="F2857">
        <v>3358</v>
      </c>
    </row>
    <row r="2858" spans="1:6" x14ac:dyDescent="0.25">
      <c r="A2858" t="s">
        <v>34</v>
      </c>
      <c r="B2858">
        <v>2010</v>
      </c>
      <c r="C2858" t="s">
        <v>89</v>
      </c>
      <c r="D2858" t="s">
        <v>38</v>
      </c>
      <c r="E2858" t="s">
        <v>32572</v>
      </c>
      <c r="F2858">
        <v>196</v>
      </c>
    </row>
    <row r="2859" spans="1:6" x14ac:dyDescent="0.25">
      <c r="A2859" t="s">
        <v>34</v>
      </c>
      <c r="B2859">
        <v>2010</v>
      </c>
      <c r="C2859" t="s">
        <v>89</v>
      </c>
      <c r="D2859" t="s">
        <v>40</v>
      </c>
      <c r="E2859" t="s">
        <v>32573</v>
      </c>
      <c r="F2859">
        <v>194</v>
      </c>
    </row>
    <row r="2860" spans="1:6" x14ac:dyDescent="0.25">
      <c r="A2860" t="s">
        <v>34</v>
      </c>
      <c r="B2860">
        <v>2010</v>
      </c>
      <c r="C2860" t="s">
        <v>89</v>
      </c>
      <c r="D2860" t="s">
        <v>102</v>
      </c>
      <c r="E2860" t="s">
        <v>32574</v>
      </c>
      <c r="F2860">
        <v>607</v>
      </c>
    </row>
    <row r="2861" spans="1:6" x14ac:dyDescent="0.25">
      <c r="A2861" t="s">
        <v>34</v>
      </c>
      <c r="B2861">
        <v>2010</v>
      </c>
      <c r="C2861" t="s">
        <v>89</v>
      </c>
      <c r="D2861" t="s">
        <v>107</v>
      </c>
      <c r="E2861" t="s">
        <v>32575</v>
      </c>
      <c r="F2861">
        <v>725</v>
      </c>
    </row>
    <row r="2862" spans="1:6" x14ac:dyDescent="0.25">
      <c r="A2862" t="s">
        <v>34</v>
      </c>
      <c r="B2862">
        <v>2010</v>
      </c>
      <c r="C2862" t="s">
        <v>89</v>
      </c>
      <c r="D2862" t="s">
        <v>39</v>
      </c>
      <c r="E2862" t="s">
        <v>32576</v>
      </c>
      <c r="F2862">
        <v>835</v>
      </c>
    </row>
    <row r="2863" spans="1:6" x14ac:dyDescent="0.25">
      <c r="A2863" t="s">
        <v>34</v>
      </c>
      <c r="B2863">
        <v>2010</v>
      </c>
      <c r="C2863" t="s">
        <v>89</v>
      </c>
      <c r="D2863" t="s">
        <v>103</v>
      </c>
      <c r="E2863" t="s">
        <v>32577</v>
      </c>
      <c r="F2863">
        <v>6706</v>
      </c>
    </row>
    <row r="2864" spans="1:6" x14ac:dyDescent="0.25">
      <c r="A2864" t="s">
        <v>34</v>
      </c>
      <c r="B2864">
        <v>2011</v>
      </c>
      <c r="C2864" t="s">
        <v>91</v>
      </c>
      <c r="D2864" t="s">
        <v>38</v>
      </c>
      <c r="E2864" t="s">
        <v>32578</v>
      </c>
      <c r="F2864">
        <v>230</v>
      </c>
    </row>
    <row r="2865" spans="1:6" x14ac:dyDescent="0.25">
      <c r="A2865" t="s">
        <v>34</v>
      </c>
      <c r="B2865">
        <v>2011</v>
      </c>
      <c r="C2865" t="s">
        <v>91</v>
      </c>
      <c r="D2865" t="s">
        <v>40</v>
      </c>
      <c r="E2865" t="s">
        <v>32579</v>
      </c>
      <c r="F2865">
        <v>276</v>
      </c>
    </row>
    <row r="2866" spans="1:6" x14ac:dyDescent="0.25">
      <c r="A2866" t="s">
        <v>34</v>
      </c>
      <c r="B2866">
        <v>2011</v>
      </c>
      <c r="C2866" t="s">
        <v>91</v>
      </c>
      <c r="D2866" t="s">
        <v>102</v>
      </c>
      <c r="E2866" t="s">
        <v>32580</v>
      </c>
      <c r="F2866">
        <v>2194</v>
      </c>
    </row>
    <row r="2867" spans="1:6" x14ac:dyDescent="0.25">
      <c r="A2867" t="s">
        <v>34</v>
      </c>
      <c r="B2867">
        <v>2011</v>
      </c>
      <c r="C2867" t="s">
        <v>91</v>
      </c>
      <c r="D2867" t="s">
        <v>107</v>
      </c>
      <c r="E2867" t="s">
        <v>32581</v>
      </c>
      <c r="F2867">
        <v>1506</v>
      </c>
    </row>
    <row r="2868" spans="1:6" x14ac:dyDescent="0.25">
      <c r="A2868" t="s">
        <v>34</v>
      </c>
      <c r="B2868">
        <v>2011</v>
      </c>
      <c r="C2868" t="s">
        <v>91</v>
      </c>
      <c r="D2868" t="s">
        <v>39</v>
      </c>
      <c r="E2868" t="s">
        <v>32582</v>
      </c>
      <c r="F2868">
        <v>1839</v>
      </c>
    </row>
    <row r="2869" spans="1:6" x14ac:dyDescent="0.25">
      <c r="A2869" t="s">
        <v>34</v>
      </c>
      <c r="B2869">
        <v>2011</v>
      </c>
      <c r="C2869" t="s">
        <v>91</v>
      </c>
      <c r="D2869" t="s">
        <v>103</v>
      </c>
      <c r="E2869" t="s">
        <v>32583</v>
      </c>
      <c r="F2869">
        <v>21376</v>
      </c>
    </row>
    <row r="2870" spans="1:6" x14ac:dyDescent="0.25">
      <c r="A2870" t="s">
        <v>34</v>
      </c>
      <c r="B2870">
        <v>2011</v>
      </c>
      <c r="C2870" t="s">
        <v>90</v>
      </c>
      <c r="D2870" t="s">
        <v>38</v>
      </c>
      <c r="E2870" t="s">
        <v>32584</v>
      </c>
      <c r="F2870">
        <v>144</v>
      </c>
    </row>
    <row r="2871" spans="1:6" x14ac:dyDescent="0.25">
      <c r="A2871" t="s">
        <v>34</v>
      </c>
      <c r="B2871">
        <v>2011</v>
      </c>
      <c r="C2871" t="s">
        <v>90</v>
      </c>
      <c r="D2871" t="s">
        <v>40</v>
      </c>
      <c r="E2871" t="s">
        <v>32585</v>
      </c>
      <c r="F2871">
        <v>179</v>
      </c>
    </row>
    <row r="2872" spans="1:6" x14ac:dyDescent="0.25">
      <c r="A2872" t="s">
        <v>34</v>
      </c>
      <c r="B2872">
        <v>2011</v>
      </c>
      <c r="C2872" t="s">
        <v>90</v>
      </c>
      <c r="D2872" t="s">
        <v>102</v>
      </c>
      <c r="E2872" t="s">
        <v>32586</v>
      </c>
      <c r="F2872">
        <v>1084</v>
      </c>
    </row>
    <row r="2873" spans="1:6" x14ac:dyDescent="0.25">
      <c r="A2873" t="s">
        <v>34</v>
      </c>
      <c r="B2873">
        <v>2011</v>
      </c>
      <c r="C2873" t="s">
        <v>90</v>
      </c>
      <c r="D2873" t="s">
        <v>107</v>
      </c>
      <c r="E2873" t="s">
        <v>32587</v>
      </c>
      <c r="F2873">
        <v>707</v>
      </c>
    </row>
    <row r="2874" spans="1:6" x14ac:dyDescent="0.25">
      <c r="A2874" t="s">
        <v>34</v>
      </c>
      <c r="B2874">
        <v>2011</v>
      </c>
      <c r="C2874" t="s">
        <v>90</v>
      </c>
      <c r="D2874" t="s">
        <v>39</v>
      </c>
      <c r="E2874" t="s">
        <v>32588</v>
      </c>
      <c r="F2874">
        <v>861</v>
      </c>
    </row>
    <row r="2875" spans="1:6" x14ac:dyDescent="0.25">
      <c r="A2875" t="s">
        <v>34</v>
      </c>
      <c r="B2875">
        <v>2011</v>
      </c>
      <c r="C2875" t="s">
        <v>90</v>
      </c>
      <c r="D2875" t="s">
        <v>103</v>
      </c>
      <c r="E2875" t="s">
        <v>32589</v>
      </c>
      <c r="F2875">
        <v>11057</v>
      </c>
    </row>
    <row r="2876" spans="1:6" x14ac:dyDescent="0.25">
      <c r="A2876" t="s">
        <v>34</v>
      </c>
      <c r="B2876">
        <v>2011</v>
      </c>
      <c r="C2876" t="s">
        <v>88</v>
      </c>
      <c r="D2876" t="s">
        <v>38</v>
      </c>
      <c r="E2876" t="s">
        <v>32590</v>
      </c>
      <c r="F2876">
        <v>117</v>
      </c>
    </row>
    <row r="2877" spans="1:6" x14ac:dyDescent="0.25">
      <c r="A2877" t="s">
        <v>34</v>
      </c>
      <c r="B2877">
        <v>2011</v>
      </c>
      <c r="C2877" t="s">
        <v>88</v>
      </c>
      <c r="D2877" t="s">
        <v>40</v>
      </c>
      <c r="E2877" t="s">
        <v>32591</v>
      </c>
      <c r="F2877">
        <v>141</v>
      </c>
    </row>
    <row r="2878" spans="1:6" x14ac:dyDescent="0.25">
      <c r="A2878" t="s">
        <v>34</v>
      </c>
      <c r="B2878">
        <v>2011</v>
      </c>
      <c r="C2878" t="s">
        <v>88</v>
      </c>
      <c r="D2878" t="s">
        <v>102</v>
      </c>
      <c r="E2878" t="s">
        <v>32592</v>
      </c>
      <c r="F2878">
        <v>473</v>
      </c>
    </row>
    <row r="2879" spans="1:6" x14ac:dyDescent="0.25">
      <c r="A2879" t="s">
        <v>34</v>
      </c>
      <c r="B2879">
        <v>2011</v>
      </c>
      <c r="C2879" t="s">
        <v>88</v>
      </c>
      <c r="D2879" t="s">
        <v>107</v>
      </c>
      <c r="E2879" t="s">
        <v>32593</v>
      </c>
      <c r="F2879">
        <v>249</v>
      </c>
    </row>
    <row r="2880" spans="1:6" x14ac:dyDescent="0.25">
      <c r="A2880" t="s">
        <v>34</v>
      </c>
      <c r="B2880">
        <v>2011</v>
      </c>
      <c r="C2880" t="s">
        <v>88</v>
      </c>
      <c r="D2880" t="s">
        <v>39</v>
      </c>
      <c r="E2880" t="s">
        <v>32594</v>
      </c>
      <c r="F2880">
        <v>631</v>
      </c>
    </row>
    <row r="2881" spans="1:6" x14ac:dyDescent="0.25">
      <c r="A2881" t="s">
        <v>34</v>
      </c>
      <c r="B2881">
        <v>2011</v>
      </c>
      <c r="C2881" t="s">
        <v>88</v>
      </c>
      <c r="D2881" t="s">
        <v>103</v>
      </c>
      <c r="E2881" t="s">
        <v>32595</v>
      </c>
      <c r="F2881">
        <v>3579</v>
      </c>
    </row>
    <row r="2882" spans="1:6" x14ac:dyDescent="0.25">
      <c r="A2882" t="s">
        <v>34</v>
      </c>
      <c r="B2882">
        <v>2011</v>
      </c>
      <c r="C2882" t="s">
        <v>89</v>
      </c>
      <c r="D2882" t="s">
        <v>38</v>
      </c>
      <c r="E2882" t="s">
        <v>32596</v>
      </c>
      <c r="F2882">
        <v>140</v>
      </c>
    </row>
    <row r="2883" spans="1:6" x14ac:dyDescent="0.25">
      <c r="A2883" t="s">
        <v>34</v>
      </c>
      <c r="B2883">
        <v>2011</v>
      </c>
      <c r="C2883" t="s">
        <v>89</v>
      </c>
      <c r="D2883" t="s">
        <v>40</v>
      </c>
      <c r="E2883" t="s">
        <v>32597</v>
      </c>
      <c r="F2883">
        <v>115</v>
      </c>
    </row>
    <row r="2884" spans="1:6" x14ac:dyDescent="0.25">
      <c r="A2884" t="s">
        <v>34</v>
      </c>
      <c r="B2884">
        <v>2011</v>
      </c>
      <c r="C2884" t="s">
        <v>89</v>
      </c>
      <c r="D2884" t="s">
        <v>102</v>
      </c>
      <c r="E2884" t="s">
        <v>32598</v>
      </c>
      <c r="F2884">
        <v>764</v>
      </c>
    </row>
    <row r="2885" spans="1:6" x14ac:dyDescent="0.25">
      <c r="A2885" t="s">
        <v>34</v>
      </c>
      <c r="B2885">
        <v>2011</v>
      </c>
      <c r="C2885" t="s">
        <v>89</v>
      </c>
      <c r="D2885" t="s">
        <v>107</v>
      </c>
      <c r="E2885" t="s">
        <v>32599</v>
      </c>
      <c r="F2885">
        <v>439</v>
      </c>
    </row>
    <row r="2886" spans="1:6" x14ac:dyDescent="0.25">
      <c r="A2886" t="s">
        <v>34</v>
      </c>
      <c r="B2886">
        <v>2011</v>
      </c>
      <c r="C2886" t="s">
        <v>89</v>
      </c>
      <c r="D2886" t="s">
        <v>39</v>
      </c>
      <c r="E2886" t="s">
        <v>32600</v>
      </c>
      <c r="F2886">
        <v>766</v>
      </c>
    </row>
    <row r="2887" spans="1:6" x14ac:dyDescent="0.25">
      <c r="A2887" t="s">
        <v>34</v>
      </c>
      <c r="B2887">
        <v>2011</v>
      </c>
      <c r="C2887" t="s">
        <v>89</v>
      </c>
      <c r="D2887" t="s">
        <v>103</v>
      </c>
      <c r="E2887" t="s">
        <v>32601</v>
      </c>
      <c r="F2887">
        <v>6962</v>
      </c>
    </row>
    <row r="2888" spans="1:6" x14ac:dyDescent="0.25">
      <c r="A2888" t="s">
        <v>34</v>
      </c>
      <c r="B2888">
        <v>2012</v>
      </c>
      <c r="C2888" t="s">
        <v>91</v>
      </c>
      <c r="D2888" t="s">
        <v>38</v>
      </c>
      <c r="E2888" t="s">
        <v>32602</v>
      </c>
      <c r="F2888">
        <v>472</v>
      </c>
    </row>
    <row r="2889" spans="1:6" x14ac:dyDescent="0.25">
      <c r="A2889" t="s">
        <v>34</v>
      </c>
      <c r="B2889">
        <v>2012</v>
      </c>
      <c r="C2889" t="s">
        <v>91</v>
      </c>
      <c r="D2889" t="s">
        <v>40</v>
      </c>
      <c r="E2889" t="s">
        <v>32603</v>
      </c>
      <c r="F2889">
        <v>522</v>
      </c>
    </row>
    <row r="2890" spans="1:6" x14ac:dyDescent="0.25">
      <c r="A2890" t="s">
        <v>34</v>
      </c>
      <c r="B2890">
        <v>2012</v>
      </c>
      <c r="C2890" t="s">
        <v>91</v>
      </c>
      <c r="D2890" t="s">
        <v>102</v>
      </c>
      <c r="E2890" t="s">
        <v>32604</v>
      </c>
      <c r="F2890">
        <v>2036</v>
      </c>
    </row>
    <row r="2891" spans="1:6" x14ac:dyDescent="0.25">
      <c r="A2891" t="s">
        <v>34</v>
      </c>
      <c r="B2891">
        <v>2012</v>
      </c>
      <c r="C2891" t="s">
        <v>91</v>
      </c>
      <c r="D2891" t="s">
        <v>107</v>
      </c>
      <c r="E2891" t="s">
        <v>32605</v>
      </c>
      <c r="F2891">
        <v>2223</v>
      </c>
    </row>
    <row r="2892" spans="1:6" x14ac:dyDescent="0.25">
      <c r="A2892" t="s">
        <v>34</v>
      </c>
      <c r="B2892">
        <v>2012</v>
      </c>
      <c r="C2892" t="s">
        <v>91</v>
      </c>
      <c r="D2892" t="s">
        <v>39</v>
      </c>
      <c r="E2892" t="s">
        <v>32606</v>
      </c>
      <c r="F2892">
        <v>1729</v>
      </c>
    </row>
    <row r="2893" spans="1:6" x14ac:dyDescent="0.25">
      <c r="A2893" t="s">
        <v>34</v>
      </c>
      <c r="B2893">
        <v>2012</v>
      </c>
      <c r="C2893" t="s">
        <v>91</v>
      </c>
      <c r="D2893" t="s">
        <v>103</v>
      </c>
      <c r="E2893" t="s">
        <v>32607</v>
      </c>
      <c r="F2893">
        <v>20385</v>
      </c>
    </row>
    <row r="2894" spans="1:6" x14ac:dyDescent="0.25">
      <c r="A2894" t="s">
        <v>34</v>
      </c>
      <c r="B2894">
        <v>2012</v>
      </c>
      <c r="C2894" t="s">
        <v>90</v>
      </c>
      <c r="D2894" t="s">
        <v>38</v>
      </c>
      <c r="E2894" t="s">
        <v>32608</v>
      </c>
      <c r="F2894">
        <v>223</v>
      </c>
    </row>
    <row r="2895" spans="1:6" x14ac:dyDescent="0.25">
      <c r="A2895" t="s">
        <v>34</v>
      </c>
      <c r="B2895">
        <v>2012</v>
      </c>
      <c r="C2895" t="s">
        <v>90</v>
      </c>
      <c r="D2895" t="s">
        <v>40</v>
      </c>
      <c r="E2895" t="s">
        <v>32609</v>
      </c>
      <c r="F2895">
        <v>259</v>
      </c>
    </row>
    <row r="2896" spans="1:6" x14ac:dyDescent="0.25">
      <c r="A2896" t="s">
        <v>34</v>
      </c>
      <c r="B2896">
        <v>2012</v>
      </c>
      <c r="C2896" t="s">
        <v>90</v>
      </c>
      <c r="D2896" t="s">
        <v>102</v>
      </c>
      <c r="E2896" t="s">
        <v>32610</v>
      </c>
      <c r="F2896">
        <v>1029</v>
      </c>
    </row>
    <row r="2897" spans="1:6" x14ac:dyDescent="0.25">
      <c r="A2897" t="s">
        <v>34</v>
      </c>
      <c r="B2897">
        <v>2012</v>
      </c>
      <c r="C2897" t="s">
        <v>90</v>
      </c>
      <c r="D2897" t="s">
        <v>107</v>
      </c>
      <c r="E2897" t="s">
        <v>32611</v>
      </c>
      <c r="F2897">
        <v>1067</v>
      </c>
    </row>
    <row r="2898" spans="1:6" x14ac:dyDescent="0.25">
      <c r="A2898" t="s">
        <v>34</v>
      </c>
      <c r="B2898">
        <v>2012</v>
      </c>
      <c r="C2898" t="s">
        <v>90</v>
      </c>
      <c r="D2898" t="s">
        <v>39</v>
      </c>
      <c r="E2898" t="s">
        <v>32612</v>
      </c>
      <c r="F2898">
        <v>825</v>
      </c>
    </row>
    <row r="2899" spans="1:6" x14ac:dyDescent="0.25">
      <c r="A2899" t="s">
        <v>34</v>
      </c>
      <c r="B2899">
        <v>2012</v>
      </c>
      <c r="C2899" t="s">
        <v>90</v>
      </c>
      <c r="D2899" t="s">
        <v>103</v>
      </c>
      <c r="E2899" t="s">
        <v>32613</v>
      </c>
      <c r="F2899">
        <v>10639</v>
      </c>
    </row>
    <row r="2900" spans="1:6" x14ac:dyDescent="0.25">
      <c r="A2900" t="s">
        <v>34</v>
      </c>
      <c r="B2900">
        <v>2012</v>
      </c>
      <c r="C2900" t="s">
        <v>88</v>
      </c>
      <c r="D2900" t="s">
        <v>38</v>
      </c>
      <c r="E2900" t="s">
        <v>32614</v>
      </c>
      <c r="F2900">
        <v>190</v>
      </c>
    </row>
    <row r="2901" spans="1:6" x14ac:dyDescent="0.25">
      <c r="A2901" t="s">
        <v>34</v>
      </c>
      <c r="B2901">
        <v>2012</v>
      </c>
      <c r="C2901" t="s">
        <v>88</v>
      </c>
      <c r="D2901" t="s">
        <v>40</v>
      </c>
      <c r="E2901" t="s">
        <v>32615</v>
      </c>
      <c r="F2901">
        <v>197</v>
      </c>
    </row>
    <row r="2902" spans="1:6" x14ac:dyDescent="0.25">
      <c r="A2902" t="s">
        <v>34</v>
      </c>
      <c r="B2902">
        <v>2012</v>
      </c>
      <c r="C2902" t="s">
        <v>88</v>
      </c>
      <c r="D2902" t="s">
        <v>102</v>
      </c>
      <c r="E2902" t="s">
        <v>32616</v>
      </c>
      <c r="F2902">
        <v>399</v>
      </c>
    </row>
    <row r="2903" spans="1:6" x14ac:dyDescent="0.25">
      <c r="A2903" t="s">
        <v>34</v>
      </c>
      <c r="B2903">
        <v>2012</v>
      </c>
      <c r="C2903" t="s">
        <v>88</v>
      </c>
      <c r="D2903" t="s">
        <v>107</v>
      </c>
      <c r="E2903" t="s">
        <v>32617</v>
      </c>
      <c r="F2903">
        <v>418</v>
      </c>
    </row>
    <row r="2904" spans="1:6" x14ac:dyDescent="0.25">
      <c r="A2904" t="s">
        <v>34</v>
      </c>
      <c r="B2904">
        <v>2012</v>
      </c>
      <c r="C2904" t="s">
        <v>88</v>
      </c>
      <c r="D2904" t="s">
        <v>39</v>
      </c>
      <c r="E2904" t="s">
        <v>32618</v>
      </c>
      <c r="F2904">
        <v>502</v>
      </c>
    </row>
    <row r="2905" spans="1:6" x14ac:dyDescent="0.25">
      <c r="A2905" t="s">
        <v>34</v>
      </c>
      <c r="B2905">
        <v>2012</v>
      </c>
      <c r="C2905" t="s">
        <v>88</v>
      </c>
      <c r="D2905" t="s">
        <v>103</v>
      </c>
      <c r="E2905" t="s">
        <v>32619</v>
      </c>
      <c r="F2905">
        <v>3510</v>
      </c>
    </row>
    <row r="2906" spans="1:6" x14ac:dyDescent="0.25">
      <c r="A2906" t="s">
        <v>34</v>
      </c>
      <c r="B2906">
        <v>2012</v>
      </c>
      <c r="C2906" t="s">
        <v>89</v>
      </c>
      <c r="D2906" t="s">
        <v>38</v>
      </c>
      <c r="E2906" t="s">
        <v>32620</v>
      </c>
      <c r="F2906">
        <v>226</v>
      </c>
    </row>
    <row r="2907" spans="1:6" x14ac:dyDescent="0.25">
      <c r="A2907" t="s">
        <v>34</v>
      </c>
      <c r="B2907">
        <v>2012</v>
      </c>
      <c r="C2907" t="s">
        <v>89</v>
      </c>
      <c r="D2907" t="s">
        <v>40</v>
      </c>
      <c r="E2907" t="s">
        <v>32621</v>
      </c>
      <c r="F2907">
        <v>225</v>
      </c>
    </row>
    <row r="2908" spans="1:6" x14ac:dyDescent="0.25">
      <c r="A2908" t="s">
        <v>34</v>
      </c>
      <c r="B2908">
        <v>2012</v>
      </c>
      <c r="C2908" t="s">
        <v>89</v>
      </c>
      <c r="D2908" t="s">
        <v>102</v>
      </c>
      <c r="E2908" t="s">
        <v>32622</v>
      </c>
      <c r="F2908">
        <v>640</v>
      </c>
    </row>
    <row r="2909" spans="1:6" x14ac:dyDescent="0.25">
      <c r="A2909" t="s">
        <v>34</v>
      </c>
      <c r="B2909">
        <v>2012</v>
      </c>
      <c r="C2909" t="s">
        <v>89</v>
      </c>
      <c r="D2909" t="s">
        <v>107</v>
      </c>
      <c r="E2909" t="s">
        <v>32623</v>
      </c>
      <c r="F2909">
        <v>718</v>
      </c>
    </row>
    <row r="2910" spans="1:6" x14ac:dyDescent="0.25">
      <c r="A2910" t="s">
        <v>34</v>
      </c>
      <c r="B2910">
        <v>2012</v>
      </c>
      <c r="C2910" t="s">
        <v>89</v>
      </c>
      <c r="D2910" t="s">
        <v>39</v>
      </c>
      <c r="E2910" t="s">
        <v>32624</v>
      </c>
      <c r="F2910">
        <v>688</v>
      </c>
    </row>
    <row r="2911" spans="1:6" x14ac:dyDescent="0.25">
      <c r="A2911" t="s">
        <v>34</v>
      </c>
      <c r="B2911">
        <v>2012</v>
      </c>
      <c r="C2911" t="s">
        <v>89</v>
      </c>
      <c r="D2911" t="s">
        <v>103</v>
      </c>
      <c r="E2911" t="s">
        <v>32625</v>
      </c>
      <c r="F2911">
        <v>6622</v>
      </c>
    </row>
    <row r="2912" spans="1:6" x14ac:dyDescent="0.25">
      <c r="A2912" t="s">
        <v>34</v>
      </c>
      <c r="B2912">
        <v>2013</v>
      </c>
      <c r="C2912" t="s">
        <v>91</v>
      </c>
      <c r="D2912" t="s">
        <v>38</v>
      </c>
      <c r="E2912" t="s">
        <v>32626</v>
      </c>
      <c r="F2912">
        <v>697</v>
      </c>
    </row>
    <row r="2913" spans="1:6" x14ac:dyDescent="0.25">
      <c r="A2913" t="s">
        <v>34</v>
      </c>
      <c r="B2913">
        <v>2013</v>
      </c>
      <c r="C2913" t="s">
        <v>91</v>
      </c>
      <c r="D2913" t="s">
        <v>40</v>
      </c>
      <c r="E2913" t="s">
        <v>32627</v>
      </c>
      <c r="F2913">
        <v>745</v>
      </c>
    </row>
    <row r="2914" spans="1:6" x14ac:dyDescent="0.25">
      <c r="A2914" t="s">
        <v>34</v>
      </c>
      <c r="B2914">
        <v>2013</v>
      </c>
      <c r="C2914" t="s">
        <v>91</v>
      </c>
      <c r="D2914" t="s">
        <v>102</v>
      </c>
      <c r="E2914" t="s">
        <v>32628</v>
      </c>
      <c r="F2914">
        <v>2350</v>
      </c>
    </row>
    <row r="2915" spans="1:6" x14ac:dyDescent="0.25">
      <c r="A2915" t="s">
        <v>34</v>
      </c>
      <c r="B2915">
        <v>2013</v>
      </c>
      <c r="C2915" t="s">
        <v>91</v>
      </c>
      <c r="D2915" t="s">
        <v>107</v>
      </c>
      <c r="E2915" t="s">
        <v>32629</v>
      </c>
      <c r="F2915">
        <v>2763</v>
      </c>
    </row>
    <row r="2916" spans="1:6" x14ac:dyDescent="0.25">
      <c r="A2916" t="s">
        <v>34</v>
      </c>
      <c r="B2916">
        <v>2013</v>
      </c>
      <c r="C2916" t="s">
        <v>91</v>
      </c>
      <c r="D2916" t="s">
        <v>39</v>
      </c>
      <c r="E2916" t="s">
        <v>32630</v>
      </c>
      <c r="F2916">
        <v>1710</v>
      </c>
    </row>
    <row r="2917" spans="1:6" x14ac:dyDescent="0.25">
      <c r="A2917" t="s">
        <v>34</v>
      </c>
      <c r="B2917">
        <v>2013</v>
      </c>
      <c r="C2917" t="s">
        <v>91</v>
      </c>
      <c r="D2917" t="s">
        <v>103</v>
      </c>
      <c r="E2917" t="s">
        <v>32631</v>
      </c>
      <c r="F2917">
        <v>19826</v>
      </c>
    </row>
    <row r="2918" spans="1:6" x14ac:dyDescent="0.25">
      <c r="A2918" t="s">
        <v>34</v>
      </c>
      <c r="B2918">
        <v>2013</v>
      </c>
      <c r="C2918" t="s">
        <v>90</v>
      </c>
      <c r="D2918" t="s">
        <v>38</v>
      </c>
      <c r="E2918" t="s">
        <v>32632</v>
      </c>
      <c r="F2918">
        <v>323</v>
      </c>
    </row>
    <row r="2919" spans="1:6" x14ac:dyDescent="0.25">
      <c r="A2919" t="s">
        <v>34</v>
      </c>
      <c r="B2919">
        <v>2013</v>
      </c>
      <c r="C2919" t="s">
        <v>90</v>
      </c>
      <c r="D2919" t="s">
        <v>40</v>
      </c>
      <c r="E2919" t="s">
        <v>32633</v>
      </c>
      <c r="F2919">
        <v>447</v>
      </c>
    </row>
    <row r="2920" spans="1:6" x14ac:dyDescent="0.25">
      <c r="A2920" t="s">
        <v>34</v>
      </c>
      <c r="B2920">
        <v>2013</v>
      </c>
      <c r="C2920" t="s">
        <v>90</v>
      </c>
      <c r="D2920" t="s">
        <v>102</v>
      </c>
      <c r="E2920" t="s">
        <v>32634</v>
      </c>
      <c r="F2920">
        <v>1114</v>
      </c>
    </row>
    <row r="2921" spans="1:6" x14ac:dyDescent="0.25">
      <c r="A2921" t="s">
        <v>34</v>
      </c>
      <c r="B2921">
        <v>2013</v>
      </c>
      <c r="C2921" t="s">
        <v>90</v>
      </c>
      <c r="D2921" t="s">
        <v>107</v>
      </c>
      <c r="E2921" t="s">
        <v>32635</v>
      </c>
      <c r="F2921">
        <v>1332</v>
      </c>
    </row>
    <row r="2922" spans="1:6" x14ac:dyDescent="0.25">
      <c r="A2922" t="s">
        <v>34</v>
      </c>
      <c r="B2922">
        <v>2013</v>
      </c>
      <c r="C2922" t="s">
        <v>90</v>
      </c>
      <c r="D2922" t="s">
        <v>39</v>
      </c>
      <c r="E2922" t="s">
        <v>32636</v>
      </c>
      <c r="F2922">
        <v>724</v>
      </c>
    </row>
    <row r="2923" spans="1:6" x14ac:dyDescent="0.25">
      <c r="A2923" t="s">
        <v>34</v>
      </c>
      <c r="B2923">
        <v>2013</v>
      </c>
      <c r="C2923" t="s">
        <v>90</v>
      </c>
      <c r="D2923" t="s">
        <v>103</v>
      </c>
      <c r="E2923" t="s">
        <v>32637</v>
      </c>
      <c r="F2923">
        <v>10385</v>
      </c>
    </row>
    <row r="2924" spans="1:6" x14ac:dyDescent="0.25">
      <c r="A2924" t="s">
        <v>34</v>
      </c>
      <c r="B2924">
        <v>2013</v>
      </c>
      <c r="C2924" t="s">
        <v>88</v>
      </c>
      <c r="D2924" t="s">
        <v>38</v>
      </c>
      <c r="E2924" t="s">
        <v>32638</v>
      </c>
      <c r="F2924">
        <v>247</v>
      </c>
    </row>
    <row r="2925" spans="1:6" x14ac:dyDescent="0.25">
      <c r="A2925" t="s">
        <v>34</v>
      </c>
      <c r="B2925">
        <v>2013</v>
      </c>
      <c r="C2925" t="s">
        <v>88</v>
      </c>
      <c r="D2925" t="s">
        <v>40</v>
      </c>
      <c r="E2925" t="s">
        <v>32639</v>
      </c>
      <c r="F2925">
        <v>235</v>
      </c>
    </row>
    <row r="2926" spans="1:6" x14ac:dyDescent="0.25">
      <c r="A2926" t="s">
        <v>34</v>
      </c>
      <c r="B2926">
        <v>2013</v>
      </c>
      <c r="C2926" t="s">
        <v>88</v>
      </c>
      <c r="D2926" t="s">
        <v>102</v>
      </c>
      <c r="E2926" t="s">
        <v>32640</v>
      </c>
      <c r="F2926">
        <v>432</v>
      </c>
    </row>
    <row r="2927" spans="1:6" x14ac:dyDescent="0.25">
      <c r="A2927" t="s">
        <v>34</v>
      </c>
      <c r="B2927">
        <v>2013</v>
      </c>
      <c r="C2927" t="s">
        <v>88</v>
      </c>
      <c r="D2927" t="s">
        <v>107</v>
      </c>
      <c r="E2927" t="s">
        <v>32641</v>
      </c>
      <c r="F2927">
        <v>474</v>
      </c>
    </row>
    <row r="2928" spans="1:6" x14ac:dyDescent="0.25">
      <c r="A2928" t="s">
        <v>34</v>
      </c>
      <c r="B2928">
        <v>2013</v>
      </c>
      <c r="C2928" t="s">
        <v>88</v>
      </c>
      <c r="D2928" t="s">
        <v>39</v>
      </c>
      <c r="E2928" t="s">
        <v>32642</v>
      </c>
      <c r="F2928">
        <v>558</v>
      </c>
    </row>
    <row r="2929" spans="1:6" x14ac:dyDescent="0.25">
      <c r="A2929" t="s">
        <v>34</v>
      </c>
      <c r="B2929">
        <v>2013</v>
      </c>
      <c r="C2929" t="s">
        <v>88</v>
      </c>
      <c r="D2929" t="s">
        <v>103</v>
      </c>
      <c r="E2929" t="s">
        <v>32643</v>
      </c>
      <c r="F2929">
        <v>3300</v>
      </c>
    </row>
    <row r="2930" spans="1:6" x14ac:dyDescent="0.25">
      <c r="A2930" t="s">
        <v>34</v>
      </c>
      <c r="B2930">
        <v>2013</v>
      </c>
      <c r="C2930" t="s">
        <v>89</v>
      </c>
      <c r="D2930" t="s">
        <v>38</v>
      </c>
      <c r="E2930" t="s">
        <v>32644</v>
      </c>
      <c r="F2930">
        <v>335</v>
      </c>
    </row>
    <row r="2931" spans="1:6" x14ac:dyDescent="0.25">
      <c r="A2931" t="s">
        <v>34</v>
      </c>
      <c r="B2931">
        <v>2013</v>
      </c>
      <c r="C2931" t="s">
        <v>89</v>
      </c>
      <c r="D2931" t="s">
        <v>40</v>
      </c>
      <c r="E2931" t="s">
        <v>32645</v>
      </c>
      <c r="F2931">
        <v>322</v>
      </c>
    </row>
    <row r="2932" spans="1:6" x14ac:dyDescent="0.25">
      <c r="A2932" t="s">
        <v>34</v>
      </c>
      <c r="B2932">
        <v>2013</v>
      </c>
      <c r="C2932" t="s">
        <v>89</v>
      </c>
      <c r="D2932" t="s">
        <v>102</v>
      </c>
      <c r="E2932" t="s">
        <v>32646</v>
      </c>
      <c r="F2932">
        <v>700</v>
      </c>
    </row>
    <row r="2933" spans="1:6" x14ac:dyDescent="0.25">
      <c r="A2933" t="s">
        <v>34</v>
      </c>
      <c r="B2933">
        <v>2013</v>
      </c>
      <c r="C2933" t="s">
        <v>89</v>
      </c>
      <c r="D2933" t="s">
        <v>107</v>
      </c>
      <c r="E2933" t="s">
        <v>32647</v>
      </c>
      <c r="F2933">
        <v>772</v>
      </c>
    </row>
    <row r="2934" spans="1:6" x14ac:dyDescent="0.25">
      <c r="A2934" t="s">
        <v>34</v>
      </c>
      <c r="B2934">
        <v>2013</v>
      </c>
      <c r="C2934" t="s">
        <v>89</v>
      </c>
      <c r="D2934" t="s">
        <v>39</v>
      </c>
      <c r="E2934" t="s">
        <v>32648</v>
      </c>
      <c r="F2934">
        <v>747</v>
      </c>
    </row>
    <row r="2935" spans="1:6" x14ac:dyDescent="0.25">
      <c r="A2935" t="s">
        <v>34</v>
      </c>
      <c r="B2935">
        <v>2013</v>
      </c>
      <c r="C2935" t="s">
        <v>89</v>
      </c>
      <c r="D2935" t="s">
        <v>103</v>
      </c>
      <c r="E2935" t="s">
        <v>32649</v>
      </c>
      <c r="F2935">
        <v>6443</v>
      </c>
    </row>
    <row r="2936" spans="1:6" x14ac:dyDescent="0.25">
      <c r="A2936" t="s">
        <v>34</v>
      </c>
      <c r="B2936">
        <v>2014</v>
      </c>
      <c r="C2936" t="s">
        <v>91</v>
      </c>
      <c r="D2936" t="s">
        <v>38</v>
      </c>
      <c r="E2936" t="s">
        <v>32650</v>
      </c>
      <c r="F2936">
        <v>701</v>
      </c>
    </row>
    <row r="2937" spans="1:6" x14ac:dyDescent="0.25">
      <c r="A2937" t="s">
        <v>34</v>
      </c>
      <c r="B2937">
        <v>2014</v>
      </c>
      <c r="C2937" t="s">
        <v>91</v>
      </c>
      <c r="D2937" t="s">
        <v>40</v>
      </c>
      <c r="E2937" t="s">
        <v>32651</v>
      </c>
      <c r="F2937">
        <v>798</v>
      </c>
    </row>
    <row r="2938" spans="1:6" x14ac:dyDescent="0.25">
      <c r="A2938" t="s">
        <v>34</v>
      </c>
      <c r="B2938">
        <v>2014</v>
      </c>
      <c r="C2938" t="s">
        <v>91</v>
      </c>
      <c r="D2938" t="s">
        <v>102</v>
      </c>
      <c r="E2938" t="s">
        <v>32652</v>
      </c>
      <c r="F2938">
        <v>2659</v>
      </c>
    </row>
    <row r="2939" spans="1:6" x14ac:dyDescent="0.25">
      <c r="A2939" t="s">
        <v>34</v>
      </c>
      <c r="B2939">
        <v>2014</v>
      </c>
      <c r="C2939" t="s">
        <v>91</v>
      </c>
      <c r="D2939" t="s">
        <v>107</v>
      </c>
      <c r="E2939" t="s">
        <v>32653</v>
      </c>
      <c r="F2939">
        <v>2607</v>
      </c>
    </row>
    <row r="2940" spans="1:6" x14ac:dyDescent="0.25">
      <c r="A2940" t="s">
        <v>34</v>
      </c>
      <c r="B2940">
        <v>2014</v>
      </c>
      <c r="C2940" t="s">
        <v>91</v>
      </c>
      <c r="D2940" t="s">
        <v>39</v>
      </c>
      <c r="E2940" t="s">
        <v>32654</v>
      </c>
      <c r="F2940">
        <v>1692</v>
      </c>
    </row>
    <row r="2941" spans="1:6" x14ac:dyDescent="0.25">
      <c r="A2941" t="s">
        <v>34</v>
      </c>
      <c r="B2941">
        <v>2014</v>
      </c>
      <c r="C2941" t="s">
        <v>91</v>
      </c>
      <c r="D2941" t="s">
        <v>103</v>
      </c>
      <c r="E2941" t="s">
        <v>32655</v>
      </c>
      <c r="F2941">
        <v>20011</v>
      </c>
    </row>
    <row r="2942" spans="1:6" x14ac:dyDescent="0.25">
      <c r="A2942" t="s">
        <v>34</v>
      </c>
      <c r="B2942">
        <v>2014</v>
      </c>
      <c r="C2942" t="s">
        <v>90</v>
      </c>
      <c r="D2942" t="s">
        <v>38</v>
      </c>
      <c r="E2942" t="s">
        <v>32656</v>
      </c>
      <c r="F2942">
        <v>316</v>
      </c>
    </row>
    <row r="2943" spans="1:6" x14ac:dyDescent="0.25">
      <c r="A2943" t="s">
        <v>34</v>
      </c>
      <c r="B2943">
        <v>2014</v>
      </c>
      <c r="C2943" t="s">
        <v>90</v>
      </c>
      <c r="D2943" t="s">
        <v>40</v>
      </c>
      <c r="E2943" t="s">
        <v>32657</v>
      </c>
      <c r="F2943">
        <v>497</v>
      </c>
    </row>
    <row r="2944" spans="1:6" x14ac:dyDescent="0.25">
      <c r="A2944" t="s">
        <v>34</v>
      </c>
      <c r="B2944">
        <v>2014</v>
      </c>
      <c r="C2944" t="s">
        <v>90</v>
      </c>
      <c r="D2944" t="s">
        <v>102</v>
      </c>
      <c r="E2944" t="s">
        <v>32658</v>
      </c>
      <c r="F2944">
        <v>1248</v>
      </c>
    </row>
    <row r="2945" spans="1:6" x14ac:dyDescent="0.25">
      <c r="A2945" t="s">
        <v>34</v>
      </c>
      <c r="B2945">
        <v>2014</v>
      </c>
      <c r="C2945" t="s">
        <v>90</v>
      </c>
      <c r="D2945" t="s">
        <v>107</v>
      </c>
      <c r="E2945" t="s">
        <v>32659</v>
      </c>
      <c r="F2945">
        <v>1339</v>
      </c>
    </row>
    <row r="2946" spans="1:6" x14ac:dyDescent="0.25">
      <c r="A2946" t="s">
        <v>34</v>
      </c>
      <c r="B2946">
        <v>2014</v>
      </c>
      <c r="C2946" t="s">
        <v>90</v>
      </c>
      <c r="D2946" t="s">
        <v>39</v>
      </c>
      <c r="E2946" t="s">
        <v>32660</v>
      </c>
      <c r="F2946">
        <v>818</v>
      </c>
    </row>
    <row r="2947" spans="1:6" x14ac:dyDescent="0.25">
      <c r="A2947" t="s">
        <v>34</v>
      </c>
      <c r="B2947">
        <v>2014</v>
      </c>
      <c r="C2947" t="s">
        <v>90</v>
      </c>
      <c r="D2947" t="s">
        <v>103</v>
      </c>
      <c r="E2947" t="s">
        <v>32661</v>
      </c>
      <c r="F2947">
        <v>10428</v>
      </c>
    </row>
    <row r="2948" spans="1:6" x14ac:dyDescent="0.25">
      <c r="A2948" t="s">
        <v>34</v>
      </c>
      <c r="B2948">
        <v>2014</v>
      </c>
      <c r="C2948" t="s">
        <v>88</v>
      </c>
      <c r="D2948" t="s">
        <v>38</v>
      </c>
      <c r="E2948" t="s">
        <v>32662</v>
      </c>
      <c r="F2948">
        <v>252</v>
      </c>
    </row>
    <row r="2949" spans="1:6" x14ac:dyDescent="0.25">
      <c r="A2949" t="s">
        <v>34</v>
      </c>
      <c r="B2949">
        <v>2014</v>
      </c>
      <c r="C2949" t="s">
        <v>88</v>
      </c>
      <c r="D2949" t="s">
        <v>40</v>
      </c>
      <c r="E2949" t="s">
        <v>32663</v>
      </c>
      <c r="F2949">
        <v>269</v>
      </c>
    </row>
    <row r="2950" spans="1:6" x14ac:dyDescent="0.25">
      <c r="A2950" t="s">
        <v>34</v>
      </c>
      <c r="B2950">
        <v>2014</v>
      </c>
      <c r="C2950" t="s">
        <v>88</v>
      </c>
      <c r="D2950" t="s">
        <v>102</v>
      </c>
      <c r="E2950" t="s">
        <v>32664</v>
      </c>
      <c r="F2950">
        <v>454</v>
      </c>
    </row>
    <row r="2951" spans="1:6" x14ac:dyDescent="0.25">
      <c r="A2951" t="s">
        <v>34</v>
      </c>
      <c r="B2951">
        <v>2014</v>
      </c>
      <c r="C2951" t="s">
        <v>88</v>
      </c>
      <c r="D2951" t="s">
        <v>107</v>
      </c>
      <c r="E2951" t="s">
        <v>32665</v>
      </c>
      <c r="F2951">
        <v>444</v>
      </c>
    </row>
    <row r="2952" spans="1:6" x14ac:dyDescent="0.25">
      <c r="A2952" t="s">
        <v>34</v>
      </c>
      <c r="B2952">
        <v>2014</v>
      </c>
      <c r="C2952" t="s">
        <v>88</v>
      </c>
      <c r="D2952" t="s">
        <v>39</v>
      </c>
      <c r="E2952" t="s">
        <v>32666</v>
      </c>
      <c r="F2952">
        <v>543</v>
      </c>
    </row>
    <row r="2953" spans="1:6" x14ac:dyDescent="0.25">
      <c r="A2953" t="s">
        <v>34</v>
      </c>
      <c r="B2953">
        <v>2014</v>
      </c>
      <c r="C2953" t="s">
        <v>88</v>
      </c>
      <c r="D2953" t="s">
        <v>103</v>
      </c>
      <c r="E2953" t="s">
        <v>32667</v>
      </c>
      <c r="F2953">
        <v>3237</v>
      </c>
    </row>
    <row r="2954" spans="1:6" x14ac:dyDescent="0.25">
      <c r="A2954" t="s">
        <v>34</v>
      </c>
      <c r="B2954">
        <v>2014</v>
      </c>
      <c r="C2954" t="s">
        <v>89</v>
      </c>
      <c r="D2954" t="s">
        <v>38</v>
      </c>
      <c r="E2954" t="s">
        <v>32668</v>
      </c>
      <c r="F2954">
        <v>335</v>
      </c>
    </row>
    <row r="2955" spans="1:6" x14ac:dyDescent="0.25">
      <c r="A2955" t="s">
        <v>34</v>
      </c>
      <c r="B2955">
        <v>2014</v>
      </c>
      <c r="C2955" t="s">
        <v>89</v>
      </c>
      <c r="D2955" t="s">
        <v>40</v>
      </c>
      <c r="E2955" t="s">
        <v>32669</v>
      </c>
      <c r="F2955">
        <v>345</v>
      </c>
    </row>
    <row r="2956" spans="1:6" x14ac:dyDescent="0.25">
      <c r="A2956" t="s">
        <v>34</v>
      </c>
      <c r="B2956">
        <v>2014</v>
      </c>
      <c r="C2956" t="s">
        <v>89</v>
      </c>
      <c r="D2956" t="s">
        <v>102</v>
      </c>
      <c r="E2956" t="s">
        <v>32670</v>
      </c>
      <c r="F2956">
        <v>757</v>
      </c>
    </row>
    <row r="2957" spans="1:6" x14ac:dyDescent="0.25">
      <c r="A2957" t="s">
        <v>34</v>
      </c>
      <c r="B2957">
        <v>2014</v>
      </c>
      <c r="C2957" t="s">
        <v>89</v>
      </c>
      <c r="D2957" t="s">
        <v>107</v>
      </c>
      <c r="E2957" t="s">
        <v>32671</v>
      </c>
      <c r="F2957">
        <v>737</v>
      </c>
    </row>
    <row r="2958" spans="1:6" x14ac:dyDescent="0.25">
      <c r="A2958" t="s">
        <v>34</v>
      </c>
      <c r="B2958">
        <v>2014</v>
      </c>
      <c r="C2958" t="s">
        <v>89</v>
      </c>
      <c r="D2958" t="s">
        <v>39</v>
      </c>
      <c r="E2958" t="s">
        <v>32672</v>
      </c>
      <c r="F2958">
        <v>715</v>
      </c>
    </row>
    <row r="2959" spans="1:6" x14ac:dyDescent="0.25">
      <c r="A2959" t="s">
        <v>34</v>
      </c>
      <c r="B2959">
        <v>2014</v>
      </c>
      <c r="C2959" t="s">
        <v>89</v>
      </c>
      <c r="D2959" t="s">
        <v>103</v>
      </c>
      <c r="E2959" t="s">
        <v>32673</v>
      </c>
      <c r="F2959">
        <v>6320</v>
      </c>
    </row>
    <row r="2960" spans="1:6" x14ac:dyDescent="0.25">
      <c r="A2960" t="s">
        <v>157</v>
      </c>
      <c r="B2960">
        <v>2010</v>
      </c>
      <c r="C2960" t="s">
        <v>91</v>
      </c>
      <c r="D2960" t="s">
        <v>38</v>
      </c>
      <c r="E2960" t="s">
        <v>32674</v>
      </c>
      <c r="F2960">
        <v>320</v>
      </c>
    </row>
    <row r="2961" spans="1:6" x14ac:dyDescent="0.25">
      <c r="A2961" t="s">
        <v>157</v>
      </c>
      <c r="B2961">
        <v>2010</v>
      </c>
      <c r="C2961" t="s">
        <v>91</v>
      </c>
      <c r="D2961" t="s">
        <v>40</v>
      </c>
      <c r="E2961" t="s">
        <v>32675</v>
      </c>
      <c r="F2961">
        <v>349</v>
      </c>
    </row>
    <row r="2962" spans="1:6" x14ac:dyDescent="0.25">
      <c r="A2962" t="s">
        <v>157</v>
      </c>
      <c r="B2962">
        <v>2010</v>
      </c>
      <c r="C2962" t="s">
        <v>91</v>
      </c>
      <c r="D2962" t="s">
        <v>102</v>
      </c>
      <c r="E2962" t="s">
        <v>32676</v>
      </c>
      <c r="F2962">
        <v>1285</v>
      </c>
    </row>
    <row r="2963" spans="1:6" x14ac:dyDescent="0.25">
      <c r="A2963" t="s">
        <v>157</v>
      </c>
      <c r="B2963">
        <v>2010</v>
      </c>
      <c r="C2963" t="s">
        <v>91</v>
      </c>
      <c r="D2963" t="s">
        <v>107</v>
      </c>
      <c r="E2963" t="s">
        <v>32677</v>
      </c>
      <c r="F2963">
        <v>1773</v>
      </c>
    </row>
    <row r="2964" spans="1:6" x14ac:dyDescent="0.25">
      <c r="A2964" t="s">
        <v>157</v>
      </c>
      <c r="B2964">
        <v>2010</v>
      </c>
      <c r="C2964" t="s">
        <v>91</v>
      </c>
      <c r="D2964" t="s">
        <v>39</v>
      </c>
      <c r="E2964" t="s">
        <v>32678</v>
      </c>
      <c r="F2964">
        <v>1195</v>
      </c>
    </row>
    <row r="2965" spans="1:6" x14ac:dyDescent="0.25">
      <c r="A2965" t="s">
        <v>157</v>
      </c>
      <c r="B2965">
        <v>2010</v>
      </c>
      <c r="C2965" t="s">
        <v>91</v>
      </c>
      <c r="D2965" t="s">
        <v>103</v>
      </c>
      <c r="E2965" t="s">
        <v>32679</v>
      </c>
      <c r="F2965">
        <v>16979</v>
      </c>
    </row>
    <row r="2966" spans="1:6" x14ac:dyDescent="0.25">
      <c r="A2966" t="s">
        <v>157</v>
      </c>
      <c r="B2966">
        <v>2010</v>
      </c>
      <c r="C2966" t="s">
        <v>90</v>
      </c>
      <c r="D2966" t="s">
        <v>38</v>
      </c>
      <c r="E2966" t="s">
        <v>32680</v>
      </c>
      <c r="F2966">
        <v>194</v>
      </c>
    </row>
    <row r="2967" spans="1:6" x14ac:dyDescent="0.25">
      <c r="A2967" t="s">
        <v>157</v>
      </c>
      <c r="B2967">
        <v>2010</v>
      </c>
      <c r="C2967" t="s">
        <v>90</v>
      </c>
      <c r="D2967" t="s">
        <v>40</v>
      </c>
      <c r="E2967" t="s">
        <v>32681</v>
      </c>
      <c r="F2967">
        <v>206</v>
      </c>
    </row>
    <row r="2968" spans="1:6" x14ac:dyDescent="0.25">
      <c r="A2968" t="s">
        <v>157</v>
      </c>
      <c r="B2968">
        <v>2010</v>
      </c>
      <c r="C2968" t="s">
        <v>90</v>
      </c>
      <c r="D2968" t="s">
        <v>102</v>
      </c>
      <c r="E2968" t="s">
        <v>32682</v>
      </c>
      <c r="F2968">
        <v>698</v>
      </c>
    </row>
    <row r="2969" spans="1:6" x14ac:dyDescent="0.25">
      <c r="A2969" t="s">
        <v>157</v>
      </c>
      <c r="B2969">
        <v>2010</v>
      </c>
      <c r="C2969" t="s">
        <v>90</v>
      </c>
      <c r="D2969" t="s">
        <v>107</v>
      </c>
      <c r="E2969" t="s">
        <v>32683</v>
      </c>
      <c r="F2969">
        <v>909</v>
      </c>
    </row>
    <row r="2970" spans="1:6" x14ac:dyDescent="0.25">
      <c r="A2970" t="s">
        <v>157</v>
      </c>
      <c r="B2970">
        <v>2010</v>
      </c>
      <c r="C2970" t="s">
        <v>90</v>
      </c>
      <c r="D2970" t="s">
        <v>39</v>
      </c>
      <c r="E2970" t="s">
        <v>32684</v>
      </c>
      <c r="F2970">
        <v>658</v>
      </c>
    </row>
    <row r="2971" spans="1:6" x14ac:dyDescent="0.25">
      <c r="A2971" t="s">
        <v>157</v>
      </c>
      <c r="B2971">
        <v>2010</v>
      </c>
      <c r="C2971" t="s">
        <v>90</v>
      </c>
      <c r="D2971" t="s">
        <v>103</v>
      </c>
      <c r="E2971" t="s">
        <v>32685</v>
      </c>
      <c r="F2971">
        <v>9383</v>
      </c>
    </row>
    <row r="2972" spans="1:6" x14ac:dyDescent="0.25">
      <c r="A2972" t="s">
        <v>157</v>
      </c>
      <c r="B2972">
        <v>2010</v>
      </c>
      <c r="C2972" t="s">
        <v>88</v>
      </c>
      <c r="D2972" t="s">
        <v>38</v>
      </c>
      <c r="E2972" t="s">
        <v>32686</v>
      </c>
      <c r="F2972">
        <v>149</v>
      </c>
    </row>
    <row r="2973" spans="1:6" x14ac:dyDescent="0.25">
      <c r="A2973" t="s">
        <v>157</v>
      </c>
      <c r="B2973">
        <v>2010</v>
      </c>
      <c r="C2973" t="s">
        <v>88</v>
      </c>
      <c r="D2973" t="s">
        <v>40</v>
      </c>
      <c r="E2973" t="s">
        <v>32687</v>
      </c>
      <c r="F2973">
        <v>127</v>
      </c>
    </row>
    <row r="2974" spans="1:6" x14ac:dyDescent="0.25">
      <c r="A2974" t="s">
        <v>157</v>
      </c>
      <c r="B2974">
        <v>2010</v>
      </c>
      <c r="C2974" t="s">
        <v>88</v>
      </c>
      <c r="D2974" t="s">
        <v>102</v>
      </c>
      <c r="E2974" t="s">
        <v>32688</v>
      </c>
      <c r="F2974">
        <v>296</v>
      </c>
    </row>
    <row r="2975" spans="1:6" x14ac:dyDescent="0.25">
      <c r="A2975" t="s">
        <v>157</v>
      </c>
      <c r="B2975">
        <v>2010</v>
      </c>
      <c r="C2975" t="s">
        <v>88</v>
      </c>
      <c r="D2975" t="s">
        <v>107</v>
      </c>
      <c r="E2975" t="s">
        <v>32689</v>
      </c>
      <c r="F2975">
        <v>344</v>
      </c>
    </row>
    <row r="2976" spans="1:6" x14ac:dyDescent="0.25">
      <c r="A2976" t="s">
        <v>157</v>
      </c>
      <c r="B2976">
        <v>2010</v>
      </c>
      <c r="C2976" t="s">
        <v>88</v>
      </c>
      <c r="D2976" t="s">
        <v>39</v>
      </c>
      <c r="E2976" t="s">
        <v>32690</v>
      </c>
      <c r="F2976">
        <v>492</v>
      </c>
    </row>
    <row r="2977" spans="1:6" x14ac:dyDescent="0.25">
      <c r="A2977" t="s">
        <v>157</v>
      </c>
      <c r="B2977">
        <v>2010</v>
      </c>
      <c r="C2977" t="s">
        <v>88</v>
      </c>
      <c r="D2977" t="s">
        <v>103</v>
      </c>
      <c r="E2977" t="s">
        <v>32691</v>
      </c>
      <c r="F2977">
        <v>2861</v>
      </c>
    </row>
    <row r="2978" spans="1:6" x14ac:dyDescent="0.25">
      <c r="A2978" t="s">
        <v>157</v>
      </c>
      <c r="B2978">
        <v>2010</v>
      </c>
      <c r="C2978" t="s">
        <v>89</v>
      </c>
      <c r="D2978" t="s">
        <v>38</v>
      </c>
      <c r="E2978" t="s">
        <v>32692</v>
      </c>
      <c r="F2978">
        <v>168</v>
      </c>
    </row>
    <row r="2979" spans="1:6" x14ac:dyDescent="0.25">
      <c r="A2979" t="s">
        <v>157</v>
      </c>
      <c r="B2979">
        <v>2010</v>
      </c>
      <c r="C2979" t="s">
        <v>89</v>
      </c>
      <c r="D2979" t="s">
        <v>40</v>
      </c>
      <c r="E2979" t="s">
        <v>32693</v>
      </c>
      <c r="F2979">
        <v>157</v>
      </c>
    </row>
    <row r="2980" spans="1:6" x14ac:dyDescent="0.25">
      <c r="A2980" t="s">
        <v>157</v>
      </c>
      <c r="B2980">
        <v>2010</v>
      </c>
      <c r="C2980" t="s">
        <v>89</v>
      </c>
      <c r="D2980" t="s">
        <v>102</v>
      </c>
      <c r="E2980" t="s">
        <v>32694</v>
      </c>
      <c r="F2980">
        <v>507</v>
      </c>
    </row>
    <row r="2981" spans="1:6" x14ac:dyDescent="0.25">
      <c r="A2981" t="s">
        <v>157</v>
      </c>
      <c r="B2981">
        <v>2010</v>
      </c>
      <c r="C2981" t="s">
        <v>89</v>
      </c>
      <c r="D2981" t="s">
        <v>107</v>
      </c>
      <c r="E2981" t="s">
        <v>32695</v>
      </c>
      <c r="F2981">
        <v>643</v>
      </c>
    </row>
    <row r="2982" spans="1:6" x14ac:dyDescent="0.25">
      <c r="A2982" t="s">
        <v>157</v>
      </c>
      <c r="B2982">
        <v>2010</v>
      </c>
      <c r="C2982" t="s">
        <v>89</v>
      </c>
      <c r="D2982" t="s">
        <v>39</v>
      </c>
      <c r="E2982" t="s">
        <v>32696</v>
      </c>
      <c r="F2982">
        <v>576</v>
      </c>
    </row>
    <row r="2983" spans="1:6" x14ac:dyDescent="0.25">
      <c r="A2983" t="s">
        <v>157</v>
      </c>
      <c r="B2983">
        <v>2010</v>
      </c>
      <c r="C2983" t="s">
        <v>89</v>
      </c>
      <c r="D2983" t="s">
        <v>103</v>
      </c>
      <c r="E2983" t="s">
        <v>32697</v>
      </c>
      <c r="F2983">
        <v>5637</v>
      </c>
    </row>
    <row r="2984" spans="1:6" x14ac:dyDescent="0.25">
      <c r="A2984" t="s">
        <v>157</v>
      </c>
      <c r="B2984">
        <v>2011</v>
      </c>
      <c r="C2984" t="s">
        <v>91</v>
      </c>
      <c r="D2984" t="s">
        <v>38</v>
      </c>
      <c r="E2984" t="s">
        <v>32698</v>
      </c>
      <c r="F2984">
        <v>190</v>
      </c>
    </row>
    <row r="2985" spans="1:6" x14ac:dyDescent="0.25">
      <c r="A2985" t="s">
        <v>157</v>
      </c>
      <c r="B2985">
        <v>2011</v>
      </c>
      <c r="C2985" t="s">
        <v>91</v>
      </c>
      <c r="D2985" t="s">
        <v>40</v>
      </c>
      <c r="E2985" t="s">
        <v>32699</v>
      </c>
      <c r="F2985">
        <v>227</v>
      </c>
    </row>
    <row r="2986" spans="1:6" x14ac:dyDescent="0.25">
      <c r="A2986" t="s">
        <v>157</v>
      </c>
      <c r="B2986">
        <v>2011</v>
      </c>
      <c r="C2986" t="s">
        <v>91</v>
      </c>
      <c r="D2986" t="s">
        <v>102</v>
      </c>
      <c r="E2986" t="s">
        <v>32700</v>
      </c>
      <c r="F2986">
        <v>1723</v>
      </c>
    </row>
    <row r="2987" spans="1:6" x14ac:dyDescent="0.25">
      <c r="A2987" t="s">
        <v>157</v>
      </c>
      <c r="B2987">
        <v>2011</v>
      </c>
      <c r="C2987" t="s">
        <v>91</v>
      </c>
      <c r="D2987" t="s">
        <v>107</v>
      </c>
      <c r="E2987" t="s">
        <v>32701</v>
      </c>
      <c r="F2987">
        <v>1258</v>
      </c>
    </row>
    <row r="2988" spans="1:6" x14ac:dyDescent="0.25">
      <c r="A2988" t="s">
        <v>157</v>
      </c>
      <c r="B2988">
        <v>2011</v>
      </c>
      <c r="C2988" t="s">
        <v>91</v>
      </c>
      <c r="D2988" t="s">
        <v>39</v>
      </c>
      <c r="E2988" t="s">
        <v>32702</v>
      </c>
      <c r="F2988">
        <v>1317</v>
      </c>
    </row>
    <row r="2989" spans="1:6" x14ac:dyDescent="0.25">
      <c r="A2989" t="s">
        <v>157</v>
      </c>
      <c r="B2989">
        <v>2011</v>
      </c>
      <c r="C2989" t="s">
        <v>91</v>
      </c>
      <c r="D2989" t="s">
        <v>103</v>
      </c>
      <c r="E2989" t="s">
        <v>32703</v>
      </c>
      <c r="F2989">
        <v>17235</v>
      </c>
    </row>
    <row r="2990" spans="1:6" x14ac:dyDescent="0.25">
      <c r="A2990" t="s">
        <v>157</v>
      </c>
      <c r="B2990">
        <v>2011</v>
      </c>
      <c r="C2990" t="s">
        <v>90</v>
      </c>
      <c r="D2990" t="s">
        <v>38</v>
      </c>
      <c r="E2990" t="s">
        <v>32704</v>
      </c>
      <c r="F2990">
        <v>119</v>
      </c>
    </row>
    <row r="2991" spans="1:6" x14ac:dyDescent="0.25">
      <c r="A2991" t="s">
        <v>157</v>
      </c>
      <c r="B2991">
        <v>2011</v>
      </c>
      <c r="C2991" t="s">
        <v>90</v>
      </c>
      <c r="D2991" t="s">
        <v>40</v>
      </c>
      <c r="E2991" t="s">
        <v>32705</v>
      </c>
      <c r="F2991">
        <v>149</v>
      </c>
    </row>
    <row r="2992" spans="1:6" x14ac:dyDescent="0.25">
      <c r="A2992" t="s">
        <v>157</v>
      </c>
      <c r="B2992">
        <v>2011</v>
      </c>
      <c r="C2992" t="s">
        <v>90</v>
      </c>
      <c r="D2992" t="s">
        <v>102</v>
      </c>
      <c r="E2992" t="s">
        <v>32706</v>
      </c>
      <c r="F2992">
        <v>877</v>
      </c>
    </row>
    <row r="2993" spans="1:6" x14ac:dyDescent="0.25">
      <c r="A2993" t="s">
        <v>157</v>
      </c>
      <c r="B2993">
        <v>2011</v>
      </c>
      <c r="C2993" t="s">
        <v>90</v>
      </c>
      <c r="D2993" t="s">
        <v>107</v>
      </c>
      <c r="E2993" t="s">
        <v>32707</v>
      </c>
      <c r="F2993">
        <v>616</v>
      </c>
    </row>
    <row r="2994" spans="1:6" x14ac:dyDescent="0.25">
      <c r="A2994" t="s">
        <v>157</v>
      </c>
      <c r="B2994">
        <v>2011</v>
      </c>
      <c r="C2994" t="s">
        <v>90</v>
      </c>
      <c r="D2994" t="s">
        <v>39</v>
      </c>
      <c r="E2994" t="s">
        <v>32708</v>
      </c>
      <c r="F2994">
        <v>710</v>
      </c>
    </row>
    <row r="2995" spans="1:6" x14ac:dyDescent="0.25">
      <c r="A2995" t="s">
        <v>157</v>
      </c>
      <c r="B2995">
        <v>2011</v>
      </c>
      <c r="C2995" t="s">
        <v>90</v>
      </c>
      <c r="D2995" t="s">
        <v>103</v>
      </c>
      <c r="E2995" t="s">
        <v>32709</v>
      </c>
      <c r="F2995">
        <v>9293</v>
      </c>
    </row>
    <row r="2996" spans="1:6" x14ac:dyDescent="0.25">
      <c r="A2996" t="s">
        <v>157</v>
      </c>
      <c r="B2996">
        <v>2011</v>
      </c>
      <c r="C2996" t="s">
        <v>88</v>
      </c>
      <c r="D2996" t="s">
        <v>38</v>
      </c>
      <c r="E2996" t="s">
        <v>32710</v>
      </c>
      <c r="F2996">
        <v>79</v>
      </c>
    </row>
    <row r="2997" spans="1:6" x14ac:dyDescent="0.25">
      <c r="A2997" t="s">
        <v>157</v>
      </c>
      <c r="B2997">
        <v>2011</v>
      </c>
      <c r="C2997" t="s">
        <v>88</v>
      </c>
      <c r="D2997" t="s">
        <v>40</v>
      </c>
      <c r="E2997" t="s">
        <v>32711</v>
      </c>
      <c r="F2997">
        <v>107</v>
      </c>
    </row>
    <row r="2998" spans="1:6" x14ac:dyDescent="0.25">
      <c r="A2998" t="s">
        <v>157</v>
      </c>
      <c r="B2998">
        <v>2011</v>
      </c>
      <c r="C2998" t="s">
        <v>88</v>
      </c>
      <c r="D2998" t="s">
        <v>102</v>
      </c>
      <c r="E2998" t="s">
        <v>32712</v>
      </c>
      <c r="F2998">
        <v>375</v>
      </c>
    </row>
    <row r="2999" spans="1:6" x14ac:dyDescent="0.25">
      <c r="A2999" t="s">
        <v>157</v>
      </c>
      <c r="B2999">
        <v>2011</v>
      </c>
      <c r="C2999" t="s">
        <v>88</v>
      </c>
      <c r="D2999" t="s">
        <v>107</v>
      </c>
      <c r="E2999" t="s">
        <v>32713</v>
      </c>
      <c r="F2999">
        <v>213</v>
      </c>
    </row>
    <row r="3000" spans="1:6" x14ac:dyDescent="0.25">
      <c r="A3000" t="s">
        <v>157</v>
      </c>
      <c r="B3000">
        <v>2011</v>
      </c>
      <c r="C3000" t="s">
        <v>88</v>
      </c>
      <c r="D3000" t="s">
        <v>39</v>
      </c>
      <c r="E3000" t="s">
        <v>32714</v>
      </c>
      <c r="F3000">
        <v>519</v>
      </c>
    </row>
    <row r="3001" spans="1:6" x14ac:dyDescent="0.25">
      <c r="A3001" t="s">
        <v>157</v>
      </c>
      <c r="B3001">
        <v>2011</v>
      </c>
      <c r="C3001" t="s">
        <v>88</v>
      </c>
      <c r="D3001" t="s">
        <v>103</v>
      </c>
      <c r="E3001" t="s">
        <v>32715</v>
      </c>
      <c r="F3001">
        <v>2938</v>
      </c>
    </row>
    <row r="3002" spans="1:6" x14ac:dyDescent="0.25">
      <c r="A3002" t="s">
        <v>157</v>
      </c>
      <c r="B3002">
        <v>2011</v>
      </c>
      <c r="C3002" t="s">
        <v>89</v>
      </c>
      <c r="D3002" t="s">
        <v>38</v>
      </c>
      <c r="E3002" t="s">
        <v>32716</v>
      </c>
      <c r="F3002">
        <v>118</v>
      </c>
    </row>
    <row r="3003" spans="1:6" x14ac:dyDescent="0.25">
      <c r="A3003" t="s">
        <v>157</v>
      </c>
      <c r="B3003">
        <v>2011</v>
      </c>
      <c r="C3003" t="s">
        <v>89</v>
      </c>
      <c r="D3003" t="s">
        <v>40</v>
      </c>
      <c r="E3003" t="s">
        <v>32717</v>
      </c>
      <c r="F3003">
        <v>90</v>
      </c>
    </row>
    <row r="3004" spans="1:6" x14ac:dyDescent="0.25">
      <c r="A3004" t="s">
        <v>157</v>
      </c>
      <c r="B3004">
        <v>2011</v>
      </c>
      <c r="C3004" t="s">
        <v>89</v>
      </c>
      <c r="D3004" t="s">
        <v>102</v>
      </c>
      <c r="E3004" t="s">
        <v>32718</v>
      </c>
      <c r="F3004">
        <v>631</v>
      </c>
    </row>
    <row r="3005" spans="1:6" x14ac:dyDescent="0.25">
      <c r="A3005" t="s">
        <v>157</v>
      </c>
      <c r="B3005">
        <v>2011</v>
      </c>
      <c r="C3005" t="s">
        <v>89</v>
      </c>
      <c r="D3005" t="s">
        <v>107</v>
      </c>
      <c r="E3005" t="s">
        <v>32719</v>
      </c>
      <c r="F3005">
        <v>391</v>
      </c>
    </row>
    <row r="3006" spans="1:6" x14ac:dyDescent="0.25">
      <c r="A3006" t="s">
        <v>157</v>
      </c>
      <c r="B3006">
        <v>2011</v>
      </c>
      <c r="C3006" t="s">
        <v>89</v>
      </c>
      <c r="D3006" t="s">
        <v>39</v>
      </c>
      <c r="E3006" t="s">
        <v>32720</v>
      </c>
      <c r="F3006">
        <v>634</v>
      </c>
    </row>
    <row r="3007" spans="1:6" x14ac:dyDescent="0.25">
      <c r="A3007" t="s">
        <v>157</v>
      </c>
      <c r="B3007">
        <v>2011</v>
      </c>
      <c r="C3007" t="s">
        <v>89</v>
      </c>
      <c r="D3007" t="s">
        <v>103</v>
      </c>
      <c r="E3007" t="s">
        <v>32721</v>
      </c>
      <c r="F3007">
        <v>5816</v>
      </c>
    </row>
    <row r="3008" spans="1:6" x14ac:dyDescent="0.25">
      <c r="A3008" t="s">
        <v>157</v>
      </c>
      <c r="B3008">
        <v>2012</v>
      </c>
      <c r="C3008" t="s">
        <v>91</v>
      </c>
      <c r="D3008" t="s">
        <v>38</v>
      </c>
      <c r="E3008" t="s">
        <v>32722</v>
      </c>
      <c r="F3008">
        <v>400</v>
      </c>
    </row>
    <row r="3009" spans="1:6" x14ac:dyDescent="0.25">
      <c r="A3009" t="s">
        <v>157</v>
      </c>
      <c r="B3009">
        <v>2012</v>
      </c>
      <c r="C3009" t="s">
        <v>91</v>
      </c>
      <c r="D3009" t="s">
        <v>40</v>
      </c>
      <c r="E3009" t="s">
        <v>32723</v>
      </c>
      <c r="F3009">
        <v>428</v>
      </c>
    </row>
    <row r="3010" spans="1:6" x14ac:dyDescent="0.25">
      <c r="A3010" t="s">
        <v>157</v>
      </c>
      <c r="B3010">
        <v>2012</v>
      </c>
      <c r="C3010" t="s">
        <v>91</v>
      </c>
      <c r="D3010" t="s">
        <v>102</v>
      </c>
      <c r="E3010" t="s">
        <v>32724</v>
      </c>
      <c r="F3010">
        <v>1541</v>
      </c>
    </row>
    <row r="3011" spans="1:6" x14ac:dyDescent="0.25">
      <c r="A3011" t="s">
        <v>157</v>
      </c>
      <c r="B3011">
        <v>2012</v>
      </c>
      <c r="C3011" t="s">
        <v>91</v>
      </c>
      <c r="D3011" t="s">
        <v>107</v>
      </c>
      <c r="E3011" t="s">
        <v>32725</v>
      </c>
      <c r="F3011">
        <v>1900</v>
      </c>
    </row>
    <row r="3012" spans="1:6" x14ac:dyDescent="0.25">
      <c r="A3012" t="s">
        <v>157</v>
      </c>
      <c r="B3012">
        <v>2012</v>
      </c>
      <c r="C3012" t="s">
        <v>91</v>
      </c>
      <c r="D3012" t="s">
        <v>39</v>
      </c>
      <c r="E3012" t="s">
        <v>32726</v>
      </c>
      <c r="F3012">
        <v>1370</v>
      </c>
    </row>
    <row r="3013" spans="1:6" x14ac:dyDescent="0.25">
      <c r="A3013" t="s">
        <v>157</v>
      </c>
      <c r="B3013">
        <v>2012</v>
      </c>
      <c r="C3013" t="s">
        <v>91</v>
      </c>
      <c r="D3013" t="s">
        <v>103</v>
      </c>
      <c r="E3013" t="s">
        <v>32727</v>
      </c>
      <c r="F3013">
        <v>16477</v>
      </c>
    </row>
    <row r="3014" spans="1:6" x14ac:dyDescent="0.25">
      <c r="A3014" t="s">
        <v>157</v>
      </c>
      <c r="B3014">
        <v>2012</v>
      </c>
      <c r="C3014" t="s">
        <v>90</v>
      </c>
      <c r="D3014" t="s">
        <v>38</v>
      </c>
      <c r="E3014" t="s">
        <v>32728</v>
      </c>
      <c r="F3014">
        <v>193</v>
      </c>
    </row>
    <row r="3015" spans="1:6" x14ac:dyDescent="0.25">
      <c r="A3015" t="s">
        <v>157</v>
      </c>
      <c r="B3015">
        <v>2012</v>
      </c>
      <c r="C3015" t="s">
        <v>90</v>
      </c>
      <c r="D3015" t="s">
        <v>40</v>
      </c>
      <c r="E3015" t="s">
        <v>32729</v>
      </c>
      <c r="F3015">
        <v>214</v>
      </c>
    </row>
    <row r="3016" spans="1:6" x14ac:dyDescent="0.25">
      <c r="A3016" t="s">
        <v>157</v>
      </c>
      <c r="B3016">
        <v>2012</v>
      </c>
      <c r="C3016" t="s">
        <v>90</v>
      </c>
      <c r="D3016" t="s">
        <v>102</v>
      </c>
      <c r="E3016" t="s">
        <v>32730</v>
      </c>
      <c r="F3016">
        <v>841</v>
      </c>
    </row>
    <row r="3017" spans="1:6" x14ac:dyDescent="0.25">
      <c r="A3017" t="s">
        <v>157</v>
      </c>
      <c r="B3017">
        <v>2012</v>
      </c>
      <c r="C3017" t="s">
        <v>90</v>
      </c>
      <c r="D3017" t="s">
        <v>107</v>
      </c>
      <c r="E3017" t="s">
        <v>32731</v>
      </c>
      <c r="F3017">
        <v>941</v>
      </c>
    </row>
    <row r="3018" spans="1:6" x14ac:dyDescent="0.25">
      <c r="A3018" t="s">
        <v>157</v>
      </c>
      <c r="B3018">
        <v>2012</v>
      </c>
      <c r="C3018" t="s">
        <v>90</v>
      </c>
      <c r="D3018" t="s">
        <v>39</v>
      </c>
      <c r="E3018" t="s">
        <v>32732</v>
      </c>
      <c r="F3018">
        <v>665</v>
      </c>
    </row>
    <row r="3019" spans="1:6" x14ac:dyDescent="0.25">
      <c r="A3019" t="s">
        <v>157</v>
      </c>
      <c r="B3019">
        <v>2012</v>
      </c>
      <c r="C3019" t="s">
        <v>90</v>
      </c>
      <c r="D3019" t="s">
        <v>103</v>
      </c>
      <c r="E3019" t="s">
        <v>32733</v>
      </c>
      <c r="F3019">
        <v>8910</v>
      </c>
    </row>
    <row r="3020" spans="1:6" x14ac:dyDescent="0.25">
      <c r="A3020" t="s">
        <v>157</v>
      </c>
      <c r="B3020">
        <v>2012</v>
      </c>
      <c r="C3020" t="s">
        <v>88</v>
      </c>
      <c r="D3020" t="s">
        <v>38</v>
      </c>
      <c r="E3020" t="s">
        <v>32734</v>
      </c>
      <c r="F3020">
        <v>157</v>
      </c>
    </row>
    <row r="3021" spans="1:6" x14ac:dyDescent="0.25">
      <c r="A3021" t="s">
        <v>157</v>
      </c>
      <c r="B3021">
        <v>2012</v>
      </c>
      <c r="C3021" t="s">
        <v>88</v>
      </c>
      <c r="D3021" t="s">
        <v>40</v>
      </c>
      <c r="E3021" t="s">
        <v>32735</v>
      </c>
      <c r="F3021">
        <v>158</v>
      </c>
    </row>
    <row r="3022" spans="1:6" x14ac:dyDescent="0.25">
      <c r="A3022" t="s">
        <v>157</v>
      </c>
      <c r="B3022">
        <v>2012</v>
      </c>
      <c r="C3022" t="s">
        <v>88</v>
      </c>
      <c r="D3022" t="s">
        <v>102</v>
      </c>
      <c r="E3022" t="s">
        <v>32736</v>
      </c>
      <c r="F3022">
        <v>329</v>
      </c>
    </row>
    <row r="3023" spans="1:6" x14ac:dyDescent="0.25">
      <c r="A3023" t="s">
        <v>157</v>
      </c>
      <c r="B3023">
        <v>2012</v>
      </c>
      <c r="C3023" t="s">
        <v>88</v>
      </c>
      <c r="D3023" t="s">
        <v>107</v>
      </c>
      <c r="E3023" t="s">
        <v>32737</v>
      </c>
      <c r="F3023">
        <v>363</v>
      </c>
    </row>
    <row r="3024" spans="1:6" x14ac:dyDescent="0.25">
      <c r="A3024" t="s">
        <v>157</v>
      </c>
      <c r="B3024">
        <v>2012</v>
      </c>
      <c r="C3024" t="s">
        <v>88</v>
      </c>
      <c r="D3024" t="s">
        <v>39</v>
      </c>
      <c r="E3024" t="s">
        <v>32738</v>
      </c>
      <c r="F3024">
        <v>417</v>
      </c>
    </row>
    <row r="3025" spans="1:6" x14ac:dyDescent="0.25">
      <c r="A3025" t="s">
        <v>157</v>
      </c>
      <c r="B3025">
        <v>2012</v>
      </c>
      <c r="C3025" t="s">
        <v>88</v>
      </c>
      <c r="D3025" t="s">
        <v>103</v>
      </c>
      <c r="E3025" t="s">
        <v>32739</v>
      </c>
      <c r="F3025">
        <v>2873</v>
      </c>
    </row>
    <row r="3026" spans="1:6" x14ac:dyDescent="0.25">
      <c r="A3026" t="s">
        <v>157</v>
      </c>
      <c r="B3026">
        <v>2012</v>
      </c>
      <c r="C3026" t="s">
        <v>89</v>
      </c>
      <c r="D3026" t="s">
        <v>38</v>
      </c>
      <c r="E3026" t="s">
        <v>32740</v>
      </c>
      <c r="F3026">
        <v>193</v>
      </c>
    </row>
    <row r="3027" spans="1:6" x14ac:dyDescent="0.25">
      <c r="A3027" t="s">
        <v>157</v>
      </c>
      <c r="B3027">
        <v>2012</v>
      </c>
      <c r="C3027" t="s">
        <v>89</v>
      </c>
      <c r="D3027" t="s">
        <v>40</v>
      </c>
      <c r="E3027" t="s">
        <v>32741</v>
      </c>
      <c r="F3027">
        <v>186</v>
      </c>
    </row>
    <row r="3028" spans="1:6" x14ac:dyDescent="0.25">
      <c r="A3028" t="s">
        <v>157</v>
      </c>
      <c r="B3028">
        <v>2012</v>
      </c>
      <c r="C3028" t="s">
        <v>89</v>
      </c>
      <c r="D3028" t="s">
        <v>102</v>
      </c>
      <c r="E3028" t="s">
        <v>32742</v>
      </c>
      <c r="F3028">
        <v>512</v>
      </c>
    </row>
    <row r="3029" spans="1:6" x14ac:dyDescent="0.25">
      <c r="A3029" t="s">
        <v>157</v>
      </c>
      <c r="B3029">
        <v>2012</v>
      </c>
      <c r="C3029" t="s">
        <v>89</v>
      </c>
      <c r="D3029" t="s">
        <v>107</v>
      </c>
      <c r="E3029" t="s">
        <v>32743</v>
      </c>
      <c r="F3029">
        <v>632</v>
      </c>
    </row>
    <row r="3030" spans="1:6" x14ac:dyDescent="0.25">
      <c r="A3030" t="s">
        <v>157</v>
      </c>
      <c r="B3030">
        <v>2012</v>
      </c>
      <c r="C3030" t="s">
        <v>89</v>
      </c>
      <c r="D3030" t="s">
        <v>39</v>
      </c>
      <c r="E3030" t="s">
        <v>32744</v>
      </c>
      <c r="F3030">
        <v>566</v>
      </c>
    </row>
    <row r="3031" spans="1:6" x14ac:dyDescent="0.25">
      <c r="A3031" t="s">
        <v>157</v>
      </c>
      <c r="B3031">
        <v>2012</v>
      </c>
      <c r="C3031" t="s">
        <v>89</v>
      </c>
      <c r="D3031" t="s">
        <v>103</v>
      </c>
      <c r="E3031" t="s">
        <v>32745</v>
      </c>
      <c r="F3031">
        <v>5572</v>
      </c>
    </row>
    <row r="3032" spans="1:6" x14ac:dyDescent="0.25">
      <c r="A3032" t="s">
        <v>157</v>
      </c>
      <c r="B3032">
        <v>2013</v>
      </c>
      <c r="C3032" t="s">
        <v>91</v>
      </c>
      <c r="D3032" t="s">
        <v>38</v>
      </c>
      <c r="E3032" t="s">
        <v>32746</v>
      </c>
      <c r="F3032">
        <v>587</v>
      </c>
    </row>
    <row r="3033" spans="1:6" x14ac:dyDescent="0.25">
      <c r="A3033" t="s">
        <v>157</v>
      </c>
      <c r="B3033">
        <v>2013</v>
      </c>
      <c r="C3033" t="s">
        <v>91</v>
      </c>
      <c r="D3033" t="s">
        <v>40</v>
      </c>
      <c r="E3033" t="s">
        <v>32747</v>
      </c>
      <c r="F3033">
        <v>632</v>
      </c>
    </row>
    <row r="3034" spans="1:6" x14ac:dyDescent="0.25">
      <c r="A3034" t="s">
        <v>157</v>
      </c>
      <c r="B3034">
        <v>2013</v>
      </c>
      <c r="C3034" t="s">
        <v>91</v>
      </c>
      <c r="D3034" t="s">
        <v>102</v>
      </c>
      <c r="E3034" t="s">
        <v>32748</v>
      </c>
      <c r="F3034">
        <v>1861</v>
      </c>
    </row>
    <row r="3035" spans="1:6" x14ac:dyDescent="0.25">
      <c r="A3035" t="s">
        <v>157</v>
      </c>
      <c r="B3035">
        <v>2013</v>
      </c>
      <c r="C3035" t="s">
        <v>91</v>
      </c>
      <c r="D3035" t="s">
        <v>107</v>
      </c>
      <c r="E3035" t="s">
        <v>32749</v>
      </c>
      <c r="F3035">
        <v>2367</v>
      </c>
    </row>
    <row r="3036" spans="1:6" x14ac:dyDescent="0.25">
      <c r="A3036" t="s">
        <v>157</v>
      </c>
      <c r="B3036">
        <v>2013</v>
      </c>
      <c r="C3036" t="s">
        <v>91</v>
      </c>
      <c r="D3036" t="s">
        <v>39</v>
      </c>
      <c r="E3036" t="s">
        <v>32750</v>
      </c>
      <c r="F3036">
        <v>1355</v>
      </c>
    </row>
    <row r="3037" spans="1:6" x14ac:dyDescent="0.25">
      <c r="A3037" t="s">
        <v>157</v>
      </c>
      <c r="B3037">
        <v>2013</v>
      </c>
      <c r="C3037" t="s">
        <v>91</v>
      </c>
      <c r="D3037" t="s">
        <v>103</v>
      </c>
      <c r="E3037" t="s">
        <v>32751</v>
      </c>
      <c r="F3037">
        <v>15949</v>
      </c>
    </row>
    <row r="3038" spans="1:6" x14ac:dyDescent="0.25">
      <c r="A3038" t="s">
        <v>157</v>
      </c>
      <c r="B3038">
        <v>2013</v>
      </c>
      <c r="C3038" t="s">
        <v>90</v>
      </c>
      <c r="D3038" t="s">
        <v>38</v>
      </c>
      <c r="E3038" t="s">
        <v>32752</v>
      </c>
      <c r="F3038">
        <v>289</v>
      </c>
    </row>
    <row r="3039" spans="1:6" x14ac:dyDescent="0.25">
      <c r="A3039" t="s">
        <v>157</v>
      </c>
      <c r="B3039">
        <v>2013</v>
      </c>
      <c r="C3039" t="s">
        <v>90</v>
      </c>
      <c r="D3039" t="s">
        <v>40</v>
      </c>
      <c r="E3039" t="s">
        <v>32753</v>
      </c>
      <c r="F3039">
        <v>379</v>
      </c>
    </row>
    <row r="3040" spans="1:6" x14ac:dyDescent="0.25">
      <c r="A3040" t="s">
        <v>157</v>
      </c>
      <c r="B3040">
        <v>2013</v>
      </c>
      <c r="C3040" t="s">
        <v>90</v>
      </c>
      <c r="D3040" t="s">
        <v>102</v>
      </c>
      <c r="E3040" t="s">
        <v>32754</v>
      </c>
      <c r="F3040">
        <v>893</v>
      </c>
    </row>
    <row r="3041" spans="1:6" x14ac:dyDescent="0.25">
      <c r="A3041" t="s">
        <v>157</v>
      </c>
      <c r="B3041">
        <v>2013</v>
      </c>
      <c r="C3041" t="s">
        <v>90</v>
      </c>
      <c r="D3041" t="s">
        <v>107</v>
      </c>
      <c r="E3041" t="s">
        <v>32755</v>
      </c>
      <c r="F3041">
        <v>1206</v>
      </c>
    </row>
    <row r="3042" spans="1:6" x14ac:dyDescent="0.25">
      <c r="A3042" t="s">
        <v>157</v>
      </c>
      <c r="B3042">
        <v>2013</v>
      </c>
      <c r="C3042" t="s">
        <v>90</v>
      </c>
      <c r="D3042" t="s">
        <v>39</v>
      </c>
      <c r="E3042" t="s">
        <v>32756</v>
      </c>
      <c r="F3042">
        <v>610</v>
      </c>
    </row>
    <row r="3043" spans="1:6" x14ac:dyDescent="0.25">
      <c r="A3043" t="s">
        <v>157</v>
      </c>
      <c r="B3043">
        <v>2013</v>
      </c>
      <c r="C3043" t="s">
        <v>90</v>
      </c>
      <c r="D3043" t="s">
        <v>103</v>
      </c>
      <c r="E3043" t="s">
        <v>32757</v>
      </c>
      <c r="F3043">
        <v>8688</v>
      </c>
    </row>
    <row r="3044" spans="1:6" x14ac:dyDescent="0.25">
      <c r="A3044" t="s">
        <v>157</v>
      </c>
      <c r="B3044">
        <v>2013</v>
      </c>
      <c r="C3044" t="s">
        <v>88</v>
      </c>
      <c r="D3044" t="s">
        <v>38</v>
      </c>
      <c r="E3044" t="s">
        <v>32758</v>
      </c>
      <c r="F3044">
        <v>210</v>
      </c>
    </row>
    <row r="3045" spans="1:6" x14ac:dyDescent="0.25">
      <c r="A3045" t="s">
        <v>157</v>
      </c>
      <c r="B3045">
        <v>2013</v>
      </c>
      <c r="C3045" t="s">
        <v>88</v>
      </c>
      <c r="D3045" t="s">
        <v>40</v>
      </c>
      <c r="E3045" t="s">
        <v>32759</v>
      </c>
      <c r="F3045">
        <v>193</v>
      </c>
    </row>
    <row r="3046" spans="1:6" x14ac:dyDescent="0.25">
      <c r="A3046" t="s">
        <v>157</v>
      </c>
      <c r="B3046">
        <v>2013</v>
      </c>
      <c r="C3046" t="s">
        <v>88</v>
      </c>
      <c r="D3046" t="s">
        <v>102</v>
      </c>
      <c r="E3046" t="s">
        <v>32760</v>
      </c>
      <c r="F3046">
        <v>359</v>
      </c>
    </row>
    <row r="3047" spans="1:6" x14ac:dyDescent="0.25">
      <c r="A3047" t="s">
        <v>157</v>
      </c>
      <c r="B3047">
        <v>2013</v>
      </c>
      <c r="C3047" t="s">
        <v>88</v>
      </c>
      <c r="D3047" t="s">
        <v>107</v>
      </c>
      <c r="E3047" t="s">
        <v>32761</v>
      </c>
      <c r="F3047">
        <v>431</v>
      </c>
    </row>
    <row r="3048" spans="1:6" x14ac:dyDescent="0.25">
      <c r="A3048" t="s">
        <v>157</v>
      </c>
      <c r="B3048">
        <v>2013</v>
      </c>
      <c r="C3048" t="s">
        <v>88</v>
      </c>
      <c r="D3048" t="s">
        <v>39</v>
      </c>
      <c r="E3048" t="s">
        <v>32762</v>
      </c>
      <c r="F3048">
        <v>489</v>
      </c>
    </row>
    <row r="3049" spans="1:6" x14ac:dyDescent="0.25">
      <c r="A3049" t="s">
        <v>157</v>
      </c>
      <c r="B3049">
        <v>2013</v>
      </c>
      <c r="C3049" t="s">
        <v>88</v>
      </c>
      <c r="D3049" t="s">
        <v>103</v>
      </c>
      <c r="E3049" t="s">
        <v>32763</v>
      </c>
      <c r="F3049">
        <v>2665</v>
      </c>
    </row>
    <row r="3050" spans="1:6" x14ac:dyDescent="0.25">
      <c r="A3050" t="s">
        <v>157</v>
      </c>
      <c r="B3050">
        <v>2013</v>
      </c>
      <c r="C3050" t="s">
        <v>89</v>
      </c>
      <c r="D3050" t="s">
        <v>38</v>
      </c>
      <c r="E3050" t="s">
        <v>32764</v>
      </c>
      <c r="F3050">
        <v>293</v>
      </c>
    </row>
    <row r="3051" spans="1:6" x14ac:dyDescent="0.25">
      <c r="A3051" t="s">
        <v>157</v>
      </c>
      <c r="B3051">
        <v>2013</v>
      </c>
      <c r="C3051" t="s">
        <v>89</v>
      </c>
      <c r="D3051" t="s">
        <v>40</v>
      </c>
      <c r="E3051" t="s">
        <v>32765</v>
      </c>
      <c r="F3051">
        <v>276</v>
      </c>
    </row>
    <row r="3052" spans="1:6" x14ac:dyDescent="0.25">
      <c r="A3052" t="s">
        <v>157</v>
      </c>
      <c r="B3052">
        <v>2013</v>
      </c>
      <c r="C3052" t="s">
        <v>89</v>
      </c>
      <c r="D3052" t="s">
        <v>102</v>
      </c>
      <c r="E3052" t="s">
        <v>32766</v>
      </c>
      <c r="F3052">
        <v>564</v>
      </c>
    </row>
    <row r="3053" spans="1:6" x14ac:dyDescent="0.25">
      <c r="A3053" t="s">
        <v>157</v>
      </c>
      <c r="B3053">
        <v>2013</v>
      </c>
      <c r="C3053" t="s">
        <v>89</v>
      </c>
      <c r="D3053" t="s">
        <v>107</v>
      </c>
      <c r="E3053" t="s">
        <v>32767</v>
      </c>
      <c r="F3053">
        <v>690</v>
      </c>
    </row>
    <row r="3054" spans="1:6" x14ac:dyDescent="0.25">
      <c r="A3054" t="s">
        <v>157</v>
      </c>
      <c r="B3054">
        <v>2013</v>
      </c>
      <c r="C3054" t="s">
        <v>89</v>
      </c>
      <c r="D3054" t="s">
        <v>39</v>
      </c>
      <c r="E3054" t="s">
        <v>32768</v>
      </c>
      <c r="F3054">
        <v>633</v>
      </c>
    </row>
    <row r="3055" spans="1:6" x14ac:dyDescent="0.25">
      <c r="A3055" t="s">
        <v>157</v>
      </c>
      <c r="B3055">
        <v>2013</v>
      </c>
      <c r="C3055" t="s">
        <v>89</v>
      </c>
      <c r="D3055" t="s">
        <v>103</v>
      </c>
      <c r="E3055" t="s">
        <v>32769</v>
      </c>
      <c r="F3055">
        <v>5362</v>
      </c>
    </row>
    <row r="3056" spans="1:6" x14ac:dyDescent="0.25">
      <c r="A3056" t="s">
        <v>157</v>
      </c>
      <c r="B3056">
        <v>2014</v>
      </c>
      <c r="C3056" t="s">
        <v>91</v>
      </c>
      <c r="D3056" t="s">
        <v>38</v>
      </c>
      <c r="E3056" t="s">
        <v>32770</v>
      </c>
      <c r="F3056">
        <v>562</v>
      </c>
    </row>
    <row r="3057" spans="1:6" x14ac:dyDescent="0.25">
      <c r="A3057" t="s">
        <v>157</v>
      </c>
      <c r="B3057">
        <v>2014</v>
      </c>
      <c r="C3057" t="s">
        <v>91</v>
      </c>
      <c r="D3057" t="s">
        <v>40</v>
      </c>
      <c r="E3057" t="s">
        <v>32771</v>
      </c>
      <c r="F3057">
        <v>681</v>
      </c>
    </row>
    <row r="3058" spans="1:6" x14ac:dyDescent="0.25">
      <c r="A3058" t="s">
        <v>157</v>
      </c>
      <c r="B3058">
        <v>2014</v>
      </c>
      <c r="C3058" t="s">
        <v>91</v>
      </c>
      <c r="D3058" t="s">
        <v>102</v>
      </c>
      <c r="E3058" t="s">
        <v>32772</v>
      </c>
      <c r="F3058">
        <v>2071</v>
      </c>
    </row>
    <row r="3059" spans="1:6" x14ac:dyDescent="0.25">
      <c r="A3059" t="s">
        <v>157</v>
      </c>
      <c r="B3059">
        <v>2014</v>
      </c>
      <c r="C3059" t="s">
        <v>91</v>
      </c>
      <c r="D3059" t="s">
        <v>107</v>
      </c>
      <c r="E3059" t="s">
        <v>32773</v>
      </c>
      <c r="F3059">
        <v>2286</v>
      </c>
    </row>
    <row r="3060" spans="1:6" x14ac:dyDescent="0.25">
      <c r="A3060" t="s">
        <v>157</v>
      </c>
      <c r="B3060">
        <v>2014</v>
      </c>
      <c r="C3060" t="s">
        <v>91</v>
      </c>
      <c r="D3060" t="s">
        <v>39</v>
      </c>
      <c r="E3060" t="s">
        <v>32774</v>
      </c>
      <c r="F3060">
        <v>1309</v>
      </c>
    </row>
    <row r="3061" spans="1:6" x14ac:dyDescent="0.25">
      <c r="A3061" t="s">
        <v>157</v>
      </c>
      <c r="B3061">
        <v>2014</v>
      </c>
      <c r="C3061" t="s">
        <v>91</v>
      </c>
      <c r="D3061" t="s">
        <v>103</v>
      </c>
      <c r="E3061" t="s">
        <v>32775</v>
      </c>
      <c r="F3061">
        <v>16071</v>
      </c>
    </row>
    <row r="3062" spans="1:6" x14ac:dyDescent="0.25">
      <c r="A3062" t="s">
        <v>157</v>
      </c>
      <c r="B3062">
        <v>2014</v>
      </c>
      <c r="C3062" t="s">
        <v>90</v>
      </c>
      <c r="D3062" t="s">
        <v>38</v>
      </c>
      <c r="E3062" t="s">
        <v>32776</v>
      </c>
      <c r="F3062">
        <v>260</v>
      </c>
    </row>
    <row r="3063" spans="1:6" x14ac:dyDescent="0.25">
      <c r="A3063" t="s">
        <v>157</v>
      </c>
      <c r="B3063">
        <v>2014</v>
      </c>
      <c r="C3063" t="s">
        <v>90</v>
      </c>
      <c r="D3063" t="s">
        <v>40</v>
      </c>
      <c r="E3063" t="s">
        <v>32777</v>
      </c>
      <c r="F3063">
        <v>434</v>
      </c>
    </row>
    <row r="3064" spans="1:6" x14ac:dyDescent="0.25">
      <c r="A3064" t="s">
        <v>157</v>
      </c>
      <c r="B3064">
        <v>2014</v>
      </c>
      <c r="C3064" t="s">
        <v>90</v>
      </c>
      <c r="D3064" t="s">
        <v>102</v>
      </c>
      <c r="E3064" t="s">
        <v>32778</v>
      </c>
      <c r="F3064">
        <v>1023</v>
      </c>
    </row>
    <row r="3065" spans="1:6" x14ac:dyDescent="0.25">
      <c r="A3065" t="s">
        <v>157</v>
      </c>
      <c r="B3065">
        <v>2014</v>
      </c>
      <c r="C3065" t="s">
        <v>90</v>
      </c>
      <c r="D3065" t="s">
        <v>107</v>
      </c>
      <c r="E3065" t="s">
        <v>32779</v>
      </c>
      <c r="F3065">
        <v>1227</v>
      </c>
    </row>
    <row r="3066" spans="1:6" x14ac:dyDescent="0.25">
      <c r="A3066" t="s">
        <v>157</v>
      </c>
      <c r="B3066">
        <v>2014</v>
      </c>
      <c r="C3066" t="s">
        <v>90</v>
      </c>
      <c r="D3066" t="s">
        <v>39</v>
      </c>
      <c r="E3066" t="s">
        <v>32780</v>
      </c>
      <c r="F3066">
        <v>652</v>
      </c>
    </row>
    <row r="3067" spans="1:6" x14ac:dyDescent="0.25">
      <c r="A3067" t="s">
        <v>157</v>
      </c>
      <c r="B3067">
        <v>2014</v>
      </c>
      <c r="C3067" t="s">
        <v>90</v>
      </c>
      <c r="D3067" t="s">
        <v>103</v>
      </c>
      <c r="E3067" t="s">
        <v>32781</v>
      </c>
      <c r="F3067">
        <v>8734</v>
      </c>
    </row>
    <row r="3068" spans="1:6" x14ac:dyDescent="0.25">
      <c r="A3068" t="s">
        <v>157</v>
      </c>
      <c r="B3068">
        <v>2014</v>
      </c>
      <c r="C3068" t="s">
        <v>88</v>
      </c>
      <c r="D3068" t="s">
        <v>38</v>
      </c>
      <c r="E3068" t="s">
        <v>32782</v>
      </c>
      <c r="F3068">
        <v>199</v>
      </c>
    </row>
    <row r="3069" spans="1:6" x14ac:dyDescent="0.25">
      <c r="A3069" t="s">
        <v>157</v>
      </c>
      <c r="B3069">
        <v>2014</v>
      </c>
      <c r="C3069" t="s">
        <v>88</v>
      </c>
      <c r="D3069" t="s">
        <v>40</v>
      </c>
      <c r="E3069" t="s">
        <v>32783</v>
      </c>
      <c r="F3069">
        <v>225</v>
      </c>
    </row>
    <row r="3070" spans="1:6" x14ac:dyDescent="0.25">
      <c r="A3070" t="s">
        <v>157</v>
      </c>
      <c r="B3070">
        <v>2014</v>
      </c>
      <c r="C3070" t="s">
        <v>88</v>
      </c>
      <c r="D3070" t="s">
        <v>102</v>
      </c>
      <c r="E3070" t="s">
        <v>32784</v>
      </c>
      <c r="F3070">
        <v>389</v>
      </c>
    </row>
    <row r="3071" spans="1:6" x14ac:dyDescent="0.25">
      <c r="A3071" t="s">
        <v>157</v>
      </c>
      <c r="B3071">
        <v>2014</v>
      </c>
      <c r="C3071" t="s">
        <v>88</v>
      </c>
      <c r="D3071" t="s">
        <v>107</v>
      </c>
      <c r="E3071" t="s">
        <v>32785</v>
      </c>
      <c r="F3071">
        <v>405</v>
      </c>
    </row>
    <row r="3072" spans="1:6" x14ac:dyDescent="0.25">
      <c r="A3072" t="s">
        <v>157</v>
      </c>
      <c r="B3072">
        <v>2014</v>
      </c>
      <c r="C3072" t="s">
        <v>88</v>
      </c>
      <c r="D3072" t="s">
        <v>39</v>
      </c>
      <c r="E3072" t="s">
        <v>32786</v>
      </c>
      <c r="F3072">
        <v>464</v>
      </c>
    </row>
    <row r="3073" spans="1:6" x14ac:dyDescent="0.25">
      <c r="A3073" t="s">
        <v>157</v>
      </c>
      <c r="B3073">
        <v>2014</v>
      </c>
      <c r="C3073" t="s">
        <v>88</v>
      </c>
      <c r="D3073" t="s">
        <v>103</v>
      </c>
      <c r="E3073" t="s">
        <v>32787</v>
      </c>
      <c r="F3073">
        <v>2600</v>
      </c>
    </row>
    <row r="3074" spans="1:6" x14ac:dyDescent="0.25">
      <c r="A3074" t="s">
        <v>157</v>
      </c>
      <c r="B3074">
        <v>2014</v>
      </c>
      <c r="C3074" t="s">
        <v>89</v>
      </c>
      <c r="D3074" t="s">
        <v>38</v>
      </c>
      <c r="E3074" t="s">
        <v>32788</v>
      </c>
      <c r="F3074">
        <v>285</v>
      </c>
    </row>
    <row r="3075" spans="1:6" x14ac:dyDescent="0.25">
      <c r="A3075" t="s">
        <v>157</v>
      </c>
      <c r="B3075">
        <v>2014</v>
      </c>
      <c r="C3075" t="s">
        <v>89</v>
      </c>
      <c r="D3075" t="s">
        <v>40</v>
      </c>
      <c r="E3075" t="s">
        <v>32789</v>
      </c>
      <c r="F3075">
        <v>311</v>
      </c>
    </row>
    <row r="3076" spans="1:6" x14ac:dyDescent="0.25">
      <c r="A3076" t="s">
        <v>157</v>
      </c>
      <c r="B3076">
        <v>2014</v>
      </c>
      <c r="C3076" t="s">
        <v>89</v>
      </c>
      <c r="D3076" t="s">
        <v>102</v>
      </c>
      <c r="E3076" t="s">
        <v>32790</v>
      </c>
      <c r="F3076">
        <v>622</v>
      </c>
    </row>
    <row r="3077" spans="1:6" x14ac:dyDescent="0.25">
      <c r="A3077" t="s">
        <v>157</v>
      </c>
      <c r="B3077">
        <v>2014</v>
      </c>
      <c r="C3077" t="s">
        <v>89</v>
      </c>
      <c r="D3077" t="s">
        <v>107</v>
      </c>
      <c r="E3077" t="s">
        <v>32791</v>
      </c>
      <c r="F3077">
        <v>672</v>
      </c>
    </row>
    <row r="3078" spans="1:6" x14ac:dyDescent="0.25">
      <c r="A3078" t="s">
        <v>157</v>
      </c>
      <c r="B3078">
        <v>2014</v>
      </c>
      <c r="C3078" t="s">
        <v>89</v>
      </c>
      <c r="D3078" t="s">
        <v>39</v>
      </c>
      <c r="E3078" t="s">
        <v>32792</v>
      </c>
      <c r="F3078">
        <v>597</v>
      </c>
    </row>
    <row r="3079" spans="1:6" x14ac:dyDescent="0.25">
      <c r="A3079" t="s">
        <v>157</v>
      </c>
      <c r="B3079">
        <v>2014</v>
      </c>
      <c r="C3079" t="s">
        <v>89</v>
      </c>
      <c r="D3079" t="s">
        <v>103</v>
      </c>
      <c r="E3079" t="s">
        <v>32793</v>
      </c>
      <c r="F3079">
        <v>5250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E18" sqref="E18"/>
    </sheetView>
  </sheetViews>
  <sheetFormatPr defaultRowHeight="15" x14ac:dyDescent="0.25"/>
  <cols>
    <col min="1" max="1" width="34.5703125" bestFit="1" customWidth="1"/>
    <col min="2" max="2" width="32.140625" customWidth="1"/>
    <col min="3" max="3" width="30.28515625" bestFit="1" customWidth="1"/>
    <col min="4" max="4" width="16" bestFit="1" customWidth="1"/>
    <col min="5" max="5" width="14.5703125" bestFit="1" customWidth="1"/>
    <col min="6" max="6" width="18.85546875" bestFit="1" customWidth="1"/>
    <col min="7" max="7" width="19.85546875" customWidth="1"/>
    <col min="8" max="8" width="16.140625" bestFit="1" customWidth="1"/>
    <col min="9" max="9" width="16.140625" customWidth="1"/>
    <col min="10" max="10" width="33.28515625" bestFit="1" customWidth="1"/>
    <col min="13" max="13" width="17.28515625" bestFit="1" customWidth="1"/>
  </cols>
  <sheetData>
    <row r="1" spans="1:13" x14ac:dyDescent="0.25">
      <c r="A1" s="1" t="s">
        <v>26</v>
      </c>
      <c r="B1" s="1" t="s">
        <v>80</v>
      </c>
      <c r="C1" s="1" t="s">
        <v>33</v>
      </c>
      <c r="D1" s="1" t="s">
        <v>30</v>
      </c>
      <c r="E1" s="1" t="s">
        <v>24</v>
      </c>
      <c r="F1" s="1" t="s">
        <v>31</v>
      </c>
      <c r="G1" s="1" t="s">
        <v>32</v>
      </c>
      <c r="H1" s="1" t="s">
        <v>25</v>
      </c>
      <c r="I1" s="1" t="s">
        <v>104</v>
      </c>
      <c r="J1" s="1" t="s">
        <v>42</v>
      </c>
      <c r="K1" s="1" t="s">
        <v>27</v>
      </c>
      <c r="L1" s="1" t="s">
        <v>27</v>
      </c>
      <c r="M1" s="1" t="s">
        <v>132</v>
      </c>
    </row>
    <row r="2" spans="1:13" x14ac:dyDescent="0.25">
      <c r="A2" t="s">
        <v>34</v>
      </c>
      <c r="B2" t="s">
        <v>81</v>
      </c>
      <c r="C2" t="s">
        <v>0</v>
      </c>
      <c r="D2" s="90" t="s">
        <v>144</v>
      </c>
      <c r="E2" t="s">
        <v>7</v>
      </c>
      <c r="F2" t="s">
        <v>72</v>
      </c>
      <c r="G2" t="s">
        <v>76</v>
      </c>
      <c r="H2" t="s">
        <v>12</v>
      </c>
      <c r="I2" t="s">
        <v>88</v>
      </c>
      <c r="J2" t="s">
        <v>103</v>
      </c>
      <c r="K2">
        <v>2010</v>
      </c>
      <c r="L2">
        <v>2006</v>
      </c>
      <c r="M2" s="32" t="s">
        <v>133</v>
      </c>
    </row>
    <row r="3" spans="1:13" x14ac:dyDescent="0.25">
      <c r="A3" t="s">
        <v>149</v>
      </c>
      <c r="B3" t="s">
        <v>82</v>
      </c>
      <c r="C3" t="s">
        <v>1</v>
      </c>
      <c r="D3" s="90" t="s">
        <v>143</v>
      </c>
      <c r="E3" t="s">
        <v>8</v>
      </c>
      <c r="F3" t="s">
        <v>73</v>
      </c>
      <c r="G3" t="s">
        <v>77</v>
      </c>
      <c r="H3" t="s">
        <v>13</v>
      </c>
      <c r="I3" t="s">
        <v>89</v>
      </c>
      <c r="J3" t="s">
        <v>102</v>
      </c>
      <c r="K3">
        <v>2011</v>
      </c>
      <c r="L3">
        <v>2007</v>
      </c>
      <c r="M3" s="32" t="s">
        <v>134</v>
      </c>
    </row>
    <row r="4" spans="1:13" x14ac:dyDescent="0.25">
      <c r="A4" t="s">
        <v>45</v>
      </c>
      <c r="C4" t="s">
        <v>2</v>
      </c>
      <c r="D4" s="90" t="s">
        <v>146</v>
      </c>
      <c r="E4" t="s">
        <v>9</v>
      </c>
      <c r="F4" t="s">
        <v>74</v>
      </c>
      <c r="G4" t="s">
        <v>78</v>
      </c>
      <c r="H4" t="s">
        <v>14</v>
      </c>
      <c r="I4" t="s">
        <v>90</v>
      </c>
      <c r="J4" t="s">
        <v>107</v>
      </c>
      <c r="K4">
        <v>2012</v>
      </c>
      <c r="L4">
        <v>2008</v>
      </c>
      <c r="M4" s="32" t="s">
        <v>135</v>
      </c>
    </row>
    <row r="5" spans="1:13" x14ac:dyDescent="0.25">
      <c r="A5" t="s">
        <v>46</v>
      </c>
      <c r="C5" t="s">
        <v>3</v>
      </c>
      <c r="D5" s="90" t="s">
        <v>145</v>
      </c>
      <c r="E5" t="s">
        <v>10</v>
      </c>
      <c r="F5" t="s">
        <v>75</v>
      </c>
      <c r="G5" t="s">
        <v>79</v>
      </c>
      <c r="H5" t="s">
        <v>15</v>
      </c>
      <c r="I5" t="s">
        <v>91</v>
      </c>
      <c r="J5" t="s">
        <v>105</v>
      </c>
      <c r="K5">
        <v>2013</v>
      </c>
      <c r="L5">
        <v>2009</v>
      </c>
      <c r="M5" s="32" t="s">
        <v>136</v>
      </c>
    </row>
    <row r="6" spans="1:13" x14ac:dyDescent="0.25">
      <c r="A6" t="s">
        <v>47</v>
      </c>
      <c r="C6" t="s">
        <v>4</v>
      </c>
      <c r="D6" s="90" t="s">
        <v>142</v>
      </c>
      <c r="E6" t="s">
        <v>11</v>
      </c>
      <c r="H6" t="s">
        <v>16</v>
      </c>
      <c r="J6" t="s">
        <v>38</v>
      </c>
      <c r="K6">
        <v>2014</v>
      </c>
      <c r="L6">
        <v>2010</v>
      </c>
      <c r="M6" s="32" t="s">
        <v>137</v>
      </c>
    </row>
    <row r="7" spans="1:13" x14ac:dyDescent="0.25">
      <c r="A7" t="s">
        <v>48</v>
      </c>
      <c r="C7" t="s">
        <v>5</v>
      </c>
      <c r="D7" s="90"/>
      <c r="H7" t="s">
        <v>17</v>
      </c>
      <c r="J7" t="s">
        <v>39</v>
      </c>
      <c r="K7">
        <v>2015</v>
      </c>
      <c r="L7">
        <v>2011</v>
      </c>
      <c r="M7" s="32" t="s">
        <v>138</v>
      </c>
    </row>
    <row r="8" spans="1:13" x14ac:dyDescent="0.25">
      <c r="A8" t="s">
        <v>157</v>
      </c>
      <c r="C8" t="s">
        <v>6</v>
      </c>
      <c r="D8" s="90"/>
      <c r="H8" t="s">
        <v>18</v>
      </c>
      <c r="J8" t="s">
        <v>40</v>
      </c>
      <c r="L8">
        <v>2012</v>
      </c>
      <c r="M8" s="32" t="s">
        <v>139</v>
      </c>
    </row>
    <row r="9" spans="1:13" x14ac:dyDescent="0.25">
      <c r="A9" t="s">
        <v>49</v>
      </c>
      <c r="D9" s="90"/>
      <c r="H9" t="s">
        <v>19</v>
      </c>
      <c r="L9">
        <v>2013</v>
      </c>
      <c r="M9" s="32" t="s">
        <v>140</v>
      </c>
    </row>
    <row r="10" spans="1:13" x14ac:dyDescent="0.25">
      <c r="A10" t="s">
        <v>50</v>
      </c>
      <c r="D10" s="90"/>
      <c r="H10" t="s">
        <v>20</v>
      </c>
      <c r="L10">
        <v>2014</v>
      </c>
    </row>
    <row r="11" spans="1:13" x14ac:dyDescent="0.25">
      <c r="A11" t="s">
        <v>96</v>
      </c>
      <c r="D11" s="90"/>
      <c r="H11" t="s">
        <v>21</v>
      </c>
      <c r="L11">
        <v>2015</v>
      </c>
    </row>
    <row r="12" spans="1:13" x14ac:dyDescent="0.25">
      <c r="A12" t="s">
        <v>94</v>
      </c>
      <c r="D12" s="90"/>
      <c r="H12" t="s">
        <v>22</v>
      </c>
    </row>
    <row r="13" spans="1:13" x14ac:dyDescent="0.25">
      <c r="A13" t="s">
        <v>100</v>
      </c>
      <c r="H13" t="s">
        <v>23</v>
      </c>
    </row>
    <row r="14" spans="1:13" x14ac:dyDescent="0.25">
      <c r="A14" t="s">
        <v>95</v>
      </c>
    </row>
    <row r="15" spans="1:13" x14ac:dyDescent="0.25">
      <c r="A15" t="s">
        <v>97</v>
      </c>
    </row>
    <row r="16" spans="1:13" x14ac:dyDescent="0.25">
      <c r="A16" t="s">
        <v>99</v>
      </c>
    </row>
    <row r="17" spans="1:1" x14ac:dyDescent="0.25">
      <c r="A17" t="s">
        <v>101</v>
      </c>
    </row>
    <row r="18" spans="1:1" x14ac:dyDescent="0.25">
      <c r="A18" t="s">
        <v>98</v>
      </c>
    </row>
    <row r="19" spans="1:1" x14ac:dyDescent="0.25">
      <c r="A19" t="s">
        <v>93</v>
      </c>
    </row>
    <row r="20" spans="1:1" x14ac:dyDescent="0.25">
      <c r="A20" t="s">
        <v>51</v>
      </c>
    </row>
    <row r="21" spans="1:1" x14ac:dyDescent="0.25">
      <c r="A21" t="s">
        <v>52</v>
      </c>
    </row>
    <row r="22" spans="1:1" x14ac:dyDescent="0.25">
      <c r="A22" t="s">
        <v>53</v>
      </c>
    </row>
    <row r="23" spans="1:1" x14ac:dyDescent="0.25">
      <c r="A23" t="s">
        <v>54</v>
      </c>
    </row>
    <row r="24" spans="1:1" x14ac:dyDescent="0.25">
      <c r="A24" t="s">
        <v>55</v>
      </c>
    </row>
    <row r="25" spans="1:1" x14ac:dyDescent="0.25">
      <c r="A25" t="s">
        <v>56</v>
      </c>
    </row>
    <row r="26" spans="1:1" x14ac:dyDescent="0.25">
      <c r="A26" t="s">
        <v>57</v>
      </c>
    </row>
    <row r="27" spans="1:1" x14ac:dyDescent="0.25">
      <c r="A27" t="s">
        <v>148</v>
      </c>
    </row>
    <row r="28" spans="1:1" x14ac:dyDescent="0.25">
      <c r="A28" t="s">
        <v>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60"/>
  <sheetViews>
    <sheetView workbookViewId="0">
      <selection activeCell="K27" sqref="K27:K38"/>
    </sheetView>
  </sheetViews>
  <sheetFormatPr defaultRowHeight="15" x14ac:dyDescent="0.25"/>
  <cols>
    <col min="1" max="1" width="3.28515625" customWidth="1"/>
    <col min="2" max="2" width="21.28515625" customWidth="1"/>
    <col min="3" max="3" width="32.7109375" customWidth="1"/>
    <col min="4" max="4" width="6.28515625" customWidth="1"/>
    <col min="5" max="5" width="12.7109375" customWidth="1"/>
    <col min="6" max="6" width="8" customWidth="1"/>
    <col min="7" max="7" width="16.42578125" customWidth="1"/>
    <col min="8" max="11" width="9.28515625" customWidth="1"/>
    <col min="12" max="13" width="12.7109375" customWidth="1"/>
    <col min="14" max="14" width="12.28515625" customWidth="1"/>
    <col min="15" max="15" width="9.28515625" customWidth="1"/>
    <col min="16" max="16" width="10.140625" bestFit="1" customWidth="1"/>
    <col min="17" max="17" width="14.140625" bestFit="1" customWidth="1"/>
    <col min="23" max="23" width="14.140625" bestFit="1" customWidth="1"/>
  </cols>
  <sheetData>
    <row r="1" spans="2:22" ht="15.75" thickBot="1" x14ac:dyDescent="0.3"/>
    <row r="2" spans="2:22" ht="16.5" thickBot="1" x14ac:dyDescent="0.3">
      <c r="B2" s="271" t="s">
        <v>110</v>
      </c>
      <c r="C2" s="272"/>
      <c r="D2" s="272"/>
      <c r="E2" s="272"/>
      <c r="F2" s="273"/>
      <c r="G2" s="14"/>
      <c r="H2" s="14"/>
      <c r="I2" s="14"/>
      <c r="J2" s="14"/>
      <c r="K2" s="14"/>
      <c r="L2" s="14"/>
      <c r="M2" s="14"/>
      <c r="N2" s="14"/>
      <c r="O2" s="14"/>
      <c r="P2" s="15"/>
      <c r="Q2" s="60"/>
      <c r="R2" s="60"/>
      <c r="S2" s="60"/>
      <c r="T2" s="60"/>
      <c r="U2" s="60"/>
      <c r="V2" s="60"/>
    </row>
    <row r="3" spans="2:22" ht="15.75" thickBot="1" x14ac:dyDescent="0.3">
      <c r="B3" s="16"/>
      <c r="C3" s="13"/>
      <c r="D3" s="13"/>
      <c r="E3" s="39" t="s">
        <v>83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17"/>
      <c r="Q3" s="60"/>
      <c r="R3" s="60"/>
      <c r="S3" s="60"/>
      <c r="T3" s="60"/>
      <c r="U3" s="60"/>
      <c r="V3" s="60"/>
    </row>
    <row r="4" spans="2:22" x14ac:dyDescent="0.25">
      <c r="B4" s="16"/>
      <c r="C4" s="13"/>
      <c r="D4" s="13"/>
      <c r="E4" s="274" t="s">
        <v>42</v>
      </c>
      <c r="F4" s="275"/>
      <c r="G4" s="275"/>
      <c r="H4" s="275"/>
      <c r="I4" s="275"/>
      <c r="J4" s="275"/>
      <c r="K4" s="275"/>
      <c r="L4" s="275"/>
      <c r="M4" s="275"/>
      <c r="N4" s="275"/>
      <c r="O4" s="276"/>
      <c r="P4" s="17"/>
      <c r="Q4" s="60"/>
      <c r="R4" s="60"/>
      <c r="S4" s="60"/>
      <c r="T4" s="60"/>
      <c r="U4" s="60"/>
      <c r="V4" s="60"/>
    </row>
    <row r="5" spans="2:22" ht="34.5" thickBot="1" x14ac:dyDescent="0.3">
      <c r="B5" s="91" t="s">
        <v>150</v>
      </c>
      <c r="C5" s="92" t="str">
        <f ca="1">IF(F27=2010,C51,IF(F27=2011,C52,IF(F27=2012,C53,IF(F27=2013,C54,IF(F27=2014,C55,IF(F27=2015,C56,""))))))</f>
        <v>GREEN</v>
      </c>
      <c r="D5" s="13"/>
      <c r="E5" s="277" t="s">
        <v>26</v>
      </c>
      <c r="F5" s="278"/>
      <c r="G5" s="47" t="s">
        <v>27</v>
      </c>
      <c r="H5" s="48" t="str">
        <f>Lists!$J$3</f>
        <v>Leaver</v>
      </c>
      <c r="I5" s="48" t="str">
        <f>Lists!$J$4</f>
        <v>New</v>
      </c>
      <c r="J5" s="48" t="str">
        <f>Lists!$J$2</f>
        <v>Stayer</v>
      </c>
      <c r="K5" s="48" t="str">
        <f>Lists!J5</f>
        <v>Mover</v>
      </c>
      <c r="L5" s="48" t="str">
        <f>Lists!$J$6</f>
        <v>Different District/Different Position</v>
      </c>
      <c r="M5" s="48" t="str">
        <f>Lists!$J$7</f>
        <v>Same District/Different Position</v>
      </c>
      <c r="N5" s="48" t="str">
        <f>Lists!$J$8</f>
        <v>Different District/Same Position</v>
      </c>
      <c r="O5" s="49" t="s">
        <v>124</v>
      </c>
      <c r="P5" s="17"/>
      <c r="Q5" s="60"/>
      <c r="R5" s="60"/>
      <c r="S5" s="60"/>
      <c r="T5" s="60"/>
      <c r="U5" s="60"/>
      <c r="V5" s="60"/>
    </row>
    <row r="6" spans="2:22" x14ac:dyDescent="0.25">
      <c r="B6" s="3" t="s">
        <v>151</v>
      </c>
      <c r="C6" s="93" t="str">
        <f ca="1">IF(F27=2007,E48,IF(F27=2008,E49,IF(F27=2009,E50,IF(F27=2010,E51,IF(F27=2011,E52,IF(F27=2012,E53,IF(F27=2013,E54,IF(F27=2014,E55,IF(F27=2015,E56,"")))))))))</f>
        <v/>
      </c>
      <c r="D6" s="13"/>
      <c r="E6" s="279" t="str">
        <f>$C$21</f>
        <v>Overall</v>
      </c>
      <c r="F6" s="280"/>
      <c r="G6" s="44">
        <v>2007</v>
      </c>
      <c r="H6" s="45">
        <f t="shared" ref="H6:J14" ca="1" si="0">IF($G6="","",IF(H$5="","",IF(ISNA(VLOOKUP($E$6&amp;"_"&amp;$G6&amp;"_"&amp;H$5,INDIRECT($B$16),2,FALSE)),"",VLOOKUP($E$6&amp;"_"&amp;$G6&amp;"_"&amp;H$5,INDIRECT($B$16),2,FALSE))))</f>
        <v>3689</v>
      </c>
      <c r="I6" s="45">
        <f t="shared" ca="1" si="0"/>
        <v>4501</v>
      </c>
      <c r="J6" s="45">
        <f t="shared" ca="1" si="0"/>
        <v>41788</v>
      </c>
      <c r="K6" s="35">
        <f ca="1">IF(SUM(L6:N6)=0,"",SUM(L6:N6))</f>
        <v>5655</v>
      </c>
      <c r="L6" s="45">
        <f t="shared" ref="L6:N14" ca="1" si="1">IF($G6="","",IF(L$5="","",IF(ISNA(VLOOKUP($E$6&amp;"_"&amp;$G6&amp;"_"&amp;L$5,INDIRECT($B$16),2,FALSE)),"",VLOOKUP($E$6&amp;"_"&amp;$G6&amp;"_"&amp;L$5,INDIRECT($B$16),2,FALSE))))</f>
        <v>1388</v>
      </c>
      <c r="M6" s="45">
        <f t="shared" ca="1" si="1"/>
        <v>3021</v>
      </c>
      <c r="N6" s="45">
        <f t="shared" ca="1" si="1"/>
        <v>1246</v>
      </c>
      <c r="O6" s="46">
        <f t="shared" ref="O6:O14" ca="1" si="2">SUM(H6:K6)</f>
        <v>55633</v>
      </c>
      <c r="P6" s="64"/>
      <c r="Q6" s="103">
        <f ca="1">SUM(I6:K6)</f>
        <v>51944</v>
      </c>
      <c r="R6" s="62"/>
      <c r="S6" s="62"/>
      <c r="T6" s="62"/>
      <c r="U6" s="62"/>
      <c r="V6" s="62"/>
    </row>
    <row r="7" spans="2:22" x14ac:dyDescent="0.25">
      <c r="B7" s="91" t="s">
        <v>152</v>
      </c>
      <c r="C7" s="92">
        <f ca="1">$H$60</f>
        <v>0</v>
      </c>
      <c r="D7" s="13"/>
      <c r="E7" s="281"/>
      <c r="F7" s="282"/>
      <c r="G7" s="34">
        <v>2008</v>
      </c>
      <c r="H7" s="35">
        <f t="shared" ca="1" si="0"/>
        <v>4006</v>
      </c>
      <c r="I7" s="35">
        <f t="shared" ca="1" si="0"/>
        <v>4223</v>
      </c>
      <c r="J7" s="35">
        <f t="shared" ca="1" si="0"/>
        <v>37823</v>
      </c>
      <c r="K7" s="35">
        <f t="shared" ref="K7:K9" ca="1" si="3">IF(SUM(L7:N7)=0,"",SUM(L7:N7))</f>
        <v>10115</v>
      </c>
      <c r="L7" s="35">
        <f t="shared" ca="1" si="1"/>
        <v>1274</v>
      </c>
      <c r="M7" s="35">
        <f t="shared" ca="1" si="1"/>
        <v>7761</v>
      </c>
      <c r="N7" s="35">
        <f t="shared" ca="1" si="1"/>
        <v>1080</v>
      </c>
      <c r="O7" s="40">
        <f t="shared" ca="1" si="2"/>
        <v>56167</v>
      </c>
      <c r="P7" s="64"/>
      <c r="Q7" s="103">
        <f t="shared" ref="Q7:Q14" ca="1" si="4">SUM(I7:K7)</f>
        <v>52161</v>
      </c>
      <c r="R7" s="62">
        <f ca="1">(Q7-Q6)/Q6</f>
        <v>4.1775758509163714E-3</v>
      </c>
      <c r="S7" s="62"/>
      <c r="T7" s="62"/>
      <c r="U7" s="62"/>
      <c r="V7" s="62"/>
    </row>
    <row r="8" spans="2:22" x14ac:dyDescent="0.25">
      <c r="B8" s="16"/>
      <c r="C8" s="13"/>
      <c r="D8" s="13"/>
      <c r="E8" s="281"/>
      <c r="F8" s="282"/>
      <c r="G8" s="34">
        <v>2009</v>
      </c>
      <c r="H8" s="35">
        <f t="shared" ca="1" si="0"/>
        <v>4150</v>
      </c>
      <c r="I8" s="35">
        <f t="shared" ca="1" si="0"/>
        <v>4314</v>
      </c>
      <c r="J8" s="35">
        <f t="shared" ca="1" si="0"/>
        <v>40853</v>
      </c>
      <c r="K8" s="35">
        <f t="shared" ca="1" si="3"/>
        <v>7158</v>
      </c>
      <c r="L8" s="35">
        <f t="shared" ca="1" si="1"/>
        <v>1265</v>
      </c>
      <c r="M8" s="35">
        <f t="shared" ca="1" si="1"/>
        <v>4578</v>
      </c>
      <c r="N8" s="35">
        <f t="shared" ca="1" si="1"/>
        <v>1315</v>
      </c>
      <c r="O8" s="40">
        <f t="shared" ca="1" si="2"/>
        <v>56475</v>
      </c>
      <c r="P8" s="64"/>
      <c r="Q8" s="103">
        <f t="shared" ca="1" si="4"/>
        <v>52325</v>
      </c>
      <c r="R8" s="62">
        <f ca="1">(Q8-Q7)/Q7</f>
        <v>3.1441115009298135E-3</v>
      </c>
      <c r="S8" s="62"/>
      <c r="T8" s="62"/>
      <c r="U8" s="62"/>
      <c r="V8" s="62"/>
    </row>
    <row r="9" spans="2:22" x14ac:dyDescent="0.25">
      <c r="B9" s="16"/>
      <c r="C9" s="13"/>
      <c r="D9" s="13"/>
      <c r="E9" s="281"/>
      <c r="F9" s="282"/>
      <c r="G9" s="34">
        <v>2010</v>
      </c>
      <c r="H9" s="35">
        <f t="shared" ca="1" si="0"/>
        <v>3549</v>
      </c>
      <c r="I9" s="35">
        <f t="shared" ca="1" si="0"/>
        <v>4265</v>
      </c>
      <c r="J9" s="35">
        <f t="shared" ca="1" si="0"/>
        <v>42475</v>
      </c>
      <c r="K9" s="35">
        <f t="shared" ca="1" si="3"/>
        <v>6301</v>
      </c>
      <c r="L9" s="35">
        <f t="shared" ca="1" si="1"/>
        <v>1017</v>
      </c>
      <c r="M9" s="35">
        <f t="shared" ca="1" si="1"/>
        <v>4255</v>
      </c>
      <c r="N9" s="35">
        <f t="shared" ca="1" si="1"/>
        <v>1029</v>
      </c>
      <c r="O9" s="40">
        <f t="shared" ca="1" si="2"/>
        <v>56590</v>
      </c>
      <c r="P9" s="64"/>
      <c r="Q9" s="103">
        <f t="shared" ca="1" si="4"/>
        <v>53041</v>
      </c>
      <c r="R9" s="62">
        <f t="shared" ref="R9:R14" ca="1" si="5">(Q9-Q8)/Q8</f>
        <v>1.3683707596751075E-2</v>
      </c>
      <c r="S9" s="62"/>
      <c r="T9" s="62"/>
      <c r="U9" s="62"/>
      <c r="V9" s="62"/>
    </row>
    <row r="10" spans="2:22" x14ac:dyDescent="0.25">
      <c r="B10" s="16"/>
      <c r="C10" s="13"/>
      <c r="D10" s="13"/>
      <c r="E10" s="281"/>
      <c r="F10" s="282"/>
      <c r="G10" s="34">
        <v>2011</v>
      </c>
      <c r="H10" s="35">
        <f t="shared" ca="1" si="0"/>
        <v>4516</v>
      </c>
      <c r="I10" s="35">
        <f t="shared" ca="1" si="0"/>
        <v>2912</v>
      </c>
      <c r="J10" s="35">
        <f t="shared" ca="1" si="0"/>
        <v>43079</v>
      </c>
      <c r="K10" s="35">
        <f ca="1">IF(SUM(L10:N10)=0,"",SUM(L10:N10))</f>
        <v>5446</v>
      </c>
      <c r="L10" s="35">
        <f t="shared" ca="1" si="1"/>
        <v>638</v>
      </c>
      <c r="M10" s="35">
        <f t="shared" ca="1" si="1"/>
        <v>4097</v>
      </c>
      <c r="N10" s="35">
        <f t="shared" ca="1" si="1"/>
        <v>711</v>
      </c>
      <c r="O10" s="40">
        <f t="shared" ca="1" si="2"/>
        <v>55953</v>
      </c>
      <c r="P10" s="64"/>
      <c r="Q10" s="103">
        <f t="shared" ca="1" si="4"/>
        <v>51437</v>
      </c>
      <c r="R10" s="62">
        <f t="shared" ca="1" si="5"/>
        <v>-3.0240757150129145E-2</v>
      </c>
      <c r="S10" s="62"/>
      <c r="T10" s="62"/>
      <c r="U10" s="62"/>
      <c r="V10" s="62"/>
    </row>
    <row r="11" spans="2:22" x14ac:dyDescent="0.25">
      <c r="B11" s="65"/>
      <c r="C11" s="13"/>
      <c r="D11" s="13"/>
      <c r="E11" s="281"/>
      <c r="F11" s="282"/>
      <c r="G11" s="34">
        <v>2012</v>
      </c>
      <c r="H11" s="35">
        <f t="shared" ca="1" si="0"/>
        <v>4113</v>
      </c>
      <c r="I11" s="35">
        <f t="shared" ca="1" si="0"/>
        <v>4434</v>
      </c>
      <c r="J11" s="35">
        <f t="shared" ca="1" si="0"/>
        <v>41256</v>
      </c>
      <c r="K11" s="35">
        <f ca="1">IF(SUM(L11:N11)=0,"",SUM(L11:N11))</f>
        <v>6068</v>
      </c>
      <c r="L11" s="35">
        <f t="shared" ca="1" si="1"/>
        <v>1120</v>
      </c>
      <c r="M11" s="35">
        <f t="shared" ca="1" si="1"/>
        <v>3744</v>
      </c>
      <c r="N11" s="35">
        <f t="shared" ca="1" si="1"/>
        <v>1204</v>
      </c>
      <c r="O11" s="40">
        <f t="shared" ca="1" si="2"/>
        <v>55871</v>
      </c>
      <c r="P11" s="64"/>
      <c r="Q11" s="103">
        <f t="shared" ca="1" si="4"/>
        <v>51758</v>
      </c>
      <c r="R11" s="62">
        <f t="shared" ca="1" si="5"/>
        <v>6.2406438944728505E-3</v>
      </c>
      <c r="S11" s="62"/>
      <c r="T11" s="62"/>
      <c r="U11" s="62"/>
      <c r="V11" s="62"/>
    </row>
    <row r="12" spans="2:22" x14ac:dyDescent="0.25">
      <c r="B12" s="16"/>
      <c r="C12" s="11"/>
      <c r="D12" s="11"/>
      <c r="E12" s="281"/>
      <c r="F12" s="282"/>
      <c r="G12" s="34">
        <v>2013</v>
      </c>
      <c r="H12" s="35">
        <f t="shared" ca="1" si="0"/>
        <v>4621</v>
      </c>
      <c r="I12" s="35">
        <f t="shared" ca="1" si="0"/>
        <v>5356</v>
      </c>
      <c r="J12" s="35">
        <f t="shared" ca="1" si="0"/>
        <v>40036</v>
      </c>
      <c r="K12" s="35">
        <f ca="1">IF(SUM(L12:N12)=0,"",SUM(L12:N12))</f>
        <v>7101</v>
      </c>
      <c r="L12" s="35">
        <f t="shared" ca="1" si="1"/>
        <v>1612</v>
      </c>
      <c r="M12" s="35">
        <f t="shared" ca="1" si="1"/>
        <v>3739</v>
      </c>
      <c r="N12" s="35">
        <f t="shared" ca="1" si="1"/>
        <v>1750</v>
      </c>
      <c r="O12" s="40">
        <f t="shared" ca="1" si="2"/>
        <v>57114</v>
      </c>
      <c r="P12" s="64"/>
      <c r="Q12" s="103">
        <f t="shared" ca="1" si="4"/>
        <v>52493</v>
      </c>
      <c r="R12" s="62">
        <f t="shared" ca="1" si="5"/>
        <v>1.4200703272923993E-2</v>
      </c>
      <c r="S12" s="62"/>
      <c r="T12" s="62"/>
      <c r="U12" s="62"/>
      <c r="V12" s="62"/>
    </row>
    <row r="13" spans="2:22" x14ac:dyDescent="0.25">
      <c r="B13" s="16"/>
      <c r="C13" s="11"/>
      <c r="D13" s="11"/>
      <c r="E13" s="281"/>
      <c r="F13" s="282"/>
      <c r="G13" s="34">
        <v>2014</v>
      </c>
      <c r="H13" s="35">
        <f t="shared" ca="1" si="0"/>
        <v>5125</v>
      </c>
      <c r="I13" s="35">
        <f t="shared" ca="1" si="0"/>
        <v>5141</v>
      </c>
      <c r="J13" s="35">
        <f t="shared" ca="1" si="0"/>
        <v>40077</v>
      </c>
      <c r="K13" s="35">
        <f ca="1">IF(SUM(L13:N13)=0,"",SUM(L13:N13))</f>
        <v>7291</v>
      </c>
      <c r="L13" s="35">
        <f t="shared" ca="1" si="1"/>
        <v>1612</v>
      </c>
      <c r="M13" s="35">
        <f t="shared" ca="1" si="1"/>
        <v>3768</v>
      </c>
      <c r="N13" s="35">
        <f t="shared" ca="1" si="1"/>
        <v>1911</v>
      </c>
      <c r="O13" s="40">
        <f t="shared" ca="1" si="2"/>
        <v>57634</v>
      </c>
      <c r="P13" s="64"/>
      <c r="Q13" s="103">
        <f t="shared" ca="1" si="4"/>
        <v>52509</v>
      </c>
      <c r="R13" s="62">
        <f t="shared" ca="1" si="5"/>
        <v>3.0480254510125159E-4</v>
      </c>
      <c r="S13" s="62"/>
      <c r="T13" s="62"/>
      <c r="U13" s="62"/>
      <c r="V13" s="62"/>
    </row>
    <row r="14" spans="2:22" ht="15.75" thickBot="1" x14ac:dyDescent="0.3">
      <c r="B14" s="16"/>
      <c r="C14" s="11"/>
      <c r="D14" s="11"/>
      <c r="E14" s="283"/>
      <c r="F14" s="284"/>
      <c r="G14" s="41">
        <v>2015</v>
      </c>
      <c r="H14" s="42">
        <f t="shared" ca="1" si="0"/>
        <v>4923</v>
      </c>
      <c r="I14" s="42">
        <f t="shared" ca="1" si="0"/>
        <v>4262</v>
      </c>
      <c r="J14" s="42">
        <f t="shared" ca="1" si="0"/>
        <v>40988</v>
      </c>
      <c r="K14" s="42">
        <f ca="1">IF(SUM(L14:N14)=0,"",SUM(L14:N14))</f>
        <v>6598</v>
      </c>
      <c r="L14" s="42">
        <f t="shared" ca="1" si="1"/>
        <v>1530</v>
      </c>
      <c r="M14" s="42">
        <f t="shared" ca="1" si="1"/>
        <v>3317</v>
      </c>
      <c r="N14" s="42">
        <f t="shared" ca="1" si="1"/>
        <v>1751</v>
      </c>
      <c r="O14" s="43">
        <f t="shared" ca="1" si="2"/>
        <v>56771</v>
      </c>
      <c r="P14" s="64"/>
      <c r="Q14" s="103">
        <f t="shared" ca="1" si="4"/>
        <v>51848</v>
      </c>
      <c r="R14" s="62">
        <f t="shared" ca="1" si="5"/>
        <v>-1.2588318193071664E-2</v>
      </c>
      <c r="S14" s="62"/>
      <c r="T14" s="62"/>
      <c r="U14" s="62"/>
      <c r="V14" s="62"/>
    </row>
    <row r="15" spans="2:22" ht="18.75" hidden="1" x14ac:dyDescent="0.25">
      <c r="B15" s="18"/>
      <c r="C15" s="11"/>
      <c r="D15" s="11"/>
      <c r="E15" s="7"/>
      <c r="F15" s="8"/>
      <c r="G15" s="70" t="s">
        <v>106</v>
      </c>
      <c r="H15" s="71">
        <f t="shared" ref="H15:O15" ca="1" si="6">SUM(H6:H14)</f>
        <v>38692</v>
      </c>
      <c r="I15" s="71">
        <f t="shared" ca="1" si="6"/>
        <v>39408</v>
      </c>
      <c r="J15" s="71">
        <f t="shared" ca="1" si="6"/>
        <v>368375</v>
      </c>
      <c r="K15" s="71">
        <f t="shared" ca="1" si="6"/>
        <v>61733</v>
      </c>
      <c r="L15" s="71">
        <f t="shared" ca="1" si="6"/>
        <v>11456</v>
      </c>
      <c r="M15" s="71">
        <f t="shared" ca="1" si="6"/>
        <v>38280</v>
      </c>
      <c r="N15" s="71">
        <f t="shared" ca="1" si="6"/>
        <v>11997</v>
      </c>
      <c r="O15" s="71">
        <f t="shared" ca="1" si="6"/>
        <v>508208</v>
      </c>
      <c r="P15" s="17"/>
      <c r="Q15" s="60"/>
      <c r="R15" s="60"/>
      <c r="S15" s="60"/>
      <c r="T15" s="60"/>
      <c r="U15" s="60"/>
      <c r="V15" s="60"/>
    </row>
    <row r="16" spans="2:22" ht="15.75" hidden="1" x14ac:dyDescent="0.25">
      <c r="B16" s="66" t="s">
        <v>34</v>
      </c>
      <c r="C16" s="2"/>
      <c r="D16" s="2"/>
      <c r="E16" s="2"/>
      <c r="F16" s="2"/>
      <c r="G16" s="2"/>
      <c r="H16" s="2"/>
      <c r="I16" s="4"/>
      <c r="J16" s="2"/>
      <c r="K16" s="4"/>
      <c r="L16" s="4"/>
      <c r="M16" s="4"/>
      <c r="N16" s="2"/>
      <c r="O16" s="2"/>
      <c r="P16" s="17"/>
      <c r="Q16" s="60"/>
      <c r="R16" s="60"/>
      <c r="S16" s="60"/>
      <c r="T16" s="60"/>
      <c r="U16" s="60"/>
      <c r="V16" s="60"/>
    </row>
    <row r="17" spans="2:53" ht="15.75" hidden="1" x14ac:dyDescent="0.25">
      <c r="B17" s="66" t="s">
        <v>108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7"/>
      <c r="Q17" s="60"/>
      <c r="R17" s="60"/>
      <c r="S17" s="60"/>
      <c r="T17" s="60"/>
      <c r="U17" s="60"/>
      <c r="V17" s="60"/>
    </row>
    <row r="18" spans="2:53" ht="15.75" hidden="1" x14ac:dyDescent="0.25">
      <c r="B18" s="66" t="str">
        <f>CONCATENATE("Mobility: ",$C$21)</f>
        <v>Mobility: Overall</v>
      </c>
      <c r="C18" s="4"/>
      <c r="D18" s="4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7"/>
      <c r="Q18" s="60"/>
      <c r="R18" s="60"/>
      <c r="S18" s="60"/>
      <c r="T18" s="60"/>
      <c r="U18" s="60"/>
      <c r="V18" s="60"/>
    </row>
    <row r="19" spans="2:53" ht="15.75" hidden="1" x14ac:dyDescent="0.25">
      <c r="B19" s="66" t="str">
        <f>CONCATENATE("Mobility: ",$C$21," by ",$C$23)</f>
        <v>Mobility: Overall by Gender</v>
      </c>
      <c r="C19" s="4"/>
      <c r="D19" s="4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7"/>
      <c r="Q19" s="60"/>
      <c r="R19" s="60"/>
      <c r="S19" s="60"/>
      <c r="T19" s="60"/>
      <c r="U19" s="60"/>
      <c r="V19" s="60"/>
    </row>
    <row r="20" spans="2:53" ht="18.75" x14ac:dyDescent="0.3">
      <c r="B20" s="29" t="s">
        <v>36</v>
      </c>
      <c r="C20" s="24"/>
      <c r="D20" s="11"/>
      <c r="E20" s="11"/>
      <c r="F20" s="11"/>
      <c r="G20" s="11"/>
      <c r="H20" s="11"/>
      <c r="I20" s="12"/>
      <c r="J20" s="11"/>
      <c r="K20" s="12"/>
      <c r="L20" s="12"/>
      <c r="M20" s="12"/>
      <c r="N20" s="11"/>
      <c r="O20" s="11"/>
      <c r="P20" s="67"/>
      <c r="Q20" s="63"/>
      <c r="R20" s="63"/>
      <c r="S20" s="63"/>
      <c r="T20" s="63"/>
      <c r="U20" s="63"/>
      <c r="V20" s="63"/>
    </row>
    <row r="21" spans="2:53" ht="18.75" x14ac:dyDescent="0.3">
      <c r="B21" s="31" t="s">
        <v>28</v>
      </c>
      <c r="C21" s="30" t="str">
        <f>'I-Table'!$D4</f>
        <v>Overall</v>
      </c>
      <c r="D21" s="26"/>
      <c r="E21" s="11"/>
      <c r="F21" s="11"/>
      <c r="G21" s="11"/>
      <c r="H21" s="11"/>
      <c r="I21" s="12"/>
      <c r="J21" s="11"/>
      <c r="K21" s="12"/>
      <c r="L21" s="12"/>
      <c r="M21" s="12"/>
      <c r="N21" s="11"/>
      <c r="O21" s="11"/>
      <c r="P21" s="17"/>
      <c r="Q21" s="60"/>
      <c r="R21" s="60"/>
      <c r="S21" s="60"/>
      <c r="T21" s="60"/>
      <c r="U21" s="60"/>
      <c r="V21" s="60"/>
    </row>
    <row r="22" spans="2:53" ht="18.75" x14ac:dyDescent="0.25">
      <c r="B22" s="31" t="s">
        <v>41</v>
      </c>
      <c r="C22" s="30">
        <f>'I-Table'!$D5</f>
        <v>2010</v>
      </c>
      <c r="D22" s="27"/>
      <c r="E22" s="11"/>
      <c r="F22" s="11"/>
      <c r="G22" s="11"/>
      <c r="H22" s="11"/>
      <c r="I22" s="12"/>
      <c r="J22" s="11"/>
      <c r="K22" s="12"/>
      <c r="L22" s="12"/>
      <c r="M22" s="12"/>
      <c r="N22" s="11"/>
      <c r="O22" s="11"/>
      <c r="P22" s="17"/>
      <c r="Q22" s="60"/>
      <c r="R22" s="60"/>
      <c r="S22" s="60"/>
      <c r="T22" s="60"/>
      <c r="U22" s="60"/>
      <c r="V22" s="60"/>
    </row>
    <row r="23" spans="2:53" ht="18.75" x14ac:dyDescent="0.25">
      <c r="B23" s="31" t="s">
        <v>29</v>
      </c>
      <c r="C23" s="30" t="str">
        <f>'I-Table'!$D6</f>
        <v>Gender</v>
      </c>
      <c r="D23" s="25"/>
      <c r="E23" s="11"/>
      <c r="F23" s="11"/>
      <c r="G23" s="11"/>
      <c r="H23" s="11"/>
      <c r="I23" s="12"/>
      <c r="J23" s="11"/>
      <c r="K23" s="12"/>
      <c r="L23" s="12"/>
      <c r="M23" s="12"/>
      <c r="N23" s="11"/>
      <c r="O23" s="11"/>
      <c r="P23" s="17"/>
      <c r="Q23" s="60"/>
      <c r="R23" s="60"/>
      <c r="S23" s="60"/>
      <c r="T23" s="60"/>
      <c r="U23" s="60"/>
      <c r="V23" s="60"/>
    </row>
    <row r="24" spans="2:53" ht="19.5" thickBot="1" x14ac:dyDescent="0.35">
      <c r="B24" s="16"/>
      <c r="C24" s="11"/>
      <c r="D24" s="11"/>
      <c r="E24" s="39" t="s">
        <v>84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17"/>
      <c r="Q24" s="60"/>
      <c r="R24" s="60"/>
      <c r="S24" s="60"/>
      <c r="T24" s="60"/>
      <c r="U24" s="60"/>
      <c r="V24" s="60"/>
    </row>
    <row r="25" spans="2:53" x14ac:dyDescent="0.25">
      <c r="B25" s="16"/>
      <c r="C25" s="11"/>
      <c r="D25" s="11"/>
      <c r="E25" s="285" t="str">
        <f>CONCATENATE("Mobility by ",$C$23)</f>
        <v>Mobility by Gender</v>
      </c>
      <c r="F25" s="286"/>
      <c r="G25" s="286"/>
      <c r="H25" s="286"/>
      <c r="I25" s="286"/>
      <c r="J25" s="286"/>
      <c r="K25" s="286"/>
      <c r="L25" s="286"/>
      <c r="M25" s="286"/>
      <c r="N25" s="286"/>
      <c r="O25" s="287"/>
      <c r="P25" s="17"/>
      <c r="Q25" s="60"/>
      <c r="R25" s="60"/>
      <c r="S25" s="60"/>
      <c r="T25" s="60"/>
      <c r="U25" s="60"/>
      <c r="V25" s="60"/>
    </row>
    <row r="26" spans="2:53" ht="34.5" thickBot="1" x14ac:dyDescent="0.3">
      <c r="B26" s="68"/>
      <c r="C26" s="11"/>
      <c r="D26" s="11"/>
      <c r="E26" s="57" t="s">
        <v>26</v>
      </c>
      <c r="F26" s="52" t="s">
        <v>27</v>
      </c>
      <c r="G26" s="53" t="str">
        <f>$C$23</f>
        <v>Gender</v>
      </c>
      <c r="H26" s="53" t="str">
        <f>Lists!$J$3</f>
        <v>Leaver</v>
      </c>
      <c r="I26" s="53" t="str">
        <f>Lists!$J$4</f>
        <v>New</v>
      </c>
      <c r="J26" s="53" t="str">
        <f>Lists!$J$2</f>
        <v>Stayer</v>
      </c>
      <c r="K26" s="53" t="str">
        <f>Lists!J5</f>
        <v>Mover</v>
      </c>
      <c r="L26" s="53" t="str">
        <f>Lists!$J$6</f>
        <v>Different District/Different Position</v>
      </c>
      <c r="M26" s="53" t="str">
        <f>Lists!$J$7</f>
        <v>Same District/Different Position</v>
      </c>
      <c r="N26" s="53" t="str">
        <f>Lists!$J$8</f>
        <v>Different District/Same Position</v>
      </c>
      <c r="O26" s="51" t="s">
        <v>124</v>
      </c>
      <c r="P26" s="17"/>
    </row>
    <row r="27" spans="2:53" x14ac:dyDescent="0.25">
      <c r="B27" s="16"/>
      <c r="C27" s="13"/>
      <c r="D27" s="9"/>
      <c r="E27" s="267" t="str">
        <f>$C$21</f>
        <v>Overall</v>
      </c>
      <c r="F27" s="269">
        <f>$C$22</f>
        <v>2010</v>
      </c>
      <c r="G27" s="56" t="str">
        <f>IF(ISBLANK(HLOOKUP($C$23,Lists!$B$1:$I$13,2,FALSE)),"",HLOOKUP($C$23,Lists!$B$1:$I$13,2,FALSE))</f>
        <v>Male</v>
      </c>
      <c r="H27" s="50">
        <f t="shared" ref="H27:J38" ca="1" si="7">IF($G27="","",IF(ISNA(VLOOKUP($E$27&amp;"_"&amp;$F$27&amp;"_"&amp;$G27&amp;"_"&amp;H$26,INDIRECT($C$23),2,FALSE)),0,VLOOKUP($E$27&amp;"_"&amp;$F$27&amp;"_"&amp;$G27&amp;"_"&amp;H$26,INDIRECT($C$23),2,FALSE)))</f>
        <v>909</v>
      </c>
      <c r="I27" s="50">
        <f t="shared" ca="1" si="7"/>
        <v>1506</v>
      </c>
      <c r="J27" s="50">
        <f t="shared" ca="1" si="7"/>
        <v>10673</v>
      </c>
      <c r="K27" s="50">
        <f ca="1">IF(SUM(L27:N27)=0,"",SUM(L27:N27))</f>
        <v>2201</v>
      </c>
      <c r="L27" s="50">
        <f t="shared" ref="L27:N38" ca="1" si="8">IF($G27="","",IF(ISNA(VLOOKUP($E$27&amp;"_"&amp;$F$27&amp;"_"&amp;$G27&amp;"_"&amp;L$26,INDIRECT($C$23),2,FALSE)),0,VLOOKUP($E$27&amp;"_"&amp;$F$27&amp;"_"&amp;$G27&amp;"_"&amp;L$26,INDIRECT($C$23),2,FALSE)))</f>
        <v>419</v>
      </c>
      <c r="M27" s="50">
        <f t="shared" ca="1" si="8"/>
        <v>1410</v>
      </c>
      <c r="N27" s="50">
        <f t="shared" ca="1" si="8"/>
        <v>372</v>
      </c>
      <c r="O27" s="46">
        <f ca="1">IF(SUM(H27:K27)=0,"",SUM(H27:K27))</f>
        <v>15289</v>
      </c>
      <c r="P27" s="64"/>
      <c r="Q27" s="98">
        <f ca="1">SUM('Count Tab'!I27:K27)</f>
        <v>14380</v>
      </c>
      <c r="X27" s="102"/>
      <c r="Y27" s="99"/>
      <c r="Z27" s="99"/>
      <c r="AA27" s="99"/>
      <c r="AB27" s="99"/>
      <c r="AC27" s="102"/>
      <c r="AD27" s="99"/>
      <c r="AE27" s="99"/>
      <c r="AF27" s="99"/>
      <c r="AG27" s="99"/>
      <c r="AH27" s="102"/>
      <c r="AI27" s="99"/>
      <c r="AJ27" s="99"/>
      <c r="AK27" s="99"/>
      <c r="AL27" s="99"/>
      <c r="AM27" s="102"/>
      <c r="AN27" s="99"/>
      <c r="AO27" s="99"/>
      <c r="AP27" s="99"/>
      <c r="AQ27" s="99"/>
      <c r="AR27" s="265"/>
      <c r="AS27" s="265"/>
      <c r="AT27" s="265"/>
      <c r="AU27" s="265"/>
      <c r="AV27" s="265"/>
    </row>
    <row r="28" spans="2:53" x14ac:dyDescent="0.25">
      <c r="B28" s="16"/>
      <c r="C28" s="13"/>
      <c r="D28" s="9"/>
      <c r="E28" s="267"/>
      <c r="F28" s="269"/>
      <c r="G28" s="36" t="str">
        <f>IF(ISBLANK(HLOOKUP($C$23,Lists!$B$1:$I$13,3,FALSE)),"",HLOOKUP($C$23,Lists!$B$1:$I$13,3,FALSE))</f>
        <v>Female</v>
      </c>
      <c r="H28" s="50">
        <f t="shared" ca="1" si="7"/>
        <v>2640</v>
      </c>
      <c r="I28" s="50">
        <f t="shared" ca="1" si="7"/>
        <v>2759</v>
      </c>
      <c r="J28" s="50">
        <f t="shared" ca="1" si="7"/>
        <v>31802</v>
      </c>
      <c r="K28" s="50">
        <f t="shared" ref="K28:K38" ca="1" si="9">IF(SUM(L28:N28)=0,"",SUM(L28:N28))</f>
        <v>4100</v>
      </c>
      <c r="L28" s="50">
        <f t="shared" ca="1" si="8"/>
        <v>598</v>
      </c>
      <c r="M28" s="50">
        <f t="shared" ca="1" si="8"/>
        <v>2845</v>
      </c>
      <c r="N28" s="50">
        <f t="shared" ca="1" si="8"/>
        <v>657</v>
      </c>
      <c r="O28" s="46">
        <f t="shared" ref="O28:O38" ca="1" si="10">IF(SUM(H28:K28)=0,"",SUM(H28:K28))</f>
        <v>41301</v>
      </c>
      <c r="P28" s="64"/>
      <c r="Q28" s="98">
        <f ca="1">SUM('Count Tab'!I28:K28)</f>
        <v>38661</v>
      </c>
      <c r="U28" s="60"/>
      <c r="V28" s="60"/>
      <c r="AB28" s="101"/>
      <c r="AG28" s="101"/>
      <c r="AL28" s="101"/>
      <c r="AQ28" s="101"/>
      <c r="AV28" s="101"/>
      <c r="BA28" s="101"/>
    </row>
    <row r="29" spans="2:53" x14ac:dyDescent="0.25">
      <c r="B29" s="16"/>
      <c r="C29" s="13"/>
      <c r="D29" s="9"/>
      <c r="E29" s="267"/>
      <c r="F29" s="269"/>
      <c r="G29" s="36" t="str">
        <f>IF(ISBLANK(HLOOKUP($C$23,Lists!$B$1:$I$13,4,FALSE)),"",HLOOKUP($C$23,Lists!$B$1:$I$13,4,FALSE))</f>
        <v/>
      </c>
      <c r="H29" s="50" t="str">
        <f t="shared" ca="1" si="7"/>
        <v/>
      </c>
      <c r="I29" s="50" t="str">
        <f t="shared" ca="1" si="7"/>
        <v/>
      </c>
      <c r="J29" s="50" t="str">
        <f t="shared" ca="1" si="7"/>
        <v/>
      </c>
      <c r="K29" s="50" t="str">
        <f t="shared" ca="1" si="9"/>
        <v/>
      </c>
      <c r="L29" s="50" t="str">
        <f t="shared" ca="1" si="8"/>
        <v/>
      </c>
      <c r="M29" s="50" t="str">
        <f t="shared" ca="1" si="8"/>
        <v/>
      </c>
      <c r="N29" s="50" t="str">
        <f t="shared" ca="1" si="8"/>
        <v/>
      </c>
      <c r="O29" s="46" t="str">
        <f t="shared" ca="1" si="10"/>
        <v/>
      </c>
      <c r="P29" s="64"/>
      <c r="Q29" s="98">
        <f ca="1">SUM('Count Tab'!I29:K29)</f>
        <v>0</v>
      </c>
      <c r="R29" s="98"/>
      <c r="S29" s="98"/>
      <c r="T29" s="98"/>
      <c r="U29" s="60"/>
      <c r="V29" s="60"/>
      <c r="X29" s="98"/>
      <c r="Y29" s="98"/>
      <c r="AA29" s="100"/>
      <c r="AB29" s="100"/>
      <c r="AF29" s="100"/>
      <c r="AG29" s="100"/>
      <c r="AK29" s="100"/>
      <c r="AL29" s="100"/>
      <c r="AP29" s="100"/>
      <c r="AQ29" s="100"/>
      <c r="AU29" s="100"/>
      <c r="AV29" s="100"/>
      <c r="AZ29" s="100"/>
      <c r="BA29" s="100"/>
    </row>
    <row r="30" spans="2:53" x14ac:dyDescent="0.25">
      <c r="B30" s="16"/>
      <c r="C30" s="13"/>
      <c r="D30" s="11"/>
      <c r="E30" s="267"/>
      <c r="F30" s="269"/>
      <c r="G30" s="36" t="str">
        <f>IF(ISBLANK(HLOOKUP($C$23,Lists!$B$1:$I$13,5,FALSE)),"",HLOOKUP($C$23,Lists!$B$1:$I$13,5,FALSE))</f>
        <v/>
      </c>
      <c r="H30" s="50" t="str">
        <f t="shared" ca="1" si="7"/>
        <v/>
      </c>
      <c r="I30" s="50" t="str">
        <f t="shared" ca="1" si="7"/>
        <v/>
      </c>
      <c r="J30" s="50" t="str">
        <f t="shared" ca="1" si="7"/>
        <v/>
      </c>
      <c r="K30" s="50" t="str">
        <f t="shared" ca="1" si="9"/>
        <v/>
      </c>
      <c r="L30" s="50" t="str">
        <f t="shared" ca="1" si="8"/>
        <v/>
      </c>
      <c r="M30" s="50" t="str">
        <f t="shared" ca="1" si="8"/>
        <v/>
      </c>
      <c r="N30" s="50" t="str">
        <f t="shared" ca="1" si="8"/>
        <v/>
      </c>
      <c r="O30" s="46" t="str">
        <f t="shared" ca="1" si="10"/>
        <v/>
      </c>
      <c r="P30" s="64"/>
      <c r="Q30" s="98">
        <f ca="1">SUM('Count Tab'!I30:K30)</f>
        <v>0</v>
      </c>
      <c r="R30" s="98"/>
      <c r="S30" s="98"/>
      <c r="T30" s="98"/>
      <c r="U30" s="60"/>
      <c r="V30" s="60"/>
      <c r="AA30" s="100"/>
      <c r="AB30" s="100"/>
      <c r="AF30" s="100"/>
      <c r="AG30" s="100"/>
      <c r="AK30" s="100"/>
      <c r="AL30" s="100"/>
      <c r="AP30" s="100"/>
      <c r="AQ30" s="100"/>
      <c r="AU30" s="100"/>
      <c r="AV30" s="100"/>
      <c r="AZ30" s="100"/>
      <c r="BA30" s="100"/>
    </row>
    <row r="31" spans="2:53" x14ac:dyDescent="0.25">
      <c r="B31" s="16"/>
      <c r="C31" s="13"/>
      <c r="D31" s="11"/>
      <c r="E31" s="267"/>
      <c r="F31" s="269"/>
      <c r="G31" s="36" t="str">
        <f>IF(ISBLANK(HLOOKUP($C$23,Lists!$B$1:$I$13,6,FALSE)),"",HLOOKUP($C$23,Lists!$B$1:$I$13,6,FALSE))</f>
        <v/>
      </c>
      <c r="H31" s="50" t="str">
        <f t="shared" ca="1" si="7"/>
        <v/>
      </c>
      <c r="I31" s="50" t="str">
        <f t="shared" ca="1" si="7"/>
        <v/>
      </c>
      <c r="J31" s="50" t="str">
        <f t="shared" ca="1" si="7"/>
        <v/>
      </c>
      <c r="K31" s="50" t="str">
        <f t="shared" ca="1" si="9"/>
        <v/>
      </c>
      <c r="L31" s="50" t="str">
        <f t="shared" ca="1" si="8"/>
        <v/>
      </c>
      <c r="M31" s="50" t="str">
        <f t="shared" ca="1" si="8"/>
        <v/>
      </c>
      <c r="N31" s="50" t="str">
        <f t="shared" ca="1" si="8"/>
        <v/>
      </c>
      <c r="O31" s="46" t="str">
        <f t="shared" ca="1" si="10"/>
        <v/>
      </c>
      <c r="P31" s="64"/>
      <c r="Q31" s="98">
        <f ca="1">SUM('Count Tab'!I31:K31)</f>
        <v>0</v>
      </c>
      <c r="R31" s="98"/>
      <c r="S31" s="98"/>
      <c r="T31" s="98"/>
      <c r="U31" s="60"/>
      <c r="V31" s="60"/>
      <c r="AA31" s="100"/>
      <c r="AB31" s="100"/>
      <c r="AF31" s="100"/>
      <c r="AG31" s="100"/>
      <c r="AK31" s="100"/>
      <c r="AL31" s="100"/>
      <c r="AP31" s="100"/>
      <c r="AQ31" s="100"/>
      <c r="AU31" s="100"/>
      <c r="AV31" s="100"/>
      <c r="AZ31" s="100"/>
      <c r="BA31" s="100"/>
    </row>
    <row r="32" spans="2:53" x14ac:dyDescent="0.25">
      <c r="B32" s="16"/>
      <c r="C32" s="13"/>
      <c r="D32" s="11"/>
      <c r="E32" s="267"/>
      <c r="F32" s="269"/>
      <c r="G32" s="36" t="str">
        <f>IF(ISBLANK(HLOOKUP($C$23,Lists!$B$1:$I$13,7,FALSE)),"",HLOOKUP($C$23,Lists!$B$1:$I$13,7,FALSE))</f>
        <v/>
      </c>
      <c r="H32" s="50" t="str">
        <f t="shared" ca="1" si="7"/>
        <v/>
      </c>
      <c r="I32" s="50" t="str">
        <f t="shared" ca="1" si="7"/>
        <v/>
      </c>
      <c r="J32" s="50" t="str">
        <f t="shared" ca="1" si="7"/>
        <v/>
      </c>
      <c r="K32" s="50" t="str">
        <f t="shared" ca="1" si="9"/>
        <v/>
      </c>
      <c r="L32" s="50" t="str">
        <f t="shared" ca="1" si="8"/>
        <v/>
      </c>
      <c r="M32" s="50" t="str">
        <f t="shared" ca="1" si="8"/>
        <v/>
      </c>
      <c r="N32" s="50" t="str">
        <f t="shared" ca="1" si="8"/>
        <v/>
      </c>
      <c r="O32" s="46" t="str">
        <f t="shared" ca="1" si="10"/>
        <v/>
      </c>
      <c r="P32" s="64"/>
      <c r="R32" s="98"/>
      <c r="S32" s="98"/>
      <c r="T32" s="98"/>
      <c r="U32" s="60"/>
      <c r="V32" s="60"/>
      <c r="AA32" s="100"/>
      <c r="AB32" s="100"/>
      <c r="AF32" s="100"/>
      <c r="AG32" s="100"/>
      <c r="AK32" s="100"/>
      <c r="AL32" s="100"/>
      <c r="AP32" s="100"/>
      <c r="AQ32" s="100"/>
      <c r="AU32" s="100"/>
      <c r="AV32" s="100"/>
      <c r="AZ32" s="100"/>
      <c r="BA32" s="100"/>
    </row>
    <row r="33" spans="2:53" ht="27.95" customHeight="1" x14ac:dyDescent="0.25">
      <c r="B33" s="16"/>
      <c r="C33" s="13"/>
      <c r="D33" s="11"/>
      <c r="E33" s="267"/>
      <c r="F33" s="269"/>
      <c r="G33" s="36" t="str">
        <f>IF(ISBLANK(HLOOKUP($C$23,Lists!$B$1:$I$13,8,FALSE)),"",HLOOKUP($C$23,Lists!$B$1:$I$13,8,FALSE))</f>
        <v/>
      </c>
      <c r="H33" s="50" t="str">
        <f t="shared" ca="1" si="7"/>
        <v/>
      </c>
      <c r="I33" s="50" t="str">
        <f t="shared" ca="1" si="7"/>
        <v/>
      </c>
      <c r="J33" s="50" t="str">
        <f t="shared" ca="1" si="7"/>
        <v/>
      </c>
      <c r="K33" s="50" t="str">
        <f t="shared" ca="1" si="9"/>
        <v/>
      </c>
      <c r="L33" s="50" t="str">
        <f t="shared" ca="1" si="8"/>
        <v/>
      </c>
      <c r="M33" s="50" t="str">
        <f t="shared" ca="1" si="8"/>
        <v/>
      </c>
      <c r="N33" s="50" t="str">
        <f t="shared" ca="1" si="8"/>
        <v/>
      </c>
      <c r="O33" s="46" t="str">
        <f t="shared" ca="1" si="10"/>
        <v/>
      </c>
      <c r="P33" s="64"/>
      <c r="Q33" s="60"/>
      <c r="R33" s="60"/>
      <c r="S33" s="60"/>
      <c r="T33" s="60"/>
      <c r="U33" s="60"/>
      <c r="V33" s="60"/>
      <c r="AA33" s="100"/>
      <c r="AB33" s="100"/>
      <c r="AF33" s="100"/>
      <c r="AG33" s="100"/>
      <c r="AK33" s="100"/>
      <c r="AL33" s="100"/>
      <c r="AP33" s="100"/>
      <c r="AQ33" s="100"/>
      <c r="AU33" s="100"/>
      <c r="AV33" s="100"/>
      <c r="AZ33" s="100"/>
      <c r="BA33" s="100"/>
    </row>
    <row r="34" spans="2:53" x14ac:dyDescent="0.25">
      <c r="B34" s="16"/>
      <c r="C34" s="13"/>
      <c r="D34" s="11"/>
      <c r="E34" s="267"/>
      <c r="F34" s="269"/>
      <c r="G34" s="37" t="str">
        <f>IF(ISBLANK(HLOOKUP($C$23,Lists!$B$1:$I$13,9,FALSE)),"",HLOOKUP($C$23,Lists!$B$1:$I$13,9,FALSE))</f>
        <v/>
      </c>
      <c r="H34" s="50" t="str">
        <f t="shared" ca="1" si="7"/>
        <v/>
      </c>
      <c r="I34" s="50" t="str">
        <f t="shared" ca="1" si="7"/>
        <v/>
      </c>
      <c r="J34" s="50" t="str">
        <f t="shared" ca="1" si="7"/>
        <v/>
      </c>
      <c r="K34" s="50" t="str">
        <f t="shared" ca="1" si="9"/>
        <v/>
      </c>
      <c r="L34" s="50" t="str">
        <f t="shared" ca="1" si="8"/>
        <v/>
      </c>
      <c r="M34" s="50" t="str">
        <f t="shared" ca="1" si="8"/>
        <v/>
      </c>
      <c r="N34" s="50" t="str">
        <f t="shared" ca="1" si="8"/>
        <v/>
      </c>
      <c r="O34" s="46" t="str">
        <f t="shared" ca="1" si="10"/>
        <v/>
      </c>
      <c r="P34" s="64"/>
      <c r="Q34" s="60"/>
      <c r="R34" s="60"/>
      <c r="S34" s="60"/>
      <c r="T34" s="60"/>
      <c r="U34" s="60"/>
      <c r="V34" s="60"/>
      <c r="AA34" s="100"/>
      <c r="AB34" s="100"/>
      <c r="AF34" s="100"/>
      <c r="AG34" s="100"/>
      <c r="AK34" s="100"/>
      <c r="AL34" s="100"/>
      <c r="AP34" s="100"/>
      <c r="AQ34" s="100"/>
      <c r="AU34" s="100"/>
      <c r="AV34" s="100"/>
    </row>
    <row r="35" spans="2:53" ht="15.75" customHeight="1" x14ac:dyDescent="0.25">
      <c r="B35" s="16"/>
      <c r="C35" s="13"/>
      <c r="D35" s="11"/>
      <c r="E35" s="267"/>
      <c r="F35" s="269"/>
      <c r="G35" s="37" t="str">
        <f>IF(ISBLANK(HLOOKUP($C$23,Lists!$B$1:$I$13,10,FALSE)),"",HLOOKUP($C$23,Lists!$B$1:$I$13,10,FALSE))</f>
        <v/>
      </c>
      <c r="H35" s="50" t="str">
        <f t="shared" ca="1" si="7"/>
        <v/>
      </c>
      <c r="I35" s="50" t="str">
        <f t="shared" ca="1" si="7"/>
        <v/>
      </c>
      <c r="J35" s="50" t="str">
        <f t="shared" ca="1" si="7"/>
        <v/>
      </c>
      <c r="K35" s="50" t="str">
        <f t="shared" ca="1" si="9"/>
        <v/>
      </c>
      <c r="L35" s="50" t="str">
        <f t="shared" ca="1" si="8"/>
        <v/>
      </c>
      <c r="M35" s="50" t="str">
        <f t="shared" ca="1" si="8"/>
        <v/>
      </c>
      <c r="N35" s="50" t="str">
        <f t="shared" ca="1" si="8"/>
        <v/>
      </c>
      <c r="O35" s="46" t="str">
        <f t="shared" ca="1" si="10"/>
        <v/>
      </c>
      <c r="P35" s="64"/>
      <c r="Q35" s="60"/>
      <c r="R35" s="60"/>
      <c r="S35" s="60"/>
      <c r="T35" s="60"/>
      <c r="U35" s="60"/>
      <c r="V35" s="60"/>
    </row>
    <row r="36" spans="2:53" ht="15.75" customHeight="1" x14ac:dyDescent="0.25">
      <c r="B36" s="16"/>
      <c r="C36" s="11"/>
      <c r="D36" s="11"/>
      <c r="E36" s="267"/>
      <c r="F36" s="269"/>
      <c r="G36" s="37" t="str">
        <f>IF(ISBLANK(HLOOKUP($C$23,Lists!$B$1:$I$13,11,FALSE)),"",HLOOKUP($C$23,Lists!$B$1:$I$13,11,FALSE))</f>
        <v/>
      </c>
      <c r="H36" s="50" t="str">
        <f t="shared" ca="1" si="7"/>
        <v/>
      </c>
      <c r="I36" s="50" t="str">
        <f t="shared" ca="1" si="7"/>
        <v/>
      </c>
      <c r="J36" s="50" t="str">
        <f t="shared" ca="1" si="7"/>
        <v/>
      </c>
      <c r="K36" s="50" t="str">
        <f t="shared" ca="1" si="9"/>
        <v/>
      </c>
      <c r="L36" s="50" t="str">
        <f t="shared" ca="1" si="8"/>
        <v/>
      </c>
      <c r="M36" s="50" t="str">
        <f t="shared" ca="1" si="8"/>
        <v/>
      </c>
      <c r="N36" s="50" t="str">
        <f t="shared" ca="1" si="8"/>
        <v/>
      </c>
      <c r="O36" s="46" t="str">
        <f t="shared" ca="1" si="10"/>
        <v/>
      </c>
      <c r="P36" s="64"/>
      <c r="Q36" s="60"/>
      <c r="R36" s="60"/>
      <c r="S36" s="60"/>
      <c r="T36" s="60"/>
      <c r="U36" s="60"/>
      <c r="V36" s="60"/>
    </row>
    <row r="37" spans="2:53" ht="15.75" customHeight="1" x14ac:dyDescent="0.25">
      <c r="B37" s="16"/>
      <c r="C37" s="11"/>
      <c r="D37" s="11"/>
      <c r="E37" s="267"/>
      <c r="F37" s="269"/>
      <c r="G37" s="37" t="str">
        <f>IF(ISBLANK(HLOOKUP($C$23,Lists!$B$1:$I$13,12,FALSE)),"",HLOOKUP($C$23,Lists!$B$1:$I$13,12,FALSE))</f>
        <v/>
      </c>
      <c r="H37" s="50" t="str">
        <f t="shared" ca="1" si="7"/>
        <v/>
      </c>
      <c r="I37" s="50" t="str">
        <f t="shared" ca="1" si="7"/>
        <v/>
      </c>
      <c r="J37" s="50" t="str">
        <f t="shared" ca="1" si="7"/>
        <v/>
      </c>
      <c r="K37" s="50" t="str">
        <f t="shared" ca="1" si="9"/>
        <v/>
      </c>
      <c r="L37" s="50" t="str">
        <f t="shared" ca="1" si="8"/>
        <v/>
      </c>
      <c r="M37" s="50" t="str">
        <f t="shared" ca="1" si="8"/>
        <v/>
      </c>
      <c r="N37" s="50" t="str">
        <f t="shared" ca="1" si="8"/>
        <v/>
      </c>
      <c r="O37" s="46" t="str">
        <f t="shared" ca="1" si="10"/>
        <v/>
      </c>
      <c r="P37" s="64"/>
      <c r="Q37" s="60"/>
      <c r="R37" s="60"/>
      <c r="S37" s="60"/>
      <c r="T37" s="60"/>
      <c r="U37" s="60"/>
      <c r="V37" s="60"/>
    </row>
    <row r="38" spans="2:53" ht="15.75" customHeight="1" thickBot="1" x14ac:dyDescent="0.3">
      <c r="B38" s="16"/>
      <c r="C38" s="11"/>
      <c r="D38" s="11"/>
      <c r="E38" s="267"/>
      <c r="F38" s="269"/>
      <c r="G38" s="59" t="str">
        <f>IF(ISBLANK(HLOOKUP($C$23,Lists!$B$1:$I$13,13,FALSE)),"",HLOOKUP($C$23,Lists!$B$1:$I$13,13,FALSE))</f>
        <v/>
      </c>
      <c r="H38" s="50" t="str">
        <f t="shared" ca="1" si="7"/>
        <v/>
      </c>
      <c r="I38" s="50" t="str">
        <f t="shared" ca="1" si="7"/>
        <v/>
      </c>
      <c r="J38" s="50" t="str">
        <f t="shared" ca="1" si="7"/>
        <v/>
      </c>
      <c r="K38" s="50" t="str">
        <f t="shared" ca="1" si="9"/>
        <v/>
      </c>
      <c r="L38" s="50" t="str">
        <f t="shared" ca="1" si="8"/>
        <v/>
      </c>
      <c r="M38" s="50" t="str">
        <f t="shared" ca="1" si="8"/>
        <v/>
      </c>
      <c r="N38" s="50" t="str">
        <f t="shared" ca="1" si="8"/>
        <v/>
      </c>
      <c r="O38" s="46" t="str">
        <f t="shared" ca="1" si="10"/>
        <v/>
      </c>
      <c r="P38" s="64"/>
      <c r="Q38" s="60"/>
      <c r="R38" s="60"/>
      <c r="S38" s="60"/>
      <c r="T38" s="60"/>
      <c r="U38" s="60"/>
      <c r="V38" s="60"/>
    </row>
    <row r="39" spans="2:53" ht="15.75" customHeight="1" thickBot="1" x14ac:dyDescent="0.3">
      <c r="B39" s="16"/>
      <c r="C39" s="11"/>
      <c r="D39" s="11"/>
      <c r="E39" s="268"/>
      <c r="F39" s="270"/>
      <c r="G39" s="58" t="s">
        <v>147</v>
      </c>
      <c r="H39" s="54">
        <f t="shared" ref="H39:O39" ca="1" si="11">SUM(H27:H38)</f>
        <v>3549</v>
      </c>
      <c r="I39" s="54">
        <f t="shared" ca="1" si="11"/>
        <v>4265</v>
      </c>
      <c r="J39" s="54">
        <f t="shared" ca="1" si="11"/>
        <v>42475</v>
      </c>
      <c r="K39" s="54">
        <f t="shared" ca="1" si="11"/>
        <v>6301</v>
      </c>
      <c r="L39" s="54">
        <f t="shared" ca="1" si="11"/>
        <v>1017</v>
      </c>
      <c r="M39" s="54">
        <f t="shared" ca="1" si="11"/>
        <v>4255</v>
      </c>
      <c r="N39" s="54">
        <f t="shared" ca="1" si="11"/>
        <v>1029</v>
      </c>
      <c r="O39" s="55">
        <f t="shared" ca="1" si="11"/>
        <v>56590</v>
      </c>
      <c r="P39" s="17"/>
      <c r="Q39" s="60"/>
      <c r="R39" s="60"/>
      <c r="S39" s="60"/>
      <c r="T39" s="60"/>
      <c r="U39" s="60"/>
      <c r="V39" s="60"/>
    </row>
    <row r="40" spans="2:53" x14ac:dyDescent="0.25">
      <c r="B40" s="16"/>
      <c r="C40" s="11"/>
      <c r="D40" s="11"/>
      <c r="E40" s="11"/>
      <c r="F40" s="11"/>
      <c r="G40" s="11"/>
      <c r="H40" s="11"/>
      <c r="I40" s="11"/>
      <c r="J40" s="11"/>
      <c r="K40" s="10"/>
      <c r="L40" s="10"/>
      <c r="M40" s="10"/>
      <c r="N40" s="11"/>
      <c r="O40" s="11"/>
      <c r="P40" s="17"/>
      <c r="Q40" s="60"/>
      <c r="R40" s="60"/>
      <c r="S40" s="60"/>
      <c r="T40" s="60"/>
      <c r="U40" s="60"/>
      <c r="V40" s="60"/>
    </row>
    <row r="41" spans="2:53" ht="15.75" thickBot="1" x14ac:dyDescent="0.3"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3"/>
      <c r="Q41" s="60"/>
      <c r="R41" s="60"/>
      <c r="S41" s="60"/>
      <c r="T41" s="60"/>
      <c r="U41" s="60"/>
      <c r="V41" s="60"/>
    </row>
    <row r="42" spans="2:53" hidden="1" x14ac:dyDescent="0.25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2:53" hidden="1" x14ac:dyDescent="0.25">
      <c r="B43" s="11"/>
      <c r="C43" s="11"/>
      <c r="D43" s="11"/>
      <c r="E43" s="13">
        <v>2010</v>
      </c>
      <c r="F43" s="11">
        <v>2011</v>
      </c>
      <c r="G43" s="11">
        <v>2012</v>
      </c>
      <c r="H43" s="11">
        <v>2014</v>
      </c>
      <c r="I43" s="11">
        <v>2015</v>
      </c>
      <c r="J43" s="11">
        <v>2013</v>
      </c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2:53" hidden="1" x14ac:dyDescent="0.25">
      <c r="B44" s="11"/>
      <c r="C44" s="11"/>
      <c r="D44" s="11"/>
      <c r="E44" s="13" t="str">
        <f ca="1">IF(AND($C$22=2010,O9=$O$39),"TRUE", "FALSE")</f>
        <v>TRUE</v>
      </c>
      <c r="F44" s="20" t="str">
        <f ca="1">IF(AND($C$22=2011,O10=$O$39),"TRUE", "FALSE")</f>
        <v>FALSE</v>
      </c>
      <c r="G44" s="20" t="str">
        <f ca="1">IF(AND($C$22=2012,O11=$O$39),"TRUE", "FALSE")</f>
        <v>FALSE</v>
      </c>
      <c r="H44" s="20" t="str">
        <f ca="1">IF(AND($C$22=2014,O13=$O$39),"TRUE", "FALSE")</f>
        <v>FALSE</v>
      </c>
      <c r="I44" s="20" t="str">
        <f ca="1">IF(AND($C$22=2015,O14=$O$39),"TRUE", "FALSE")</f>
        <v>FALSE</v>
      </c>
      <c r="J44" s="20" t="str">
        <f ca="1">IF(AND($C$22=2013,O12=$O$39),"TRUE", "FALSE")</f>
        <v>FALSE</v>
      </c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2:53" hidden="1" x14ac:dyDescent="0.25">
      <c r="B45" s="11"/>
      <c r="C45" s="11"/>
      <c r="D45" s="11"/>
      <c r="E45" s="13"/>
      <c r="F45" s="11"/>
      <c r="G45" s="11"/>
      <c r="H45" s="11"/>
      <c r="I45" s="11"/>
      <c r="J45" s="11"/>
      <c r="K45" s="11"/>
      <c r="L45" s="11" t="str">
        <f ca="1">IF($C$22=2010,E44,IF($C$22=2011,F44,IF($C$22=2012,G44,IF($C$22=2013,J44,IF($C$22=2014,H44,IF($C$22=2015,I44,""))))))</f>
        <v>TRUE</v>
      </c>
      <c r="M45" s="11" t="str">
        <f ca="1">IF(AND($C$22=2010,$E$44="FALSE"),O9-O39,IF(AND($C$22=2011,$F$44="FALSE"),O10-O39,IF(AND($C$22=2012,$G$44="FALSE"),O11-O39,IF(AND($C$22=2013,$J$44="FALSE"),O12-O39,IF(AND($C$22=2014,$H$44="FALSE"),O13-O39,IF(AND($C$22=2015,$I$44="FALSE"),O14-O39,""))))))</f>
        <v/>
      </c>
      <c r="N45" s="11"/>
      <c r="O45" s="11"/>
      <c r="P45" s="11"/>
      <c r="Q45" s="11"/>
      <c r="R45" s="11"/>
      <c r="S45" s="11"/>
      <c r="T45" s="11"/>
      <c r="U45" s="11"/>
      <c r="V45" s="11"/>
    </row>
    <row r="46" spans="2:53" x14ac:dyDescent="0.2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</row>
    <row r="47" spans="2:53" x14ac:dyDescent="0.25">
      <c r="B47" s="266" t="s">
        <v>153</v>
      </c>
      <c r="C47" s="266"/>
      <c r="D47" s="266"/>
      <c r="E47" s="266"/>
      <c r="F47" s="266"/>
      <c r="G47" s="266"/>
      <c r="H47" s="266"/>
      <c r="I47" s="60"/>
      <c r="J47" s="60" t="s">
        <v>107</v>
      </c>
      <c r="K47" s="60" t="s">
        <v>32794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</row>
    <row r="48" spans="2:53" x14ac:dyDescent="0.25">
      <c r="B48" s="94">
        <v>2007</v>
      </c>
      <c r="C48" s="94" t="str">
        <f ca="1">IF(AND($F$27=2007,O6=$O$39),"GREEN","RED")</f>
        <v>RED</v>
      </c>
      <c r="D48" s="94"/>
      <c r="E48" s="95">
        <f t="shared" ref="E48:E56" ca="1" si="12">IF(C48="RED",O6-$O$39,"")</f>
        <v>-957</v>
      </c>
      <c r="F48" s="95"/>
      <c r="G48" s="96">
        <v>1</v>
      </c>
      <c r="H48" s="96">
        <f t="shared" ref="H48:H59" ca="1" si="13">IF(O27=0,1,IF(O27="","",0))</f>
        <v>0</v>
      </c>
      <c r="I48" s="60">
        <v>2010</v>
      </c>
      <c r="J48" s="60">
        <v>363</v>
      </c>
      <c r="K48" s="60">
        <v>300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</row>
    <row r="49" spans="2:22" x14ac:dyDescent="0.25">
      <c r="B49" s="94">
        <v>2008</v>
      </c>
      <c r="C49" s="94" t="str">
        <f ca="1">IF(AND($F$27=2008,O7=$O$39),"GREEN","RED")</f>
        <v>RED</v>
      </c>
      <c r="D49" s="94"/>
      <c r="E49" s="95">
        <f t="shared" ca="1" si="12"/>
        <v>-423</v>
      </c>
      <c r="F49" s="95"/>
      <c r="G49" s="96">
        <v>2</v>
      </c>
      <c r="H49" s="96">
        <f t="shared" ca="1" si="13"/>
        <v>0</v>
      </c>
      <c r="I49" s="60">
        <v>2011</v>
      </c>
      <c r="J49" s="60">
        <v>211</v>
      </c>
      <c r="K49" s="60">
        <v>411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</row>
    <row r="50" spans="2:22" x14ac:dyDescent="0.25">
      <c r="B50" s="94">
        <v>2009</v>
      </c>
      <c r="C50" s="94" t="str">
        <f ca="1">IF(AND($F$27=2009,O8=$O$39),"GREEN","RED")</f>
        <v>RED</v>
      </c>
      <c r="D50" s="94"/>
      <c r="E50" s="95">
        <f t="shared" ca="1" si="12"/>
        <v>-115</v>
      </c>
      <c r="F50" s="95"/>
      <c r="G50" s="96">
        <v>3</v>
      </c>
      <c r="H50" s="96" t="str">
        <f t="shared" ca="1" si="13"/>
        <v/>
      </c>
      <c r="I50" s="60">
        <v>2012</v>
      </c>
      <c r="J50" s="60">
        <v>379</v>
      </c>
      <c r="K50" s="60">
        <v>326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</row>
    <row r="51" spans="2:22" x14ac:dyDescent="0.25">
      <c r="B51" s="94">
        <v>2010</v>
      </c>
      <c r="C51" s="94" t="str">
        <f ca="1">IF(AND($F$27=2010,O9=$O$39),"GREEN","RED")</f>
        <v>GREEN</v>
      </c>
      <c r="D51" s="95"/>
      <c r="E51" s="95" t="str">
        <f t="shared" ca="1" si="12"/>
        <v/>
      </c>
      <c r="F51" s="95"/>
      <c r="G51" s="96">
        <v>4</v>
      </c>
      <c r="H51" s="96" t="str">
        <f t="shared" ca="1" si="13"/>
        <v/>
      </c>
      <c r="I51" s="60">
        <v>2013</v>
      </c>
      <c r="J51" s="60">
        <v>509</v>
      </c>
      <c r="K51" s="60">
        <v>410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</row>
    <row r="52" spans="2:22" x14ac:dyDescent="0.25">
      <c r="B52" s="94">
        <v>2011</v>
      </c>
      <c r="C52" s="94" t="str">
        <f ca="1">IF(AND($F$27=2011,O10=$O$39),"GREEN","RED")</f>
        <v>RED</v>
      </c>
      <c r="D52" s="95"/>
      <c r="E52" s="95">
        <f t="shared" ca="1" si="12"/>
        <v>-637</v>
      </c>
      <c r="F52" s="95"/>
      <c r="G52" s="96">
        <v>5</v>
      </c>
      <c r="H52" s="96" t="str">
        <f t="shared" ca="1" si="13"/>
        <v/>
      </c>
      <c r="I52" s="60">
        <v>2014</v>
      </c>
      <c r="J52" s="69">
        <v>395</v>
      </c>
      <c r="K52" s="69">
        <v>409</v>
      </c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</row>
    <row r="53" spans="2:22" x14ac:dyDescent="0.25">
      <c r="B53" s="94">
        <v>2012</v>
      </c>
      <c r="C53" s="94" t="str">
        <f ca="1">IF(AND($F$27=2012,O11=$O$39),"GREEN","RED")</f>
        <v>RED</v>
      </c>
      <c r="D53" s="95"/>
      <c r="E53" s="95">
        <f t="shared" ca="1" si="12"/>
        <v>-719</v>
      </c>
      <c r="F53" s="95"/>
      <c r="G53" s="96">
        <v>6</v>
      </c>
      <c r="H53" s="96" t="str">
        <f t="shared" ca="1" si="13"/>
        <v/>
      </c>
      <c r="I53" s="60">
        <v>2015</v>
      </c>
      <c r="J53" s="69">
        <v>361</v>
      </c>
      <c r="K53" s="69">
        <v>364</v>
      </c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</row>
    <row r="54" spans="2:22" x14ac:dyDescent="0.25">
      <c r="B54" s="94">
        <v>2013</v>
      </c>
      <c r="C54" s="94" t="str">
        <f ca="1">IF(AND($F$27=2013,O12=$O$39),"GREEN","RED")</f>
        <v>RED</v>
      </c>
      <c r="D54" s="95"/>
      <c r="E54" s="95">
        <f t="shared" ca="1" si="12"/>
        <v>524</v>
      </c>
      <c r="F54" s="95"/>
      <c r="G54" s="96">
        <v>7</v>
      </c>
      <c r="H54" s="96" t="str">
        <f t="shared" ca="1" si="13"/>
        <v/>
      </c>
      <c r="I54" s="60"/>
    </row>
    <row r="55" spans="2:22" x14ac:dyDescent="0.25">
      <c r="B55" s="94">
        <v>2014</v>
      </c>
      <c r="C55" s="94" t="str">
        <f ca="1">IF(AND($F$27=2014,O13=$O$39),"GREEN","RED")</f>
        <v>RED</v>
      </c>
      <c r="D55" s="95"/>
      <c r="E55" s="95">
        <f t="shared" ca="1" si="12"/>
        <v>1044</v>
      </c>
      <c r="F55" s="95"/>
      <c r="G55" s="96">
        <v>8</v>
      </c>
      <c r="H55" s="96" t="str">
        <f t="shared" ca="1" si="13"/>
        <v/>
      </c>
    </row>
    <row r="56" spans="2:22" x14ac:dyDescent="0.25">
      <c r="B56" s="94">
        <v>2015</v>
      </c>
      <c r="C56" s="94" t="str">
        <f ca="1">IF(AND($F$27=2015,O14=$O$39),"GREEN","RED")</f>
        <v>RED</v>
      </c>
      <c r="D56" s="95"/>
      <c r="E56" s="95">
        <f t="shared" ca="1" si="12"/>
        <v>181</v>
      </c>
      <c r="F56" s="95"/>
      <c r="G56" s="96">
        <v>9</v>
      </c>
      <c r="H56" s="96" t="str">
        <f t="shared" ca="1" si="13"/>
        <v/>
      </c>
    </row>
    <row r="57" spans="2:22" x14ac:dyDescent="0.25">
      <c r="B57" s="95"/>
      <c r="C57" s="95"/>
      <c r="D57" s="95"/>
      <c r="E57" s="95"/>
      <c r="F57" s="95"/>
      <c r="G57" s="96">
        <v>10</v>
      </c>
      <c r="H57" s="96" t="str">
        <f t="shared" ca="1" si="13"/>
        <v/>
      </c>
    </row>
    <row r="58" spans="2:22" x14ac:dyDescent="0.25">
      <c r="B58" s="95"/>
      <c r="C58" s="95"/>
      <c r="D58" s="95"/>
      <c r="E58" s="95"/>
      <c r="F58" s="95"/>
      <c r="G58" s="96">
        <v>11</v>
      </c>
      <c r="H58" s="96" t="str">
        <f t="shared" ca="1" si="13"/>
        <v/>
      </c>
    </row>
    <row r="59" spans="2:22" x14ac:dyDescent="0.25">
      <c r="B59" s="95"/>
      <c r="C59" s="95"/>
      <c r="D59" s="95"/>
      <c r="E59" s="95"/>
      <c r="F59" s="95"/>
      <c r="G59" s="96">
        <v>12</v>
      </c>
      <c r="H59" s="96" t="str">
        <f t="shared" ca="1" si="13"/>
        <v/>
      </c>
    </row>
    <row r="60" spans="2:22" x14ac:dyDescent="0.25">
      <c r="B60" s="95"/>
      <c r="C60" s="95"/>
      <c r="D60" s="95"/>
      <c r="E60" s="95"/>
      <c r="F60" s="95"/>
      <c r="G60" s="95"/>
      <c r="H60" s="97">
        <f ca="1">SUM(H48:H59)</f>
        <v>0</v>
      </c>
    </row>
  </sheetData>
  <mergeCells count="9">
    <mergeCell ref="AR27:AV27"/>
    <mergeCell ref="B47:H47"/>
    <mergeCell ref="E27:E39"/>
    <mergeCell ref="F27:F39"/>
    <mergeCell ref="B2:F2"/>
    <mergeCell ref="E4:O4"/>
    <mergeCell ref="E5:F5"/>
    <mergeCell ref="E6:F14"/>
    <mergeCell ref="E25:O25"/>
  </mergeCells>
  <conditionalFormatting sqref="K10:N14 H6:J15 K6:K9 H27:N38">
    <cfRule type="cellIs" dxfId="47" priority="10" operator="equal">
      <formula>""</formula>
    </cfRule>
  </conditionalFormatting>
  <conditionalFormatting sqref="K15:O15">
    <cfRule type="cellIs" dxfId="46" priority="9" operator="equal">
      <formula>""</formula>
    </cfRule>
  </conditionalFormatting>
  <conditionalFormatting sqref="O27:O38">
    <cfRule type="cellIs" dxfId="45" priority="8" operator="equal">
      <formula>""</formula>
    </cfRule>
  </conditionalFormatting>
  <conditionalFormatting sqref="L45">
    <cfRule type="cellIs" dxfId="44" priority="6" operator="equal">
      <formula>"FALSE"</formula>
    </cfRule>
    <cfRule type="cellIs" dxfId="43" priority="7" operator="equal">
      <formula>"TRUE"</formula>
    </cfRule>
  </conditionalFormatting>
  <conditionalFormatting sqref="L6:N9">
    <cfRule type="cellIs" dxfId="42" priority="5" operator="equal">
      <formula>""</formula>
    </cfRule>
  </conditionalFormatting>
  <conditionalFormatting sqref="B36">
    <cfRule type="cellIs" dxfId="41" priority="3" operator="equal">
      <formula>"FALSE"</formula>
    </cfRule>
    <cfRule type="cellIs" dxfId="40" priority="4" operator="equal">
      <formula>"TRUE"</formula>
    </cfRule>
  </conditionalFormatting>
  <conditionalFormatting sqref="C5">
    <cfRule type="cellIs" dxfId="39" priority="1" operator="equal">
      <formula>"RED"</formula>
    </cfRule>
    <cfRule type="cellIs" dxfId="38" priority="2" operator="equal">
      <formula>"GREEN"</formula>
    </cfRule>
  </conditionalFormatting>
  <dataValidations count="2">
    <dataValidation showInputMessage="1" showErrorMessage="1" sqref="E27 E6"/>
    <dataValidation type="list" showInputMessage="1" showErrorMessage="1" sqref="B11">
      <formula1>Contrast_List</formula1>
    </dataValidation>
  </dataValidations>
  <pageMargins left="0.7" right="0.7" top="0.75" bottom="0.75" header="0.3" footer="0.3"/>
  <ignoredErrors>
    <ignoredError sqref="K10:K13 K7:K9 K14 K27:K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3"/>
  <sheetViews>
    <sheetView topLeftCell="F23" workbookViewId="0">
      <selection activeCell="K6" sqref="K6"/>
    </sheetView>
  </sheetViews>
  <sheetFormatPr defaultRowHeight="15" x14ac:dyDescent="0.25"/>
  <cols>
    <col min="1" max="1" width="3.28515625" customWidth="1"/>
    <col min="2" max="2" width="21.28515625" customWidth="1"/>
    <col min="3" max="3" width="32.7109375" customWidth="1"/>
    <col min="4" max="4" width="6.28515625" customWidth="1"/>
    <col min="5" max="5" width="12.7109375" customWidth="1"/>
    <col min="6" max="6" width="8" customWidth="1"/>
    <col min="7" max="7" width="16.42578125" customWidth="1"/>
    <col min="8" max="11" width="9.28515625" customWidth="1"/>
    <col min="12" max="13" width="12.7109375" customWidth="1"/>
    <col min="14" max="14" width="12.28515625" customWidth="1"/>
    <col min="15" max="15" width="9.28515625" customWidth="1"/>
    <col min="16" max="16" width="10.140625" bestFit="1" customWidth="1"/>
  </cols>
  <sheetData>
    <row r="1" spans="2:18" ht="15.75" thickBot="1" x14ac:dyDescent="0.3"/>
    <row r="2" spans="2:18" ht="16.5" thickBot="1" x14ac:dyDescent="0.3">
      <c r="B2" s="271" t="s">
        <v>110</v>
      </c>
      <c r="C2" s="272"/>
      <c r="D2" s="272"/>
      <c r="E2" s="272"/>
      <c r="F2" s="273"/>
      <c r="G2" s="14"/>
      <c r="H2" s="14"/>
      <c r="I2" s="14"/>
      <c r="J2" s="14"/>
      <c r="K2" s="14"/>
      <c r="L2" s="14"/>
      <c r="M2" s="14"/>
      <c r="N2" s="14"/>
      <c r="O2" s="14"/>
      <c r="P2" s="15"/>
      <c r="Q2" s="60"/>
      <c r="R2" s="60"/>
    </row>
    <row r="3" spans="2:18" ht="15.75" thickBot="1" x14ac:dyDescent="0.3">
      <c r="B3" s="16"/>
      <c r="C3" s="13"/>
      <c r="D3" s="13"/>
      <c r="E3" s="39" t="s">
        <v>83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17"/>
      <c r="Q3" s="60"/>
      <c r="R3" s="60"/>
    </row>
    <row r="4" spans="2:18" x14ac:dyDescent="0.25">
      <c r="B4" s="16"/>
      <c r="C4" s="13"/>
      <c r="D4" s="13"/>
      <c r="E4" s="274" t="s">
        <v>42</v>
      </c>
      <c r="F4" s="275"/>
      <c r="G4" s="275"/>
      <c r="H4" s="275"/>
      <c r="I4" s="275"/>
      <c r="J4" s="275"/>
      <c r="K4" s="275"/>
      <c r="L4" s="275"/>
      <c r="M4" s="275"/>
      <c r="N4" s="275"/>
      <c r="O4" s="276"/>
      <c r="P4" s="17"/>
      <c r="Q4" s="60"/>
      <c r="R4" s="60"/>
    </row>
    <row r="5" spans="2:18" ht="34.5" thickBot="1" x14ac:dyDescent="0.3">
      <c r="B5" s="16"/>
      <c r="C5" s="13"/>
      <c r="D5" s="13"/>
      <c r="E5" s="277" t="s">
        <v>26</v>
      </c>
      <c r="F5" s="278"/>
      <c r="G5" s="47" t="s">
        <v>27</v>
      </c>
      <c r="H5" s="48" t="str">
        <f>Lists!$J$3</f>
        <v>Leaver</v>
      </c>
      <c r="I5" s="48" t="str">
        <f>Lists!$J$4</f>
        <v>New</v>
      </c>
      <c r="J5" s="48" t="str">
        <f>Lists!$J$2</f>
        <v>Stayer</v>
      </c>
      <c r="K5" s="48" t="str">
        <f>Lists!J5</f>
        <v>Mover</v>
      </c>
      <c r="L5" s="48" t="str">
        <f>Lists!$J$6</f>
        <v>Different District/Different Position</v>
      </c>
      <c r="M5" s="48" t="str">
        <f>Lists!$J$7</f>
        <v>Same District/Different Position</v>
      </c>
      <c r="N5" s="48" t="str">
        <f>Lists!$J$8</f>
        <v>Different District/Same Position</v>
      </c>
      <c r="O5" s="49" t="s">
        <v>109</v>
      </c>
      <c r="P5" s="17"/>
      <c r="Q5" s="60"/>
      <c r="R5" s="60"/>
    </row>
    <row r="6" spans="2:18" x14ac:dyDescent="0.25">
      <c r="B6" s="16"/>
      <c r="C6" s="13"/>
      <c r="D6" s="13"/>
      <c r="E6" s="279" t="str">
        <f>$C$21</f>
        <v>Overall</v>
      </c>
      <c r="F6" s="280"/>
      <c r="G6" s="44">
        <v>2007</v>
      </c>
      <c r="H6" s="72">
        <f ca="1">SUM('Count Tab'!H6/('Count Tab'!$H6+'Count Tab'!$I6+'Count Tab'!$J6+'Count Tab'!$K6))</f>
        <v>6.630956446713282E-2</v>
      </c>
      <c r="I6" s="72">
        <f ca="1">SUM('Count Tab'!I6/('Count Tab'!$H6+'Count Tab'!$I6+'Count Tab'!$J6+'Count Tab'!$K6))</f>
        <v>8.0905218125932446E-2</v>
      </c>
      <c r="J6" s="72">
        <f ca="1">SUM('Count Tab'!J6/('Count Tab'!$H6+'Count Tab'!$I6+'Count Tab'!$J6+'Count Tab'!$K6))</f>
        <v>0.75113691514029446</v>
      </c>
      <c r="K6" s="72">
        <f ca="1">SUM('Count Tab'!K6/('Count Tab'!$H6+'Count Tab'!$I6+'Count Tab'!$J6+'Count Tab'!$K6))</f>
        <v>0.1016483022666403</v>
      </c>
      <c r="L6" s="72">
        <f ca="1">SUM('Count Tab'!L6/'Count Tab'!$K6)</f>
        <v>0.24544650751547303</v>
      </c>
      <c r="M6" s="72">
        <f ca="1">SUM('Count Tab'!M6/'Count Tab'!$K6)</f>
        <v>0.53421750663129974</v>
      </c>
      <c r="N6" s="72">
        <f ca="1">SUM('Count Tab'!N6/'Count Tab'!$K6)</f>
        <v>0.22033598585322722</v>
      </c>
      <c r="O6" s="73">
        <f ca="1">SUM(H6:K6)</f>
        <v>1</v>
      </c>
      <c r="P6" s="64"/>
      <c r="Q6" s="62"/>
      <c r="R6" s="60"/>
    </row>
    <row r="7" spans="2:18" x14ac:dyDescent="0.25">
      <c r="B7" s="16"/>
      <c r="C7" s="13"/>
      <c r="D7" s="13"/>
      <c r="E7" s="281"/>
      <c r="F7" s="282"/>
      <c r="G7" s="34">
        <v>2008</v>
      </c>
      <c r="H7" s="72">
        <f ca="1">SUM('Count Tab'!H7/('Count Tab'!$H7+'Count Tab'!$I7+'Count Tab'!$J7+'Count Tab'!$K7))</f>
        <v>7.132301885448751E-2</v>
      </c>
      <c r="I7" s="72">
        <f ca="1">SUM('Count Tab'!I7/('Count Tab'!$H7+'Count Tab'!$I7+'Count Tab'!$J7+'Count Tab'!$K7))</f>
        <v>7.5186497409510916E-2</v>
      </c>
      <c r="J7" s="72">
        <f ca="1">SUM('Count Tab'!J7/('Count Tab'!$H7+'Count Tab'!$I7+'Count Tab'!$J7+'Count Tab'!$K7))</f>
        <v>0.67340253173571674</v>
      </c>
      <c r="K7" s="72">
        <f ca="1">SUM('Count Tab'!K7/('Count Tab'!$H7+'Count Tab'!$I7+'Count Tab'!$J7+'Count Tab'!$K7))</f>
        <v>0.18008795200028485</v>
      </c>
      <c r="L7" s="72">
        <f ca="1">SUM('Count Tab'!L7/'Count Tab'!$K7)</f>
        <v>0.12595155709342559</v>
      </c>
      <c r="M7" s="72">
        <f ca="1">SUM('Count Tab'!M7/'Count Tab'!$K7)</f>
        <v>0.7672763222936233</v>
      </c>
      <c r="N7" s="72">
        <f ca="1">SUM('Count Tab'!N7/'Count Tab'!$K7)</f>
        <v>0.10677212061295106</v>
      </c>
      <c r="O7" s="73">
        <f t="shared" ref="O7:O14" ca="1" si="0">SUM(H7:K7)</f>
        <v>1</v>
      </c>
      <c r="P7" s="64"/>
      <c r="Q7" s="62"/>
      <c r="R7" s="60"/>
    </row>
    <row r="8" spans="2:18" x14ac:dyDescent="0.25">
      <c r="B8" s="16"/>
      <c r="C8" s="13"/>
      <c r="D8" s="13"/>
      <c r="E8" s="281"/>
      <c r="F8" s="282"/>
      <c r="G8" s="34">
        <v>2009</v>
      </c>
      <c r="H8" s="72">
        <f ca="1">SUM('Count Tab'!H8/('Count Tab'!$H8+'Count Tab'!$I8+'Count Tab'!$J8+'Count Tab'!$K8))</f>
        <v>7.3483842408145192E-2</v>
      </c>
      <c r="I8" s="72">
        <f ca="1">SUM('Count Tab'!I8/('Count Tab'!$H8+'Count Tab'!$I8+'Count Tab'!$J8+'Count Tab'!$K8))</f>
        <v>7.6387782204515267E-2</v>
      </c>
      <c r="J8" s="72">
        <f ca="1">SUM('Count Tab'!J8/('Count Tab'!$H8+'Count Tab'!$I8+'Count Tab'!$J8+'Count Tab'!$K8))</f>
        <v>0.72338202744577251</v>
      </c>
      <c r="K8" s="72">
        <f ca="1">SUM('Count Tab'!K8/('Count Tab'!$H8+'Count Tab'!$I8+'Count Tab'!$J8+'Count Tab'!$K8))</f>
        <v>0.12674634794156706</v>
      </c>
      <c r="L8" s="72">
        <f ca="1">SUM('Count Tab'!L8/'Count Tab'!$K8)</f>
        <v>0.17672534227437831</v>
      </c>
      <c r="M8" s="72">
        <f ca="1">SUM('Count Tab'!M8/'Count Tab'!$K8)</f>
        <v>0.63956412405699914</v>
      </c>
      <c r="N8" s="72">
        <f ca="1">SUM('Count Tab'!N8/'Count Tab'!$K8)</f>
        <v>0.18371053366862253</v>
      </c>
      <c r="O8" s="73">
        <f t="shared" ca="1" si="0"/>
        <v>1</v>
      </c>
      <c r="P8" s="64"/>
      <c r="Q8" s="62"/>
      <c r="R8" s="60"/>
    </row>
    <row r="9" spans="2:18" x14ac:dyDescent="0.25">
      <c r="B9" s="16"/>
      <c r="C9" s="13"/>
      <c r="D9" s="13"/>
      <c r="E9" s="281"/>
      <c r="F9" s="282"/>
      <c r="G9" s="34">
        <v>2010</v>
      </c>
      <c r="H9" s="72">
        <f ca="1">SUM('Count Tab'!H9/('Count Tab'!$H9+'Count Tab'!$I9+'Count Tab'!$J9+'Count Tab'!$K9))</f>
        <v>6.2714260470047717E-2</v>
      </c>
      <c r="I9" s="72">
        <f ca="1">SUM('Count Tab'!I9/('Count Tab'!$H9+'Count Tab'!$I9+'Count Tab'!$J9+'Count Tab'!$K9))</f>
        <v>7.5366672556988867E-2</v>
      </c>
      <c r="J9" s="72">
        <f ca="1">SUM('Count Tab'!J9/('Count Tab'!$H9+'Count Tab'!$I9+'Count Tab'!$J9+'Count Tab'!$K9))</f>
        <v>0.75057430641456091</v>
      </c>
      <c r="K9" s="72">
        <f ca="1">SUM('Count Tab'!K9/('Count Tab'!$H9+'Count Tab'!$I9+'Count Tab'!$J9+'Count Tab'!$K9))</f>
        <v>0.11134476055840255</v>
      </c>
      <c r="L9" s="72">
        <f ca="1">SUM('Count Tab'!L9/'Count Tab'!$K9)</f>
        <v>0.16140295191239487</v>
      </c>
      <c r="M9" s="72">
        <f ca="1">SUM('Count Tab'!M9/'Count Tab'!$K9)</f>
        <v>0.67528963656562446</v>
      </c>
      <c r="N9" s="72">
        <f ca="1">SUM('Count Tab'!N9/'Count Tab'!$K9)</f>
        <v>0.16330741152198064</v>
      </c>
      <c r="O9" s="73">
        <f t="shared" ca="1" si="0"/>
        <v>1</v>
      </c>
      <c r="P9" s="64"/>
      <c r="Q9" s="62"/>
      <c r="R9" s="60"/>
    </row>
    <row r="10" spans="2:18" x14ac:dyDescent="0.25">
      <c r="B10" s="16"/>
      <c r="C10" s="13"/>
      <c r="D10" s="13"/>
      <c r="E10" s="281"/>
      <c r="F10" s="282"/>
      <c r="G10" s="34">
        <v>2011</v>
      </c>
      <c r="H10" s="72">
        <f ca="1">SUM('Count Tab'!H10/('Count Tab'!$H10+'Count Tab'!$I10+'Count Tab'!$J10+'Count Tab'!$K10))</f>
        <v>8.0710596393401599E-2</v>
      </c>
      <c r="I10" s="72">
        <f ca="1">SUM('Count Tab'!I10/('Count Tab'!$H10+'Count Tab'!$I10+'Count Tab'!$J10+'Count Tab'!$K10))</f>
        <v>5.204367951673726E-2</v>
      </c>
      <c r="J10" s="72">
        <f ca="1">SUM('Count Tab'!J10/('Count Tab'!$H10+'Count Tab'!$I10+'Count Tab'!$J10+'Count Tab'!$K10))</f>
        <v>0.76991403499365541</v>
      </c>
      <c r="K10" s="72">
        <f ca="1">SUM('Count Tab'!K10/('Count Tab'!$H10+'Count Tab'!$I10+'Count Tab'!$J10+'Count Tab'!$K10))</f>
        <v>9.7331689096205751E-2</v>
      </c>
      <c r="L10" s="72">
        <f ca="1">SUM('Count Tab'!L10/'Count Tab'!$K10)</f>
        <v>0.11715020198310687</v>
      </c>
      <c r="M10" s="72">
        <f ca="1">SUM('Count Tab'!M10/'Count Tab'!$K10)</f>
        <v>0.75229526257803891</v>
      </c>
      <c r="N10" s="72">
        <f ca="1">SUM('Count Tab'!N10/'Count Tab'!$K10)</f>
        <v>0.1305545354388542</v>
      </c>
      <c r="O10" s="73">
        <f t="shared" ca="1" si="0"/>
        <v>1</v>
      </c>
      <c r="P10" s="64"/>
      <c r="Q10" s="62"/>
      <c r="R10" s="60"/>
    </row>
    <row r="11" spans="2:18" x14ac:dyDescent="0.25">
      <c r="B11" s="65"/>
      <c r="C11" s="13"/>
      <c r="D11" s="13"/>
      <c r="E11" s="281"/>
      <c r="F11" s="282"/>
      <c r="G11" s="34">
        <v>2012</v>
      </c>
      <c r="H11" s="72">
        <f ca="1">SUM('Count Tab'!H11/('Count Tab'!$H11+'Count Tab'!$I11+'Count Tab'!$J11+'Count Tab'!$K11))</f>
        <v>7.361600830484509E-2</v>
      </c>
      <c r="I11" s="72">
        <f ca="1">SUM('Count Tab'!I11/('Count Tab'!$H11+'Count Tab'!$I11+'Count Tab'!$J11+'Count Tab'!$K11))</f>
        <v>7.9361386050008059E-2</v>
      </c>
      <c r="J11" s="72">
        <f ca="1">SUM('Count Tab'!J11/('Count Tab'!$H11+'Count Tab'!$I11+'Count Tab'!$J11+'Count Tab'!$K11))</f>
        <v>0.7384152780512252</v>
      </c>
      <c r="K11" s="72">
        <f ca="1">SUM('Count Tab'!K11/('Count Tab'!$H11+'Count Tab'!$I11+'Count Tab'!$J11+'Count Tab'!$K11))</f>
        <v>0.10860732759392171</v>
      </c>
      <c r="L11" s="72">
        <f ca="1">SUM('Count Tab'!L11/'Count Tab'!$K11)</f>
        <v>0.18457481872116019</v>
      </c>
      <c r="M11" s="72">
        <f ca="1">SUM('Count Tab'!M11/'Count Tab'!$K11)</f>
        <v>0.61700725115359256</v>
      </c>
      <c r="N11" s="72">
        <f ca="1">SUM('Count Tab'!N11/'Count Tab'!$K11)</f>
        <v>0.19841793012524719</v>
      </c>
      <c r="O11" s="73">
        <f t="shared" ca="1" si="0"/>
        <v>1</v>
      </c>
      <c r="P11" s="64"/>
      <c r="Q11" s="62"/>
      <c r="R11" s="60"/>
    </row>
    <row r="12" spans="2:18" x14ac:dyDescent="0.25">
      <c r="B12" s="16"/>
      <c r="C12" s="11"/>
      <c r="D12" s="11"/>
      <c r="E12" s="281"/>
      <c r="F12" s="282"/>
      <c r="G12" s="34">
        <v>2013</v>
      </c>
      <c r="H12" s="72">
        <f ca="1">SUM('Count Tab'!H12/('Count Tab'!$H12+'Count Tab'!$I12+'Count Tab'!$J12+'Count Tab'!$K12))</f>
        <v>8.0908358721154178E-2</v>
      </c>
      <c r="I12" s="72">
        <f ca="1">SUM('Count Tab'!I12/('Count Tab'!$H12+'Count Tab'!$I12+'Count Tab'!$J12+'Count Tab'!$K12))</f>
        <v>9.377735756557061E-2</v>
      </c>
      <c r="J12" s="72">
        <f ca="1">SUM('Count Tab'!J12/('Count Tab'!$H12+'Count Tab'!$I12+'Count Tab'!$J12+'Count Tab'!$K12))</f>
        <v>0.70098399691844382</v>
      </c>
      <c r="K12" s="72">
        <f ca="1">SUM('Count Tab'!K12/('Count Tab'!$H12+'Count Tab'!$I12+'Count Tab'!$J12+'Count Tab'!$K12))</f>
        <v>0.12433028679483139</v>
      </c>
      <c r="L12" s="72">
        <f ca="1">SUM('Count Tab'!L12/'Count Tab'!$K12)</f>
        <v>0.22701028024221939</v>
      </c>
      <c r="M12" s="72">
        <f ca="1">SUM('Count Tab'!M12/'Count Tab'!$K12)</f>
        <v>0.52654555696380789</v>
      </c>
      <c r="N12" s="72">
        <f ca="1">SUM('Count Tab'!N12/'Count Tab'!$K12)</f>
        <v>0.24644416279397269</v>
      </c>
      <c r="O12" s="73">
        <f t="shared" ca="1" si="0"/>
        <v>1</v>
      </c>
      <c r="P12" s="64"/>
      <c r="Q12" s="62"/>
      <c r="R12" s="60"/>
    </row>
    <row r="13" spans="2:18" x14ac:dyDescent="0.25">
      <c r="B13" s="16"/>
      <c r="C13" s="11"/>
      <c r="D13" s="11"/>
      <c r="E13" s="281"/>
      <c r="F13" s="282"/>
      <c r="G13" s="34">
        <v>2014</v>
      </c>
      <c r="H13" s="72">
        <f ca="1">SUM('Count Tab'!H13/('Count Tab'!$H13+'Count Tab'!$I13+'Count Tab'!$J13+'Count Tab'!$K13))</f>
        <v>8.8923205052573132E-2</v>
      </c>
      <c r="I13" s="72">
        <f ca="1">SUM('Count Tab'!I13/('Count Tab'!$H13+'Count Tab'!$I13+'Count Tab'!$J13+'Count Tab'!$K13))</f>
        <v>8.9200818961029951E-2</v>
      </c>
      <c r="J13" s="72">
        <f ca="1">SUM('Count Tab'!J13/('Count Tab'!$H13+'Count Tab'!$I13+'Count Tab'!$J13+'Count Tab'!$K13))</f>
        <v>0.69537078807648267</v>
      </c>
      <c r="K13" s="72">
        <f ca="1">SUM('Count Tab'!K13/('Count Tab'!$H13+'Count Tab'!$I13+'Count Tab'!$J13+'Count Tab'!$K13))</f>
        <v>0.12650518790991427</v>
      </c>
      <c r="L13" s="72">
        <f ca="1">SUM('Count Tab'!L13/'Count Tab'!$K13)</f>
        <v>0.2210945000685777</v>
      </c>
      <c r="M13" s="72">
        <f ca="1">SUM('Count Tab'!M13/'Count Tab'!$K13)</f>
        <v>0.5168015361404471</v>
      </c>
      <c r="N13" s="72">
        <f ca="1">SUM('Count Tab'!N13/'Count Tab'!$K13)</f>
        <v>0.26210396379097517</v>
      </c>
      <c r="O13" s="73">
        <f t="shared" ca="1" si="0"/>
        <v>1</v>
      </c>
      <c r="P13" s="64"/>
      <c r="Q13" s="62"/>
      <c r="R13" s="60"/>
    </row>
    <row r="14" spans="2:18" ht="15.75" thickBot="1" x14ac:dyDescent="0.3">
      <c r="B14" s="16"/>
      <c r="C14" s="11"/>
      <c r="D14" s="11"/>
      <c r="E14" s="283"/>
      <c r="F14" s="284"/>
      <c r="G14" s="41">
        <v>2015</v>
      </c>
      <c r="H14" s="72">
        <f ca="1">SUM('Count Tab'!H14/('Count Tab'!$H14+'Count Tab'!$I14+'Count Tab'!$J14+'Count Tab'!$K14))</f>
        <v>8.6716809638723996E-2</v>
      </c>
      <c r="I14" s="72">
        <f ca="1">SUM('Count Tab'!I14/('Count Tab'!$H14+'Count Tab'!$I14+'Count Tab'!$J14+'Count Tab'!$K14))</f>
        <v>7.507354106850328E-2</v>
      </c>
      <c r="J14" s="72">
        <f ca="1">SUM('Count Tab'!J14/('Count Tab'!$H14+'Count Tab'!$I14+'Count Tab'!$J14+'Count Tab'!$K14))</f>
        <v>0.7219883391168026</v>
      </c>
      <c r="K14" s="72">
        <f ca="1">SUM('Count Tab'!K14/('Count Tab'!$H14+'Count Tab'!$I14+'Count Tab'!$J14+'Count Tab'!$K14))</f>
        <v>0.11622131017597012</v>
      </c>
      <c r="L14" s="72">
        <f ca="1">SUM('Count Tab'!L14/'Count Tab'!$K14)</f>
        <v>0.23188845104577144</v>
      </c>
      <c r="M14" s="72">
        <f ca="1">SUM('Count Tab'!M14/'Count Tab'!$K14)</f>
        <v>0.50272809942406793</v>
      </c>
      <c r="N14" s="72">
        <f ca="1">SUM('Count Tab'!N14/'Count Tab'!$K14)</f>
        <v>0.26538344953016063</v>
      </c>
      <c r="O14" s="73">
        <f t="shared" ca="1" si="0"/>
        <v>1</v>
      </c>
      <c r="P14" s="64"/>
      <c r="Q14" s="62"/>
      <c r="R14" s="60"/>
    </row>
    <row r="15" spans="2:18" ht="18.75" hidden="1" x14ac:dyDescent="0.25">
      <c r="B15" s="18"/>
      <c r="C15" s="11"/>
      <c r="D15" s="11"/>
      <c r="E15" s="7"/>
      <c r="F15" s="8"/>
      <c r="G15" s="70" t="s">
        <v>106</v>
      </c>
      <c r="H15" s="71">
        <f t="shared" ref="H15:O15" ca="1" si="1">SUM(H6:H14)</f>
        <v>0.68470566431051116</v>
      </c>
      <c r="I15" s="71">
        <f t="shared" ca="1" si="1"/>
        <v>0.69730295345879667</v>
      </c>
      <c r="J15" s="71">
        <f ca="1">SUM(J6:J14)</f>
        <v>6.5251682178929542</v>
      </c>
      <c r="K15" s="71">
        <f t="shared" ca="1" si="1"/>
        <v>1.092823164337738</v>
      </c>
      <c r="L15" s="71">
        <f t="shared" ca="1" si="1"/>
        <v>1.6912446108565076</v>
      </c>
      <c r="M15" s="71">
        <f t="shared" ca="1" si="1"/>
        <v>5.5317252958075009</v>
      </c>
      <c r="N15" s="71">
        <f t="shared" ca="1" si="1"/>
        <v>1.7770300933359913</v>
      </c>
      <c r="O15" s="71">
        <f t="shared" ca="1" si="1"/>
        <v>9</v>
      </c>
      <c r="P15" s="17"/>
      <c r="Q15" s="60"/>
      <c r="R15" s="60"/>
    </row>
    <row r="16" spans="2:18" ht="15.75" hidden="1" x14ac:dyDescent="0.25">
      <c r="B16" s="66" t="s">
        <v>34</v>
      </c>
      <c r="C16" s="2"/>
      <c r="D16" s="2"/>
      <c r="E16" s="2"/>
      <c r="F16" s="2"/>
      <c r="G16" s="2"/>
      <c r="H16" s="2"/>
      <c r="I16" s="4"/>
      <c r="J16" s="2"/>
      <c r="K16" s="4"/>
      <c r="L16" s="4"/>
      <c r="M16" s="4"/>
      <c r="N16" s="2"/>
      <c r="O16" s="2"/>
      <c r="P16" s="17"/>
      <c r="Q16" s="60"/>
      <c r="R16" s="60"/>
    </row>
    <row r="17" spans="2:18" ht="15.75" hidden="1" x14ac:dyDescent="0.25">
      <c r="B17" s="66" t="s">
        <v>108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7"/>
      <c r="Q17" s="60"/>
      <c r="R17" s="60"/>
    </row>
    <row r="18" spans="2:18" ht="15.75" hidden="1" x14ac:dyDescent="0.25">
      <c r="B18" s="66" t="str">
        <f>CONCATENATE("Mobility: ",$C$21)</f>
        <v>Mobility: Overall</v>
      </c>
      <c r="C18" s="4"/>
      <c r="D18" s="4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7"/>
      <c r="Q18" s="60"/>
      <c r="R18" s="60"/>
    </row>
    <row r="19" spans="2:18" ht="15.75" hidden="1" x14ac:dyDescent="0.25">
      <c r="B19" s="66" t="str">
        <f>CONCATENATE("Mobility: ",$C$21," by ",$C$23)</f>
        <v>Mobility: Overall by Gender</v>
      </c>
      <c r="C19" s="4"/>
      <c r="D19" s="4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17"/>
      <c r="Q19" s="60"/>
      <c r="R19" s="60"/>
    </row>
    <row r="20" spans="2:18" ht="18.75" x14ac:dyDescent="0.3">
      <c r="B20" s="29" t="s">
        <v>36</v>
      </c>
      <c r="C20" s="24"/>
      <c r="D20" s="11"/>
      <c r="E20" s="11"/>
      <c r="F20" s="11"/>
      <c r="G20" s="11"/>
      <c r="H20" s="11"/>
      <c r="I20" s="12"/>
      <c r="J20" s="11"/>
      <c r="K20" s="12"/>
      <c r="L20" s="12"/>
      <c r="M20" s="12"/>
      <c r="N20" s="11"/>
      <c r="O20" s="11"/>
      <c r="P20" s="67"/>
      <c r="Q20" s="63"/>
      <c r="R20" s="60"/>
    </row>
    <row r="21" spans="2:18" ht="18.75" x14ac:dyDescent="0.3">
      <c r="B21" s="31" t="s">
        <v>28</v>
      </c>
      <c r="C21" s="30" t="str">
        <f>'I-Table'!$D4</f>
        <v>Overall</v>
      </c>
      <c r="D21" s="26"/>
      <c r="E21" s="11"/>
      <c r="F21" s="11"/>
      <c r="G21" s="11"/>
      <c r="H21" s="11"/>
      <c r="I21" s="12"/>
      <c r="J21" s="11"/>
      <c r="K21" s="12"/>
      <c r="L21" s="12"/>
      <c r="M21" s="12"/>
      <c r="N21" s="11"/>
      <c r="O21" s="11"/>
      <c r="P21" s="17"/>
      <c r="Q21" s="60"/>
      <c r="R21" s="60"/>
    </row>
    <row r="22" spans="2:18" ht="18.75" x14ac:dyDescent="0.25">
      <c r="B22" s="31" t="s">
        <v>41</v>
      </c>
      <c r="C22" s="30">
        <f>'I-Table'!$D5</f>
        <v>2010</v>
      </c>
      <c r="D22" s="27"/>
      <c r="E22" s="11"/>
      <c r="F22" s="11"/>
      <c r="G22" s="11"/>
      <c r="H22" s="11"/>
      <c r="I22" s="12"/>
      <c r="J22" s="11"/>
      <c r="K22" s="12"/>
      <c r="L22" s="12"/>
      <c r="M22" s="12"/>
      <c r="N22" s="11"/>
      <c r="O22" s="11"/>
      <c r="P22" s="17"/>
      <c r="Q22" s="60"/>
      <c r="R22" s="60"/>
    </row>
    <row r="23" spans="2:18" ht="18.75" x14ac:dyDescent="0.25">
      <c r="B23" s="31" t="s">
        <v>29</v>
      </c>
      <c r="C23" s="30" t="str">
        <f>'I-Table'!$D6</f>
        <v>Gender</v>
      </c>
      <c r="D23" s="25"/>
      <c r="E23" s="11"/>
      <c r="F23" s="11"/>
      <c r="G23" s="11"/>
      <c r="H23" s="11"/>
      <c r="I23" s="12"/>
      <c r="J23" s="11"/>
      <c r="K23" s="12"/>
      <c r="L23" s="12"/>
      <c r="M23" s="12"/>
      <c r="N23" s="11"/>
      <c r="O23" s="11"/>
      <c r="P23" s="17"/>
      <c r="Q23" s="60"/>
      <c r="R23" s="60"/>
    </row>
    <row r="24" spans="2:18" ht="19.5" thickBot="1" x14ac:dyDescent="0.35">
      <c r="B24" s="16"/>
      <c r="C24" s="11"/>
      <c r="D24" s="11"/>
      <c r="E24" s="39" t="s">
        <v>84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17"/>
      <c r="Q24" s="60"/>
      <c r="R24" s="60"/>
    </row>
    <row r="25" spans="2:18" x14ac:dyDescent="0.25">
      <c r="B25" s="16"/>
      <c r="C25" s="11"/>
      <c r="D25" s="11"/>
      <c r="E25" s="285" t="str">
        <f>CONCATENATE("Mobility by ",$C$23)</f>
        <v>Mobility by Gender</v>
      </c>
      <c r="F25" s="286"/>
      <c r="G25" s="286"/>
      <c r="H25" s="286"/>
      <c r="I25" s="286"/>
      <c r="J25" s="286"/>
      <c r="K25" s="286"/>
      <c r="L25" s="286"/>
      <c r="M25" s="286"/>
      <c r="N25" s="286"/>
      <c r="O25" s="287"/>
      <c r="P25" s="17"/>
      <c r="Q25" s="60"/>
      <c r="R25" s="60"/>
    </row>
    <row r="26" spans="2:18" ht="34.5" thickBot="1" x14ac:dyDescent="0.3">
      <c r="B26" s="68"/>
      <c r="C26" s="11"/>
      <c r="D26" s="11"/>
      <c r="E26" s="57" t="s">
        <v>26</v>
      </c>
      <c r="F26" s="52" t="s">
        <v>27</v>
      </c>
      <c r="G26" s="53" t="str">
        <f>$C$23</f>
        <v>Gender</v>
      </c>
      <c r="H26" s="53" t="str">
        <f>Lists!$J$3</f>
        <v>Leaver</v>
      </c>
      <c r="I26" s="53" t="str">
        <f>Lists!$J$4</f>
        <v>New</v>
      </c>
      <c r="J26" s="53" t="str">
        <f>Lists!$J$2</f>
        <v>Stayer</v>
      </c>
      <c r="K26" s="53" t="str">
        <f>Lists!J5</f>
        <v>Mover</v>
      </c>
      <c r="L26" s="53" t="str">
        <f>Lists!$J$6</f>
        <v>Different District/Different Position</v>
      </c>
      <c r="M26" s="53" t="str">
        <f>Lists!$J$7</f>
        <v>Same District/Different Position</v>
      </c>
      <c r="N26" s="53" t="str">
        <f>Lists!$J$8</f>
        <v>Different District/Same Position</v>
      </c>
      <c r="O26" s="51" t="s">
        <v>109</v>
      </c>
      <c r="P26" s="17"/>
      <c r="Q26" s="60"/>
      <c r="R26" s="60"/>
    </row>
    <row r="27" spans="2:18" x14ac:dyDescent="0.25">
      <c r="B27" s="16"/>
      <c r="C27" s="13"/>
      <c r="D27" s="9"/>
      <c r="E27" s="267" t="str">
        <f>$C$21</f>
        <v>Overall</v>
      </c>
      <c r="F27" s="269">
        <f>$C$22</f>
        <v>2010</v>
      </c>
      <c r="G27" s="56" t="str">
        <f>IF(ISBLANK(HLOOKUP($C$23,Lists!$B$1:$I$13,2,FALSE)),"",HLOOKUP($C$23,Lists!$B$1:$I$13,2,FALSE))</f>
        <v>Male</v>
      </c>
      <c r="H27" s="72">
        <f ca="1">IF('Count Tab'!H27="","",IF('Count Tab'!H27=0,0,SUM('Count Tab'!H27/'Count Tab'!H$39)))</f>
        <v>0.25612848689771767</v>
      </c>
      <c r="I27" s="72">
        <f ca="1">IF('Count Tab'!I27="","",IF('Count Tab'!I27=0,0,SUM('Count Tab'!I27/'Count Tab'!I$39)))</f>
        <v>0.35310668229777259</v>
      </c>
      <c r="J27" s="72">
        <f ca="1">IF('Count Tab'!J27="","",IF('Count Tab'!J27=0,0,SUM('Count Tab'!J27/'Count Tab'!J$39)))</f>
        <v>0.25127722189523249</v>
      </c>
      <c r="K27" s="72">
        <f ca="1">IF('Count Tab'!K27="","",IF('Count Tab'!K27=0,0,SUM('Count Tab'!K27/'Count Tab'!K$39)))</f>
        <v>0.34930963339152515</v>
      </c>
      <c r="L27" s="72">
        <f ca="1">IF('Count Tab'!L27="","",IF('Count Tab'!L27=0,0,SUM('Count Tab'!L27/'Count Tab'!L$39)))</f>
        <v>0.41199606686332352</v>
      </c>
      <c r="M27" s="72">
        <f ca="1">IF('Count Tab'!M27="","",IF('Count Tab'!M27=0,0,SUM('Count Tab'!M27/'Count Tab'!M$39)))</f>
        <v>0.33137485311398357</v>
      </c>
      <c r="N27" s="72">
        <f ca="1">IF('Count Tab'!N27="","",IF('Count Tab'!N27=0,0,SUM('Count Tab'!N27/'Count Tab'!N$39)))</f>
        <v>0.36151603498542273</v>
      </c>
      <c r="O27" s="72">
        <f ca="1">IF('Count Tab'!O27="","",IF('Count Tab'!O27=0,0,SUM('Count Tab'!O27/'Count Tab'!O$39)))</f>
        <v>0.27017140837603815</v>
      </c>
      <c r="P27" s="64"/>
      <c r="Q27" s="60"/>
      <c r="R27" s="60"/>
    </row>
    <row r="28" spans="2:18" x14ac:dyDescent="0.25">
      <c r="B28" s="16"/>
      <c r="C28" s="13"/>
      <c r="D28" s="9"/>
      <c r="E28" s="267"/>
      <c r="F28" s="269"/>
      <c r="G28" s="36" t="str">
        <f>IF(ISBLANK(HLOOKUP($C$23,Lists!$B$1:$I$13,3,FALSE)),"",HLOOKUP($C$23,Lists!$B$1:$I$13,3,FALSE))</f>
        <v>Female</v>
      </c>
      <c r="H28" s="72">
        <f ca="1">IF('Count Tab'!H28="","",IF('Count Tab'!H28=0,0,SUM('Count Tab'!H28/'Count Tab'!H$39)))</f>
        <v>0.74387151310228228</v>
      </c>
      <c r="I28" s="72">
        <f ca="1">IF('Count Tab'!I28="","",IF('Count Tab'!I28=0,0,SUM('Count Tab'!I28/'Count Tab'!I$39)))</f>
        <v>0.64689331770222747</v>
      </c>
      <c r="J28" s="72">
        <f ca="1">IF('Count Tab'!J28="","",IF('Count Tab'!J28=0,0,SUM('Count Tab'!J28/'Count Tab'!J$39)))</f>
        <v>0.74872277810476751</v>
      </c>
      <c r="K28" s="72">
        <f ca="1">IF('Count Tab'!K28="","",IF('Count Tab'!K28=0,0,SUM('Count Tab'!K28/'Count Tab'!K$39)))</f>
        <v>0.65069036660847479</v>
      </c>
      <c r="L28" s="72">
        <f ca="1">IF('Count Tab'!L28="","",IF('Count Tab'!L28=0,0,SUM('Count Tab'!L28/'Count Tab'!L$39)))</f>
        <v>0.58800393313667654</v>
      </c>
      <c r="M28" s="72">
        <f ca="1">IF('Count Tab'!M28="","",IF('Count Tab'!M28=0,0,SUM('Count Tab'!M28/'Count Tab'!M$39)))</f>
        <v>0.66862514688601649</v>
      </c>
      <c r="N28" s="72">
        <f ca="1">IF('Count Tab'!N28="","",IF('Count Tab'!N28=0,0,SUM('Count Tab'!N28/'Count Tab'!N$39)))</f>
        <v>0.63848396501457727</v>
      </c>
      <c r="O28" s="72">
        <f ca="1">IF('Count Tab'!O28="","",IF('Count Tab'!O28=0,0,SUM('Count Tab'!O28/'Count Tab'!O$39)))</f>
        <v>0.72982859162396185</v>
      </c>
      <c r="P28" s="64"/>
      <c r="Q28" s="60"/>
      <c r="R28" s="60"/>
    </row>
    <row r="29" spans="2:18" x14ac:dyDescent="0.25">
      <c r="B29" s="16"/>
      <c r="C29" s="13"/>
      <c r="D29" s="9"/>
      <c r="E29" s="267"/>
      <c r="F29" s="269"/>
      <c r="G29" s="36" t="str">
        <f>IF(ISBLANK(HLOOKUP($C$23,Lists!$B$1:$I$13,4,FALSE)),"",HLOOKUP($C$23,Lists!$B$1:$I$13,4,FALSE))</f>
        <v/>
      </c>
      <c r="H29" s="72" t="str">
        <f ca="1">IF('Count Tab'!H29="","",IF('Count Tab'!H29=0,0,SUM('Count Tab'!H29/'Count Tab'!H$39)))</f>
        <v/>
      </c>
      <c r="I29" s="72" t="str">
        <f ca="1">IF('Count Tab'!I29="","",IF('Count Tab'!I29=0,0,SUM('Count Tab'!I29/'Count Tab'!I$39)))</f>
        <v/>
      </c>
      <c r="J29" s="72" t="str">
        <f ca="1">IF('Count Tab'!J29="","",IF('Count Tab'!J29=0,0,SUM('Count Tab'!J29/'Count Tab'!J$39)))</f>
        <v/>
      </c>
      <c r="K29" s="72" t="str">
        <f ca="1">IF('Count Tab'!K29="","",IF('Count Tab'!K29=0,0,SUM('Count Tab'!K29/'Count Tab'!K$39)))</f>
        <v/>
      </c>
      <c r="L29" s="72" t="str">
        <f ca="1">IF('Count Tab'!L29="","",IF('Count Tab'!L29=0,0,SUM('Count Tab'!L29/'Count Tab'!L$39)))</f>
        <v/>
      </c>
      <c r="M29" s="72" t="str">
        <f ca="1">IF('Count Tab'!M29="","",IF('Count Tab'!M29=0,0,SUM('Count Tab'!M29/'Count Tab'!M$39)))</f>
        <v/>
      </c>
      <c r="N29" s="72" t="str">
        <f ca="1">IF('Count Tab'!N29="","",IF('Count Tab'!N29=0,0,SUM('Count Tab'!N29/'Count Tab'!N$39)))</f>
        <v/>
      </c>
      <c r="O29" s="72" t="str">
        <f ca="1">IF('Count Tab'!O29="","",IF('Count Tab'!O29=0,0,SUM('Count Tab'!O29/'Count Tab'!O$39)))</f>
        <v/>
      </c>
      <c r="P29" s="64"/>
      <c r="Q29" s="60"/>
      <c r="R29" s="60"/>
    </row>
    <row r="30" spans="2:18" x14ac:dyDescent="0.25">
      <c r="B30" s="16"/>
      <c r="C30" s="13"/>
      <c r="D30" s="11"/>
      <c r="E30" s="267"/>
      <c r="F30" s="269"/>
      <c r="G30" s="36" t="str">
        <f>IF(ISBLANK(HLOOKUP($C$23,Lists!$B$1:$I$13,5,FALSE)),"",HLOOKUP($C$23,Lists!$B$1:$I$13,5,FALSE))</f>
        <v/>
      </c>
      <c r="H30" s="72" t="str">
        <f ca="1">IF('Count Tab'!H30="","",IF('Count Tab'!H30=0,0,SUM('Count Tab'!H30/'Count Tab'!H$39)))</f>
        <v/>
      </c>
      <c r="I30" s="72" t="str">
        <f ca="1">IF('Count Tab'!I30="","",IF('Count Tab'!I30=0,0,SUM('Count Tab'!I30/'Count Tab'!I$39)))</f>
        <v/>
      </c>
      <c r="J30" s="72" t="str">
        <f ca="1">IF('Count Tab'!J30="","",IF('Count Tab'!J30=0,0,SUM('Count Tab'!J30/'Count Tab'!J$39)))</f>
        <v/>
      </c>
      <c r="K30" s="72" t="str">
        <f ca="1">IF('Count Tab'!K30="","",IF('Count Tab'!K30=0,0,SUM('Count Tab'!K30/'Count Tab'!K$39)))</f>
        <v/>
      </c>
      <c r="L30" s="72" t="str">
        <f ca="1">IF('Count Tab'!L30="","",IF('Count Tab'!L30=0,0,SUM('Count Tab'!L30/'Count Tab'!L$39)))</f>
        <v/>
      </c>
      <c r="M30" s="72" t="str">
        <f ca="1">IF('Count Tab'!M30="","",IF('Count Tab'!M30=0,0,SUM('Count Tab'!M30/'Count Tab'!M$39)))</f>
        <v/>
      </c>
      <c r="N30" s="72" t="str">
        <f ca="1">IF('Count Tab'!N30="","",IF('Count Tab'!N30=0,0,SUM('Count Tab'!N30/'Count Tab'!N$39)))</f>
        <v/>
      </c>
      <c r="O30" s="72" t="str">
        <f ca="1">IF('Count Tab'!O30="","",IF('Count Tab'!O30=0,0,SUM('Count Tab'!O30/'Count Tab'!O$39)))</f>
        <v/>
      </c>
      <c r="P30" s="64"/>
      <c r="Q30" s="60"/>
      <c r="R30" s="60"/>
    </row>
    <row r="31" spans="2:18" x14ac:dyDescent="0.25">
      <c r="B31" s="16"/>
      <c r="C31" s="13"/>
      <c r="D31" s="11"/>
      <c r="E31" s="267"/>
      <c r="F31" s="269"/>
      <c r="G31" s="36" t="str">
        <f>IF(ISBLANK(HLOOKUP($C$23,Lists!$B$1:$I$13,6,FALSE)),"",HLOOKUP($C$23,Lists!$B$1:$I$13,6,FALSE))</f>
        <v/>
      </c>
      <c r="H31" s="72" t="str">
        <f ca="1">IF('Count Tab'!H31="","",IF('Count Tab'!H31=0,0,SUM('Count Tab'!H31/'Count Tab'!H$39)))</f>
        <v/>
      </c>
      <c r="I31" s="72" t="str">
        <f ca="1">IF('Count Tab'!I31="","",IF('Count Tab'!I31=0,0,SUM('Count Tab'!I31/'Count Tab'!I$39)))</f>
        <v/>
      </c>
      <c r="J31" s="72" t="str">
        <f ca="1">IF('Count Tab'!J31="","",IF('Count Tab'!J31=0,0,SUM('Count Tab'!J31/'Count Tab'!J$39)))</f>
        <v/>
      </c>
      <c r="K31" s="72" t="str">
        <f ca="1">IF('Count Tab'!K31="","",IF('Count Tab'!K31=0,0,SUM('Count Tab'!K31/'Count Tab'!K$39)))</f>
        <v/>
      </c>
      <c r="L31" s="72" t="str">
        <f ca="1">IF('Count Tab'!L31="","",IF('Count Tab'!L31=0,0,SUM('Count Tab'!L31/'Count Tab'!L$39)))</f>
        <v/>
      </c>
      <c r="M31" s="72" t="str">
        <f ca="1">IF('Count Tab'!M31="","",IF('Count Tab'!M31=0,0,SUM('Count Tab'!M31/'Count Tab'!M$39)))</f>
        <v/>
      </c>
      <c r="N31" s="72" t="str">
        <f ca="1">IF('Count Tab'!N31="","",IF('Count Tab'!N31=0,0,SUM('Count Tab'!N31/'Count Tab'!N$39)))</f>
        <v/>
      </c>
      <c r="O31" s="72" t="str">
        <f ca="1">IF('Count Tab'!O31="","",IF('Count Tab'!O31=0,0,SUM('Count Tab'!O31/'Count Tab'!O$39)))</f>
        <v/>
      </c>
      <c r="P31" s="64"/>
      <c r="Q31" s="60"/>
      <c r="R31" s="60"/>
    </row>
    <row r="32" spans="2:18" x14ac:dyDescent="0.25">
      <c r="B32" s="16"/>
      <c r="C32" s="13"/>
      <c r="D32" s="11"/>
      <c r="E32" s="267"/>
      <c r="F32" s="269"/>
      <c r="G32" s="36" t="str">
        <f>IF(ISBLANK(HLOOKUP($C$23,Lists!$B$1:$I$13,7,FALSE)),"",HLOOKUP($C$23,Lists!$B$1:$I$13,7,FALSE))</f>
        <v/>
      </c>
      <c r="H32" s="72" t="str">
        <f ca="1">IF('Count Tab'!H32="","",IF('Count Tab'!H32=0,0,SUM('Count Tab'!H32/'Count Tab'!H$39)))</f>
        <v/>
      </c>
      <c r="I32" s="72" t="str">
        <f ca="1">IF('Count Tab'!I32="","",IF('Count Tab'!I32=0,0,SUM('Count Tab'!I32/'Count Tab'!I$39)))</f>
        <v/>
      </c>
      <c r="J32" s="72" t="str">
        <f ca="1">IF('Count Tab'!J32="","",IF('Count Tab'!J32=0,0,SUM('Count Tab'!J32/'Count Tab'!J$39)))</f>
        <v/>
      </c>
      <c r="K32" s="72" t="str">
        <f ca="1">IF('Count Tab'!K32="","",IF('Count Tab'!K32=0,0,SUM('Count Tab'!K32/'Count Tab'!K$39)))</f>
        <v/>
      </c>
      <c r="L32" s="72" t="str">
        <f ca="1">IF('Count Tab'!L32="","",IF('Count Tab'!L32=0,0,SUM('Count Tab'!L32/'Count Tab'!L$39)))</f>
        <v/>
      </c>
      <c r="M32" s="72" t="str">
        <f ca="1">IF('Count Tab'!M32="","",IF('Count Tab'!M32=0,0,SUM('Count Tab'!M32/'Count Tab'!M$39)))</f>
        <v/>
      </c>
      <c r="N32" s="72" t="str">
        <f ca="1">IF('Count Tab'!N32="","",IF('Count Tab'!N32=0,0,SUM('Count Tab'!N32/'Count Tab'!N$39)))</f>
        <v/>
      </c>
      <c r="O32" s="72" t="str">
        <f ca="1">IF('Count Tab'!O32="","",IF('Count Tab'!O32=0,0,SUM('Count Tab'!O32/'Count Tab'!O$39)))</f>
        <v/>
      </c>
      <c r="P32" s="64"/>
      <c r="Q32" s="60"/>
      <c r="R32" s="60"/>
    </row>
    <row r="33" spans="2:20" ht="27.95" customHeight="1" x14ac:dyDescent="0.25">
      <c r="B33" s="16"/>
      <c r="C33" s="13"/>
      <c r="D33" s="11"/>
      <c r="E33" s="267"/>
      <c r="F33" s="269"/>
      <c r="G33" s="36" t="str">
        <f>IF(ISBLANK(HLOOKUP($C$23,Lists!$B$1:$I$13,8,FALSE)),"",HLOOKUP($C$23,Lists!$B$1:$I$13,8,FALSE))</f>
        <v/>
      </c>
      <c r="H33" s="72" t="str">
        <f ca="1">IF('Count Tab'!H33="","",IF('Count Tab'!H33=0,0,SUM('Count Tab'!H33/'Count Tab'!H$39)))</f>
        <v/>
      </c>
      <c r="I33" s="72" t="str">
        <f ca="1">IF('Count Tab'!I33="","",IF('Count Tab'!I33=0,0,SUM('Count Tab'!I33/'Count Tab'!I$39)))</f>
        <v/>
      </c>
      <c r="J33" s="72" t="str">
        <f ca="1">IF('Count Tab'!J33="","",IF('Count Tab'!J33=0,0,SUM('Count Tab'!J33/'Count Tab'!J$39)))</f>
        <v/>
      </c>
      <c r="K33" s="72" t="str">
        <f ca="1">IF('Count Tab'!K33="","",IF('Count Tab'!K33=0,0,SUM('Count Tab'!K33/'Count Tab'!K$39)))</f>
        <v/>
      </c>
      <c r="L33" s="72" t="str">
        <f ca="1">IF('Count Tab'!L33="","",IF('Count Tab'!L33=0,0,SUM('Count Tab'!L33/'Count Tab'!L$39)))</f>
        <v/>
      </c>
      <c r="M33" s="72" t="str">
        <f ca="1">IF('Count Tab'!M33="","",IF('Count Tab'!M33=0,0,SUM('Count Tab'!M33/'Count Tab'!M$39)))</f>
        <v/>
      </c>
      <c r="N33" s="72" t="str">
        <f ca="1">IF('Count Tab'!N33="","",IF('Count Tab'!N33=0,0,SUM('Count Tab'!N33/'Count Tab'!N$39)))</f>
        <v/>
      </c>
      <c r="O33" s="72" t="str">
        <f ca="1">IF('Count Tab'!O33="","",IF('Count Tab'!O33=0,0,SUM('Count Tab'!O33/'Count Tab'!O$39)))</f>
        <v/>
      </c>
      <c r="P33" s="64"/>
      <c r="Q33" s="60"/>
      <c r="R33" s="60"/>
    </row>
    <row r="34" spans="2:20" x14ac:dyDescent="0.25">
      <c r="B34" s="16"/>
      <c r="C34" s="13"/>
      <c r="D34" s="11"/>
      <c r="E34" s="267"/>
      <c r="F34" s="269"/>
      <c r="G34" s="37" t="str">
        <f>IF(ISBLANK(HLOOKUP($C$23,Lists!$B$1:$I$13,9,FALSE)),"",HLOOKUP($C$23,Lists!$B$1:$I$13,9,FALSE))</f>
        <v/>
      </c>
      <c r="H34" s="72" t="str">
        <f ca="1">IF('Count Tab'!H34="","",IF('Count Tab'!H34=0,0,SUM('Count Tab'!H34/'Count Tab'!H$39)))</f>
        <v/>
      </c>
      <c r="I34" s="72" t="str">
        <f ca="1">IF('Count Tab'!I34="","",IF('Count Tab'!I34=0,0,SUM('Count Tab'!I34/'Count Tab'!I$39)))</f>
        <v/>
      </c>
      <c r="J34" s="72" t="str">
        <f ca="1">IF('Count Tab'!J34="","",IF('Count Tab'!J34=0,0,SUM('Count Tab'!J34/'Count Tab'!J$39)))</f>
        <v/>
      </c>
      <c r="K34" s="72" t="str">
        <f ca="1">IF('Count Tab'!K34="","",IF('Count Tab'!K34=0,0,SUM('Count Tab'!K34/'Count Tab'!K$39)))</f>
        <v/>
      </c>
      <c r="L34" s="72" t="str">
        <f ca="1">IF('Count Tab'!L34="","",IF('Count Tab'!L34=0,0,SUM('Count Tab'!L34/'Count Tab'!L$39)))</f>
        <v/>
      </c>
      <c r="M34" s="72" t="str">
        <f ca="1">IF('Count Tab'!M34="","",IF('Count Tab'!M34=0,0,SUM('Count Tab'!M34/'Count Tab'!M$39)))</f>
        <v/>
      </c>
      <c r="N34" s="72" t="str">
        <f ca="1">IF('Count Tab'!N34="","",IF('Count Tab'!N34=0,0,SUM('Count Tab'!N34/'Count Tab'!N$39)))</f>
        <v/>
      </c>
      <c r="O34" s="72" t="str">
        <f ca="1">IF('Count Tab'!O34="","",IF('Count Tab'!O34=0,0,SUM('Count Tab'!O34/'Count Tab'!O$39)))</f>
        <v/>
      </c>
      <c r="P34" s="64"/>
      <c r="Q34" s="60"/>
      <c r="R34" s="60"/>
    </row>
    <row r="35" spans="2:20" ht="15.75" customHeight="1" x14ac:dyDescent="0.25">
      <c r="B35" s="16"/>
      <c r="C35" s="13"/>
      <c r="D35" s="11"/>
      <c r="E35" s="267"/>
      <c r="F35" s="269"/>
      <c r="G35" s="37" t="str">
        <f>IF(ISBLANK(HLOOKUP($C$23,Lists!$B$1:$I$13,10,FALSE)),"",HLOOKUP($C$23,Lists!$B$1:$I$13,10,FALSE))</f>
        <v/>
      </c>
      <c r="H35" s="72" t="str">
        <f ca="1">IF('Count Tab'!H35="","",IF('Count Tab'!H35=0,0,SUM('Count Tab'!H35/'Count Tab'!H$39)))</f>
        <v/>
      </c>
      <c r="I35" s="72" t="str">
        <f ca="1">IF('Count Tab'!I35="","",IF('Count Tab'!I35=0,0,SUM('Count Tab'!I35/'Count Tab'!I$39)))</f>
        <v/>
      </c>
      <c r="J35" s="72" t="str">
        <f ca="1">IF('Count Tab'!J35="","",IF('Count Tab'!J35=0,0,SUM('Count Tab'!J35/'Count Tab'!J$39)))</f>
        <v/>
      </c>
      <c r="K35" s="72" t="str">
        <f ca="1">IF('Count Tab'!K35="","",IF('Count Tab'!K35=0,0,SUM('Count Tab'!K35/'Count Tab'!K$39)))</f>
        <v/>
      </c>
      <c r="L35" s="72" t="str">
        <f ca="1">IF('Count Tab'!L35="","",IF('Count Tab'!L35=0,0,SUM('Count Tab'!L35/'Count Tab'!L$39)))</f>
        <v/>
      </c>
      <c r="M35" s="72" t="str">
        <f ca="1">IF('Count Tab'!M35="","",IF('Count Tab'!M35=0,0,SUM('Count Tab'!M35/'Count Tab'!M$39)))</f>
        <v/>
      </c>
      <c r="N35" s="72" t="str">
        <f ca="1">IF('Count Tab'!N35="","",IF('Count Tab'!N35=0,0,SUM('Count Tab'!N35/'Count Tab'!N$39)))</f>
        <v/>
      </c>
      <c r="O35" s="72" t="str">
        <f ca="1">IF('Count Tab'!O35="","",IF('Count Tab'!O35=0,0,SUM('Count Tab'!O35/'Count Tab'!O$39)))</f>
        <v/>
      </c>
      <c r="P35" s="64"/>
      <c r="Q35" s="60"/>
      <c r="R35" s="60"/>
    </row>
    <row r="36" spans="2:20" ht="15.75" customHeight="1" x14ac:dyDescent="0.25">
      <c r="B36" s="16"/>
      <c r="C36" s="11"/>
      <c r="D36" s="11"/>
      <c r="E36" s="267"/>
      <c r="F36" s="269"/>
      <c r="G36" s="37" t="str">
        <f>IF(ISBLANK(HLOOKUP($C$23,Lists!$B$1:$I$13,11,FALSE)),"",HLOOKUP($C$23,Lists!$B$1:$I$13,11,FALSE))</f>
        <v/>
      </c>
      <c r="H36" s="72" t="str">
        <f ca="1">IF('Count Tab'!H36="","",IF('Count Tab'!H36=0,0,SUM('Count Tab'!H36/'Count Tab'!H$39)))</f>
        <v/>
      </c>
      <c r="I36" s="72" t="str">
        <f ca="1">IF('Count Tab'!I36="","",IF('Count Tab'!I36=0,0,SUM('Count Tab'!I36/'Count Tab'!I$39)))</f>
        <v/>
      </c>
      <c r="J36" s="72" t="str">
        <f ca="1">IF('Count Tab'!J36="","",IF('Count Tab'!J36=0,0,SUM('Count Tab'!J36/'Count Tab'!J$39)))</f>
        <v/>
      </c>
      <c r="K36" s="72" t="str">
        <f ca="1">IF('Count Tab'!K36="","",IF('Count Tab'!K36=0,0,SUM('Count Tab'!K36/'Count Tab'!K$39)))</f>
        <v/>
      </c>
      <c r="L36" s="72" t="str">
        <f ca="1">IF('Count Tab'!L36="","",IF('Count Tab'!L36=0,0,SUM('Count Tab'!L36/'Count Tab'!L$39)))</f>
        <v/>
      </c>
      <c r="M36" s="72" t="str">
        <f ca="1">IF('Count Tab'!M36="","",IF('Count Tab'!M36=0,0,SUM('Count Tab'!M36/'Count Tab'!M$39)))</f>
        <v/>
      </c>
      <c r="N36" s="72" t="str">
        <f ca="1">IF('Count Tab'!N36="","",IF('Count Tab'!N36=0,0,SUM('Count Tab'!N36/'Count Tab'!N$39)))</f>
        <v/>
      </c>
      <c r="O36" s="72" t="str">
        <f ca="1">IF('Count Tab'!O36="","",IF('Count Tab'!O36=0,0,SUM('Count Tab'!O36/'Count Tab'!O$39)))</f>
        <v/>
      </c>
      <c r="P36" s="64"/>
      <c r="Q36" s="60"/>
      <c r="R36" s="60"/>
    </row>
    <row r="37" spans="2:20" ht="15.75" customHeight="1" x14ac:dyDescent="0.25">
      <c r="B37" s="16"/>
      <c r="C37" s="11"/>
      <c r="D37" s="11"/>
      <c r="E37" s="267"/>
      <c r="F37" s="269"/>
      <c r="G37" s="37" t="str">
        <f>IF(ISBLANK(HLOOKUP($C$23,Lists!$B$1:$I$13,12,FALSE)),"",HLOOKUP($C$23,Lists!$B$1:$I$13,12,FALSE))</f>
        <v/>
      </c>
      <c r="H37" s="72" t="str">
        <f ca="1">IF('Count Tab'!H37="","",IF('Count Tab'!H37=0,0,SUM('Count Tab'!H37/'Count Tab'!H$39)))</f>
        <v/>
      </c>
      <c r="I37" s="72" t="str">
        <f ca="1">IF('Count Tab'!I37="","",IF('Count Tab'!I37=0,0,SUM('Count Tab'!I37/'Count Tab'!I$39)))</f>
        <v/>
      </c>
      <c r="J37" s="72" t="str">
        <f ca="1">IF('Count Tab'!J37="","",IF('Count Tab'!J37=0,0,SUM('Count Tab'!J37/'Count Tab'!J$39)))</f>
        <v/>
      </c>
      <c r="K37" s="72" t="str">
        <f ca="1">IF('Count Tab'!K37="","",IF('Count Tab'!K37=0,0,SUM('Count Tab'!K37/'Count Tab'!K$39)))</f>
        <v/>
      </c>
      <c r="L37" s="72" t="str">
        <f ca="1">IF('Count Tab'!L37="","",IF('Count Tab'!L37=0,0,SUM('Count Tab'!L37/'Count Tab'!L$39)))</f>
        <v/>
      </c>
      <c r="M37" s="72" t="str">
        <f ca="1">IF('Count Tab'!M37="","",IF('Count Tab'!M37=0,0,SUM('Count Tab'!M37/'Count Tab'!M$39)))</f>
        <v/>
      </c>
      <c r="N37" s="72" t="str">
        <f ca="1">IF('Count Tab'!N37="","",IF('Count Tab'!N37=0,0,SUM('Count Tab'!N37/'Count Tab'!N$39)))</f>
        <v/>
      </c>
      <c r="O37" s="72" t="str">
        <f ca="1">IF('Count Tab'!O37="","",IF('Count Tab'!O37=0,0,SUM('Count Tab'!O37/'Count Tab'!O$39)))</f>
        <v/>
      </c>
      <c r="P37" s="64"/>
      <c r="Q37" s="60"/>
      <c r="R37" s="60"/>
    </row>
    <row r="38" spans="2:20" ht="15.75" customHeight="1" thickBot="1" x14ac:dyDescent="0.3">
      <c r="B38" s="16"/>
      <c r="C38" s="11"/>
      <c r="D38" s="11"/>
      <c r="E38" s="267"/>
      <c r="F38" s="269"/>
      <c r="G38" s="59" t="str">
        <f>IF(ISBLANK(HLOOKUP($C$23,Lists!$B$1:$I$13,13,FALSE)),"",HLOOKUP($C$23,Lists!$B$1:$I$13,13,FALSE))</f>
        <v/>
      </c>
      <c r="H38" s="72" t="str">
        <f ca="1">IF('Count Tab'!H38="","",IF('Count Tab'!H38=0,0,SUM('Count Tab'!H38/'Count Tab'!H$39)))</f>
        <v/>
      </c>
      <c r="I38" s="72" t="str">
        <f ca="1">IF('Count Tab'!I38="","",IF('Count Tab'!I38=0,0,SUM('Count Tab'!I38/'Count Tab'!I$39)))</f>
        <v/>
      </c>
      <c r="J38" s="72" t="str">
        <f ca="1">IF('Count Tab'!J38="","",IF('Count Tab'!J38=0,0,SUM('Count Tab'!J38/'Count Tab'!J$39)))</f>
        <v/>
      </c>
      <c r="K38" s="72" t="str">
        <f ca="1">IF('Count Tab'!K38="","",IF('Count Tab'!K38=0,0,SUM('Count Tab'!K38/'Count Tab'!K$39)))</f>
        <v/>
      </c>
      <c r="L38" s="72" t="str">
        <f ca="1">IF('Count Tab'!L38="","",IF('Count Tab'!L38=0,0,SUM('Count Tab'!L38/'Count Tab'!L$39)))</f>
        <v/>
      </c>
      <c r="M38" s="72" t="str">
        <f ca="1">IF('Count Tab'!M38="","",IF('Count Tab'!M38=0,0,SUM('Count Tab'!M38/'Count Tab'!M$39)))</f>
        <v/>
      </c>
      <c r="N38" s="72" t="str">
        <f ca="1">IF('Count Tab'!N38="","",IF('Count Tab'!N38=0,0,SUM('Count Tab'!N38/'Count Tab'!N$39)))</f>
        <v/>
      </c>
      <c r="O38" s="72" t="str">
        <f ca="1">IF('Count Tab'!O38="","",IF('Count Tab'!O38=0,0,SUM('Count Tab'!O38/'Count Tab'!O$39)))</f>
        <v/>
      </c>
      <c r="P38" s="64"/>
      <c r="Q38" s="60"/>
      <c r="R38" s="60"/>
    </row>
    <row r="39" spans="2:20" ht="15.75" customHeight="1" thickBot="1" x14ac:dyDescent="0.3">
      <c r="B39" s="16"/>
      <c r="C39" s="11"/>
      <c r="D39" s="11"/>
      <c r="E39" s="268"/>
      <c r="F39" s="270"/>
      <c r="G39" s="58" t="s">
        <v>106</v>
      </c>
      <c r="H39" s="74">
        <f t="shared" ref="H39:O39" ca="1" si="2">SUM(H27:H38)</f>
        <v>1</v>
      </c>
      <c r="I39" s="74">
        <f t="shared" ca="1" si="2"/>
        <v>1</v>
      </c>
      <c r="J39" s="74">
        <f ca="1">SUM(J27:J38)</f>
        <v>1</v>
      </c>
      <c r="K39" s="74">
        <f t="shared" ca="1" si="2"/>
        <v>1</v>
      </c>
      <c r="L39" s="74">
        <f t="shared" ca="1" si="2"/>
        <v>1</v>
      </c>
      <c r="M39" s="74">
        <f t="shared" ca="1" si="2"/>
        <v>1</v>
      </c>
      <c r="N39" s="74">
        <f t="shared" ca="1" si="2"/>
        <v>1</v>
      </c>
      <c r="O39" s="75">
        <f t="shared" ca="1" si="2"/>
        <v>1</v>
      </c>
      <c r="P39" s="17"/>
      <c r="Q39" s="60"/>
      <c r="R39" s="60"/>
    </row>
    <row r="40" spans="2:20" x14ac:dyDescent="0.25">
      <c r="B40" s="16"/>
      <c r="C40" s="11"/>
      <c r="D40" s="11"/>
      <c r="E40" s="11"/>
      <c r="F40" s="11"/>
      <c r="G40" s="11"/>
      <c r="H40" s="11"/>
      <c r="I40" s="11"/>
      <c r="J40" s="11"/>
      <c r="K40" s="10"/>
      <c r="L40" s="10"/>
      <c r="M40" s="10"/>
      <c r="N40" s="11"/>
      <c r="O40" s="11"/>
      <c r="P40" s="17"/>
      <c r="Q40" s="60"/>
      <c r="R40" s="60"/>
    </row>
    <row r="41" spans="2:20" ht="15.75" thickBot="1" x14ac:dyDescent="0.3"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3"/>
      <c r="Q41" s="60"/>
      <c r="R41" s="60"/>
    </row>
    <row r="42" spans="2:20" hidden="1" x14ac:dyDescent="0.25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7"/>
    </row>
    <row r="43" spans="2:20" hidden="1" x14ac:dyDescent="0.25">
      <c r="B43" s="11"/>
      <c r="C43" s="11"/>
      <c r="D43" s="11"/>
      <c r="E43" s="13">
        <v>2010</v>
      </c>
      <c r="F43" s="11">
        <v>2011</v>
      </c>
      <c r="G43" s="11">
        <v>2012</v>
      </c>
      <c r="H43" s="11">
        <v>2014</v>
      </c>
      <c r="I43" s="11">
        <v>2015</v>
      </c>
      <c r="J43" s="11">
        <v>2013</v>
      </c>
      <c r="K43" s="11"/>
      <c r="L43" s="11"/>
      <c r="M43" s="11"/>
      <c r="N43" s="11"/>
      <c r="O43" s="11"/>
      <c r="P43" s="11"/>
      <c r="Q43" s="11"/>
      <c r="R43" s="17"/>
    </row>
    <row r="44" spans="2:20" hidden="1" x14ac:dyDescent="0.25">
      <c r="B44" s="11"/>
      <c r="C44" s="11"/>
      <c r="D44" s="11"/>
      <c r="E44" s="13" t="str">
        <f ca="1">IF(AND($C$22=2010,O9=$O$39),"TRUE", "FALSE")</f>
        <v>TRUE</v>
      </c>
      <c r="F44" s="20" t="str">
        <f ca="1">IF(AND($C$22=2011,O10=$O$39),"TRUE", "FALSE")</f>
        <v>FALSE</v>
      </c>
      <c r="G44" s="20" t="str">
        <f ca="1">IF(AND($C$22=2012,O11=$O$39),"TRUE", "FALSE")</f>
        <v>FALSE</v>
      </c>
      <c r="H44" s="20" t="str">
        <f ca="1">IF(AND($C$22=2014,O13=$O$39),"TRUE", "FALSE")</f>
        <v>FALSE</v>
      </c>
      <c r="I44" s="20" t="str">
        <f ca="1">IF(AND($C$22=2015,O14=$O$39),"TRUE", "FALSE")</f>
        <v>FALSE</v>
      </c>
      <c r="J44" s="20" t="str">
        <f ca="1">IF(AND($C$22=2013,O12=$O$39),"TRUE", "FALSE")</f>
        <v>FALSE</v>
      </c>
      <c r="K44" s="11"/>
      <c r="L44" s="11"/>
      <c r="M44" s="11"/>
      <c r="N44" s="11"/>
      <c r="O44" s="11"/>
      <c r="P44" s="11"/>
      <c r="Q44" s="11"/>
      <c r="R44" s="17"/>
    </row>
    <row r="45" spans="2:20" hidden="1" x14ac:dyDescent="0.25">
      <c r="B45" s="11"/>
      <c r="C45" s="11"/>
      <c r="D45" s="11"/>
      <c r="E45" s="13"/>
      <c r="F45" s="11"/>
      <c r="G45" s="11"/>
      <c r="H45" s="11"/>
      <c r="I45" s="11"/>
      <c r="J45" s="11"/>
      <c r="K45" s="11"/>
      <c r="L45" s="11" t="str">
        <f ca="1">IF($C$22=2010,E44,IF($C$22=2011,F44,IF($C$22=2012,G44,IF($C$22=2013,J44,IF($C$22=2014,H44,IF($C$22=2015,I44,""))))))</f>
        <v>TRUE</v>
      </c>
      <c r="M45" s="11" t="str">
        <f ca="1">IF(AND($C$22=2010,$E$44="FALSE"),O9-O39,IF(AND($C$22=2011,$F$44="FALSE"),O10-O39,IF(AND($C$22=2012,$G$44="FALSE"),O11-O39,IF(AND($C$22=2013,$J$44="FALSE"),O12-O39,IF(AND($C$22=2014,$H$44="FALSE"),O13-O39,IF(AND($C$22=2015,$I$44="FALSE"),O14-O39,""))))))</f>
        <v/>
      </c>
      <c r="N45" s="11"/>
      <c r="O45" s="11"/>
      <c r="P45" s="11"/>
      <c r="Q45" s="11"/>
      <c r="R45" s="17"/>
    </row>
    <row r="46" spans="2:20" x14ac:dyDescent="0.2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9"/>
    </row>
    <row r="47" spans="2:20" x14ac:dyDescent="0.25"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9"/>
    </row>
    <row r="48" spans="2:20" x14ac:dyDescent="0.25"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9"/>
    </row>
    <row r="49" spans="2:20" x14ac:dyDescent="0.25"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9"/>
    </row>
    <row r="50" spans="2:20" x14ac:dyDescent="0.25"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9"/>
    </row>
    <row r="51" spans="2:20" x14ac:dyDescent="0.25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9"/>
    </row>
    <row r="52" spans="2:20" x14ac:dyDescent="0.25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</row>
    <row r="53" spans="2:20" x14ac:dyDescent="0.25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</row>
  </sheetData>
  <mergeCells count="7">
    <mergeCell ref="E27:E39"/>
    <mergeCell ref="F27:F39"/>
    <mergeCell ref="B2:F2"/>
    <mergeCell ref="E4:O4"/>
    <mergeCell ref="E5:F5"/>
    <mergeCell ref="E6:F14"/>
    <mergeCell ref="E25:O25"/>
  </mergeCells>
  <conditionalFormatting sqref="H7:J15 H27:O38 H6:N6 K7:N14">
    <cfRule type="cellIs" dxfId="37" priority="8" operator="equal">
      <formula>""</formula>
    </cfRule>
  </conditionalFormatting>
  <conditionalFormatting sqref="K15:O15">
    <cfRule type="cellIs" dxfId="36" priority="7" operator="equal">
      <formula>""</formula>
    </cfRule>
  </conditionalFormatting>
  <conditionalFormatting sqref="L45">
    <cfRule type="cellIs" dxfId="35" priority="4" operator="equal">
      <formula>"FALSE"</formula>
    </cfRule>
    <cfRule type="cellIs" dxfId="34" priority="5" operator="equal">
      <formula>"TRUE"</formula>
    </cfRule>
  </conditionalFormatting>
  <conditionalFormatting sqref="B36">
    <cfRule type="cellIs" dxfId="33" priority="1" operator="equal">
      <formula>"FALSE"</formula>
    </cfRule>
    <cfRule type="cellIs" dxfId="32" priority="2" operator="equal">
      <formula>"TRUE"</formula>
    </cfRule>
  </conditionalFormatting>
  <dataValidations count="2">
    <dataValidation type="list" showInputMessage="1" showErrorMessage="1" sqref="B11">
      <formula1>Contrast_List</formula1>
    </dataValidation>
    <dataValidation showInputMessage="1" showErrorMessage="1" sqref="E27 E6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zoomScaleNormal="100" workbookViewId="0">
      <selection activeCell="D9" sqref="D9"/>
    </sheetView>
  </sheetViews>
  <sheetFormatPr defaultRowHeight="15" x14ac:dyDescent="0.25"/>
  <cols>
    <col min="1" max="1" width="9.140625" style="104"/>
    <col min="2" max="2" width="8.140625" style="104" customWidth="1"/>
    <col min="3" max="3" width="22" style="104" customWidth="1"/>
    <col min="4" max="4" width="31.28515625" style="104" bestFit="1" customWidth="1"/>
    <col min="5" max="5" width="7.85546875" style="104" customWidth="1"/>
    <col min="6" max="16384" width="9.140625" style="104"/>
  </cols>
  <sheetData>
    <row r="1" spans="1:15" ht="15.75" thickBot="1" x14ac:dyDescent="0.3"/>
    <row r="2" spans="1:15" hidden="1" x14ac:dyDescent="0.25">
      <c r="B2" s="207" t="s">
        <v>113</v>
      </c>
    </row>
    <row r="3" spans="1:15" ht="15.75" hidden="1" x14ac:dyDescent="0.25">
      <c r="A3" s="104">
        <v>1</v>
      </c>
      <c r="B3" s="208" t="str">
        <f>IF(D9="Overall", C8&amp;" - Count of "&amp;D10&amp;"s and "&amp;D11&amp;"s Over All Primary Positions from FY2006-07 to FY2014-15", C8&amp;" - Count of "&amp;D10&amp;"s and "&amp;D11&amp;"s for Individuals in the Primary Position of "&amp;D9&amp;" from FY2006-07 to FY2014-15")</f>
        <v>Figure 1 - Count of Stayers and Movers Over All Primary Positions from FY2006-07 to FY2014-15</v>
      </c>
    </row>
    <row r="4" spans="1:15" ht="15.75" hidden="1" x14ac:dyDescent="0.25">
      <c r="A4" s="104">
        <v>2</v>
      </c>
      <c r="B4" s="208" t="str">
        <f>IF(D26="Overall", C25&amp;" - "&amp;D28&amp;" Mobility Categories Over All Primary Positions from FY2006-07 to FY2014-15", C25&amp;" - "&amp;D28&amp;" Mobility Categories for Individuals in the Primary Position of "&amp;D26&amp;" from FY2006-07 to FY2014-15")</f>
        <v>Figure 2 - Male Mobility Categories Over All Primary Positions from FY2006-07 to FY2014-15</v>
      </c>
    </row>
    <row r="5" spans="1:15" ht="16.5" hidden="1" thickBot="1" x14ac:dyDescent="0.3">
      <c r="A5" s="104">
        <v>3</v>
      </c>
      <c r="B5" s="208" t="str">
        <f>IF(D48="Overall", C47&amp;" - Mobility Categories Over All Primary Positions from FY2006-07 to FY2014-15", C47&amp;" - Mobility Categories for Individuals in the Primary Position of "&amp;D48&amp;" from FY2006-07 to FY2014-15")</f>
        <v>Figure 3 - Mobility Categories Over All Primary Positions from FY2006-07 to FY2014-15</v>
      </c>
    </row>
    <row r="6" spans="1:15" ht="15.75" thickBot="1" x14ac:dyDescent="0.3">
      <c r="B6" s="255" t="s">
        <v>32796</v>
      </c>
      <c r="C6" s="256"/>
      <c r="D6" s="256"/>
      <c r="E6" s="257"/>
    </row>
    <row r="7" spans="1:15" ht="15.75" thickBot="1" x14ac:dyDescent="0.3">
      <c r="B7" s="209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6"/>
    </row>
    <row r="8" spans="1:15" ht="16.5" thickBot="1" x14ac:dyDescent="0.3">
      <c r="B8" s="116"/>
      <c r="C8" s="258" t="s">
        <v>114</v>
      </c>
      <c r="D8" s="259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x14ac:dyDescent="0.25">
      <c r="B9" s="116"/>
      <c r="C9" s="210" t="s">
        <v>156</v>
      </c>
      <c r="D9" s="204" t="s">
        <v>34</v>
      </c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1"/>
    </row>
    <row r="10" spans="1:15" x14ac:dyDescent="0.25">
      <c r="B10" s="116"/>
      <c r="C10" s="211" t="s">
        <v>130</v>
      </c>
      <c r="D10" s="205" t="s">
        <v>103</v>
      </c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</row>
    <row r="11" spans="1:15" ht="15.75" thickBot="1" x14ac:dyDescent="0.3">
      <c r="B11" s="116"/>
      <c r="C11" s="212" t="s">
        <v>131</v>
      </c>
      <c r="D11" s="206" t="s">
        <v>105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1"/>
    </row>
    <row r="12" spans="1:15" hidden="1" x14ac:dyDescent="0.25">
      <c r="B12" s="213" t="s">
        <v>115</v>
      </c>
      <c r="C12" s="214" t="s">
        <v>34</v>
      </c>
      <c r="D12" s="214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1"/>
    </row>
    <row r="13" spans="1:15" x14ac:dyDescent="0.25">
      <c r="B13" s="116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x14ac:dyDescent="0.25">
      <c r="B14" s="116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1"/>
    </row>
    <row r="15" spans="1:15" x14ac:dyDescent="0.25">
      <c r="B15" s="116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1"/>
    </row>
    <row r="16" spans="1:15" x14ac:dyDescent="0.25">
      <c r="B16" s="116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1"/>
    </row>
    <row r="17" spans="2:15" x14ac:dyDescent="0.25">
      <c r="B17" s="116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1"/>
    </row>
    <row r="18" spans="2:15" x14ac:dyDescent="0.25">
      <c r="B18" s="116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2:15" x14ac:dyDescent="0.25">
      <c r="B19" s="116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1"/>
    </row>
    <row r="20" spans="2:15" x14ac:dyDescent="0.25">
      <c r="B20" s="116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1"/>
    </row>
    <row r="21" spans="2:15" x14ac:dyDescent="0.25">
      <c r="B21" s="116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1"/>
    </row>
    <row r="22" spans="2:15" ht="15.75" thickBot="1" x14ac:dyDescent="0.3">
      <c r="B22" s="196"/>
      <c r="C22" s="197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8"/>
    </row>
    <row r="23" spans="2:15" ht="15.75" thickBot="1" x14ac:dyDescent="0.3"/>
    <row r="24" spans="2:15" ht="15.75" thickBot="1" x14ac:dyDescent="0.3">
      <c r="B24" s="209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6"/>
    </row>
    <row r="25" spans="2:15" ht="16.5" thickBot="1" x14ac:dyDescent="0.3">
      <c r="B25" s="116"/>
      <c r="C25" s="258" t="s">
        <v>116</v>
      </c>
      <c r="D25" s="259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1"/>
    </row>
    <row r="26" spans="2:15" x14ac:dyDescent="0.25">
      <c r="B26" s="116"/>
      <c r="C26" s="210" t="s">
        <v>117</v>
      </c>
      <c r="D26" s="204" t="s">
        <v>34</v>
      </c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1"/>
    </row>
    <row r="27" spans="2:15" x14ac:dyDescent="0.25">
      <c r="B27" s="116"/>
      <c r="C27" s="211" t="s">
        <v>155</v>
      </c>
      <c r="D27" s="205" t="s">
        <v>133</v>
      </c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1"/>
    </row>
    <row r="28" spans="2:15" ht="15.75" thickBot="1" x14ac:dyDescent="0.3">
      <c r="B28" s="116"/>
      <c r="C28" s="212" t="s">
        <v>118</v>
      </c>
      <c r="D28" s="206" t="s">
        <v>81</v>
      </c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1"/>
    </row>
    <row r="29" spans="2:15" x14ac:dyDescent="0.25">
      <c r="B29" s="116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1"/>
    </row>
    <row r="30" spans="2:15" x14ac:dyDescent="0.25">
      <c r="B30" s="116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1"/>
    </row>
    <row r="31" spans="2:15" x14ac:dyDescent="0.25">
      <c r="B31" s="116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</row>
    <row r="32" spans="2:15" x14ac:dyDescent="0.25">
      <c r="B32" s="116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1"/>
    </row>
    <row r="33" spans="2:15" x14ac:dyDescent="0.25">
      <c r="B33" s="116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1"/>
    </row>
    <row r="34" spans="2:15" x14ac:dyDescent="0.25">
      <c r="B34" s="116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1"/>
    </row>
    <row r="35" spans="2:15" x14ac:dyDescent="0.25">
      <c r="B35" s="116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1"/>
    </row>
    <row r="36" spans="2:15" x14ac:dyDescent="0.25">
      <c r="B36" s="116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</row>
    <row r="37" spans="2:15" x14ac:dyDescent="0.25">
      <c r="B37" s="116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1"/>
    </row>
    <row r="38" spans="2:15" x14ac:dyDescent="0.25">
      <c r="B38" s="116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1"/>
    </row>
    <row r="39" spans="2:15" x14ac:dyDescent="0.25">
      <c r="B39" s="116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1"/>
    </row>
    <row r="40" spans="2:15" x14ac:dyDescent="0.25">
      <c r="B40" s="116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1"/>
    </row>
    <row r="41" spans="2:15" x14ac:dyDescent="0.25">
      <c r="B41" s="116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1"/>
    </row>
    <row r="42" spans="2:15" x14ac:dyDescent="0.25">
      <c r="B42" s="116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1"/>
    </row>
    <row r="43" spans="2:15" ht="15.75" thickBot="1" x14ac:dyDescent="0.3">
      <c r="B43" s="196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8"/>
    </row>
    <row r="44" spans="2:15" ht="15.75" thickBot="1" x14ac:dyDescent="0.3"/>
    <row r="45" spans="2:15" x14ac:dyDescent="0.25">
      <c r="B45" s="209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6"/>
    </row>
    <row r="46" spans="2:15" ht="15.75" thickBot="1" x14ac:dyDescent="0.3">
      <c r="B46" s="116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1"/>
    </row>
    <row r="47" spans="2:15" ht="16.5" thickBot="1" x14ac:dyDescent="0.3">
      <c r="B47" s="116"/>
      <c r="C47" s="258" t="s">
        <v>119</v>
      </c>
      <c r="D47" s="259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1"/>
    </row>
    <row r="48" spans="2:15" x14ac:dyDescent="0.25">
      <c r="B48" s="116"/>
      <c r="C48" s="210" t="s">
        <v>117</v>
      </c>
      <c r="D48" s="204" t="s">
        <v>34</v>
      </c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1"/>
    </row>
    <row r="49" spans="2:15" ht="15.75" hidden="1" thickBot="1" x14ac:dyDescent="0.3">
      <c r="B49" s="116"/>
      <c r="C49" s="212" t="s">
        <v>120</v>
      </c>
      <c r="D49" s="115" t="s">
        <v>80</v>
      </c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1"/>
    </row>
    <row r="50" spans="2:15" x14ac:dyDescent="0.25">
      <c r="B50" s="116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1"/>
    </row>
    <row r="51" spans="2:15" x14ac:dyDescent="0.25">
      <c r="B51" s="116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1"/>
    </row>
    <row r="52" spans="2:15" x14ac:dyDescent="0.25">
      <c r="B52" s="116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1"/>
    </row>
    <row r="53" spans="2:15" x14ac:dyDescent="0.25">
      <c r="B53" s="116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1"/>
    </row>
    <row r="54" spans="2:15" x14ac:dyDescent="0.25">
      <c r="B54" s="116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1"/>
    </row>
    <row r="55" spans="2:15" x14ac:dyDescent="0.25">
      <c r="B55" s="116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1"/>
    </row>
    <row r="56" spans="2:15" x14ac:dyDescent="0.25">
      <c r="B56" s="116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1"/>
    </row>
    <row r="57" spans="2:15" x14ac:dyDescent="0.25">
      <c r="B57" s="116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1"/>
    </row>
    <row r="58" spans="2:15" x14ac:dyDescent="0.25">
      <c r="B58" s="116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1"/>
    </row>
    <row r="59" spans="2:15" x14ac:dyDescent="0.25">
      <c r="B59" s="116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1"/>
    </row>
    <row r="60" spans="2:15" x14ac:dyDescent="0.25">
      <c r="B60" s="116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1"/>
    </row>
    <row r="61" spans="2:15" x14ac:dyDescent="0.25">
      <c r="B61" s="116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1"/>
    </row>
    <row r="62" spans="2:15" x14ac:dyDescent="0.25">
      <c r="B62" s="116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1"/>
    </row>
    <row r="63" spans="2:15" x14ac:dyDescent="0.25">
      <c r="B63" s="116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1"/>
    </row>
    <row r="64" spans="2:15" x14ac:dyDescent="0.25">
      <c r="B64" s="116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1"/>
    </row>
    <row r="65" spans="2:15" x14ac:dyDescent="0.25">
      <c r="B65" s="116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1"/>
    </row>
    <row r="66" spans="2:15" x14ac:dyDescent="0.25">
      <c r="B66" s="116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1"/>
    </row>
    <row r="67" spans="2:15" x14ac:dyDescent="0.25">
      <c r="B67" s="116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1"/>
    </row>
    <row r="68" spans="2:15" ht="15.75" thickBot="1" x14ac:dyDescent="0.3">
      <c r="B68" s="196"/>
      <c r="C68" s="197"/>
      <c r="D68" s="197"/>
      <c r="E68" s="197"/>
      <c r="F68" s="197"/>
      <c r="G68" s="197"/>
      <c r="H68" s="197"/>
      <c r="I68" s="197"/>
      <c r="J68" s="197"/>
      <c r="K68" s="197"/>
      <c r="L68" s="197"/>
      <c r="M68" s="197"/>
      <c r="N68" s="197"/>
      <c r="O68" s="198"/>
    </row>
  </sheetData>
  <sheetProtection password="BE11" sheet="1" formatCells="0" formatColumns="0" formatRows="0" insertColumns="0" insertRows="0" insertHyperlinks="0" deleteColumns="0" deleteRows="0" sort="0" autoFilter="0" pivotTables="0"/>
  <mergeCells count="4">
    <mergeCell ref="C8:D8"/>
    <mergeCell ref="C25:D25"/>
    <mergeCell ref="C47:D47"/>
    <mergeCell ref="B6:E6"/>
  </mergeCells>
  <dataValidations count="7">
    <dataValidation type="list" showInputMessage="1" showErrorMessage="1" sqref="D26">
      <formula1>Position_List</formula1>
    </dataValidation>
    <dataValidation type="list" showInputMessage="1" showErrorMessage="1" sqref="D49">
      <formula1>Contrast_List</formula1>
    </dataValidation>
    <dataValidation type="list" showInputMessage="1" showErrorMessage="1" sqref="D28">
      <formula1>INDIRECT($D$27)</formula1>
    </dataValidation>
    <dataValidation type="list" showInputMessage="1" showErrorMessage="1" sqref="D27">
      <formula1>Contrasts</formula1>
    </dataValidation>
    <dataValidation type="list" showInputMessage="1" showErrorMessage="1" sqref="D9 D48">
      <formula1>Position_List</formula1>
    </dataValidation>
    <dataValidation type="list" showInputMessage="1" showErrorMessage="1" sqref="D11">
      <formula1>Mobility_Cat</formula1>
    </dataValidation>
    <dataValidation type="list" showInputMessage="1" showErrorMessage="1" sqref="D10">
      <formula1>Mobility_Cat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36"/>
  <sheetViews>
    <sheetView workbookViewId="0">
      <selection activeCell="L6" sqref="L6"/>
    </sheetView>
  </sheetViews>
  <sheetFormatPr defaultRowHeight="15" x14ac:dyDescent="0.25"/>
  <cols>
    <col min="2" max="2" width="15" bestFit="1" customWidth="1"/>
    <col min="4" max="4" width="15.140625" bestFit="1" customWidth="1"/>
    <col min="5" max="5" width="11.85546875" bestFit="1" customWidth="1"/>
    <col min="7" max="7" width="15" customWidth="1"/>
    <col min="8" max="8" width="15.85546875" customWidth="1"/>
    <col min="9" max="9" width="13.42578125" customWidth="1"/>
    <col min="10" max="10" width="13.85546875" customWidth="1"/>
    <col min="11" max="11" width="13.5703125" customWidth="1"/>
    <col min="13" max="21" width="9.140625" customWidth="1"/>
    <col min="22" max="22" width="12.5703125" customWidth="1"/>
    <col min="23" max="23" width="12.85546875" customWidth="1"/>
    <col min="24" max="25" width="11.140625" customWidth="1"/>
  </cols>
  <sheetData>
    <row r="1" spans="2:25" x14ac:dyDescent="0.25">
      <c r="B1" s="290" t="s">
        <v>121</v>
      </c>
      <c r="C1" s="290"/>
      <c r="D1" s="290"/>
      <c r="E1" s="290"/>
      <c r="F1" s="290"/>
    </row>
    <row r="2" spans="2:25" ht="33.75" x14ac:dyDescent="0.25">
      <c r="B2" s="288" t="s">
        <v>26</v>
      </c>
      <c r="C2" s="289"/>
      <c r="D2" s="33" t="s">
        <v>27</v>
      </c>
      <c r="E2" s="33" t="str">
        <f>'I-Charts'!$D$10</f>
        <v>Stayer</v>
      </c>
      <c r="F2" s="33" t="str">
        <f>'I-Charts'!$D$11</f>
        <v>Mover</v>
      </c>
      <c r="G2" s="33" t="str">
        <f>Lists!$J$6</f>
        <v>Different District/Different Position</v>
      </c>
      <c r="H2" s="33" t="str">
        <f>Lists!$J$7</f>
        <v>Same District/Different Position</v>
      </c>
      <c r="I2" s="33" t="str">
        <f>Lists!$J$8</f>
        <v>Different District/Same Position</v>
      </c>
    </row>
    <row r="3" spans="2:25" x14ac:dyDescent="0.25">
      <c r="B3" s="292" t="str">
        <f>'I-Charts'!$D$9</f>
        <v>Overall</v>
      </c>
      <c r="C3" s="293"/>
      <c r="D3" s="77">
        <v>2007</v>
      </c>
      <c r="E3" s="76">
        <f ca="1">IF(E$2="Mover",SUM(G3:I3),IF(ISNA(VLOOKUP($B$3&amp;"_"&amp;$D3&amp;"_"&amp;E$2,INDIRECT('I-Charts'!$C$12),2,FALSE)),0,VLOOKUP($B$3&amp;"_"&amp;$D3&amp;"_"&amp;E$2,INDIRECT('I-Charts'!$C$12),2,FALSE)))</f>
        <v>41788</v>
      </c>
      <c r="F3" s="76">
        <f ca="1">IF(F$2="Mover",SUM(G3:I3),IF(ISNA(VLOOKUP($B$3&amp;"_"&amp;$D3&amp;"_"&amp;F$2,INDIRECT('I-Charts'!$C$12),2,FALSE)),0,VLOOKUP($B$3&amp;"_"&amp;$D3&amp;"_"&amp;F$2,INDIRECT('I-Charts'!$C$12),2,FALSE)))</f>
        <v>5655</v>
      </c>
      <c r="G3" s="76">
        <f ca="1">IF(ISNA(VLOOKUP($B$3&amp;"_"&amp;$D3&amp;"_"&amp;G$2,INDIRECT('I-Charts'!$C$12),2,FALSE)),0,VLOOKUP($B$3&amp;"_"&amp;$D3&amp;"_"&amp;G$2,INDIRECT('I-Charts'!$C$12),2,FALSE))</f>
        <v>1388</v>
      </c>
      <c r="H3" s="76">
        <f ca="1">IF(ISNA(VLOOKUP($B$3&amp;"_"&amp;$D3&amp;"_"&amp;H$2,INDIRECT('I-Charts'!$C$12),2,FALSE)),0,VLOOKUP($B$3&amp;"_"&amp;$D3&amp;"_"&amp;H$2,INDIRECT('I-Charts'!$C$12),2,FALSE))</f>
        <v>3021</v>
      </c>
      <c r="I3" s="76">
        <f ca="1">IF(ISNA(VLOOKUP($B$3&amp;"_"&amp;$D3&amp;"_"&amp;I$2,INDIRECT('I-Charts'!$C$12),2,FALSE)),0,VLOOKUP($B$3&amp;"_"&amp;$D3&amp;"_"&amp;I$2,INDIRECT('I-Charts'!$C$12),2,FALSE))</f>
        <v>1246</v>
      </c>
      <c r="J3" s="88"/>
    </row>
    <row r="4" spans="2:25" x14ac:dyDescent="0.25">
      <c r="B4" s="294"/>
      <c r="C4" s="295"/>
      <c r="D4" s="77">
        <v>2008</v>
      </c>
      <c r="E4" s="76">
        <f ca="1">IF(E$2="Mover",SUM(G4:I4),IF(ISNA(VLOOKUP($B$3&amp;"_"&amp;$D4&amp;"_"&amp;E$2,INDIRECT('I-Charts'!$C$12),2,FALSE)),0,VLOOKUP($B$3&amp;"_"&amp;$D4&amp;"_"&amp;E$2,INDIRECT('I-Charts'!$C$12),2,FALSE)))</f>
        <v>37823</v>
      </c>
      <c r="F4" s="76">
        <f ca="1">IF(F$2="Mover",SUM(G4:I4),IF(ISNA(VLOOKUP($B$3&amp;"_"&amp;$D4&amp;"_"&amp;F$2,INDIRECT('I-Charts'!$C$12),2,FALSE)),0,VLOOKUP($B$3&amp;"_"&amp;$D4&amp;"_"&amp;F$2,INDIRECT('I-Charts'!$C$12),2,FALSE)))</f>
        <v>10115</v>
      </c>
      <c r="G4" s="76">
        <f ca="1">IF(ISNA(VLOOKUP($B$3&amp;"_"&amp;$D4&amp;"_"&amp;G$2,INDIRECT('I-Charts'!$C$12),2,FALSE)),0,VLOOKUP($B$3&amp;"_"&amp;$D4&amp;"_"&amp;G$2,INDIRECT('I-Charts'!$C$12),2,FALSE))</f>
        <v>1274</v>
      </c>
      <c r="H4" s="76">
        <f ca="1">IF(ISNA(VLOOKUP($B$3&amp;"_"&amp;$D4&amp;"_"&amp;H$2,INDIRECT('I-Charts'!$C$12),2,FALSE)),0,VLOOKUP($B$3&amp;"_"&amp;$D4&amp;"_"&amp;H$2,INDIRECT('I-Charts'!$C$12),2,FALSE))</f>
        <v>7761</v>
      </c>
      <c r="I4" s="76">
        <f ca="1">IF(ISNA(VLOOKUP($B$3&amp;"_"&amp;$D4&amp;"_"&amp;I$2,INDIRECT('I-Charts'!$C$12),2,FALSE)),0,VLOOKUP($B$3&amp;"_"&amp;$D4&amp;"_"&amp;I$2,INDIRECT('I-Charts'!$C$12),2,FALSE))</f>
        <v>1080</v>
      </c>
      <c r="J4" s="88"/>
    </row>
    <row r="5" spans="2:25" x14ac:dyDescent="0.25">
      <c r="B5" s="294"/>
      <c r="C5" s="295"/>
      <c r="D5" s="77">
        <v>2009</v>
      </c>
      <c r="E5" s="76">
        <f ca="1">IF(E$2="Mover",SUM(G5:I5),IF(ISNA(VLOOKUP($B$3&amp;"_"&amp;$D5&amp;"_"&amp;E$2,INDIRECT('I-Charts'!$C$12),2,FALSE)),0,VLOOKUP($B$3&amp;"_"&amp;$D5&amp;"_"&amp;E$2,INDIRECT('I-Charts'!$C$12),2,FALSE)))</f>
        <v>40853</v>
      </c>
      <c r="F5" s="76">
        <f ca="1">IF(F$2="Mover",SUM(G5:I5),IF(ISNA(VLOOKUP($B$3&amp;"_"&amp;$D5&amp;"_"&amp;F$2,INDIRECT('I-Charts'!$C$12),2,FALSE)),0,VLOOKUP($B$3&amp;"_"&amp;$D5&amp;"_"&amp;F$2,INDIRECT('I-Charts'!$C$12),2,FALSE)))</f>
        <v>7158</v>
      </c>
      <c r="G5" s="76">
        <f ca="1">IF(ISNA(VLOOKUP($B$3&amp;"_"&amp;$D5&amp;"_"&amp;G$2,INDIRECT('I-Charts'!$C$12),2,FALSE)),0,VLOOKUP($B$3&amp;"_"&amp;$D5&amp;"_"&amp;G$2,INDIRECT('I-Charts'!$C$12),2,FALSE))</f>
        <v>1265</v>
      </c>
      <c r="H5" s="76">
        <f ca="1">IF(ISNA(VLOOKUP($B$3&amp;"_"&amp;$D5&amp;"_"&amp;H$2,INDIRECT('I-Charts'!$C$12),2,FALSE)),0,VLOOKUP($B$3&amp;"_"&amp;$D5&amp;"_"&amp;H$2,INDIRECT('I-Charts'!$C$12),2,FALSE))</f>
        <v>4578</v>
      </c>
      <c r="I5" s="76">
        <f ca="1">IF(ISNA(VLOOKUP($B$3&amp;"_"&amp;$D5&amp;"_"&amp;I$2,INDIRECT('I-Charts'!$C$12),2,FALSE)),0,VLOOKUP($B$3&amp;"_"&amp;$D5&amp;"_"&amp;I$2,INDIRECT('I-Charts'!$C$12),2,FALSE))</f>
        <v>1315</v>
      </c>
      <c r="J5" s="88"/>
    </row>
    <row r="6" spans="2:25" x14ac:dyDescent="0.25">
      <c r="B6" s="294"/>
      <c r="C6" s="295"/>
      <c r="D6" s="77">
        <v>2010</v>
      </c>
      <c r="E6" s="76">
        <f ca="1">IF(E$2="Mover",SUM(G6:I6),IF(ISNA(VLOOKUP($B$3&amp;"_"&amp;$D6&amp;"_"&amp;E$2,INDIRECT('I-Charts'!$C$12),2,FALSE)),0,VLOOKUP($B$3&amp;"_"&amp;$D6&amp;"_"&amp;E$2,INDIRECT('I-Charts'!$C$12),2,FALSE)))</f>
        <v>42475</v>
      </c>
      <c r="F6" s="76">
        <f ca="1">IF(F$2="Mover",SUM(G6:I6),IF(ISNA(VLOOKUP($B$3&amp;"_"&amp;$D6&amp;"_"&amp;F$2,INDIRECT('I-Charts'!$C$12),2,FALSE)),0,VLOOKUP($B$3&amp;"_"&amp;$D6&amp;"_"&amp;F$2,INDIRECT('I-Charts'!$C$12),2,FALSE)))</f>
        <v>6301</v>
      </c>
      <c r="G6" s="76">
        <f ca="1">IF(ISNA(VLOOKUP($B$3&amp;"_"&amp;$D6&amp;"_"&amp;G$2,INDIRECT('I-Charts'!$C$12),2,FALSE)),0,VLOOKUP($B$3&amp;"_"&amp;$D6&amp;"_"&amp;G$2,INDIRECT('I-Charts'!$C$12),2,FALSE))</f>
        <v>1017</v>
      </c>
      <c r="H6" s="76">
        <f ca="1">IF(ISNA(VLOOKUP($B$3&amp;"_"&amp;$D6&amp;"_"&amp;H$2,INDIRECT('I-Charts'!$C$12),2,FALSE)),0,VLOOKUP($B$3&amp;"_"&amp;$D6&amp;"_"&amp;H$2,INDIRECT('I-Charts'!$C$12),2,FALSE))</f>
        <v>4255</v>
      </c>
      <c r="I6" s="76">
        <f ca="1">IF(ISNA(VLOOKUP($B$3&amp;"_"&amp;$D6&amp;"_"&amp;I$2,INDIRECT('I-Charts'!$C$12),2,FALSE)),0,VLOOKUP($B$3&amp;"_"&amp;$D6&amp;"_"&amp;I$2,INDIRECT('I-Charts'!$C$12),2,FALSE))</f>
        <v>1029</v>
      </c>
      <c r="J6" s="88"/>
    </row>
    <row r="7" spans="2:25" x14ac:dyDescent="0.25">
      <c r="B7" s="294"/>
      <c r="C7" s="295"/>
      <c r="D7" s="77">
        <v>2011</v>
      </c>
      <c r="E7" s="76">
        <f ca="1">IF(E$2="Mover",SUM(G7:I7),IF(ISNA(VLOOKUP($B$3&amp;"_"&amp;$D7&amp;"_"&amp;E$2,INDIRECT('I-Charts'!$C$12),2,FALSE)),0,VLOOKUP($B$3&amp;"_"&amp;$D7&amp;"_"&amp;E$2,INDIRECT('I-Charts'!$C$12),2,FALSE)))</f>
        <v>43079</v>
      </c>
      <c r="F7" s="76">
        <f ca="1">IF(F$2="Mover",SUM(G7:I7),IF(ISNA(VLOOKUP($B$3&amp;"_"&amp;$D7&amp;"_"&amp;F$2,INDIRECT('I-Charts'!$C$12),2,FALSE)),0,VLOOKUP($B$3&amp;"_"&amp;$D7&amp;"_"&amp;F$2,INDIRECT('I-Charts'!$C$12),2,FALSE)))</f>
        <v>5446</v>
      </c>
      <c r="G7" s="76">
        <f ca="1">IF(ISNA(VLOOKUP($B$3&amp;"_"&amp;$D7&amp;"_"&amp;G$2,INDIRECT('I-Charts'!$C$12),2,FALSE)),0,VLOOKUP($B$3&amp;"_"&amp;$D7&amp;"_"&amp;G$2,INDIRECT('I-Charts'!$C$12),2,FALSE))</f>
        <v>638</v>
      </c>
      <c r="H7" s="76">
        <f ca="1">IF(ISNA(VLOOKUP($B$3&amp;"_"&amp;$D7&amp;"_"&amp;H$2,INDIRECT('I-Charts'!$C$12),2,FALSE)),0,VLOOKUP($B$3&amp;"_"&amp;$D7&amp;"_"&amp;H$2,INDIRECT('I-Charts'!$C$12),2,FALSE))</f>
        <v>4097</v>
      </c>
      <c r="I7" s="76">
        <f ca="1">IF(ISNA(VLOOKUP($B$3&amp;"_"&amp;$D7&amp;"_"&amp;I$2,INDIRECT('I-Charts'!$C$12),2,FALSE)),0,VLOOKUP($B$3&amp;"_"&amp;$D7&amp;"_"&amp;I$2,INDIRECT('I-Charts'!$C$12),2,FALSE))</f>
        <v>711</v>
      </c>
      <c r="J7" s="88"/>
    </row>
    <row r="8" spans="2:25" x14ac:dyDescent="0.25">
      <c r="B8" s="294"/>
      <c r="C8" s="295"/>
      <c r="D8" s="77">
        <v>2012</v>
      </c>
      <c r="E8" s="76">
        <f ca="1">IF(E$2="Mover",SUM(G8:I8),IF(ISNA(VLOOKUP($B$3&amp;"_"&amp;$D8&amp;"_"&amp;E$2,INDIRECT('I-Charts'!$C$12),2,FALSE)),0,VLOOKUP($B$3&amp;"_"&amp;$D8&amp;"_"&amp;E$2,INDIRECT('I-Charts'!$C$12),2,FALSE)))</f>
        <v>41256</v>
      </c>
      <c r="F8" s="76">
        <f ca="1">IF(F$2="Mover",SUM(G8:I8),IF(ISNA(VLOOKUP($B$3&amp;"_"&amp;$D8&amp;"_"&amp;F$2,INDIRECT('I-Charts'!$C$12),2,FALSE)),0,VLOOKUP($B$3&amp;"_"&amp;$D8&amp;"_"&amp;F$2,INDIRECT('I-Charts'!$C$12),2,FALSE)))</f>
        <v>6068</v>
      </c>
      <c r="G8" s="76">
        <f ca="1">IF(ISNA(VLOOKUP($B$3&amp;"_"&amp;$D8&amp;"_"&amp;G$2,INDIRECT('I-Charts'!$C$12),2,FALSE)),0,VLOOKUP($B$3&amp;"_"&amp;$D8&amp;"_"&amp;G$2,INDIRECT('I-Charts'!$C$12),2,FALSE))</f>
        <v>1120</v>
      </c>
      <c r="H8" s="76">
        <f ca="1">IF(ISNA(VLOOKUP($B$3&amp;"_"&amp;$D8&amp;"_"&amp;H$2,INDIRECT('I-Charts'!$C$12),2,FALSE)),0,VLOOKUP($B$3&amp;"_"&amp;$D8&amp;"_"&amp;H$2,INDIRECT('I-Charts'!$C$12),2,FALSE))</f>
        <v>3744</v>
      </c>
      <c r="I8" s="76">
        <f ca="1">IF(ISNA(VLOOKUP($B$3&amp;"_"&amp;$D8&amp;"_"&amp;I$2,INDIRECT('I-Charts'!$C$12),2,FALSE)),0,VLOOKUP($B$3&amp;"_"&amp;$D8&amp;"_"&amp;I$2,INDIRECT('I-Charts'!$C$12),2,FALSE))</f>
        <v>1204</v>
      </c>
      <c r="J8" s="88"/>
    </row>
    <row r="9" spans="2:25" x14ac:dyDescent="0.25">
      <c r="B9" s="294"/>
      <c r="C9" s="295"/>
      <c r="D9" s="77">
        <v>2013</v>
      </c>
      <c r="E9" s="76">
        <f ca="1">IF(E$2="Mover",SUM(G9:I9),IF(ISNA(VLOOKUP($B$3&amp;"_"&amp;$D9&amp;"_"&amp;E$2,INDIRECT('I-Charts'!$C$12),2,FALSE)),0,VLOOKUP($B$3&amp;"_"&amp;$D9&amp;"_"&amp;E$2,INDIRECT('I-Charts'!$C$12),2,FALSE)))</f>
        <v>40036</v>
      </c>
      <c r="F9" s="76">
        <f ca="1">IF(F$2="Mover",SUM(G9:I9),IF(ISNA(VLOOKUP($B$3&amp;"_"&amp;$D9&amp;"_"&amp;F$2,INDIRECT('I-Charts'!$C$12),2,FALSE)),0,VLOOKUP($B$3&amp;"_"&amp;$D9&amp;"_"&amp;F$2,INDIRECT('I-Charts'!$C$12),2,FALSE)))</f>
        <v>7101</v>
      </c>
      <c r="G9" s="76">
        <f ca="1">IF(ISNA(VLOOKUP($B$3&amp;"_"&amp;$D9&amp;"_"&amp;G$2,INDIRECT('I-Charts'!$C$12),2,FALSE)),0,VLOOKUP($B$3&amp;"_"&amp;$D9&amp;"_"&amp;G$2,INDIRECT('I-Charts'!$C$12),2,FALSE))</f>
        <v>1612</v>
      </c>
      <c r="H9" s="76">
        <f ca="1">IF(ISNA(VLOOKUP($B$3&amp;"_"&amp;$D9&amp;"_"&amp;H$2,INDIRECT('I-Charts'!$C$12),2,FALSE)),0,VLOOKUP($B$3&amp;"_"&amp;$D9&amp;"_"&amp;H$2,INDIRECT('I-Charts'!$C$12),2,FALSE))</f>
        <v>3739</v>
      </c>
      <c r="I9" s="76">
        <f ca="1">IF(ISNA(VLOOKUP($B$3&amp;"_"&amp;$D9&amp;"_"&amp;I$2,INDIRECT('I-Charts'!$C$12),2,FALSE)),0,VLOOKUP($B$3&amp;"_"&amp;$D9&amp;"_"&amp;I$2,INDIRECT('I-Charts'!$C$12),2,FALSE))</f>
        <v>1750</v>
      </c>
      <c r="J9" s="88"/>
    </row>
    <row r="10" spans="2:25" x14ac:dyDescent="0.25">
      <c r="B10" s="294"/>
      <c r="C10" s="295"/>
      <c r="D10" s="77">
        <v>2014</v>
      </c>
      <c r="E10" s="76">
        <f ca="1">IF(E$2="Mover",SUM(G10:I10),IF(ISNA(VLOOKUP($B$3&amp;"_"&amp;$D10&amp;"_"&amp;E$2,INDIRECT('I-Charts'!$C$12),2,FALSE)),0,VLOOKUP($B$3&amp;"_"&amp;$D10&amp;"_"&amp;E$2,INDIRECT('I-Charts'!$C$12),2,FALSE)))</f>
        <v>40077</v>
      </c>
      <c r="F10" s="76">
        <f ca="1">IF(F$2="Mover",SUM(G10:I10),IF(ISNA(VLOOKUP($B$3&amp;"_"&amp;$D10&amp;"_"&amp;F$2,INDIRECT('I-Charts'!$C$12),2,FALSE)),0,VLOOKUP($B$3&amp;"_"&amp;$D10&amp;"_"&amp;F$2,INDIRECT('I-Charts'!$C$12),2,FALSE)))</f>
        <v>7291</v>
      </c>
      <c r="G10" s="76">
        <f ca="1">IF(ISNA(VLOOKUP($B$3&amp;"_"&amp;$D10&amp;"_"&amp;G$2,INDIRECT('I-Charts'!$C$12),2,FALSE)),0,VLOOKUP($B$3&amp;"_"&amp;$D10&amp;"_"&amp;G$2,INDIRECT('I-Charts'!$C$12),2,FALSE))</f>
        <v>1612</v>
      </c>
      <c r="H10" s="76">
        <f ca="1">IF(ISNA(VLOOKUP($B$3&amp;"_"&amp;$D10&amp;"_"&amp;H$2,INDIRECT('I-Charts'!$C$12),2,FALSE)),0,VLOOKUP($B$3&amp;"_"&amp;$D10&amp;"_"&amp;H$2,INDIRECT('I-Charts'!$C$12),2,FALSE))</f>
        <v>3768</v>
      </c>
      <c r="I10" s="76">
        <f ca="1">IF(ISNA(VLOOKUP($B$3&amp;"_"&amp;$D10&amp;"_"&amp;I$2,INDIRECT('I-Charts'!$C$12),2,FALSE)),0,VLOOKUP($B$3&amp;"_"&amp;$D10&amp;"_"&amp;I$2,INDIRECT('I-Charts'!$C$12),2,FALSE))</f>
        <v>1911</v>
      </c>
      <c r="J10" s="88"/>
    </row>
    <row r="11" spans="2:25" x14ac:dyDescent="0.25">
      <c r="B11" s="296"/>
      <c r="C11" s="297"/>
      <c r="D11" s="77">
        <v>2015</v>
      </c>
      <c r="E11" s="76">
        <f ca="1">IF(E$2="Mover",SUM(G11:I11),IF(ISNA(VLOOKUP($B$3&amp;"_"&amp;$D11&amp;"_"&amp;E$2,INDIRECT('I-Charts'!$C$12),2,FALSE)),0,VLOOKUP($B$3&amp;"_"&amp;$D11&amp;"_"&amp;E$2,INDIRECT('I-Charts'!$C$12),2,FALSE)))</f>
        <v>40988</v>
      </c>
      <c r="F11" s="76">
        <f ca="1">IF(F$2="Mover",SUM(G11:I11),IF(ISNA(VLOOKUP($B$3&amp;"_"&amp;$D11&amp;"_"&amp;F$2,INDIRECT('I-Charts'!$C$12),2,FALSE)),0,VLOOKUP($B$3&amp;"_"&amp;$D11&amp;"_"&amp;F$2,INDIRECT('I-Charts'!$C$12),2,FALSE)))</f>
        <v>6598</v>
      </c>
      <c r="G11" s="76">
        <f ca="1">IF(ISNA(VLOOKUP($B$3&amp;"_"&amp;$D11&amp;"_"&amp;G$2,INDIRECT('I-Charts'!$C$12),2,FALSE)),0,VLOOKUP($B$3&amp;"_"&amp;$D11&amp;"_"&amp;G$2,INDIRECT('I-Charts'!$C$12),2,FALSE))</f>
        <v>1530</v>
      </c>
      <c r="H11" s="76">
        <f ca="1">IF(ISNA(VLOOKUP($B$3&amp;"_"&amp;$D11&amp;"_"&amp;H$2,INDIRECT('I-Charts'!$C$12),2,FALSE)),0,VLOOKUP($B$3&amp;"_"&amp;$D11&amp;"_"&amp;H$2,INDIRECT('I-Charts'!$C$12),2,FALSE))</f>
        <v>3317</v>
      </c>
      <c r="I11" s="76">
        <f ca="1">IF(ISNA(VLOOKUP($B$3&amp;"_"&amp;$D11&amp;"_"&amp;I$2,INDIRECT('I-Charts'!$C$12),2,FALSE)),0,VLOOKUP($B$3&amp;"_"&amp;$D11&amp;"_"&amp;I$2,INDIRECT('I-Charts'!$C$12),2,FALSE))</f>
        <v>1751</v>
      </c>
      <c r="J11" s="88"/>
    </row>
    <row r="13" spans="2:25" x14ac:dyDescent="0.25">
      <c r="B13" s="290" t="s">
        <v>122</v>
      </c>
      <c r="C13" s="290"/>
      <c r="D13" s="290"/>
      <c r="E13" s="290"/>
      <c r="F13" s="290"/>
      <c r="G13" s="290"/>
      <c r="H13" s="290"/>
      <c r="I13" s="290"/>
      <c r="J13" s="291"/>
      <c r="K13" s="291"/>
    </row>
    <row r="14" spans="2:25" ht="33.75" x14ac:dyDescent="0.25">
      <c r="B14" s="288" t="s">
        <v>26</v>
      </c>
      <c r="C14" s="289"/>
      <c r="D14" s="33" t="s">
        <v>123</v>
      </c>
      <c r="E14" s="33" t="s">
        <v>27</v>
      </c>
      <c r="F14" s="33" t="str">
        <f>Lists!$J$3</f>
        <v>Leaver</v>
      </c>
      <c r="G14" s="33" t="str">
        <f>Lists!$J$4</f>
        <v>New</v>
      </c>
      <c r="H14" s="33" t="str">
        <f>Lists!$J$2</f>
        <v>Stayer</v>
      </c>
      <c r="I14" s="33" t="s">
        <v>105</v>
      </c>
      <c r="J14" s="61"/>
      <c r="K14" s="61"/>
      <c r="L14" s="61"/>
      <c r="N14" s="288" t="s">
        <v>26</v>
      </c>
      <c r="O14" s="289"/>
      <c r="P14" s="33" t="s">
        <v>123</v>
      </c>
      <c r="Q14" s="33" t="s">
        <v>27</v>
      </c>
      <c r="R14" s="33" t="str">
        <f>Lists!$J$3</f>
        <v>Leaver</v>
      </c>
      <c r="S14" s="33" t="str">
        <f>Lists!$J$4</f>
        <v>New</v>
      </c>
      <c r="T14" s="33" t="str">
        <f>Lists!$J$2</f>
        <v>Stayer</v>
      </c>
      <c r="U14" s="33" t="s">
        <v>105</v>
      </c>
      <c r="V14" s="33" t="str">
        <f>Lists!$J$6</f>
        <v>Different District/Different Position</v>
      </c>
      <c r="W14" s="33" t="str">
        <f>Lists!$J$7</f>
        <v>Same District/Different Position</v>
      </c>
      <c r="X14" s="33" t="str">
        <f>Lists!$J$8</f>
        <v>Different District/Same Position</v>
      </c>
      <c r="Y14" s="33" t="s">
        <v>109</v>
      </c>
    </row>
    <row r="15" spans="2:25" ht="15" customHeight="1" x14ac:dyDescent="0.25">
      <c r="B15" s="292" t="str">
        <f>'I-Charts'!$D$26</f>
        <v>Overall</v>
      </c>
      <c r="C15" s="293"/>
      <c r="D15" s="298" t="str">
        <f>'I-Charts'!$D$28</f>
        <v>Male</v>
      </c>
      <c r="E15" s="77">
        <v>2010</v>
      </c>
      <c r="F15" s="78">
        <f ca="1">SUM(R15/$Y15)</f>
        <v>5.9454509778271963E-2</v>
      </c>
      <c r="G15" s="78">
        <f ca="1">SUM(S15/$Y15)</f>
        <v>9.8502191117797108E-2</v>
      </c>
      <c r="H15" s="78">
        <f ca="1">SUM(T15/$Y15)</f>
        <v>0.69808358950879712</v>
      </c>
      <c r="I15" s="78">
        <f ca="1">SUM(U15/$Y15)</f>
        <v>0.14395970959513377</v>
      </c>
      <c r="J15" s="87"/>
      <c r="K15" s="87"/>
      <c r="L15" s="87"/>
      <c r="M15" s="79"/>
      <c r="N15" s="292" t="str">
        <f>'I-Charts'!$D$26</f>
        <v>Overall</v>
      </c>
      <c r="O15" s="293"/>
      <c r="P15" s="298" t="str">
        <f>'I-Charts'!$D$28</f>
        <v>Male</v>
      </c>
      <c r="Q15" s="77">
        <v>2010</v>
      </c>
      <c r="R15" s="76">
        <f t="shared" ref="R15:T20" ca="1" si="0">IF(ISNA(VLOOKUP($N$15&amp;"_"&amp;$Q15&amp;"_"&amp;$P$15&amp;"_"&amp;R$14,INDIRECT($D$21),2,FALSE)),0,VLOOKUP($N$15&amp;"_"&amp;$Q15&amp;"_"&amp;$P$15&amp;"_"&amp;R$14,INDIRECT($D$21),2,FALSE))</f>
        <v>909</v>
      </c>
      <c r="S15" s="76">
        <f t="shared" ca="1" si="0"/>
        <v>1506</v>
      </c>
      <c r="T15" s="76">
        <f t="shared" ca="1" si="0"/>
        <v>10673</v>
      </c>
      <c r="U15" s="76">
        <f ca="1">SUM(V15:X15)</f>
        <v>2201</v>
      </c>
      <c r="V15" s="76">
        <f t="shared" ref="V15:X20" ca="1" si="1">IF(ISNA(VLOOKUP($N$15&amp;"_"&amp;$Q15&amp;"_"&amp;$P$15&amp;"_"&amp;V$14,INDIRECT($D$21),2,FALSE)),0,VLOOKUP($N$15&amp;"_"&amp;$Q15&amp;"_"&amp;$P$15&amp;"_"&amp;V$14,INDIRECT($D$21),2,FALSE))</f>
        <v>419</v>
      </c>
      <c r="W15" s="76">
        <f t="shared" ca="1" si="1"/>
        <v>1410</v>
      </c>
      <c r="X15" s="76">
        <f t="shared" ca="1" si="1"/>
        <v>372</v>
      </c>
      <c r="Y15" s="76">
        <f ca="1">SUM(R15:U15)</f>
        <v>15289</v>
      </c>
    </row>
    <row r="16" spans="2:25" x14ac:dyDescent="0.25">
      <c r="B16" s="294"/>
      <c r="C16" s="295"/>
      <c r="D16" s="299"/>
      <c r="E16" s="77">
        <v>2011</v>
      </c>
      <c r="F16" s="78">
        <f t="shared" ref="F16:F20" ca="1" si="2">SUM(R16/$Y16)</f>
        <v>7.5407081933316106E-2</v>
      </c>
      <c r="G16" s="78">
        <f t="shared" ref="G16:G20" ca="1" si="3">SUM(S16/$Y16)</f>
        <v>7.0302403721891962E-2</v>
      </c>
      <c r="H16" s="78">
        <f t="shared" ref="H16:I20" ca="1" si="4">SUM(T16/$Y16)</f>
        <v>0.72854742827604035</v>
      </c>
      <c r="I16" s="78">
        <f t="shared" ca="1" si="4"/>
        <v>0.12574308606875162</v>
      </c>
      <c r="J16" s="87"/>
      <c r="K16" s="87"/>
      <c r="L16" s="87"/>
      <c r="M16" s="79"/>
      <c r="N16" s="294"/>
      <c r="O16" s="295"/>
      <c r="P16" s="299"/>
      <c r="Q16" s="77">
        <v>2011</v>
      </c>
      <c r="R16" s="76">
        <f t="shared" ca="1" si="0"/>
        <v>1167</v>
      </c>
      <c r="S16" s="76">
        <f t="shared" ca="1" si="0"/>
        <v>1088</v>
      </c>
      <c r="T16" s="76">
        <f t="shared" ca="1" si="0"/>
        <v>11275</v>
      </c>
      <c r="U16" s="76">
        <f t="shared" ref="U16:U20" ca="1" si="5">SUM(V16:X16)</f>
        <v>1946</v>
      </c>
      <c r="V16" s="76">
        <f t="shared" ca="1" si="1"/>
        <v>270</v>
      </c>
      <c r="W16" s="76">
        <f t="shared" ca="1" si="1"/>
        <v>1414</v>
      </c>
      <c r="X16" s="76">
        <f t="shared" ca="1" si="1"/>
        <v>262</v>
      </c>
      <c r="Y16" s="76">
        <f t="shared" ref="Y16:Y20" ca="1" si="6">SUM(R16:U16)</f>
        <v>15476</v>
      </c>
    </row>
    <row r="17" spans="2:25" x14ac:dyDescent="0.25">
      <c r="B17" s="294"/>
      <c r="C17" s="295"/>
      <c r="D17" s="299"/>
      <c r="E17" s="77">
        <v>2012</v>
      </c>
      <c r="F17" s="78">
        <f t="shared" ca="1" si="2"/>
        <v>6.3222678105184629E-2</v>
      </c>
      <c r="G17" s="78">
        <f t="shared" ca="1" si="3"/>
        <v>0.11059306229019022</v>
      </c>
      <c r="H17" s="78">
        <f t="shared" ca="1" si="4"/>
        <v>0.68512992664428696</v>
      </c>
      <c r="I17" s="78">
        <f t="shared" ca="1" si="4"/>
        <v>0.14105433296033817</v>
      </c>
      <c r="J17" s="87"/>
      <c r="K17" s="87"/>
      <c r="L17" s="87"/>
      <c r="M17" s="79"/>
      <c r="N17" s="294"/>
      <c r="O17" s="295"/>
      <c r="P17" s="299"/>
      <c r="Q17" s="77">
        <v>2012</v>
      </c>
      <c r="R17" s="76">
        <f t="shared" ca="1" si="0"/>
        <v>1017</v>
      </c>
      <c r="S17" s="76">
        <f t="shared" ca="1" si="0"/>
        <v>1779</v>
      </c>
      <c r="T17" s="76">
        <f t="shared" ca="1" si="0"/>
        <v>11021</v>
      </c>
      <c r="U17" s="76">
        <f t="shared" ca="1" si="5"/>
        <v>2269</v>
      </c>
      <c r="V17" s="76">
        <f t="shared" ca="1" si="1"/>
        <v>490</v>
      </c>
      <c r="W17" s="76">
        <f t="shared" ca="1" si="1"/>
        <v>1308</v>
      </c>
      <c r="X17" s="76">
        <f t="shared" ca="1" si="1"/>
        <v>471</v>
      </c>
      <c r="Y17" s="76">
        <f t="shared" ca="1" si="6"/>
        <v>16086</v>
      </c>
    </row>
    <row r="18" spans="2:25" x14ac:dyDescent="0.25">
      <c r="B18" s="294"/>
      <c r="C18" s="295"/>
      <c r="D18" s="299"/>
      <c r="E18" s="77">
        <v>2013</v>
      </c>
      <c r="F18" s="78">
        <f t="shared" ca="1" si="2"/>
        <v>6.4197817506384952E-2</v>
      </c>
      <c r="G18" s="78">
        <f ca="1">SUM(S18/$Y18)</f>
        <v>0.12439052704899002</v>
      </c>
      <c r="H18" s="78">
        <f t="shared" ca="1" si="4"/>
        <v>0.6553865799860692</v>
      </c>
      <c r="I18" s="78">
        <f t="shared" ca="1" si="4"/>
        <v>0.15602507545855585</v>
      </c>
      <c r="J18" s="87"/>
      <c r="K18" s="87"/>
      <c r="L18" s="87"/>
      <c r="M18" s="79"/>
      <c r="N18" s="294"/>
      <c r="O18" s="295"/>
      <c r="P18" s="299"/>
      <c r="Q18" s="77">
        <v>2013</v>
      </c>
      <c r="R18" s="76">
        <f t="shared" ca="1" si="0"/>
        <v>1106</v>
      </c>
      <c r="S18" s="76">
        <f t="shared" ca="1" si="0"/>
        <v>2143</v>
      </c>
      <c r="T18" s="76">
        <f t="shared" ca="1" si="0"/>
        <v>11291</v>
      </c>
      <c r="U18" s="76">
        <f t="shared" ca="1" si="5"/>
        <v>2688</v>
      </c>
      <c r="V18" s="76">
        <f t="shared" ca="1" si="1"/>
        <v>672</v>
      </c>
      <c r="W18" s="76">
        <f t="shared" ca="1" si="1"/>
        <v>1314</v>
      </c>
      <c r="X18" s="76">
        <f t="shared" ca="1" si="1"/>
        <v>702</v>
      </c>
      <c r="Y18" s="76">
        <f t="shared" ca="1" si="6"/>
        <v>17228</v>
      </c>
    </row>
    <row r="19" spans="2:25" x14ac:dyDescent="0.25">
      <c r="B19" s="294"/>
      <c r="C19" s="295"/>
      <c r="D19" s="299"/>
      <c r="E19" s="77">
        <v>2014</v>
      </c>
      <c r="F19" s="78">
        <f t="shared" ca="1" si="2"/>
        <v>6.6280991735537184E-2</v>
      </c>
      <c r="G19" s="78">
        <f t="shared" ca="1" si="3"/>
        <v>0.11168044077134986</v>
      </c>
      <c r="H19" s="78">
        <f t="shared" ca="1" si="4"/>
        <v>0.66716253443526174</v>
      </c>
      <c r="I19" s="78">
        <f t="shared" ca="1" si="4"/>
        <v>0.15487603305785125</v>
      </c>
      <c r="J19" s="87"/>
      <c r="K19" s="87"/>
      <c r="L19" s="87"/>
      <c r="M19" s="79"/>
      <c r="N19" s="294"/>
      <c r="O19" s="295"/>
      <c r="P19" s="299"/>
      <c r="Q19" s="77">
        <v>2014</v>
      </c>
      <c r="R19" s="76">
        <f t="shared" ca="1" si="0"/>
        <v>1203</v>
      </c>
      <c r="S19" s="76">
        <f t="shared" ca="1" si="0"/>
        <v>2027</v>
      </c>
      <c r="T19" s="76">
        <f t="shared" ca="1" si="0"/>
        <v>12109</v>
      </c>
      <c r="U19" s="76">
        <f t="shared" ca="1" si="5"/>
        <v>2811</v>
      </c>
      <c r="V19" s="76">
        <f t="shared" ca="1" si="1"/>
        <v>634</v>
      </c>
      <c r="W19" s="76">
        <f t="shared" ca="1" si="1"/>
        <v>1399</v>
      </c>
      <c r="X19" s="76">
        <f t="shared" ca="1" si="1"/>
        <v>778</v>
      </c>
      <c r="Y19" s="76">
        <f t="shared" ca="1" si="6"/>
        <v>18150</v>
      </c>
    </row>
    <row r="20" spans="2:25" x14ac:dyDescent="0.25">
      <c r="B20" s="296"/>
      <c r="C20" s="297"/>
      <c r="D20" s="300"/>
      <c r="E20" s="77">
        <v>2015</v>
      </c>
      <c r="F20" s="78">
        <f t="shared" ca="1" si="2"/>
        <v>6.6883080539542172E-2</v>
      </c>
      <c r="G20" s="78">
        <f t="shared" ca="1" si="3"/>
        <v>5.1547545754743379E-2</v>
      </c>
      <c r="H20" s="78">
        <f t="shared" ca="1" si="4"/>
        <v>0.73302736889237141</v>
      </c>
      <c r="I20" s="78">
        <f t="shared" ca="1" si="4"/>
        <v>0.14854200481334304</v>
      </c>
      <c r="J20" s="87"/>
      <c r="K20" s="87"/>
      <c r="L20" s="87"/>
      <c r="M20" s="79"/>
      <c r="N20" s="296"/>
      <c r="O20" s="297"/>
      <c r="P20" s="300"/>
      <c r="Q20" s="77">
        <v>2015</v>
      </c>
      <c r="R20" s="76">
        <f t="shared" ca="1" si="0"/>
        <v>1195</v>
      </c>
      <c r="S20" s="76">
        <f t="shared" ca="1" si="0"/>
        <v>921</v>
      </c>
      <c r="T20" s="76">
        <f t="shared" ca="1" si="0"/>
        <v>13097</v>
      </c>
      <c r="U20" s="76">
        <f t="shared" ca="1" si="5"/>
        <v>2654</v>
      </c>
      <c r="V20" s="76">
        <f t="shared" ca="1" si="1"/>
        <v>660</v>
      </c>
      <c r="W20" s="76">
        <f t="shared" ca="1" si="1"/>
        <v>1240</v>
      </c>
      <c r="X20" s="76">
        <f t="shared" ca="1" si="1"/>
        <v>754</v>
      </c>
      <c r="Y20" s="76">
        <f t="shared" ca="1" si="6"/>
        <v>17867</v>
      </c>
    </row>
    <row r="21" spans="2:25" hidden="1" x14ac:dyDescent="0.25">
      <c r="B21" s="301" t="s">
        <v>125</v>
      </c>
      <c r="C21" s="301"/>
      <c r="D21" t="str">
        <f>IF('I-Charts'!$D$27="Gender_Contrast","Gender",IF('I-Charts'!$D$27="Race_Contrast","Race",IF('I-Charts'!$D$27="Region_Contrast","Region",IF('I-Charts'!$D$27="Age_Contrast","Age",IF('I-Charts'!$D$27="FRPL_Contrast","FRPL",IF('I-Charts'!$D$27="Minority_Contrast","Minority",IF('I-Charts'!$D$27="Locale_Contrast","Locale",IF('I-Charts'!$D$27="Size_Contrast","Size",""))))))))</f>
        <v>Gender</v>
      </c>
      <c r="J21" s="87"/>
      <c r="M21" s="79"/>
    </row>
    <row r="24" spans="2:25" hidden="1" x14ac:dyDescent="0.25">
      <c r="B24" t="s">
        <v>126</v>
      </c>
      <c r="D24" s="38" t="s">
        <v>34</v>
      </c>
    </row>
    <row r="25" spans="2:25" hidden="1" x14ac:dyDescent="0.25">
      <c r="B25" t="s">
        <v>127</v>
      </c>
      <c r="C25" s="19"/>
      <c r="D25" s="28" t="str">
        <f>IF($D$28="Reserve Category", "Reserve", IF($D$28="Certification Area", "CertArea",$D$28))</f>
        <v>Gender</v>
      </c>
    </row>
    <row r="26" spans="2:25" x14ac:dyDescent="0.25">
      <c r="B26" s="290" t="s">
        <v>128</v>
      </c>
      <c r="C26" s="290"/>
      <c r="D26" s="290"/>
      <c r="E26" s="290"/>
      <c r="F26" s="290"/>
      <c r="G26" s="290"/>
      <c r="H26" s="290"/>
      <c r="I26" s="290"/>
      <c r="J26" s="290"/>
      <c r="K26" s="290"/>
      <c r="L26" s="290"/>
    </row>
    <row r="27" spans="2:25" x14ac:dyDescent="0.25">
      <c r="B27" s="303" t="str">
        <f>CONCATENATE("Certification by ",$D$28)</f>
        <v>Certification by Gender</v>
      </c>
      <c r="C27" s="304"/>
      <c r="D27" s="304"/>
      <c r="E27" s="304"/>
      <c r="F27" s="304"/>
      <c r="G27" s="304"/>
      <c r="H27" s="304"/>
      <c r="I27" s="304"/>
      <c r="J27" s="304"/>
      <c r="K27" s="304"/>
      <c r="L27" s="305"/>
    </row>
    <row r="28" spans="2:25" ht="36" x14ac:dyDescent="0.25">
      <c r="B28" s="80" t="s">
        <v>26</v>
      </c>
      <c r="C28" s="80" t="s">
        <v>27</v>
      </c>
      <c r="D28" s="80" t="str">
        <f>'I-Charts'!$D$49</f>
        <v>Gender</v>
      </c>
      <c r="E28" s="81" t="str">
        <f>Lists!$J$3</f>
        <v>Leaver</v>
      </c>
      <c r="F28" s="81" t="str">
        <f>Lists!$J$4</f>
        <v>New</v>
      </c>
      <c r="G28" s="81" t="str">
        <f>Lists!$J$2</f>
        <v>Stayer</v>
      </c>
      <c r="H28" s="81" t="s">
        <v>105</v>
      </c>
      <c r="I28" s="89" t="str">
        <f>Lists!$J$6</f>
        <v>Different District/Different Position</v>
      </c>
      <c r="J28" s="89" t="str">
        <f>Lists!$J$7</f>
        <v>Same District/Different Position</v>
      </c>
      <c r="K28" s="89" t="str">
        <f>Lists!$J$8</f>
        <v>Different District/Same Position</v>
      </c>
      <c r="L28" s="81" t="s">
        <v>124</v>
      </c>
    </row>
    <row r="29" spans="2:25" ht="22.5" customHeight="1" x14ac:dyDescent="0.25">
      <c r="B29" s="302" t="str">
        <f>'I-Charts'!$D$48</f>
        <v>Overall</v>
      </c>
      <c r="C29" s="37">
        <v>2010</v>
      </c>
      <c r="D29" s="82" t="str">
        <f>IF(ISBLANK(HLOOKUP($D$28,[1]Lists!$B$1:$J$17,2,FALSE)),"",HLOOKUP($D$28,[1]Lists!$B$1:$J$17,2,FALSE))</f>
        <v>Male</v>
      </c>
      <c r="E29" s="76">
        <f t="shared" ref="E29:K44" ca="1" si="7">IF(ISNA(VLOOKUP($B$29&amp;"_"&amp;$C29&amp;"_"&amp;$D29&amp;"_"&amp;E$28,INDIRECT($D$25),2,FALSE)),0,VLOOKUP($B$29&amp;"_"&amp;$C29&amp;"_"&amp;$D29&amp;"_"&amp;E$28,INDIRECT($D$25),2,FALSE))</f>
        <v>909</v>
      </c>
      <c r="F29" s="76">
        <f t="shared" ca="1" si="7"/>
        <v>1506</v>
      </c>
      <c r="G29" s="76">
        <f t="shared" ca="1" si="7"/>
        <v>10673</v>
      </c>
      <c r="H29" s="76">
        <f ca="1">SUM(I29:K29)</f>
        <v>2201</v>
      </c>
      <c r="I29" s="76">
        <f t="shared" ca="1" si="7"/>
        <v>419</v>
      </c>
      <c r="J29" s="76">
        <f t="shared" ca="1" si="7"/>
        <v>1410</v>
      </c>
      <c r="K29" s="76">
        <f t="shared" ca="1" si="7"/>
        <v>372</v>
      </c>
      <c r="L29" s="76">
        <f t="shared" ref="L29:L44" ca="1" si="8">SUM(E29:K29)</f>
        <v>17490</v>
      </c>
    </row>
    <row r="30" spans="2:25" ht="22.5" customHeight="1" x14ac:dyDescent="0.25">
      <c r="B30" s="302"/>
      <c r="C30" s="37">
        <v>2010</v>
      </c>
      <c r="D30" s="82" t="str">
        <f>IF(ISBLANK(HLOOKUP($D$28,[1]Lists!$B$1:$J$17,3,FALSE)),"",HLOOKUP($D$28,[1]Lists!$B$1:$J$17,3,FALSE))</f>
        <v>Female</v>
      </c>
      <c r="E30" s="76">
        <f t="shared" ca="1" si="7"/>
        <v>2640</v>
      </c>
      <c r="F30" s="76">
        <f t="shared" ca="1" si="7"/>
        <v>2759</v>
      </c>
      <c r="G30" s="76">
        <f t="shared" ca="1" si="7"/>
        <v>31802</v>
      </c>
      <c r="H30" s="76">
        <f t="shared" ref="H30:H44" ca="1" si="9">SUM(I30:K30)</f>
        <v>4100</v>
      </c>
      <c r="I30" s="76">
        <f t="shared" ca="1" si="7"/>
        <v>598</v>
      </c>
      <c r="J30" s="76">
        <f t="shared" ca="1" si="7"/>
        <v>2845</v>
      </c>
      <c r="K30" s="76">
        <f t="shared" ca="1" si="7"/>
        <v>657</v>
      </c>
      <c r="L30" s="76">
        <f t="shared" ca="1" si="8"/>
        <v>45401</v>
      </c>
    </row>
    <row r="31" spans="2:25" x14ac:dyDescent="0.25">
      <c r="B31" s="302"/>
      <c r="C31" s="37">
        <v>2010</v>
      </c>
      <c r="D31" s="82" t="str">
        <f>IF(ISBLANK(HLOOKUP($D$28,[1]Lists!$B$1:$J$17,4,FALSE)),"",HLOOKUP($D$28,[1]Lists!$B$1:$J$17,4,FALSE))</f>
        <v/>
      </c>
      <c r="E31" s="76">
        <f t="shared" ca="1" si="7"/>
        <v>0</v>
      </c>
      <c r="F31" s="76">
        <f t="shared" ca="1" si="7"/>
        <v>0</v>
      </c>
      <c r="G31" s="76">
        <f t="shared" ca="1" si="7"/>
        <v>0</v>
      </c>
      <c r="H31" s="76">
        <f t="shared" ca="1" si="9"/>
        <v>0</v>
      </c>
      <c r="I31" s="76">
        <f t="shared" ca="1" si="7"/>
        <v>0</v>
      </c>
      <c r="J31" s="76">
        <f t="shared" ca="1" si="7"/>
        <v>0</v>
      </c>
      <c r="K31" s="76">
        <f t="shared" ca="1" si="7"/>
        <v>0</v>
      </c>
      <c r="L31" s="76">
        <f t="shared" ca="1" si="8"/>
        <v>0</v>
      </c>
    </row>
    <row r="32" spans="2:25" ht="33.75" customHeight="1" x14ac:dyDescent="0.25">
      <c r="B32" s="302"/>
      <c r="C32" s="37">
        <v>2010</v>
      </c>
      <c r="D32" s="82" t="str">
        <f>IF(ISBLANK(HLOOKUP($D$28,[1]Lists!$B$1:$J$17,5,FALSE)),"",HLOOKUP($D$28,[1]Lists!$B$1:$J$17,5,FALSE))</f>
        <v/>
      </c>
      <c r="E32" s="76">
        <f t="shared" ca="1" si="7"/>
        <v>0</v>
      </c>
      <c r="F32" s="76">
        <f t="shared" ca="1" si="7"/>
        <v>0</v>
      </c>
      <c r="G32" s="76">
        <f t="shared" ca="1" si="7"/>
        <v>0</v>
      </c>
      <c r="H32" s="76">
        <f t="shared" ca="1" si="9"/>
        <v>0</v>
      </c>
      <c r="I32" s="76">
        <f t="shared" ca="1" si="7"/>
        <v>0</v>
      </c>
      <c r="J32" s="76">
        <f t="shared" ca="1" si="7"/>
        <v>0</v>
      </c>
      <c r="K32" s="76">
        <f t="shared" ca="1" si="7"/>
        <v>0</v>
      </c>
      <c r="L32" s="76">
        <f t="shared" ca="1" si="8"/>
        <v>0</v>
      </c>
    </row>
    <row r="33" spans="2:13" ht="22.5" customHeight="1" x14ac:dyDescent="0.25">
      <c r="B33" s="302"/>
      <c r="C33" s="37">
        <v>2010</v>
      </c>
      <c r="D33" s="82" t="str">
        <f>IF(ISBLANK(HLOOKUP($D$28,[1]Lists!$B$1:$J$17,6,FALSE)),"",HLOOKUP($D$28,[1]Lists!$B$1:$J$17,6,FALSE))</f>
        <v/>
      </c>
      <c r="E33" s="76">
        <f t="shared" ca="1" si="7"/>
        <v>0</v>
      </c>
      <c r="F33" s="76">
        <f t="shared" ca="1" si="7"/>
        <v>0</v>
      </c>
      <c r="G33" s="76">
        <f t="shared" ca="1" si="7"/>
        <v>0</v>
      </c>
      <c r="H33" s="76">
        <f t="shared" ca="1" si="9"/>
        <v>0</v>
      </c>
      <c r="I33" s="76">
        <f t="shared" ca="1" si="7"/>
        <v>0</v>
      </c>
      <c r="J33" s="76">
        <f t="shared" ca="1" si="7"/>
        <v>0</v>
      </c>
      <c r="K33" s="76">
        <f t="shared" ca="1" si="7"/>
        <v>0</v>
      </c>
      <c r="L33" s="76">
        <f t="shared" ca="1" si="8"/>
        <v>0</v>
      </c>
    </row>
    <row r="34" spans="2:13" x14ac:dyDescent="0.25">
      <c r="B34" s="302"/>
      <c r="C34" s="37">
        <v>2010</v>
      </c>
      <c r="D34" s="82" t="str">
        <f>IF(ISBLANK(HLOOKUP($D$28,[1]Lists!$B$1:$J$17,7,FALSE)),"",HLOOKUP($D$28,[1]Lists!$B$1:$J$17,7,FALSE))</f>
        <v/>
      </c>
      <c r="E34" s="76">
        <f t="shared" ca="1" si="7"/>
        <v>0</v>
      </c>
      <c r="F34" s="76">
        <f t="shared" ca="1" si="7"/>
        <v>0</v>
      </c>
      <c r="G34" s="76">
        <f t="shared" ca="1" si="7"/>
        <v>0</v>
      </c>
      <c r="H34" s="76">
        <f t="shared" ca="1" si="9"/>
        <v>0</v>
      </c>
      <c r="I34" s="76">
        <f t="shared" ca="1" si="7"/>
        <v>0</v>
      </c>
      <c r="J34" s="76">
        <f t="shared" ca="1" si="7"/>
        <v>0</v>
      </c>
      <c r="K34" s="76">
        <f t="shared" ca="1" si="7"/>
        <v>0</v>
      </c>
      <c r="L34" s="76">
        <f t="shared" ca="1" si="8"/>
        <v>0</v>
      </c>
    </row>
    <row r="35" spans="2:13" ht="22.5" customHeight="1" x14ac:dyDescent="0.25">
      <c r="B35" s="302"/>
      <c r="C35" s="37">
        <v>2010</v>
      </c>
      <c r="D35" s="82" t="str">
        <f>IF(ISBLANK(HLOOKUP($D$28,[1]Lists!$B$1:$J$17,8,FALSE)),"",HLOOKUP($D$28,[1]Lists!$B$1:$J$17,8,FALSE))</f>
        <v/>
      </c>
      <c r="E35" s="76">
        <f t="shared" ca="1" si="7"/>
        <v>0</v>
      </c>
      <c r="F35" s="76">
        <f t="shared" ca="1" si="7"/>
        <v>0</v>
      </c>
      <c r="G35" s="76">
        <f t="shared" ca="1" si="7"/>
        <v>0</v>
      </c>
      <c r="H35" s="76">
        <f t="shared" ca="1" si="9"/>
        <v>0</v>
      </c>
      <c r="I35" s="76">
        <f t="shared" ca="1" si="7"/>
        <v>0</v>
      </c>
      <c r="J35" s="76">
        <f t="shared" ca="1" si="7"/>
        <v>0</v>
      </c>
      <c r="K35" s="76">
        <f t="shared" ca="1" si="7"/>
        <v>0</v>
      </c>
      <c r="L35" s="76">
        <f t="shared" ca="1" si="8"/>
        <v>0</v>
      </c>
    </row>
    <row r="36" spans="2:13" x14ac:dyDescent="0.25">
      <c r="B36" s="302"/>
      <c r="C36" s="37">
        <v>2010</v>
      </c>
      <c r="D36" s="83" t="str">
        <f>IF(ISBLANK(HLOOKUP($D$28,[1]Lists!$B$1:$J$17,9,FALSE)),"",HLOOKUP($D$28,[1]Lists!$B$1:$J$17,9,FALSE))</f>
        <v/>
      </c>
      <c r="E36" s="76">
        <f t="shared" ca="1" si="7"/>
        <v>0</v>
      </c>
      <c r="F36" s="76">
        <f t="shared" ca="1" si="7"/>
        <v>0</v>
      </c>
      <c r="G36" s="76">
        <f t="shared" ca="1" si="7"/>
        <v>0</v>
      </c>
      <c r="H36" s="76">
        <f t="shared" ca="1" si="9"/>
        <v>0</v>
      </c>
      <c r="I36" s="76">
        <f t="shared" ca="1" si="7"/>
        <v>0</v>
      </c>
      <c r="J36" s="76">
        <f t="shared" ca="1" si="7"/>
        <v>0</v>
      </c>
      <c r="K36" s="76">
        <f t="shared" ca="1" si="7"/>
        <v>0</v>
      </c>
      <c r="L36" s="76">
        <f t="shared" ca="1" si="8"/>
        <v>0</v>
      </c>
    </row>
    <row r="37" spans="2:13" x14ac:dyDescent="0.25">
      <c r="B37" s="302"/>
      <c r="C37" s="37">
        <v>2010</v>
      </c>
      <c r="D37" s="83" t="str">
        <f>IF(ISBLANK(HLOOKUP($D$28,[1]Lists!$B$1:$J$17,10,FALSE)),"",HLOOKUP($D$28,[1]Lists!$B$1:$J$17,10,FALSE))</f>
        <v/>
      </c>
      <c r="E37" s="76">
        <f t="shared" ca="1" si="7"/>
        <v>0</v>
      </c>
      <c r="F37" s="76">
        <f t="shared" ca="1" si="7"/>
        <v>0</v>
      </c>
      <c r="G37" s="76">
        <f t="shared" ca="1" si="7"/>
        <v>0</v>
      </c>
      <c r="H37" s="76">
        <f t="shared" ca="1" si="9"/>
        <v>0</v>
      </c>
      <c r="I37" s="76">
        <f t="shared" ca="1" si="7"/>
        <v>0</v>
      </c>
      <c r="J37" s="76">
        <f t="shared" ca="1" si="7"/>
        <v>0</v>
      </c>
      <c r="K37" s="76">
        <f t="shared" ca="1" si="7"/>
        <v>0</v>
      </c>
      <c r="L37" s="76">
        <f t="shared" ca="1" si="8"/>
        <v>0</v>
      </c>
    </row>
    <row r="38" spans="2:13" x14ac:dyDescent="0.25">
      <c r="B38" s="302"/>
      <c r="C38" s="37">
        <v>2010</v>
      </c>
      <c r="D38" s="83" t="str">
        <f>IF(ISBLANK(HLOOKUP($D$28,[1]Lists!$B$1:$J$17,11,FALSE)),"",HLOOKUP($D$28,[1]Lists!$B$1:$J$17,11,FALSE))</f>
        <v/>
      </c>
      <c r="E38" s="76">
        <f t="shared" ca="1" si="7"/>
        <v>0</v>
      </c>
      <c r="F38" s="76">
        <f t="shared" ca="1" si="7"/>
        <v>0</v>
      </c>
      <c r="G38" s="76">
        <f t="shared" ca="1" si="7"/>
        <v>0</v>
      </c>
      <c r="H38" s="76">
        <f t="shared" ca="1" si="9"/>
        <v>0</v>
      </c>
      <c r="I38" s="76">
        <f t="shared" ca="1" si="7"/>
        <v>0</v>
      </c>
      <c r="J38" s="76">
        <f t="shared" ca="1" si="7"/>
        <v>0</v>
      </c>
      <c r="K38" s="76">
        <f t="shared" ca="1" si="7"/>
        <v>0</v>
      </c>
      <c r="L38" s="76">
        <f t="shared" ca="1" si="8"/>
        <v>0</v>
      </c>
    </row>
    <row r="39" spans="2:13" x14ac:dyDescent="0.25">
      <c r="B39" s="302"/>
      <c r="C39" s="37">
        <v>2010</v>
      </c>
      <c r="D39" s="83" t="str">
        <f>IF(ISBLANK(HLOOKUP($D$28,[1]Lists!$B$1:$J$17,12,FALSE)),"",HLOOKUP($D$28,[1]Lists!$B$1:$J$17,12,FALSE))</f>
        <v/>
      </c>
      <c r="E39" s="76">
        <f t="shared" ca="1" si="7"/>
        <v>0</v>
      </c>
      <c r="F39" s="76">
        <f t="shared" ca="1" si="7"/>
        <v>0</v>
      </c>
      <c r="G39" s="76">
        <f t="shared" ca="1" si="7"/>
        <v>0</v>
      </c>
      <c r="H39" s="76">
        <f t="shared" ca="1" si="9"/>
        <v>0</v>
      </c>
      <c r="I39" s="76">
        <f t="shared" ca="1" si="7"/>
        <v>0</v>
      </c>
      <c r="J39" s="76">
        <f t="shared" ca="1" si="7"/>
        <v>0</v>
      </c>
      <c r="K39" s="76">
        <f t="shared" ca="1" si="7"/>
        <v>0</v>
      </c>
      <c r="L39" s="76">
        <f t="shared" ca="1" si="8"/>
        <v>0</v>
      </c>
    </row>
    <row r="40" spans="2:13" x14ac:dyDescent="0.25">
      <c r="B40" s="302"/>
      <c r="C40" s="37">
        <v>2010</v>
      </c>
      <c r="D40" s="83" t="str">
        <f>IF(ISBLANK(HLOOKUP($D$28,[1]Lists!$B$1:$J$17,13,FALSE)),"",HLOOKUP($D$28,[1]Lists!$B$1:$J$17,13,FALSE))</f>
        <v/>
      </c>
      <c r="E40" s="76">
        <f t="shared" ca="1" si="7"/>
        <v>0</v>
      </c>
      <c r="F40" s="76">
        <f t="shared" ca="1" si="7"/>
        <v>0</v>
      </c>
      <c r="G40" s="76">
        <f t="shared" ca="1" si="7"/>
        <v>0</v>
      </c>
      <c r="H40" s="76">
        <f t="shared" ca="1" si="9"/>
        <v>0</v>
      </c>
      <c r="I40" s="76">
        <f t="shared" ca="1" si="7"/>
        <v>0</v>
      </c>
      <c r="J40" s="76">
        <f t="shared" ca="1" si="7"/>
        <v>0</v>
      </c>
      <c r="K40" s="76">
        <f t="shared" ca="1" si="7"/>
        <v>0</v>
      </c>
      <c r="L40" s="76">
        <f t="shared" ca="1" si="8"/>
        <v>0</v>
      </c>
    </row>
    <row r="41" spans="2:13" x14ac:dyDescent="0.25">
      <c r="B41" s="302"/>
      <c r="C41" s="37">
        <v>2010</v>
      </c>
      <c r="D41" s="83" t="str">
        <f>IF(ISBLANK(HLOOKUP($D$28,[1]Lists!$B$1:$J$17,14,FALSE)),"",HLOOKUP($D$28,[1]Lists!$B$1:$J$17,14,FALSE))</f>
        <v/>
      </c>
      <c r="E41" s="76">
        <f t="shared" ca="1" si="7"/>
        <v>0</v>
      </c>
      <c r="F41" s="76">
        <f t="shared" ca="1" si="7"/>
        <v>0</v>
      </c>
      <c r="G41" s="76">
        <f t="shared" ca="1" si="7"/>
        <v>0</v>
      </c>
      <c r="H41" s="76">
        <f t="shared" ca="1" si="9"/>
        <v>0</v>
      </c>
      <c r="I41" s="76">
        <f t="shared" ca="1" si="7"/>
        <v>0</v>
      </c>
      <c r="J41" s="76">
        <f t="shared" ca="1" si="7"/>
        <v>0</v>
      </c>
      <c r="K41" s="76">
        <f t="shared" ca="1" si="7"/>
        <v>0</v>
      </c>
      <c r="L41" s="76">
        <f t="shared" ca="1" si="8"/>
        <v>0</v>
      </c>
    </row>
    <row r="42" spans="2:13" x14ac:dyDescent="0.25">
      <c r="B42" s="302"/>
      <c r="C42" s="37">
        <v>2010</v>
      </c>
      <c r="D42" s="83" t="str">
        <f>IF(ISBLANK(HLOOKUP($D$28,[1]Lists!$B$1:$J$17,15,FALSE)),"",HLOOKUP($D$28,[1]Lists!$B$1:$J$17,15,FALSE))</f>
        <v/>
      </c>
      <c r="E42" s="76">
        <f t="shared" ca="1" si="7"/>
        <v>0</v>
      </c>
      <c r="F42" s="76">
        <f t="shared" ca="1" si="7"/>
        <v>0</v>
      </c>
      <c r="G42" s="76">
        <f t="shared" ca="1" si="7"/>
        <v>0</v>
      </c>
      <c r="H42" s="76">
        <f t="shared" ca="1" si="9"/>
        <v>0</v>
      </c>
      <c r="I42" s="76">
        <f t="shared" ca="1" si="7"/>
        <v>0</v>
      </c>
      <c r="J42" s="76">
        <f t="shared" ca="1" si="7"/>
        <v>0</v>
      </c>
      <c r="K42" s="76">
        <f t="shared" ca="1" si="7"/>
        <v>0</v>
      </c>
      <c r="L42" s="76">
        <f t="shared" ca="1" si="8"/>
        <v>0</v>
      </c>
    </row>
    <row r="43" spans="2:13" x14ac:dyDescent="0.25">
      <c r="B43" s="302"/>
      <c r="C43" s="37">
        <v>2010</v>
      </c>
      <c r="D43" s="83" t="str">
        <f>IF(ISBLANK(HLOOKUP($D$28,[1]Lists!$B$1:$J$17,16,FALSE)),"",HLOOKUP($D$28,[1]Lists!$B$1:$J$17,16,FALSE))</f>
        <v/>
      </c>
      <c r="E43" s="76">
        <f t="shared" ca="1" si="7"/>
        <v>0</v>
      </c>
      <c r="F43" s="76">
        <f t="shared" ca="1" si="7"/>
        <v>0</v>
      </c>
      <c r="G43" s="76">
        <f t="shared" ca="1" si="7"/>
        <v>0</v>
      </c>
      <c r="H43" s="76">
        <f t="shared" ca="1" si="9"/>
        <v>0</v>
      </c>
      <c r="I43" s="76">
        <f t="shared" ca="1" si="7"/>
        <v>0</v>
      </c>
      <c r="J43" s="76">
        <f t="shared" ca="1" si="7"/>
        <v>0</v>
      </c>
      <c r="K43" s="76">
        <f t="shared" ca="1" si="7"/>
        <v>0</v>
      </c>
      <c r="L43" s="76">
        <f t="shared" ca="1" si="8"/>
        <v>0</v>
      </c>
    </row>
    <row r="44" spans="2:13" x14ac:dyDescent="0.25">
      <c r="B44" s="302"/>
      <c r="C44" s="37">
        <v>2010</v>
      </c>
      <c r="D44" s="83" t="str">
        <f>IF(ISBLANK(HLOOKUP($D$28,[1]Lists!$B$1:$J$17,17,FALSE)),"",HLOOKUP($D$28,[1]Lists!$B$1:$J$17,17,FALSE))</f>
        <v/>
      </c>
      <c r="E44" s="76">
        <f t="shared" ca="1" si="7"/>
        <v>0</v>
      </c>
      <c r="F44" s="76">
        <f t="shared" ca="1" si="7"/>
        <v>0</v>
      </c>
      <c r="G44" s="76">
        <f t="shared" ca="1" si="7"/>
        <v>0</v>
      </c>
      <c r="H44" s="76">
        <f t="shared" ca="1" si="9"/>
        <v>0</v>
      </c>
      <c r="I44" s="76">
        <f t="shared" ca="1" si="7"/>
        <v>0</v>
      </c>
      <c r="J44" s="76">
        <f t="shared" ca="1" si="7"/>
        <v>0</v>
      </c>
      <c r="K44" s="76">
        <f t="shared" ca="1" si="7"/>
        <v>0</v>
      </c>
      <c r="L44" s="76">
        <f t="shared" ca="1" si="8"/>
        <v>0</v>
      </c>
    </row>
    <row r="45" spans="2:13" x14ac:dyDescent="0.25">
      <c r="B45" s="302"/>
      <c r="C45" s="37">
        <v>2010</v>
      </c>
      <c r="D45" s="84" t="s">
        <v>106</v>
      </c>
      <c r="E45" s="76">
        <f ca="1">IF(ISNA(VLOOKUP($B$29&amp;"_"&amp;$C45&amp;"_"&amp;E$28,INDIRECT($D$24),2,FALSE)),0,VLOOKUP($B$29&amp;"_"&amp;$C45&amp;"_"&amp;E$28,INDIRECT($D$24),2,FALSE))</f>
        <v>3549</v>
      </c>
      <c r="F45" s="76">
        <f t="shared" ref="F45:K45" ca="1" si="10">IF(ISNA(VLOOKUP($B$29&amp;"_"&amp;$C45&amp;"_"&amp;F$28,INDIRECT($D$24),2,FALSE)),0,VLOOKUP($B$29&amp;"_"&amp;$C45&amp;"_"&amp;F$28,INDIRECT($D$24),2,FALSE))</f>
        <v>4265</v>
      </c>
      <c r="G45" s="76">
        <f t="shared" ca="1" si="10"/>
        <v>42475</v>
      </c>
      <c r="H45" s="76">
        <f ca="1">SUM(I45:K45)</f>
        <v>6301</v>
      </c>
      <c r="I45" s="76">
        <f t="shared" ca="1" si="10"/>
        <v>1017</v>
      </c>
      <c r="J45" s="76">
        <f t="shared" ca="1" si="10"/>
        <v>4255</v>
      </c>
      <c r="K45" s="76">
        <f t="shared" ca="1" si="10"/>
        <v>1029</v>
      </c>
      <c r="L45" s="85">
        <f ca="1">SUM(E45:H45)</f>
        <v>56590</v>
      </c>
    </row>
    <row r="46" spans="2:13" x14ac:dyDescent="0.25">
      <c r="B46" s="36"/>
      <c r="C46" s="37">
        <v>2010</v>
      </c>
      <c r="D46" s="84" t="s">
        <v>129</v>
      </c>
      <c r="E46" s="78">
        <f t="shared" ref="E46:K46" ca="1" si="11">IF(E45=0,0,SUM(E45/$L45))</f>
        <v>6.2714260470047717E-2</v>
      </c>
      <c r="F46" s="78">
        <f t="shared" ca="1" si="11"/>
        <v>7.5366672556988867E-2</v>
      </c>
      <c r="G46" s="78">
        <f t="shared" ca="1" si="11"/>
        <v>0.75057430641456091</v>
      </c>
      <c r="H46" s="78">
        <f t="shared" ca="1" si="11"/>
        <v>0.11134476055840255</v>
      </c>
      <c r="I46" s="78">
        <f t="shared" ca="1" si="11"/>
        <v>1.7971373034104964E-2</v>
      </c>
      <c r="J46" s="78">
        <f t="shared" ca="1" si="11"/>
        <v>7.518996289097013E-2</v>
      </c>
      <c r="K46" s="78">
        <f t="shared" ca="1" si="11"/>
        <v>1.8183424633327443E-2</v>
      </c>
      <c r="L46" s="86">
        <f ca="1">SUM(E46:H46)</f>
        <v>1</v>
      </c>
      <c r="M46" s="79"/>
    </row>
    <row r="47" spans="2:13" x14ac:dyDescent="0.25">
      <c r="B47" s="302" t="str">
        <f>'[1]I-Charts'!$D$48</f>
        <v>District-wide Staff</v>
      </c>
      <c r="C47" s="37">
        <v>2011</v>
      </c>
      <c r="D47" s="82" t="str">
        <f>IF(ISBLANK(HLOOKUP($D$28,[1]Lists!$B$1:$J$17,2,FALSE)),"",HLOOKUP($D$28,[1]Lists!$B$1:$J$17,2,FALSE))</f>
        <v>Male</v>
      </c>
      <c r="E47" s="76">
        <f t="shared" ref="E47:K62" ca="1" si="12">IF(ISNA(VLOOKUP($B$29&amp;"_"&amp;$C47&amp;"_"&amp;$D47&amp;"_"&amp;E$28,INDIRECT($D$25),2,FALSE)),0,VLOOKUP($B$29&amp;"_"&amp;$C47&amp;"_"&amp;$D47&amp;"_"&amp;E$28,INDIRECT($D$25),2,FALSE))</f>
        <v>1167</v>
      </c>
      <c r="F47" s="76">
        <f t="shared" ca="1" si="12"/>
        <v>1088</v>
      </c>
      <c r="G47" s="76">
        <f t="shared" ca="1" si="12"/>
        <v>11275</v>
      </c>
      <c r="H47" s="76">
        <f t="shared" ca="1" si="12"/>
        <v>0</v>
      </c>
      <c r="I47" s="76">
        <f t="shared" ca="1" si="12"/>
        <v>270</v>
      </c>
      <c r="J47" s="76">
        <f t="shared" ca="1" si="12"/>
        <v>1414</v>
      </c>
      <c r="K47" s="76">
        <f t="shared" ca="1" si="12"/>
        <v>262</v>
      </c>
      <c r="L47" s="76">
        <f t="shared" ref="L47:L62" ca="1" si="13">SUM(E47:K47)</f>
        <v>15476</v>
      </c>
    </row>
    <row r="48" spans="2:13" x14ac:dyDescent="0.25">
      <c r="B48" s="302"/>
      <c r="C48" s="37">
        <v>2011</v>
      </c>
      <c r="D48" s="82" t="str">
        <f>IF(ISBLANK(HLOOKUP($D$28,[1]Lists!$B$1:$J$17,3,FALSE)),"",HLOOKUP($D$28,[1]Lists!$B$1:$J$17,3,FALSE))</f>
        <v>Female</v>
      </c>
      <c r="E48" s="76">
        <f t="shared" ca="1" si="12"/>
        <v>3349</v>
      </c>
      <c r="F48" s="76">
        <f t="shared" ca="1" si="12"/>
        <v>1824</v>
      </c>
      <c r="G48" s="76">
        <f t="shared" ca="1" si="12"/>
        <v>31804</v>
      </c>
      <c r="H48" s="76">
        <f t="shared" ca="1" si="12"/>
        <v>0</v>
      </c>
      <c r="I48" s="76">
        <f t="shared" ca="1" si="12"/>
        <v>368</v>
      </c>
      <c r="J48" s="76">
        <f t="shared" ca="1" si="12"/>
        <v>2683</v>
      </c>
      <c r="K48" s="76">
        <f t="shared" ca="1" si="12"/>
        <v>449</v>
      </c>
      <c r="L48" s="76">
        <f t="shared" ca="1" si="13"/>
        <v>40477</v>
      </c>
    </row>
    <row r="49" spans="2:12" x14ac:dyDescent="0.25">
      <c r="B49" s="302"/>
      <c r="C49" s="37">
        <v>2011</v>
      </c>
      <c r="D49" s="82" t="str">
        <f>IF(ISBLANK(HLOOKUP($D$28,[1]Lists!$B$1:$J$17,4,FALSE)),"",HLOOKUP($D$28,[1]Lists!$B$1:$J$17,4,FALSE))</f>
        <v/>
      </c>
      <c r="E49" s="76">
        <f t="shared" ca="1" si="12"/>
        <v>0</v>
      </c>
      <c r="F49" s="76">
        <f t="shared" ca="1" si="12"/>
        <v>0</v>
      </c>
      <c r="G49" s="76">
        <f t="shared" ca="1" si="12"/>
        <v>0</v>
      </c>
      <c r="H49" s="76">
        <f t="shared" ca="1" si="12"/>
        <v>0</v>
      </c>
      <c r="I49" s="76">
        <f t="shared" ca="1" si="12"/>
        <v>0</v>
      </c>
      <c r="J49" s="76">
        <f t="shared" ca="1" si="12"/>
        <v>0</v>
      </c>
      <c r="K49" s="76">
        <f t="shared" ca="1" si="12"/>
        <v>0</v>
      </c>
      <c r="L49" s="76">
        <f t="shared" ca="1" si="13"/>
        <v>0</v>
      </c>
    </row>
    <row r="50" spans="2:12" x14ac:dyDescent="0.25">
      <c r="B50" s="302"/>
      <c r="C50" s="37">
        <v>2011</v>
      </c>
      <c r="D50" s="82" t="str">
        <f>IF(ISBLANK(HLOOKUP($D$28,[1]Lists!$B$1:$J$17,5,FALSE)),"",HLOOKUP($D$28,[1]Lists!$B$1:$J$17,5,FALSE))</f>
        <v/>
      </c>
      <c r="E50" s="76">
        <f t="shared" ca="1" si="12"/>
        <v>0</v>
      </c>
      <c r="F50" s="76">
        <f t="shared" ca="1" si="12"/>
        <v>0</v>
      </c>
      <c r="G50" s="76">
        <f t="shared" ca="1" si="12"/>
        <v>0</v>
      </c>
      <c r="H50" s="76">
        <f t="shared" ca="1" si="12"/>
        <v>0</v>
      </c>
      <c r="I50" s="76">
        <f t="shared" ca="1" si="12"/>
        <v>0</v>
      </c>
      <c r="J50" s="76">
        <f t="shared" ca="1" si="12"/>
        <v>0</v>
      </c>
      <c r="K50" s="76">
        <f t="shared" ca="1" si="12"/>
        <v>0</v>
      </c>
      <c r="L50" s="76">
        <f t="shared" ca="1" si="13"/>
        <v>0</v>
      </c>
    </row>
    <row r="51" spans="2:12" x14ac:dyDescent="0.25">
      <c r="B51" s="302"/>
      <c r="C51" s="37">
        <v>2011</v>
      </c>
      <c r="D51" s="82" t="str">
        <f>IF(ISBLANK(HLOOKUP($D$28,[1]Lists!$B$1:$J$17,6,FALSE)),"",HLOOKUP($D$28,[1]Lists!$B$1:$J$17,6,FALSE))</f>
        <v/>
      </c>
      <c r="E51" s="76">
        <f t="shared" ca="1" si="12"/>
        <v>0</v>
      </c>
      <c r="F51" s="76">
        <f t="shared" ca="1" si="12"/>
        <v>0</v>
      </c>
      <c r="G51" s="76">
        <f t="shared" ca="1" si="12"/>
        <v>0</v>
      </c>
      <c r="H51" s="76">
        <f t="shared" ca="1" si="12"/>
        <v>0</v>
      </c>
      <c r="I51" s="76">
        <f t="shared" ca="1" si="12"/>
        <v>0</v>
      </c>
      <c r="J51" s="76">
        <f t="shared" ca="1" si="12"/>
        <v>0</v>
      </c>
      <c r="K51" s="76">
        <f t="shared" ca="1" si="12"/>
        <v>0</v>
      </c>
      <c r="L51" s="76">
        <f t="shared" ca="1" si="13"/>
        <v>0</v>
      </c>
    </row>
    <row r="52" spans="2:12" x14ac:dyDescent="0.25">
      <c r="B52" s="302"/>
      <c r="C52" s="37">
        <v>2011</v>
      </c>
      <c r="D52" s="82" t="str">
        <f>IF(ISBLANK(HLOOKUP($D$28,[1]Lists!$B$1:$J$17,7,FALSE)),"",HLOOKUP($D$28,[1]Lists!$B$1:$J$17,7,FALSE))</f>
        <v/>
      </c>
      <c r="E52" s="76">
        <f t="shared" ca="1" si="12"/>
        <v>0</v>
      </c>
      <c r="F52" s="76">
        <f t="shared" ca="1" si="12"/>
        <v>0</v>
      </c>
      <c r="G52" s="76">
        <f t="shared" ca="1" si="12"/>
        <v>0</v>
      </c>
      <c r="H52" s="76">
        <f t="shared" ca="1" si="12"/>
        <v>0</v>
      </c>
      <c r="I52" s="76">
        <f t="shared" ca="1" si="12"/>
        <v>0</v>
      </c>
      <c r="J52" s="76">
        <f t="shared" ca="1" si="12"/>
        <v>0</v>
      </c>
      <c r="K52" s="76">
        <f t="shared" ca="1" si="12"/>
        <v>0</v>
      </c>
      <c r="L52" s="76">
        <f t="shared" ca="1" si="13"/>
        <v>0</v>
      </c>
    </row>
    <row r="53" spans="2:12" x14ac:dyDescent="0.25">
      <c r="B53" s="302"/>
      <c r="C53" s="37">
        <v>2011</v>
      </c>
      <c r="D53" s="82" t="str">
        <f>IF(ISBLANK(HLOOKUP($D$28,[1]Lists!$B$1:$J$17,8,FALSE)),"",HLOOKUP($D$28,[1]Lists!$B$1:$J$17,8,FALSE))</f>
        <v/>
      </c>
      <c r="E53" s="76">
        <f t="shared" ca="1" si="12"/>
        <v>0</v>
      </c>
      <c r="F53" s="76">
        <f t="shared" ca="1" si="12"/>
        <v>0</v>
      </c>
      <c r="G53" s="76">
        <f t="shared" ca="1" si="12"/>
        <v>0</v>
      </c>
      <c r="H53" s="76">
        <f t="shared" ca="1" si="12"/>
        <v>0</v>
      </c>
      <c r="I53" s="76">
        <f t="shared" ca="1" si="12"/>
        <v>0</v>
      </c>
      <c r="J53" s="76">
        <f t="shared" ca="1" si="12"/>
        <v>0</v>
      </c>
      <c r="K53" s="76">
        <f t="shared" ca="1" si="12"/>
        <v>0</v>
      </c>
      <c r="L53" s="76">
        <f t="shared" ca="1" si="13"/>
        <v>0</v>
      </c>
    </row>
    <row r="54" spans="2:12" x14ac:dyDescent="0.25">
      <c r="B54" s="302"/>
      <c r="C54" s="37">
        <v>2011</v>
      </c>
      <c r="D54" s="83" t="str">
        <f>IF(ISBLANK(HLOOKUP($D$28,[1]Lists!$B$1:$J$17,9,FALSE)),"",HLOOKUP($D$28,[1]Lists!$B$1:$J$17,9,FALSE))</f>
        <v/>
      </c>
      <c r="E54" s="76">
        <f t="shared" ca="1" si="12"/>
        <v>0</v>
      </c>
      <c r="F54" s="76">
        <f t="shared" ca="1" si="12"/>
        <v>0</v>
      </c>
      <c r="G54" s="76">
        <f t="shared" ca="1" si="12"/>
        <v>0</v>
      </c>
      <c r="H54" s="76">
        <f t="shared" ca="1" si="12"/>
        <v>0</v>
      </c>
      <c r="I54" s="76">
        <f t="shared" ca="1" si="12"/>
        <v>0</v>
      </c>
      <c r="J54" s="76">
        <f t="shared" ca="1" si="12"/>
        <v>0</v>
      </c>
      <c r="K54" s="76">
        <f t="shared" ca="1" si="12"/>
        <v>0</v>
      </c>
      <c r="L54" s="76">
        <f t="shared" ca="1" si="13"/>
        <v>0</v>
      </c>
    </row>
    <row r="55" spans="2:12" x14ac:dyDescent="0.25">
      <c r="B55" s="302"/>
      <c r="C55" s="37">
        <v>2011</v>
      </c>
      <c r="D55" s="83" t="str">
        <f>IF(ISBLANK(HLOOKUP($D$28,[1]Lists!$B$1:$J$17,10,FALSE)),"",HLOOKUP($D$28,[1]Lists!$B$1:$J$17,10,FALSE))</f>
        <v/>
      </c>
      <c r="E55" s="76">
        <f t="shared" ca="1" si="12"/>
        <v>0</v>
      </c>
      <c r="F55" s="76">
        <f t="shared" ca="1" si="12"/>
        <v>0</v>
      </c>
      <c r="G55" s="76">
        <f t="shared" ca="1" si="12"/>
        <v>0</v>
      </c>
      <c r="H55" s="76">
        <f t="shared" ca="1" si="12"/>
        <v>0</v>
      </c>
      <c r="I55" s="76">
        <f t="shared" ca="1" si="12"/>
        <v>0</v>
      </c>
      <c r="J55" s="76">
        <f t="shared" ca="1" si="12"/>
        <v>0</v>
      </c>
      <c r="K55" s="76">
        <f t="shared" ca="1" si="12"/>
        <v>0</v>
      </c>
      <c r="L55" s="76">
        <f t="shared" ca="1" si="13"/>
        <v>0</v>
      </c>
    </row>
    <row r="56" spans="2:12" x14ac:dyDescent="0.25">
      <c r="B56" s="302"/>
      <c r="C56" s="37">
        <v>2011</v>
      </c>
      <c r="D56" s="83" t="str">
        <f>IF(ISBLANK(HLOOKUP($D$28,[1]Lists!$B$1:$J$17,11,FALSE)),"",HLOOKUP($D$28,[1]Lists!$B$1:$J$17,11,FALSE))</f>
        <v/>
      </c>
      <c r="E56" s="76">
        <f t="shared" ca="1" si="12"/>
        <v>0</v>
      </c>
      <c r="F56" s="76">
        <f t="shared" ca="1" si="12"/>
        <v>0</v>
      </c>
      <c r="G56" s="76">
        <f t="shared" ca="1" si="12"/>
        <v>0</v>
      </c>
      <c r="H56" s="76">
        <f t="shared" ca="1" si="12"/>
        <v>0</v>
      </c>
      <c r="I56" s="76">
        <f t="shared" ca="1" si="12"/>
        <v>0</v>
      </c>
      <c r="J56" s="76">
        <f t="shared" ca="1" si="12"/>
        <v>0</v>
      </c>
      <c r="K56" s="76">
        <f t="shared" ca="1" si="12"/>
        <v>0</v>
      </c>
      <c r="L56" s="76">
        <f t="shared" ca="1" si="13"/>
        <v>0</v>
      </c>
    </row>
    <row r="57" spans="2:12" x14ac:dyDescent="0.25">
      <c r="B57" s="302"/>
      <c r="C57" s="37">
        <v>2011</v>
      </c>
      <c r="D57" s="83" t="str">
        <f>IF(ISBLANK(HLOOKUP($D$28,[1]Lists!$B$1:$J$17,12,FALSE)),"",HLOOKUP($D$28,[1]Lists!$B$1:$J$17,12,FALSE))</f>
        <v/>
      </c>
      <c r="E57" s="76">
        <f t="shared" ca="1" si="12"/>
        <v>0</v>
      </c>
      <c r="F57" s="76">
        <f t="shared" ca="1" si="12"/>
        <v>0</v>
      </c>
      <c r="G57" s="76">
        <f t="shared" ca="1" si="12"/>
        <v>0</v>
      </c>
      <c r="H57" s="76">
        <f t="shared" ca="1" si="12"/>
        <v>0</v>
      </c>
      <c r="I57" s="76">
        <f t="shared" ca="1" si="12"/>
        <v>0</v>
      </c>
      <c r="J57" s="76">
        <f t="shared" ca="1" si="12"/>
        <v>0</v>
      </c>
      <c r="K57" s="76">
        <f t="shared" ca="1" si="12"/>
        <v>0</v>
      </c>
      <c r="L57" s="76">
        <f t="shared" ca="1" si="13"/>
        <v>0</v>
      </c>
    </row>
    <row r="58" spans="2:12" x14ac:dyDescent="0.25">
      <c r="B58" s="302"/>
      <c r="C58" s="37">
        <v>2011</v>
      </c>
      <c r="D58" s="83" t="str">
        <f>IF(ISBLANK(HLOOKUP($D$28,[1]Lists!$B$1:$J$17,13,FALSE)),"",HLOOKUP($D$28,[1]Lists!$B$1:$J$17,13,FALSE))</f>
        <v/>
      </c>
      <c r="E58" s="76">
        <f t="shared" ca="1" si="12"/>
        <v>0</v>
      </c>
      <c r="F58" s="76">
        <f t="shared" ca="1" si="12"/>
        <v>0</v>
      </c>
      <c r="G58" s="76">
        <f t="shared" ca="1" si="12"/>
        <v>0</v>
      </c>
      <c r="H58" s="76">
        <f t="shared" ca="1" si="12"/>
        <v>0</v>
      </c>
      <c r="I58" s="76">
        <f t="shared" ca="1" si="12"/>
        <v>0</v>
      </c>
      <c r="J58" s="76">
        <f t="shared" ca="1" si="12"/>
        <v>0</v>
      </c>
      <c r="K58" s="76">
        <f t="shared" ca="1" si="12"/>
        <v>0</v>
      </c>
      <c r="L58" s="76">
        <f t="shared" ca="1" si="13"/>
        <v>0</v>
      </c>
    </row>
    <row r="59" spans="2:12" x14ac:dyDescent="0.25">
      <c r="B59" s="302"/>
      <c r="C59" s="37">
        <v>2011</v>
      </c>
      <c r="D59" s="83" t="str">
        <f>IF(ISBLANK(HLOOKUP($D$28,[1]Lists!$B$1:$J$17,14,FALSE)),"",HLOOKUP($D$28,[1]Lists!$B$1:$J$17,14,FALSE))</f>
        <v/>
      </c>
      <c r="E59" s="76">
        <f t="shared" ca="1" si="12"/>
        <v>0</v>
      </c>
      <c r="F59" s="76">
        <f t="shared" ca="1" si="12"/>
        <v>0</v>
      </c>
      <c r="G59" s="76">
        <f t="shared" ca="1" si="12"/>
        <v>0</v>
      </c>
      <c r="H59" s="76">
        <f t="shared" ca="1" si="12"/>
        <v>0</v>
      </c>
      <c r="I59" s="76">
        <f t="shared" ca="1" si="12"/>
        <v>0</v>
      </c>
      <c r="J59" s="76">
        <f t="shared" ca="1" si="12"/>
        <v>0</v>
      </c>
      <c r="K59" s="76">
        <f t="shared" ca="1" si="12"/>
        <v>0</v>
      </c>
      <c r="L59" s="76">
        <f t="shared" ca="1" si="13"/>
        <v>0</v>
      </c>
    </row>
    <row r="60" spans="2:12" x14ac:dyDescent="0.25">
      <c r="B60" s="302"/>
      <c r="C60" s="37">
        <v>2011</v>
      </c>
      <c r="D60" s="83" t="str">
        <f>IF(ISBLANK(HLOOKUP($D$28,[1]Lists!$B$1:$J$17,15,FALSE)),"",HLOOKUP($D$28,[1]Lists!$B$1:$J$17,15,FALSE))</f>
        <v/>
      </c>
      <c r="E60" s="76">
        <f t="shared" ca="1" si="12"/>
        <v>0</v>
      </c>
      <c r="F60" s="76">
        <f t="shared" ca="1" si="12"/>
        <v>0</v>
      </c>
      <c r="G60" s="76">
        <f t="shared" ca="1" si="12"/>
        <v>0</v>
      </c>
      <c r="H60" s="76">
        <f t="shared" ca="1" si="12"/>
        <v>0</v>
      </c>
      <c r="I60" s="76">
        <f t="shared" ca="1" si="12"/>
        <v>0</v>
      </c>
      <c r="J60" s="76">
        <f t="shared" ca="1" si="12"/>
        <v>0</v>
      </c>
      <c r="K60" s="76">
        <f t="shared" ca="1" si="12"/>
        <v>0</v>
      </c>
      <c r="L60" s="76">
        <f t="shared" ca="1" si="13"/>
        <v>0</v>
      </c>
    </row>
    <row r="61" spans="2:12" x14ac:dyDescent="0.25">
      <c r="B61" s="302"/>
      <c r="C61" s="37">
        <v>2011</v>
      </c>
      <c r="D61" s="83" t="str">
        <f>IF(ISBLANK(HLOOKUP($D$28,[1]Lists!$B$1:$J$17,16,FALSE)),"",HLOOKUP($D$28,[1]Lists!$B$1:$J$17,16,FALSE))</f>
        <v/>
      </c>
      <c r="E61" s="76">
        <f t="shared" ca="1" si="12"/>
        <v>0</v>
      </c>
      <c r="F61" s="76">
        <f t="shared" ca="1" si="12"/>
        <v>0</v>
      </c>
      <c r="G61" s="76">
        <f t="shared" ca="1" si="12"/>
        <v>0</v>
      </c>
      <c r="H61" s="76">
        <f t="shared" ca="1" si="12"/>
        <v>0</v>
      </c>
      <c r="I61" s="76">
        <f t="shared" ca="1" si="12"/>
        <v>0</v>
      </c>
      <c r="J61" s="76">
        <f t="shared" ca="1" si="12"/>
        <v>0</v>
      </c>
      <c r="K61" s="76">
        <f t="shared" ca="1" si="12"/>
        <v>0</v>
      </c>
      <c r="L61" s="76">
        <f t="shared" ca="1" si="13"/>
        <v>0</v>
      </c>
    </row>
    <row r="62" spans="2:12" x14ac:dyDescent="0.25">
      <c r="B62" s="302"/>
      <c r="C62" s="37">
        <v>2011</v>
      </c>
      <c r="D62" s="83" t="str">
        <f>IF(ISBLANK(HLOOKUP($D$28,[1]Lists!$B$1:$J$17,17,FALSE)),"",HLOOKUP($D$28,[1]Lists!$B$1:$J$17,17,FALSE))</f>
        <v/>
      </c>
      <c r="E62" s="76">
        <f t="shared" ca="1" si="12"/>
        <v>0</v>
      </c>
      <c r="F62" s="76">
        <f t="shared" ca="1" si="12"/>
        <v>0</v>
      </c>
      <c r="G62" s="76">
        <f t="shared" ca="1" si="12"/>
        <v>0</v>
      </c>
      <c r="H62" s="76">
        <f t="shared" ca="1" si="12"/>
        <v>0</v>
      </c>
      <c r="I62" s="76">
        <f t="shared" ca="1" si="12"/>
        <v>0</v>
      </c>
      <c r="J62" s="76">
        <f t="shared" ca="1" si="12"/>
        <v>0</v>
      </c>
      <c r="K62" s="76">
        <f t="shared" ca="1" si="12"/>
        <v>0</v>
      </c>
      <c r="L62" s="76">
        <f t="shared" ca="1" si="13"/>
        <v>0</v>
      </c>
    </row>
    <row r="63" spans="2:12" x14ac:dyDescent="0.25">
      <c r="B63" s="302"/>
      <c r="C63" s="37">
        <v>2011</v>
      </c>
      <c r="D63" s="84" t="s">
        <v>106</v>
      </c>
      <c r="E63" s="76">
        <f t="shared" ref="E63:K63" ca="1" si="14">IF(ISNA(VLOOKUP($B$29&amp;"_"&amp;$C63&amp;"_"&amp;E$28,INDIRECT($D$24),2,FALSE)),0,VLOOKUP($B$29&amp;"_"&amp;$C63&amp;"_"&amp;E$28,INDIRECT($D$24),2,FALSE))</f>
        <v>4516</v>
      </c>
      <c r="F63" s="76">
        <f t="shared" ca="1" si="14"/>
        <v>2912</v>
      </c>
      <c r="G63" s="76">
        <f t="shared" ca="1" si="14"/>
        <v>43079</v>
      </c>
      <c r="H63" s="76">
        <f ca="1">SUM(I63:K63)</f>
        <v>5446</v>
      </c>
      <c r="I63" s="76">
        <f t="shared" ca="1" si="14"/>
        <v>638</v>
      </c>
      <c r="J63" s="76">
        <f t="shared" ca="1" si="14"/>
        <v>4097</v>
      </c>
      <c r="K63" s="76">
        <f t="shared" ca="1" si="14"/>
        <v>711</v>
      </c>
      <c r="L63" s="85">
        <f ca="1">SUM(E63:H63)</f>
        <v>55953</v>
      </c>
    </row>
    <row r="64" spans="2:12" x14ac:dyDescent="0.25">
      <c r="B64" s="36"/>
      <c r="C64" s="37">
        <v>2011</v>
      </c>
      <c r="D64" s="84" t="s">
        <v>129</v>
      </c>
      <c r="E64" s="78">
        <f t="shared" ref="E64:K64" ca="1" si="15">IF(E63=0,0,SUM(E63/$L63))</f>
        <v>8.0710596393401599E-2</v>
      </c>
      <c r="F64" s="78">
        <f t="shared" ca="1" si="15"/>
        <v>5.204367951673726E-2</v>
      </c>
      <c r="G64" s="78">
        <f t="shared" ca="1" si="15"/>
        <v>0.76991403499365541</v>
      </c>
      <c r="H64" s="78">
        <f t="shared" ca="1" si="15"/>
        <v>9.7331689096205751E-2</v>
      </c>
      <c r="I64" s="78">
        <f t="shared" ca="1" si="15"/>
        <v>1.1402427036977462E-2</v>
      </c>
      <c r="J64" s="78">
        <f t="shared" ca="1" si="15"/>
        <v>7.3222168605794155E-2</v>
      </c>
      <c r="K64" s="78">
        <f t="shared" ca="1" si="15"/>
        <v>1.2707093453434131E-2</v>
      </c>
      <c r="L64" s="86">
        <f ca="1">SUM(E64:H64)</f>
        <v>1</v>
      </c>
    </row>
    <row r="65" spans="2:12" x14ac:dyDescent="0.25">
      <c r="B65" s="302" t="str">
        <f>'[1]I-Charts'!$D$48</f>
        <v>District-wide Staff</v>
      </c>
      <c r="C65" s="37">
        <v>2012</v>
      </c>
      <c r="D65" s="82" t="str">
        <f>IF(ISBLANK(HLOOKUP($D$28,[1]Lists!$B$1:$J$17,2,FALSE)),"",HLOOKUP($D$28,[1]Lists!$B$1:$J$17,2,FALSE))</f>
        <v>Male</v>
      </c>
      <c r="E65" s="76">
        <f t="shared" ref="E65:K80" ca="1" si="16">IF(ISNA(VLOOKUP($B$29&amp;"_"&amp;$C65&amp;"_"&amp;$D65&amp;"_"&amp;E$28,INDIRECT($D$25),2,FALSE)),0,VLOOKUP($B$29&amp;"_"&amp;$C65&amp;"_"&amp;$D65&amp;"_"&amp;E$28,INDIRECT($D$25),2,FALSE))</f>
        <v>1017</v>
      </c>
      <c r="F65" s="76">
        <f t="shared" ca="1" si="16"/>
        <v>1779</v>
      </c>
      <c r="G65" s="76">
        <f t="shared" ca="1" si="16"/>
        <v>11021</v>
      </c>
      <c r="H65" s="76">
        <f t="shared" ca="1" si="16"/>
        <v>0</v>
      </c>
      <c r="I65" s="76">
        <f t="shared" ca="1" si="16"/>
        <v>490</v>
      </c>
      <c r="J65" s="76">
        <f t="shared" ca="1" si="16"/>
        <v>1308</v>
      </c>
      <c r="K65" s="76">
        <f t="shared" ca="1" si="16"/>
        <v>471</v>
      </c>
      <c r="L65" s="76">
        <f t="shared" ref="L65:L80" ca="1" si="17">SUM(E65:K65)</f>
        <v>16086</v>
      </c>
    </row>
    <row r="66" spans="2:12" x14ac:dyDescent="0.25">
      <c r="B66" s="302"/>
      <c r="C66" s="37">
        <v>2012</v>
      </c>
      <c r="D66" s="82" t="str">
        <f>IF(ISBLANK(HLOOKUP($D$28,[1]Lists!$B$1:$J$17,3,FALSE)),"",HLOOKUP($D$28,[1]Lists!$B$1:$J$17,3,FALSE))</f>
        <v>Female</v>
      </c>
      <c r="E66" s="76">
        <f t="shared" ca="1" si="16"/>
        <v>3096</v>
      </c>
      <c r="F66" s="76">
        <f t="shared" ca="1" si="16"/>
        <v>2655</v>
      </c>
      <c r="G66" s="76">
        <f t="shared" ca="1" si="16"/>
        <v>30235</v>
      </c>
      <c r="H66" s="76">
        <f t="shared" ca="1" si="16"/>
        <v>0</v>
      </c>
      <c r="I66" s="76">
        <f t="shared" ca="1" si="16"/>
        <v>630</v>
      </c>
      <c r="J66" s="76">
        <f t="shared" ca="1" si="16"/>
        <v>2436</v>
      </c>
      <c r="K66" s="76">
        <f t="shared" ca="1" si="16"/>
        <v>733</v>
      </c>
      <c r="L66" s="76">
        <f t="shared" ca="1" si="17"/>
        <v>39785</v>
      </c>
    </row>
    <row r="67" spans="2:12" x14ac:dyDescent="0.25">
      <c r="B67" s="302"/>
      <c r="C67" s="37">
        <v>2012</v>
      </c>
      <c r="D67" s="82" t="str">
        <f>IF(ISBLANK(HLOOKUP($D$28,[1]Lists!$B$1:$J$17,4,FALSE)),"",HLOOKUP($D$28,[1]Lists!$B$1:$J$17,4,FALSE))</f>
        <v/>
      </c>
      <c r="E67" s="76">
        <f t="shared" ca="1" si="16"/>
        <v>0</v>
      </c>
      <c r="F67" s="76">
        <f t="shared" ca="1" si="16"/>
        <v>0</v>
      </c>
      <c r="G67" s="76">
        <f t="shared" ca="1" si="16"/>
        <v>0</v>
      </c>
      <c r="H67" s="76">
        <f t="shared" ca="1" si="16"/>
        <v>0</v>
      </c>
      <c r="I67" s="76">
        <f t="shared" ca="1" si="16"/>
        <v>0</v>
      </c>
      <c r="J67" s="76">
        <f t="shared" ca="1" si="16"/>
        <v>0</v>
      </c>
      <c r="K67" s="76">
        <f t="shared" ca="1" si="16"/>
        <v>0</v>
      </c>
      <c r="L67" s="76">
        <f t="shared" ca="1" si="17"/>
        <v>0</v>
      </c>
    </row>
    <row r="68" spans="2:12" x14ac:dyDescent="0.25">
      <c r="B68" s="302"/>
      <c r="C68" s="37">
        <v>2012</v>
      </c>
      <c r="D68" s="82" t="str">
        <f>IF(ISBLANK(HLOOKUP($D$28,[1]Lists!$B$1:$J$17,5,FALSE)),"",HLOOKUP($D$28,[1]Lists!$B$1:$J$17,5,FALSE))</f>
        <v/>
      </c>
      <c r="E68" s="76">
        <f t="shared" ca="1" si="16"/>
        <v>0</v>
      </c>
      <c r="F68" s="76">
        <f t="shared" ca="1" si="16"/>
        <v>0</v>
      </c>
      <c r="G68" s="76">
        <f t="shared" ca="1" si="16"/>
        <v>0</v>
      </c>
      <c r="H68" s="76">
        <f t="shared" ca="1" si="16"/>
        <v>0</v>
      </c>
      <c r="I68" s="76">
        <f t="shared" ca="1" si="16"/>
        <v>0</v>
      </c>
      <c r="J68" s="76">
        <f t="shared" ca="1" si="16"/>
        <v>0</v>
      </c>
      <c r="K68" s="76">
        <f t="shared" ca="1" si="16"/>
        <v>0</v>
      </c>
      <c r="L68" s="76">
        <f t="shared" ca="1" si="17"/>
        <v>0</v>
      </c>
    </row>
    <row r="69" spans="2:12" x14ac:dyDescent="0.25">
      <c r="B69" s="302"/>
      <c r="C69" s="37">
        <v>2012</v>
      </c>
      <c r="D69" s="82" t="str">
        <f>IF(ISBLANK(HLOOKUP($D$28,[1]Lists!$B$1:$J$17,6,FALSE)),"",HLOOKUP($D$28,[1]Lists!$B$1:$J$17,6,FALSE))</f>
        <v/>
      </c>
      <c r="E69" s="76">
        <f t="shared" ca="1" si="16"/>
        <v>0</v>
      </c>
      <c r="F69" s="76">
        <f t="shared" ca="1" si="16"/>
        <v>0</v>
      </c>
      <c r="G69" s="76">
        <f t="shared" ca="1" si="16"/>
        <v>0</v>
      </c>
      <c r="H69" s="76">
        <f t="shared" ca="1" si="16"/>
        <v>0</v>
      </c>
      <c r="I69" s="76">
        <f t="shared" ca="1" si="16"/>
        <v>0</v>
      </c>
      <c r="J69" s="76">
        <f t="shared" ca="1" si="16"/>
        <v>0</v>
      </c>
      <c r="K69" s="76">
        <f t="shared" ca="1" si="16"/>
        <v>0</v>
      </c>
      <c r="L69" s="76">
        <f t="shared" ca="1" si="17"/>
        <v>0</v>
      </c>
    </row>
    <row r="70" spans="2:12" x14ac:dyDescent="0.25">
      <c r="B70" s="302"/>
      <c r="C70" s="37">
        <v>2012</v>
      </c>
      <c r="D70" s="82" t="str">
        <f>IF(ISBLANK(HLOOKUP($D$28,[1]Lists!$B$1:$J$17,7,FALSE)),"",HLOOKUP($D$28,[1]Lists!$B$1:$J$17,7,FALSE))</f>
        <v/>
      </c>
      <c r="E70" s="76">
        <f t="shared" ca="1" si="16"/>
        <v>0</v>
      </c>
      <c r="F70" s="76">
        <f t="shared" ca="1" si="16"/>
        <v>0</v>
      </c>
      <c r="G70" s="76">
        <f t="shared" ca="1" si="16"/>
        <v>0</v>
      </c>
      <c r="H70" s="76">
        <f t="shared" ca="1" si="16"/>
        <v>0</v>
      </c>
      <c r="I70" s="76">
        <f t="shared" ca="1" si="16"/>
        <v>0</v>
      </c>
      <c r="J70" s="76">
        <f t="shared" ca="1" si="16"/>
        <v>0</v>
      </c>
      <c r="K70" s="76">
        <f t="shared" ca="1" si="16"/>
        <v>0</v>
      </c>
      <c r="L70" s="76">
        <f t="shared" ca="1" si="17"/>
        <v>0</v>
      </c>
    </row>
    <row r="71" spans="2:12" x14ac:dyDescent="0.25">
      <c r="B71" s="302"/>
      <c r="C71" s="37">
        <v>2012</v>
      </c>
      <c r="D71" s="82" t="str">
        <f>IF(ISBLANK(HLOOKUP($D$28,[1]Lists!$B$1:$J$17,8,FALSE)),"",HLOOKUP($D$28,[1]Lists!$B$1:$J$17,8,FALSE))</f>
        <v/>
      </c>
      <c r="E71" s="76">
        <f t="shared" ca="1" si="16"/>
        <v>0</v>
      </c>
      <c r="F71" s="76">
        <f t="shared" ca="1" si="16"/>
        <v>0</v>
      </c>
      <c r="G71" s="76">
        <f t="shared" ca="1" si="16"/>
        <v>0</v>
      </c>
      <c r="H71" s="76">
        <f t="shared" ca="1" si="16"/>
        <v>0</v>
      </c>
      <c r="I71" s="76">
        <f t="shared" ca="1" si="16"/>
        <v>0</v>
      </c>
      <c r="J71" s="76">
        <f t="shared" ca="1" si="16"/>
        <v>0</v>
      </c>
      <c r="K71" s="76">
        <f t="shared" ca="1" si="16"/>
        <v>0</v>
      </c>
      <c r="L71" s="76">
        <f t="shared" ca="1" si="17"/>
        <v>0</v>
      </c>
    </row>
    <row r="72" spans="2:12" x14ac:dyDescent="0.25">
      <c r="B72" s="302"/>
      <c r="C72" s="37">
        <v>2012</v>
      </c>
      <c r="D72" s="83" t="str">
        <f>IF(ISBLANK(HLOOKUP($D$28,[1]Lists!$B$1:$J$17,9,FALSE)),"",HLOOKUP($D$28,[1]Lists!$B$1:$J$17,9,FALSE))</f>
        <v/>
      </c>
      <c r="E72" s="76">
        <f t="shared" ca="1" si="16"/>
        <v>0</v>
      </c>
      <c r="F72" s="76">
        <f t="shared" ca="1" si="16"/>
        <v>0</v>
      </c>
      <c r="G72" s="76">
        <f t="shared" ca="1" si="16"/>
        <v>0</v>
      </c>
      <c r="H72" s="76">
        <f t="shared" ca="1" si="16"/>
        <v>0</v>
      </c>
      <c r="I72" s="76">
        <f t="shared" ca="1" si="16"/>
        <v>0</v>
      </c>
      <c r="J72" s="76">
        <f t="shared" ca="1" si="16"/>
        <v>0</v>
      </c>
      <c r="K72" s="76">
        <f t="shared" ca="1" si="16"/>
        <v>0</v>
      </c>
      <c r="L72" s="76">
        <f t="shared" ca="1" si="17"/>
        <v>0</v>
      </c>
    </row>
    <row r="73" spans="2:12" x14ac:dyDescent="0.25">
      <c r="B73" s="302"/>
      <c r="C73" s="37">
        <v>2012</v>
      </c>
      <c r="D73" s="83" t="str">
        <f>IF(ISBLANK(HLOOKUP($D$28,[1]Lists!$B$1:$J$17,10,FALSE)),"",HLOOKUP($D$28,[1]Lists!$B$1:$J$17,10,FALSE))</f>
        <v/>
      </c>
      <c r="E73" s="76">
        <f t="shared" ca="1" si="16"/>
        <v>0</v>
      </c>
      <c r="F73" s="76">
        <f t="shared" ca="1" si="16"/>
        <v>0</v>
      </c>
      <c r="G73" s="76">
        <f t="shared" ca="1" si="16"/>
        <v>0</v>
      </c>
      <c r="H73" s="76">
        <f t="shared" ca="1" si="16"/>
        <v>0</v>
      </c>
      <c r="I73" s="76">
        <f t="shared" ca="1" si="16"/>
        <v>0</v>
      </c>
      <c r="J73" s="76">
        <f t="shared" ca="1" si="16"/>
        <v>0</v>
      </c>
      <c r="K73" s="76">
        <f t="shared" ca="1" si="16"/>
        <v>0</v>
      </c>
      <c r="L73" s="76">
        <f t="shared" ca="1" si="17"/>
        <v>0</v>
      </c>
    </row>
    <row r="74" spans="2:12" x14ac:dyDescent="0.25">
      <c r="B74" s="302"/>
      <c r="C74" s="37">
        <v>2012</v>
      </c>
      <c r="D74" s="83" t="str">
        <f>IF(ISBLANK(HLOOKUP($D$28,[1]Lists!$B$1:$J$17,11,FALSE)),"",HLOOKUP($D$28,[1]Lists!$B$1:$J$17,11,FALSE))</f>
        <v/>
      </c>
      <c r="E74" s="76">
        <f t="shared" ca="1" si="16"/>
        <v>0</v>
      </c>
      <c r="F74" s="76">
        <f t="shared" ca="1" si="16"/>
        <v>0</v>
      </c>
      <c r="G74" s="76">
        <f t="shared" ca="1" si="16"/>
        <v>0</v>
      </c>
      <c r="H74" s="76">
        <f t="shared" ca="1" si="16"/>
        <v>0</v>
      </c>
      <c r="I74" s="76">
        <f t="shared" ca="1" si="16"/>
        <v>0</v>
      </c>
      <c r="J74" s="76">
        <f t="shared" ca="1" si="16"/>
        <v>0</v>
      </c>
      <c r="K74" s="76">
        <f t="shared" ca="1" si="16"/>
        <v>0</v>
      </c>
      <c r="L74" s="76">
        <f t="shared" ca="1" si="17"/>
        <v>0</v>
      </c>
    </row>
    <row r="75" spans="2:12" x14ac:dyDescent="0.25">
      <c r="B75" s="302"/>
      <c r="C75" s="37">
        <v>2012</v>
      </c>
      <c r="D75" s="83" t="str">
        <f>IF(ISBLANK(HLOOKUP($D$28,[1]Lists!$B$1:$J$17,12,FALSE)),"",HLOOKUP($D$28,[1]Lists!$B$1:$J$17,12,FALSE))</f>
        <v/>
      </c>
      <c r="E75" s="76">
        <f t="shared" ca="1" si="16"/>
        <v>0</v>
      </c>
      <c r="F75" s="76">
        <f t="shared" ca="1" si="16"/>
        <v>0</v>
      </c>
      <c r="G75" s="76">
        <f t="shared" ca="1" si="16"/>
        <v>0</v>
      </c>
      <c r="H75" s="76">
        <f t="shared" ca="1" si="16"/>
        <v>0</v>
      </c>
      <c r="I75" s="76">
        <f t="shared" ca="1" si="16"/>
        <v>0</v>
      </c>
      <c r="J75" s="76">
        <f t="shared" ca="1" si="16"/>
        <v>0</v>
      </c>
      <c r="K75" s="76">
        <f t="shared" ca="1" si="16"/>
        <v>0</v>
      </c>
      <c r="L75" s="76">
        <f t="shared" ca="1" si="17"/>
        <v>0</v>
      </c>
    </row>
    <row r="76" spans="2:12" x14ac:dyDescent="0.25">
      <c r="B76" s="302"/>
      <c r="C76" s="37">
        <v>2012</v>
      </c>
      <c r="D76" s="83" t="str">
        <f>IF(ISBLANK(HLOOKUP($D$28,[1]Lists!$B$1:$J$17,13,FALSE)),"",HLOOKUP($D$28,[1]Lists!$B$1:$J$17,13,FALSE))</f>
        <v/>
      </c>
      <c r="E76" s="76">
        <f t="shared" ca="1" si="16"/>
        <v>0</v>
      </c>
      <c r="F76" s="76">
        <f t="shared" ca="1" si="16"/>
        <v>0</v>
      </c>
      <c r="G76" s="76">
        <f t="shared" ca="1" si="16"/>
        <v>0</v>
      </c>
      <c r="H76" s="76">
        <f t="shared" ca="1" si="16"/>
        <v>0</v>
      </c>
      <c r="I76" s="76">
        <f t="shared" ca="1" si="16"/>
        <v>0</v>
      </c>
      <c r="J76" s="76">
        <f t="shared" ca="1" si="16"/>
        <v>0</v>
      </c>
      <c r="K76" s="76">
        <f t="shared" ca="1" si="16"/>
        <v>0</v>
      </c>
      <c r="L76" s="76">
        <f t="shared" ca="1" si="17"/>
        <v>0</v>
      </c>
    </row>
    <row r="77" spans="2:12" x14ac:dyDescent="0.25">
      <c r="B77" s="302"/>
      <c r="C77" s="37">
        <v>2012</v>
      </c>
      <c r="D77" s="83" t="str">
        <f>IF(ISBLANK(HLOOKUP($D$28,[1]Lists!$B$1:$J$17,14,FALSE)),"",HLOOKUP($D$28,[1]Lists!$B$1:$J$17,14,FALSE))</f>
        <v/>
      </c>
      <c r="E77" s="76">
        <f t="shared" ca="1" si="16"/>
        <v>0</v>
      </c>
      <c r="F77" s="76">
        <f t="shared" ca="1" si="16"/>
        <v>0</v>
      </c>
      <c r="G77" s="76">
        <f t="shared" ca="1" si="16"/>
        <v>0</v>
      </c>
      <c r="H77" s="76">
        <f t="shared" ca="1" si="16"/>
        <v>0</v>
      </c>
      <c r="I77" s="76">
        <f t="shared" ca="1" si="16"/>
        <v>0</v>
      </c>
      <c r="J77" s="76">
        <f t="shared" ca="1" si="16"/>
        <v>0</v>
      </c>
      <c r="K77" s="76">
        <f t="shared" ca="1" si="16"/>
        <v>0</v>
      </c>
      <c r="L77" s="76">
        <f t="shared" ca="1" si="17"/>
        <v>0</v>
      </c>
    </row>
    <row r="78" spans="2:12" x14ac:dyDescent="0.25">
      <c r="B78" s="302"/>
      <c r="C78" s="37">
        <v>2012</v>
      </c>
      <c r="D78" s="83" t="str">
        <f>IF(ISBLANK(HLOOKUP($D$28,[1]Lists!$B$1:$J$17,15,FALSE)),"",HLOOKUP($D$28,[1]Lists!$B$1:$J$17,15,FALSE))</f>
        <v/>
      </c>
      <c r="E78" s="76">
        <f t="shared" ca="1" si="16"/>
        <v>0</v>
      </c>
      <c r="F78" s="76">
        <f t="shared" ca="1" si="16"/>
        <v>0</v>
      </c>
      <c r="G78" s="76">
        <f t="shared" ca="1" si="16"/>
        <v>0</v>
      </c>
      <c r="H78" s="76">
        <f t="shared" ca="1" si="16"/>
        <v>0</v>
      </c>
      <c r="I78" s="76">
        <f t="shared" ca="1" si="16"/>
        <v>0</v>
      </c>
      <c r="J78" s="76">
        <f t="shared" ca="1" si="16"/>
        <v>0</v>
      </c>
      <c r="K78" s="76">
        <f t="shared" ca="1" si="16"/>
        <v>0</v>
      </c>
      <c r="L78" s="76">
        <f t="shared" ca="1" si="17"/>
        <v>0</v>
      </c>
    </row>
    <row r="79" spans="2:12" x14ac:dyDescent="0.25">
      <c r="B79" s="302"/>
      <c r="C79" s="37">
        <v>2012</v>
      </c>
      <c r="D79" s="83" t="str">
        <f>IF(ISBLANK(HLOOKUP($D$28,[1]Lists!$B$1:$J$17,16,FALSE)),"",HLOOKUP($D$28,[1]Lists!$B$1:$J$17,16,FALSE))</f>
        <v/>
      </c>
      <c r="E79" s="76">
        <f t="shared" ca="1" si="16"/>
        <v>0</v>
      </c>
      <c r="F79" s="76">
        <f t="shared" ca="1" si="16"/>
        <v>0</v>
      </c>
      <c r="G79" s="76">
        <f t="shared" ca="1" si="16"/>
        <v>0</v>
      </c>
      <c r="H79" s="76">
        <f t="shared" ca="1" si="16"/>
        <v>0</v>
      </c>
      <c r="I79" s="76">
        <f t="shared" ca="1" si="16"/>
        <v>0</v>
      </c>
      <c r="J79" s="76">
        <f t="shared" ca="1" si="16"/>
        <v>0</v>
      </c>
      <c r="K79" s="76">
        <f t="shared" ca="1" si="16"/>
        <v>0</v>
      </c>
      <c r="L79" s="76">
        <f t="shared" ca="1" si="17"/>
        <v>0</v>
      </c>
    </row>
    <row r="80" spans="2:12" x14ac:dyDescent="0.25">
      <c r="B80" s="302"/>
      <c r="C80" s="37">
        <v>2012</v>
      </c>
      <c r="D80" s="83" t="str">
        <f>IF(ISBLANK(HLOOKUP($D$28,[1]Lists!$B$1:$J$17,17,FALSE)),"",HLOOKUP($D$28,[1]Lists!$B$1:$J$17,17,FALSE))</f>
        <v/>
      </c>
      <c r="E80" s="76">
        <f t="shared" ca="1" si="16"/>
        <v>0</v>
      </c>
      <c r="F80" s="76">
        <f t="shared" ca="1" si="16"/>
        <v>0</v>
      </c>
      <c r="G80" s="76">
        <f t="shared" ca="1" si="16"/>
        <v>0</v>
      </c>
      <c r="H80" s="76">
        <f t="shared" ca="1" si="16"/>
        <v>0</v>
      </c>
      <c r="I80" s="76">
        <f t="shared" ca="1" si="16"/>
        <v>0</v>
      </c>
      <c r="J80" s="76">
        <f t="shared" ca="1" si="16"/>
        <v>0</v>
      </c>
      <c r="K80" s="76">
        <f t="shared" ca="1" si="16"/>
        <v>0</v>
      </c>
      <c r="L80" s="76">
        <f t="shared" ca="1" si="17"/>
        <v>0</v>
      </c>
    </row>
    <row r="81" spans="2:12" x14ac:dyDescent="0.25">
      <c r="B81" s="302"/>
      <c r="C81" s="37">
        <v>2012</v>
      </c>
      <c r="D81" s="84" t="s">
        <v>106</v>
      </c>
      <c r="E81" s="76">
        <f t="shared" ref="E81:K81" ca="1" si="18">IF(ISNA(VLOOKUP($B$29&amp;"_"&amp;$C81&amp;"_"&amp;E$28,INDIRECT($D$24),2,FALSE)),0,VLOOKUP($B$29&amp;"_"&amp;$C81&amp;"_"&amp;E$28,INDIRECT($D$24),2,FALSE))</f>
        <v>4113</v>
      </c>
      <c r="F81" s="76">
        <f t="shared" ca="1" si="18"/>
        <v>4434</v>
      </c>
      <c r="G81" s="76">
        <f t="shared" ca="1" si="18"/>
        <v>41256</v>
      </c>
      <c r="H81" s="76">
        <f ca="1">SUM(I81:K81)</f>
        <v>6068</v>
      </c>
      <c r="I81" s="76">
        <f t="shared" ca="1" si="18"/>
        <v>1120</v>
      </c>
      <c r="J81" s="76">
        <f t="shared" ca="1" si="18"/>
        <v>3744</v>
      </c>
      <c r="K81" s="76">
        <f t="shared" ca="1" si="18"/>
        <v>1204</v>
      </c>
      <c r="L81" s="85">
        <f ca="1">SUM(E81:H81)</f>
        <v>55871</v>
      </c>
    </row>
    <row r="82" spans="2:12" x14ac:dyDescent="0.25">
      <c r="B82" s="36"/>
      <c r="C82" s="37">
        <v>2012</v>
      </c>
      <c r="D82" s="84" t="s">
        <v>129</v>
      </c>
      <c r="E82" s="78">
        <f t="shared" ref="E82:K82" ca="1" si="19">IF(E81=0,0,SUM(E81/$L81))</f>
        <v>7.361600830484509E-2</v>
      </c>
      <c r="F82" s="78">
        <f t="shared" ca="1" si="19"/>
        <v>7.9361386050008059E-2</v>
      </c>
      <c r="G82" s="78">
        <f t="shared" ca="1" si="19"/>
        <v>0.7384152780512252</v>
      </c>
      <c r="H82" s="78">
        <f t="shared" ca="1" si="19"/>
        <v>0.10860732759392171</v>
      </c>
      <c r="I82" s="78">
        <f t="shared" ca="1" si="19"/>
        <v>2.0046177802437757E-2</v>
      </c>
      <c r="J82" s="78">
        <f t="shared" ca="1" si="19"/>
        <v>6.7011508653863364E-2</v>
      </c>
      <c r="K82" s="78">
        <f t="shared" ca="1" si="19"/>
        <v>2.154964113762059E-2</v>
      </c>
      <c r="L82" s="86">
        <f ca="1">SUM(E82:H82)</f>
        <v>1</v>
      </c>
    </row>
    <row r="83" spans="2:12" x14ac:dyDescent="0.25">
      <c r="B83" s="302" t="str">
        <f>'[1]I-Charts'!$D$48</f>
        <v>District-wide Staff</v>
      </c>
      <c r="C83" s="37">
        <v>2013</v>
      </c>
      <c r="D83" s="82" t="str">
        <f>IF(ISBLANK(HLOOKUP($D$28,[1]Lists!$B$1:$J$17,2,FALSE)),"",HLOOKUP($D$28,[1]Lists!$B$1:$J$17,2,FALSE))</f>
        <v>Male</v>
      </c>
      <c r="E83" s="76">
        <f t="shared" ref="E83:K98" ca="1" si="20">IF(ISNA(VLOOKUP($B$29&amp;"_"&amp;$C83&amp;"_"&amp;$D83&amp;"_"&amp;E$28,INDIRECT($D$25),2,FALSE)),0,VLOOKUP($B$29&amp;"_"&amp;$C83&amp;"_"&amp;$D83&amp;"_"&amp;E$28,INDIRECT($D$25),2,FALSE))</f>
        <v>1106</v>
      </c>
      <c r="F83" s="76">
        <f t="shared" ca="1" si="20"/>
        <v>2143</v>
      </c>
      <c r="G83" s="76">
        <f t="shared" ca="1" si="20"/>
        <v>11291</v>
      </c>
      <c r="H83" s="76">
        <f t="shared" ca="1" si="20"/>
        <v>0</v>
      </c>
      <c r="I83" s="76">
        <f t="shared" ca="1" si="20"/>
        <v>672</v>
      </c>
      <c r="J83" s="76">
        <f t="shared" ca="1" si="20"/>
        <v>1314</v>
      </c>
      <c r="K83" s="76">
        <f t="shared" ca="1" si="20"/>
        <v>702</v>
      </c>
      <c r="L83" s="76">
        <f t="shared" ref="L83:L98" ca="1" si="21">SUM(E83:K83)</f>
        <v>17228</v>
      </c>
    </row>
    <row r="84" spans="2:12" x14ac:dyDescent="0.25">
      <c r="B84" s="302"/>
      <c r="C84" s="37">
        <v>2013</v>
      </c>
      <c r="D84" s="82" t="str">
        <f>IF(ISBLANK(HLOOKUP($D$28,[1]Lists!$B$1:$J$17,3,FALSE)),"",HLOOKUP($D$28,[1]Lists!$B$1:$J$17,3,FALSE))</f>
        <v>Female</v>
      </c>
      <c r="E84" s="76">
        <f t="shared" ca="1" si="20"/>
        <v>3515</v>
      </c>
      <c r="F84" s="76">
        <f t="shared" ca="1" si="20"/>
        <v>3213</v>
      </c>
      <c r="G84" s="76">
        <f t="shared" ca="1" si="20"/>
        <v>28745</v>
      </c>
      <c r="H84" s="76">
        <f t="shared" ca="1" si="20"/>
        <v>0</v>
      </c>
      <c r="I84" s="76">
        <f t="shared" ca="1" si="20"/>
        <v>940</v>
      </c>
      <c r="J84" s="76">
        <f t="shared" ca="1" si="20"/>
        <v>2425</v>
      </c>
      <c r="K84" s="76">
        <f t="shared" ca="1" si="20"/>
        <v>1048</v>
      </c>
      <c r="L84" s="76">
        <f t="shared" ca="1" si="21"/>
        <v>39886</v>
      </c>
    </row>
    <row r="85" spans="2:12" x14ac:dyDescent="0.25">
      <c r="B85" s="302"/>
      <c r="C85" s="37">
        <v>2013</v>
      </c>
      <c r="D85" s="82" t="str">
        <f>IF(ISBLANK(HLOOKUP($D$28,[1]Lists!$B$1:$J$17,4,FALSE)),"",HLOOKUP($D$28,[1]Lists!$B$1:$J$17,4,FALSE))</f>
        <v/>
      </c>
      <c r="E85" s="76">
        <f t="shared" ca="1" si="20"/>
        <v>0</v>
      </c>
      <c r="F85" s="76">
        <f t="shared" ca="1" si="20"/>
        <v>0</v>
      </c>
      <c r="G85" s="76">
        <f t="shared" ca="1" si="20"/>
        <v>0</v>
      </c>
      <c r="H85" s="76">
        <f t="shared" ca="1" si="20"/>
        <v>0</v>
      </c>
      <c r="I85" s="76">
        <f t="shared" ca="1" si="20"/>
        <v>0</v>
      </c>
      <c r="J85" s="76">
        <f t="shared" ca="1" si="20"/>
        <v>0</v>
      </c>
      <c r="K85" s="76">
        <f t="shared" ca="1" si="20"/>
        <v>0</v>
      </c>
      <c r="L85" s="76">
        <f t="shared" ca="1" si="21"/>
        <v>0</v>
      </c>
    </row>
    <row r="86" spans="2:12" x14ac:dyDescent="0.25">
      <c r="B86" s="302"/>
      <c r="C86" s="37">
        <v>2013</v>
      </c>
      <c r="D86" s="82" t="str">
        <f>IF(ISBLANK(HLOOKUP($D$28,[1]Lists!$B$1:$J$17,5,FALSE)),"",HLOOKUP($D$28,[1]Lists!$B$1:$J$17,5,FALSE))</f>
        <v/>
      </c>
      <c r="E86" s="76">
        <f t="shared" ca="1" si="20"/>
        <v>0</v>
      </c>
      <c r="F86" s="76">
        <f t="shared" ca="1" si="20"/>
        <v>0</v>
      </c>
      <c r="G86" s="76">
        <f t="shared" ca="1" si="20"/>
        <v>0</v>
      </c>
      <c r="H86" s="76">
        <f t="shared" ca="1" si="20"/>
        <v>0</v>
      </c>
      <c r="I86" s="76">
        <f t="shared" ca="1" si="20"/>
        <v>0</v>
      </c>
      <c r="J86" s="76">
        <f t="shared" ca="1" si="20"/>
        <v>0</v>
      </c>
      <c r="K86" s="76">
        <f t="shared" ca="1" si="20"/>
        <v>0</v>
      </c>
      <c r="L86" s="76">
        <f t="shared" ca="1" si="21"/>
        <v>0</v>
      </c>
    </row>
    <row r="87" spans="2:12" x14ac:dyDescent="0.25">
      <c r="B87" s="302"/>
      <c r="C87" s="37">
        <v>2013</v>
      </c>
      <c r="D87" s="82" t="str">
        <f>IF(ISBLANK(HLOOKUP($D$28,[1]Lists!$B$1:$J$17,6,FALSE)),"",HLOOKUP($D$28,[1]Lists!$B$1:$J$17,6,FALSE))</f>
        <v/>
      </c>
      <c r="E87" s="76">
        <f t="shared" ca="1" si="20"/>
        <v>0</v>
      </c>
      <c r="F87" s="76">
        <f t="shared" ca="1" si="20"/>
        <v>0</v>
      </c>
      <c r="G87" s="76">
        <f t="shared" ca="1" si="20"/>
        <v>0</v>
      </c>
      <c r="H87" s="76">
        <f t="shared" ca="1" si="20"/>
        <v>0</v>
      </c>
      <c r="I87" s="76">
        <f t="shared" ca="1" si="20"/>
        <v>0</v>
      </c>
      <c r="J87" s="76">
        <f t="shared" ca="1" si="20"/>
        <v>0</v>
      </c>
      <c r="K87" s="76">
        <f t="shared" ca="1" si="20"/>
        <v>0</v>
      </c>
      <c r="L87" s="76">
        <f t="shared" ca="1" si="21"/>
        <v>0</v>
      </c>
    </row>
    <row r="88" spans="2:12" x14ac:dyDescent="0.25">
      <c r="B88" s="302"/>
      <c r="C88" s="37">
        <v>2013</v>
      </c>
      <c r="D88" s="82" t="str">
        <f>IF(ISBLANK(HLOOKUP($D$28,[1]Lists!$B$1:$J$17,7,FALSE)),"",HLOOKUP($D$28,[1]Lists!$B$1:$J$17,7,FALSE))</f>
        <v/>
      </c>
      <c r="E88" s="76">
        <f t="shared" ca="1" si="20"/>
        <v>0</v>
      </c>
      <c r="F88" s="76">
        <f t="shared" ca="1" si="20"/>
        <v>0</v>
      </c>
      <c r="G88" s="76">
        <f t="shared" ca="1" si="20"/>
        <v>0</v>
      </c>
      <c r="H88" s="76">
        <f t="shared" ca="1" si="20"/>
        <v>0</v>
      </c>
      <c r="I88" s="76">
        <f t="shared" ca="1" si="20"/>
        <v>0</v>
      </c>
      <c r="J88" s="76">
        <f t="shared" ca="1" si="20"/>
        <v>0</v>
      </c>
      <c r="K88" s="76">
        <f t="shared" ca="1" si="20"/>
        <v>0</v>
      </c>
      <c r="L88" s="76">
        <f t="shared" ca="1" si="21"/>
        <v>0</v>
      </c>
    </row>
    <row r="89" spans="2:12" x14ac:dyDescent="0.25">
      <c r="B89" s="302"/>
      <c r="C89" s="37">
        <v>2013</v>
      </c>
      <c r="D89" s="82" t="str">
        <f>IF(ISBLANK(HLOOKUP($D$28,[1]Lists!$B$1:$J$17,8,FALSE)),"",HLOOKUP($D$28,[1]Lists!$B$1:$J$17,8,FALSE))</f>
        <v/>
      </c>
      <c r="E89" s="76">
        <f t="shared" ca="1" si="20"/>
        <v>0</v>
      </c>
      <c r="F89" s="76">
        <f t="shared" ca="1" si="20"/>
        <v>0</v>
      </c>
      <c r="G89" s="76">
        <f t="shared" ca="1" si="20"/>
        <v>0</v>
      </c>
      <c r="H89" s="76">
        <f t="shared" ca="1" si="20"/>
        <v>0</v>
      </c>
      <c r="I89" s="76">
        <f t="shared" ca="1" si="20"/>
        <v>0</v>
      </c>
      <c r="J89" s="76">
        <f t="shared" ca="1" si="20"/>
        <v>0</v>
      </c>
      <c r="K89" s="76">
        <f t="shared" ca="1" si="20"/>
        <v>0</v>
      </c>
      <c r="L89" s="76">
        <f t="shared" ca="1" si="21"/>
        <v>0</v>
      </c>
    </row>
    <row r="90" spans="2:12" x14ac:dyDescent="0.25">
      <c r="B90" s="302"/>
      <c r="C90" s="37">
        <v>2013</v>
      </c>
      <c r="D90" s="83" t="str">
        <f>IF(ISBLANK(HLOOKUP($D$28,[1]Lists!$B$1:$J$17,9,FALSE)),"",HLOOKUP($D$28,[1]Lists!$B$1:$J$17,9,FALSE))</f>
        <v/>
      </c>
      <c r="E90" s="76">
        <f t="shared" ca="1" si="20"/>
        <v>0</v>
      </c>
      <c r="F90" s="76">
        <f t="shared" ca="1" si="20"/>
        <v>0</v>
      </c>
      <c r="G90" s="76">
        <f t="shared" ca="1" si="20"/>
        <v>0</v>
      </c>
      <c r="H90" s="76">
        <f t="shared" ca="1" si="20"/>
        <v>0</v>
      </c>
      <c r="I90" s="76">
        <f t="shared" ca="1" si="20"/>
        <v>0</v>
      </c>
      <c r="J90" s="76">
        <f t="shared" ca="1" si="20"/>
        <v>0</v>
      </c>
      <c r="K90" s="76">
        <f t="shared" ca="1" si="20"/>
        <v>0</v>
      </c>
      <c r="L90" s="76">
        <f t="shared" ca="1" si="21"/>
        <v>0</v>
      </c>
    </row>
    <row r="91" spans="2:12" x14ac:dyDescent="0.25">
      <c r="B91" s="302"/>
      <c r="C91" s="37">
        <v>2013</v>
      </c>
      <c r="D91" s="83" t="str">
        <f>IF(ISBLANK(HLOOKUP($D$28,[1]Lists!$B$1:$J$17,10,FALSE)),"",HLOOKUP($D$28,[1]Lists!$B$1:$J$17,10,FALSE))</f>
        <v/>
      </c>
      <c r="E91" s="76">
        <f t="shared" ca="1" si="20"/>
        <v>0</v>
      </c>
      <c r="F91" s="76">
        <f t="shared" ca="1" si="20"/>
        <v>0</v>
      </c>
      <c r="G91" s="76">
        <f t="shared" ca="1" si="20"/>
        <v>0</v>
      </c>
      <c r="H91" s="76">
        <f t="shared" ca="1" si="20"/>
        <v>0</v>
      </c>
      <c r="I91" s="76">
        <f t="shared" ca="1" si="20"/>
        <v>0</v>
      </c>
      <c r="J91" s="76">
        <f t="shared" ca="1" si="20"/>
        <v>0</v>
      </c>
      <c r="K91" s="76">
        <f t="shared" ca="1" si="20"/>
        <v>0</v>
      </c>
      <c r="L91" s="76">
        <f t="shared" ca="1" si="21"/>
        <v>0</v>
      </c>
    </row>
    <row r="92" spans="2:12" x14ac:dyDescent="0.25">
      <c r="B92" s="302"/>
      <c r="C92" s="37">
        <v>2013</v>
      </c>
      <c r="D92" s="83" t="str">
        <f>IF(ISBLANK(HLOOKUP($D$28,[1]Lists!$B$1:$J$17,11,FALSE)),"",HLOOKUP($D$28,[1]Lists!$B$1:$J$17,11,FALSE))</f>
        <v/>
      </c>
      <c r="E92" s="76">
        <f t="shared" ca="1" si="20"/>
        <v>0</v>
      </c>
      <c r="F92" s="76">
        <f t="shared" ca="1" si="20"/>
        <v>0</v>
      </c>
      <c r="G92" s="76">
        <f t="shared" ca="1" si="20"/>
        <v>0</v>
      </c>
      <c r="H92" s="76">
        <f t="shared" ca="1" si="20"/>
        <v>0</v>
      </c>
      <c r="I92" s="76">
        <f t="shared" ca="1" si="20"/>
        <v>0</v>
      </c>
      <c r="J92" s="76">
        <f t="shared" ca="1" si="20"/>
        <v>0</v>
      </c>
      <c r="K92" s="76">
        <f t="shared" ca="1" si="20"/>
        <v>0</v>
      </c>
      <c r="L92" s="76">
        <f t="shared" ca="1" si="21"/>
        <v>0</v>
      </c>
    </row>
    <row r="93" spans="2:12" x14ac:dyDescent="0.25">
      <c r="B93" s="302"/>
      <c r="C93" s="37">
        <v>2013</v>
      </c>
      <c r="D93" s="83" t="str">
        <f>IF(ISBLANK(HLOOKUP($D$28,[1]Lists!$B$1:$J$17,12,FALSE)),"",HLOOKUP($D$28,[1]Lists!$B$1:$J$17,12,FALSE))</f>
        <v/>
      </c>
      <c r="E93" s="76">
        <f t="shared" ca="1" si="20"/>
        <v>0</v>
      </c>
      <c r="F93" s="76">
        <f t="shared" ca="1" si="20"/>
        <v>0</v>
      </c>
      <c r="G93" s="76">
        <f t="shared" ca="1" si="20"/>
        <v>0</v>
      </c>
      <c r="H93" s="76">
        <f t="shared" ca="1" si="20"/>
        <v>0</v>
      </c>
      <c r="I93" s="76">
        <f t="shared" ca="1" si="20"/>
        <v>0</v>
      </c>
      <c r="J93" s="76">
        <f t="shared" ca="1" si="20"/>
        <v>0</v>
      </c>
      <c r="K93" s="76">
        <f t="shared" ca="1" si="20"/>
        <v>0</v>
      </c>
      <c r="L93" s="76">
        <f t="shared" ca="1" si="21"/>
        <v>0</v>
      </c>
    </row>
    <row r="94" spans="2:12" x14ac:dyDescent="0.25">
      <c r="B94" s="302"/>
      <c r="C94" s="37">
        <v>2013</v>
      </c>
      <c r="D94" s="83" t="str">
        <f>IF(ISBLANK(HLOOKUP($D$28,[1]Lists!$B$1:$J$17,13,FALSE)),"",HLOOKUP($D$28,[1]Lists!$B$1:$J$17,13,FALSE))</f>
        <v/>
      </c>
      <c r="E94" s="76">
        <f t="shared" ca="1" si="20"/>
        <v>0</v>
      </c>
      <c r="F94" s="76">
        <f t="shared" ca="1" si="20"/>
        <v>0</v>
      </c>
      <c r="G94" s="76">
        <f t="shared" ca="1" si="20"/>
        <v>0</v>
      </c>
      <c r="H94" s="76">
        <f t="shared" ca="1" si="20"/>
        <v>0</v>
      </c>
      <c r="I94" s="76">
        <f t="shared" ca="1" si="20"/>
        <v>0</v>
      </c>
      <c r="J94" s="76">
        <f t="shared" ca="1" si="20"/>
        <v>0</v>
      </c>
      <c r="K94" s="76">
        <f t="shared" ca="1" si="20"/>
        <v>0</v>
      </c>
      <c r="L94" s="76">
        <f t="shared" ca="1" si="21"/>
        <v>0</v>
      </c>
    </row>
    <row r="95" spans="2:12" x14ac:dyDescent="0.25">
      <c r="B95" s="302"/>
      <c r="C95" s="37">
        <v>2013</v>
      </c>
      <c r="D95" s="83" t="str">
        <f>IF(ISBLANK(HLOOKUP($D$28,[1]Lists!$B$1:$J$17,14,FALSE)),"",HLOOKUP($D$28,[1]Lists!$B$1:$J$17,14,FALSE))</f>
        <v/>
      </c>
      <c r="E95" s="76">
        <f t="shared" ca="1" si="20"/>
        <v>0</v>
      </c>
      <c r="F95" s="76">
        <f t="shared" ca="1" si="20"/>
        <v>0</v>
      </c>
      <c r="G95" s="76">
        <f t="shared" ca="1" si="20"/>
        <v>0</v>
      </c>
      <c r="H95" s="76">
        <f t="shared" ca="1" si="20"/>
        <v>0</v>
      </c>
      <c r="I95" s="76">
        <f t="shared" ca="1" si="20"/>
        <v>0</v>
      </c>
      <c r="J95" s="76">
        <f t="shared" ca="1" si="20"/>
        <v>0</v>
      </c>
      <c r="K95" s="76">
        <f t="shared" ca="1" si="20"/>
        <v>0</v>
      </c>
      <c r="L95" s="76">
        <f t="shared" ca="1" si="21"/>
        <v>0</v>
      </c>
    </row>
    <row r="96" spans="2:12" x14ac:dyDescent="0.25">
      <c r="B96" s="302"/>
      <c r="C96" s="37">
        <v>2013</v>
      </c>
      <c r="D96" s="83" t="str">
        <f>IF(ISBLANK(HLOOKUP($D$28,[1]Lists!$B$1:$J$17,15,FALSE)),"",HLOOKUP($D$28,[1]Lists!$B$1:$J$17,15,FALSE))</f>
        <v/>
      </c>
      <c r="E96" s="76">
        <f t="shared" ca="1" si="20"/>
        <v>0</v>
      </c>
      <c r="F96" s="76">
        <f t="shared" ca="1" si="20"/>
        <v>0</v>
      </c>
      <c r="G96" s="76">
        <f t="shared" ca="1" si="20"/>
        <v>0</v>
      </c>
      <c r="H96" s="76">
        <f t="shared" ca="1" si="20"/>
        <v>0</v>
      </c>
      <c r="I96" s="76">
        <f t="shared" ca="1" si="20"/>
        <v>0</v>
      </c>
      <c r="J96" s="76">
        <f t="shared" ca="1" si="20"/>
        <v>0</v>
      </c>
      <c r="K96" s="76">
        <f t="shared" ca="1" si="20"/>
        <v>0</v>
      </c>
      <c r="L96" s="76">
        <f t="shared" ca="1" si="21"/>
        <v>0</v>
      </c>
    </row>
    <row r="97" spans="2:12" x14ac:dyDescent="0.25">
      <c r="B97" s="302"/>
      <c r="C97" s="37">
        <v>2013</v>
      </c>
      <c r="D97" s="83" t="str">
        <f>IF(ISBLANK(HLOOKUP($D$28,[1]Lists!$B$1:$J$17,16,FALSE)),"",HLOOKUP($D$28,[1]Lists!$B$1:$J$17,16,FALSE))</f>
        <v/>
      </c>
      <c r="E97" s="76">
        <f t="shared" ca="1" si="20"/>
        <v>0</v>
      </c>
      <c r="F97" s="76">
        <f t="shared" ca="1" si="20"/>
        <v>0</v>
      </c>
      <c r="G97" s="76">
        <f t="shared" ca="1" si="20"/>
        <v>0</v>
      </c>
      <c r="H97" s="76">
        <f t="shared" ca="1" si="20"/>
        <v>0</v>
      </c>
      <c r="I97" s="76">
        <f t="shared" ca="1" si="20"/>
        <v>0</v>
      </c>
      <c r="J97" s="76">
        <f t="shared" ca="1" si="20"/>
        <v>0</v>
      </c>
      <c r="K97" s="76">
        <f t="shared" ca="1" si="20"/>
        <v>0</v>
      </c>
      <c r="L97" s="76">
        <f t="shared" ca="1" si="21"/>
        <v>0</v>
      </c>
    </row>
    <row r="98" spans="2:12" x14ac:dyDescent="0.25">
      <c r="B98" s="302"/>
      <c r="C98" s="37">
        <v>2013</v>
      </c>
      <c r="D98" s="83" t="str">
        <f>IF(ISBLANK(HLOOKUP($D$28,[1]Lists!$B$1:$J$17,17,FALSE)),"",HLOOKUP($D$28,[1]Lists!$B$1:$J$17,17,FALSE))</f>
        <v/>
      </c>
      <c r="E98" s="76">
        <f t="shared" ca="1" si="20"/>
        <v>0</v>
      </c>
      <c r="F98" s="76">
        <f t="shared" ca="1" si="20"/>
        <v>0</v>
      </c>
      <c r="G98" s="76">
        <f t="shared" ca="1" si="20"/>
        <v>0</v>
      </c>
      <c r="H98" s="76">
        <f t="shared" ca="1" si="20"/>
        <v>0</v>
      </c>
      <c r="I98" s="76">
        <f t="shared" ca="1" si="20"/>
        <v>0</v>
      </c>
      <c r="J98" s="76">
        <f t="shared" ca="1" si="20"/>
        <v>0</v>
      </c>
      <c r="K98" s="76">
        <f t="shared" ca="1" si="20"/>
        <v>0</v>
      </c>
      <c r="L98" s="76">
        <f t="shared" ca="1" si="21"/>
        <v>0</v>
      </c>
    </row>
    <row r="99" spans="2:12" x14ac:dyDescent="0.25">
      <c r="B99" s="302"/>
      <c r="C99" s="37">
        <v>2013</v>
      </c>
      <c r="D99" s="84" t="s">
        <v>106</v>
      </c>
      <c r="E99" s="76">
        <f t="shared" ref="E99:K99" ca="1" si="22">IF(ISNA(VLOOKUP($B$29&amp;"_"&amp;$C99&amp;"_"&amp;E$28,INDIRECT($D$24),2,FALSE)),0,VLOOKUP($B$29&amp;"_"&amp;$C99&amp;"_"&amp;E$28,INDIRECT($D$24),2,FALSE))</f>
        <v>4621</v>
      </c>
      <c r="F99" s="76">
        <f t="shared" ca="1" si="22"/>
        <v>5356</v>
      </c>
      <c r="G99" s="76">
        <f t="shared" ca="1" si="22"/>
        <v>40036</v>
      </c>
      <c r="H99" s="76">
        <f ca="1">SUM(I99:K99)</f>
        <v>7101</v>
      </c>
      <c r="I99" s="76">
        <f t="shared" ca="1" si="22"/>
        <v>1612</v>
      </c>
      <c r="J99" s="76">
        <f t="shared" ca="1" si="22"/>
        <v>3739</v>
      </c>
      <c r="K99" s="76">
        <f t="shared" ca="1" si="22"/>
        <v>1750</v>
      </c>
      <c r="L99" s="85">
        <f ca="1">SUM(E99:H99)</f>
        <v>57114</v>
      </c>
    </row>
    <row r="100" spans="2:12" x14ac:dyDescent="0.25">
      <c r="B100" s="36"/>
      <c r="C100" s="37">
        <v>2013</v>
      </c>
      <c r="D100" s="84" t="s">
        <v>129</v>
      </c>
      <c r="E100" s="78">
        <f t="shared" ref="E100:K100" ca="1" si="23">IF(E99=0,0,SUM(E99/$L99))</f>
        <v>8.0908358721154178E-2</v>
      </c>
      <c r="F100" s="78">
        <f t="shared" ca="1" si="23"/>
        <v>9.377735756557061E-2</v>
      </c>
      <c r="G100" s="78">
        <f t="shared" ca="1" si="23"/>
        <v>0.70098399691844382</v>
      </c>
      <c r="H100" s="78">
        <f t="shared" ca="1" si="23"/>
        <v>0.12433028679483139</v>
      </c>
      <c r="I100" s="78">
        <f t="shared" ca="1" si="23"/>
        <v>2.8224253247890185E-2</v>
      </c>
      <c r="J100" s="78">
        <f t="shared" ca="1" si="23"/>
        <v>6.5465560107854467E-2</v>
      </c>
      <c r="K100" s="78">
        <f t="shared" ca="1" si="23"/>
        <v>3.0640473439086737E-2</v>
      </c>
      <c r="L100" s="86">
        <f ca="1">SUM(E100:H100)</f>
        <v>1</v>
      </c>
    </row>
    <row r="101" spans="2:12" x14ac:dyDescent="0.25">
      <c r="B101" s="302" t="str">
        <f>'[1]I-Charts'!$D$48</f>
        <v>District-wide Staff</v>
      </c>
      <c r="C101" s="37">
        <v>2014</v>
      </c>
      <c r="D101" s="82" t="str">
        <f>IF(ISBLANK(HLOOKUP($D$28,[1]Lists!$B$1:$J$17,2,FALSE)),"",HLOOKUP($D$28,[1]Lists!$B$1:$J$17,2,FALSE))</f>
        <v>Male</v>
      </c>
      <c r="E101" s="76">
        <f t="shared" ref="E101:K116" ca="1" si="24">IF(ISNA(VLOOKUP($B$29&amp;"_"&amp;$C101&amp;"_"&amp;$D101&amp;"_"&amp;E$28,INDIRECT($D$25),2,FALSE)),0,VLOOKUP($B$29&amp;"_"&amp;$C101&amp;"_"&amp;$D101&amp;"_"&amp;E$28,INDIRECT($D$25),2,FALSE))</f>
        <v>1203</v>
      </c>
      <c r="F101" s="76">
        <f t="shared" ca="1" si="24"/>
        <v>2027</v>
      </c>
      <c r="G101" s="76">
        <f t="shared" ca="1" si="24"/>
        <v>12109</v>
      </c>
      <c r="H101" s="76">
        <f t="shared" ca="1" si="24"/>
        <v>0</v>
      </c>
      <c r="I101" s="76">
        <f t="shared" ca="1" si="24"/>
        <v>634</v>
      </c>
      <c r="J101" s="76">
        <f t="shared" ca="1" si="24"/>
        <v>1399</v>
      </c>
      <c r="K101" s="76">
        <f t="shared" ca="1" si="24"/>
        <v>778</v>
      </c>
      <c r="L101" s="76">
        <f t="shared" ref="L101:L116" ca="1" si="25">SUM(E101:K101)</f>
        <v>18150</v>
      </c>
    </row>
    <row r="102" spans="2:12" x14ac:dyDescent="0.25">
      <c r="B102" s="302"/>
      <c r="C102" s="37">
        <v>2014</v>
      </c>
      <c r="D102" s="82" t="str">
        <f>IF(ISBLANK(HLOOKUP($D$28,[1]Lists!$B$1:$J$17,3,FALSE)),"",HLOOKUP($D$28,[1]Lists!$B$1:$J$17,3,FALSE))</f>
        <v>Female</v>
      </c>
      <c r="E102" s="76">
        <f t="shared" ca="1" si="24"/>
        <v>3922</v>
      </c>
      <c r="F102" s="76">
        <f t="shared" ca="1" si="24"/>
        <v>3114</v>
      </c>
      <c r="G102" s="76">
        <f t="shared" ca="1" si="24"/>
        <v>27968</v>
      </c>
      <c r="H102" s="76">
        <f t="shared" ca="1" si="24"/>
        <v>0</v>
      </c>
      <c r="I102" s="76">
        <f t="shared" ca="1" si="24"/>
        <v>978</v>
      </c>
      <c r="J102" s="76">
        <f t="shared" ca="1" si="24"/>
        <v>2369</v>
      </c>
      <c r="K102" s="76">
        <f t="shared" ca="1" si="24"/>
        <v>1133</v>
      </c>
      <c r="L102" s="76">
        <f t="shared" ca="1" si="25"/>
        <v>39484</v>
      </c>
    </row>
    <row r="103" spans="2:12" x14ac:dyDescent="0.25">
      <c r="B103" s="302"/>
      <c r="C103" s="37">
        <v>2014</v>
      </c>
      <c r="D103" s="82" t="str">
        <f>IF(ISBLANK(HLOOKUP($D$28,[1]Lists!$B$1:$J$17,4,FALSE)),"",HLOOKUP($D$28,[1]Lists!$B$1:$J$17,4,FALSE))</f>
        <v/>
      </c>
      <c r="E103" s="76">
        <f t="shared" ca="1" si="24"/>
        <v>0</v>
      </c>
      <c r="F103" s="76">
        <f t="shared" ca="1" si="24"/>
        <v>0</v>
      </c>
      <c r="G103" s="76">
        <f t="shared" ca="1" si="24"/>
        <v>0</v>
      </c>
      <c r="H103" s="76">
        <f t="shared" ca="1" si="24"/>
        <v>0</v>
      </c>
      <c r="I103" s="76">
        <f t="shared" ca="1" si="24"/>
        <v>0</v>
      </c>
      <c r="J103" s="76">
        <f t="shared" ca="1" si="24"/>
        <v>0</v>
      </c>
      <c r="K103" s="76">
        <f t="shared" ca="1" si="24"/>
        <v>0</v>
      </c>
      <c r="L103" s="76">
        <f t="shared" ca="1" si="25"/>
        <v>0</v>
      </c>
    </row>
    <row r="104" spans="2:12" x14ac:dyDescent="0.25">
      <c r="B104" s="302"/>
      <c r="C104" s="37">
        <v>2014</v>
      </c>
      <c r="D104" s="82" t="str">
        <f>IF(ISBLANK(HLOOKUP($D$28,[1]Lists!$B$1:$J$17,5,FALSE)),"",HLOOKUP($D$28,[1]Lists!$B$1:$J$17,5,FALSE))</f>
        <v/>
      </c>
      <c r="E104" s="76">
        <f t="shared" ca="1" si="24"/>
        <v>0</v>
      </c>
      <c r="F104" s="76">
        <f t="shared" ca="1" si="24"/>
        <v>0</v>
      </c>
      <c r="G104" s="76">
        <f t="shared" ca="1" si="24"/>
        <v>0</v>
      </c>
      <c r="H104" s="76">
        <f t="shared" ca="1" si="24"/>
        <v>0</v>
      </c>
      <c r="I104" s="76">
        <f t="shared" ca="1" si="24"/>
        <v>0</v>
      </c>
      <c r="J104" s="76">
        <f t="shared" ca="1" si="24"/>
        <v>0</v>
      </c>
      <c r="K104" s="76">
        <f t="shared" ca="1" si="24"/>
        <v>0</v>
      </c>
      <c r="L104" s="76">
        <f t="shared" ca="1" si="25"/>
        <v>0</v>
      </c>
    </row>
    <row r="105" spans="2:12" x14ac:dyDescent="0.25">
      <c r="B105" s="302"/>
      <c r="C105" s="37">
        <v>2014</v>
      </c>
      <c r="D105" s="82" t="str">
        <f>IF(ISBLANK(HLOOKUP($D$28,[1]Lists!$B$1:$J$17,6,FALSE)),"",HLOOKUP($D$28,[1]Lists!$B$1:$J$17,6,FALSE))</f>
        <v/>
      </c>
      <c r="E105" s="76">
        <f t="shared" ca="1" si="24"/>
        <v>0</v>
      </c>
      <c r="F105" s="76">
        <f t="shared" ca="1" si="24"/>
        <v>0</v>
      </c>
      <c r="G105" s="76">
        <f t="shared" ca="1" si="24"/>
        <v>0</v>
      </c>
      <c r="H105" s="76">
        <f t="shared" ca="1" si="24"/>
        <v>0</v>
      </c>
      <c r="I105" s="76">
        <f t="shared" ca="1" si="24"/>
        <v>0</v>
      </c>
      <c r="J105" s="76">
        <f t="shared" ca="1" si="24"/>
        <v>0</v>
      </c>
      <c r="K105" s="76">
        <f t="shared" ca="1" si="24"/>
        <v>0</v>
      </c>
      <c r="L105" s="76">
        <f t="shared" ca="1" si="25"/>
        <v>0</v>
      </c>
    </row>
    <row r="106" spans="2:12" x14ac:dyDescent="0.25">
      <c r="B106" s="302"/>
      <c r="C106" s="37">
        <v>2014</v>
      </c>
      <c r="D106" s="82" t="str">
        <f>IF(ISBLANK(HLOOKUP($D$28,[1]Lists!$B$1:$J$17,7,FALSE)),"",HLOOKUP($D$28,[1]Lists!$B$1:$J$17,7,FALSE))</f>
        <v/>
      </c>
      <c r="E106" s="76">
        <f t="shared" ca="1" si="24"/>
        <v>0</v>
      </c>
      <c r="F106" s="76">
        <f t="shared" ca="1" si="24"/>
        <v>0</v>
      </c>
      <c r="G106" s="76">
        <f t="shared" ca="1" si="24"/>
        <v>0</v>
      </c>
      <c r="H106" s="76">
        <f t="shared" ca="1" si="24"/>
        <v>0</v>
      </c>
      <c r="I106" s="76">
        <f t="shared" ca="1" si="24"/>
        <v>0</v>
      </c>
      <c r="J106" s="76">
        <f t="shared" ca="1" si="24"/>
        <v>0</v>
      </c>
      <c r="K106" s="76">
        <f t="shared" ca="1" si="24"/>
        <v>0</v>
      </c>
      <c r="L106" s="76">
        <f t="shared" ca="1" si="25"/>
        <v>0</v>
      </c>
    </row>
    <row r="107" spans="2:12" x14ac:dyDescent="0.25">
      <c r="B107" s="302"/>
      <c r="C107" s="37">
        <v>2014</v>
      </c>
      <c r="D107" s="82" t="str">
        <f>IF(ISBLANK(HLOOKUP($D$28,[1]Lists!$B$1:$J$17,8,FALSE)),"",HLOOKUP($D$28,[1]Lists!$B$1:$J$17,8,FALSE))</f>
        <v/>
      </c>
      <c r="E107" s="76">
        <f t="shared" ca="1" si="24"/>
        <v>0</v>
      </c>
      <c r="F107" s="76">
        <f t="shared" ca="1" si="24"/>
        <v>0</v>
      </c>
      <c r="G107" s="76">
        <f t="shared" ca="1" si="24"/>
        <v>0</v>
      </c>
      <c r="H107" s="76">
        <f t="shared" ca="1" si="24"/>
        <v>0</v>
      </c>
      <c r="I107" s="76">
        <f t="shared" ca="1" si="24"/>
        <v>0</v>
      </c>
      <c r="J107" s="76">
        <f t="shared" ca="1" si="24"/>
        <v>0</v>
      </c>
      <c r="K107" s="76">
        <f t="shared" ca="1" si="24"/>
        <v>0</v>
      </c>
      <c r="L107" s="76">
        <f t="shared" ca="1" si="25"/>
        <v>0</v>
      </c>
    </row>
    <row r="108" spans="2:12" x14ac:dyDescent="0.25">
      <c r="B108" s="302"/>
      <c r="C108" s="37">
        <v>2014</v>
      </c>
      <c r="D108" s="83" t="str">
        <f>IF(ISBLANK(HLOOKUP($D$28,[1]Lists!$B$1:$J$17,9,FALSE)),"",HLOOKUP($D$28,[1]Lists!$B$1:$J$17,9,FALSE))</f>
        <v/>
      </c>
      <c r="E108" s="76">
        <f t="shared" ca="1" si="24"/>
        <v>0</v>
      </c>
      <c r="F108" s="76">
        <f t="shared" ca="1" si="24"/>
        <v>0</v>
      </c>
      <c r="G108" s="76">
        <f t="shared" ca="1" si="24"/>
        <v>0</v>
      </c>
      <c r="H108" s="76">
        <f t="shared" ca="1" si="24"/>
        <v>0</v>
      </c>
      <c r="I108" s="76">
        <f t="shared" ca="1" si="24"/>
        <v>0</v>
      </c>
      <c r="J108" s="76">
        <f t="shared" ca="1" si="24"/>
        <v>0</v>
      </c>
      <c r="K108" s="76">
        <f t="shared" ca="1" si="24"/>
        <v>0</v>
      </c>
      <c r="L108" s="76">
        <f t="shared" ca="1" si="25"/>
        <v>0</v>
      </c>
    </row>
    <row r="109" spans="2:12" x14ac:dyDescent="0.25">
      <c r="B109" s="302"/>
      <c r="C109" s="37">
        <v>2014</v>
      </c>
      <c r="D109" s="83" t="str">
        <f>IF(ISBLANK(HLOOKUP($D$28,[1]Lists!$B$1:$J$17,10,FALSE)),"",HLOOKUP($D$28,[1]Lists!$B$1:$J$17,10,FALSE))</f>
        <v/>
      </c>
      <c r="E109" s="76">
        <f t="shared" ca="1" si="24"/>
        <v>0</v>
      </c>
      <c r="F109" s="76">
        <f t="shared" ca="1" si="24"/>
        <v>0</v>
      </c>
      <c r="G109" s="76">
        <f t="shared" ca="1" si="24"/>
        <v>0</v>
      </c>
      <c r="H109" s="76">
        <f t="shared" ca="1" si="24"/>
        <v>0</v>
      </c>
      <c r="I109" s="76">
        <f t="shared" ca="1" si="24"/>
        <v>0</v>
      </c>
      <c r="J109" s="76">
        <f t="shared" ca="1" si="24"/>
        <v>0</v>
      </c>
      <c r="K109" s="76">
        <f t="shared" ca="1" si="24"/>
        <v>0</v>
      </c>
      <c r="L109" s="76">
        <f t="shared" ca="1" si="25"/>
        <v>0</v>
      </c>
    </row>
    <row r="110" spans="2:12" x14ac:dyDescent="0.25">
      <c r="B110" s="302"/>
      <c r="C110" s="37">
        <v>2014</v>
      </c>
      <c r="D110" s="83" t="str">
        <f>IF(ISBLANK(HLOOKUP($D$28,[1]Lists!$B$1:$J$17,11,FALSE)),"",HLOOKUP($D$28,[1]Lists!$B$1:$J$17,11,FALSE))</f>
        <v/>
      </c>
      <c r="E110" s="76">
        <f t="shared" ca="1" si="24"/>
        <v>0</v>
      </c>
      <c r="F110" s="76">
        <f t="shared" ca="1" si="24"/>
        <v>0</v>
      </c>
      <c r="G110" s="76">
        <f t="shared" ca="1" si="24"/>
        <v>0</v>
      </c>
      <c r="H110" s="76">
        <f t="shared" ca="1" si="24"/>
        <v>0</v>
      </c>
      <c r="I110" s="76">
        <f t="shared" ca="1" si="24"/>
        <v>0</v>
      </c>
      <c r="J110" s="76">
        <f t="shared" ca="1" si="24"/>
        <v>0</v>
      </c>
      <c r="K110" s="76">
        <f t="shared" ca="1" si="24"/>
        <v>0</v>
      </c>
      <c r="L110" s="76">
        <f t="shared" ca="1" si="25"/>
        <v>0</v>
      </c>
    </row>
    <row r="111" spans="2:12" x14ac:dyDescent="0.25">
      <c r="B111" s="302"/>
      <c r="C111" s="37">
        <v>2014</v>
      </c>
      <c r="D111" s="83" t="str">
        <f>IF(ISBLANK(HLOOKUP($D$28,[1]Lists!$B$1:$J$17,12,FALSE)),"",HLOOKUP($D$28,[1]Lists!$B$1:$J$17,12,FALSE))</f>
        <v/>
      </c>
      <c r="E111" s="76">
        <f t="shared" ca="1" si="24"/>
        <v>0</v>
      </c>
      <c r="F111" s="76">
        <f t="shared" ca="1" si="24"/>
        <v>0</v>
      </c>
      <c r="G111" s="76">
        <f t="shared" ca="1" si="24"/>
        <v>0</v>
      </c>
      <c r="H111" s="76">
        <f t="shared" ca="1" si="24"/>
        <v>0</v>
      </c>
      <c r="I111" s="76">
        <f t="shared" ca="1" si="24"/>
        <v>0</v>
      </c>
      <c r="J111" s="76">
        <f t="shared" ca="1" si="24"/>
        <v>0</v>
      </c>
      <c r="K111" s="76">
        <f t="shared" ca="1" si="24"/>
        <v>0</v>
      </c>
      <c r="L111" s="76">
        <f t="shared" ca="1" si="25"/>
        <v>0</v>
      </c>
    </row>
    <row r="112" spans="2:12" x14ac:dyDescent="0.25">
      <c r="B112" s="302"/>
      <c r="C112" s="37">
        <v>2014</v>
      </c>
      <c r="D112" s="83" t="str">
        <f>IF(ISBLANK(HLOOKUP($D$28,[1]Lists!$B$1:$J$17,13,FALSE)),"",HLOOKUP($D$28,[1]Lists!$B$1:$J$17,13,FALSE))</f>
        <v/>
      </c>
      <c r="E112" s="76">
        <f t="shared" ca="1" si="24"/>
        <v>0</v>
      </c>
      <c r="F112" s="76">
        <f t="shared" ca="1" si="24"/>
        <v>0</v>
      </c>
      <c r="G112" s="76">
        <f t="shared" ca="1" si="24"/>
        <v>0</v>
      </c>
      <c r="H112" s="76">
        <f t="shared" ca="1" si="24"/>
        <v>0</v>
      </c>
      <c r="I112" s="76">
        <f t="shared" ca="1" si="24"/>
        <v>0</v>
      </c>
      <c r="J112" s="76">
        <f t="shared" ca="1" si="24"/>
        <v>0</v>
      </c>
      <c r="K112" s="76">
        <f t="shared" ca="1" si="24"/>
        <v>0</v>
      </c>
      <c r="L112" s="76">
        <f t="shared" ca="1" si="25"/>
        <v>0</v>
      </c>
    </row>
    <row r="113" spans="2:12" x14ac:dyDescent="0.25">
      <c r="B113" s="302"/>
      <c r="C113" s="37">
        <v>2014</v>
      </c>
      <c r="D113" s="83" t="str">
        <f>IF(ISBLANK(HLOOKUP($D$28,[1]Lists!$B$1:$J$17,14,FALSE)),"",HLOOKUP($D$28,[1]Lists!$B$1:$J$17,14,FALSE))</f>
        <v/>
      </c>
      <c r="E113" s="76">
        <f t="shared" ca="1" si="24"/>
        <v>0</v>
      </c>
      <c r="F113" s="76">
        <f t="shared" ca="1" si="24"/>
        <v>0</v>
      </c>
      <c r="G113" s="76">
        <f t="shared" ca="1" si="24"/>
        <v>0</v>
      </c>
      <c r="H113" s="76">
        <f t="shared" ca="1" si="24"/>
        <v>0</v>
      </c>
      <c r="I113" s="76">
        <f t="shared" ca="1" si="24"/>
        <v>0</v>
      </c>
      <c r="J113" s="76">
        <f t="shared" ca="1" si="24"/>
        <v>0</v>
      </c>
      <c r="K113" s="76">
        <f t="shared" ca="1" si="24"/>
        <v>0</v>
      </c>
      <c r="L113" s="76">
        <f t="shared" ca="1" si="25"/>
        <v>0</v>
      </c>
    </row>
    <row r="114" spans="2:12" x14ac:dyDescent="0.25">
      <c r="B114" s="302"/>
      <c r="C114" s="37">
        <v>2014</v>
      </c>
      <c r="D114" s="83" t="str">
        <f>IF(ISBLANK(HLOOKUP($D$28,[1]Lists!$B$1:$J$17,15,FALSE)),"",HLOOKUP($D$28,[1]Lists!$B$1:$J$17,15,FALSE))</f>
        <v/>
      </c>
      <c r="E114" s="76">
        <f t="shared" ca="1" si="24"/>
        <v>0</v>
      </c>
      <c r="F114" s="76">
        <f t="shared" ca="1" si="24"/>
        <v>0</v>
      </c>
      <c r="G114" s="76">
        <f t="shared" ca="1" si="24"/>
        <v>0</v>
      </c>
      <c r="H114" s="76">
        <f t="shared" ca="1" si="24"/>
        <v>0</v>
      </c>
      <c r="I114" s="76">
        <f t="shared" ca="1" si="24"/>
        <v>0</v>
      </c>
      <c r="J114" s="76">
        <f t="shared" ca="1" si="24"/>
        <v>0</v>
      </c>
      <c r="K114" s="76">
        <f t="shared" ca="1" si="24"/>
        <v>0</v>
      </c>
      <c r="L114" s="76">
        <f t="shared" ca="1" si="25"/>
        <v>0</v>
      </c>
    </row>
    <row r="115" spans="2:12" x14ac:dyDescent="0.25">
      <c r="B115" s="302"/>
      <c r="C115" s="37">
        <v>2014</v>
      </c>
      <c r="D115" s="83" t="str">
        <f>IF(ISBLANK(HLOOKUP($D$28,[1]Lists!$B$1:$J$17,16,FALSE)),"",HLOOKUP($D$28,[1]Lists!$B$1:$J$17,16,FALSE))</f>
        <v/>
      </c>
      <c r="E115" s="76">
        <f t="shared" ca="1" si="24"/>
        <v>0</v>
      </c>
      <c r="F115" s="76">
        <f t="shared" ca="1" si="24"/>
        <v>0</v>
      </c>
      <c r="G115" s="76">
        <f t="shared" ca="1" si="24"/>
        <v>0</v>
      </c>
      <c r="H115" s="76">
        <f t="shared" ca="1" si="24"/>
        <v>0</v>
      </c>
      <c r="I115" s="76">
        <f t="shared" ca="1" si="24"/>
        <v>0</v>
      </c>
      <c r="J115" s="76">
        <f t="shared" ca="1" si="24"/>
        <v>0</v>
      </c>
      <c r="K115" s="76">
        <f t="shared" ca="1" si="24"/>
        <v>0</v>
      </c>
      <c r="L115" s="76">
        <f t="shared" ca="1" si="25"/>
        <v>0</v>
      </c>
    </row>
    <row r="116" spans="2:12" x14ac:dyDescent="0.25">
      <c r="B116" s="302"/>
      <c r="C116" s="37">
        <v>2014</v>
      </c>
      <c r="D116" s="83" t="str">
        <f>IF(ISBLANK(HLOOKUP($D$28,[1]Lists!$B$1:$J$17,17,FALSE)),"",HLOOKUP($D$28,[1]Lists!$B$1:$J$17,17,FALSE))</f>
        <v/>
      </c>
      <c r="E116" s="76">
        <f t="shared" ca="1" si="24"/>
        <v>0</v>
      </c>
      <c r="F116" s="76">
        <f t="shared" ca="1" si="24"/>
        <v>0</v>
      </c>
      <c r="G116" s="76">
        <f t="shared" ca="1" si="24"/>
        <v>0</v>
      </c>
      <c r="H116" s="76">
        <f t="shared" ca="1" si="24"/>
        <v>0</v>
      </c>
      <c r="I116" s="76">
        <f t="shared" ca="1" si="24"/>
        <v>0</v>
      </c>
      <c r="J116" s="76">
        <f t="shared" ca="1" si="24"/>
        <v>0</v>
      </c>
      <c r="K116" s="76">
        <f t="shared" ca="1" si="24"/>
        <v>0</v>
      </c>
      <c r="L116" s="76">
        <f t="shared" ca="1" si="25"/>
        <v>0</v>
      </c>
    </row>
    <row r="117" spans="2:12" x14ac:dyDescent="0.25">
      <c r="B117" s="36"/>
      <c r="C117" s="37">
        <v>2014</v>
      </c>
      <c r="D117" s="83" t="s">
        <v>106</v>
      </c>
      <c r="E117" s="76">
        <f t="shared" ref="E117:K117" ca="1" si="26">IF(ISNA(VLOOKUP($B$29&amp;"_"&amp;$C117&amp;"_"&amp;E$28,INDIRECT($D$24),2,FALSE)),0,VLOOKUP($B$29&amp;"_"&amp;$C117&amp;"_"&amp;E$28,INDIRECT($D$24),2,FALSE))</f>
        <v>5125</v>
      </c>
      <c r="F117" s="76">
        <f t="shared" ca="1" si="26"/>
        <v>5141</v>
      </c>
      <c r="G117" s="76">
        <f t="shared" ca="1" si="26"/>
        <v>40077</v>
      </c>
      <c r="H117" s="76">
        <f ca="1">SUM(I117:K117)</f>
        <v>7291</v>
      </c>
      <c r="I117" s="76">
        <f t="shared" ca="1" si="26"/>
        <v>1612</v>
      </c>
      <c r="J117" s="76">
        <f t="shared" ca="1" si="26"/>
        <v>3768</v>
      </c>
      <c r="K117" s="76">
        <f t="shared" ca="1" si="26"/>
        <v>1911</v>
      </c>
      <c r="L117" s="76">
        <f ca="1">SUM(E117:H117)</f>
        <v>57634</v>
      </c>
    </row>
    <row r="118" spans="2:12" x14ac:dyDescent="0.25">
      <c r="B118" s="36"/>
      <c r="C118" s="37">
        <v>2014</v>
      </c>
      <c r="D118" s="83" t="s">
        <v>129</v>
      </c>
      <c r="E118" s="78">
        <f t="shared" ref="E118:K118" ca="1" si="27">IF(E117=0,0,SUM(E117/$L117))</f>
        <v>8.8923205052573132E-2</v>
      </c>
      <c r="F118" s="78">
        <f t="shared" ca="1" si="27"/>
        <v>8.9200818961029951E-2</v>
      </c>
      <c r="G118" s="78">
        <f t="shared" ca="1" si="27"/>
        <v>0.69537078807648267</v>
      </c>
      <c r="H118" s="78">
        <f t="shared" ca="1" si="27"/>
        <v>0.12650518790991427</v>
      </c>
      <c r="I118" s="78">
        <f t="shared" ca="1" si="27"/>
        <v>2.796960127702398E-2</v>
      </c>
      <c r="J118" s="78">
        <f t="shared" ca="1" si="27"/>
        <v>6.5378075441579628E-2</v>
      </c>
      <c r="K118" s="78">
        <f t="shared" ca="1" si="27"/>
        <v>3.3157511191310683E-2</v>
      </c>
      <c r="L118" s="78">
        <f ca="1">SUM(E118:H118)</f>
        <v>1</v>
      </c>
    </row>
    <row r="119" spans="2:12" x14ac:dyDescent="0.25">
      <c r="B119" s="302" t="str">
        <f>'[1]I-Charts'!$D$48</f>
        <v>District-wide Staff</v>
      </c>
      <c r="C119" s="37">
        <v>2015</v>
      </c>
      <c r="D119" s="82" t="str">
        <f>IF(ISBLANK(HLOOKUP($D$28,[1]Lists!$B$1:$J$17,2,FALSE)),"",HLOOKUP($D$28,[1]Lists!$B$1:$J$17,2,FALSE))</f>
        <v>Male</v>
      </c>
      <c r="E119" s="76">
        <f t="shared" ref="E119:K134" ca="1" si="28">IF(ISNA(VLOOKUP($B$29&amp;"_"&amp;$C119&amp;"_"&amp;$D119&amp;"_"&amp;E$28,INDIRECT($D$25),2,FALSE)),0,VLOOKUP($B$29&amp;"_"&amp;$C119&amp;"_"&amp;$D119&amp;"_"&amp;E$28,INDIRECT($D$25),2,FALSE))</f>
        <v>1195</v>
      </c>
      <c r="F119" s="76">
        <f t="shared" ca="1" si="28"/>
        <v>921</v>
      </c>
      <c r="G119" s="76">
        <f t="shared" ca="1" si="28"/>
        <v>13097</v>
      </c>
      <c r="H119" s="76">
        <f t="shared" ca="1" si="28"/>
        <v>0</v>
      </c>
      <c r="I119" s="76">
        <f t="shared" ca="1" si="28"/>
        <v>660</v>
      </c>
      <c r="J119" s="76">
        <f t="shared" ca="1" si="28"/>
        <v>1240</v>
      </c>
      <c r="K119" s="76">
        <f t="shared" ca="1" si="28"/>
        <v>754</v>
      </c>
      <c r="L119" s="76">
        <f t="shared" ref="L119:L134" ca="1" si="29">SUM(E119:K119)</f>
        <v>17867</v>
      </c>
    </row>
    <row r="120" spans="2:12" x14ac:dyDescent="0.25">
      <c r="B120" s="302"/>
      <c r="C120" s="37">
        <v>2015</v>
      </c>
      <c r="D120" s="82" t="str">
        <f>IF(ISBLANK(HLOOKUP($D$28,[1]Lists!$B$1:$J$17,3,FALSE)),"",HLOOKUP($D$28,[1]Lists!$B$1:$J$17,3,FALSE))</f>
        <v>Female</v>
      </c>
      <c r="E120" s="76">
        <f t="shared" ca="1" si="28"/>
        <v>3728</v>
      </c>
      <c r="F120" s="76">
        <f t="shared" ca="1" si="28"/>
        <v>3341</v>
      </c>
      <c r="G120" s="76">
        <f t="shared" ca="1" si="28"/>
        <v>27891</v>
      </c>
      <c r="H120" s="76">
        <f t="shared" ca="1" si="28"/>
        <v>0</v>
      </c>
      <c r="I120" s="76">
        <f t="shared" ca="1" si="28"/>
        <v>870</v>
      </c>
      <c r="J120" s="76">
        <f t="shared" ca="1" si="28"/>
        <v>2077</v>
      </c>
      <c r="K120" s="76">
        <f t="shared" ca="1" si="28"/>
        <v>997</v>
      </c>
      <c r="L120" s="76">
        <f t="shared" ca="1" si="29"/>
        <v>38904</v>
      </c>
    </row>
    <row r="121" spans="2:12" x14ac:dyDescent="0.25">
      <c r="B121" s="302"/>
      <c r="C121" s="37">
        <v>2015</v>
      </c>
      <c r="D121" s="82" t="str">
        <f>IF(ISBLANK(HLOOKUP($D$28,[1]Lists!$B$1:$J$17,4,FALSE)),"",HLOOKUP($D$28,[1]Lists!$B$1:$J$17,4,FALSE))</f>
        <v/>
      </c>
      <c r="E121" s="76">
        <f t="shared" ca="1" si="28"/>
        <v>0</v>
      </c>
      <c r="F121" s="76">
        <f t="shared" ca="1" si="28"/>
        <v>0</v>
      </c>
      <c r="G121" s="76">
        <f t="shared" ca="1" si="28"/>
        <v>0</v>
      </c>
      <c r="H121" s="76">
        <f t="shared" ca="1" si="28"/>
        <v>0</v>
      </c>
      <c r="I121" s="76">
        <f t="shared" ca="1" si="28"/>
        <v>0</v>
      </c>
      <c r="J121" s="76">
        <f t="shared" ca="1" si="28"/>
        <v>0</v>
      </c>
      <c r="K121" s="76">
        <f t="shared" ca="1" si="28"/>
        <v>0</v>
      </c>
      <c r="L121" s="76">
        <f t="shared" ca="1" si="29"/>
        <v>0</v>
      </c>
    </row>
    <row r="122" spans="2:12" x14ac:dyDescent="0.25">
      <c r="B122" s="302"/>
      <c r="C122" s="37">
        <v>2015</v>
      </c>
      <c r="D122" s="82" t="str">
        <f>IF(ISBLANK(HLOOKUP($D$28,[1]Lists!$B$1:$J$17,5,FALSE)),"",HLOOKUP($D$28,[1]Lists!$B$1:$J$17,5,FALSE))</f>
        <v/>
      </c>
      <c r="E122" s="76">
        <f t="shared" ca="1" si="28"/>
        <v>0</v>
      </c>
      <c r="F122" s="76">
        <f t="shared" ca="1" si="28"/>
        <v>0</v>
      </c>
      <c r="G122" s="76">
        <f t="shared" ca="1" si="28"/>
        <v>0</v>
      </c>
      <c r="H122" s="76">
        <f t="shared" ca="1" si="28"/>
        <v>0</v>
      </c>
      <c r="I122" s="76">
        <f t="shared" ca="1" si="28"/>
        <v>0</v>
      </c>
      <c r="J122" s="76">
        <f t="shared" ca="1" si="28"/>
        <v>0</v>
      </c>
      <c r="K122" s="76">
        <f t="shared" ca="1" si="28"/>
        <v>0</v>
      </c>
      <c r="L122" s="76">
        <f t="shared" ca="1" si="29"/>
        <v>0</v>
      </c>
    </row>
    <row r="123" spans="2:12" x14ac:dyDescent="0.25">
      <c r="B123" s="302"/>
      <c r="C123" s="37">
        <v>2015</v>
      </c>
      <c r="D123" s="82" t="str">
        <f>IF(ISBLANK(HLOOKUP($D$28,[1]Lists!$B$1:$J$17,6,FALSE)),"",HLOOKUP($D$28,[1]Lists!$B$1:$J$17,6,FALSE))</f>
        <v/>
      </c>
      <c r="E123" s="76">
        <f t="shared" ca="1" si="28"/>
        <v>0</v>
      </c>
      <c r="F123" s="76">
        <f t="shared" ca="1" si="28"/>
        <v>0</v>
      </c>
      <c r="G123" s="76">
        <f t="shared" ca="1" si="28"/>
        <v>0</v>
      </c>
      <c r="H123" s="76">
        <f t="shared" ca="1" si="28"/>
        <v>0</v>
      </c>
      <c r="I123" s="76">
        <f t="shared" ca="1" si="28"/>
        <v>0</v>
      </c>
      <c r="J123" s="76">
        <f t="shared" ca="1" si="28"/>
        <v>0</v>
      </c>
      <c r="K123" s="76">
        <f t="shared" ca="1" si="28"/>
        <v>0</v>
      </c>
      <c r="L123" s="76">
        <f t="shared" ca="1" si="29"/>
        <v>0</v>
      </c>
    </row>
    <row r="124" spans="2:12" x14ac:dyDescent="0.25">
      <c r="B124" s="302"/>
      <c r="C124" s="37">
        <v>2015</v>
      </c>
      <c r="D124" s="82" t="str">
        <f>IF(ISBLANK(HLOOKUP($D$28,[1]Lists!$B$1:$J$17,7,FALSE)),"",HLOOKUP($D$28,[1]Lists!$B$1:$J$17,7,FALSE))</f>
        <v/>
      </c>
      <c r="E124" s="76">
        <f t="shared" ca="1" si="28"/>
        <v>0</v>
      </c>
      <c r="F124" s="76">
        <f t="shared" ca="1" si="28"/>
        <v>0</v>
      </c>
      <c r="G124" s="76">
        <f t="shared" ca="1" si="28"/>
        <v>0</v>
      </c>
      <c r="H124" s="76">
        <f t="shared" ca="1" si="28"/>
        <v>0</v>
      </c>
      <c r="I124" s="76">
        <f t="shared" ca="1" si="28"/>
        <v>0</v>
      </c>
      <c r="J124" s="76">
        <f t="shared" ca="1" si="28"/>
        <v>0</v>
      </c>
      <c r="K124" s="76">
        <f t="shared" ca="1" si="28"/>
        <v>0</v>
      </c>
      <c r="L124" s="76">
        <f t="shared" ca="1" si="29"/>
        <v>0</v>
      </c>
    </row>
    <row r="125" spans="2:12" x14ac:dyDescent="0.25">
      <c r="B125" s="302"/>
      <c r="C125" s="37">
        <v>2015</v>
      </c>
      <c r="D125" s="82" t="str">
        <f>IF(ISBLANK(HLOOKUP($D$28,[1]Lists!$B$1:$J$17,8,FALSE)),"",HLOOKUP($D$28,[1]Lists!$B$1:$J$17,8,FALSE))</f>
        <v/>
      </c>
      <c r="E125" s="76">
        <f t="shared" ca="1" si="28"/>
        <v>0</v>
      </c>
      <c r="F125" s="76">
        <f t="shared" ca="1" si="28"/>
        <v>0</v>
      </c>
      <c r="G125" s="76">
        <f t="shared" ca="1" si="28"/>
        <v>0</v>
      </c>
      <c r="H125" s="76">
        <f t="shared" ca="1" si="28"/>
        <v>0</v>
      </c>
      <c r="I125" s="76">
        <f t="shared" ca="1" si="28"/>
        <v>0</v>
      </c>
      <c r="J125" s="76">
        <f t="shared" ca="1" si="28"/>
        <v>0</v>
      </c>
      <c r="K125" s="76">
        <f t="shared" ca="1" si="28"/>
        <v>0</v>
      </c>
      <c r="L125" s="76">
        <f t="shared" ca="1" si="29"/>
        <v>0</v>
      </c>
    </row>
    <row r="126" spans="2:12" x14ac:dyDescent="0.25">
      <c r="B126" s="302"/>
      <c r="C126" s="37">
        <v>2015</v>
      </c>
      <c r="D126" s="83" t="str">
        <f>IF(ISBLANK(HLOOKUP($D$28,[1]Lists!$B$1:$J$17,9,FALSE)),"",HLOOKUP($D$28,[1]Lists!$B$1:$J$17,9,FALSE))</f>
        <v/>
      </c>
      <c r="E126" s="76">
        <f t="shared" ca="1" si="28"/>
        <v>0</v>
      </c>
      <c r="F126" s="76">
        <f t="shared" ca="1" si="28"/>
        <v>0</v>
      </c>
      <c r="G126" s="76">
        <f t="shared" ca="1" si="28"/>
        <v>0</v>
      </c>
      <c r="H126" s="76">
        <f t="shared" ca="1" si="28"/>
        <v>0</v>
      </c>
      <c r="I126" s="76">
        <f t="shared" ca="1" si="28"/>
        <v>0</v>
      </c>
      <c r="J126" s="76">
        <f t="shared" ca="1" si="28"/>
        <v>0</v>
      </c>
      <c r="K126" s="76">
        <f t="shared" ca="1" si="28"/>
        <v>0</v>
      </c>
      <c r="L126" s="76">
        <f t="shared" ca="1" si="29"/>
        <v>0</v>
      </c>
    </row>
    <row r="127" spans="2:12" x14ac:dyDescent="0.25">
      <c r="B127" s="302"/>
      <c r="C127" s="37">
        <v>2015</v>
      </c>
      <c r="D127" s="83" t="str">
        <f>IF(ISBLANK(HLOOKUP($D$28,[1]Lists!$B$1:$J$17,10,FALSE)),"",HLOOKUP($D$28,[1]Lists!$B$1:$J$17,10,FALSE))</f>
        <v/>
      </c>
      <c r="E127" s="76">
        <f t="shared" ca="1" si="28"/>
        <v>0</v>
      </c>
      <c r="F127" s="76">
        <f t="shared" ca="1" si="28"/>
        <v>0</v>
      </c>
      <c r="G127" s="76">
        <f t="shared" ca="1" si="28"/>
        <v>0</v>
      </c>
      <c r="H127" s="76">
        <f t="shared" ca="1" si="28"/>
        <v>0</v>
      </c>
      <c r="I127" s="76">
        <f t="shared" ca="1" si="28"/>
        <v>0</v>
      </c>
      <c r="J127" s="76">
        <f t="shared" ca="1" si="28"/>
        <v>0</v>
      </c>
      <c r="K127" s="76">
        <f t="shared" ca="1" si="28"/>
        <v>0</v>
      </c>
      <c r="L127" s="76">
        <f t="shared" ca="1" si="29"/>
        <v>0</v>
      </c>
    </row>
    <row r="128" spans="2:12" x14ac:dyDescent="0.25">
      <c r="B128" s="302"/>
      <c r="C128" s="37">
        <v>2015</v>
      </c>
      <c r="D128" s="83" t="str">
        <f>IF(ISBLANK(HLOOKUP($D$28,[1]Lists!$B$1:$J$17,11,FALSE)),"",HLOOKUP($D$28,[1]Lists!$B$1:$J$17,11,FALSE))</f>
        <v/>
      </c>
      <c r="E128" s="76">
        <f t="shared" ca="1" si="28"/>
        <v>0</v>
      </c>
      <c r="F128" s="76">
        <f t="shared" ca="1" si="28"/>
        <v>0</v>
      </c>
      <c r="G128" s="76">
        <f t="shared" ca="1" si="28"/>
        <v>0</v>
      </c>
      <c r="H128" s="76">
        <f t="shared" ca="1" si="28"/>
        <v>0</v>
      </c>
      <c r="I128" s="76">
        <f t="shared" ca="1" si="28"/>
        <v>0</v>
      </c>
      <c r="J128" s="76">
        <f t="shared" ca="1" si="28"/>
        <v>0</v>
      </c>
      <c r="K128" s="76">
        <f t="shared" ca="1" si="28"/>
        <v>0</v>
      </c>
      <c r="L128" s="76">
        <f t="shared" ca="1" si="29"/>
        <v>0</v>
      </c>
    </row>
    <row r="129" spans="2:12" x14ac:dyDescent="0.25">
      <c r="B129" s="302"/>
      <c r="C129" s="37">
        <v>2015</v>
      </c>
      <c r="D129" s="83" t="str">
        <f>IF(ISBLANK(HLOOKUP($D$28,[1]Lists!$B$1:$J$17,12,FALSE)),"",HLOOKUP($D$28,[1]Lists!$B$1:$J$17,12,FALSE))</f>
        <v/>
      </c>
      <c r="E129" s="76">
        <f t="shared" ca="1" si="28"/>
        <v>0</v>
      </c>
      <c r="F129" s="76">
        <f t="shared" ca="1" si="28"/>
        <v>0</v>
      </c>
      <c r="G129" s="76">
        <f t="shared" ca="1" si="28"/>
        <v>0</v>
      </c>
      <c r="H129" s="76">
        <f t="shared" ca="1" si="28"/>
        <v>0</v>
      </c>
      <c r="I129" s="76">
        <f t="shared" ca="1" si="28"/>
        <v>0</v>
      </c>
      <c r="J129" s="76">
        <f t="shared" ca="1" si="28"/>
        <v>0</v>
      </c>
      <c r="K129" s="76">
        <f t="shared" ca="1" si="28"/>
        <v>0</v>
      </c>
      <c r="L129" s="76">
        <f t="shared" ca="1" si="29"/>
        <v>0</v>
      </c>
    </row>
    <row r="130" spans="2:12" x14ac:dyDescent="0.25">
      <c r="B130" s="302"/>
      <c r="C130" s="37">
        <v>2015</v>
      </c>
      <c r="D130" s="83" t="str">
        <f>IF(ISBLANK(HLOOKUP($D$28,[1]Lists!$B$1:$J$17,13,FALSE)),"",HLOOKUP($D$28,[1]Lists!$B$1:$J$17,13,FALSE))</f>
        <v/>
      </c>
      <c r="E130" s="76">
        <f t="shared" ca="1" si="28"/>
        <v>0</v>
      </c>
      <c r="F130" s="76">
        <f t="shared" ca="1" si="28"/>
        <v>0</v>
      </c>
      <c r="G130" s="76">
        <f t="shared" ca="1" si="28"/>
        <v>0</v>
      </c>
      <c r="H130" s="76">
        <f t="shared" ca="1" si="28"/>
        <v>0</v>
      </c>
      <c r="I130" s="76">
        <f t="shared" ca="1" si="28"/>
        <v>0</v>
      </c>
      <c r="J130" s="76">
        <f t="shared" ca="1" si="28"/>
        <v>0</v>
      </c>
      <c r="K130" s="76">
        <f t="shared" ca="1" si="28"/>
        <v>0</v>
      </c>
      <c r="L130" s="76">
        <f t="shared" ca="1" si="29"/>
        <v>0</v>
      </c>
    </row>
    <row r="131" spans="2:12" x14ac:dyDescent="0.25">
      <c r="B131" s="302"/>
      <c r="C131" s="37">
        <v>2015</v>
      </c>
      <c r="D131" s="83" t="str">
        <f>IF(ISBLANK(HLOOKUP($D$28,[1]Lists!$B$1:$J$17,14,FALSE)),"",HLOOKUP($D$28,[1]Lists!$B$1:$J$17,14,FALSE))</f>
        <v/>
      </c>
      <c r="E131" s="76">
        <f t="shared" ca="1" si="28"/>
        <v>0</v>
      </c>
      <c r="F131" s="76">
        <f t="shared" ca="1" si="28"/>
        <v>0</v>
      </c>
      <c r="G131" s="76">
        <f t="shared" ca="1" si="28"/>
        <v>0</v>
      </c>
      <c r="H131" s="76">
        <f t="shared" ca="1" si="28"/>
        <v>0</v>
      </c>
      <c r="I131" s="76">
        <f t="shared" ca="1" si="28"/>
        <v>0</v>
      </c>
      <c r="J131" s="76">
        <f t="shared" ca="1" si="28"/>
        <v>0</v>
      </c>
      <c r="K131" s="76">
        <f t="shared" ca="1" si="28"/>
        <v>0</v>
      </c>
      <c r="L131" s="76">
        <f t="shared" ca="1" si="29"/>
        <v>0</v>
      </c>
    </row>
    <row r="132" spans="2:12" x14ac:dyDescent="0.25">
      <c r="B132" s="302"/>
      <c r="C132" s="37">
        <v>2015</v>
      </c>
      <c r="D132" s="83" t="str">
        <f>IF(ISBLANK(HLOOKUP($D$28,[1]Lists!$B$1:$J$17,15,FALSE)),"",HLOOKUP($D$28,[1]Lists!$B$1:$J$17,15,FALSE))</f>
        <v/>
      </c>
      <c r="E132" s="76">
        <f t="shared" ca="1" si="28"/>
        <v>0</v>
      </c>
      <c r="F132" s="76">
        <f t="shared" ca="1" si="28"/>
        <v>0</v>
      </c>
      <c r="G132" s="76">
        <f t="shared" ca="1" si="28"/>
        <v>0</v>
      </c>
      <c r="H132" s="76">
        <f t="shared" ca="1" si="28"/>
        <v>0</v>
      </c>
      <c r="I132" s="76">
        <f t="shared" ca="1" si="28"/>
        <v>0</v>
      </c>
      <c r="J132" s="76">
        <f t="shared" ca="1" si="28"/>
        <v>0</v>
      </c>
      <c r="K132" s="76">
        <f t="shared" ca="1" si="28"/>
        <v>0</v>
      </c>
      <c r="L132" s="76">
        <f t="shared" ca="1" si="29"/>
        <v>0</v>
      </c>
    </row>
    <row r="133" spans="2:12" x14ac:dyDescent="0.25">
      <c r="B133" s="302"/>
      <c r="C133" s="37">
        <v>2015</v>
      </c>
      <c r="D133" s="83" t="str">
        <f>IF(ISBLANK(HLOOKUP($D$28,[1]Lists!$B$1:$J$17,16,FALSE)),"",HLOOKUP($D$28,[1]Lists!$B$1:$J$17,16,FALSE))</f>
        <v/>
      </c>
      <c r="E133" s="76">
        <f t="shared" ca="1" si="28"/>
        <v>0</v>
      </c>
      <c r="F133" s="76">
        <f t="shared" ca="1" si="28"/>
        <v>0</v>
      </c>
      <c r="G133" s="76">
        <f t="shared" ca="1" si="28"/>
        <v>0</v>
      </c>
      <c r="H133" s="76">
        <f t="shared" ca="1" si="28"/>
        <v>0</v>
      </c>
      <c r="I133" s="76">
        <f t="shared" ca="1" si="28"/>
        <v>0</v>
      </c>
      <c r="J133" s="76">
        <f t="shared" ca="1" si="28"/>
        <v>0</v>
      </c>
      <c r="K133" s="76">
        <f t="shared" ca="1" si="28"/>
        <v>0</v>
      </c>
      <c r="L133" s="76">
        <f t="shared" ca="1" si="29"/>
        <v>0</v>
      </c>
    </row>
    <row r="134" spans="2:12" x14ac:dyDescent="0.25">
      <c r="B134" s="302"/>
      <c r="C134" s="37">
        <v>2015</v>
      </c>
      <c r="D134" s="83" t="str">
        <f>IF(ISBLANK(HLOOKUP($D$28,[1]Lists!$B$1:$J$17,17,FALSE)),"",HLOOKUP($D$28,[1]Lists!$B$1:$J$17,17,FALSE))</f>
        <v/>
      </c>
      <c r="E134" s="76">
        <f t="shared" ca="1" si="28"/>
        <v>0</v>
      </c>
      <c r="F134" s="76">
        <f t="shared" ca="1" si="28"/>
        <v>0</v>
      </c>
      <c r="G134" s="76">
        <f t="shared" ca="1" si="28"/>
        <v>0</v>
      </c>
      <c r="H134" s="76">
        <f t="shared" ca="1" si="28"/>
        <v>0</v>
      </c>
      <c r="I134" s="76">
        <f t="shared" ca="1" si="28"/>
        <v>0</v>
      </c>
      <c r="J134" s="76">
        <f t="shared" ca="1" si="28"/>
        <v>0</v>
      </c>
      <c r="K134" s="76">
        <f t="shared" ca="1" si="28"/>
        <v>0</v>
      </c>
      <c r="L134" s="76">
        <f t="shared" ca="1" si="29"/>
        <v>0</v>
      </c>
    </row>
    <row r="135" spans="2:12" x14ac:dyDescent="0.25">
      <c r="B135" s="302"/>
      <c r="C135" s="37">
        <v>2015</v>
      </c>
      <c r="D135" s="84" t="s">
        <v>106</v>
      </c>
      <c r="E135" s="76">
        <f t="shared" ref="E135:K135" ca="1" si="30">IF(ISNA(VLOOKUP($B$29&amp;"_"&amp;$C135&amp;"_"&amp;E$28,INDIRECT($D$24),2,FALSE)),0,VLOOKUP($B$29&amp;"_"&amp;$C135&amp;"_"&amp;E$28,INDIRECT($D$24),2,FALSE))</f>
        <v>4923</v>
      </c>
      <c r="F135" s="76">
        <f t="shared" ca="1" si="30"/>
        <v>4262</v>
      </c>
      <c r="G135" s="76">
        <f t="shared" ca="1" si="30"/>
        <v>40988</v>
      </c>
      <c r="H135" s="76">
        <f ca="1">SUM(I135:K135)</f>
        <v>6598</v>
      </c>
      <c r="I135" s="76">
        <f t="shared" ca="1" si="30"/>
        <v>1530</v>
      </c>
      <c r="J135" s="76">
        <f t="shared" ca="1" si="30"/>
        <v>3317</v>
      </c>
      <c r="K135" s="76">
        <f t="shared" ca="1" si="30"/>
        <v>1751</v>
      </c>
      <c r="L135" s="85">
        <f ca="1">SUM(E135:H135)</f>
        <v>56771</v>
      </c>
    </row>
    <row r="136" spans="2:12" x14ac:dyDescent="0.25">
      <c r="B136" s="36"/>
      <c r="C136" s="37">
        <v>2015</v>
      </c>
      <c r="D136" s="84" t="s">
        <v>129</v>
      </c>
      <c r="E136" s="78">
        <f t="shared" ref="E136:K136" ca="1" si="31">IF(E135=0,0,SUM(E135/$L135))</f>
        <v>8.6716809638723996E-2</v>
      </c>
      <c r="F136" s="78">
        <f t="shared" ca="1" si="31"/>
        <v>7.507354106850328E-2</v>
      </c>
      <c r="G136" s="78">
        <f t="shared" ca="1" si="31"/>
        <v>0.7219883391168026</v>
      </c>
      <c r="H136" s="78">
        <f t="shared" ca="1" si="31"/>
        <v>0.11622131017597012</v>
      </c>
      <c r="I136" s="78">
        <f t="shared" ca="1" si="31"/>
        <v>2.6950379595215866E-2</v>
      </c>
      <c r="J136" s="78">
        <f t="shared" ca="1" si="31"/>
        <v>5.8427718377340544E-2</v>
      </c>
      <c r="K136" s="78">
        <f t="shared" ca="1" si="31"/>
        <v>3.0843212203413715E-2</v>
      </c>
      <c r="L136" s="86">
        <f ca="1">SUM(E136:H136)</f>
        <v>1</v>
      </c>
    </row>
  </sheetData>
  <mergeCells count="19">
    <mergeCell ref="P15:P20"/>
    <mergeCell ref="B21:C21"/>
    <mergeCell ref="B119:B135"/>
    <mergeCell ref="B27:L27"/>
    <mergeCell ref="B29:B45"/>
    <mergeCell ref="B47:B63"/>
    <mergeCell ref="B65:B81"/>
    <mergeCell ref="B83:B99"/>
    <mergeCell ref="B101:B116"/>
    <mergeCell ref="N14:O14"/>
    <mergeCell ref="B26:L26"/>
    <mergeCell ref="B1:F1"/>
    <mergeCell ref="B2:C2"/>
    <mergeCell ref="B13:K13"/>
    <mergeCell ref="B14:C14"/>
    <mergeCell ref="B15:C20"/>
    <mergeCell ref="D15:D20"/>
    <mergeCell ref="N15:O20"/>
    <mergeCell ref="B3:C11"/>
  </mergeCells>
  <conditionalFormatting sqref="F15:I20 E3:I11">
    <cfRule type="cellIs" dxfId="31" priority="33" operator="equal">
      <formula>""</formula>
    </cfRule>
  </conditionalFormatting>
  <conditionalFormatting sqref="R15:Y20">
    <cfRule type="cellIs" dxfId="30" priority="32" operator="equal">
      <formula>""</formula>
    </cfRule>
  </conditionalFormatting>
  <conditionalFormatting sqref="E65:L80 E83:L98 E101:L116 E119:L134 E29:L62">
    <cfRule type="cellIs" dxfId="29" priority="31" operator="equal">
      <formula>" ()"</formula>
    </cfRule>
  </conditionalFormatting>
  <conditionalFormatting sqref="E65:L80 E83:L98 E101:L116 E119:L134 E29:L62">
    <cfRule type="cellIs" dxfId="28" priority="30" operator="equal">
      <formula>" ()"</formula>
    </cfRule>
  </conditionalFormatting>
  <conditionalFormatting sqref="L63:L64">
    <cfRule type="cellIs" dxfId="27" priority="29" operator="equal">
      <formula>" ()"</formula>
    </cfRule>
  </conditionalFormatting>
  <conditionalFormatting sqref="L63:L64">
    <cfRule type="cellIs" dxfId="26" priority="28" operator="equal">
      <formula>" ()"</formula>
    </cfRule>
  </conditionalFormatting>
  <conditionalFormatting sqref="L81:L82">
    <cfRule type="cellIs" dxfId="25" priority="27" operator="equal">
      <formula>" ()"</formula>
    </cfRule>
  </conditionalFormatting>
  <conditionalFormatting sqref="L81:L82">
    <cfRule type="cellIs" dxfId="24" priority="26" operator="equal">
      <formula>" ()"</formula>
    </cfRule>
  </conditionalFormatting>
  <conditionalFormatting sqref="L99:L100">
    <cfRule type="cellIs" dxfId="23" priority="25" operator="equal">
      <formula>" ()"</formula>
    </cfRule>
  </conditionalFormatting>
  <conditionalFormatting sqref="L99:L100">
    <cfRule type="cellIs" dxfId="22" priority="24" operator="equal">
      <formula>" ()"</formula>
    </cfRule>
  </conditionalFormatting>
  <conditionalFormatting sqref="L117:L118">
    <cfRule type="cellIs" dxfId="21" priority="23" operator="equal">
      <formula>" ()"</formula>
    </cfRule>
  </conditionalFormatting>
  <conditionalFormatting sqref="L117:L118">
    <cfRule type="cellIs" dxfId="20" priority="22" operator="equal">
      <formula>" ()"</formula>
    </cfRule>
  </conditionalFormatting>
  <conditionalFormatting sqref="L135:L136">
    <cfRule type="cellIs" dxfId="19" priority="21" operator="equal">
      <formula>" ()"</formula>
    </cfRule>
  </conditionalFormatting>
  <conditionalFormatting sqref="L135:L136">
    <cfRule type="cellIs" dxfId="18" priority="20" operator="equal">
      <formula>" ()"</formula>
    </cfRule>
  </conditionalFormatting>
  <conditionalFormatting sqref="E63:K64">
    <cfRule type="cellIs" dxfId="17" priority="19" operator="equal">
      <formula>" ()"</formula>
    </cfRule>
  </conditionalFormatting>
  <conditionalFormatting sqref="E63:K64">
    <cfRule type="cellIs" dxfId="16" priority="18" operator="equal">
      <formula>" ()"</formula>
    </cfRule>
  </conditionalFormatting>
  <conditionalFormatting sqref="E82:K82 E81:G81 I81:K81">
    <cfRule type="cellIs" dxfId="15" priority="17" operator="equal">
      <formula>" ()"</formula>
    </cfRule>
  </conditionalFormatting>
  <conditionalFormatting sqref="E82:K82 E81:G81 I81:K81">
    <cfRule type="cellIs" dxfId="14" priority="16" operator="equal">
      <formula>" ()"</formula>
    </cfRule>
  </conditionalFormatting>
  <conditionalFormatting sqref="E100:K100 E99:G99 I99:K99">
    <cfRule type="cellIs" dxfId="13" priority="15" operator="equal">
      <formula>" ()"</formula>
    </cfRule>
  </conditionalFormatting>
  <conditionalFormatting sqref="E100:K100 E99:G99 I99:K99">
    <cfRule type="cellIs" dxfId="12" priority="14" operator="equal">
      <formula>" ()"</formula>
    </cfRule>
  </conditionalFormatting>
  <conditionalFormatting sqref="E118:K118 E117:G117 I117:K117">
    <cfRule type="cellIs" dxfId="11" priority="13" operator="equal">
      <formula>" ()"</formula>
    </cfRule>
  </conditionalFormatting>
  <conditionalFormatting sqref="E118:K118 E117:G117 I117:K117">
    <cfRule type="cellIs" dxfId="10" priority="12" operator="equal">
      <formula>" ()"</formula>
    </cfRule>
  </conditionalFormatting>
  <conditionalFormatting sqref="E136:K136 E135:G135 I135:K135">
    <cfRule type="cellIs" dxfId="9" priority="11" operator="equal">
      <formula>" ()"</formula>
    </cfRule>
  </conditionalFormatting>
  <conditionalFormatting sqref="E136:K136 E135:G135 I135:K135">
    <cfRule type="cellIs" dxfId="8" priority="10" operator="equal">
      <formula>" ()"</formula>
    </cfRule>
  </conditionalFormatting>
  <conditionalFormatting sqref="H81">
    <cfRule type="cellIs" dxfId="7" priority="8" operator="equal">
      <formula>" ()"</formula>
    </cfRule>
  </conditionalFormatting>
  <conditionalFormatting sqref="H81">
    <cfRule type="cellIs" dxfId="6" priority="7" operator="equal">
      <formula>" ()"</formula>
    </cfRule>
  </conditionalFormatting>
  <conditionalFormatting sqref="H99">
    <cfRule type="cellIs" dxfId="5" priority="6" operator="equal">
      <formula>" ()"</formula>
    </cfRule>
  </conditionalFormatting>
  <conditionalFormatting sqref="H99">
    <cfRule type="cellIs" dxfId="4" priority="5" operator="equal">
      <formula>" ()"</formula>
    </cfRule>
  </conditionalFormatting>
  <conditionalFormatting sqref="H117">
    <cfRule type="cellIs" dxfId="3" priority="4" operator="equal">
      <formula>" ()"</formula>
    </cfRule>
  </conditionalFormatting>
  <conditionalFormatting sqref="H117">
    <cfRule type="cellIs" dxfId="2" priority="3" operator="equal">
      <formula>" ()"</formula>
    </cfRule>
  </conditionalFormatting>
  <conditionalFormatting sqref="H135">
    <cfRule type="cellIs" dxfId="1" priority="2" operator="equal">
      <formula>" ()"</formula>
    </cfRule>
  </conditionalFormatting>
  <conditionalFormatting sqref="H135">
    <cfRule type="cellIs" dxfId="0" priority="1" operator="equal">
      <formula>" ()"</formula>
    </cfRule>
  </conditionalFormatting>
  <dataValidations count="1">
    <dataValidation showInputMessage="1" showErrorMessage="1" sqref="B15 N15 B29 B47 B65 B83 B101 B119 B3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49"/>
  <sheetViews>
    <sheetView workbookViewId="0">
      <selection activeCell="D1449" sqref="D1449"/>
    </sheetView>
  </sheetViews>
  <sheetFormatPr defaultRowHeight="15" x14ac:dyDescent="0.25"/>
  <cols>
    <col min="1" max="1" width="32.140625" bestFit="1" customWidth="1"/>
    <col min="3" max="3" width="33.28515625" bestFit="1" customWidth="1"/>
    <col min="4" max="4" width="71.140625" bestFit="1" customWidth="1"/>
  </cols>
  <sheetData>
    <row r="1" spans="1:5" x14ac:dyDescent="0.25">
      <c r="B1" s="306" t="s">
        <v>42</v>
      </c>
      <c r="C1" s="307"/>
      <c r="D1" s="307"/>
      <c r="E1" s="308"/>
    </row>
    <row r="2" spans="1:5" x14ac:dyDescent="0.25">
      <c r="A2" s="3" t="s">
        <v>26</v>
      </c>
      <c r="B2" s="3" t="s">
        <v>27</v>
      </c>
      <c r="C2" s="3" t="s">
        <v>37</v>
      </c>
      <c r="D2" s="3" t="s">
        <v>43</v>
      </c>
      <c r="E2" s="3" t="s">
        <v>35</v>
      </c>
    </row>
    <row r="3" spans="1:5" x14ac:dyDescent="0.25">
      <c r="A3" t="s">
        <v>45</v>
      </c>
      <c r="B3">
        <v>2007</v>
      </c>
      <c r="C3" t="s">
        <v>38</v>
      </c>
      <c r="D3" t="s">
        <v>158</v>
      </c>
      <c r="E3">
        <v>37</v>
      </c>
    </row>
    <row r="4" spans="1:5" x14ac:dyDescent="0.25">
      <c r="A4" t="s">
        <v>45</v>
      </c>
      <c r="B4">
        <v>2007</v>
      </c>
      <c r="C4" t="s">
        <v>40</v>
      </c>
      <c r="D4" t="s">
        <v>159</v>
      </c>
      <c r="E4">
        <v>70</v>
      </c>
    </row>
    <row r="5" spans="1:5" x14ac:dyDescent="0.25">
      <c r="A5" t="s">
        <v>45</v>
      </c>
      <c r="B5">
        <v>2007</v>
      </c>
      <c r="C5" t="s">
        <v>102</v>
      </c>
      <c r="D5" t="s">
        <v>160</v>
      </c>
      <c r="E5">
        <v>130</v>
      </c>
    </row>
    <row r="6" spans="1:5" x14ac:dyDescent="0.25">
      <c r="A6" t="s">
        <v>45</v>
      </c>
      <c r="B6">
        <v>2007</v>
      </c>
      <c r="C6" t="s">
        <v>107</v>
      </c>
      <c r="D6" t="s">
        <v>161</v>
      </c>
      <c r="E6">
        <v>47</v>
      </c>
    </row>
    <row r="7" spans="1:5" x14ac:dyDescent="0.25">
      <c r="A7" t="s">
        <v>45</v>
      </c>
      <c r="B7">
        <v>2007</v>
      </c>
      <c r="C7" t="s">
        <v>39</v>
      </c>
      <c r="D7" t="s">
        <v>162</v>
      </c>
      <c r="E7">
        <v>106</v>
      </c>
    </row>
    <row r="8" spans="1:5" x14ac:dyDescent="0.25">
      <c r="A8" t="s">
        <v>45</v>
      </c>
      <c r="B8">
        <v>2007</v>
      </c>
      <c r="C8" t="s">
        <v>103</v>
      </c>
      <c r="D8" t="s">
        <v>163</v>
      </c>
      <c r="E8">
        <v>2066</v>
      </c>
    </row>
    <row r="9" spans="1:5" x14ac:dyDescent="0.25">
      <c r="A9" t="s">
        <v>45</v>
      </c>
      <c r="B9">
        <v>2008</v>
      </c>
      <c r="C9" t="s">
        <v>38</v>
      </c>
      <c r="D9" t="s">
        <v>164</v>
      </c>
      <c r="E9">
        <v>38</v>
      </c>
    </row>
    <row r="10" spans="1:5" x14ac:dyDescent="0.25">
      <c r="A10" t="s">
        <v>45</v>
      </c>
      <c r="B10">
        <v>2008</v>
      </c>
      <c r="C10" t="s">
        <v>40</v>
      </c>
      <c r="D10" t="s">
        <v>165</v>
      </c>
      <c r="E10">
        <v>66</v>
      </c>
    </row>
    <row r="11" spans="1:5" x14ac:dyDescent="0.25">
      <c r="A11" t="s">
        <v>45</v>
      </c>
      <c r="B11">
        <v>2008</v>
      </c>
      <c r="C11" t="s">
        <v>102</v>
      </c>
      <c r="D11" t="s">
        <v>166</v>
      </c>
      <c r="E11">
        <v>152</v>
      </c>
    </row>
    <row r="12" spans="1:5" x14ac:dyDescent="0.25">
      <c r="A12" t="s">
        <v>45</v>
      </c>
      <c r="B12">
        <v>2008</v>
      </c>
      <c r="C12" t="s">
        <v>107</v>
      </c>
      <c r="D12" t="s">
        <v>167</v>
      </c>
      <c r="E12">
        <v>32</v>
      </c>
    </row>
    <row r="13" spans="1:5" x14ac:dyDescent="0.25">
      <c r="A13" t="s">
        <v>45</v>
      </c>
      <c r="B13">
        <v>2008</v>
      </c>
      <c r="C13" t="s">
        <v>39</v>
      </c>
      <c r="D13" t="s">
        <v>168</v>
      </c>
      <c r="E13">
        <v>97</v>
      </c>
    </row>
    <row r="14" spans="1:5" x14ac:dyDescent="0.25">
      <c r="A14" t="s">
        <v>45</v>
      </c>
      <c r="B14">
        <v>2008</v>
      </c>
      <c r="C14" t="s">
        <v>103</v>
      </c>
      <c r="D14" t="s">
        <v>169</v>
      </c>
      <c r="E14">
        <v>2051</v>
      </c>
    </row>
    <row r="15" spans="1:5" x14ac:dyDescent="0.25">
      <c r="A15" t="s">
        <v>45</v>
      </c>
      <c r="B15">
        <v>2009</v>
      </c>
      <c r="C15" t="s">
        <v>38</v>
      </c>
      <c r="D15" t="s">
        <v>170</v>
      </c>
      <c r="E15">
        <v>42</v>
      </c>
    </row>
    <row r="16" spans="1:5" x14ac:dyDescent="0.25">
      <c r="A16" t="s">
        <v>45</v>
      </c>
      <c r="B16">
        <v>2009</v>
      </c>
      <c r="C16" t="s">
        <v>40</v>
      </c>
      <c r="D16" t="s">
        <v>171</v>
      </c>
      <c r="E16">
        <v>86</v>
      </c>
    </row>
    <row r="17" spans="1:5" x14ac:dyDescent="0.25">
      <c r="A17" t="s">
        <v>45</v>
      </c>
      <c r="B17">
        <v>2009</v>
      </c>
      <c r="C17" t="s">
        <v>102</v>
      </c>
      <c r="D17" t="s">
        <v>172</v>
      </c>
      <c r="E17">
        <v>160</v>
      </c>
    </row>
    <row r="18" spans="1:5" x14ac:dyDescent="0.25">
      <c r="A18" t="s">
        <v>45</v>
      </c>
      <c r="B18">
        <v>2009</v>
      </c>
      <c r="C18" t="s">
        <v>107</v>
      </c>
      <c r="D18" t="s">
        <v>173</v>
      </c>
      <c r="E18">
        <v>49</v>
      </c>
    </row>
    <row r="19" spans="1:5" x14ac:dyDescent="0.25">
      <c r="A19" t="s">
        <v>45</v>
      </c>
      <c r="B19">
        <v>2009</v>
      </c>
      <c r="C19" t="s">
        <v>39</v>
      </c>
      <c r="D19" t="s">
        <v>174</v>
      </c>
      <c r="E19">
        <v>115</v>
      </c>
    </row>
    <row r="20" spans="1:5" x14ac:dyDescent="0.25">
      <c r="A20" t="s">
        <v>45</v>
      </c>
      <c r="B20">
        <v>2009</v>
      </c>
      <c r="C20" t="s">
        <v>103</v>
      </c>
      <c r="D20" t="s">
        <v>175</v>
      </c>
      <c r="E20">
        <v>2120</v>
      </c>
    </row>
    <row r="21" spans="1:5" x14ac:dyDescent="0.25">
      <c r="A21" t="s">
        <v>45</v>
      </c>
      <c r="B21">
        <v>2010</v>
      </c>
      <c r="C21" t="s">
        <v>38</v>
      </c>
      <c r="D21" t="s">
        <v>176</v>
      </c>
      <c r="E21">
        <v>43</v>
      </c>
    </row>
    <row r="22" spans="1:5" x14ac:dyDescent="0.25">
      <c r="A22" t="s">
        <v>45</v>
      </c>
      <c r="B22">
        <v>2010</v>
      </c>
      <c r="C22" t="s">
        <v>40</v>
      </c>
      <c r="D22" t="s">
        <v>177</v>
      </c>
      <c r="E22">
        <v>65</v>
      </c>
    </row>
    <row r="23" spans="1:5" x14ac:dyDescent="0.25">
      <c r="A23" t="s">
        <v>45</v>
      </c>
      <c r="B23">
        <v>2010</v>
      </c>
      <c r="C23" t="s">
        <v>102</v>
      </c>
      <c r="D23" t="s">
        <v>178</v>
      </c>
      <c r="E23">
        <v>132</v>
      </c>
    </row>
    <row r="24" spans="1:5" x14ac:dyDescent="0.25">
      <c r="A24" t="s">
        <v>45</v>
      </c>
      <c r="B24">
        <v>2010</v>
      </c>
      <c r="C24" t="s">
        <v>107</v>
      </c>
      <c r="D24" t="s">
        <v>179</v>
      </c>
      <c r="E24">
        <v>43</v>
      </c>
    </row>
    <row r="25" spans="1:5" x14ac:dyDescent="0.25">
      <c r="A25" t="s">
        <v>45</v>
      </c>
      <c r="B25">
        <v>2010</v>
      </c>
      <c r="C25" t="s">
        <v>39</v>
      </c>
      <c r="D25" t="s">
        <v>180</v>
      </c>
      <c r="E25">
        <v>214</v>
      </c>
    </row>
    <row r="26" spans="1:5" x14ac:dyDescent="0.25">
      <c r="A26" t="s">
        <v>45</v>
      </c>
      <c r="B26">
        <v>2010</v>
      </c>
      <c r="C26" t="s">
        <v>103</v>
      </c>
      <c r="D26" t="s">
        <v>181</v>
      </c>
      <c r="E26">
        <v>2093</v>
      </c>
    </row>
    <row r="27" spans="1:5" x14ac:dyDescent="0.25">
      <c r="A27" t="s">
        <v>45</v>
      </c>
      <c r="B27">
        <v>2011</v>
      </c>
      <c r="C27" t="s">
        <v>38</v>
      </c>
      <c r="D27" t="s">
        <v>182</v>
      </c>
      <c r="E27">
        <v>36</v>
      </c>
    </row>
    <row r="28" spans="1:5" x14ac:dyDescent="0.25">
      <c r="A28" t="s">
        <v>45</v>
      </c>
      <c r="B28">
        <v>2011</v>
      </c>
      <c r="C28" t="s">
        <v>40</v>
      </c>
      <c r="D28" t="s">
        <v>183</v>
      </c>
      <c r="E28">
        <v>31</v>
      </c>
    </row>
    <row r="29" spans="1:5" x14ac:dyDescent="0.25">
      <c r="A29" t="s">
        <v>45</v>
      </c>
      <c r="B29">
        <v>2011</v>
      </c>
      <c r="C29" t="s">
        <v>102</v>
      </c>
      <c r="D29" t="s">
        <v>184</v>
      </c>
      <c r="E29">
        <v>175</v>
      </c>
    </row>
    <row r="30" spans="1:5" x14ac:dyDescent="0.25">
      <c r="A30" t="s">
        <v>45</v>
      </c>
      <c r="B30">
        <v>2011</v>
      </c>
      <c r="C30" t="s">
        <v>107</v>
      </c>
      <c r="D30" t="s">
        <v>185</v>
      </c>
      <c r="E30">
        <v>29</v>
      </c>
    </row>
    <row r="31" spans="1:5" x14ac:dyDescent="0.25">
      <c r="A31" t="s">
        <v>45</v>
      </c>
      <c r="B31">
        <v>2011</v>
      </c>
      <c r="C31" t="s">
        <v>39</v>
      </c>
      <c r="D31" t="s">
        <v>186</v>
      </c>
      <c r="E31">
        <v>125</v>
      </c>
    </row>
    <row r="32" spans="1:5" x14ac:dyDescent="0.25">
      <c r="A32" t="s">
        <v>45</v>
      </c>
      <c r="B32">
        <v>2011</v>
      </c>
      <c r="C32" t="s">
        <v>103</v>
      </c>
      <c r="D32" t="s">
        <v>187</v>
      </c>
      <c r="E32">
        <v>2127</v>
      </c>
    </row>
    <row r="33" spans="1:5" x14ac:dyDescent="0.25">
      <c r="A33" t="s">
        <v>45</v>
      </c>
      <c r="B33">
        <v>2012</v>
      </c>
      <c r="C33" t="s">
        <v>38</v>
      </c>
      <c r="D33" t="s">
        <v>188</v>
      </c>
      <c r="E33">
        <v>44</v>
      </c>
    </row>
    <row r="34" spans="1:5" x14ac:dyDescent="0.25">
      <c r="A34" t="s">
        <v>45</v>
      </c>
      <c r="B34">
        <v>2012</v>
      </c>
      <c r="C34" t="s">
        <v>40</v>
      </c>
      <c r="D34" t="s">
        <v>189</v>
      </c>
      <c r="E34">
        <v>74</v>
      </c>
    </row>
    <row r="35" spans="1:5" x14ac:dyDescent="0.25">
      <c r="A35" t="s">
        <v>45</v>
      </c>
      <c r="B35">
        <v>2012</v>
      </c>
      <c r="C35" t="s">
        <v>102</v>
      </c>
      <c r="D35" t="s">
        <v>190</v>
      </c>
      <c r="E35">
        <v>177</v>
      </c>
    </row>
    <row r="36" spans="1:5" x14ac:dyDescent="0.25">
      <c r="A36" t="s">
        <v>45</v>
      </c>
      <c r="B36">
        <v>2012</v>
      </c>
      <c r="C36" t="s">
        <v>107</v>
      </c>
      <c r="D36" t="s">
        <v>191</v>
      </c>
      <c r="E36">
        <v>66</v>
      </c>
    </row>
    <row r="37" spans="1:5" x14ac:dyDescent="0.25">
      <c r="A37" t="s">
        <v>45</v>
      </c>
      <c r="B37">
        <v>2012</v>
      </c>
      <c r="C37" t="s">
        <v>39</v>
      </c>
      <c r="D37" t="s">
        <v>192</v>
      </c>
      <c r="E37">
        <v>149</v>
      </c>
    </row>
    <row r="38" spans="1:5" x14ac:dyDescent="0.25">
      <c r="A38" t="s">
        <v>45</v>
      </c>
      <c r="B38">
        <v>2012</v>
      </c>
      <c r="C38" t="s">
        <v>103</v>
      </c>
      <c r="D38" t="s">
        <v>193</v>
      </c>
      <c r="E38">
        <v>2036</v>
      </c>
    </row>
    <row r="39" spans="1:5" x14ac:dyDescent="0.25">
      <c r="A39" t="s">
        <v>45</v>
      </c>
      <c r="B39">
        <v>2013</v>
      </c>
      <c r="C39" t="s">
        <v>38</v>
      </c>
      <c r="D39" t="s">
        <v>194</v>
      </c>
      <c r="E39">
        <v>65</v>
      </c>
    </row>
    <row r="40" spans="1:5" x14ac:dyDescent="0.25">
      <c r="A40" t="s">
        <v>45</v>
      </c>
      <c r="B40">
        <v>2013</v>
      </c>
      <c r="C40" t="s">
        <v>40</v>
      </c>
      <c r="D40" t="s">
        <v>195</v>
      </c>
      <c r="E40">
        <v>83</v>
      </c>
    </row>
    <row r="41" spans="1:5" x14ac:dyDescent="0.25">
      <c r="A41" t="s">
        <v>45</v>
      </c>
      <c r="B41">
        <v>2013</v>
      </c>
      <c r="C41" t="s">
        <v>102</v>
      </c>
      <c r="D41" t="s">
        <v>196</v>
      </c>
      <c r="E41">
        <v>200</v>
      </c>
    </row>
    <row r="42" spans="1:5" x14ac:dyDescent="0.25">
      <c r="A42" t="s">
        <v>45</v>
      </c>
      <c r="B42">
        <v>2013</v>
      </c>
      <c r="C42" t="s">
        <v>107</v>
      </c>
      <c r="D42" t="s">
        <v>197</v>
      </c>
      <c r="E42">
        <v>53</v>
      </c>
    </row>
    <row r="43" spans="1:5" x14ac:dyDescent="0.25">
      <c r="A43" t="s">
        <v>45</v>
      </c>
      <c r="B43">
        <v>2013</v>
      </c>
      <c r="C43" t="s">
        <v>39</v>
      </c>
      <c r="D43" t="s">
        <v>198</v>
      </c>
      <c r="E43">
        <v>123</v>
      </c>
    </row>
    <row r="44" spans="1:5" x14ac:dyDescent="0.25">
      <c r="A44" t="s">
        <v>45</v>
      </c>
      <c r="B44">
        <v>2013</v>
      </c>
      <c r="C44" t="s">
        <v>103</v>
      </c>
      <c r="D44" t="s">
        <v>199</v>
      </c>
      <c r="E44">
        <v>2015</v>
      </c>
    </row>
    <row r="45" spans="1:5" x14ac:dyDescent="0.25">
      <c r="A45" t="s">
        <v>45</v>
      </c>
      <c r="B45">
        <v>2014</v>
      </c>
      <c r="C45" t="s">
        <v>38</v>
      </c>
      <c r="D45" t="s">
        <v>200</v>
      </c>
      <c r="E45">
        <v>60</v>
      </c>
    </row>
    <row r="46" spans="1:5" x14ac:dyDescent="0.25">
      <c r="A46" t="s">
        <v>45</v>
      </c>
      <c r="B46">
        <v>2014</v>
      </c>
      <c r="C46" t="s">
        <v>40</v>
      </c>
      <c r="D46" t="s">
        <v>201</v>
      </c>
      <c r="E46">
        <v>68</v>
      </c>
    </row>
    <row r="47" spans="1:5" x14ac:dyDescent="0.25">
      <c r="A47" t="s">
        <v>45</v>
      </c>
      <c r="B47">
        <v>2014</v>
      </c>
      <c r="C47" t="s">
        <v>102</v>
      </c>
      <c r="D47" t="s">
        <v>202</v>
      </c>
      <c r="E47">
        <v>191</v>
      </c>
    </row>
    <row r="48" spans="1:5" x14ac:dyDescent="0.25">
      <c r="A48" t="s">
        <v>45</v>
      </c>
      <c r="B48">
        <v>2014</v>
      </c>
      <c r="C48" t="s">
        <v>107</v>
      </c>
      <c r="D48" t="s">
        <v>203</v>
      </c>
      <c r="E48">
        <v>59</v>
      </c>
    </row>
    <row r="49" spans="1:5" x14ac:dyDescent="0.25">
      <c r="A49" t="s">
        <v>45</v>
      </c>
      <c r="B49">
        <v>2014</v>
      </c>
      <c r="C49" t="s">
        <v>39</v>
      </c>
      <c r="D49" t="s">
        <v>204</v>
      </c>
      <c r="E49">
        <v>148</v>
      </c>
    </row>
    <row r="50" spans="1:5" x14ac:dyDescent="0.25">
      <c r="A50" t="s">
        <v>45</v>
      </c>
      <c r="B50">
        <v>2014</v>
      </c>
      <c r="C50" t="s">
        <v>103</v>
      </c>
      <c r="D50" t="s">
        <v>205</v>
      </c>
      <c r="E50">
        <v>2101</v>
      </c>
    </row>
    <row r="51" spans="1:5" x14ac:dyDescent="0.25">
      <c r="A51" t="s">
        <v>45</v>
      </c>
      <c r="B51">
        <v>2015</v>
      </c>
      <c r="C51" t="s">
        <v>38</v>
      </c>
      <c r="D51" t="s">
        <v>206</v>
      </c>
      <c r="E51">
        <v>72</v>
      </c>
    </row>
    <row r="52" spans="1:5" x14ac:dyDescent="0.25">
      <c r="A52" t="s">
        <v>45</v>
      </c>
      <c r="B52">
        <v>2015</v>
      </c>
      <c r="C52" t="s">
        <v>40</v>
      </c>
      <c r="D52" t="s">
        <v>207</v>
      </c>
      <c r="E52">
        <v>83</v>
      </c>
    </row>
    <row r="53" spans="1:5" x14ac:dyDescent="0.25">
      <c r="A53" t="s">
        <v>45</v>
      </c>
      <c r="B53">
        <v>2015</v>
      </c>
      <c r="C53" t="s">
        <v>102</v>
      </c>
      <c r="D53" t="s">
        <v>208</v>
      </c>
      <c r="E53">
        <v>187</v>
      </c>
    </row>
    <row r="54" spans="1:5" x14ac:dyDescent="0.25">
      <c r="A54" t="s">
        <v>45</v>
      </c>
      <c r="B54">
        <v>2015</v>
      </c>
      <c r="C54" t="s">
        <v>107</v>
      </c>
      <c r="D54" t="s">
        <v>209</v>
      </c>
      <c r="E54">
        <v>40</v>
      </c>
    </row>
    <row r="55" spans="1:5" x14ac:dyDescent="0.25">
      <c r="A55" t="s">
        <v>45</v>
      </c>
      <c r="B55">
        <v>2015</v>
      </c>
      <c r="C55" t="s">
        <v>39</v>
      </c>
      <c r="D55" t="s">
        <v>210</v>
      </c>
      <c r="E55">
        <v>113</v>
      </c>
    </row>
    <row r="56" spans="1:5" x14ac:dyDescent="0.25">
      <c r="A56" t="s">
        <v>45</v>
      </c>
      <c r="B56">
        <v>2015</v>
      </c>
      <c r="C56" t="s">
        <v>103</v>
      </c>
      <c r="D56" t="s">
        <v>211</v>
      </c>
      <c r="E56">
        <v>2184</v>
      </c>
    </row>
    <row r="57" spans="1:5" x14ac:dyDescent="0.25">
      <c r="A57" t="s">
        <v>148</v>
      </c>
      <c r="B57">
        <v>2007</v>
      </c>
      <c r="C57" t="s">
        <v>38</v>
      </c>
      <c r="D57" t="s">
        <v>212</v>
      </c>
      <c r="E57">
        <v>25</v>
      </c>
    </row>
    <row r="58" spans="1:5" x14ac:dyDescent="0.25">
      <c r="A58" t="s">
        <v>148</v>
      </c>
      <c r="B58">
        <v>2007</v>
      </c>
      <c r="C58" t="s">
        <v>40</v>
      </c>
      <c r="D58" t="s">
        <v>213</v>
      </c>
      <c r="E58">
        <v>8</v>
      </c>
    </row>
    <row r="59" spans="1:5" x14ac:dyDescent="0.25">
      <c r="A59" t="s">
        <v>148</v>
      </c>
      <c r="B59">
        <v>2007</v>
      </c>
      <c r="C59" t="s">
        <v>102</v>
      </c>
      <c r="D59" t="s">
        <v>214</v>
      </c>
      <c r="E59">
        <v>79</v>
      </c>
    </row>
    <row r="60" spans="1:5" x14ac:dyDescent="0.25">
      <c r="A60" t="s">
        <v>148</v>
      </c>
      <c r="B60">
        <v>2007</v>
      </c>
      <c r="C60" t="s">
        <v>107</v>
      </c>
      <c r="D60" t="s">
        <v>215</v>
      </c>
      <c r="E60">
        <v>103</v>
      </c>
    </row>
    <row r="61" spans="1:5" x14ac:dyDescent="0.25">
      <c r="A61" t="s">
        <v>148</v>
      </c>
      <c r="B61">
        <v>2007</v>
      </c>
      <c r="C61" t="s">
        <v>39</v>
      </c>
      <c r="D61" t="s">
        <v>216</v>
      </c>
      <c r="E61">
        <v>3</v>
      </c>
    </row>
    <row r="62" spans="1:5" x14ac:dyDescent="0.25">
      <c r="A62" t="s">
        <v>148</v>
      </c>
      <c r="B62">
        <v>2007</v>
      </c>
      <c r="C62" t="s">
        <v>103</v>
      </c>
      <c r="D62" t="s">
        <v>217</v>
      </c>
      <c r="E62">
        <v>171</v>
      </c>
    </row>
    <row r="63" spans="1:5" x14ac:dyDescent="0.25">
      <c r="A63" t="s">
        <v>148</v>
      </c>
      <c r="B63">
        <v>2008</v>
      </c>
      <c r="C63" t="s">
        <v>38</v>
      </c>
      <c r="D63" t="s">
        <v>218</v>
      </c>
      <c r="E63">
        <v>33</v>
      </c>
    </row>
    <row r="64" spans="1:5" x14ac:dyDescent="0.25">
      <c r="A64" t="s">
        <v>148</v>
      </c>
      <c r="B64">
        <v>2008</v>
      </c>
      <c r="C64" t="s">
        <v>40</v>
      </c>
      <c r="D64" t="s">
        <v>219</v>
      </c>
      <c r="E64">
        <v>2</v>
      </c>
    </row>
    <row r="65" spans="1:5" x14ac:dyDescent="0.25">
      <c r="A65" t="s">
        <v>148</v>
      </c>
      <c r="B65">
        <v>2008</v>
      </c>
      <c r="C65" t="s">
        <v>102</v>
      </c>
      <c r="D65" t="s">
        <v>220</v>
      </c>
      <c r="E65">
        <v>84</v>
      </c>
    </row>
    <row r="66" spans="1:5" x14ac:dyDescent="0.25">
      <c r="A66" t="s">
        <v>148</v>
      </c>
      <c r="B66">
        <v>2008</v>
      </c>
      <c r="C66" t="s">
        <v>107</v>
      </c>
      <c r="D66" t="s">
        <v>221</v>
      </c>
      <c r="E66">
        <v>115</v>
      </c>
    </row>
    <row r="67" spans="1:5" x14ac:dyDescent="0.25">
      <c r="A67" t="s">
        <v>148</v>
      </c>
      <c r="B67">
        <v>2008</v>
      </c>
      <c r="C67" t="s">
        <v>39</v>
      </c>
      <c r="D67" t="s">
        <v>222</v>
      </c>
      <c r="E67">
        <v>10</v>
      </c>
    </row>
    <row r="68" spans="1:5" x14ac:dyDescent="0.25">
      <c r="A68" t="s">
        <v>148</v>
      </c>
      <c r="B68">
        <v>2008</v>
      </c>
      <c r="C68" t="s">
        <v>103</v>
      </c>
      <c r="D68" t="s">
        <v>223</v>
      </c>
      <c r="E68">
        <v>177</v>
      </c>
    </row>
    <row r="69" spans="1:5" x14ac:dyDescent="0.25">
      <c r="A69" t="s">
        <v>148</v>
      </c>
      <c r="B69">
        <v>2009</v>
      </c>
      <c r="C69" t="s">
        <v>38</v>
      </c>
      <c r="D69" t="s">
        <v>224</v>
      </c>
      <c r="E69">
        <v>20</v>
      </c>
    </row>
    <row r="70" spans="1:5" x14ac:dyDescent="0.25">
      <c r="A70" t="s">
        <v>148</v>
      </c>
      <c r="B70">
        <v>2009</v>
      </c>
      <c r="C70" t="s">
        <v>40</v>
      </c>
      <c r="D70" t="s">
        <v>225</v>
      </c>
      <c r="E70">
        <v>5</v>
      </c>
    </row>
    <row r="71" spans="1:5" x14ac:dyDescent="0.25">
      <c r="A71" t="s">
        <v>148</v>
      </c>
      <c r="B71">
        <v>2009</v>
      </c>
      <c r="C71" t="s">
        <v>102</v>
      </c>
      <c r="D71" t="s">
        <v>226</v>
      </c>
      <c r="E71">
        <v>81</v>
      </c>
    </row>
    <row r="72" spans="1:5" x14ac:dyDescent="0.25">
      <c r="A72" t="s">
        <v>148</v>
      </c>
      <c r="B72">
        <v>2009</v>
      </c>
      <c r="C72" t="s">
        <v>107</v>
      </c>
      <c r="D72" t="s">
        <v>227</v>
      </c>
      <c r="E72">
        <v>106</v>
      </c>
    </row>
    <row r="73" spans="1:5" x14ac:dyDescent="0.25">
      <c r="A73" t="s">
        <v>148</v>
      </c>
      <c r="B73">
        <v>2009</v>
      </c>
      <c r="C73" t="s">
        <v>39</v>
      </c>
      <c r="D73" t="s">
        <v>228</v>
      </c>
      <c r="E73">
        <v>9</v>
      </c>
    </row>
    <row r="74" spans="1:5" x14ac:dyDescent="0.25">
      <c r="A74" t="s">
        <v>148</v>
      </c>
      <c r="B74">
        <v>2009</v>
      </c>
      <c r="C74" t="s">
        <v>103</v>
      </c>
      <c r="D74" t="s">
        <v>229</v>
      </c>
      <c r="E74">
        <v>205</v>
      </c>
    </row>
    <row r="75" spans="1:5" x14ac:dyDescent="0.25">
      <c r="A75" t="s">
        <v>148</v>
      </c>
      <c r="B75">
        <v>2010</v>
      </c>
      <c r="C75" t="s">
        <v>38</v>
      </c>
      <c r="D75" t="s">
        <v>230</v>
      </c>
      <c r="E75">
        <v>17</v>
      </c>
    </row>
    <row r="76" spans="1:5" x14ac:dyDescent="0.25">
      <c r="A76" t="s">
        <v>148</v>
      </c>
      <c r="B76">
        <v>2010</v>
      </c>
      <c r="C76" t="s">
        <v>40</v>
      </c>
      <c r="D76" t="s">
        <v>231</v>
      </c>
      <c r="E76">
        <v>4</v>
      </c>
    </row>
    <row r="77" spans="1:5" x14ac:dyDescent="0.25">
      <c r="A77" t="s">
        <v>148</v>
      </c>
      <c r="B77">
        <v>2010</v>
      </c>
      <c r="C77" t="s">
        <v>102</v>
      </c>
      <c r="D77" t="s">
        <v>232</v>
      </c>
      <c r="E77">
        <v>68</v>
      </c>
    </row>
    <row r="78" spans="1:5" x14ac:dyDescent="0.25">
      <c r="A78" t="s">
        <v>148</v>
      </c>
      <c r="B78">
        <v>2010</v>
      </c>
      <c r="C78" t="s">
        <v>107</v>
      </c>
      <c r="D78" t="s">
        <v>233</v>
      </c>
      <c r="E78">
        <v>121</v>
      </c>
    </row>
    <row r="79" spans="1:5" x14ac:dyDescent="0.25">
      <c r="A79" t="s">
        <v>148</v>
      </c>
      <c r="B79">
        <v>2010</v>
      </c>
      <c r="C79" t="s">
        <v>39</v>
      </c>
      <c r="D79" t="s">
        <v>234</v>
      </c>
      <c r="E79">
        <v>6</v>
      </c>
    </row>
    <row r="80" spans="1:5" x14ac:dyDescent="0.25">
      <c r="A80" t="s">
        <v>148</v>
      </c>
      <c r="B80">
        <v>2010</v>
      </c>
      <c r="C80" t="s">
        <v>103</v>
      </c>
      <c r="D80" t="s">
        <v>235</v>
      </c>
      <c r="E80">
        <v>249</v>
      </c>
    </row>
    <row r="81" spans="1:5" x14ac:dyDescent="0.25">
      <c r="A81" t="s">
        <v>148</v>
      </c>
      <c r="B81">
        <v>2011</v>
      </c>
      <c r="C81" t="s">
        <v>38</v>
      </c>
      <c r="D81" t="s">
        <v>236</v>
      </c>
      <c r="E81">
        <v>21</v>
      </c>
    </row>
    <row r="82" spans="1:5" x14ac:dyDescent="0.25">
      <c r="A82" t="s">
        <v>148</v>
      </c>
      <c r="B82">
        <v>2011</v>
      </c>
      <c r="C82" t="s">
        <v>40</v>
      </c>
      <c r="D82" t="s">
        <v>237</v>
      </c>
      <c r="E82">
        <v>26</v>
      </c>
    </row>
    <row r="83" spans="1:5" x14ac:dyDescent="0.25">
      <c r="A83" t="s">
        <v>148</v>
      </c>
      <c r="B83">
        <v>2011</v>
      </c>
      <c r="C83" t="s">
        <v>102</v>
      </c>
      <c r="D83" t="s">
        <v>238</v>
      </c>
      <c r="E83">
        <v>92</v>
      </c>
    </row>
    <row r="84" spans="1:5" x14ac:dyDescent="0.25">
      <c r="A84" t="s">
        <v>148</v>
      </c>
      <c r="B84">
        <v>2011</v>
      </c>
      <c r="C84" t="s">
        <v>107</v>
      </c>
      <c r="D84" t="s">
        <v>239</v>
      </c>
      <c r="E84">
        <v>89</v>
      </c>
    </row>
    <row r="85" spans="1:5" x14ac:dyDescent="0.25">
      <c r="A85" t="s">
        <v>148</v>
      </c>
      <c r="B85">
        <v>2011</v>
      </c>
      <c r="C85" t="s">
        <v>39</v>
      </c>
      <c r="D85" t="s">
        <v>240</v>
      </c>
      <c r="E85">
        <v>11</v>
      </c>
    </row>
    <row r="86" spans="1:5" x14ac:dyDescent="0.25">
      <c r="A86" t="s">
        <v>148</v>
      </c>
      <c r="B86">
        <v>2011</v>
      </c>
      <c r="C86" t="s">
        <v>103</v>
      </c>
      <c r="D86" t="s">
        <v>241</v>
      </c>
      <c r="E86">
        <v>247</v>
      </c>
    </row>
    <row r="87" spans="1:5" x14ac:dyDescent="0.25">
      <c r="A87" t="s">
        <v>148</v>
      </c>
      <c r="B87">
        <v>2012</v>
      </c>
      <c r="C87" t="s">
        <v>38</v>
      </c>
      <c r="D87" t="s">
        <v>242</v>
      </c>
      <c r="E87">
        <v>42</v>
      </c>
    </row>
    <row r="88" spans="1:5" x14ac:dyDescent="0.25">
      <c r="A88" t="s">
        <v>148</v>
      </c>
      <c r="B88">
        <v>2012</v>
      </c>
      <c r="C88" t="s">
        <v>40</v>
      </c>
      <c r="D88" t="s">
        <v>243</v>
      </c>
      <c r="E88">
        <v>11</v>
      </c>
    </row>
    <row r="89" spans="1:5" x14ac:dyDescent="0.25">
      <c r="A89" t="s">
        <v>148</v>
      </c>
      <c r="B89">
        <v>2012</v>
      </c>
      <c r="C89" t="s">
        <v>102</v>
      </c>
      <c r="D89" t="s">
        <v>244</v>
      </c>
      <c r="E89">
        <v>63</v>
      </c>
    </row>
    <row r="90" spans="1:5" x14ac:dyDescent="0.25">
      <c r="A90" t="s">
        <v>148</v>
      </c>
      <c r="B90">
        <v>2012</v>
      </c>
      <c r="C90" t="s">
        <v>107</v>
      </c>
      <c r="D90" t="s">
        <v>245</v>
      </c>
      <c r="E90">
        <v>173</v>
      </c>
    </row>
    <row r="91" spans="1:5" x14ac:dyDescent="0.25">
      <c r="A91" t="s">
        <v>148</v>
      </c>
      <c r="B91">
        <v>2012</v>
      </c>
      <c r="C91" t="s">
        <v>39</v>
      </c>
      <c r="D91" t="s">
        <v>246</v>
      </c>
      <c r="E91">
        <v>6</v>
      </c>
    </row>
    <row r="92" spans="1:5" x14ac:dyDescent="0.25">
      <c r="A92" t="s">
        <v>148</v>
      </c>
      <c r="B92">
        <v>2012</v>
      </c>
      <c r="C92" t="s">
        <v>103</v>
      </c>
      <c r="D92" t="s">
        <v>247</v>
      </c>
      <c r="E92">
        <v>267</v>
      </c>
    </row>
    <row r="93" spans="1:5" x14ac:dyDescent="0.25">
      <c r="A93" t="s">
        <v>148</v>
      </c>
      <c r="B93">
        <v>2013</v>
      </c>
      <c r="C93" t="s">
        <v>38</v>
      </c>
      <c r="D93" t="s">
        <v>248</v>
      </c>
      <c r="E93">
        <v>72</v>
      </c>
    </row>
    <row r="94" spans="1:5" x14ac:dyDescent="0.25">
      <c r="A94" t="s">
        <v>148</v>
      </c>
      <c r="B94">
        <v>2013</v>
      </c>
      <c r="C94" t="s">
        <v>40</v>
      </c>
      <c r="D94" t="s">
        <v>249</v>
      </c>
      <c r="E94">
        <v>9</v>
      </c>
    </row>
    <row r="95" spans="1:5" x14ac:dyDescent="0.25">
      <c r="A95" t="s">
        <v>148</v>
      </c>
      <c r="B95">
        <v>2013</v>
      </c>
      <c r="C95" t="s">
        <v>102</v>
      </c>
      <c r="D95" t="s">
        <v>250</v>
      </c>
      <c r="E95">
        <v>78</v>
      </c>
    </row>
    <row r="96" spans="1:5" x14ac:dyDescent="0.25">
      <c r="A96" t="s">
        <v>148</v>
      </c>
      <c r="B96">
        <v>2013</v>
      </c>
      <c r="C96" t="s">
        <v>107</v>
      </c>
      <c r="D96" t="s">
        <v>251</v>
      </c>
      <c r="E96">
        <v>163</v>
      </c>
    </row>
    <row r="97" spans="1:5" x14ac:dyDescent="0.25">
      <c r="A97" t="s">
        <v>148</v>
      </c>
      <c r="B97">
        <v>2013</v>
      </c>
      <c r="C97" t="s">
        <v>39</v>
      </c>
      <c r="D97" t="s">
        <v>252</v>
      </c>
      <c r="E97">
        <v>15</v>
      </c>
    </row>
    <row r="98" spans="1:5" x14ac:dyDescent="0.25">
      <c r="A98" t="s">
        <v>148</v>
      </c>
      <c r="B98">
        <v>2013</v>
      </c>
      <c r="C98" t="s">
        <v>103</v>
      </c>
      <c r="D98" t="s">
        <v>253</v>
      </c>
      <c r="E98">
        <v>339</v>
      </c>
    </row>
    <row r="99" spans="1:5" x14ac:dyDescent="0.25">
      <c r="A99" t="s">
        <v>148</v>
      </c>
      <c r="B99">
        <v>2014</v>
      </c>
      <c r="C99" t="s">
        <v>38</v>
      </c>
      <c r="D99" t="s">
        <v>254</v>
      </c>
      <c r="E99">
        <v>57</v>
      </c>
    </row>
    <row r="100" spans="1:5" x14ac:dyDescent="0.25">
      <c r="A100" t="s">
        <v>148</v>
      </c>
      <c r="B100">
        <v>2014</v>
      </c>
      <c r="C100" t="s">
        <v>40</v>
      </c>
      <c r="D100" t="s">
        <v>255</v>
      </c>
      <c r="E100">
        <v>17</v>
      </c>
    </row>
    <row r="101" spans="1:5" x14ac:dyDescent="0.25">
      <c r="A101" t="s">
        <v>148</v>
      </c>
      <c r="B101">
        <v>2014</v>
      </c>
      <c r="C101" t="s">
        <v>102</v>
      </c>
      <c r="D101" t="s">
        <v>256</v>
      </c>
      <c r="E101">
        <v>169</v>
      </c>
    </row>
    <row r="102" spans="1:5" x14ac:dyDescent="0.25">
      <c r="A102" t="s">
        <v>148</v>
      </c>
      <c r="B102">
        <v>2014</v>
      </c>
      <c r="C102" t="s">
        <v>107</v>
      </c>
      <c r="D102" t="s">
        <v>257</v>
      </c>
      <c r="E102">
        <v>146</v>
      </c>
    </row>
    <row r="103" spans="1:5" x14ac:dyDescent="0.25">
      <c r="A103" t="s">
        <v>148</v>
      </c>
      <c r="B103">
        <v>2014</v>
      </c>
      <c r="C103" t="s">
        <v>39</v>
      </c>
      <c r="D103" t="s">
        <v>258</v>
      </c>
      <c r="E103">
        <v>10</v>
      </c>
    </row>
    <row r="104" spans="1:5" x14ac:dyDescent="0.25">
      <c r="A104" t="s">
        <v>148</v>
      </c>
      <c r="B104">
        <v>2014</v>
      </c>
      <c r="C104" t="s">
        <v>103</v>
      </c>
      <c r="D104" t="s">
        <v>259</v>
      </c>
      <c r="E104">
        <v>343</v>
      </c>
    </row>
    <row r="105" spans="1:5" x14ac:dyDescent="0.25">
      <c r="A105" t="s">
        <v>148</v>
      </c>
      <c r="B105">
        <v>2015</v>
      </c>
      <c r="C105" t="s">
        <v>38</v>
      </c>
      <c r="D105" t="s">
        <v>260</v>
      </c>
      <c r="E105">
        <v>46</v>
      </c>
    </row>
    <row r="106" spans="1:5" x14ac:dyDescent="0.25">
      <c r="A106" t="s">
        <v>148</v>
      </c>
      <c r="B106">
        <v>2015</v>
      </c>
      <c r="C106" t="s">
        <v>40</v>
      </c>
      <c r="D106" t="s">
        <v>261</v>
      </c>
      <c r="E106">
        <v>4</v>
      </c>
    </row>
    <row r="107" spans="1:5" x14ac:dyDescent="0.25">
      <c r="A107" t="s">
        <v>148</v>
      </c>
      <c r="B107">
        <v>2015</v>
      </c>
      <c r="C107" t="s">
        <v>102</v>
      </c>
      <c r="D107" t="s">
        <v>262</v>
      </c>
      <c r="E107">
        <v>94</v>
      </c>
    </row>
    <row r="108" spans="1:5" x14ac:dyDescent="0.25">
      <c r="A108" t="s">
        <v>148</v>
      </c>
      <c r="B108">
        <v>2015</v>
      </c>
      <c r="C108" t="s">
        <v>107</v>
      </c>
      <c r="D108" t="s">
        <v>263</v>
      </c>
      <c r="E108">
        <v>109</v>
      </c>
    </row>
    <row r="109" spans="1:5" x14ac:dyDescent="0.25">
      <c r="A109" t="s">
        <v>148</v>
      </c>
      <c r="B109">
        <v>2015</v>
      </c>
      <c r="C109" t="s">
        <v>39</v>
      </c>
      <c r="D109" t="s">
        <v>264</v>
      </c>
      <c r="E109">
        <v>10</v>
      </c>
    </row>
    <row r="110" spans="1:5" x14ac:dyDescent="0.25">
      <c r="A110" t="s">
        <v>148</v>
      </c>
      <c r="B110">
        <v>2015</v>
      </c>
      <c r="C110" t="s">
        <v>103</v>
      </c>
      <c r="D110" t="s">
        <v>265</v>
      </c>
      <c r="E110">
        <v>405</v>
      </c>
    </row>
    <row r="111" spans="1:5" x14ac:dyDescent="0.25">
      <c r="A111" t="s">
        <v>149</v>
      </c>
      <c r="B111">
        <v>2007</v>
      </c>
      <c r="C111" t="s">
        <v>38</v>
      </c>
      <c r="D111" t="s">
        <v>266</v>
      </c>
      <c r="E111">
        <v>142</v>
      </c>
    </row>
    <row r="112" spans="1:5" x14ac:dyDescent="0.25">
      <c r="A112" t="s">
        <v>149</v>
      </c>
      <c r="B112">
        <v>2007</v>
      </c>
      <c r="C112" t="s">
        <v>40</v>
      </c>
      <c r="D112" t="s">
        <v>267</v>
      </c>
      <c r="E112">
        <v>49</v>
      </c>
    </row>
    <row r="113" spans="1:5" x14ac:dyDescent="0.25">
      <c r="A113" t="s">
        <v>149</v>
      </c>
      <c r="B113">
        <v>2007</v>
      </c>
      <c r="C113" t="s">
        <v>102</v>
      </c>
      <c r="D113" t="s">
        <v>268</v>
      </c>
      <c r="E113">
        <v>272</v>
      </c>
    </row>
    <row r="114" spans="1:5" x14ac:dyDescent="0.25">
      <c r="A114" t="s">
        <v>149</v>
      </c>
      <c r="B114">
        <v>2007</v>
      </c>
      <c r="C114" t="s">
        <v>107</v>
      </c>
      <c r="D114" t="s">
        <v>269</v>
      </c>
      <c r="E114">
        <v>264</v>
      </c>
    </row>
    <row r="115" spans="1:5" x14ac:dyDescent="0.25">
      <c r="A115" t="s">
        <v>149</v>
      </c>
      <c r="B115">
        <v>2007</v>
      </c>
      <c r="C115" t="s">
        <v>39</v>
      </c>
      <c r="D115" t="s">
        <v>270</v>
      </c>
      <c r="E115">
        <v>286</v>
      </c>
    </row>
    <row r="116" spans="1:5" x14ac:dyDescent="0.25">
      <c r="A116" t="s">
        <v>149</v>
      </c>
      <c r="B116">
        <v>2007</v>
      </c>
      <c r="C116" t="s">
        <v>103</v>
      </c>
      <c r="D116" t="s">
        <v>271</v>
      </c>
      <c r="E116">
        <v>2703</v>
      </c>
    </row>
    <row r="117" spans="1:5" x14ac:dyDescent="0.25">
      <c r="A117" t="s">
        <v>149</v>
      </c>
      <c r="B117">
        <v>2008</v>
      </c>
      <c r="C117" t="s">
        <v>38</v>
      </c>
      <c r="D117" t="s">
        <v>272</v>
      </c>
      <c r="E117">
        <v>128</v>
      </c>
    </row>
    <row r="118" spans="1:5" x14ac:dyDescent="0.25">
      <c r="A118" t="s">
        <v>149</v>
      </c>
      <c r="B118">
        <v>2008</v>
      </c>
      <c r="C118" t="s">
        <v>40</v>
      </c>
      <c r="D118" t="s">
        <v>273</v>
      </c>
      <c r="E118">
        <v>47</v>
      </c>
    </row>
    <row r="119" spans="1:5" x14ac:dyDescent="0.25">
      <c r="A119" t="s">
        <v>149</v>
      </c>
      <c r="B119">
        <v>2008</v>
      </c>
      <c r="C119" t="s">
        <v>102</v>
      </c>
      <c r="D119" t="s">
        <v>274</v>
      </c>
      <c r="E119">
        <v>304</v>
      </c>
    </row>
    <row r="120" spans="1:5" x14ac:dyDescent="0.25">
      <c r="A120" t="s">
        <v>149</v>
      </c>
      <c r="B120">
        <v>2008</v>
      </c>
      <c r="C120" t="s">
        <v>107</v>
      </c>
      <c r="D120" t="s">
        <v>275</v>
      </c>
      <c r="E120">
        <v>228</v>
      </c>
    </row>
    <row r="121" spans="1:5" x14ac:dyDescent="0.25">
      <c r="A121" t="s">
        <v>149</v>
      </c>
      <c r="B121">
        <v>2008</v>
      </c>
      <c r="C121" t="s">
        <v>39</v>
      </c>
      <c r="D121" t="s">
        <v>276</v>
      </c>
      <c r="E121">
        <v>702</v>
      </c>
    </row>
    <row r="122" spans="1:5" x14ac:dyDescent="0.25">
      <c r="A122" t="s">
        <v>149</v>
      </c>
      <c r="B122">
        <v>2008</v>
      </c>
      <c r="C122" t="s">
        <v>103</v>
      </c>
      <c r="D122" t="s">
        <v>277</v>
      </c>
      <c r="E122">
        <v>2249</v>
      </c>
    </row>
    <row r="123" spans="1:5" x14ac:dyDescent="0.25">
      <c r="A123" t="s">
        <v>149</v>
      </c>
      <c r="B123">
        <v>2009</v>
      </c>
      <c r="C123" t="s">
        <v>38</v>
      </c>
      <c r="D123" t="s">
        <v>278</v>
      </c>
      <c r="E123">
        <v>91</v>
      </c>
    </row>
    <row r="124" spans="1:5" x14ac:dyDescent="0.25">
      <c r="A124" t="s">
        <v>149</v>
      </c>
      <c r="B124">
        <v>2009</v>
      </c>
      <c r="C124" t="s">
        <v>40</v>
      </c>
      <c r="D124" t="s">
        <v>279</v>
      </c>
      <c r="E124">
        <v>65</v>
      </c>
    </row>
    <row r="125" spans="1:5" x14ac:dyDescent="0.25">
      <c r="A125" t="s">
        <v>149</v>
      </c>
      <c r="B125">
        <v>2009</v>
      </c>
      <c r="C125" t="s">
        <v>102</v>
      </c>
      <c r="D125" t="s">
        <v>280</v>
      </c>
      <c r="E125">
        <v>334</v>
      </c>
    </row>
    <row r="126" spans="1:5" x14ac:dyDescent="0.25">
      <c r="A126" t="s">
        <v>149</v>
      </c>
      <c r="B126">
        <v>2009</v>
      </c>
      <c r="C126" t="s">
        <v>107</v>
      </c>
      <c r="D126" t="s">
        <v>281</v>
      </c>
      <c r="E126">
        <v>210</v>
      </c>
    </row>
    <row r="127" spans="1:5" x14ac:dyDescent="0.25">
      <c r="A127" t="s">
        <v>149</v>
      </c>
      <c r="B127">
        <v>2009</v>
      </c>
      <c r="C127" t="s">
        <v>39</v>
      </c>
      <c r="D127" t="s">
        <v>282</v>
      </c>
      <c r="E127">
        <v>504</v>
      </c>
    </row>
    <row r="128" spans="1:5" x14ac:dyDescent="0.25">
      <c r="A128" t="s">
        <v>149</v>
      </c>
      <c r="B128">
        <v>2009</v>
      </c>
      <c r="C128" t="s">
        <v>103</v>
      </c>
      <c r="D128" t="s">
        <v>283</v>
      </c>
      <c r="E128">
        <v>1990</v>
      </c>
    </row>
    <row r="129" spans="1:5" x14ac:dyDescent="0.25">
      <c r="A129" t="s">
        <v>149</v>
      </c>
      <c r="B129">
        <v>2010</v>
      </c>
      <c r="C129" t="s">
        <v>38</v>
      </c>
      <c r="D129" t="s">
        <v>284</v>
      </c>
      <c r="E129">
        <v>67</v>
      </c>
    </row>
    <row r="130" spans="1:5" x14ac:dyDescent="0.25">
      <c r="A130" t="s">
        <v>149</v>
      </c>
      <c r="B130">
        <v>2010</v>
      </c>
      <c r="C130" t="s">
        <v>40</v>
      </c>
      <c r="D130" t="s">
        <v>285</v>
      </c>
      <c r="E130">
        <v>37</v>
      </c>
    </row>
    <row r="131" spans="1:5" x14ac:dyDescent="0.25">
      <c r="A131" t="s">
        <v>149</v>
      </c>
      <c r="B131">
        <v>2010</v>
      </c>
      <c r="C131" t="s">
        <v>102</v>
      </c>
      <c r="D131" t="s">
        <v>286</v>
      </c>
      <c r="E131">
        <v>288</v>
      </c>
    </row>
    <row r="132" spans="1:5" x14ac:dyDescent="0.25">
      <c r="A132" t="s">
        <v>149</v>
      </c>
      <c r="B132">
        <v>2010</v>
      </c>
      <c r="C132" t="s">
        <v>107</v>
      </c>
      <c r="D132" t="s">
        <v>287</v>
      </c>
      <c r="E132">
        <v>134</v>
      </c>
    </row>
    <row r="133" spans="1:5" x14ac:dyDescent="0.25">
      <c r="A133" t="s">
        <v>149</v>
      </c>
      <c r="B133">
        <v>2010</v>
      </c>
      <c r="C133" t="s">
        <v>39</v>
      </c>
      <c r="D133" t="s">
        <v>288</v>
      </c>
      <c r="E133">
        <v>748</v>
      </c>
    </row>
    <row r="134" spans="1:5" x14ac:dyDescent="0.25">
      <c r="A134" t="s">
        <v>149</v>
      </c>
      <c r="B134">
        <v>2010</v>
      </c>
      <c r="C134" t="s">
        <v>103</v>
      </c>
      <c r="D134" t="s">
        <v>289</v>
      </c>
      <c r="E134">
        <v>1518</v>
      </c>
    </row>
    <row r="135" spans="1:5" x14ac:dyDescent="0.25">
      <c r="A135" t="s">
        <v>149</v>
      </c>
      <c r="B135">
        <v>2011</v>
      </c>
      <c r="C135" t="s">
        <v>38</v>
      </c>
      <c r="D135" t="s">
        <v>290</v>
      </c>
      <c r="E135">
        <v>35</v>
      </c>
    </row>
    <row r="136" spans="1:5" x14ac:dyDescent="0.25">
      <c r="A136" t="s">
        <v>149</v>
      </c>
      <c r="B136">
        <v>2011</v>
      </c>
      <c r="C136" t="s">
        <v>40</v>
      </c>
      <c r="D136" t="s">
        <v>291</v>
      </c>
      <c r="E136">
        <v>27</v>
      </c>
    </row>
    <row r="137" spans="1:5" x14ac:dyDescent="0.25">
      <c r="A137" t="s">
        <v>149</v>
      </c>
      <c r="B137">
        <v>2011</v>
      </c>
      <c r="C137" t="s">
        <v>102</v>
      </c>
      <c r="D137" t="s">
        <v>292</v>
      </c>
      <c r="E137">
        <v>208</v>
      </c>
    </row>
    <row r="138" spans="1:5" x14ac:dyDescent="0.25">
      <c r="A138" t="s">
        <v>149</v>
      </c>
      <c r="B138">
        <v>2011</v>
      </c>
      <c r="C138" t="s">
        <v>107</v>
      </c>
      <c r="D138" t="s">
        <v>293</v>
      </c>
      <c r="E138">
        <v>119</v>
      </c>
    </row>
    <row r="139" spans="1:5" x14ac:dyDescent="0.25">
      <c r="A139" t="s">
        <v>149</v>
      </c>
      <c r="B139">
        <v>2011</v>
      </c>
      <c r="C139" t="s">
        <v>39</v>
      </c>
      <c r="D139" t="s">
        <v>294</v>
      </c>
      <c r="E139">
        <v>255</v>
      </c>
    </row>
    <row r="140" spans="1:5" x14ac:dyDescent="0.25">
      <c r="A140" t="s">
        <v>149</v>
      </c>
      <c r="B140">
        <v>2011</v>
      </c>
      <c r="C140" t="s">
        <v>103</v>
      </c>
      <c r="D140" t="s">
        <v>295</v>
      </c>
      <c r="E140">
        <v>1477</v>
      </c>
    </row>
    <row r="141" spans="1:5" x14ac:dyDescent="0.25">
      <c r="A141" t="s">
        <v>149</v>
      </c>
      <c r="B141">
        <v>2012</v>
      </c>
      <c r="C141" t="s">
        <v>38</v>
      </c>
      <c r="D141" t="s">
        <v>296</v>
      </c>
      <c r="E141">
        <v>40</v>
      </c>
    </row>
    <row r="142" spans="1:5" x14ac:dyDescent="0.25">
      <c r="A142" t="s">
        <v>149</v>
      </c>
      <c r="B142">
        <v>2012</v>
      </c>
      <c r="C142" t="s">
        <v>40</v>
      </c>
      <c r="D142" t="s">
        <v>297</v>
      </c>
      <c r="E142">
        <v>43</v>
      </c>
    </row>
    <row r="143" spans="1:5" x14ac:dyDescent="0.25">
      <c r="A143" t="s">
        <v>149</v>
      </c>
      <c r="B143">
        <v>2012</v>
      </c>
      <c r="C143" t="s">
        <v>102</v>
      </c>
      <c r="D143" t="s">
        <v>298</v>
      </c>
      <c r="E143">
        <v>195</v>
      </c>
    </row>
    <row r="144" spans="1:5" x14ac:dyDescent="0.25">
      <c r="A144" t="s">
        <v>149</v>
      </c>
      <c r="B144">
        <v>2012</v>
      </c>
      <c r="C144" t="s">
        <v>107</v>
      </c>
      <c r="D144" t="s">
        <v>299</v>
      </c>
      <c r="E144">
        <v>127</v>
      </c>
    </row>
    <row r="145" spans="1:5" x14ac:dyDescent="0.25">
      <c r="A145" t="s">
        <v>149</v>
      </c>
      <c r="B145">
        <v>2012</v>
      </c>
      <c r="C145" t="s">
        <v>39</v>
      </c>
      <c r="D145" t="s">
        <v>300</v>
      </c>
      <c r="E145">
        <v>134</v>
      </c>
    </row>
    <row r="146" spans="1:5" x14ac:dyDescent="0.25">
      <c r="A146" t="s">
        <v>149</v>
      </c>
      <c r="B146">
        <v>2012</v>
      </c>
      <c r="C146" t="s">
        <v>103</v>
      </c>
      <c r="D146" t="s">
        <v>301</v>
      </c>
      <c r="E146">
        <v>1403</v>
      </c>
    </row>
    <row r="147" spans="1:5" x14ac:dyDescent="0.25">
      <c r="A147" t="s">
        <v>149</v>
      </c>
      <c r="B147">
        <v>2013</v>
      </c>
      <c r="C147" t="s">
        <v>38</v>
      </c>
      <c r="D147" t="s">
        <v>302</v>
      </c>
      <c r="E147">
        <v>48</v>
      </c>
    </row>
    <row r="148" spans="1:5" x14ac:dyDescent="0.25">
      <c r="A148" t="s">
        <v>149</v>
      </c>
      <c r="B148">
        <v>2013</v>
      </c>
      <c r="C148" t="s">
        <v>40</v>
      </c>
      <c r="D148" t="s">
        <v>303</v>
      </c>
      <c r="E148">
        <v>45</v>
      </c>
    </row>
    <row r="149" spans="1:5" x14ac:dyDescent="0.25">
      <c r="A149" t="s">
        <v>149</v>
      </c>
      <c r="B149">
        <v>2013</v>
      </c>
      <c r="C149" t="s">
        <v>102</v>
      </c>
      <c r="D149" t="s">
        <v>304</v>
      </c>
      <c r="E149">
        <v>204</v>
      </c>
    </row>
    <row r="150" spans="1:5" x14ac:dyDescent="0.25">
      <c r="A150" t="s">
        <v>149</v>
      </c>
      <c r="B150">
        <v>2013</v>
      </c>
      <c r="C150" t="s">
        <v>107</v>
      </c>
      <c r="D150" t="s">
        <v>305</v>
      </c>
      <c r="E150">
        <v>195</v>
      </c>
    </row>
    <row r="151" spans="1:5" x14ac:dyDescent="0.25">
      <c r="A151" t="s">
        <v>149</v>
      </c>
      <c r="B151">
        <v>2013</v>
      </c>
      <c r="C151" t="s">
        <v>39</v>
      </c>
      <c r="D151" t="s">
        <v>306</v>
      </c>
      <c r="E151">
        <v>121</v>
      </c>
    </row>
    <row r="152" spans="1:5" x14ac:dyDescent="0.25">
      <c r="A152" t="s">
        <v>149</v>
      </c>
      <c r="B152">
        <v>2013</v>
      </c>
      <c r="C152" t="s">
        <v>103</v>
      </c>
      <c r="D152" t="s">
        <v>307</v>
      </c>
      <c r="E152">
        <v>1417</v>
      </c>
    </row>
    <row r="153" spans="1:5" x14ac:dyDescent="0.25">
      <c r="A153" t="s">
        <v>149</v>
      </c>
      <c r="B153">
        <v>2014</v>
      </c>
      <c r="C153" t="s">
        <v>38</v>
      </c>
      <c r="D153" t="s">
        <v>308</v>
      </c>
      <c r="E153">
        <v>84</v>
      </c>
    </row>
    <row r="154" spans="1:5" x14ac:dyDescent="0.25">
      <c r="A154" t="s">
        <v>149</v>
      </c>
      <c r="B154">
        <v>2014</v>
      </c>
      <c r="C154" t="s">
        <v>40</v>
      </c>
      <c r="D154" t="s">
        <v>309</v>
      </c>
      <c r="E154">
        <v>59</v>
      </c>
    </row>
    <row r="155" spans="1:5" x14ac:dyDescent="0.25">
      <c r="A155" t="s">
        <v>149</v>
      </c>
      <c r="B155">
        <v>2014</v>
      </c>
      <c r="C155" t="s">
        <v>102</v>
      </c>
      <c r="D155" t="s">
        <v>310</v>
      </c>
      <c r="E155">
        <v>284</v>
      </c>
    </row>
    <row r="156" spans="1:5" x14ac:dyDescent="0.25">
      <c r="A156" t="s">
        <v>149</v>
      </c>
      <c r="B156">
        <v>2014</v>
      </c>
      <c r="C156" t="s">
        <v>107</v>
      </c>
      <c r="D156" t="s">
        <v>311</v>
      </c>
      <c r="E156">
        <v>102</v>
      </c>
    </row>
    <row r="157" spans="1:5" x14ac:dyDescent="0.25">
      <c r="A157" t="s">
        <v>149</v>
      </c>
      <c r="B157">
        <v>2014</v>
      </c>
      <c r="C157" t="s">
        <v>39</v>
      </c>
      <c r="D157" t="s">
        <v>312</v>
      </c>
      <c r="E157">
        <v>128</v>
      </c>
    </row>
    <row r="158" spans="1:5" x14ac:dyDescent="0.25">
      <c r="A158" t="s">
        <v>149</v>
      </c>
      <c r="B158">
        <v>2014</v>
      </c>
      <c r="C158" t="s">
        <v>103</v>
      </c>
      <c r="D158" t="s">
        <v>313</v>
      </c>
      <c r="E158">
        <v>1441</v>
      </c>
    </row>
    <row r="159" spans="1:5" x14ac:dyDescent="0.25">
      <c r="A159" t="s">
        <v>149</v>
      </c>
      <c r="B159">
        <v>2015</v>
      </c>
      <c r="C159" t="s">
        <v>38</v>
      </c>
      <c r="D159" t="s">
        <v>314</v>
      </c>
      <c r="E159">
        <v>71</v>
      </c>
    </row>
    <row r="160" spans="1:5" x14ac:dyDescent="0.25">
      <c r="A160" t="s">
        <v>149</v>
      </c>
      <c r="B160">
        <v>2015</v>
      </c>
      <c r="C160" t="s">
        <v>40</v>
      </c>
      <c r="D160" t="s">
        <v>315</v>
      </c>
      <c r="E160">
        <v>36</v>
      </c>
    </row>
    <row r="161" spans="1:5" x14ac:dyDescent="0.25">
      <c r="A161" t="s">
        <v>149</v>
      </c>
      <c r="B161">
        <v>2015</v>
      </c>
      <c r="C161" t="s">
        <v>102</v>
      </c>
      <c r="D161" t="s">
        <v>316</v>
      </c>
      <c r="E161">
        <v>220</v>
      </c>
    </row>
    <row r="162" spans="1:5" x14ac:dyDescent="0.25">
      <c r="A162" t="s">
        <v>149</v>
      </c>
      <c r="B162">
        <v>2015</v>
      </c>
      <c r="C162" t="s">
        <v>107</v>
      </c>
      <c r="D162" t="s">
        <v>317</v>
      </c>
      <c r="E162">
        <v>97</v>
      </c>
    </row>
    <row r="163" spans="1:5" x14ac:dyDescent="0.25">
      <c r="A163" t="s">
        <v>149</v>
      </c>
      <c r="B163">
        <v>2015</v>
      </c>
      <c r="C163" t="s">
        <v>39</v>
      </c>
      <c r="D163" t="s">
        <v>318</v>
      </c>
      <c r="E163">
        <v>142</v>
      </c>
    </row>
    <row r="164" spans="1:5" x14ac:dyDescent="0.25">
      <c r="A164" t="s">
        <v>149</v>
      </c>
      <c r="B164">
        <v>2015</v>
      </c>
      <c r="C164" t="s">
        <v>103</v>
      </c>
      <c r="D164" t="s">
        <v>319</v>
      </c>
      <c r="E164">
        <v>1502</v>
      </c>
    </row>
    <row r="165" spans="1:5" x14ac:dyDescent="0.25">
      <c r="A165" t="s">
        <v>49</v>
      </c>
      <c r="B165">
        <v>2007</v>
      </c>
      <c r="C165" t="s">
        <v>38</v>
      </c>
      <c r="D165" t="s">
        <v>320</v>
      </c>
      <c r="E165">
        <v>37</v>
      </c>
    </row>
    <row r="166" spans="1:5" x14ac:dyDescent="0.25">
      <c r="A166" t="s">
        <v>49</v>
      </c>
      <c r="B166">
        <v>2007</v>
      </c>
      <c r="C166" t="s">
        <v>40</v>
      </c>
      <c r="D166" t="s">
        <v>321</v>
      </c>
      <c r="E166">
        <v>12</v>
      </c>
    </row>
    <row r="167" spans="1:5" x14ac:dyDescent="0.25">
      <c r="A167" t="s">
        <v>49</v>
      </c>
      <c r="B167">
        <v>2007</v>
      </c>
      <c r="C167" t="s">
        <v>102</v>
      </c>
      <c r="D167" t="s">
        <v>322</v>
      </c>
      <c r="E167">
        <v>67</v>
      </c>
    </row>
    <row r="168" spans="1:5" x14ac:dyDescent="0.25">
      <c r="A168" t="s">
        <v>49</v>
      </c>
      <c r="B168">
        <v>2007</v>
      </c>
      <c r="C168" t="s">
        <v>107</v>
      </c>
      <c r="D168" t="s">
        <v>323</v>
      </c>
      <c r="E168">
        <v>154</v>
      </c>
    </row>
    <row r="169" spans="1:5" x14ac:dyDescent="0.25">
      <c r="A169" t="s">
        <v>49</v>
      </c>
      <c r="B169">
        <v>2007</v>
      </c>
      <c r="C169" t="s">
        <v>39</v>
      </c>
      <c r="D169" t="s">
        <v>324</v>
      </c>
      <c r="E169">
        <v>108</v>
      </c>
    </row>
    <row r="170" spans="1:5" x14ac:dyDescent="0.25">
      <c r="A170" t="s">
        <v>49</v>
      </c>
      <c r="B170">
        <v>2007</v>
      </c>
      <c r="C170" t="s">
        <v>103</v>
      </c>
      <c r="D170" t="s">
        <v>325</v>
      </c>
      <c r="E170">
        <v>895</v>
      </c>
    </row>
    <row r="171" spans="1:5" x14ac:dyDescent="0.25">
      <c r="A171" t="s">
        <v>49</v>
      </c>
      <c r="B171">
        <v>2008</v>
      </c>
      <c r="C171" t="s">
        <v>38</v>
      </c>
      <c r="D171" t="s">
        <v>326</v>
      </c>
      <c r="E171">
        <v>37</v>
      </c>
    </row>
    <row r="172" spans="1:5" x14ac:dyDescent="0.25">
      <c r="A172" t="s">
        <v>49</v>
      </c>
      <c r="B172">
        <v>2008</v>
      </c>
      <c r="C172" t="s">
        <v>40</v>
      </c>
      <c r="D172" t="s">
        <v>327</v>
      </c>
      <c r="E172">
        <v>14</v>
      </c>
    </row>
    <row r="173" spans="1:5" x14ac:dyDescent="0.25">
      <c r="A173" t="s">
        <v>49</v>
      </c>
      <c r="B173">
        <v>2008</v>
      </c>
      <c r="C173" t="s">
        <v>102</v>
      </c>
      <c r="D173" t="s">
        <v>328</v>
      </c>
      <c r="E173">
        <v>78</v>
      </c>
    </row>
    <row r="174" spans="1:5" x14ac:dyDescent="0.25">
      <c r="A174" t="s">
        <v>49</v>
      </c>
      <c r="B174">
        <v>2008</v>
      </c>
      <c r="C174" t="s">
        <v>107</v>
      </c>
      <c r="D174" t="s">
        <v>329</v>
      </c>
      <c r="E174">
        <v>137</v>
      </c>
    </row>
    <row r="175" spans="1:5" x14ac:dyDescent="0.25">
      <c r="A175" t="s">
        <v>49</v>
      </c>
      <c r="B175">
        <v>2008</v>
      </c>
      <c r="C175" t="s">
        <v>39</v>
      </c>
      <c r="D175" t="s">
        <v>330</v>
      </c>
      <c r="E175">
        <v>212</v>
      </c>
    </row>
    <row r="176" spans="1:5" x14ac:dyDescent="0.25">
      <c r="A176" t="s">
        <v>49</v>
      </c>
      <c r="B176">
        <v>2008</v>
      </c>
      <c r="C176" t="s">
        <v>103</v>
      </c>
      <c r="D176" t="s">
        <v>331</v>
      </c>
      <c r="E176">
        <v>880</v>
      </c>
    </row>
    <row r="177" spans="1:5" x14ac:dyDescent="0.25">
      <c r="A177" t="s">
        <v>49</v>
      </c>
      <c r="B177">
        <v>2009</v>
      </c>
      <c r="C177" t="s">
        <v>38</v>
      </c>
      <c r="D177" t="s">
        <v>332</v>
      </c>
      <c r="E177">
        <v>46</v>
      </c>
    </row>
    <row r="178" spans="1:5" x14ac:dyDescent="0.25">
      <c r="A178" t="s">
        <v>49</v>
      </c>
      <c r="B178">
        <v>2009</v>
      </c>
      <c r="C178" t="s">
        <v>40</v>
      </c>
      <c r="D178" t="s">
        <v>333</v>
      </c>
      <c r="E178">
        <v>13</v>
      </c>
    </row>
    <row r="179" spans="1:5" x14ac:dyDescent="0.25">
      <c r="A179" t="s">
        <v>49</v>
      </c>
      <c r="B179">
        <v>2009</v>
      </c>
      <c r="C179" t="s">
        <v>102</v>
      </c>
      <c r="D179" t="s">
        <v>334</v>
      </c>
      <c r="E179">
        <v>70</v>
      </c>
    </row>
    <row r="180" spans="1:5" x14ac:dyDescent="0.25">
      <c r="A180" t="s">
        <v>49</v>
      </c>
      <c r="B180">
        <v>2009</v>
      </c>
      <c r="C180" t="s">
        <v>107</v>
      </c>
      <c r="D180" t="s">
        <v>335</v>
      </c>
      <c r="E180">
        <v>165</v>
      </c>
    </row>
    <row r="181" spans="1:5" x14ac:dyDescent="0.25">
      <c r="A181" t="s">
        <v>49</v>
      </c>
      <c r="B181">
        <v>2009</v>
      </c>
      <c r="C181" t="s">
        <v>39</v>
      </c>
      <c r="D181" t="s">
        <v>336</v>
      </c>
      <c r="E181">
        <v>170</v>
      </c>
    </row>
    <row r="182" spans="1:5" x14ac:dyDescent="0.25">
      <c r="A182" t="s">
        <v>49</v>
      </c>
      <c r="B182">
        <v>2009</v>
      </c>
      <c r="C182" t="s">
        <v>103</v>
      </c>
      <c r="D182" t="s">
        <v>337</v>
      </c>
      <c r="E182">
        <v>1046</v>
      </c>
    </row>
    <row r="183" spans="1:5" x14ac:dyDescent="0.25">
      <c r="A183" t="s">
        <v>49</v>
      </c>
      <c r="B183">
        <v>2010</v>
      </c>
      <c r="C183" t="s">
        <v>38</v>
      </c>
      <c r="D183" t="s">
        <v>338</v>
      </c>
      <c r="E183">
        <v>44</v>
      </c>
    </row>
    <row r="184" spans="1:5" x14ac:dyDescent="0.25">
      <c r="A184" t="s">
        <v>49</v>
      </c>
      <c r="B184">
        <v>2010</v>
      </c>
      <c r="C184" t="s">
        <v>40</v>
      </c>
      <c r="D184" t="s">
        <v>339</v>
      </c>
      <c r="E184">
        <v>11</v>
      </c>
    </row>
    <row r="185" spans="1:5" x14ac:dyDescent="0.25">
      <c r="A185" t="s">
        <v>49</v>
      </c>
      <c r="B185">
        <v>2010</v>
      </c>
      <c r="C185" t="s">
        <v>102</v>
      </c>
      <c r="D185" t="s">
        <v>340</v>
      </c>
      <c r="E185">
        <v>63</v>
      </c>
    </row>
    <row r="186" spans="1:5" x14ac:dyDescent="0.25">
      <c r="A186" t="s">
        <v>49</v>
      </c>
      <c r="B186">
        <v>2010</v>
      </c>
      <c r="C186" t="s">
        <v>107</v>
      </c>
      <c r="D186" t="s">
        <v>341</v>
      </c>
      <c r="E186">
        <v>151</v>
      </c>
    </row>
    <row r="187" spans="1:5" x14ac:dyDescent="0.25">
      <c r="A187" t="s">
        <v>49</v>
      </c>
      <c r="B187">
        <v>2010</v>
      </c>
      <c r="C187" t="s">
        <v>39</v>
      </c>
      <c r="D187" t="s">
        <v>342</v>
      </c>
      <c r="E187">
        <v>129</v>
      </c>
    </row>
    <row r="188" spans="1:5" x14ac:dyDescent="0.25">
      <c r="A188" t="s">
        <v>49</v>
      </c>
      <c r="B188">
        <v>2010</v>
      </c>
      <c r="C188" t="s">
        <v>103</v>
      </c>
      <c r="D188" t="s">
        <v>343</v>
      </c>
      <c r="E188">
        <v>1162</v>
      </c>
    </row>
    <row r="189" spans="1:5" x14ac:dyDescent="0.25">
      <c r="A189" t="s">
        <v>49</v>
      </c>
      <c r="B189">
        <v>2011</v>
      </c>
      <c r="C189" t="s">
        <v>38</v>
      </c>
      <c r="D189" t="s">
        <v>344</v>
      </c>
      <c r="E189">
        <v>22</v>
      </c>
    </row>
    <row r="190" spans="1:5" x14ac:dyDescent="0.25">
      <c r="A190" t="s">
        <v>49</v>
      </c>
      <c r="B190">
        <v>2011</v>
      </c>
      <c r="C190" t="s">
        <v>40</v>
      </c>
      <c r="D190" t="s">
        <v>345</v>
      </c>
      <c r="E190">
        <v>7</v>
      </c>
    </row>
    <row r="191" spans="1:5" x14ac:dyDescent="0.25">
      <c r="A191" t="s">
        <v>49</v>
      </c>
      <c r="B191">
        <v>2011</v>
      </c>
      <c r="C191" t="s">
        <v>102</v>
      </c>
      <c r="D191" t="s">
        <v>346</v>
      </c>
      <c r="E191">
        <v>87</v>
      </c>
    </row>
    <row r="192" spans="1:5" x14ac:dyDescent="0.25">
      <c r="A192" t="s">
        <v>49</v>
      </c>
      <c r="B192">
        <v>2011</v>
      </c>
      <c r="C192" t="s">
        <v>107</v>
      </c>
      <c r="D192" t="s">
        <v>347</v>
      </c>
      <c r="E192">
        <v>107</v>
      </c>
    </row>
    <row r="193" spans="1:5" x14ac:dyDescent="0.25">
      <c r="A193" t="s">
        <v>49</v>
      </c>
      <c r="B193">
        <v>2011</v>
      </c>
      <c r="C193" t="s">
        <v>39</v>
      </c>
      <c r="D193" t="s">
        <v>348</v>
      </c>
      <c r="E193">
        <v>143</v>
      </c>
    </row>
    <row r="194" spans="1:5" x14ac:dyDescent="0.25">
      <c r="A194" t="s">
        <v>49</v>
      </c>
      <c r="B194">
        <v>2011</v>
      </c>
      <c r="C194" t="s">
        <v>103</v>
      </c>
      <c r="D194" t="s">
        <v>349</v>
      </c>
      <c r="E194">
        <v>1241</v>
      </c>
    </row>
    <row r="195" spans="1:5" x14ac:dyDescent="0.25">
      <c r="A195" t="s">
        <v>49</v>
      </c>
      <c r="B195">
        <v>2012</v>
      </c>
      <c r="C195" t="s">
        <v>38</v>
      </c>
      <c r="D195" t="s">
        <v>350</v>
      </c>
      <c r="E195">
        <v>42</v>
      </c>
    </row>
    <row r="196" spans="1:5" x14ac:dyDescent="0.25">
      <c r="A196" t="s">
        <v>49</v>
      </c>
      <c r="B196">
        <v>2012</v>
      </c>
      <c r="C196" t="s">
        <v>40</v>
      </c>
      <c r="D196" t="s">
        <v>351</v>
      </c>
      <c r="E196">
        <v>15</v>
      </c>
    </row>
    <row r="197" spans="1:5" x14ac:dyDescent="0.25">
      <c r="A197" t="s">
        <v>49</v>
      </c>
      <c r="B197">
        <v>2012</v>
      </c>
      <c r="C197" t="s">
        <v>102</v>
      </c>
      <c r="D197" t="s">
        <v>352</v>
      </c>
      <c r="E197">
        <v>87</v>
      </c>
    </row>
    <row r="198" spans="1:5" x14ac:dyDescent="0.25">
      <c r="A198" t="s">
        <v>49</v>
      </c>
      <c r="B198">
        <v>2012</v>
      </c>
      <c r="C198" t="s">
        <v>107</v>
      </c>
      <c r="D198" t="s">
        <v>353</v>
      </c>
      <c r="E198">
        <v>142</v>
      </c>
    </row>
    <row r="199" spans="1:5" x14ac:dyDescent="0.25">
      <c r="A199" t="s">
        <v>49</v>
      </c>
      <c r="B199">
        <v>2012</v>
      </c>
      <c r="C199" t="s">
        <v>39</v>
      </c>
      <c r="D199" t="s">
        <v>354</v>
      </c>
      <c r="E199">
        <v>162</v>
      </c>
    </row>
    <row r="200" spans="1:5" x14ac:dyDescent="0.25">
      <c r="A200" t="s">
        <v>49</v>
      </c>
      <c r="B200">
        <v>2012</v>
      </c>
      <c r="C200" t="s">
        <v>103</v>
      </c>
      <c r="D200" t="s">
        <v>355</v>
      </c>
      <c r="E200">
        <v>1266</v>
      </c>
    </row>
    <row r="201" spans="1:5" x14ac:dyDescent="0.25">
      <c r="A201" t="s">
        <v>49</v>
      </c>
      <c r="B201">
        <v>2013</v>
      </c>
      <c r="C201" t="s">
        <v>38</v>
      </c>
      <c r="D201" t="s">
        <v>356</v>
      </c>
      <c r="E201">
        <v>72</v>
      </c>
    </row>
    <row r="202" spans="1:5" x14ac:dyDescent="0.25">
      <c r="A202" t="s">
        <v>49</v>
      </c>
      <c r="B202">
        <v>2013</v>
      </c>
      <c r="C202" t="s">
        <v>40</v>
      </c>
      <c r="D202" t="s">
        <v>357</v>
      </c>
      <c r="E202">
        <v>21</v>
      </c>
    </row>
    <row r="203" spans="1:5" x14ac:dyDescent="0.25">
      <c r="A203" t="s">
        <v>49</v>
      </c>
      <c r="B203">
        <v>2013</v>
      </c>
      <c r="C203" t="s">
        <v>102</v>
      </c>
      <c r="D203" t="s">
        <v>358</v>
      </c>
      <c r="E203">
        <v>113</v>
      </c>
    </row>
    <row r="204" spans="1:5" x14ac:dyDescent="0.25">
      <c r="A204" t="s">
        <v>49</v>
      </c>
      <c r="B204">
        <v>2013</v>
      </c>
      <c r="C204" t="s">
        <v>107</v>
      </c>
      <c r="D204" t="s">
        <v>359</v>
      </c>
      <c r="E204">
        <v>195</v>
      </c>
    </row>
    <row r="205" spans="1:5" x14ac:dyDescent="0.25">
      <c r="A205" t="s">
        <v>49</v>
      </c>
      <c r="B205">
        <v>2013</v>
      </c>
      <c r="C205" t="s">
        <v>39</v>
      </c>
      <c r="D205" t="s">
        <v>360</v>
      </c>
      <c r="E205">
        <v>169</v>
      </c>
    </row>
    <row r="206" spans="1:5" x14ac:dyDescent="0.25">
      <c r="A206" t="s">
        <v>49</v>
      </c>
      <c r="B206">
        <v>2013</v>
      </c>
      <c r="C206" t="s">
        <v>103</v>
      </c>
      <c r="D206" t="s">
        <v>361</v>
      </c>
      <c r="E206">
        <v>1274</v>
      </c>
    </row>
    <row r="207" spans="1:5" x14ac:dyDescent="0.25">
      <c r="A207" t="s">
        <v>49</v>
      </c>
      <c r="B207">
        <v>2014</v>
      </c>
      <c r="C207" t="s">
        <v>38</v>
      </c>
      <c r="D207" t="s">
        <v>362</v>
      </c>
      <c r="E207">
        <v>61</v>
      </c>
    </row>
    <row r="208" spans="1:5" x14ac:dyDescent="0.25">
      <c r="A208" t="s">
        <v>49</v>
      </c>
      <c r="B208">
        <v>2014</v>
      </c>
      <c r="C208" t="s">
        <v>40</v>
      </c>
      <c r="D208" t="s">
        <v>363</v>
      </c>
      <c r="E208">
        <v>30</v>
      </c>
    </row>
    <row r="209" spans="1:5" x14ac:dyDescent="0.25">
      <c r="A209" t="s">
        <v>49</v>
      </c>
      <c r="B209">
        <v>2014</v>
      </c>
      <c r="C209" t="s">
        <v>102</v>
      </c>
      <c r="D209" t="s">
        <v>364</v>
      </c>
      <c r="E209">
        <v>115</v>
      </c>
    </row>
    <row r="210" spans="1:5" x14ac:dyDescent="0.25">
      <c r="A210" t="s">
        <v>49</v>
      </c>
      <c r="B210">
        <v>2014</v>
      </c>
      <c r="C210" t="s">
        <v>107</v>
      </c>
      <c r="D210" t="s">
        <v>365</v>
      </c>
      <c r="E210">
        <v>179</v>
      </c>
    </row>
    <row r="211" spans="1:5" x14ac:dyDescent="0.25">
      <c r="A211" t="s">
        <v>49</v>
      </c>
      <c r="B211">
        <v>2014</v>
      </c>
      <c r="C211" t="s">
        <v>39</v>
      </c>
      <c r="D211" t="s">
        <v>366</v>
      </c>
      <c r="E211">
        <v>222</v>
      </c>
    </row>
    <row r="212" spans="1:5" x14ac:dyDescent="0.25">
      <c r="A212" t="s">
        <v>49</v>
      </c>
      <c r="B212">
        <v>2014</v>
      </c>
      <c r="C212" t="s">
        <v>103</v>
      </c>
      <c r="D212" t="s">
        <v>367</v>
      </c>
      <c r="E212">
        <v>1303</v>
      </c>
    </row>
    <row r="213" spans="1:5" x14ac:dyDescent="0.25">
      <c r="A213" t="s">
        <v>49</v>
      </c>
      <c r="B213">
        <v>2015</v>
      </c>
      <c r="C213" t="s">
        <v>38</v>
      </c>
      <c r="D213" t="s">
        <v>368</v>
      </c>
      <c r="E213">
        <v>54</v>
      </c>
    </row>
    <row r="214" spans="1:5" x14ac:dyDescent="0.25">
      <c r="A214" t="s">
        <v>49</v>
      </c>
      <c r="B214">
        <v>2015</v>
      </c>
      <c r="C214" t="s">
        <v>40</v>
      </c>
      <c r="D214" t="s">
        <v>369</v>
      </c>
      <c r="E214">
        <v>23</v>
      </c>
    </row>
    <row r="215" spans="1:5" x14ac:dyDescent="0.25">
      <c r="A215" t="s">
        <v>49</v>
      </c>
      <c r="B215">
        <v>2015</v>
      </c>
      <c r="C215" t="s">
        <v>102</v>
      </c>
      <c r="D215" t="s">
        <v>370</v>
      </c>
      <c r="E215">
        <v>119</v>
      </c>
    </row>
    <row r="216" spans="1:5" x14ac:dyDescent="0.25">
      <c r="A216" t="s">
        <v>49</v>
      </c>
      <c r="B216">
        <v>2015</v>
      </c>
      <c r="C216" t="s">
        <v>107</v>
      </c>
      <c r="D216" t="s">
        <v>371</v>
      </c>
      <c r="E216">
        <v>118</v>
      </c>
    </row>
    <row r="217" spans="1:5" x14ac:dyDescent="0.25">
      <c r="A217" t="s">
        <v>49</v>
      </c>
      <c r="B217">
        <v>2015</v>
      </c>
      <c r="C217" t="s">
        <v>39</v>
      </c>
      <c r="D217" t="s">
        <v>372</v>
      </c>
      <c r="E217">
        <v>156</v>
      </c>
    </row>
    <row r="218" spans="1:5" x14ac:dyDescent="0.25">
      <c r="A218" t="s">
        <v>49</v>
      </c>
      <c r="B218">
        <v>2015</v>
      </c>
      <c r="C218" t="s">
        <v>103</v>
      </c>
      <c r="D218" t="s">
        <v>373</v>
      </c>
      <c r="E218">
        <v>1458</v>
      </c>
    </row>
    <row r="219" spans="1:5" x14ac:dyDescent="0.25">
      <c r="A219" t="s">
        <v>50</v>
      </c>
      <c r="B219">
        <v>2007</v>
      </c>
      <c r="C219" t="s">
        <v>38</v>
      </c>
      <c r="D219" t="s">
        <v>374</v>
      </c>
      <c r="E219">
        <v>297</v>
      </c>
    </row>
    <row r="220" spans="1:5" x14ac:dyDescent="0.25">
      <c r="A220" t="s">
        <v>50</v>
      </c>
      <c r="B220">
        <v>2007</v>
      </c>
      <c r="C220" t="s">
        <v>40</v>
      </c>
      <c r="D220" t="s">
        <v>375</v>
      </c>
      <c r="E220">
        <v>642</v>
      </c>
    </row>
    <row r="221" spans="1:5" x14ac:dyDescent="0.25">
      <c r="A221" t="s">
        <v>50</v>
      </c>
      <c r="B221">
        <v>2007</v>
      </c>
      <c r="C221" t="s">
        <v>102</v>
      </c>
      <c r="D221" t="s">
        <v>376</v>
      </c>
      <c r="E221">
        <v>1405</v>
      </c>
    </row>
    <row r="222" spans="1:5" x14ac:dyDescent="0.25">
      <c r="A222" t="s">
        <v>50</v>
      </c>
      <c r="B222">
        <v>2007</v>
      </c>
      <c r="C222" t="s">
        <v>107</v>
      </c>
      <c r="D222" t="s">
        <v>377</v>
      </c>
      <c r="E222">
        <v>1963</v>
      </c>
    </row>
    <row r="223" spans="1:5" x14ac:dyDescent="0.25">
      <c r="A223" t="s">
        <v>50</v>
      </c>
      <c r="B223">
        <v>2007</v>
      </c>
      <c r="C223" t="s">
        <v>39</v>
      </c>
      <c r="D223" t="s">
        <v>378</v>
      </c>
      <c r="E223">
        <v>744</v>
      </c>
    </row>
    <row r="224" spans="1:5" x14ac:dyDescent="0.25">
      <c r="A224" t="s">
        <v>50</v>
      </c>
      <c r="B224">
        <v>2007</v>
      </c>
      <c r="C224" t="s">
        <v>103</v>
      </c>
      <c r="D224" t="s">
        <v>379</v>
      </c>
      <c r="E224">
        <v>18004</v>
      </c>
    </row>
    <row r="225" spans="1:5" x14ac:dyDescent="0.25">
      <c r="A225" t="s">
        <v>50</v>
      </c>
      <c r="B225">
        <v>2008</v>
      </c>
      <c r="C225" t="s">
        <v>38</v>
      </c>
      <c r="D225" t="s">
        <v>380</v>
      </c>
      <c r="E225">
        <v>258</v>
      </c>
    </row>
    <row r="226" spans="1:5" x14ac:dyDescent="0.25">
      <c r="A226" t="s">
        <v>50</v>
      </c>
      <c r="B226">
        <v>2008</v>
      </c>
      <c r="C226" t="s">
        <v>40</v>
      </c>
      <c r="D226" t="s">
        <v>381</v>
      </c>
      <c r="E226">
        <v>499</v>
      </c>
    </row>
    <row r="227" spans="1:5" x14ac:dyDescent="0.25">
      <c r="A227" t="s">
        <v>50</v>
      </c>
      <c r="B227">
        <v>2008</v>
      </c>
      <c r="C227" t="s">
        <v>102</v>
      </c>
      <c r="D227" t="s">
        <v>382</v>
      </c>
      <c r="E227">
        <v>1500</v>
      </c>
    </row>
    <row r="228" spans="1:5" x14ac:dyDescent="0.25">
      <c r="A228" t="s">
        <v>50</v>
      </c>
      <c r="B228">
        <v>2008</v>
      </c>
      <c r="C228" t="s">
        <v>107</v>
      </c>
      <c r="D228" t="s">
        <v>383</v>
      </c>
      <c r="E228">
        <v>1769</v>
      </c>
    </row>
    <row r="229" spans="1:5" x14ac:dyDescent="0.25">
      <c r="A229" t="s">
        <v>50</v>
      </c>
      <c r="B229">
        <v>2008</v>
      </c>
      <c r="C229" t="s">
        <v>39</v>
      </c>
      <c r="D229" t="s">
        <v>384</v>
      </c>
      <c r="E229">
        <v>989</v>
      </c>
    </row>
    <row r="230" spans="1:5" x14ac:dyDescent="0.25">
      <c r="A230" t="s">
        <v>50</v>
      </c>
      <c r="B230">
        <v>2008</v>
      </c>
      <c r="C230" t="s">
        <v>103</v>
      </c>
      <c r="D230" t="s">
        <v>385</v>
      </c>
      <c r="E230">
        <v>18032</v>
      </c>
    </row>
    <row r="231" spans="1:5" x14ac:dyDescent="0.25">
      <c r="A231" t="s">
        <v>50</v>
      </c>
      <c r="B231">
        <v>2009</v>
      </c>
      <c r="C231" t="s">
        <v>38</v>
      </c>
      <c r="D231" t="s">
        <v>386</v>
      </c>
      <c r="E231">
        <v>304</v>
      </c>
    </row>
    <row r="232" spans="1:5" x14ac:dyDescent="0.25">
      <c r="A232" t="s">
        <v>50</v>
      </c>
      <c r="B232">
        <v>2009</v>
      </c>
      <c r="C232" t="s">
        <v>40</v>
      </c>
      <c r="D232" t="s">
        <v>387</v>
      </c>
      <c r="E232">
        <v>576</v>
      </c>
    </row>
    <row r="233" spans="1:5" x14ac:dyDescent="0.25">
      <c r="A233" t="s">
        <v>50</v>
      </c>
      <c r="B233">
        <v>2009</v>
      </c>
      <c r="C233" t="s">
        <v>102</v>
      </c>
      <c r="D233" t="s">
        <v>388</v>
      </c>
      <c r="E233">
        <v>1549</v>
      </c>
    </row>
    <row r="234" spans="1:5" x14ac:dyDescent="0.25">
      <c r="A234" t="s">
        <v>50</v>
      </c>
      <c r="B234">
        <v>2009</v>
      </c>
      <c r="C234" t="s">
        <v>107</v>
      </c>
      <c r="D234" t="s">
        <v>389</v>
      </c>
      <c r="E234">
        <v>1825</v>
      </c>
    </row>
    <row r="235" spans="1:5" x14ac:dyDescent="0.25">
      <c r="A235" t="s">
        <v>50</v>
      </c>
      <c r="B235">
        <v>2009</v>
      </c>
      <c r="C235" t="s">
        <v>39</v>
      </c>
      <c r="D235" t="s">
        <v>390</v>
      </c>
      <c r="E235">
        <v>912</v>
      </c>
    </row>
    <row r="236" spans="1:5" x14ac:dyDescent="0.25">
      <c r="A236" t="s">
        <v>50</v>
      </c>
      <c r="B236">
        <v>2009</v>
      </c>
      <c r="C236" t="s">
        <v>103</v>
      </c>
      <c r="D236" t="s">
        <v>391</v>
      </c>
      <c r="E236">
        <v>18455</v>
      </c>
    </row>
    <row r="237" spans="1:5" x14ac:dyDescent="0.25">
      <c r="A237" t="s">
        <v>50</v>
      </c>
      <c r="B237">
        <v>2010</v>
      </c>
      <c r="C237" t="s">
        <v>38</v>
      </c>
      <c r="D237" t="s">
        <v>392</v>
      </c>
      <c r="E237">
        <v>249</v>
      </c>
    </row>
    <row r="238" spans="1:5" x14ac:dyDescent="0.25">
      <c r="A238" t="s">
        <v>50</v>
      </c>
      <c r="B238">
        <v>2010</v>
      </c>
      <c r="C238" t="s">
        <v>40</v>
      </c>
      <c r="D238" t="s">
        <v>393</v>
      </c>
      <c r="E238">
        <v>494</v>
      </c>
    </row>
    <row r="239" spans="1:5" x14ac:dyDescent="0.25">
      <c r="A239" t="s">
        <v>50</v>
      </c>
      <c r="B239">
        <v>2010</v>
      </c>
      <c r="C239" t="s">
        <v>102</v>
      </c>
      <c r="D239" t="s">
        <v>394</v>
      </c>
      <c r="E239">
        <v>1304</v>
      </c>
    </row>
    <row r="240" spans="1:5" x14ac:dyDescent="0.25">
      <c r="A240" t="s">
        <v>50</v>
      </c>
      <c r="B240">
        <v>2010</v>
      </c>
      <c r="C240" t="s">
        <v>107</v>
      </c>
      <c r="D240" t="s">
        <v>395</v>
      </c>
      <c r="E240">
        <v>1837</v>
      </c>
    </row>
    <row r="241" spans="1:5" x14ac:dyDescent="0.25">
      <c r="A241" t="s">
        <v>50</v>
      </c>
      <c r="B241">
        <v>2010</v>
      </c>
      <c r="C241" t="s">
        <v>39</v>
      </c>
      <c r="D241" t="s">
        <v>396</v>
      </c>
      <c r="E241">
        <v>803</v>
      </c>
    </row>
    <row r="242" spans="1:5" x14ac:dyDescent="0.25">
      <c r="A242" t="s">
        <v>50</v>
      </c>
      <c r="B242">
        <v>2010</v>
      </c>
      <c r="C242" t="s">
        <v>103</v>
      </c>
      <c r="D242" t="s">
        <v>397</v>
      </c>
      <c r="E242">
        <v>18944</v>
      </c>
    </row>
    <row r="243" spans="1:5" x14ac:dyDescent="0.25">
      <c r="A243" t="s">
        <v>50</v>
      </c>
      <c r="B243">
        <v>2011</v>
      </c>
      <c r="C243" t="s">
        <v>38</v>
      </c>
      <c r="D243" t="s">
        <v>398</v>
      </c>
      <c r="E243">
        <v>158</v>
      </c>
    </row>
    <row r="244" spans="1:5" x14ac:dyDescent="0.25">
      <c r="A244" t="s">
        <v>50</v>
      </c>
      <c r="B244">
        <v>2011</v>
      </c>
      <c r="C244" t="s">
        <v>40</v>
      </c>
      <c r="D244" t="s">
        <v>399</v>
      </c>
      <c r="E244">
        <v>327</v>
      </c>
    </row>
    <row r="245" spans="1:5" x14ac:dyDescent="0.25">
      <c r="A245" t="s">
        <v>50</v>
      </c>
      <c r="B245">
        <v>2011</v>
      </c>
      <c r="C245" t="s">
        <v>102</v>
      </c>
      <c r="D245" t="s">
        <v>400</v>
      </c>
      <c r="E245">
        <v>1787</v>
      </c>
    </row>
    <row r="246" spans="1:5" x14ac:dyDescent="0.25">
      <c r="A246" t="s">
        <v>50</v>
      </c>
      <c r="B246">
        <v>2011</v>
      </c>
      <c r="C246" t="s">
        <v>107</v>
      </c>
      <c r="D246" t="s">
        <v>401</v>
      </c>
      <c r="E246">
        <v>1226</v>
      </c>
    </row>
    <row r="247" spans="1:5" x14ac:dyDescent="0.25">
      <c r="A247" t="s">
        <v>50</v>
      </c>
      <c r="B247">
        <v>2011</v>
      </c>
      <c r="C247" t="s">
        <v>39</v>
      </c>
      <c r="D247" t="s">
        <v>402</v>
      </c>
      <c r="E247">
        <v>782</v>
      </c>
    </row>
    <row r="248" spans="1:5" x14ac:dyDescent="0.25">
      <c r="A248" t="s">
        <v>50</v>
      </c>
      <c r="B248">
        <v>2011</v>
      </c>
      <c r="C248" t="s">
        <v>103</v>
      </c>
      <c r="D248" t="s">
        <v>403</v>
      </c>
      <c r="E248">
        <v>19239</v>
      </c>
    </row>
    <row r="249" spans="1:5" x14ac:dyDescent="0.25">
      <c r="A249" t="s">
        <v>50</v>
      </c>
      <c r="B249">
        <v>2012</v>
      </c>
      <c r="C249" t="s">
        <v>38</v>
      </c>
      <c r="D249" t="s">
        <v>404</v>
      </c>
      <c r="E249">
        <v>261</v>
      </c>
    </row>
    <row r="250" spans="1:5" x14ac:dyDescent="0.25">
      <c r="A250" t="s">
        <v>50</v>
      </c>
      <c r="B250">
        <v>2012</v>
      </c>
      <c r="C250" t="s">
        <v>40</v>
      </c>
      <c r="D250" t="s">
        <v>405</v>
      </c>
      <c r="E250">
        <v>577</v>
      </c>
    </row>
    <row r="251" spans="1:5" x14ac:dyDescent="0.25">
      <c r="A251" t="s">
        <v>50</v>
      </c>
      <c r="B251">
        <v>2012</v>
      </c>
      <c r="C251" t="s">
        <v>102</v>
      </c>
      <c r="D251" t="s">
        <v>406</v>
      </c>
      <c r="E251">
        <v>1565</v>
      </c>
    </row>
    <row r="252" spans="1:5" x14ac:dyDescent="0.25">
      <c r="A252" t="s">
        <v>50</v>
      </c>
      <c r="B252">
        <v>2012</v>
      </c>
      <c r="C252" t="s">
        <v>107</v>
      </c>
      <c r="D252" t="s">
        <v>407</v>
      </c>
      <c r="E252">
        <v>2024</v>
      </c>
    </row>
    <row r="253" spans="1:5" x14ac:dyDescent="0.25">
      <c r="A253" t="s">
        <v>50</v>
      </c>
      <c r="B253">
        <v>2012</v>
      </c>
      <c r="C253" t="s">
        <v>39</v>
      </c>
      <c r="D253" t="s">
        <v>408</v>
      </c>
      <c r="E253">
        <v>890</v>
      </c>
    </row>
    <row r="254" spans="1:5" x14ac:dyDescent="0.25">
      <c r="A254" t="s">
        <v>50</v>
      </c>
      <c r="B254">
        <v>2012</v>
      </c>
      <c r="C254" t="s">
        <v>103</v>
      </c>
      <c r="D254" t="s">
        <v>409</v>
      </c>
      <c r="E254">
        <v>18421</v>
      </c>
    </row>
    <row r="255" spans="1:5" x14ac:dyDescent="0.25">
      <c r="A255" t="s">
        <v>50</v>
      </c>
      <c r="B255">
        <v>2013</v>
      </c>
      <c r="C255" t="s">
        <v>38</v>
      </c>
      <c r="D255" t="s">
        <v>410</v>
      </c>
      <c r="E255">
        <v>417</v>
      </c>
    </row>
    <row r="256" spans="1:5" x14ac:dyDescent="0.25">
      <c r="A256" t="s">
        <v>50</v>
      </c>
      <c r="B256">
        <v>2013</v>
      </c>
      <c r="C256" t="s">
        <v>40</v>
      </c>
      <c r="D256" t="s">
        <v>411</v>
      </c>
      <c r="E256">
        <v>940</v>
      </c>
    </row>
    <row r="257" spans="1:5" x14ac:dyDescent="0.25">
      <c r="A257" t="s">
        <v>50</v>
      </c>
      <c r="B257">
        <v>2013</v>
      </c>
      <c r="C257" t="s">
        <v>102</v>
      </c>
      <c r="D257" t="s">
        <v>412</v>
      </c>
      <c r="E257">
        <v>1815</v>
      </c>
    </row>
    <row r="258" spans="1:5" x14ac:dyDescent="0.25">
      <c r="A258" t="s">
        <v>50</v>
      </c>
      <c r="B258">
        <v>2013</v>
      </c>
      <c r="C258" t="s">
        <v>107</v>
      </c>
      <c r="D258" t="s">
        <v>413</v>
      </c>
      <c r="E258">
        <v>2505</v>
      </c>
    </row>
    <row r="259" spans="1:5" x14ac:dyDescent="0.25">
      <c r="A259" t="s">
        <v>50</v>
      </c>
      <c r="B259">
        <v>2013</v>
      </c>
      <c r="C259" t="s">
        <v>39</v>
      </c>
      <c r="D259" t="s">
        <v>414</v>
      </c>
      <c r="E259">
        <v>911</v>
      </c>
    </row>
    <row r="260" spans="1:5" x14ac:dyDescent="0.25">
      <c r="A260" t="s">
        <v>50</v>
      </c>
      <c r="B260">
        <v>2013</v>
      </c>
      <c r="C260" t="s">
        <v>103</v>
      </c>
      <c r="D260" t="s">
        <v>415</v>
      </c>
      <c r="E260">
        <v>17879</v>
      </c>
    </row>
    <row r="261" spans="1:5" x14ac:dyDescent="0.25">
      <c r="A261" t="s">
        <v>50</v>
      </c>
      <c r="B261">
        <v>2014</v>
      </c>
      <c r="C261" t="s">
        <v>38</v>
      </c>
      <c r="D261" t="s">
        <v>416</v>
      </c>
      <c r="E261">
        <v>381</v>
      </c>
    </row>
    <row r="262" spans="1:5" x14ac:dyDescent="0.25">
      <c r="A262" t="s">
        <v>50</v>
      </c>
      <c r="B262">
        <v>2014</v>
      </c>
      <c r="C262" t="s">
        <v>40</v>
      </c>
      <c r="D262" t="s">
        <v>417</v>
      </c>
      <c r="E262">
        <v>1080</v>
      </c>
    </row>
    <row r="263" spans="1:5" x14ac:dyDescent="0.25">
      <c r="A263" t="s">
        <v>50</v>
      </c>
      <c r="B263">
        <v>2014</v>
      </c>
      <c r="C263" t="s">
        <v>102</v>
      </c>
      <c r="D263" t="s">
        <v>418</v>
      </c>
      <c r="E263">
        <v>2033</v>
      </c>
    </row>
    <row r="264" spans="1:5" x14ac:dyDescent="0.25">
      <c r="A264" t="s">
        <v>50</v>
      </c>
      <c r="B264">
        <v>2014</v>
      </c>
      <c r="C264" t="s">
        <v>107</v>
      </c>
      <c r="D264" t="s">
        <v>419</v>
      </c>
      <c r="E264">
        <v>2443</v>
      </c>
    </row>
    <row r="265" spans="1:5" x14ac:dyDescent="0.25">
      <c r="A265" t="s">
        <v>50</v>
      </c>
      <c r="B265">
        <v>2014</v>
      </c>
      <c r="C265" t="s">
        <v>39</v>
      </c>
      <c r="D265" t="s">
        <v>420</v>
      </c>
      <c r="E265">
        <v>908</v>
      </c>
    </row>
    <row r="266" spans="1:5" x14ac:dyDescent="0.25">
      <c r="A266" t="s">
        <v>50</v>
      </c>
      <c r="B266">
        <v>2014</v>
      </c>
      <c r="C266" t="s">
        <v>103</v>
      </c>
      <c r="D266" t="s">
        <v>421</v>
      </c>
      <c r="E266">
        <v>17914</v>
      </c>
    </row>
    <row r="267" spans="1:5" x14ac:dyDescent="0.25">
      <c r="A267" t="s">
        <v>50</v>
      </c>
      <c r="B267">
        <v>2015</v>
      </c>
      <c r="C267" t="s">
        <v>38</v>
      </c>
      <c r="D267" t="s">
        <v>422</v>
      </c>
      <c r="E267">
        <v>388</v>
      </c>
    </row>
    <row r="268" spans="1:5" x14ac:dyDescent="0.25">
      <c r="A268" t="s">
        <v>50</v>
      </c>
      <c r="B268">
        <v>2015</v>
      </c>
      <c r="C268" t="s">
        <v>40</v>
      </c>
      <c r="D268" t="s">
        <v>423</v>
      </c>
      <c r="E268">
        <v>999</v>
      </c>
    </row>
    <row r="269" spans="1:5" x14ac:dyDescent="0.25">
      <c r="A269" t="s">
        <v>50</v>
      </c>
      <c r="B269">
        <v>2015</v>
      </c>
      <c r="C269" t="s">
        <v>102</v>
      </c>
      <c r="D269" t="s">
        <v>424</v>
      </c>
      <c r="E269">
        <v>2043</v>
      </c>
    </row>
    <row r="270" spans="1:5" x14ac:dyDescent="0.25">
      <c r="A270" t="s">
        <v>50</v>
      </c>
      <c r="B270">
        <v>2015</v>
      </c>
      <c r="C270" t="s">
        <v>107</v>
      </c>
      <c r="D270" t="s">
        <v>425</v>
      </c>
      <c r="E270">
        <v>2037</v>
      </c>
    </row>
    <row r="271" spans="1:5" x14ac:dyDescent="0.25">
      <c r="A271" t="s">
        <v>50</v>
      </c>
      <c r="B271">
        <v>2015</v>
      </c>
      <c r="C271" t="s">
        <v>39</v>
      </c>
      <c r="D271" t="s">
        <v>426</v>
      </c>
      <c r="E271">
        <v>818</v>
      </c>
    </row>
    <row r="272" spans="1:5" x14ac:dyDescent="0.25">
      <c r="A272" t="s">
        <v>50</v>
      </c>
      <c r="B272">
        <v>2015</v>
      </c>
      <c r="C272" t="s">
        <v>103</v>
      </c>
      <c r="D272" t="s">
        <v>427</v>
      </c>
      <c r="E272">
        <v>18254</v>
      </c>
    </row>
    <row r="273" spans="1:5" x14ac:dyDescent="0.25">
      <c r="A273" t="s">
        <v>46</v>
      </c>
      <c r="B273">
        <v>2007</v>
      </c>
      <c r="C273" t="s">
        <v>38</v>
      </c>
      <c r="D273" t="s">
        <v>428</v>
      </c>
      <c r="E273">
        <v>16</v>
      </c>
    </row>
    <row r="274" spans="1:5" x14ac:dyDescent="0.25">
      <c r="A274" t="s">
        <v>46</v>
      </c>
      <c r="B274">
        <v>2007</v>
      </c>
      <c r="C274" t="s">
        <v>40</v>
      </c>
      <c r="D274" t="s">
        <v>429</v>
      </c>
      <c r="E274">
        <v>31</v>
      </c>
    </row>
    <row r="275" spans="1:5" x14ac:dyDescent="0.25">
      <c r="A275" t="s">
        <v>46</v>
      </c>
      <c r="B275">
        <v>2007</v>
      </c>
      <c r="C275" t="s">
        <v>102</v>
      </c>
      <c r="D275" t="s">
        <v>430</v>
      </c>
      <c r="E275">
        <v>112</v>
      </c>
    </row>
    <row r="276" spans="1:5" x14ac:dyDescent="0.25">
      <c r="A276" t="s">
        <v>46</v>
      </c>
      <c r="B276">
        <v>2007</v>
      </c>
      <c r="C276" t="s">
        <v>107</v>
      </c>
      <c r="D276" t="s">
        <v>431</v>
      </c>
      <c r="E276">
        <v>92</v>
      </c>
    </row>
    <row r="277" spans="1:5" x14ac:dyDescent="0.25">
      <c r="A277" t="s">
        <v>46</v>
      </c>
      <c r="B277">
        <v>2007</v>
      </c>
      <c r="C277" t="s">
        <v>39</v>
      </c>
      <c r="D277" t="s">
        <v>432</v>
      </c>
      <c r="E277">
        <v>40</v>
      </c>
    </row>
    <row r="278" spans="1:5" x14ac:dyDescent="0.25">
      <c r="A278" t="s">
        <v>46</v>
      </c>
      <c r="B278">
        <v>2007</v>
      </c>
      <c r="C278" t="s">
        <v>103</v>
      </c>
      <c r="D278" t="s">
        <v>433</v>
      </c>
      <c r="E278">
        <v>1228</v>
      </c>
    </row>
    <row r="279" spans="1:5" x14ac:dyDescent="0.25">
      <c r="A279" t="s">
        <v>46</v>
      </c>
      <c r="B279">
        <v>2008</v>
      </c>
      <c r="C279" t="s">
        <v>38</v>
      </c>
      <c r="D279" t="s">
        <v>434</v>
      </c>
      <c r="E279">
        <v>18</v>
      </c>
    </row>
    <row r="280" spans="1:5" x14ac:dyDescent="0.25">
      <c r="A280" t="s">
        <v>46</v>
      </c>
      <c r="B280">
        <v>2008</v>
      </c>
      <c r="C280" t="s">
        <v>40</v>
      </c>
      <c r="D280" t="s">
        <v>435</v>
      </c>
      <c r="E280">
        <v>39</v>
      </c>
    </row>
    <row r="281" spans="1:5" x14ac:dyDescent="0.25">
      <c r="A281" t="s">
        <v>46</v>
      </c>
      <c r="B281">
        <v>2008</v>
      </c>
      <c r="C281" t="s">
        <v>102</v>
      </c>
      <c r="D281" t="s">
        <v>436</v>
      </c>
      <c r="E281">
        <v>107</v>
      </c>
    </row>
    <row r="282" spans="1:5" x14ac:dyDescent="0.25">
      <c r="A282" t="s">
        <v>46</v>
      </c>
      <c r="B282">
        <v>2008</v>
      </c>
      <c r="C282" t="s">
        <v>107</v>
      </c>
      <c r="D282" t="s">
        <v>437</v>
      </c>
      <c r="E282">
        <v>77</v>
      </c>
    </row>
    <row r="283" spans="1:5" x14ac:dyDescent="0.25">
      <c r="A283" t="s">
        <v>46</v>
      </c>
      <c r="B283">
        <v>2008</v>
      </c>
      <c r="C283" t="s">
        <v>39</v>
      </c>
      <c r="D283" t="s">
        <v>438</v>
      </c>
      <c r="E283">
        <v>49</v>
      </c>
    </row>
    <row r="284" spans="1:5" x14ac:dyDescent="0.25">
      <c r="A284" t="s">
        <v>46</v>
      </c>
      <c r="B284">
        <v>2008</v>
      </c>
      <c r="C284" t="s">
        <v>103</v>
      </c>
      <c r="D284" t="s">
        <v>439</v>
      </c>
      <c r="E284">
        <v>1293</v>
      </c>
    </row>
    <row r="285" spans="1:5" x14ac:dyDescent="0.25">
      <c r="A285" t="s">
        <v>46</v>
      </c>
      <c r="B285">
        <v>2009</v>
      </c>
      <c r="C285" t="s">
        <v>38</v>
      </c>
      <c r="D285" t="s">
        <v>440</v>
      </c>
      <c r="E285">
        <v>10</v>
      </c>
    </row>
    <row r="286" spans="1:5" x14ac:dyDescent="0.25">
      <c r="A286" t="s">
        <v>46</v>
      </c>
      <c r="B286">
        <v>2009</v>
      </c>
      <c r="C286" t="s">
        <v>40</v>
      </c>
      <c r="D286" t="s">
        <v>441</v>
      </c>
      <c r="E286">
        <v>44</v>
      </c>
    </row>
    <row r="287" spans="1:5" x14ac:dyDescent="0.25">
      <c r="A287" t="s">
        <v>46</v>
      </c>
      <c r="B287">
        <v>2009</v>
      </c>
      <c r="C287" t="s">
        <v>102</v>
      </c>
      <c r="D287" t="s">
        <v>442</v>
      </c>
      <c r="E287">
        <v>132</v>
      </c>
    </row>
    <row r="288" spans="1:5" x14ac:dyDescent="0.25">
      <c r="A288" t="s">
        <v>46</v>
      </c>
      <c r="B288">
        <v>2009</v>
      </c>
      <c r="C288" t="s">
        <v>107</v>
      </c>
      <c r="D288" t="s">
        <v>443</v>
      </c>
      <c r="E288">
        <v>107</v>
      </c>
    </row>
    <row r="289" spans="1:5" x14ac:dyDescent="0.25">
      <c r="A289" t="s">
        <v>46</v>
      </c>
      <c r="B289">
        <v>2009</v>
      </c>
      <c r="C289" t="s">
        <v>39</v>
      </c>
      <c r="D289" t="s">
        <v>444</v>
      </c>
      <c r="E289">
        <v>48</v>
      </c>
    </row>
    <row r="290" spans="1:5" x14ac:dyDescent="0.25">
      <c r="A290" t="s">
        <v>46</v>
      </c>
      <c r="B290">
        <v>2009</v>
      </c>
      <c r="C290" t="s">
        <v>103</v>
      </c>
      <c r="D290" t="s">
        <v>445</v>
      </c>
      <c r="E290">
        <v>1334</v>
      </c>
    </row>
    <row r="291" spans="1:5" x14ac:dyDescent="0.25">
      <c r="A291" t="s">
        <v>46</v>
      </c>
      <c r="B291">
        <v>2010</v>
      </c>
      <c r="C291" t="s">
        <v>38</v>
      </c>
      <c r="D291" t="s">
        <v>446</v>
      </c>
      <c r="E291">
        <v>15</v>
      </c>
    </row>
    <row r="292" spans="1:5" x14ac:dyDescent="0.25">
      <c r="A292" t="s">
        <v>46</v>
      </c>
      <c r="B292">
        <v>2010</v>
      </c>
      <c r="C292" t="s">
        <v>40</v>
      </c>
      <c r="D292" t="s">
        <v>447</v>
      </c>
      <c r="E292">
        <v>42</v>
      </c>
    </row>
    <row r="293" spans="1:5" x14ac:dyDescent="0.25">
      <c r="A293" t="s">
        <v>46</v>
      </c>
      <c r="B293">
        <v>2010</v>
      </c>
      <c r="C293" t="s">
        <v>102</v>
      </c>
      <c r="D293" t="s">
        <v>448</v>
      </c>
      <c r="E293">
        <v>112</v>
      </c>
    </row>
    <row r="294" spans="1:5" x14ac:dyDescent="0.25">
      <c r="A294" t="s">
        <v>46</v>
      </c>
      <c r="B294">
        <v>2010</v>
      </c>
      <c r="C294" t="s">
        <v>107</v>
      </c>
      <c r="D294" t="s">
        <v>449</v>
      </c>
      <c r="E294">
        <v>116</v>
      </c>
    </row>
    <row r="295" spans="1:5" x14ac:dyDescent="0.25">
      <c r="A295" t="s">
        <v>46</v>
      </c>
      <c r="B295">
        <v>2010</v>
      </c>
      <c r="C295" t="s">
        <v>39</v>
      </c>
      <c r="D295" t="s">
        <v>450</v>
      </c>
      <c r="E295">
        <v>47</v>
      </c>
    </row>
    <row r="296" spans="1:5" x14ac:dyDescent="0.25">
      <c r="A296" t="s">
        <v>46</v>
      </c>
      <c r="B296">
        <v>2010</v>
      </c>
      <c r="C296" t="s">
        <v>103</v>
      </c>
      <c r="D296" t="s">
        <v>451</v>
      </c>
      <c r="E296">
        <v>1399</v>
      </c>
    </row>
    <row r="297" spans="1:5" x14ac:dyDescent="0.25">
      <c r="A297" t="s">
        <v>46</v>
      </c>
      <c r="B297">
        <v>2011</v>
      </c>
      <c r="C297" t="s">
        <v>38</v>
      </c>
      <c r="D297" t="s">
        <v>452</v>
      </c>
      <c r="E297">
        <v>10</v>
      </c>
    </row>
    <row r="298" spans="1:5" x14ac:dyDescent="0.25">
      <c r="A298" t="s">
        <v>46</v>
      </c>
      <c r="B298">
        <v>2011</v>
      </c>
      <c r="C298" t="s">
        <v>40</v>
      </c>
      <c r="D298" t="s">
        <v>453</v>
      </c>
      <c r="E298">
        <v>42</v>
      </c>
    </row>
    <row r="299" spans="1:5" x14ac:dyDescent="0.25">
      <c r="A299" t="s">
        <v>46</v>
      </c>
      <c r="B299">
        <v>2011</v>
      </c>
      <c r="C299" t="s">
        <v>102</v>
      </c>
      <c r="D299" t="s">
        <v>454</v>
      </c>
      <c r="E299">
        <v>175</v>
      </c>
    </row>
    <row r="300" spans="1:5" x14ac:dyDescent="0.25">
      <c r="A300" t="s">
        <v>46</v>
      </c>
      <c r="B300">
        <v>2011</v>
      </c>
      <c r="C300" t="s">
        <v>107</v>
      </c>
      <c r="D300" t="s">
        <v>455</v>
      </c>
      <c r="E300">
        <v>67</v>
      </c>
    </row>
    <row r="301" spans="1:5" x14ac:dyDescent="0.25">
      <c r="A301" t="s">
        <v>46</v>
      </c>
      <c r="B301">
        <v>2011</v>
      </c>
      <c r="C301" t="s">
        <v>39</v>
      </c>
      <c r="D301" t="s">
        <v>456</v>
      </c>
      <c r="E301">
        <v>60</v>
      </c>
    </row>
    <row r="302" spans="1:5" x14ac:dyDescent="0.25">
      <c r="A302" t="s">
        <v>46</v>
      </c>
      <c r="B302">
        <v>2011</v>
      </c>
      <c r="C302" t="s">
        <v>103</v>
      </c>
      <c r="D302" t="s">
        <v>457</v>
      </c>
      <c r="E302">
        <v>1453</v>
      </c>
    </row>
    <row r="303" spans="1:5" x14ac:dyDescent="0.25">
      <c r="A303" t="s">
        <v>46</v>
      </c>
      <c r="B303">
        <v>2012</v>
      </c>
      <c r="C303" t="s">
        <v>38</v>
      </c>
      <c r="D303" t="s">
        <v>458</v>
      </c>
      <c r="E303">
        <v>13</v>
      </c>
    </row>
    <row r="304" spans="1:5" x14ac:dyDescent="0.25">
      <c r="A304" t="s">
        <v>46</v>
      </c>
      <c r="B304">
        <v>2012</v>
      </c>
      <c r="C304" t="s">
        <v>40</v>
      </c>
      <c r="D304" t="s">
        <v>459</v>
      </c>
      <c r="E304">
        <v>51</v>
      </c>
    </row>
    <row r="305" spans="1:5" x14ac:dyDescent="0.25">
      <c r="A305" t="s">
        <v>46</v>
      </c>
      <c r="B305">
        <v>2012</v>
      </c>
      <c r="C305" t="s">
        <v>102</v>
      </c>
      <c r="D305" t="s">
        <v>460</v>
      </c>
      <c r="E305">
        <v>142</v>
      </c>
    </row>
    <row r="306" spans="1:5" x14ac:dyDescent="0.25">
      <c r="A306" t="s">
        <v>46</v>
      </c>
      <c r="B306">
        <v>2012</v>
      </c>
      <c r="C306" t="s">
        <v>107</v>
      </c>
      <c r="D306" t="s">
        <v>461</v>
      </c>
      <c r="E306">
        <v>103</v>
      </c>
    </row>
    <row r="307" spans="1:5" x14ac:dyDescent="0.25">
      <c r="A307" t="s">
        <v>46</v>
      </c>
      <c r="B307">
        <v>2012</v>
      </c>
      <c r="C307" t="s">
        <v>39</v>
      </c>
      <c r="D307" t="s">
        <v>462</v>
      </c>
      <c r="E307">
        <v>54</v>
      </c>
    </row>
    <row r="308" spans="1:5" x14ac:dyDescent="0.25">
      <c r="A308" t="s">
        <v>46</v>
      </c>
      <c r="B308">
        <v>2012</v>
      </c>
      <c r="C308" t="s">
        <v>103</v>
      </c>
      <c r="D308" t="s">
        <v>463</v>
      </c>
      <c r="E308">
        <v>1388</v>
      </c>
    </row>
    <row r="309" spans="1:5" x14ac:dyDescent="0.25">
      <c r="A309" t="s">
        <v>46</v>
      </c>
      <c r="B309">
        <v>2013</v>
      </c>
      <c r="C309" t="s">
        <v>38</v>
      </c>
      <c r="D309" t="s">
        <v>464</v>
      </c>
      <c r="E309">
        <v>19</v>
      </c>
    </row>
    <row r="310" spans="1:5" x14ac:dyDescent="0.25">
      <c r="A310" t="s">
        <v>46</v>
      </c>
      <c r="B310">
        <v>2013</v>
      </c>
      <c r="C310" t="s">
        <v>40</v>
      </c>
      <c r="D310" t="s">
        <v>465</v>
      </c>
      <c r="E310">
        <v>78</v>
      </c>
    </row>
    <row r="311" spans="1:5" x14ac:dyDescent="0.25">
      <c r="A311" t="s">
        <v>46</v>
      </c>
      <c r="B311">
        <v>2013</v>
      </c>
      <c r="C311" t="s">
        <v>102</v>
      </c>
      <c r="D311" t="s">
        <v>466</v>
      </c>
      <c r="E311">
        <v>161</v>
      </c>
    </row>
    <row r="312" spans="1:5" x14ac:dyDescent="0.25">
      <c r="A312" t="s">
        <v>46</v>
      </c>
      <c r="B312">
        <v>2013</v>
      </c>
      <c r="C312" t="s">
        <v>107</v>
      </c>
      <c r="D312" t="s">
        <v>467</v>
      </c>
      <c r="E312">
        <v>118</v>
      </c>
    </row>
    <row r="313" spans="1:5" x14ac:dyDescent="0.25">
      <c r="A313" t="s">
        <v>46</v>
      </c>
      <c r="B313">
        <v>2013</v>
      </c>
      <c r="C313" t="s">
        <v>39</v>
      </c>
      <c r="D313" t="s">
        <v>468</v>
      </c>
      <c r="E313">
        <v>82</v>
      </c>
    </row>
    <row r="314" spans="1:5" x14ac:dyDescent="0.25">
      <c r="A314" t="s">
        <v>46</v>
      </c>
      <c r="B314">
        <v>2013</v>
      </c>
      <c r="C314" t="s">
        <v>103</v>
      </c>
      <c r="D314" t="s">
        <v>469</v>
      </c>
      <c r="E314">
        <v>1319</v>
      </c>
    </row>
    <row r="315" spans="1:5" x14ac:dyDescent="0.25">
      <c r="A315" t="s">
        <v>46</v>
      </c>
      <c r="B315">
        <v>2014</v>
      </c>
      <c r="C315" t="s">
        <v>38</v>
      </c>
      <c r="D315" t="s">
        <v>470</v>
      </c>
      <c r="E315">
        <v>25</v>
      </c>
    </row>
    <row r="316" spans="1:5" x14ac:dyDescent="0.25">
      <c r="A316" t="s">
        <v>46</v>
      </c>
      <c r="B316">
        <v>2014</v>
      </c>
      <c r="C316" t="s">
        <v>40</v>
      </c>
      <c r="D316" t="s">
        <v>471</v>
      </c>
      <c r="E316">
        <v>73</v>
      </c>
    </row>
    <row r="317" spans="1:5" x14ac:dyDescent="0.25">
      <c r="A317" t="s">
        <v>46</v>
      </c>
      <c r="B317">
        <v>2014</v>
      </c>
      <c r="C317" t="s">
        <v>102</v>
      </c>
      <c r="D317" t="s">
        <v>472</v>
      </c>
      <c r="E317">
        <v>171</v>
      </c>
    </row>
    <row r="318" spans="1:5" x14ac:dyDescent="0.25">
      <c r="A318" t="s">
        <v>46</v>
      </c>
      <c r="B318">
        <v>2014</v>
      </c>
      <c r="C318" t="s">
        <v>107</v>
      </c>
      <c r="D318" t="s">
        <v>473</v>
      </c>
      <c r="E318">
        <v>117</v>
      </c>
    </row>
    <row r="319" spans="1:5" x14ac:dyDescent="0.25">
      <c r="A319" t="s">
        <v>46</v>
      </c>
      <c r="B319">
        <v>2014</v>
      </c>
      <c r="C319" t="s">
        <v>39</v>
      </c>
      <c r="D319" t="s">
        <v>474</v>
      </c>
      <c r="E319">
        <v>50</v>
      </c>
    </row>
    <row r="320" spans="1:5" x14ac:dyDescent="0.25">
      <c r="A320" t="s">
        <v>46</v>
      </c>
      <c r="B320">
        <v>2014</v>
      </c>
      <c r="C320" t="s">
        <v>103</v>
      </c>
      <c r="D320" t="s">
        <v>475</v>
      </c>
      <c r="E320">
        <v>1331</v>
      </c>
    </row>
    <row r="321" spans="1:5" x14ac:dyDescent="0.25">
      <c r="A321" t="s">
        <v>46</v>
      </c>
      <c r="B321">
        <v>2015</v>
      </c>
      <c r="C321" t="s">
        <v>38</v>
      </c>
      <c r="D321" t="s">
        <v>476</v>
      </c>
      <c r="E321">
        <v>12</v>
      </c>
    </row>
    <row r="322" spans="1:5" x14ac:dyDescent="0.25">
      <c r="A322" t="s">
        <v>46</v>
      </c>
      <c r="B322">
        <v>2015</v>
      </c>
      <c r="C322" t="s">
        <v>40</v>
      </c>
      <c r="D322" t="s">
        <v>477</v>
      </c>
      <c r="E322">
        <v>58</v>
      </c>
    </row>
    <row r="323" spans="1:5" x14ac:dyDescent="0.25">
      <c r="A323" t="s">
        <v>46</v>
      </c>
      <c r="B323">
        <v>2015</v>
      </c>
      <c r="C323" t="s">
        <v>102</v>
      </c>
      <c r="D323" t="s">
        <v>478</v>
      </c>
      <c r="E323">
        <v>188</v>
      </c>
    </row>
    <row r="324" spans="1:5" x14ac:dyDescent="0.25">
      <c r="A324" t="s">
        <v>46</v>
      </c>
      <c r="B324">
        <v>2015</v>
      </c>
      <c r="C324" t="s">
        <v>107</v>
      </c>
      <c r="D324" t="s">
        <v>479</v>
      </c>
      <c r="E324">
        <v>109</v>
      </c>
    </row>
    <row r="325" spans="1:5" x14ac:dyDescent="0.25">
      <c r="A325" t="s">
        <v>46</v>
      </c>
      <c r="B325">
        <v>2015</v>
      </c>
      <c r="C325" t="s">
        <v>39</v>
      </c>
      <c r="D325" t="s">
        <v>480</v>
      </c>
      <c r="E325">
        <v>54</v>
      </c>
    </row>
    <row r="326" spans="1:5" x14ac:dyDescent="0.25">
      <c r="A326" t="s">
        <v>46</v>
      </c>
      <c r="B326">
        <v>2015</v>
      </c>
      <c r="C326" t="s">
        <v>103</v>
      </c>
      <c r="D326" t="s">
        <v>481</v>
      </c>
      <c r="E326">
        <v>1344</v>
      </c>
    </row>
    <row r="327" spans="1:5" x14ac:dyDescent="0.25">
      <c r="A327" t="s">
        <v>51</v>
      </c>
      <c r="B327">
        <v>2007</v>
      </c>
      <c r="C327" t="s">
        <v>38</v>
      </c>
      <c r="D327" t="s">
        <v>482</v>
      </c>
      <c r="E327">
        <v>33</v>
      </c>
    </row>
    <row r="328" spans="1:5" x14ac:dyDescent="0.25">
      <c r="A328" t="s">
        <v>51</v>
      </c>
      <c r="B328">
        <v>2007</v>
      </c>
      <c r="C328" t="s">
        <v>40</v>
      </c>
      <c r="D328" t="s">
        <v>483</v>
      </c>
      <c r="E328">
        <v>16</v>
      </c>
    </row>
    <row r="329" spans="1:5" x14ac:dyDescent="0.25">
      <c r="A329" t="s">
        <v>51</v>
      </c>
      <c r="B329">
        <v>2007</v>
      </c>
      <c r="C329" t="s">
        <v>102</v>
      </c>
      <c r="D329" t="s">
        <v>484</v>
      </c>
      <c r="E329">
        <v>67</v>
      </c>
    </row>
    <row r="330" spans="1:5" x14ac:dyDescent="0.25">
      <c r="A330" t="s">
        <v>51</v>
      </c>
      <c r="B330">
        <v>2007</v>
      </c>
      <c r="C330" t="s">
        <v>107</v>
      </c>
      <c r="D330" t="s">
        <v>485</v>
      </c>
      <c r="E330">
        <v>66</v>
      </c>
    </row>
    <row r="331" spans="1:5" x14ac:dyDescent="0.25">
      <c r="A331" t="s">
        <v>51</v>
      </c>
      <c r="B331">
        <v>2007</v>
      </c>
      <c r="C331" t="s">
        <v>39</v>
      </c>
      <c r="D331" t="s">
        <v>486</v>
      </c>
      <c r="E331">
        <v>69</v>
      </c>
    </row>
    <row r="332" spans="1:5" x14ac:dyDescent="0.25">
      <c r="A332" t="s">
        <v>51</v>
      </c>
      <c r="B332">
        <v>2007</v>
      </c>
      <c r="C332" t="s">
        <v>103</v>
      </c>
      <c r="D332" t="s">
        <v>487</v>
      </c>
      <c r="E332">
        <v>597</v>
      </c>
    </row>
    <row r="333" spans="1:5" x14ac:dyDescent="0.25">
      <c r="A333" t="s">
        <v>51</v>
      </c>
      <c r="B333">
        <v>2008</v>
      </c>
      <c r="C333" t="s">
        <v>38</v>
      </c>
      <c r="D333" t="s">
        <v>488</v>
      </c>
      <c r="E333">
        <v>26</v>
      </c>
    </row>
    <row r="334" spans="1:5" x14ac:dyDescent="0.25">
      <c r="A334" t="s">
        <v>51</v>
      </c>
      <c r="B334">
        <v>2008</v>
      </c>
      <c r="C334" t="s">
        <v>40</v>
      </c>
      <c r="D334" t="s">
        <v>489</v>
      </c>
      <c r="E334">
        <v>13</v>
      </c>
    </row>
    <row r="335" spans="1:5" x14ac:dyDescent="0.25">
      <c r="A335" t="s">
        <v>51</v>
      </c>
      <c r="B335">
        <v>2008</v>
      </c>
      <c r="C335" t="s">
        <v>102</v>
      </c>
      <c r="D335" t="s">
        <v>490</v>
      </c>
      <c r="E335">
        <v>65</v>
      </c>
    </row>
    <row r="336" spans="1:5" x14ac:dyDescent="0.25">
      <c r="A336" t="s">
        <v>51</v>
      </c>
      <c r="B336">
        <v>2008</v>
      </c>
      <c r="C336" t="s">
        <v>107</v>
      </c>
      <c r="D336" t="s">
        <v>491</v>
      </c>
      <c r="E336">
        <v>61</v>
      </c>
    </row>
    <row r="337" spans="1:5" x14ac:dyDescent="0.25">
      <c r="A337" t="s">
        <v>51</v>
      </c>
      <c r="B337">
        <v>2008</v>
      </c>
      <c r="C337" t="s">
        <v>39</v>
      </c>
      <c r="D337" t="s">
        <v>492</v>
      </c>
      <c r="E337">
        <v>165</v>
      </c>
    </row>
    <row r="338" spans="1:5" x14ac:dyDescent="0.25">
      <c r="A338" t="s">
        <v>51</v>
      </c>
      <c r="B338">
        <v>2008</v>
      </c>
      <c r="C338" t="s">
        <v>103</v>
      </c>
      <c r="D338" t="s">
        <v>493</v>
      </c>
      <c r="E338">
        <v>512</v>
      </c>
    </row>
    <row r="339" spans="1:5" x14ac:dyDescent="0.25">
      <c r="A339" t="s">
        <v>51</v>
      </c>
      <c r="B339">
        <v>2009</v>
      </c>
      <c r="C339" t="s">
        <v>38</v>
      </c>
      <c r="D339" t="s">
        <v>494</v>
      </c>
      <c r="E339">
        <v>19</v>
      </c>
    </row>
    <row r="340" spans="1:5" x14ac:dyDescent="0.25">
      <c r="A340" t="s">
        <v>51</v>
      </c>
      <c r="B340">
        <v>2009</v>
      </c>
      <c r="C340" t="s">
        <v>40</v>
      </c>
      <c r="D340" t="s">
        <v>495</v>
      </c>
      <c r="E340">
        <v>20</v>
      </c>
    </row>
    <row r="341" spans="1:5" x14ac:dyDescent="0.25">
      <c r="A341" t="s">
        <v>51</v>
      </c>
      <c r="B341">
        <v>2009</v>
      </c>
      <c r="C341" t="s">
        <v>102</v>
      </c>
      <c r="D341" t="s">
        <v>496</v>
      </c>
      <c r="E341">
        <v>73</v>
      </c>
    </row>
    <row r="342" spans="1:5" x14ac:dyDescent="0.25">
      <c r="A342" t="s">
        <v>51</v>
      </c>
      <c r="B342">
        <v>2009</v>
      </c>
      <c r="C342" t="s">
        <v>107</v>
      </c>
      <c r="D342" t="s">
        <v>497</v>
      </c>
      <c r="E342">
        <v>81</v>
      </c>
    </row>
    <row r="343" spans="1:5" x14ac:dyDescent="0.25">
      <c r="A343" t="s">
        <v>51</v>
      </c>
      <c r="B343">
        <v>2009</v>
      </c>
      <c r="C343" t="s">
        <v>39</v>
      </c>
      <c r="D343" t="s">
        <v>498</v>
      </c>
      <c r="E343">
        <v>78</v>
      </c>
    </row>
    <row r="344" spans="1:5" x14ac:dyDescent="0.25">
      <c r="A344" t="s">
        <v>51</v>
      </c>
      <c r="B344">
        <v>2009</v>
      </c>
      <c r="C344" t="s">
        <v>103</v>
      </c>
      <c r="D344" t="s">
        <v>499</v>
      </c>
      <c r="E344">
        <v>560</v>
      </c>
    </row>
    <row r="345" spans="1:5" x14ac:dyDescent="0.25">
      <c r="A345" t="s">
        <v>51</v>
      </c>
      <c r="B345">
        <v>2010</v>
      </c>
      <c r="C345" t="s">
        <v>38</v>
      </c>
      <c r="D345" t="s">
        <v>500</v>
      </c>
      <c r="E345">
        <v>15</v>
      </c>
    </row>
    <row r="346" spans="1:5" x14ac:dyDescent="0.25">
      <c r="A346" t="s">
        <v>51</v>
      </c>
      <c r="B346">
        <v>2010</v>
      </c>
      <c r="C346" t="s">
        <v>40</v>
      </c>
      <c r="D346" t="s">
        <v>501</v>
      </c>
      <c r="E346">
        <v>13</v>
      </c>
    </row>
    <row r="347" spans="1:5" x14ac:dyDescent="0.25">
      <c r="A347" t="s">
        <v>51</v>
      </c>
      <c r="B347">
        <v>2010</v>
      </c>
      <c r="C347" t="s">
        <v>102</v>
      </c>
      <c r="D347" t="s">
        <v>502</v>
      </c>
      <c r="E347">
        <v>56</v>
      </c>
    </row>
    <row r="348" spans="1:5" x14ac:dyDescent="0.25">
      <c r="A348" t="s">
        <v>51</v>
      </c>
      <c r="B348">
        <v>2010</v>
      </c>
      <c r="C348" t="s">
        <v>107</v>
      </c>
      <c r="D348" t="s">
        <v>503</v>
      </c>
      <c r="E348">
        <v>60</v>
      </c>
    </row>
    <row r="349" spans="1:5" x14ac:dyDescent="0.25">
      <c r="A349" t="s">
        <v>51</v>
      </c>
      <c r="B349">
        <v>2010</v>
      </c>
      <c r="C349" t="s">
        <v>39</v>
      </c>
      <c r="D349" t="s">
        <v>504</v>
      </c>
      <c r="E349">
        <v>75</v>
      </c>
    </row>
    <row r="350" spans="1:5" x14ac:dyDescent="0.25">
      <c r="A350" t="s">
        <v>51</v>
      </c>
      <c r="B350">
        <v>2010</v>
      </c>
      <c r="C350" t="s">
        <v>103</v>
      </c>
      <c r="D350" t="s">
        <v>505</v>
      </c>
      <c r="E350">
        <v>635</v>
      </c>
    </row>
    <row r="351" spans="1:5" x14ac:dyDescent="0.25">
      <c r="A351" t="s">
        <v>51</v>
      </c>
      <c r="B351">
        <v>2011</v>
      </c>
      <c r="C351" t="s">
        <v>38</v>
      </c>
      <c r="D351" t="s">
        <v>506</v>
      </c>
      <c r="E351">
        <v>10</v>
      </c>
    </row>
    <row r="352" spans="1:5" x14ac:dyDescent="0.25">
      <c r="A352" t="s">
        <v>51</v>
      </c>
      <c r="B352">
        <v>2011</v>
      </c>
      <c r="C352" t="s">
        <v>40</v>
      </c>
      <c r="D352" t="s">
        <v>507</v>
      </c>
      <c r="E352">
        <v>9</v>
      </c>
    </row>
    <row r="353" spans="1:5" x14ac:dyDescent="0.25">
      <c r="A353" t="s">
        <v>51</v>
      </c>
      <c r="B353">
        <v>2011</v>
      </c>
      <c r="C353" t="s">
        <v>102</v>
      </c>
      <c r="D353" t="s">
        <v>508</v>
      </c>
      <c r="E353">
        <v>78</v>
      </c>
    </row>
    <row r="354" spans="1:5" x14ac:dyDescent="0.25">
      <c r="A354" t="s">
        <v>51</v>
      </c>
      <c r="B354">
        <v>2011</v>
      </c>
      <c r="C354" t="s">
        <v>107</v>
      </c>
      <c r="D354" t="s">
        <v>509</v>
      </c>
      <c r="E354">
        <v>58</v>
      </c>
    </row>
    <row r="355" spans="1:5" x14ac:dyDescent="0.25">
      <c r="A355" t="s">
        <v>51</v>
      </c>
      <c r="B355">
        <v>2011</v>
      </c>
      <c r="C355" t="s">
        <v>39</v>
      </c>
      <c r="D355" t="s">
        <v>510</v>
      </c>
      <c r="E355">
        <v>99</v>
      </c>
    </row>
    <row r="356" spans="1:5" x14ac:dyDescent="0.25">
      <c r="A356" t="s">
        <v>51</v>
      </c>
      <c r="B356">
        <v>2011</v>
      </c>
      <c r="C356" t="s">
        <v>103</v>
      </c>
      <c r="D356" t="s">
        <v>511</v>
      </c>
      <c r="E356">
        <v>634</v>
      </c>
    </row>
    <row r="357" spans="1:5" x14ac:dyDescent="0.25">
      <c r="A357" t="s">
        <v>51</v>
      </c>
      <c r="B357">
        <v>2012</v>
      </c>
      <c r="C357" t="s">
        <v>38</v>
      </c>
      <c r="D357" t="s">
        <v>512</v>
      </c>
      <c r="E357">
        <v>25</v>
      </c>
    </row>
    <row r="358" spans="1:5" x14ac:dyDescent="0.25">
      <c r="A358" t="s">
        <v>51</v>
      </c>
      <c r="B358">
        <v>2012</v>
      </c>
      <c r="C358" t="s">
        <v>40</v>
      </c>
      <c r="D358" t="s">
        <v>513</v>
      </c>
      <c r="E358">
        <v>11</v>
      </c>
    </row>
    <row r="359" spans="1:5" x14ac:dyDescent="0.25">
      <c r="A359" t="s">
        <v>51</v>
      </c>
      <c r="B359">
        <v>2012</v>
      </c>
      <c r="C359" t="s">
        <v>102</v>
      </c>
      <c r="D359" t="s">
        <v>514</v>
      </c>
      <c r="E359">
        <v>72</v>
      </c>
    </row>
    <row r="360" spans="1:5" x14ac:dyDescent="0.25">
      <c r="A360" t="s">
        <v>51</v>
      </c>
      <c r="B360">
        <v>2012</v>
      </c>
      <c r="C360" t="s">
        <v>107</v>
      </c>
      <c r="D360" t="s">
        <v>515</v>
      </c>
      <c r="E360">
        <v>72</v>
      </c>
    </row>
    <row r="361" spans="1:5" x14ac:dyDescent="0.25">
      <c r="A361" t="s">
        <v>51</v>
      </c>
      <c r="B361">
        <v>2012</v>
      </c>
      <c r="C361" t="s">
        <v>39</v>
      </c>
      <c r="D361" t="s">
        <v>516</v>
      </c>
      <c r="E361">
        <v>91</v>
      </c>
    </row>
    <row r="362" spans="1:5" x14ac:dyDescent="0.25">
      <c r="A362" t="s">
        <v>51</v>
      </c>
      <c r="B362">
        <v>2012</v>
      </c>
      <c r="C362" t="s">
        <v>103</v>
      </c>
      <c r="D362" t="s">
        <v>517</v>
      </c>
      <c r="E362">
        <v>593</v>
      </c>
    </row>
    <row r="363" spans="1:5" x14ac:dyDescent="0.25">
      <c r="A363" t="s">
        <v>51</v>
      </c>
      <c r="B363">
        <v>2013</v>
      </c>
      <c r="C363" t="s">
        <v>38</v>
      </c>
      <c r="D363" t="s">
        <v>518</v>
      </c>
      <c r="E363">
        <v>21</v>
      </c>
    </row>
    <row r="364" spans="1:5" x14ac:dyDescent="0.25">
      <c r="A364" t="s">
        <v>51</v>
      </c>
      <c r="B364">
        <v>2013</v>
      </c>
      <c r="C364" t="s">
        <v>40</v>
      </c>
      <c r="D364" t="s">
        <v>519</v>
      </c>
      <c r="E364">
        <v>14</v>
      </c>
    </row>
    <row r="365" spans="1:5" x14ac:dyDescent="0.25">
      <c r="A365" t="s">
        <v>51</v>
      </c>
      <c r="B365">
        <v>2013</v>
      </c>
      <c r="C365" t="s">
        <v>102</v>
      </c>
      <c r="D365" t="s">
        <v>520</v>
      </c>
      <c r="E365">
        <v>78</v>
      </c>
    </row>
    <row r="366" spans="1:5" x14ac:dyDescent="0.25">
      <c r="A366" t="s">
        <v>51</v>
      </c>
      <c r="B366">
        <v>2013</v>
      </c>
      <c r="C366" t="s">
        <v>107</v>
      </c>
      <c r="D366" t="s">
        <v>521</v>
      </c>
      <c r="E366">
        <v>79</v>
      </c>
    </row>
    <row r="367" spans="1:5" x14ac:dyDescent="0.25">
      <c r="A367" t="s">
        <v>51</v>
      </c>
      <c r="B367">
        <v>2013</v>
      </c>
      <c r="C367" t="s">
        <v>39</v>
      </c>
      <c r="D367" t="s">
        <v>522</v>
      </c>
      <c r="E367">
        <v>89</v>
      </c>
    </row>
    <row r="368" spans="1:5" x14ac:dyDescent="0.25">
      <c r="A368" t="s">
        <v>51</v>
      </c>
      <c r="B368">
        <v>2013</v>
      </c>
      <c r="C368" t="s">
        <v>103</v>
      </c>
      <c r="D368" t="s">
        <v>523</v>
      </c>
      <c r="E368">
        <v>565</v>
      </c>
    </row>
    <row r="369" spans="1:5" x14ac:dyDescent="0.25">
      <c r="A369" t="s">
        <v>51</v>
      </c>
      <c r="B369">
        <v>2014</v>
      </c>
      <c r="C369" t="s">
        <v>38</v>
      </c>
      <c r="D369" t="s">
        <v>524</v>
      </c>
      <c r="E369">
        <v>18</v>
      </c>
    </row>
    <row r="370" spans="1:5" x14ac:dyDescent="0.25">
      <c r="A370" t="s">
        <v>51</v>
      </c>
      <c r="B370">
        <v>2014</v>
      </c>
      <c r="C370" t="s">
        <v>40</v>
      </c>
      <c r="D370" t="s">
        <v>525</v>
      </c>
      <c r="E370">
        <v>13</v>
      </c>
    </row>
    <row r="371" spans="1:5" x14ac:dyDescent="0.25">
      <c r="A371" t="s">
        <v>51</v>
      </c>
      <c r="B371">
        <v>2014</v>
      </c>
      <c r="C371" t="s">
        <v>102</v>
      </c>
      <c r="D371" t="s">
        <v>526</v>
      </c>
      <c r="E371">
        <v>87</v>
      </c>
    </row>
    <row r="372" spans="1:5" x14ac:dyDescent="0.25">
      <c r="A372" t="s">
        <v>51</v>
      </c>
      <c r="B372">
        <v>2014</v>
      </c>
      <c r="C372" t="s">
        <v>107</v>
      </c>
      <c r="D372" t="s">
        <v>527</v>
      </c>
      <c r="E372">
        <v>83</v>
      </c>
    </row>
    <row r="373" spans="1:5" x14ac:dyDescent="0.25">
      <c r="A373" t="s">
        <v>51</v>
      </c>
      <c r="B373">
        <v>2014</v>
      </c>
      <c r="C373" t="s">
        <v>39</v>
      </c>
      <c r="D373" t="s">
        <v>528</v>
      </c>
      <c r="E373">
        <v>80</v>
      </c>
    </row>
    <row r="374" spans="1:5" x14ac:dyDescent="0.25">
      <c r="A374" t="s">
        <v>51</v>
      </c>
      <c r="B374">
        <v>2014</v>
      </c>
      <c r="C374" t="s">
        <v>103</v>
      </c>
      <c r="D374" t="s">
        <v>529</v>
      </c>
      <c r="E374">
        <v>578</v>
      </c>
    </row>
    <row r="375" spans="1:5" x14ac:dyDescent="0.25">
      <c r="A375" t="s">
        <v>51</v>
      </c>
      <c r="B375">
        <v>2015</v>
      </c>
      <c r="C375" t="s">
        <v>38</v>
      </c>
      <c r="D375" t="s">
        <v>530</v>
      </c>
      <c r="E375">
        <v>22</v>
      </c>
    </row>
    <row r="376" spans="1:5" x14ac:dyDescent="0.25">
      <c r="A376" t="s">
        <v>51</v>
      </c>
      <c r="B376">
        <v>2015</v>
      </c>
      <c r="C376" t="s">
        <v>40</v>
      </c>
      <c r="D376" t="s">
        <v>531</v>
      </c>
      <c r="E376">
        <v>23</v>
      </c>
    </row>
    <row r="377" spans="1:5" x14ac:dyDescent="0.25">
      <c r="A377" t="s">
        <v>51</v>
      </c>
      <c r="B377">
        <v>2015</v>
      </c>
      <c r="C377" t="s">
        <v>102</v>
      </c>
      <c r="D377" t="s">
        <v>532</v>
      </c>
      <c r="E377">
        <v>73</v>
      </c>
    </row>
    <row r="378" spans="1:5" x14ac:dyDescent="0.25">
      <c r="A378" t="s">
        <v>51</v>
      </c>
      <c r="B378">
        <v>2015</v>
      </c>
      <c r="C378" t="s">
        <v>107</v>
      </c>
      <c r="D378" t="s">
        <v>533</v>
      </c>
      <c r="E378">
        <v>56</v>
      </c>
    </row>
    <row r="379" spans="1:5" x14ac:dyDescent="0.25">
      <c r="A379" t="s">
        <v>51</v>
      </c>
      <c r="B379">
        <v>2015</v>
      </c>
      <c r="C379" t="s">
        <v>39</v>
      </c>
      <c r="D379" t="s">
        <v>534</v>
      </c>
      <c r="E379">
        <v>87</v>
      </c>
    </row>
    <row r="380" spans="1:5" x14ac:dyDescent="0.25">
      <c r="A380" t="s">
        <v>51</v>
      </c>
      <c r="B380">
        <v>2015</v>
      </c>
      <c r="C380" t="s">
        <v>103</v>
      </c>
      <c r="D380" t="s">
        <v>535</v>
      </c>
      <c r="E380">
        <v>573</v>
      </c>
    </row>
    <row r="381" spans="1:5" x14ac:dyDescent="0.25">
      <c r="A381" t="s">
        <v>53</v>
      </c>
      <c r="B381">
        <v>2007</v>
      </c>
      <c r="C381" t="s">
        <v>38</v>
      </c>
      <c r="D381" t="s">
        <v>536</v>
      </c>
      <c r="E381">
        <v>16</v>
      </c>
    </row>
    <row r="382" spans="1:5" x14ac:dyDescent="0.25">
      <c r="A382" t="s">
        <v>53</v>
      </c>
      <c r="B382">
        <v>2007</v>
      </c>
      <c r="C382" t="s">
        <v>40</v>
      </c>
      <c r="D382" t="s">
        <v>537</v>
      </c>
      <c r="E382">
        <v>18</v>
      </c>
    </row>
    <row r="383" spans="1:5" x14ac:dyDescent="0.25">
      <c r="A383" t="s">
        <v>53</v>
      </c>
      <c r="B383">
        <v>2007</v>
      </c>
      <c r="C383" t="s">
        <v>102</v>
      </c>
      <c r="D383" t="s">
        <v>538</v>
      </c>
      <c r="E383">
        <v>51</v>
      </c>
    </row>
    <row r="384" spans="1:5" x14ac:dyDescent="0.25">
      <c r="A384" t="s">
        <v>53</v>
      </c>
      <c r="B384">
        <v>2007</v>
      </c>
      <c r="C384" t="s">
        <v>107</v>
      </c>
      <c r="D384" t="s">
        <v>539</v>
      </c>
      <c r="E384">
        <v>55</v>
      </c>
    </row>
    <row r="385" spans="1:5" x14ac:dyDescent="0.25">
      <c r="A385" t="s">
        <v>53</v>
      </c>
      <c r="B385">
        <v>2007</v>
      </c>
      <c r="C385" t="s">
        <v>39</v>
      </c>
      <c r="D385" t="s">
        <v>540</v>
      </c>
      <c r="E385">
        <v>27</v>
      </c>
    </row>
    <row r="386" spans="1:5" x14ac:dyDescent="0.25">
      <c r="A386" t="s">
        <v>53</v>
      </c>
      <c r="B386">
        <v>2007</v>
      </c>
      <c r="C386" t="s">
        <v>103</v>
      </c>
      <c r="D386" t="s">
        <v>541</v>
      </c>
      <c r="E386">
        <v>374</v>
      </c>
    </row>
    <row r="387" spans="1:5" x14ac:dyDescent="0.25">
      <c r="A387" t="s">
        <v>53</v>
      </c>
      <c r="B387">
        <v>2008</v>
      </c>
      <c r="C387" t="s">
        <v>38</v>
      </c>
      <c r="D387" t="s">
        <v>542</v>
      </c>
      <c r="E387">
        <v>16</v>
      </c>
    </row>
    <row r="388" spans="1:5" x14ac:dyDescent="0.25">
      <c r="A388" t="s">
        <v>53</v>
      </c>
      <c r="B388">
        <v>2008</v>
      </c>
      <c r="C388" t="s">
        <v>40</v>
      </c>
      <c r="D388" t="s">
        <v>543</v>
      </c>
      <c r="E388">
        <v>16</v>
      </c>
    </row>
    <row r="389" spans="1:5" x14ac:dyDescent="0.25">
      <c r="A389" t="s">
        <v>53</v>
      </c>
      <c r="B389">
        <v>2008</v>
      </c>
      <c r="C389" t="s">
        <v>102</v>
      </c>
      <c r="D389" t="s">
        <v>544</v>
      </c>
      <c r="E389">
        <v>55</v>
      </c>
    </row>
    <row r="390" spans="1:5" x14ac:dyDescent="0.25">
      <c r="A390" t="s">
        <v>53</v>
      </c>
      <c r="B390">
        <v>2008</v>
      </c>
      <c r="C390" t="s">
        <v>107</v>
      </c>
      <c r="D390" t="s">
        <v>545</v>
      </c>
      <c r="E390">
        <v>58</v>
      </c>
    </row>
    <row r="391" spans="1:5" x14ac:dyDescent="0.25">
      <c r="A391" t="s">
        <v>53</v>
      </c>
      <c r="B391">
        <v>2008</v>
      </c>
      <c r="C391" t="s">
        <v>39</v>
      </c>
      <c r="D391" t="s">
        <v>546</v>
      </c>
      <c r="E391">
        <v>31</v>
      </c>
    </row>
    <row r="392" spans="1:5" x14ac:dyDescent="0.25">
      <c r="A392" t="s">
        <v>53</v>
      </c>
      <c r="B392">
        <v>2008</v>
      </c>
      <c r="C392" t="s">
        <v>103</v>
      </c>
      <c r="D392" t="s">
        <v>547</v>
      </c>
      <c r="E392">
        <v>373</v>
      </c>
    </row>
    <row r="393" spans="1:5" x14ac:dyDescent="0.25">
      <c r="A393" t="s">
        <v>53</v>
      </c>
      <c r="B393">
        <v>2009</v>
      </c>
      <c r="C393" t="s">
        <v>38</v>
      </c>
      <c r="D393" t="s">
        <v>548</v>
      </c>
      <c r="E393">
        <v>13</v>
      </c>
    </row>
    <row r="394" spans="1:5" x14ac:dyDescent="0.25">
      <c r="A394" t="s">
        <v>53</v>
      </c>
      <c r="B394">
        <v>2009</v>
      </c>
      <c r="C394" t="s">
        <v>40</v>
      </c>
      <c r="D394" t="s">
        <v>549</v>
      </c>
      <c r="E394">
        <v>16</v>
      </c>
    </row>
    <row r="395" spans="1:5" x14ac:dyDescent="0.25">
      <c r="A395" t="s">
        <v>53</v>
      </c>
      <c r="B395">
        <v>2009</v>
      </c>
      <c r="C395" t="s">
        <v>102</v>
      </c>
      <c r="D395" t="s">
        <v>550</v>
      </c>
      <c r="E395">
        <v>59</v>
      </c>
    </row>
    <row r="396" spans="1:5" x14ac:dyDescent="0.25">
      <c r="A396" t="s">
        <v>53</v>
      </c>
      <c r="B396">
        <v>2009</v>
      </c>
      <c r="C396" t="s">
        <v>107</v>
      </c>
      <c r="D396" t="s">
        <v>551</v>
      </c>
      <c r="E396">
        <v>48</v>
      </c>
    </row>
    <row r="397" spans="1:5" x14ac:dyDescent="0.25">
      <c r="A397" t="s">
        <v>53</v>
      </c>
      <c r="B397">
        <v>2009</v>
      </c>
      <c r="C397" t="s">
        <v>39</v>
      </c>
      <c r="D397" t="s">
        <v>552</v>
      </c>
      <c r="E397">
        <v>44</v>
      </c>
    </row>
    <row r="398" spans="1:5" x14ac:dyDescent="0.25">
      <c r="A398" t="s">
        <v>53</v>
      </c>
      <c r="B398">
        <v>2009</v>
      </c>
      <c r="C398" t="s">
        <v>103</v>
      </c>
      <c r="D398" t="s">
        <v>553</v>
      </c>
      <c r="E398">
        <v>409</v>
      </c>
    </row>
    <row r="399" spans="1:5" x14ac:dyDescent="0.25">
      <c r="A399" t="s">
        <v>53</v>
      </c>
      <c r="B399">
        <v>2010</v>
      </c>
      <c r="C399" t="s">
        <v>38</v>
      </c>
      <c r="D399" t="s">
        <v>554</v>
      </c>
      <c r="E399">
        <v>8</v>
      </c>
    </row>
    <row r="400" spans="1:5" x14ac:dyDescent="0.25">
      <c r="A400" t="s">
        <v>53</v>
      </c>
      <c r="B400">
        <v>2010</v>
      </c>
      <c r="C400" t="s">
        <v>40</v>
      </c>
      <c r="D400" t="s">
        <v>555</v>
      </c>
      <c r="E400">
        <v>9</v>
      </c>
    </row>
    <row r="401" spans="1:5" x14ac:dyDescent="0.25">
      <c r="A401" t="s">
        <v>53</v>
      </c>
      <c r="B401">
        <v>2010</v>
      </c>
      <c r="C401" t="s">
        <v>102</v>
      </c>
      <c r="D401" t="s">
        <v>556</v>
      </c>
      <c r="E401">
        <v>37</v>
      </c>
    </row>
    <row r="402" spans="1:5" x14ac:dyDescent="0.25">
      <c r="A402" t="s">
        <v>53</v>
      </c>
      <c r="B402">
        <v>2010</v>
      </c>
      <c r="C402" t="s">
        <v>107</v>
      </c>
      <c r="D402" t="s">
        <v>557</v>
      </c>
      <c r="E402">
        <v>45</v>
      </c>
    </row>
    <row r="403" spans="1:5" x14ac:dyDescent="0.25">
      <c r="A403" t="s">
        <v>53</v>
      </c>
      <c r="B403">
        <v>2010</v>
      </c>
      <c r="C403" t="s">
        <v>39</v>
      </c>
      <c r="D403" t="s">
        <v>558</v>
      </c>
      <c r="E403">
        <v>32</v>
      </c>
    </row>
    <row r="404" spans="1:5" x14ac:dyDescent="0.25">
      <c r="A404" t="s">
        <v>53</v>
      </c>
      <c r="B404">
        <v>2010</v>
      </c>
      <c r="C404" t="s">
        <v>103</v>
      </c>
      <c r="D404" t="s">
        <v>559</v>
      </c>
      <c r="E404">
        <v>431</v>
      </c>
    </row>
    <row r="405" spans="1:5" x14ac:dyDescent="0.25">
      <c r="A405" t="s">
        <v>53</v>
      </c>
      <c r="B405">
        <v>2011</v>
      </c>
      <c r="C405" t="s">
        <v>38</v>
      </c>
      <c r="D405" t="s">
        <v>560</v>
      </c>
      <c r="E405">
        <v>4</v>
      </c>
    </row>
    <row r="406" spans="1:5" x14ac:dyDescent="0.25">
      <c r="A406" t="s">
        <v>53</v>
      </c>
      <c r="B406">
        <v>2011</v>
      </c>
      <c r="C406" t="s">
        <v>40</v>
      </c>
      <c r="D406" t="s">
        <v>561</v>
      </c>
      <c r="E406">
        <v>9</v>
      </c>
    </row>
    <row r="407" spans="1:5" x14ac:dyDescent="0.25">
      <c r="A407" t="s">
        <v>53</v>
      </c>
      <c r="B407">
        <v>2011</v>
      </c>
      <c r="C407" t="s">
        <v>102</v>
      </c>
      <c r="D407" t="s">
        <v>562</v>
      </c>
      <c r="E407">
        <v>67</v>
      </c>
    </row>
    <row r="408" spans="1:5" x14ac:dyDescent="0.25">
      <c r="A408" t="s">
        <v>53</v>
      </c>
      <c r="B408">
        <v>2011</v>
      </c>
      <c r="C408" t="s">
        <v>107</v>
      </c>
      <c r="D408" t="s">
        <v>563</v>
      </c>
      <c r="E408">
        <v>27</v>
      </c>
    </row>
    <row r="409" spans="1:5" x14ac:dyDescent="0.25">
      <c r="A409" t="s">
        <v>53</v>
      </c>
      <c r="B409">
        <v>2011</v>
      </c>
      <c r="C409" t="s">
        <v>39</v>
      </c>
      <c r="D409" t="s">
        <v>564</v>
      </c>
      <c r="E409">
        <v>36</v>
      </c>
    </row>
    <row r="410" spans="1:5" x14ac:dyDescent="0.25">
      <c r="A410" t="s">
        <v>53</v>
      </c>
      <c r="B410">
        <v>2011</v>
      </c>
      <c r="C410" t="s">
        <v>103</v>
      </c>
      <c r="D410" t="s">
        <v>565</v>
      </c>
      <c r="E410">
        <v>403</v>
      </c>
    </row>
    <row r="411" spans="1:5" x14ac:dyDescent="0.25">
      <c r="A411" t="s">
        <v>53</v>
      </c>
      <c r="B411">
        <v>2012</v>
      </c>
      <c r="C411" t="s">
        <v>38</v>
      </c>
      <c r="D411" t="s">
        <v>566</v>
      </c>
      <c r="E411">
        <v>11</v>
      </c>
    </row>
    <row r="412" spans="1:5" x14ac:dyDescent="0.25">
      <c r="A412" t="s">
        <v>53</v>
      </c>
      <c r="B412">
        <v>2012</v>
      </c>
      <c r="C412" t="s">
        <v>40</v>
      </c>
      <c r="D412" t="s">
        <v>567</v>
      </c>
      <c r="E412">
        <v>8</v>
      </c>
    </row>
    <row r="413" spans="1:5" x14ac:dyDescent="0.25">
      <c r="A413" t="s">
        <v>53</v>
      </c>
      <c r="B413">
        <v>2012</v>
      </c>
      <c r="C413" t="s">
        <v>102</v>
      </c>
      <c r="D413" t="s">
        <v>568</v>
      </c>
      <c r="E413">
        <v>45</v>
      </c>
    </row>
    <row r="414" spans="1:5" x14ac:dyDescent="0.25">
      <c r="A414" t="s">
        <v>53</v>
      </c>
      <c r="B414">
        <v>2012</v>
      </c>
      <c r="C414" t="s">
        <v>107</v>
      </c>
      <c r="D414" t="s">
        <v>569</v>
      </c>
      <c r="E414">
        <v>48</v>
      </c>
    </row>
    <row r="415" spans="1:5" x14ac:dyDescent="0.25">
      <c r="A415" t="s">
        <v>53</v>
      </c>
      <c r="B415">
        <v>2012</v>
      </c>
      <c r="C415" t="s">
        <v>39</v>
      </c>
      <c r="D415" t="s">
        <v>570</v>
      </c>
      <c r="E415">
        <v>29</v>
      </c>
    </row>
    <row r="416" spans="1:5" x14ac:dyDescent="0.25">
      <c r="A416" t="s">
        <v>53</v>
      </c>
      <c r="B416">
        <v>2012</v>
      </c>
      <c r="C416" t="s">
        <v>103</v>
      </c>
      <c r="D416" t="s">
        <v>571</v>
      </c>
      <c r="E416">
        <v>396</v>
      </c>
    </row>
    <row r="417" spans="1:5" x14ac:dyDescent="0.25">
      <c r="A417" t="s">
        <v>53</v>
      </c>
      <c r="B417">
        <v>2013</v>
      </c>
      <c r="C417" t="s">
        <v>38</v>
      </c>
      <c r="D417" t="s">
        <v>572</v>
      </c>
      <c r="E417">
        <v>9</v>
      </c>
    </row>
    <row r="418" spans="1:5" x14ac:dyDescent="0.25">
      <c r="A418" t="s">
        <v>53</v>
      </c>
      <c r="B418">
        <v>2013</v>
      </c>
      <c r="C418" t="s">
        <v>40</v>
      </c>
      <c r="D418" t="s">
        <v>573</v>
      </c>
      <c r="E418">
        <v>10</v>
      </c>
    </row>
    <row r="419" spans="1:5" x14ac:dyDescent="0.25">
      <c r="A419" t="s">
        <v>53</v>
      </c>
      <c r="B419">
        <v>2013</v>
      </c>
      <c r="C419" t="s">
        <v>102</v>
      </c>
      <c r="D419" t="s">
        <v>574</v>
      </c>
      <c r="E419">
        <v>45</v>
      </c>
    </row>
    <row r="420" spans="1:5" x14ac:dyDescent="0.25">
      <c r="A420" t="s">
        <v>53</v>
      </c>
      <c r="B420">
        <v>2013</v>
      </c>
      <c r="C420" t="s">
        <v>107</v>
      </c>
      <c r="D420" t="s">
        <v>575</v>
      </c>
      <c r="E420">
        <v>48</v>
      </c>
    </row>
    <row r="421" spans="1:5" x14ac:dyDescent="0.25">
      <c r="A421" t="s">
        <v>53</v>
      </c>
      <c r="B421">
        <v>2013</v>
      </c>
      <c r="C421" t="s">
        <v>39</v>
      </c>
      <c r="D421" t="s">
        <v>576</v>
      </c>
      <c r="E421">
        <v>41</v>
      </c>
    </row>
    <row r="422" spans="1:5" x14ac:dyDescent="0.25">
      <c r="A422" t="s">
        <v>53</v>
      </c>
      <c r="B422">
        <v>2013</v>
      </c>
      <c r="C422" t="s">
        <v>103</v>
      </c>
      <c r="D422" t="s">
        <v>577</v>
      </c>
      <c r="E422">
        <v>383</v>
      </c>
    </row>
    <row r="423" spans="1:5" x14ac:dyDescent="0.25">
      <c r="A423" t="s">
        <v>53</v>
      </c>
      <c r="B423">
        <v>2014</v>
      </c>
      <c r="C423" t="s">
        <v>38</v>
      </c>
      <c r="D423" t="s">
        <v>578</v>
      </c>
      <c r="E423">
        <v>12</v>
      </c>
    </row>
    <row r="424" spans="1:5" x14ac:dyDescent="0.25">
      <c r="A424" t="s">
        <v>53</v>
      </c>
      <c r="B424">
        <v>2014</v>
      </c>
      <c r="C424" t="s">
        <v>40</v>
      </c>
      <c r="D424" t="s">
        <v>579</v>
      </c>
      <c r="E424">
        <v>12</v>
      </c>
    </row>
    <row r="425" spans="1:5" x14ac:dyDescent="0.25">
      <c r="A425" t="s">
        <v>53</v>
      </c>
      <c r="B425">
        <v>2014</v>
      </c>
      <c r="C425" t="s">
        <v>102</v>
      </c>
      <c r="D425" t="s">
        <v>580</v>
      </c>
      <c r="E425">
        <v>65</v>
      </c>
    </row>
    <row r="426" spans="1:5" x14ac:dyDescent="0.25">
      <c r="A426" t="s">
        <v>53</v>
      </c>
      <c r="B426">
        <v>2014</v>
      </c>
      <c r="C426" t="s">
        <v>107</v>
      </c>
      <c r="D426" t="s">
        <v>581</v>
      </c>
      <c r="E426">
        <v>56</v>
      </c>
    </row>
    <row r="427" spans="1:5" x14ac:dyDescent="0.25">
      <c r="A427" t="s">
        <v>53</v>
      </c>
      <c r="B427">
        <v>2014</v>
      </c>
      <c r="C427" t="s">
        <v>39</v>
      </c>
      <c r="D427" t="s">
        <v>582</v>
      </c>
      <c r="E427">
        <v>19</v>
      </c>
    </row>
    <row r="428" spans="1:5" x14ac:dyDescent="0.25">
      <c r="A428" t="s">
        <v>53</v>
      </c>
      <c r="B428">
        <v>2014</v>
      </c>
      <c r="C428" t="s">
        <v>103</v>
      </c>
      <c r="D428" t="s">
        <v>583</v>
      </c>
      <c r="E428">
        <v>375</v>
      </c>
    </row>
    <row r="429" spans="1:5" x14ac:dyDescent="0.25">
      <c r="A429" t="s">
        <v>53</v>
      </c>
      <c r="B429">
        <v>2015</v>
      </c>
      <c r="C429" t="s">
        <v>38</v>
      </c>
      <c r="D429" t="s">
        <v>584</v>
      </c>
      <c r="E429">
        <v>12</v>
      </c>
    </row>
    <row r="430" spans="1:5" x14ac:dyDescent="0.25">
      <c r="A430" t="s">
        <v>53</v>
      </c>
      <c r="B430">
        <v>2015</v>
      </c>
      <c r="C430" t="s">
        <v>40</v>
      </c>
      <c r="D430" t="s">
        <v>585</v>
      </c>
      <c r="E430">
        <v>12</v>
      </c>
    </row>
    <row r="431" spans="1:5" x14ac:dyDescent="0.25">
      <c r="A431" t="s">
        <v>53</v>
      </c>
      <c r="B431">
        <v>2015</v>
      </c>
      <c r="C431" t="s">
        <v>102</v>
      </c>
      <c r="D431" t="s">
        <v>586</v>
      </c>
      <c r="E431">
        <v>59</v>
      </c>
    </row>
    <row r="432" spans="1:5" x14ac:dyDescent="0.25">
      <c r="A432" t="s">
        <v>53</v>
      </c>
      <c r="B432">
        <v>2015</v>
      </c>
      <c r="C432" t="s">
        <v>107</v>
      </c>
      <c r="D432" t="s">
        <v>587</v>
      </c>
      <c r="E432">
        <v>38</v>
      </c>
    </row>
    <row r="433" spans="1:5" x14ac:dyDescent="0.25">
      <c r="A433" t="s">
        <v>53</v>
      </c>
      <c r="B433">
        <v>2015</v>
      </c>
      <c r="C433" t="s">
        <v>39</v>
      </c>
      <c r="D433" t="s">
        <v>588</v>
      </c>
      <c r="E433">
        <v>37</v>
      </c>
    </row>
    <row r="434" spans="1:5" x14ac:dyDescent="0.25">
      <c r="A434" t="s">
        <v>53</v>
      </c>
      <c r="B434">
        <v>2015</v>
      </c>
      <c r="C434" t="s">
        <v>103</v>
      </c>
      <c r="D434" t="s">
        <v>589</v>
      </c>
      <c r="E434">
        <v>365</v>
      </c>
    </row>
    <row r="435" spans="1:5" x14ac:dyDescent="0.25">
      <c r="A435" t="s">
        <v>93</v>
      </c>
      <c r="B435">
        <v>2007</v>
      </c>
      <c r="C435" t="s">
        <v>38</v>
      </c>
      <c r="D435" t="s">
        <v>590</v>
      </c>
      <c r="E435">
        <v>53</v>
      </c>
    </row>
    <row r="436" spans="1:5" x14ac:dyDescent="0.25">
      <c r="A436" t="s">
        <v>93</v>
      </c>
      <c r="B436">
        <v>2007</v>
      </c>
      <c r="C436" t="s">
        <v>40</v>
      </c>
      <c r="D436" t="s">
        <v>591</v>
      </c>
      <c r="E436">
        <v>37</v>
      </c>
    </row>
    <row r="437" spans="1:5" x14ac:dyDescent="0.25">
      <c r="A437" t="s">
        <v>93</v>
      </c>
      <c r="B437">
        <v>2007</v>
      </c>
      <c r="C437" t="s">
        <v>102</v>
      </c>
      <c r="D437" t="s">
        <v>592</v>
      </c>
      <c r="E437">
        <v>119</v>
      </c>
    </row>
    <row r="438" spans="1:5" x14ac:dyDescent="0.25">
      <c r="A438" t="s">
        <v>93</v>
      </c>
      <c r="B438">
        <v>2007</v>
      </c>
      <c r="C438" t="s">
        <v>107</v>
      </c>
      <c r="D438" t="s">
        <v>593</v>
      </c>
      <c r="E438">
        <v>153</v>
      </c>
    </row>
    <row r="439" spans="1:5" x14ac:dyDescent="0.25">
      <c r="A439" t="s">
        <v>93</v>
      </c>
      <c r="B439">
        <v>2007</v>
      </c>
      <c r="C439" t="s">
        <v>39</v>
      </c>
      <c r="D439" t="s">
        <v>594</v>
      </c>
      <c r="E439">
        <v>75</v>
      </c>
    </row>
    <row r="440" spans="1:5" x14ac:dyDescent="0.25">
      <c r="A440" t="s">
        <v>93</v>
      </c>
      <c r="B440">
        <v>2007</v>
      </c>
      <c r="C440" t="s">
        <v>103</v>
      </c>
      <c r="D440" t="s">
        <v>595</v>
      </c>
      <c r="E440">
        <v>1311</v>
      </c>
    </row>
    <row r="441" spans="1:5" x14ac:dyDescent="0.25">
      <c r="A441" t="s">
        <v>93</v>
      </c>
      <c r="B441">
        <v>2008</v>
      </c>
      <c r="C441" t="s">
        <v>38</v>
      </c>
      <c r="D441" t="s">
        <v>596</v>
      </c>
      <c r="E441">
        <v>39</v>
      </c>
    </row>
    <row r="442" spans="1:5" x14ac:dyDescent="0.25">
      <c r="A442" t="s">
        <v>93</v>
      </c>
      <c r="B442">
        <v>2008</v>
      </c>
      <c r="C442" t="s">
        <v>40</v>
      </c>
      <c r="D442" t="s">
        <v>597</v>
      </c>
      <c r="E442">
        <v>46</v>
      </c>
    </row>
    <row r="443" spans="1:5" x14ac:dyDescent="0.25">
      <c r="A443" t="s">
        <v>93</v>
      </c>
      <c r="B443">
        <v>2008</v>
      </c>
      <c r="C443" t="s">
        <v>102</v>
      </c>
      <c r="D443" t="s">
        <v>598</v>
      </c>
      <c r="E443">
        <v>161</v>
      </c>
    </row>
    <row r="444" spans="1:5" x14ac:dyDescent="0.25">
      <c r="A444" t="s">
        <v>93</v>
      </c>
      <c r="B444">
        <v>2008</v>
      </c>
      <c r="C444" t="s">
        <v>107</v>
      </c>
      <c r="D444" t="s">
        <v>599</v>
      </c>
      <c r="E444">
        <v>234</v>
      </c>
    </row>
    <row r="445" spans="1:5" x14ac:dyDescent="0.25">
      <c r="A445" t="s">
        <v>93</v>
      </c>
      <c r="B445">
        <v>2008</v>
      </c>
      <c r="C445" t="s">
        <v>39</v>
      </c>
      <c r="D445" t="s">
        <v>600</v>
      </c>
      <c r="E445">
        <v>135</v>
      </c>
    </row>
    <row r="446" spans="1:5" x14ac:dyDescent="0.25">
      <c r="A446" t="s">
        <v>93</v>
      </c>
      <c r="B446">
        <v>2008</v>
      </c>
      <c r="C446" t="s">
        <v>103</v>
      </c>
      <c r="D446" t="s">
        <v>601</v>
      </c>
      <c r="E446">
        <v>1265</v>
      </c>
    </row>
    <row r="447" spans="1:5" x14ac:dyDescent="0.25">
      <c r="A447" t="s">
        <v>93</v>
      </c>
      <c r="B447">
        <v>2009</v>
      </c>
      <c r="C447" t="s">
        <v>38</v>
      </c>
      <c r="D447" t="s">
        <v>602</v>
      </c>
      <c r="E447">
        <v>63</v>
      </c>
    </row>
    <row r="448" spans="1:5" x14ac:dyDescent="0.25">
      <c r="A448" t="s">
        <v>93</v>
      </c>
      <c r="B448">
        <v>2009</v>
      </c>
      <c r="C448" t="s">
        <v>40</v>
      </c>
      <c r="D448" t="s">
        <v>603</v>
      </c>
      <c r="E448">
        <v>66</v>
      </c>
    </row>
    <row r="449" spans="1:5" x14ac:dyDescent="0.25">
      <c r="A449" t="s">
        <v>93</v>
      </c>
      <c r="B449">
        <v>2009</v>
      </c>
      <c r="C449" t="s">
        <v>102</v>
      </c>
      <c r="D449" t="s">
        <v>604</v>
      </c>
      <c r="E449">
        <v>241</v>
      </c>
    </row>
    <row r="450" spans="1:5" x14ac:dyDescent="0.25">
      <c r="A450" t="s">
        <v>93</v>
      </c>
      <c r="B450">
        <v>2009</v>
      </c>
      <c r="C450" t="s">
        <v>107</v>
      </c>
      <c r="D450" t="s">
        <v>605</v>
      </c>
      <c r="E450">
        <v>213</v>
      </c>
    </row>
    <row r="451" spans="1:5" x14ac:dyDescent="0.25">
      <c r="A451" t="s">
        <v>93</v>
      </c>
      <c r="B451">
        <v>2009</v>
      </c>
      <c r="C451" t="s">
        <v>39</v>
      </c>
      <c r="D451" t="s">
        <v>606</v>
      </c>
      <c r="E451">
        <v>425</v>
      </c>
    </row>
    <row r="452" spans="1:5" x14ac:dyDescent="0.25">
      <c r="A452" t="s">
        <v>93</v>
      </c>
      <c r="B452">
        <v>2009</v>
      </c>
      <c r="C452" t="s">
        <v>103</v>
      </c>
      <c r="D452" t="s">
        <v>607</v>
      </c>
      <c r="E452">
        <v>1637</v>
      </c>
    </row>
    <row r="453" spans="1:5" x14ac:dyDescent="0.25">
      <c r="A453" t="s">
        <v>93</v>
      </c>
      <c r="B453">
        <v>2010</v>
      </c>
      <c r="C453" t="s">
        <v>38</v>
      </c>
      <c r="D453" t="s">
        <v>608</v>
      </c>
      <c r="E453">
        <v>43</v>
      </c>
    </row>
    <row r="454" spans="1:5" x14ac:dyDescent="0.25">
      <c r="A454" t="s">
        <v>93</v>
      </c>
      <c r="B454">
        <v>2010</v>
      </c>
      <c r="C454" t="s">
        <v>40</v>
      </c>
      <c r="D454" t="s">
        <v>609</v>
      </c>
      <c r="E454">
        <v>46</v>
      </c>
    </row>
    <row r="455" spans="1:5" x14ac:dyDescent="0.25">
      <c r="A455" t="s">
        <v>93</v>
      </c>
      <c r="B455">
        <v>2010</v>
      </c>
      <c r="C455" t="s">
        <v>102</v>
      </c>
      <c r="D455" t="s">
        <v>610</v>
      </c>
      <c r="E455">
        <v>179</v>
      </c>
    </row>
    <row r="456" spans="1:5" x14ac:dyDescent="0.25">
      <c r="A456" t="s">
        <v>93</v>
      </c>
      <c r="B456">
        <v>2010</v>
      </c>
      <c r="C456" t="s">
        <v>107</v>
      </c>
      <c r="D456" t="s">
        <v>611</v>
      </c>
      <c r="E456">
        <v>177</v>
      </c>
    </row>
    <row r="457" spans="1:5" x14ac:dyDescent="0.25">
      <c r="A457" t="s">
        <v>93</v>
      </c>
      <c r="B457">
        <v>2010</v>
      </c>
      <c r="C457" t="s">
        <v>39</v>
      </c>
      <c r="D457" t="s">
        <v>612</v>
      </c>
      <c r="E457">
        <v>152</v>
      </c>
    </row>
    <row r="458" spans="1:5" x14ac:dyDescent="0.25">
      <c r="A458" t="s">
        <v>93</v>
      </c>
      <c r="B458">
        <v>2010</v>
      </c>
      <c r="C458" t="s">
        <v>103</v>
      </c>
      <c r="D458" t="s">
        <v>613</v>
      </c>
      <c r="E458">
        <v>1804</v>
      </c>
    </row>
    <row r="459" spans="1:5" x14ac:dyDescent="0.25">
      <c r="A459" t="s">
        <v>93</v>
      </c>
      <c r="B459">
        <v>2011</v>
      </c>
      <c r="C459" t="s">
        <v>38</v>
      </c>
      <c r="D459" t="s">
        <v>614</v>
      </c>
      <c r="E459">
        <v>36</v>
      </c>
    </row>
    <row r="460" spans="1:5" x14ac:dyDescent="0.25">
      <c r="A460" t="s">
        <v>93</v>
      </c>
      <c r="B460">
        <v>2011</v>
      </c>
      <c r="C460" t="s">
        <v>40</v>
      </c>
      <c r="D460" t="s">
        <v>615</v>
      </c>
      <c r="E460">
        <v>32</v>
      </c>
    </row>
    <row r="461" spans="1:5" x14ac:dyDescent="0.25">
      <c r="A461" t="s">
        <v>93</v>
      </c>
      <c r="B461">
        <v>2011</v>
      </c>
      <c r="C461" t="s">
        <v>102</v>
      </c>
      <c r="D461" t="s">
        <v>616</v>
      </c>
      <c r="E461">
        <v>202</v>
      </c>
    </row>
    <row r="462" spans="1:5" x14ac:dyDescent="0.25">
      <c r="A462" t="s">
        <v>93</v>
      </c>
      <c r="B462">
        <v>2011</v>
      </c>
      <c r="C462" t="s">
        <v>107</v>
      </c>
      <c r="D462" t="s">
        <v>617</v>
      </c>
      <c r="E462">
        <v>149</v>
      </c>
    </row>
    <row r="463" spans="1:5" x14ac:dyDescent="0.25">
      <c r="A463" t="s">
        <v>93</v>
      </c>
      <c r="B463">
        <v>2011</v>
      </c>
      <c r="C463" t="s">
        <v>39</v>
      </c>
      <c r="D463" t="s">
        <v>618</v>
      </c>
      <c r="E463">
        <v>218</v>
      </c>
    </row>
    <row r="464" spans="1:5" x14ac:dyDescent="0.25">
      <c r="A464" t="s">
        <v>93</v>
      </c>
      <c r="B464">
        <v>2011</v>
      </c>
      <c r="C464" t="s">
        <v>103</v>
      </c>
      <c r="D464" t="s">
        <v>619</v>
      </c>
      <c r="E464">
        <v>1782</v>
      </c>
    </row>
    <row r="465" spans="1:5" x14ac:dyDescent="0.25">
      <c r="A465" t="s">
        <v>93</v>
      </c>
      <c r="B465">
        <v>2012</v>
      </c>
      <c r="C465" t="s">
        <v>38</v>
      </c>
      <c r="D465" t="s">
        <v>620</v>
      </c>
      <c r="E465">
        <v>52</v>
      </c>
    </row>
    <row r="466" spans="1:5" x14ac:dyDescent="0.25">
      <c r="A466" t="s">
        <v>93</v>
      </c>
      <c r="B466">
        <v>2012</v>
      </c>
      <c r="C466" t="s">
        <v>40</v>
      </c>
      <c r="D466" t="s">
        <v>621</v>
      </c>
      <c r="E466">
        <v>55</v>
      </c>
    </row>
    <row r="467" spans="1:5" x14ac:dyDescent="0.25">
      <c r="A467" t="s">
        <v>93</v>
      </c>
      <c r="B467">
        <v>2012</v>
      </c>
      <c r="C467" t="s">
        <v>102</v>
      </c>
      <c r="D467" t="s">
        <v>622</v>
      </c>
      <c r="E467">
        <v>222</v>
      </c>
    </row>
    <row r="468" spans="1:5" x14ac:dyDescent="0.25">
      <c r="A468" t="s">
        <v>93</v>
      </c>
      <c r="B468">
        <v>2012</v>
      </c>
      <c r="C468" t="s">
        <v>107</v>
      </c>
      <c r="D468" t="s">
        <v>623</v>
      </c>
      <c r="E468">
        <v>194</v>
      </c>
    </row>
    <row r="469" spans="1:5" x14ac:dyDescent="0.25">
      <c r="A469" t="s">
        <v>93</v>
      </c>
      <c r="B469">
        <v>2012</v>
      </c>
      <c r="C469" t="s">
        <v>39</v>
      </c>
      <c r="D469" t="s">
        <v>624</v>
      </c>
      <c r="E469">
        <v>164</v>
      </c>
    </row>
    <row r="470" spans="1:5" x14ac:dyDescent="0.25">
      <c r="A470" t="s">
        <v>93</v>
      </c>
      <c r="B470">
        <v>2012</v>
      </c>
      <c r="C470" t="s">
        <v>103</v>
      </c>
      <c r="D470" t="s">
        <v>625</v>
      </c>
      <c r="E470">
        <v>1680</v>
      </c>
    </row>
    <row r="471" spans="1:5" x14ac:dyDescent="0.25">
      <c r="A471" t="s">
        <v>93</v>
      </c>
      <c r="B471">
        <v>2013</v>
      </c>
      <c r="C471" t="s">
        <v>38</v>
      </c>
      <c r="D471" t="s">
        <v>626</v>
      </c>
      <c r="E471">
        <v>96</v>
      </c>
    </row>
    <row r="472" spans="1:5" x14ac:dyDescent="0.25">
      <c r="A472" t="s">
        <v>93</v>
      </c>
      <c r="B472">
        <v>2013</v>
      </c>
      <c r="C472" t="s">
        <v>40</v>
      </c>
      <c r="D472" t="s">
        <v>627</v>
      </c>
      <c r="E472">
        <v>65</v>
      </c>
    </row>
    <row r="473" spans="1:5" x14ac:dyDescent="0.25">
      <c r="A473" t="s">
        <v>93</v>
      </c>
      <c r="B473">
        <v>2013</v>
      </c>
      <c r="C473" t="s">
        <v>102</v>
      </c>
      <c r="D473" t="s">
        <v>628</v>
      </c>
      <c r="E473">
        <v>217</v>
      </c>
    </row>
    <row r="474" spans="1:5" x14ac:dyDescent="0.25">
      <c r="A474" t="s">
        <v>93</v>
      </c>
      <c r="B474">
        <v>2013</v>
      </c>
      <c r="C474" t="s">
        <v>107</v>
      </c>
      <c r="D474" t="s">
        <v>629</v>
      </c>
      <c r="E474">
        <v>228</v>
      </c>
    </row>
    <row r="475" spans="1:5" x14ac:dyDescent="0.25">
      <c r="A475" t="s">
        <v>93</v>
      </c>
      <c r="B475">
        <v>2013</v>
      </c>
      <c r="C475" t="s">
        <v>39</v>
      </c>
      <c r="D475" t="s">
        <v>630</v>
      </c>
      <c r="E475">
        <v>167</v>
      </c>
    </row>
    <row r="476" spans="1:5" x14ac:dyDescent="0.25">
      <c r="A476" t="s">
        <v>93</v>
      </c>
      <c r="B476">
        <v>2013</v>
      </c>
      <c r="C476" t="s">
        <v>103</v>
      </c>
      <c r="D476" t="s">
        <v>631</v>
      </c>
      <c r="E476">
        <v>1606</v>
      </c>
    </row>
    <row r="477" spans="1:5" x14ac:dyDescent="0.25">
      <c r="A477" t="s">
        <v>93</v>
      </c>
      <c r="B477">
        <v>2014</v>
      </c>
      <c r="C477" t="s">
        <v>38</v>
      </c>
      <c r="D477" t="s">
        <v>632</v>
      </c>
      <c r="E477">
        <v>78</v>
      </c>
    </row>
    <row r="478" spans="1:5" x14ac:dyDescent="0.25">
      <c r="A478" t="s">
        <v>93</v>
      </c>
      <c r="B478">
        <v>2014</v>
      </c>
      <c r="C478" t="s">
        <v>40</v>
      </c>
      <c r="D478" t="s">
        <v>633</v>
      </c>
      <c r="E478">
        <v>71</v>
      </c>
    </row>
    <row r="479" spans="1:5" x14ac:dyDescent="0.25">
      <c r="A479" t="s">
        <v>93</v>
      </c>
      <c r="B479">
        <v>2014</v>
      </c>
      <c r="C479" t="s">
        <v>102</v>
      </c>
      <c r="D479" t="s">
        <v>634</v>
      </c>
      <c r="E479">
        <v>208</v>
      </c>
    </row>
    <row r="480" spans="1:5" x14ac:dyDescent="0.25">
      <c r="A480" t="s">
        <v>93</v>
      </c>
      <c r="B480">
        <v>2014</v>
      </c>
      <c r="C480" t="s">
        <v>107</v>
      </c>
      <c r="D480" t="s">
        <v>635</v>
      </c>
      <c r="E480">
        <v>224</v>
      </c>
    </row>
    <row r="481" spans="1:5" x14ac:dyDescent="0.25">
      <c r="A481" t="s">
        <v>93</v>
      </c>
      <c r="B481">
        <v>2014</v>
      </c>
      <c r="C481" t="s">
        <v>39</v>
      </c>
      <c r="D481" t="s">
        <v>636</v>
      </c>
      <c r="E481">
        <v>164</v>
      </c>
    </row>
    <row r="482" spans="1:5" x14ac:dyDescent="0.25">
      <c r="A482" t="s">
        <v>93</v>
      </c>
      <c r="B482">
        <v>2014</v>
      </c>
      <c r="C482" t="s">
        <v>103</v>
      </c>
      <c r="D482" t="s">
        <v>637</v>
      </c>
      <c r="E482">
        <v>1614</v>
      </c>
    </row>
    <row r="483" spans="1:5" x14ac:dyDescent="0.25">
      <c r="A483" t="s">
        <v>93</v>
      </c>
      <c r="B483">
        <v>2015</v>
      </c>
      <c r="C483" t="s">
        <v>38</v>
      </c>
      <c r="D483" t="s">
        <v>638</v>
      </c>
      <c r="E483">
        <v>79</v>
      </c>
    </row>
    <row r="484" spans="1:5" x14ac:dyDescent="0.25">
      <c r="A484" t="s">
        <v>93</v>
      </c>
      <c r="B484">
        <v>2015</v>
      </c>
      <c r="C484" t="s">
        <v>40</v>
      </c>
      <c r="D484" t="s">
        <v>639</v>
      </c>
      <c r="E484">
        <v>64</v>
      </c>
    </row>
    <row r="485" spans="1:5" x14ac:dyDescent="0.25">
      <c r="A485" t="s">
        <v>93</v>
      </c>
      <c r="B485">
        <v>2015</v>
      </c>
      <c r="C485" t="s">
        <v>102</v>
      </c>
      <c r="D485" t="s">
        <v>640</v>
      </c>
      <c r="E485">
        <v>213</v>
      </c>
    </row>
    <row r="486" spans="1:5" x14ac:dyDescent="0.25">
      <c r="A486" t="s">
        <v>93</v>
      </c>
      <c r="B486">
        <v>2015</v>
      </c>
      <c r="C486" t="s">
        <v>107</v>
      </c>
      <c r="D486" t="s">
        <v>641</v>
      </c>
      <c r="E486">
        <v>194</v>
      </c>
    </row>
    <row r="487" spans="1:5" x14ac:dyDescent="0.25">
      <c r="A487" t="s">
        <v>93</v>
      </c>
      <c r="B487">
        <v>2015</v>
      </c>
      <c r="C487" t="s">
        <v>39</v>
      </c>
      <c r="D487" t="s">
        <v>642</v>
      </c>
      <c r="E487">
        <v>148</v>
      </c>
    </row>
    <row r="488" spans="1:5" x14ac:dyDescent="0.25">
      <c r="A488" t="s">
        <v>93</v>
      </c>
      <c r="B488">
        <v>2015</v>
      </c>
      <c r="C488" t="s">
        <v>103</v>
      </c>
      <c r="D488" t="s">
        <v>643</v>
      </c>
      <c r="E488">
        <v>1639</v>
      </c>
    </row>
    <row r="489" spans="1:5" x14ac:dyDescent="0.25">
      <c r="A489" t="s">
        <v>54</v>
      </c>
      <c r="B489">
        <v>2007</v>
      </c>
      <c r="C489" t="s">
        <v>38</v>
      </c>
      <c r="D489" t="s">
        <v>644</v>
      </c>
      <c r="E489">
        <v>44</v>
      </c>
    </row>
    <row r="490" spans="1:5" x14ac:dyDescent="0.25">
      <c r="A490" t="s">
        <v>54</v>
      </c>
      <c r="B490">
        <v>2007</v>
      </c>
      <c r="C490" t="s">
        <v>40</v>
      </c>
      <c r="D490" t="s">
        <v>645</v>
      </c>
      <c r="E490">
        <v>55</v>
      </c>
    </row>
    <row r="491" spans="1:5" x14ac:dyDescent="0.25">
      <c r="A491" t="s">
        <v>54</v>
      </c>
      <c r="B491">
        <v>2007</v>
      </c>
      <c r="C491" t="s">
        <v>102</v>
      </c>
      <c r="D491" t="s">
        <v>646</v>
      </c>
      <c r="E491">
        <v>102</v>
      </c>
    </row>
    <row r="492" spans="1:5" x14ac:dyDescent="0.25">
      <c r="A492" t="s">
        <v>54</v>
      </c>
      <c r="B492">
        <v>2007</v>
      </c>
      <c r="C492" t="s">
        <v>107</v>
      </c>
      <c r="D492" t="s">
        <v>647</v>
      </c>
      <c r="E492">
        <v>120</v>
      </c>
    </row>
    <row r="493" spans="1:5" x14ac:dyDescent="0.25">
      <c r="A493" t="s">
        <v>54</v>
      </c>
      <c r="B493">
        <v>2007</v>
      </c>
      <c r="C493" t="s">
        <v>39</v>
      </c>
      <c r="D493" t="s">
        <v>648</v>
      </c>
      <c r="E493">
        <v>66</v>
      </c>
    </row>
    <row r="494" spans="1:5" x14ac:dyDescent="0.25">
      <c r="A494" t="s">
        <v>54</v>
      </c>
      <c r="B494">
        <v>2007</v>
      </c>
      <c r="C494" t="s">
        <v>103</v>
      </c>
      <c r="D494" t="s">
        <v>649</v>
      </c>
      <c r="E494">
        <v>1171</v>
      </c>
    </row>
    <row r="495" spans="1:5" x14ac:dyDescent="0.25">
      <c r="A495" t="s">
        <v>54</v>
      </c>
      <c r="B495">
        <v>2008</v>
      </c>
      <c r="C495" t="s">
        <v>38</v>
      </c>
      <c r="D495" t="s">
        <v>650</v>
      </c>
      <c r="E495">
        <v>41</v>
      </c>
    </row>
    <row r="496" spans="1:5" x14ac:dyDescent="0.25">
      <c r="A496" t="s">
        <v>54</v>
      </c>
      <c r="B496">
        <v>2008</v>
      </c>
      <c r="C496" t="s">
        <v>40</v>
      </c>
      <c r="D496" t="s">
        <v>651</v>
      </c>
      <c r="E496">
        <v>47</v>
      </c>
    </row>
    <row r="497" spans="1:5" x14ac:dyDescent="0.25">
      <c r="A497" t="s">
        <v>54</v>
      </c>
      <c r="B497">
        <v>2008</v>
      </c>
      <c r="C497" t="s">
        <v>102</v>
      </c>
      <c r="D497" t="s">
        <v>652</v>
      </c>
      <c r="E497">
        <v>131</v>
      </c>
    </row>
    <row r="498" spans="1:5" x14ac:dyDescent="0.25">
      <c r="A498" t="s">
        <v>54</v>
      </c>
      <c r="B498">
        <v>2008</v>
      </c>
      <c r="C498" t="s">
        <v>107</v>
      </c>
      <c r="D498" t="s">
        <v>653</v>
      </c>
      <c r="E498">
        <v>180</v>
      </c>
    </row>
    <row r="499" spans="1:5" x14ac:dyDescent="0.25">
      <c r="A499" t="s">
        <v>54</v>
      </c>
      <c r="B499">
        <v>2008</v>
      </c>
      <c r="C499" t="s">
        <v>39</v>
      </c>
      <c r="D499" t="s">
        <v>654</v>
      </c>
      <c r="E499">
        <v>123</v>
      </c>
    </row>
    <row r="500" spans="1:5" x14ac:dyDescent="0.25">
      <c r="A500" t="s">
        <v>54</v>
      </c>
      <c r="B500">
        <v>2008</v>
      </c>
      <c r="C500" t="s">
        <v>103</v>
      </c>
      <c r="D500" t="s">
        <v>655</v>
      </c>
      <c r="E500">
        <v>1122</v>
      </c>
    </row>
    <row r="501" spans="1:5" x14ac:dyDescent="0.25">
      <c r="A501" t="s">
        <v>54</v>
      </c>
      <c r="B501">
        <v>2009</v>
      </c>
      <c r="C501" t="s">
        <v>38</v>
      </c>
      <c r="D501" t="s">
        <v>656</v>
      </c>
      <c r="E501">
        <v>62</v>
      </c>
    </row>
    <row r="502" spans="1:5" x14ac:dyDescent="0.25">
      <c r="A502" t="s">
        <v>54</v>
      </c>
      <c r="B502">
        <v>2009</v>
      </c>
      <c r="C502" t="s">
        <v>40</v>
      </c>
      <c r="D502" t="s">
        <v>657</v>
      </c>
      <c r="E502">
        <v>67</v>
      </c>
    </row>
    <row r="503" spans="1:5" x14ac:dyDescent="0.25">
      <c r="A503" t="s">
        <v>54</v>
      </c>
      <c r="B503">
        <v>2009</v>
      </c>
      <c r="C503" t="s">
        <v>102</v>
      </c>
      <c r="D503" t="s">
        <v>658</v>
      </c>
      <c r="E503">
        <v>162</v>
      </c>
    </row>
    <row r="504" spans="1:5" x14ac:dyDescent="0.25">
      <c r="A504" t="s">
        <v>54</v>
      </c>
      <c r="B504">
        <v>2009</v>
      </c>
      <c r="C504" t="s">
        <v>107</v>
      </c>
      <c r="D504" t="s">
        <v>659</v>
      </c>
      <c r="E504">
        <v>159</v>
      </c>
    </row>
    <row r="505" spans="1:5" x14ac:dyDescent="0.25">
      <c r="A505" t="s">
        <v>54</v>
      </c>
      <c r="B505">
        <v>2009</v>
      </c>
      <c r="C505" t="s">
        <v>39</v>
      </c>
      <c r="D505" t="s">
        <v>660</v>
      </c>
      <c r="E505">
        <v>197</v>
      </c>
    </row>
    <row r="506" spans="1:5" x14ac:dyDescent="0.25">
      <c r="A506" t="s">
        <v>54</v>
      </c>
      <c r="B506">
        <v>2009</v>
      </c>
      <c r="C506" t="s">
        <v>103</v>
      </c>
      <c r="D506" t="s">
        <v>661</v>
      </c>
      <c r="E506">
        <v>1383</v>
      </c>
    </row>
    <row r="507" spans="1:5" x14ac:dyDescent="0.25">
      <c r="A507" t="s">
        <v>54</v>
      </c>
      <c r="B507">
        <v>2010</v>
      </c>
      <c r="C507" t="s">
        <v>38</v>
      </c>
      <c r="D507" t="s">
        <v>662</v>
      </c>
      <c r="E507">
        <v>52</v>
      </c>
    </row>
    <row r="508" spans="1:5" x14ac:dyDescent="0.25">
      <c r="A508" t="s">
        <v>54</v>
      </c>
      <c r="B508">
        <v>2010</v>
      </c>
      <c r="C508" t="s">
        <v>40</v>
      </c>
      <c r="D508" t="s">
        <v>663</v>
      </c>
      <c r="E508">
        <v>41</v>
      </c>
    </row>
    <row r="509" spans="1:5" x14ac:dyDescent="0.25">
      <c r="A509" t="s">
        <v>54</v>
      </c>
      <c r="B509">
        <v>2010</v>
      </c>
      <c r="C509" t="s">
        <v>102</v>
      </c>
      <c r="D509" t="s">
        <v>664</v>
      </c>
      <c r="E509">
        <v>129</v>
      </c>
    </row>
    <row r="510" spans="1:5" x14ac:dyDescent="0.25">
      <c r="A510" t="s">
        <v>54</v>
      </c>
      <c r="B510">
        <v>2010</v>
      </c>
      <c r="C510" t="s">
        <v>107</v>
      </c>
      <c r="D510" t="s">
        <v>665</v>
      </c>
      <c r="E510">
        <v>158</v>
      </c>
    </row>
    <row r="511" spans="1:5" x14ac:dyDescent="0.25">
      <c r="A511" t="s">
        <v>54</v>
      </c>
      <c r="B511">
        <v>2010</v>
      </c>
      <c r="C511" t="s">
        <v>39</v>
      </c>
      <c r="D511" t="s">
        <v>666</v>
      </c>
      <c r="E511">
        <v>161</v>
      </c>
    </row>
    <row r="512" spans="1:5" x14ac:dyDescent="0.25">
      <c r="A512" t="s">
        <v>54</v>
      </c>
      <c r="B512">
        <v>2010</v>
      </c>
      <c r="C512" t="s">
        <v>103</v>
      </c>
      <c r="D512" t="s">
        <v>667</v>
      </c>
      <c r="E512">
        <v>1474</v>
      </c>
    </row>
    <row r="513" spans="1:5" x14ac:dyDescent="0.25">
      <c r="A513" t="s">
        <v>54</v>
      </c>
      <c r="B513">
        <v>2011</v>
      </c>
      <c r="C513" t="s">
        <v>38</v>
      </c>
      <c r="D513" t="s">
        <v>668</v>
      </c>
      <c r="E513">
        <v>32</v>
      </c>
    </row>
    <row r="514" spans="1:5" x14ac:dyDescent="0.25">
      <c r="A514" t="s">
        <v>54</v>
      </c>
      <c r="B514">
        <v>2011</v>
      </c>
      <c r="C514" t="s">
        <v>40</v>
      </c>
      <c r="D514" t="s">
        <v>669</v>
      </c>
      <c r="E514">
        <v>37</v>
      </c>
    </row>
    <row r="515" spans="1:5" x14ac:dyDescent="0.25">
      <c r="A515" t="s">
        <v>54</v>
      </c>
      <c r="B515">
        <v>2011</v>
      </c>
      <c r="C515" t="s">
        <v>102</v>
      </c>
      <c r="D515" t="s">
        <v>670</v>
      </c>
      <c r="E515">
        <v>188</v>
      </c>
    </row>
    <row r="516" spans="1:5" x14ac:dyDescent="0.25">
      <c r="A516" t="s">
        <v>54</v>
      </c>
      <c r="B516">
        <v>2011</v>
      </c>
      <c r="C516" t="s">
        <v>107</v>
      </c>
      <c r="D516" t="s">
        <v>671</v>
      </c>
      <c r="E516">
        <v>109</v>
      </c>
    </row>
    <row r="517" spans="1:5" x14ac:dyDescent="0.25">
      <c r="A517" t="s">
        <v>54</v>
      </c>
      <c r="B517">
        <v>2011</v>
      </c>
      <c r="C517" t="s">
        <v>39</v>
      </c>
      <c r="D517" t="s">
        <v>672</v>
      </c>
      <c r="E517">
        <v>166</v>
      </c>
    </row>
    <row r="518" spans="1:5" x14ac:dyDescent="0.25">
      <c r="A518" t="s">
        <v>54</v>
      </c>
      <c r="B518">
        <v>2011</v>
      </c>
      <c r="C518" t="s">
        <v>103</v>
      </c>
      <c r="D518" t="s">
        <v>673</v>
      </c>
      <c r="E518">
        <v>1451</v>
      </c>
    </row>
    <row r="519" spans="1:5" x14ac:dyDescent="0.25">
      <c r="A519" t="s">
        <v>54</v>
      </c>
      <c r="B519">
        <v>2012</v>
      </c>
      <c r="C519" t="s">
        <v>38</v>
      </c>
      <c r="D519" t="s">
        <v>674</v>
      </c>
      <c r="E519">
        <v>63</v>
      </c>
    </row>
    <row r="520" spans="1:5" x14ac:dyDescent="0.25">
      <c r="A520" t="s">
        <v>54</v>
      </c>
      <c r="B520">
        <v>2012</v>
      </c>
      <c r="C520" t="s">
        <v>40</v>
      </c>
      <c r="D520" t="s">
        <v>675</v>
      </c>
      <c r="E520">
        <v>67</v>
      </c>
    </row>
    <row r="521" spans="1:5" x14ac:dyDescent="0.25">
      <c r="A521" t="s">
        <v>54</v>
      </c>
      <c r="B521">
        <v>2012</v>
      </c>
      <c r="C521" t="s">
        <v>102</v>
      </c>
      <c r="D521" t="s">
        <v>676</v>
      </c>
      <c r="E521">
        <v>133</v>
      </c>
    </row>
    <row r="522" spans="1:5" x14ac:dyDescent="0.25">
      <c r="A522" t="s">
        <v>54</v>
      </c>
      <c r="B522">
        <v>2012</v>
      </c>
      <c r="C522" t="s">
        <v>107</v>
      </c>
      <c r="D522" t="s">
        <v>677</v>
      </c>
      <c r="E522">
        <v>160</v>
      </c>
    </row>
    <row r="523" spans="1:5" x14ac:dyDescent="0.25">
      <c r="A523" t="s">
        <v>54</v>
      </c>
      <c r="B523">
        <v>2012</v>
      </c>
      <c r="C523" t="s">
        <v>39</v>
      </c>
      <c r="D523" t="s">
        <v>678</v>
      </c>
      <c r="E523">
        <v>148</v>
      </c>
    </row>
    <row r="524" spans="1:5" x14ac:dyDescent="0.25">
      <c r="A524" t="s">
        <v>54</v>
      </c>
      <c r="B524">
        <v>2012</v>
      </c>
      <c r="C524" t="s">
        <v>103</v>
      </c>
      <c r="D524" t="s">
        <v>679</v>
      </c>
      <c r="E524">
        <v>1420</v>
      </c>
    </row>
    <row r="525" spans="1:5" x14ac:dyDescent="0.25">
      <c r="A525" t="s">
        <v>54</v>
      </c>
      <c r="B525">
        <v>2013</v>
      </c>
      <c r="C525" t="s">
        <v>38</v>
      </c>
      <c r="D525" t="s">
        <v>680</v>
      </c>
      <c r="E525">
        <v>76</v>
      </c>
    </row>
    <row r="526" spans="1:5" x14ac:dyDescent="0.25">
      <c r="A526" t="s">
        <v>54</v>
      </c>
      <c r="B526">
        <v>2013</v>
      </c>
      <c r="C526" t="s">
        <v>40</v>
      </c>
      <c r="D526" t="s">
        <v>681</v>
      </c>
      <c r="E526">
        <v>78</v>
      </c>
    </row>
    <row r="527" spans="1:5" x14ac:dyDescent="0.25">
      <c r="A527" t="s">
        <v>54</v>
      </c>
      <c r="B527">
        <v>2013</v>
      </c>
      <c r="C527" t="s">
        <v>102</v>
      </c>
      <c r="D527" t="s">
        <v>682</v>
      </c>
      <c r="E527">
        <v>168</v>
      </c>
    </row>
    <row r="528" spans="1:5" x14ac:dyDescent="0.25">
      <c r="A528" t="s">
        <v>54</v>
      </c>
      <c r="B528">
        <v>2013</v>
      </c>
      <c r="C528" t="s">
        <v>107</v>
      </c>
      <c r="D528" t="s">
        <v>683</v>
      </c>
      <c r="E528">
        <v>156</v>
      </c>
    </row>
    <row r="529" spans="1:5" x14ac:dyDescent="0.25">
      <c r="A529" t="s">
        <v>54</v>
      </c>
      <c r="B529">
        <v>2013</v>
      </c>
      <c r="C529" t="s">
        <v>39</v>
      </c>
      <c r="D529" t="s">
        <v>684</v>
      </c>
      <c r="E529">
        <v>172</v>
      </c>
    </row>
    <row r="530" spans="1:5" x14ac:dyDescent="0.25">
      <c r="A530" t="s">
        <v>54</v>
      </c>
      <c r="B530">
        <v>2013</v>
      </c>
      <c r="C530" t="s">
        <v>103</v>
      </c>
      <c r="D530" t="s">
        <v>685</v>
      </c>
      <c r="E530">
        <v>1361</v>
      </c>
    </row>
    <row r="531" spans="1:5" x14ac:dyDescent="0.25">
      <c r="A531" t="s">
        <v>54</v>
      </c>
      <c r="B531">
        <v>2014</v>
      </c>
      <c r="C531" t="s">
        <v>38</v>
      </c>
      <c r="D531" t="s">
        <v>686</v>
      </c>
      <c r="E531">
        <v>75</v>
      </c>
    </row>
    <row r="532" spans="1:5" x14ac:dyDescent="0.25">
      <c r="A532" t="s">
        <v>54</v>
      </c>
      <c r="B532">
        <v>2014</v>
      </c>
      <c r="C532" t="s">
        <v>40</v>
      </c>
      <c r="D532" t="s">
        <v>687</v>
      </c>
      <c r="E532">
        <v>76</v>
      </c>
    </row>
    <row r="533" spans="1:5" x14ac:dyDescent="0.25">
      <c r="A533" t="s">
        <v>54</v>
      </c>
      <c r="B533">
        <v>2014</v>
      </c>
      <c r="C533" t="s">
        <v>102</v>
      </c>
      <c r="D533" t="s">
        <v>688</v>
      </c>
      <c r="E533">
        <v>178</v>
      </c>
    </row>
    <row r="534" spans="1:5" x14ac:dyDescent="0.25">
      <c r="A534" t="s">
        <v>54</v>
      </c>
      <c r="B534">
        <v>2014</v>
      </c>
      <c r="C534" t="s">
        <v>107</v>
      </c>
      <c r="D534" t="s">
        <v>689</v>
      </c>
      <c r="E534">
        <v>176</v>
      </c>
    </row>
    <row r="535" spans="1:5" x14ac:dyDescent="0.25">
      <c r="A535" t="s">
        <v>54</v>
      </c>
      <c r="B535">
        <v>2014</v>
      </c>
      <c r="C535" t="s">
        <v>39</v>
      </c>
      <c r="D535" t="s">
        <v>690</v>
      </c>
      <c r="E535">
        <v>138</v>
      </c>
    </row>
    <row r="536" spans="1:5" x14ac:dyDescent="0.25">
      <c r="A536" t="s">
        <v>54</v>
      </c>
      <c r="B536">
        <v>2014</v>
      </c>
      <c r="C536" t="s">
        <v>103</v>
      </c>
      <c r="D536" t="s">
        <v>691</v>
      </c>
      <c r="E536">
        <v>1329</v>
      </c>
    </row>
    <row r="537" spans="1:5" x14ac:dyDescent="0.25">
      <c r="A537" t="s">
        <v>54</v>
      </c>
      <c r="B537">
        <v>2015</v>
      </c>
      <c r="C537" t="s">
        <v>38</v>
      </c>
      <c r="D537" t="s">
        <v>692</v>
      </c>
      <c r="E537">
        <v>74</v>
      </c>
    </row>
    <row r="538" spans="1:5" x14ac:dyDescent="0.25">
      <c r="A538" t="s">
        <v>54</v>
      </c>
      <c r="B538">
        <v>2015</v>
      </c>
      <c r="C538" t="s">
        <v>40</v>
      </c>
      <c r="D538" t="s">
        <v>693</v>
      </c>
      <c r="E538">
        <v>75</v>
      </c>
    </row>
    <row r="539" spans="1:5" x14ac:dyDescent="0.25">
      <c r="A539" t="s">
        <v>54</v>
      </c>
      <c r="B539">
        <v>2015</v>
      </c>
      <c r="C539" t="s">
        <v>102</v>
      </c>
      <c r="D539" t="s">
        <v>694</v>
      </c>
      <c r="E539">
        <v>173</v>
      </c>
    </row>
    <row r="540" spans="1:5" x14ac:dyDescent="0.25">
      <c r="A540" t="s">
        <v>54</v>
      </c>
      <c r="B540">
        <v>2015</v>
      </c>
      <c r="C540" t="s">
        <v>107</v>
      </c>
      <c r="D540" t="s">
        <v>695</v>
      </c>
      <c r="E540">
        <v>134</v>
      </c>
    </row>
    <row r="541" spans="1:5" x14ac:dyDescent="0.25">
      <c r="A541" t="s">
        <v>54</v>
      </c>
      <c r="B541">
        <v>2015</v>
      </c>
      <c r="C541" t="s">
        <v>39</v>
      </c>
      <c r="D541" t="s">
        <v>696</v>
      </c>
      <c r="E541">
        <v>116</v>
      </c>
    </row>
    <row r="542" spans="1:5" x14ac:dyDescent="0.25">
      <c r="A542" t="s">
        <v>54</v>
      </c>
      <c r="B542">
        <v>2015</v>
      </c>
      <c r="C542" t="s">
        <v>103</v>
      </c>
      <c r="D542" t="s">
        <v>697</v>
      </c>
      <c r="E542">
        <v>1371</v>
      </c>
    </row>
    <row r="543" spans="1:5" x14ac:dyDescent="0.25">
      <c r="A543" t="s">
        <v>57</v>
      </c>
      <c r="B543">
        <v>2007</v>
      </c>
      <c r="C543" t="s">
        <v>38</v>
      </c>
      <c r="D543" t="s">
        <v>698</v>
      </c>
      <c r="E543">
        <v>170</v>
      </c>
    </row>
    <row r="544" spans="1:5" x14ac:dyDescent="0.25">
      <c r="A544" t="s">
        <v>57</v>
      </c>
      <c r="B544">
        <v>2007</v>
      </c>
      <c r="C544" t="s">
        <v>40</v>
      </c>
      <c r="D544" t="s">
        <v>699</v>
      </c>
      <c r="E544">
        <v>56</v>
      </c>
    </row>
    <row r="545" spans="1:5" x14ac:dyDescent="0.25">
      <c r="A545" t="s">
        <v>57</v>
      </c>
      <c r="B545">
        <v>2007</v>
      </c>
      <c r="C545" t="s">
        <v>102</v>
      </c>
      <c r="D545" t="s">
        <v>700</v>
      </c>
      <c r="E545">
        <v>279</v>
      </c>
    </row>
    <row r="546" spans="1:5" x14ac:dyDescent="0.25">
      <c r="A546" t="s">
        <v>57</v>
      </c>
      <c r="B546">
        <v>2007</v>
      </c>
      <c r="C546" t="s">
        <v>107</v>
      </c>
      <c r="D546" t="s">
        <v>701</v>
      </c>
      <c r="E546">
        <v>317</v>
      </c>
    </row>
    <row r="547" spans="1:5" x14ac:dyDescent="0.25">
      <c r="A547" t="s">
        <v>57</v>
      </c>
      <c r="B547">
        <v>2007</v>
      </c>
      <c r="C547" t="s">
        <v>39</v>
      </c>
      <c r="D547" t="s">
        <v>702</v>
      </c>
      <c r="E547">
        <v>401</v>
      </c>
    </row>
    <row r="548" spans="1:5" x14ac:dyDescent="0.25">
      <c r="A548" t="s">
        <v>57</v>
      </c>
      <c r="B548">
        <v>2007</v>
      </c>
      <c r="C548" t="s">
        <v>103</v>
      </c>
      <c r="D548" t="s">
        <v>703</v>
      </c>
      <c r="E548">
        <v>2818</v>
      </c>
    </row>
    <row r="549" spans="1:5" x14ac:dyDescent="0.25">
      <c r="A549" t="s">
        <v>57</v>
      </c>
      <c r="B549">
        <v>2008</v>
      </c>
      <c r="C549" t="s">
        <v>38</v>
      </c>
      <c r="D549" t="s">
        <v>704</v>
      </c>
      <c r="E549">
        <v>180</v>
      </c>
    </row>
    <row r="550" spans="1:5" x14ac:dyDescent="0.25">
      <c r="A550" t="s">
        <v>57</v>
      </c>
      <c r="B550">
        <v>2008</v>
      </c>
      <c r="C550" t="s">
        <v>40</v>
      </c>
      <c r="D550" t="s">
        <v>705</v>
      </c>
      <c r="E550">
        <v>26</v>
      </c>
    </row>
    <row r="551" spans="1:5" x14ac:dyDescent="0.25">
      <c r="A551" t="s">
        <v>57</v>
      </c>
      <c r="B551">
        <v>2008</v>
      </c>
      <c r="C551" t="s">
        <v>102</v>
      </c>
      <c r="D551" t="s">
        <v>706</v>
      </c>
      <c r="E551">
        <v>296</v>
      </c>
    </row>
    <row r="552" spans="1:5" x14ac:dyDescent="0.25">
      <c r="A552" t="s">
        <v>57</v>
      </c>
      <c r="B552">
        <v>2008</v>
      </c>
      <c r="C552" t="s">
        <v>107</v>
      </c>
      <c r="D552" t="s">
        <v>707</v>
      </c>
      <c r="E552">
        <v>133</v>
      </c>
    </row>
    <row r="553" spans="1:5" x14ac:dyDescent="0.25">
      <c r="A553" t="s">
        <v>57</v>
      </c>
      <c r="B553">
        <v>2008</v>
      </c>
      <c r="C553" t="s">
        <v>39</v>
      </c>
      <c r="D553" t="s">
        <v>708</v>
      </c>
      <c r="E553">
        <v>2065</v>
      </c>
    </row>
    <row r="554" spans="1:5" x14ac:dyDescent="0.25">
      <c r="A554" t="s">
        <v>57</v>
      </c>
      <c r="B554">
        <v>2008</v>
      </c>
      <c r="C554" t="s">
        <v>103</v>
      </c>
      <c r="D554" t="s">
        <v>709</v>
      </c>
      <c r="E554">
        <v>1106</v>
      </c>
    </row>
    <row r="555" spans="1:5" x14ac:dyDescent="0.25">
      <c r="A555" t="s">
        <v>57</v>
      </c>
      <c r="B555">
        <v>2009</v>
      </c>
      <c r="C555" t="s">
        <v>38</v>
      </c>
      <c r="D555" t="s">
        <v>710</v>
      </c>
      <c r="E555">
        <v>88</v>
      </c>
    </row>
    <row r="556" spans="1:5" x14ac:dyDescent="0.25">
      <c r="A556" t="s">
        <v>57</v>
      </c>
      <c r="B556">
        <v>2009</v>
      </c>
      <c r="C556" t="s">
        <v>40</v>
      </c>
      <c r="D556" t="s">
        <v>711</v>
      </c>
      <c r="E556">
        <v>32</v>
      </c>
    </row>
    <row r="557" spans="1:5" x14ac:dyDescent="0.25">
      <c r="A557" t="s">
        <v>57</v>
      </c>
      <c r="B557">
        <v>2009</v>
      </c>
      <c r="C557" t="s">
        <v>102</v>
      </c>
      <c r="D557" t="s">
        <v>712</v>
      </c>
      <c r="E557">
        <v>140</v>
      </c>
    </row>
    <row r="558" spans="1:5" x14ac:dyDescent="0.25">
      <c r="A558" t="s">
        <v>57</v>
      </c>
      <c r="B558">
        <v>2009</v>
      </c>
      <c r="C558" t="s">
        <v>107</v>
      </c>
      <c r="D558" t="s">
        <v>713</v>
      </c>
      <c r="E558">
        <v>154</v>
      </c>
    </row>
    <row r="559" spans="1:5" x14ac:dyDescent="0.25">
      <c r="A559" t="s">
        <v>57</v>
      </c>
      <c r="B559">
        <v>2009</v>
      </c>
      <c r="C559" t="s">
        <v>39</v>
      </c>
      <c r="D559" t="s">
        <v>714</v>
      </c>
      <c r="E559">
        <v>317</v>
      </c>
    </row>
    <row r="560" spans="1:5" x14ac:dyDescent="0.25">
      <c r="A560" t="s">
        <v>57</v>
      </c>
      <c r="B560">
        <v>2009</v>
      </c>
      <c r="C560" t="s">
        <v>103</v>
      </c>
      <c r="D560" t="s">
        <v>715</v>
      </c>
      <c r="E560">
        <v>1167</v>
      </c>
    </row>
    <row r="561" spans="1:5" x14ac:dyDescent="0.25">
      <c r="A561" t="s">
        <v>57</v>
      </c>
      <c r="B561">
        <v>2010</v>
      </c>
      <c r="C561" t="s">
        <v>38</v>
      </c>
      <c r="D561" t="s">
        <v>716</v>
      </c>
      <c r="E561">
        <v>80</v>
      </c>
    </row>
    <row r="562" spans="1:5" x14ac:dyDescent="0.25">
      <c r="A562" t="s">
        <v>57</v>
      </c>
      <c r="B562">
        <v>2010</v>
      </c>
      <c r="C562" t="s">
        <v>40</v>
      </c>
      <c r="D562" t="s">
        <v>717</v>
      </c>
      <c r="E562">
        <v>29</v>
      </c>
    </row>
    <row r="563" spans="1:5" x14ac:dyDescent="0.25">
      <c r="A563" t="s">
        <v>57</v>
      </c>
      <c r="B563">
        <v>2010</v>
      </c>
      <c r="C563" t="s">
        <v>102</v>
      </c>
      <c r="D563" t="s">
        <v>718</v>
      </c>
      <c r="E563">
        <v>150</v>
      </c>
    </row>
    <row r="564" spans="1:5" x14ac:dyDescent="0.25">
      <c r="A564" t="s">
        <v>57</v>
      </c>
      <c r="B564">
        <v>2010</v>
      </c>
      <c r="C564" t="s">
        <v>107</v>
      </c>
      <c r="D564" t="s">
        <v>719</v>
      </c>
      <c r="E564">
        <v>174</v>
      </c>
    </row>
    <row r="565" spans="1:5" x14ac:dyDescent="0.25">
      <c r="A565" t="s">
        <v>57</v>
      </c>
      <c r="B565">
        <v>2010</v>
      </c>
      <c r="C565" t="s">
        <v>39</v>
      </c>
      <c r="D565" t="s">
        <v>720</v>
      </c>
      <c r="E565">
        <v>259</v>
      </c>
    </row>
    <row r="566" spans="1:5" x14ac:dyDescent="0.25">
      <c r="A566" t="s">
        <v>57</v>
      </c>
      <c r="B566">
        <v>2010</v>
      </c>
      <c r="C566" t="s">
        <v>103</v>
      </c>
      <c r="D566" t="s">
        <v>721</v>
      </c>
      <c r="E566">
        <v>1526</v>
      </c>
    </row>
    <row r="567" spans="1:5" x14ac:dyDescent="0.25">
      <c r="A567" t="s">
        <v>57</v>
      </c>
      <c r="B567">
        <v>2011</v>
      </c>
      <c r="C567" t="s">
        <v>38</v>
      </c>
      <c r="D567" t="s">
        <v>722</v>
      </c>
      <c r="E567">
        <v>49</v>
      </c>
    </row>
    <row r="568" spans="1:5" x14ac:dyDescent="0.25">
      <c r="A568" t="s">
        <v>57</v>
      </c>
      <c r="B568">
        <v>2011</v>
      </c>
      <c r="C568" t="s">
        <v>40</v>
      </c>
      <c r="D568" t="s">
        <v>723</v>
      </c>
      <c r="E568">
        <v>13</v>
      </c>
    </row>
    <row r="569" spans="1:5" x14ac:dyDescent="0.25">
      <c r="A569" t="s">
        <v>57</v>
      </c>
      <c r="B569">
        <v>2011</v>
      </c>
      <c r="C569" t="s">
        <v>102</v>
      </c>
      <c r="D569" t="s">
        <v>724</v>
      </c>
      <c r="E569">
        <v>183</v>
      </c>
    </row>
    <row r="570" spans="1:5" x14ac:dyDescent="0.25">
      <c r="A570" t="s">
        <v>57</v>
      </c>
      <c r="B570">
        <v>2011</v>
      </c>
      <c r="C570" t="s">
        <v>107</v>
      </c>
      <c r="D570" t="s">
        <v>725</v>
      </c>
      <c r="E570">
        <v>99</v>
      </c>
    </row>
    <row r="571" spans="1:5" x14ac:dyDescent="0.25">
      <c r="A571" t="s">
        <v>57</v>
      </c>
      <c r="B571">
        <v>2011</v>
      </c>
      <c r="C571" t="s">
        <v>39</v>
      </c>
      <c r="D571" t="s">
        <v>726</v>
      </c>
      <c r="E571">
        <v>372</v>
      </c>
    </row>
    <row r="572" spans="1:5" x14ac:dyDescent="0.25">
      <c r="A572" t="s">
        <v>57</v>
      </c>
      <c r="B572">
        <v>2011</v>
      </c>
      <c r="C572" t="s">
        <v>103</v>
      </c>
      <c r="D572" t="s">
        <v>727</v>
      </c>
      <c r="E572">
        <v>1584</v>
      </c>
    </row>
    <row r="573" spans="1:5" x14ac:dyDescent="0.25">
      <c r="A573" t="s">
        <v>57</v>
      </c>
      <c r="B573">
        <v>2012</v>
      </c>
      <c r="C573" t="s">
        <v>38</v>
      </c>
      <c r="D573" t="s">
        <v>728</v>
      </c>
      <c r="E573">
        <v>91</v>
      </c>
    </row>
    <row r="574" spans="1:5" x14ac:dyDescent="0.25">
      <c r="A574" t="s">
        <v>57</v>
      </c>
      <c r="B574">
        <v>2012</v>
      </c>
      <c r="C574" t="s">
        <v>40</v>
      </c>
      <c r="D574" t="s">
        <v>729</v>
      </c>
      <c r="E574">
        <v>26</v>
      </c>
    </row>
    <row r="575" spans="1:5" x14ac:dyDescent="0.25">
      <c r="A575" t="s">
        <v>57</v>
      </c>
      <c r="B575">
        <v>2012</v>
      </c>
      <c r="C575" t="s">
        <v>102</v>
      </c>
      <c r="D575" t="s">
        <v>730</v>
      </c>
      <c r="E575">
        <v>170</v>
      </c>
    </row>
    <row r="576" spans="1:5" x14ac:dyDescent="0.25">
      <c r="A576" t="s">
        <v>57</v>
      </c>
      <c r="B576">
        <v>2012</v>
      </c>
      <c r="C576" t="s">
        <v>107</v>
      </c>
      <c r="D576" t="s">
        <v>731</v>
      </c>
      <c r="E576">
        <v>165</v>
      </c>
    </row>
    <row r="577" spans="1:5" x14ac:dyDescent="0.25">
      <c r="A577" t="s">
        <v>57</v>
      </c>
      <c r="B577">
        <v>2012</v>
      </c>
      <c r="C577" t="s">
        <v>39</v>
      </c>
      <c r="D577" t="s">
        <v>732</v>
      </c>
      <c r="E577">
        <v>295</v>
      </c>
    </row>
    <row r="578" spans="1:5" x14ac:dyDescent="0.25">
      <c r="A578" t="s">
        <v>57</v>
      </c>
      <c r="B578">
        <v>2012</v>
      </c>
      <c r="C578" t="s">
        <v>103</v>
      </c>
      <c r="D578" t="s">
        <v>733</v>
      </c>
      <c r="E578">
        <v>1534</v>
      </c>
    </row>
    <row r="579" spans="1:5" x14ac:dyDescent="0.25">
      <c r="A579" t="s">
        <v>57</v>
      </c>
      <c r="B579">
        <v>2013</v>
      </c>
      <c r="C579" t="s">
        <v>38</v>
      </c>
      <c r="D579" t="s">
        <v>734</v>
      </c>
      <c r="E579">
        <v>87</v>
      </c>
    </row>
    <row r="580" spans="1:5" x14ac:dyDescent="0.25">
      <c r="A580" t="s">
        <v>57</v>
      </c>
      <c r="B580">
        <v>2013</v>
      </c>
      <c r="C580" t="s">
        <v>40</v>
      </c>
      <c r="D580" t="s">
        <v>735</v>
      </c>
      <c r="E580">
        <v>35</v>
      </c>
    </row>
    <row r="581" spans="1:5" x14ac:dyDescent="0.25">
      <c r="A581" t="s">
        <v>57</v>
      </c>
      <c r="B581">
        <v>2013</v>
      </c>
      <c r="C581" t="s">
        <v>102</v>
      </c>
      <c r="D581" t="s">
        <v>736</v>
      </c>
      <c r="E581">
        <v>195</v>
      </c>
    </row>
    <row r="582" spans="1:5" x14ac:dyDescent="0.25">
      <c r="A582" t="s">
        <v>57</v>
      </c>
      <c r="B582">
        <v>2013</v>
      </c>
      <c r="C582" t="s">
        <v>107</v>
      </c>
      <c r="D582" t="s">
        <v>737</v>
      </c>
      <c r="E582">
        <v>184</v>
      </c>
    </row>
    <row r="583" spans="1:5" x14ac:dyDescent="0.25">
      <c r="A583" t="s">
        <v>57</v>
      </c>
      <c r="B583">
        <v>2013</v>
      </c>
      <c r="C583" t="s">
        <v>39</v>
      </c>
      <c r="D583" t="s">
        <v>738</v>
      </c>
      <c r="E583">
        <v>298</v>
      </c>
    </row>
    <row r="584" spans="1:5" x14ac:dyDescent="0.25">
      <c r="A584" t="s">
        <v>57</v>
      </c>
      <c r="B584">
        <v>2013</v>
      </c>
      <c r="C584" t="s">
        <v>103</v>
      </c>
      <c r="D584" t="s">
        <v>739</v>
      </c>
      <c r="E584">
        <v>1497</v>
      </c>
    </row>
    <row r="585" spans="1:5" x14ac:dyDescent="0.25">
      <c r="A585" t="s">
        <v>57</v>
      </c>
      <c r="B585">
        <v>2014</v>
      </c>
      <c r="C585" t="s">
        <v>38</v>
      </c>
      <c r="D585" t="s">
        <v>740</v>
      </c>
      <c r="E585">
        <v>91</v>
      </c>
    </row>
    <row r="586" spans="1:5" x14ac:dyDescent="0.25">
      <c r="A586" t="s">
        <v>57</v>
      </c>
      <c r="B586">
        <v>2014</v>
      </c>
      <c r="C586" t="s">
        <v>40</v>
      </c>
      <c r="D586" t="s">
        <v>741</v>
      </c>
      <c r="E586">
        <v>38</v>
      </c>
    </row>
    <row r="587" spans="1:5" x14ac:dyDescent="0.25">
      <c r="A587" t="s">
        <v>57</v>
      </c>
      <c r="B587">
        <v>2014</v>
      </c>
      <c r="C587" t="s">
        <v>102</v>
      </c>
      <c r="D587" t="s">
        <v>742</v>
      </c>
      <c r="E587">
        <v>198</v>
      </c>
    </row>
    <row r="588" spans="1:5" x14ac:dyDescent="0.25">
      <c r="A588" t="s">
        <v>57</v>
      </c>
      <c r="B588">
        <v>2014</v>
      </c>
      <c r="C588" t="s">
        <v>107</v>
      </c>
      <c r="D588" t="s">
        <v>743</v>
      </c>
      <c r="E588">
        <v>195</v>
      </c>
    </row>
    <row r="589" spans="1:5" x14ac:dyDescent="0.25">
      <c r="A589" t="s">
        <v>57</v>
      </c>
      <c r="B589">
        <v>2014</v>
      </c>
      <c r="C589" t="s">
        <v>39</v>
      </c>
      <c r="D589" t="s">
        <v>744</v>
      </c>
      <c r="E589">
        <v>283</v>
      </c>
    </row>
    <row r="590" spans="1:5" x14ac:dyDescent="0.25">
      <c r="A590" t="s">
        <v>57</v>
      </c>
      <c r="B590">
        <v>2014</v>
      </c>
      <c r="C590" t="s">
        <v>103</v>
      </c>
      <c r="D590" t="s">
        <v>745</v>
      </c>
      <c r="E590">
        <v>1521</v>
      </c>
    </row>
    <row r="591" spans="1:5" x14ac:dyDescent="0.25">
      <c r="A591" t="s">
        <v>57</v>
      </c>
      <c r="B591">
        <v>2015</v>
      </c>
      <c r="C591" t="s">
        <v>38</v>
      </c>
      <c r="D591" t="s">
        <v>746</v>
      </c>
      <c r="E591">
        <v>122</v>
      </c>
    </row>
    <row r="592" spans="1:5" x14ac:dyDescent="0.25">
      <c r="A592" t="s">
        <v>57</v>
      </c>
      <c r="B592">
        <v>2015</v>
      </c>
      <c r="C592" t="s">
        <v>40</v>
      </c>
      <c r="D592" t="s">
        <v>747</v>
      </c>
      <c r="E592">
        <v>40</v>
      </c>
    </row>
    <row r="593" spans="1:5" x14ac:dyDescent="0.25">
      <c r="A593" t="s">
        <v>57</v>
      </c>
      <c r="B593">
        <v>2015</v>
      </c>
      <c r="C593" t="s">
        <v>102</v>
      </c>
      <c r="D593" t="s">
        <v>748</v>
      </c>
      <c r="E593">
        <v>185</v>
      </c>
    </row>
    <row r="594" spans="1:5" x14ac:dyDescent="0.25">
      <c r="A594" t="s">
        <v>57</v>
      </c>
      <c r="B594">
        <v>2015</v>
      </c>
      <c r="C594" t="s">
        <v>107</v>
      </c>
      <c r="D594" t="s">
        <v>749</v>
      </c>
      <c r="E594">
        <v>171</v>
      </c>
    </row>
    <row r="595" spans="1:5" x14ac:dyDescent="0.25">
      <c r="A595" t="s">
        <v>57</v>
      </c>
      <c r="B595">
        <v>2015</v>
      </c>
      <c r="C595" t="s">
        <v>39</v>
      </c>
      <c r="D595" t="s">
        <v>750</v>
      </c>
      <c r="E595">
        <v>248</v>
      </c>
    </row>
    <row r="596" spans="1:5" x14ac:dyDescent="0.25">
      <c r="A596" t="s">
        <v>57</v>
      </c>
      <c r="B596">
        <v>2015</v>
      </c>
      <c r="C596" t="s">
        <v>103</v>
      </c>
      <c r="D596" t="s">
        <v>751</v>
      </c>
      <c r="E596">
        <v>1531</v>
      </c>
    </row>
    <row r="597" spans="1:5" x14ac:dyDescent="0.25">
      <c r="A597" t="s">
        <v>55</v>
      </c>
      <c r="B597">
        <v>2007</v>
      </c>
      <c r="C597" t="s">
        <v>38</v>
      </c>
      <c r="D597" t="s">
        <v>752</v>
      </c>
      <c r="E597">
        <v>44</v>
      </c>
    </row>
    <row r="598" spans="1:5" x14ac:dyDescent="0.25">
      <c r="A598" t="s">
        <v>55</v>
      </c>
      <c r="B598">
        <v>2007</v>
      </c>
      <c r="C598" t="s">
        <v>40</v>
      </c>
      <c r="D598" t="s">
        <v>753</v>
      </c>
      <c r="E598">
        <v>54</v>
      </c>
    </row>
    <row r="599" spans="1:5" x14ac:dyDescent="0.25">
      <c r="A599" t="s">
        <v>55</v>
      </c>
      <c r="B599">
        <v>2007</v>
      </c>
      <c r="C599" t="s">
        <v>102</v>
      </c>
      <c r="D599" t="s">
        <v>754</v>
      </c>
      <c r="E599">
        <v>105</v>
      </c>
    </row>
    <row r="600" spans="1:5" x14ac:dyDescent="0.25">
      <c r="A600" t="s">
        <v>55</v>
      </c>
      <c r="B600">
        <v>2007</v>
      </c>
      <c r="C600" t="s">
        <v>107</v>
      </c>
      <c r="D600" t="s">
        <v>755</v>
      </c>
      <c r="E600">
        <v>118</v>
      </c>
    </row>
    <row r="601" spans="1:5" x14ac:dyDescent="0.25">
      <c r="A601" t="s">
        <v>55</v>
      </c>
      <c r="B601">
        <v>2007</v>
      </c>
      <c r="C601" t="s">
        <v>39</v>
      </c>
      <c r="D601" t="s">
        <v>756</v>
      </c>
      <c r="E601">
        <v>58</v>
      </c>
    </row>
    <row r="602" spans="1:5" x14ac:dyDescent="0.25">
      <c r="A602" t="s">
        <v>55</v>
      </c>
      <c r="B602">
        <v>2007</v>
      </c>
      <c r="C602" t="s">
        <v>103</v>
      </c>
      <c r="D602" t="s">
        <v>757</v>
      </c>
      <c r="E602">
        <v>1074</v>
      </c>
    </row>
    <row r="603" spans="1:5" x14ac:dyDescent="0.25">
      <c r="A603" t="s">
        <v>55</v>
      </c>
      <c r="B603">
        <v>2008</v>
      </c>
      <c r="C603" t="s">
        <v>38</v>
      </c>
      <c r="D603" t="s">
        <v>758</v>
      </c>
      <c r="E603">
        <v>36</v>
      </c>
    </row>
    <row r="604" spans="1:5" x14ac:dyDescent="0.25">
      <c r="A604" t="s">
        <v>55</v>
      </c>
      <c r="B604">
        <v>2008</v>
      </c>
      <c r="C604" t="s">
        <v>40</v>
      </c>
      <c r="D604" t="s">
        <v>759</v>
      </c>
      <c r="E604">
        <v>70</v>
      </c>
    </row>
    <row r="605" spans="1:5" x14ac:dyDescent="0.25">
      <c r="A605" t="s">
        <v>55</v>
      </c>
      <c r="B605">
        <v>2008</v>
      </c>
      <c r="C605" t="s">
        <v>102</v>
      </c>
      <c r="D605" t="s">
        <v>760</v>
      </c>
      <c r="E605">
        <v>124</v>
      </c>
    </row>
    <row r="606" spans="1:5" x14ac:dyDescent="0.25">
      <c r="A606" t="s">
        <v>55</v>
      </c>
      <c r="B606">
        <v>2008</v>
      </c>
      <c r="C606" t="s">
        <v>107</v>
      </c>
      <c r="D606" t="s">
        <v>761</v>
      </c>
      <c r="E606">
        <v>140</v>
      </c>
    </row>
    <row r="607" spans="1:5" x14ac:dyDescent="0.25">
      <c r="A607" t="s">
        <v>55</v>
      </c>
      <c r="B607">
        <v>2008</v>
      </c>
      <c r="C607" t="s">
        <v>39</v>
      </c>
      <c r="D607" t="s">
        <v>762</v>
      </c>
      <c r="E607">
        <v>83</v>
      </c>
    </row>
    <row r="608" spans="1:5" x14ac:dyDescent="0.25">
      <c r="A608" t="s">
        <v>55</v>
      </c>
      <c r="B608">
        <v>2008</v>
      </c>
      <c r="C608" t="s">
        <v>103</v>
      </c>
      <c r="D608" t="s">
        <v>763</v>
      </c>
      <c r="E608">
        <v>1057</v>
      </c>
    </row>
    <row r="609" spans="1:5" x14ac:dyDescent="0.25">
      <c r="A609" t="s">
        <v>55</v>
      </c>
      <c r="B609">
        <v>2009</v>
      </c>
      <c r="C609" t="s">
        <v>38</v>
      </c>
      <c r="D609" t="s">
        <v>764</v>
      </c>
      <c r="E609">
        <v>51</v>
      </c>
    </row>
    <row r="610" spans="1:5" x14ac:dyDescent="0.25">
      <c r="A610" t="s">
        <v>55</v>
      </c>
      <c r="B610">
        <v>2009</v>
      </c>
      <c r="C610" t="s">
        <v>40</v>
      </c>
      <c r="D610" t="s">
        <v>765</v>
      </c>
      <c r="E610">
        <v>73</v>
      </c>
    </row>
    <row r="611" spans="1:5" x14ac:dyDescent="0.25">
      <c r="A611" t="s">
        <v>55</v>
      </c>
      <c r="B611">
        <v>2009</v>
      </c>
      <c r="C611" t="s">
        <v>102</v>
      </c>
      <c r="D611" t="s">
        <v>766</v>
      </c>
      <c r="E611">
        <v>157</v>
      </c>
    </row>
    <row r="612" spans="1:5" x14ac:dyDescent="0.25">
      <c r="A612" t="s">
        <v>55</v>
      </c>
      <c r="B612">
        <v>2009</v>
      </c>
      <c r="C612" t="s">
        <v>107</v>
      </c>
      <c r="D612" t="s">
        <v>767</v>
      </c>
      <c r="E612">
        <v>136</v>
      </c>
    </row>
    <row r="613" spans="1:5" x14ac:dyDescent="0.25">
      <c r="A613" t="s">
        <v>55</v>
      </c>
      <c r="B613">
        <v>2009</v>
      </c>
      <c r="C613" t="s">
        <v>39</v>
      </c>
      <c r="D613" t="s">
        <v>768</v>
      </c>
      <c r="E613">
        <v>109</v>
      </c>
    </row>
    <row r="614" spans="1:5" x14ac:dyDescent="0.25">
      <c r="A614" t="s">
        <v>55</v>
      </c>
      <c r="B614">
        <v>2009</v>
      </c>
      <c r="C614" t="s">
        <v>103</v>
      </c>
      <c r="D614" t="s">
        <v>769</v>
      </c>
      <c r="E614">
        <v>1229</v>
      </c>
    </row>
    <row r="615" spans="1:5" x14ac:dyDescent="0.25">
      <c r="A615" t="s">
        <v>55</v>
      </c>
      <c r="B615">
        <v>2010</v>
      </c>
      <c r="C615" t="s">
        <v>38</v>
      </c>
      <c r="D615" t="s">
        <v>770</v>
      </c>
      <c r="E615">
        <v>37</v>
      </c>
    </row>
    <row r="616" spans="1:5" x14ac:dyDescent="0.25">
      <c r="A616" t="s">
        <v>55</v>
      </c>
      <c r="B616">
        <v>2010</v>
      </c>
      <c r="C616" t="s">
        <v>40</v>
      </c>
      <c r="D616" t="s">
        <v>771</v>
      </c>
      <c r="E616">
        <v>51</v>
      </c>
    </row>
    <row r="617" spans="1:5" x14ac:dyDescent="0.25">
      <c r="A617" t="s">
        <v>55</v>
      </c>
      <c r="B617">
        <v>2010</v>
      </c>
      <c r="C617" t="s">
        <v>102</v>
      </c>
      <c r="D617" t="s">
        <v>772</v>
      </c>
      <c r="E617">
        <v>132</v>
      </c>
    </row>
    <row r="618" spans="1:5" x14ac:dyDescent="0.25">
      <c r="A618" t="s">
        <v>55</v>
      </c>
      <c r="B618">
        <v>2010</v>
      </c>
      <c r="C618" t="s">
        <v>107</v>
      </c>
      <c r="D618" t="s">
        <v>773</v>
      </c>
      <c r="E618">
        <v>154</v>
      </c>
    </row>
    <row r="619" spans="1:5" x14ac:dyDescent="0.25">
      <c r="A619" t="s">
        <v>55</v>
      </c>
      <c r="B619">
        <v>2010</v>
      </c>
      <c r="C619" t="s">
        <v>39</v>
      </c>
      <c r="D619" t="s">
        <v>774</v>
      </c>
      <c r="E619">
        <v>108</v>
      </c>
    </row>
    <row r="620" spans="1:5" x14ac:dyDescent="0.25">
      <c r="A620" t="s">
        <v>55</v>
      </c>
      <c r="B620">
        <v>2010</v>
      </c>
      <c r="C620" t="s">
        <v>103</v>
      </c>
      <c r="D620" t="s">
        <v>775</v>
      </c>
      <c r="E620">
        <v>1289</v>
      </c>
    </row>
    <row r="621" spans="1:5" x14ac:dyDescent="0.25">
      <c r="A621" t="s">
        <v>55</v>
      </c>
      <c r="B621">
        <v>2011</v>
      </c>
      <c r="C621" t="s">
        <v>38</v>
      </c>
      <c r="D621" t="s">
        <v>776</v>
      </c>
      <c r="E621">
        <v>15</v>
      </c>
    </row>
    <row r="622" spans="1:5" x14ac:dyDescent="0.25">
      <c r="A622" t="s">
        <v>55</v>
      </c>
      <c r="B622">
        <v>2011</v>
      </c>
      <c r="C622" t="s">
        <v>40</v>
      </c>
      <c r="D622" t="s">
        <v>777</v>
      </c>
      <c r="E622">
        <v>37</v>
      </c>
    </row>
    <row r="623" spans="1:5" x14ac:dyDescent="0.25">
      <c r="A623" t="s">
        <v>55</v>
      </c>
      <c r="B623">
        <v>2011</v>
      </c>
      <c r="C623" t="s">
        <v>102</v>
      </c>
      <c r="D623" t="s">
        <v>778</v>
      </c>
      <c r="E623">
        <v>160</v>
      </c>
    </row>
    <row r="624" spans="1:5" x14ac:dyDescent="0.25">
      <c r="A624" t="s">
        <v>55</v>
      </c>
      <c r="B624">
        <v>2011</v>
      </c>
      <c r="C624" t="s">
        <v>107</v>
      </c>
      <c r="D624" t="s">
        <v>779</v>
      </c>
      <c r="E624">
        <v>103</v>
      </c>
    </row>
    <row r="625" spans="1:5" x14ac:dyDescent="0.25">
      <c r="A625" t="s">
        <v>55</v>
      </c>
      <c r="B625">
        <v>2011</v>
      </c>
      <c r="C625" t="s">
        <v>39</v>
      </c>
      <c r="D625" t="s">
        <v>780</v>
      </c>
      <c r="E625">
        <v>130</v>
      </c>
    </row>
    <row r="626" spans="1:5" x14ac:dyDescent="0.25">
      <c r="A626" t="s">
        <v>55</v>
      </c>
      <c r="B626">
        <v>2011</v>
      </c>
      <c r="C626" t="s">
        <v>103</v>
      </c>
      <c r="D626" t="s">
        <v>781</v>
      </c>
      <c r="E626">
        <v>1291</v>
      </c>
    </row>
    <row r="627" spans="1:5" x14ac:dyDescent="0.25">
      <c r="A627" t="s">
        <v>55</v>
      </c>
      <c r="B627">
        <v>2012</v>
      </c>
      <c r="C627" t="s">
        <v>38</v>
      </c>
      <c r="D627" t="s">
        <v>782</v>
      </c>
      <c r="E627">
        <v>44</v>
      </c>
    </row>
    <row r="628" spans="1:5" x14ac:dyDescent="0.25">
      <c r="A628" t="s">
        <v>55</v>
      </c>
      <c r="B628">
        <v>2012</v>
      </c>
      <c r="C628" t="s">
        <v>40</v>
      </c>
      <c r="D628" t="s">
        <v>783</v>
      </c>
      <c r="E628">
        <v>62</v>
      </c>
    </row>
    <row r="629" spans="1:5" x14ac:dyDescent="0.25">
      <c r="A629" t="s">
        <v>55</v>
      </c>
      <c r="B629">
        <v>2012</v>
      </c>
      <c r="C629" t="s">
        <v>102</v>
      </c>
      <c r="D629" t="s">
        <v>784</v>
      </c>
      <c r="E629">
        <v>129</v>
      </c>
    </row>
    <row r="630" spans="1:5" x14ac:dyDescent="0.25">
      <c r="A630" t="s">
        <v>55</v>
      </c>
      <c r="B630">
        <v>2012</v>
      </c>
      <c r="C630" t="s">
        <v>107</v>
      </c>
      <c r="D630" t="s">
        <v>785</v>
      </c>
      <c r="E630">
        <v>113</v>
      </c>
    </row>
    <row r="631" spans="1:5" x14ac:dyDescent="0.25">
      <c r="A631" t="s">
        <v>55</v>
      </c>
      <c r="B631">
        <v>2012</v>
      </c>
      <c r="C631" t="s">
        <v>39</v>
      </c>
      <c r="D631" t="s">
        <v>786</v>
      </c>
      <c r="E631">
        <v>99</v>
      </c>
    </row>
    <row r="632" spans="1:5" x14ac:dyDescent="0.25">
      <c r="A632" t="s">
        <v>55</v>
      </c>
      <c r="B632">
        <v>2012</v>
      </c>
      <c r="C632" t="s">
        <v>103</v>
      </c>
      <c r="D632" t="s">
        <v>787</v>
      </c>
      <c r="E632">
        <v>1216</v>
      </c>
    </row>
    <row r="633" spans="1:5" x14ac:dyDescent="0.25">
      <c r="A633" t="s">
        <v>55</v>
      </c>
      <c r="B633">
        <v>2013</v>
      </c>
      <c r="C633" t="s">
        <v>38</v>
      </c>
      <c r="D633" t="s">
        <v>788</v>
      </c>
      <c r="E633">
        <v>64</v>
      </c>
    </row>
    <row r="634" spans="1:5" x14ac:dyDescent="0.25">
      <c r="A634" t="s">
        <v>55</v>
      </c>
      <c r="B634">
        <v>2013</v>
      </c>
      <c r="C634" t="s">
        <v>40</v>
      </c>
      <c r="D634" t="s">
        <v>789</v>
      </c>
      <c r="E634">
        <v>82</v>
      </c>
    </row>
    <row r="635" spans="1:5" x14ac:dyDescent="0.25">
      <c r="A635" t="s">
        <v>55</v>
      </c>
      <c r="B635">
        <v>2013</v>
      </c>
      <c r="C635" t="s">
        <v>102</v>
      </c>
      <c r="D635" t="s">
        <v>790</v>
      </c>
      <c r="E635">
        <v>151</v>
      </c>
    </row>
    <row r="636" spans="1:5" x14ac:dyDescent="0.25">
      <c r="A636" t="s">
        <v>55</v>
      </c>
      <c r="B636">
        <v>2013</v>
      </c>
      <c r="C636" t="s">
        <v>107</v>
      </c>
      <c r="D636" t="s">
        <v>791</v>
      </c>
      <c r="E636">
        <v>152</v>
      </c>
    </row>
    <row r="637" spans="1:5" x14ac:dyDescent="0.25">
      <c r="A637" t="s">
        <v>55</v>
      </c>
      <c r="B637">
        <v>2013</v>
      </c>
      <c r="C637" t="s">
        <v>39</v>
      </c>
      <c r="D637" t="s">
        <v>792</v>
      </c>
      <c r="E637">
        <v>102</v>
      </c>
    </row>
    <row r="638" spans="1:5" x14ac:dyDescent="0.25">
      <c r="A638" t="s">
        <v>55</v>
      </c>
      <c r="B638">
        <v>2013</v>
      </c>
      <c r="C638" t="s">
        <v>103</v>
      </c>
      <c r="D638" t="s">
        <v>793</v>
      </c>
      <c r="E638">
        <v>1137</v>
      </c>
    </row>
    <row r="639" spans="1:5" x14ac:dyDescent="0.25">
      <c r="A639" t="s">
        <v>55</v>
      </c>
      <c r="B639">
        <v>2014</v>
      </c>
      <c r="C639" t="s">
        <v>38</v>
      </c>
      <c r="D639" t="s">
        <v>794</v>
      </c>
      <c r="E639">
        <v>47</v>
      </c>
    </row>
    <row r="640" spans="1:5" x14ac:dyDescent="0.25">
      <c r="A640" t="s">
        <v>55</v>
      </c>
      <c r="B640">
        <v>2014</v>
      </c>
      <c r="C640" t="s">
        <v>40</v>
      </c>
      <c r="D640" t="s">
        <v>795</v>
      </c>
      <c r="E640">
        <v>84</v>
      </c>
    </row>
    <row r="641" spans="1:5" x14ac:dyDescent="0.25">
      <c r="A641" t="s">
        <v>55</v>
      </c>
      <c r="B641">
        <v>2014</v>
      </c>
      <c r="C641" t="s">
        <v>102</v>
      </c>
      <c r="D641" t="s">
        <v>796</v>
      </c>
      <c r="E641">
        <v>161</v>
      </c>
    </row>
    <row r="642" spans="1:5" x14ac:dyDescent="0.25">
      <c r="A642" t="s">
        <v>55</v>
      </c>
      <c r="B642">
        <v>2014</v>
      </c>
      <c r="C642" t="s">
        <v>107</v>
      </c>
      <c r="D642" t="s">
        <v>797</v>
      </c>
      <c r="E642">
        <v>152</v>
      </c>
    </row>
    <row r="643" spans="1:5" x14ac:dyDescent="0.25">
      <c r="A643" t="s">
        <v>55</v>
      </c>
      <c r="B643">
        <v>2014</v>
      </c>
      <c r="C643" t="s">
        <v>39</v>
      </c>
      <c r="D643" t="s">
        <v>798</v>
      </c>
      <c r="E643">
        <v>100</v>
      </c>
    </row>
    <row r="644" spans="1:5" x14ac:dyDescent="0.25">
      <c r="A644" t="s">
        <v>55</v>
      </c>
      <c r="B644">
        <v>2014</v>
      </c>
      <c r="C644" t="s">
        <v>103</v>
      </c>
      <c r="D644" t="s">
        <v>799</v>
      </c>
      <c r="E644">
        <v>1120</v>
      </c>
    </row>
    <row r="645" spans="1:5" x14ac:dyDescent="0.25">
      <c r="A645" t="s">
        <v>55</v>
      </c>
      <c r="B645">
        <v>2015</v>
      </c>
      <c r="C645" t="s">
        <v>38</v>
      </c>
      <c r="D645" t="s">
        <v>800</v>
      </c>
      <c r="E645">
        <v>42</v>
      </c>
    </row>
    <row r="646" spans="1:5" x14ac:dyDescent="0.25">
      <c r="A646" t="s">
        <v>55</v>
      </c>
      <c r="B646">
        <v>2015</v>
      </c>
      <c r="C646" t="s">
        <v>40</v>
      </c>
      <c r="D646" t="s">
        <v>801</v>
      </c>
      <c r="E646">
        <v>67</v>
      </c>
    </row>
    <row r="647" spans="1:5" x14ac:dyDescent="0.25">
      <c r="A647" t="s">
        <v>55</v>
      </c>
      <c r="B647">
        <v>2015</v>
      </c>
      <c r="C647" t="s">
        <v>102</v>
      </c>
      <c r="D647" t="s">
        <v>802</v>
      </c>
      <c r="E647">
        <v>156</v>
      </c>
    </row>
    <row r="648" spans="1:5" x14ac:dyDescent="0.25">
      <c r="A648" t="s">
        <v>55</v>
      </c>
      <c r="B648">
        <v>2015</v>
      </c>
      <c r="C648" t="s">
        <v>107</v>
      </c>
      <c r="D648" t="s">
        <v>803</v>
      </c>
      <c r="E648">
        <v>141</v>
      </c>
    </row>
    <row r="649" spans="1:5" x14ac:dyDescent="0.25">
      <c r="A649" t="s">
        <v>55</v>
      </c>
      <c r="B649">
        <v>2015</v>
      </c>
      <c r="C649" t="s">
        <v>39</v>
      </c>
      <c r="D649" t="s">
        <v>804</v>
      </c>
      <c r="E649">
        <v>109</v>
      </c>
    </row>
    <row r="650" spans="1:5" x14ac:dyDescent="0.25">
      <c r="A650" t="s">
        <v>55</v>
      </c>
      <c r="B650">
        <v>2015</v>
      </c>
      <c r="C650" t="s">
        <v>103</v>
      </c>
      <c r="D650" t="s">
        <v>805</v>
      </c>
      <c r="E650">
        <v>1139</v>
      </c>
    </row>
    <row r="651" spans="1:5" x14ac:dyDescent="0.25">
      <c r="A651" t="s">
        <v>52</v>
      </c>
      <c r="B651">
        <v>2007</v>
      </c>
      <c r="C651" t="s">
        <v>38</v>
      </c>
      <c r="D651" t="s">
        <v>806</v>
      </c>
      <c r="E651">
        <v>75</v>
      </c>
    </row>
    <row r="652" spans="1:5" x14ac:dyDescent="0.25">
      <c r="A652" t="s">
        <v>52</v>
      </c>
      <c r="B652">
        <v>2007</v>
      </c>
      <c r="C652" t="s">
        <v>40</v>
      </c>
      <c r="D652" t="s">
        <v>807</v>
      </c>
      <c r="E652">
        <v>49</v>
      </c>
    </row>
    <row r="653" spans="1:5" x14ac:dyDescent="0.25">
      <c r="A653" t="s">
        <v>52</v>
      </c>
      <c r="B653">
        <v>2007</v>
      </c>
      <c r="C653" t="s">
        <v>102</v>
      </c>
      <c r="D653" t="s">
        <v>808</v>
      </c>
      <c r="E653">
        <v>102</v>
      </c>
    </row>
    <row r="654" spans="1:5" x14ac:dyDescent="0.25">
      <c r="A654" t="s">
        <v>52</v>
      </c>
      <c r="B654">
        <v>2007</v>
      </c>
      <c r="C654" t="s">
        <v>107</v>
      </c>
      <c r="D654" t="s">
        <v>809</v>
      </c>
      <c r="E654">
        <v>115</v>
      </c>
    </row>
    <row r="655" spans="1:5" x14ac:dyDescent="0.25">
      <c r="A655" t="s">
        <v>52</v>
      </c>
      <c r="B655">
        <v>2007</v>
      </c>
      <c r="C655" t="s">
        <v>39</v>
      </c>
      <c r="D655" t="s">
        <v>810</v>
      </c>
      <c r="E655">
        <v>82</v>
      </c>
    </row>
    <row r="656" spans="1:5" x14ac:dyDescent="0.25">
      <c r="A656" t="s">
        <v>52</v>
      </c>
      <c r="B656">
        <v>2007</v>
      </c>
      <c r="C656" t="s">
        <v>103</v>
      </c>
      <c r="D656" t="s">
        <v>811</v>
      </c>
      <c r="E656">
        <v>1208</v>
      </c>
    </row>
    <row r="657" spans="1:5" x14ac:dyDescent="0.25">
      <c r="A657" t="s">
        <v>52</v>
      </c>
      <c r="B657">
        <v>2008</v>
      </c>
      <c r="C657" t="s">
        <v>38</v>
      </c>
      <c r="D657" t="s">
        <v>812</v>
      </c>
      <c r="E657">
        <v>47</v>
      </c>
    </row>
    <row r="658" spans="1:5" x14ac:dyDescent="0.25">
      <c r="A658" t="s">
        <v>52</v>
      </c>
      <c r="B658">
        <v>2008</v>
      </c>
      <c r="C658" t="s">
        <v>40</v>
      </c>
      <c r="D658" t="s">
        <v>813</v>
      </c>
      <c r="E658">
        <v>59</v>
      </c>
    </row>
    <row r="659" spans="1:5" x14ac:dyDescent="0.25">
      <c r="A659" t="s">
        <v>52</v>
      </c>
      <c r="B659">
        <v>2008</v>
      </c>
      <c r="C659" t="s">
        <v>102</v>
      </c>
      <c r="D659" t="s">
        <v>814</v>
      </c>
      <c r="E659">
        <v>115</v>
      </c>
    </row>
    <row r="660" spans="1:5" x14ac:dyDescent="0.25">
      <c r="A660" t="s">
        <v>52</v>
      </c>
      <c r="B660">
        <v>2008</v>
      </c>
      <c r="C660" t="s">
        <v>107</v>
      </c>
      <c r="D660" t="s">
        <v>815</v>
      </c>
      <c r="E660">
        <v>130</v>
      </c>
    </row>
    <row r="661" spans="1:5" x14ac:dyDescent="0.25">
      <c r="A661" t="s">
        <v>52</v>
      </c>
      <c r="B661">
        <v>2008</v>
      </c>
      <c r="C661" t="s">
        <v>39</v>
      </c>
      <c r="D661" t="s">
        <v>816</v>
      </c>
      <c r="E661">
        <v>169</v>
      </c>
    </row>
    <row r="662" spans="1:5" x14ac:dyDescent="0.25">
      <c r="A662" t="s">
        <v>52</v>
      </c>
      <c r="B662">
        <v>2008</v>
      </c>
      <c r="C662" t="s">
        <v>103</v>
      </c>
      <c r="D662" t="s">
        <v>817</v>
      </c>
      <c r="E662">
        <v>1163</v>
      </c>
    </row>
    <row r="663" spans="1:5" x14ac:dyDescent="0.25">
      <c r="A663" t="s">
        <v>52</v>
      </c>
      <c r="B663">
        <v>2009</v>
      </c>
      <c r="C663" t="s">
        <v>38</v>
      </c>
      <c r="D663" t="s">
        <v>818</v>
      </c>
      <c r="E663">
        <v>92</v>
      </c>
    </row>
    <row r="664" spans="1:5" x14ac:dyDescent="0.25">
      <c r="A664" t="s">
        <v>52</v>
      </c>
      <c r="B664">
        <v>2009</v>
      </c>
      <c r="C664" t="s">
        <v>40</v>
      </c>
      <c r="D664" t="s">
        <v>819</v>
      </c>
      <c r="E664">
        <v>90</v>
      </c>
    </row>
    <row r="665" spans="1:5" x14ac:dyDescent="0.25">
      <c r="A665" t="s">
        <v>52</v>
      </c>
      <c r="B665">
        <v>2009</v>
      </c>
      <c r="C665" t="s">
        <v>102</v>
      </c>
      <c r="D665" t="s">
        <v>820</v>
      </c>
      <c r="E665">
        <v>117</v>
      </c>
    </row>
    <row r="666" spans="1:5" x14ac:dyDescent="0.25">
      <c r="A666" t="s">
        <v>52</v>
      </c>
      <c r="B666">
        <v>2009</v>
      </c>
      <c r="C666" t="s">
        <v>107</v>
      </c>
      <c r="D666" t="s">
        <v>821</v>
      </c>
      <c r="E666">
        <v>126</v>
      </c>
    </row>
    <row r="667" spans="1:5" x14ac:dyDescent="0.25">
      <c r="A667" t="s">
        <v>52</v>
      </c>
      <c r="B667">
        <v>2009</v>
      </c>
      <c r="C667" t="s">
        <v>39</v>
      </c>
      <c r="D667" t="s">
        <v>822</v>
      </c>
      <c r="E667">
        <v>186</v>
      </c>
    </row>
    <row r="668" spans="1:5" x14ac:dyDescent="0.25">
      <c r="A668" t="s">
        <v>52</v>
      </c>
      <c r="B668">
        <v>2009</v>
      </c>
      <c r="C668" t="s">
        <v>103</v>
      </c>
      <c r="D668" t="s">
        <v>823</v>
      </c>
      <c r="E668">
        <v>1386</v>
      </c>
    </row>
    <row r="669" spans="1:5" x14ac:dyDescent="0.25">
      <c r="A669" t="s">
        <v>52</v>
      </c>
      <c r="B669">
        <v>2010</v>
      </c>
      <c r="C669" t="s">
        <v>38</v>
      </c>
      <c r="D669" t="s">
        <v>824</v>
      </c>
      <c r="E669">
        <v>56</v>
      </c>
    </row>
    <row r="670" spans="1:5" x14ac:dyDescent="0.25">
      <c r="A670" t="s">
        <v>52</v>
      </c>
      <c r="B670">
        <v>2010</v>
      </c>
      <c r="C670" t="s">
        <v>40</v>
      </c>
      <c r="D670" t="s">
        <v>825</v>
      </c>
      <c r="E670">
        <v>60</v>
      </c>
    </row>
    <row r="671" spans="1:5" x14ac:dyDescent="0.25">
      <c r="A671" t="s">
        <v>52</v>
      </c>
      <c r="B671">
        <v>2010</v>
      </c>
      <c r="C671" t="s">
        <v>102</v>
      </c>
      <c r="D671" t="s">
        <v>826</v>
      </c>
      <c r="E671">
        <v>117</v>
      </c>
    </row>
    <row r="672" spans="1:5" x14ac:dyDescent="0.25">
      <c r="A672" t="s">
        <v>52</v>
      </c>
      <c r="B672">
        <v>2010</v>
      </c>
      <c r="C672" t="s">
        <v>107</v>
      </c>
      <c r="D672" t="s">
        <v>827</v>
      </c>
      <c r="E672">
        <v>132</v>
      </c>
    </row>
    <row r="673" spans="1:5" x14ac:dyDescent="0.25">
      <c r="A673" t="s">
        <v>52</v>
      </c>
      <c r="B673">
        <v>2010</v>
      </c>
      <c r="C673" t="s">
        <v>39</v>
      </c>
      <c r="D673" t="s">
        <v>828</v>
      </c>
      <c r="E673">
        <v>164</v>
      </c>
    </row>
    <row r="674" spans="1:5" x14ac:dyDescent="0.25">
      <c r="A674" t="s">
        <v>52</v>
      </c>
      <c r="B674">
        <v>2010</v>
      </c>
      <c r="C674" t="s">
        <v>103</v>
      </c>
      <c r="D674" t="s">
        <v>829</v>
      </c>
      <c r="E674">
        <v>1463</v>
      </c>
    </row>
    <row r="675" spans="1:5" x14ac:dyDescent="0.25">
      <c r="A675" t="s">
        <v>52</v>
      </c>
      <c r="B675">
        <v>2011</v>
      </c>
      <c r="C675" t="s">
        <v>38</v>
      </c>
      <c r="D675" t="s">
        <v>830</v>
      </c>
      <c r="E675">
        <v>43</v>
      </c>
    </row>
    <row r="676" spans="1:5" x14ac:dyDescent="0.25">
      <c r="A676" t="s">
        <v>52</v>
      </c>
      <c r="B676">
        <v>2011</v>
      </c>
      <c r="C676" t="s">
        <v>40</v>
      </c>
      <c r="D676" t="s">
        <v>831</v>
      </c>
      <c r="E676">
        <v>26</v>
      </c>
    </row>
    <row r="677" spans="1:5" x14ac:dyDescent="0.25">
      <c r="A677" t="s">
        <v>52</v>
      </c>
      <c r="B677">
        <v>2011</v>
      </c>
      <c r="C677" t="s">
        <v>102</v>
      </c>
      <c r="D677" t="s">
        <v>832</v>
      </c>
      <c r="E677">
        <v>145</v>
      </c>
    </row>
    <row r="678" spans="1:5" x14ac:dyDescent="0.25">
      <c r="A678" t="s">
        <v>52</v>
      </c>
      <c r="B678">
        <v>2011</v>
      </c>
      <c r="C678" t="s">
        <v>107</v>
      </c>
      <c r="D678" t="s">
        <v>833</v>
      </c>
      <c r="E678">
        <v>66</v>
      </c>
    </row>
    <row r="679" spans="1:5" x14ac:dyDescent="0.25">
      <c r="A679" t="s">
        <v>52</v>
      </c>
      <c r="B679">
        <v>2011</v>
      </c>
      <c r="C679" t="s">
        <v>39</v>
      </c>
      <c r="D679" t="s">
        <v>834</v>
      </c>
      <c r="E679">
        <v>171</v>
      </c>
    </row>
    <row r="680" spans="1:5" x14ac:dyDescent="0.25">
      <c r="A680" t="s">
        <v>52</v>
      </c>
      <c r="B680">
        <v>2011</v>
      </c>
      <c r="C680" t="s">
        <v>103</v>
      </c>
      <c r="D680" t="s">
        <v>835</v>
      </c>
      <c r="E680">
        <v>1481</v>
      </c>
    </row>
    <row r="681" spans="1:5" x14ac:dyDescent="0.25">
      <c r="A681" t="s">
        <v>52</v>
      </c>
      <c r="B681">
        <v>2012</v>
      </c>
      <c r="C681" t="s">
        <v>38</v>
      </c>
      <c r="D681" t="s">
        <v>836</v>
      </c>
      <c r="E681">
        <v>57</v>
      </c>
    </row>
    <row r="682" spans="1:5" x14ac:dyDescent="0.25">
      <c r="A682" t="s">
        <v>52</v>
      </c>
      <c r="B682">
        <v>2012</v>
      </c>
      <c r="C682" t="s">
        <v>40</v>
      </c>
      <c r="D682" t="s">
        <v>837</v>
      </c>
      <c r="E682">
        <v>55</v>
      </c>
    </row>
    <row r="683" spans="1:5" x14ac:dyDescent="0.25">
      <c r="A683" t="s">
        <v>52</v>
      </c>
      <c r="B683">
        <v>2012</v>
      </c>
      <c r="C683" t="s">
        <v>102</v>
      </c>
      <c r="D683" t="s">
        <v>838</v>
      </c>
      <c r="E683">
        <v>127</v>
      </c>
    </row>
    <row r="684" spans="1:5" x14ac:dyDescent="0.25">
      <c r="A684" t="s">
        <v>52</v>
      </c>
      <c r="B684">
        <v>2012</v>
      </c>
      <c r="C684" t="s">
        <v>107</v>
      </c>
      <c r="D684" t="s">
        <v>839</v>
      </c>
      <c r="E684">
        <v>119</v>
      </c>
    </row>
    <row r="685" spans="1:5" x14ac:dyDescent="0.25">
      <c r="A685" t="s">
        <v>52</v>
      </c>
      <c r="B685">
        <v>2012</v>
      </c>
      <c r="C685" t="s">
        <v>39</v>
      </c>
      <c r="D685" t="s">
        <v>840</v>
      </c>
      <c r="E685">
        <v>142</v>
      </c>
    </row>
    <row r="686" spans="1:5" x14ac:dyDescent="0.25">
      <c r="A686" t="s">
        <v>52</v>
      </c>
      <c r="B686">
        <v>2012</v>
      </c>
      <c r="C686" t="s">
        <v>103</v>
      </c>
      <c r="D686" t="s">
        <v>841</v>
      </c>
      <c r="E686">
        <v>1385</v>
      </c>
    </row>
    <row r="687" spans="1:5" x14ac:dyDescent="0.25">
      <c r="A687" t="s">
        <v>52</v>
      </c>
      <c r="B687">
        <v>2013</v>
      </c>
      <c r="C687" t="s">
        <v>38</v>
      </c>
      <c r="D687" t="s">
        <v>842</v>
      </c>
      <c r="E687">
        <v>91</v>
      </c>
    </row>
    <row r="688" spans="1:5" x14ac:dyDescent="0.25">
      <c r="A688" t="s">
        <v>52</v>
      </c>
      <c r="B688">
        <v>2013</v>
      </c>
      <c r="C688" t="s">
        <v>40</v>
      </c>
      <c r="D688" t="s">
        <v>843</v>
      </c>
      <c r="E688">
        <v>76</v>
      </c>
    </row>
    <row r="689" spans="1:5" x14ac:dyDescent="0.25">
      <c r="A689" t="s">
        <v>52</v>
      </c>
      <c r="B689">
        <v>2013</v>
      </c>
      <c r="C689" t="s">
        <v>102</v>
      </c>
      <c r="D689" t="s">
        <v>844</v>
      </c>
      <c r="E689">
        <v>131</v>
      </c>
    </row>
    <row r="690" spans="1:5" x14ac:dyDescent="0.25">
      <c r="A690" t="s">
        <v>52</v>
      </c>
      <c r="B690">
        <v>2013</v>
      </c>
      <c r="C690" t="s">
        <v>107</v>
      </c>
      <c r="D690" t="s">
        <v>845</v>
      </c>
      <c r="E690">
        <v>158</v>
      </c>
    </row>
    <row r="691" spans="1:5" x14ac:dyDescent="0.25">
      <c r="A691" t="s">
        <v>52</v>
      </c>
      <c r="B691">
        <v>2013</v>
      </c>
      <c r="C691" t="s">
        <v>39</v>
      </c>
      <c r="D691" t="s">
        <v>846</v>
      </c>
      <c r="E691">
        <v>170</v>
      </c>
    </row>
    <row r="692" spans="1:5" x14ac:dyDescent="0.25">
      <c r="A692" t="s">
        <v>52</v>
      </c>
      <c r="B692">
        <v>2013</v>
      </c>
      <c r="C692" t="s">
        <v>103</v>
      </c>
      <c r="D692" t="s">
        <v>847</v>
      </c>
      <c r="E692">
        <v>1268</v>
      </c>
    </row>
    <row r="693" spans="1:5" x14ac:dyDescent="0.25">
      <c r="A693" t="s">
        <v>52</v>
      </c>
      <c r="B693">
        <v>2014</v>
      </c>
      <c r="C693" t="s">
        <v>38</v>
      </c>
      <c r="D693" t="s">
        <v>848</v>
      </c>
      <c r="E693">
        <v>95</v>
      </c>
    </row>
    <row r="694" spans="1:5" x14ac:dyDescent="0.25">
      <c r="A694" t="s">
        <v>52</v>
      </c>
      <c r="B694">
        <v>2014</v>
      </c>
      <c r="C694" t="s">
        <v>40</v>
      </c>
      <c r="D694" t="s">
        <v>849</v>
      </c>
      <c r="E694">
        <v>70</v>
      </c>
    </row>
    <row r="695" spans="1:5" x14ac:dyDescent="0.25">
      <c r="A695" t="s">
        <v>52</v>
      </c>
      <c r="B695">
        <v>2014</v>
      </c>
      <c r="C695" t="s">
        <v>102</v>
      </c>
      <c r="D695" t="s">
        <v>850</v>
      </c>
      <c r="E695">
        <v>155</v>
      </c>
    </row>
    <row r="696" spans="1:5" x14ac:dyDescent="0.25">
      <c r="A696" t="s">
        <v>52</v>
      </c>
      <c r="B696">
        <v>2014</v>
      </c>
      <c r="C696" t="s">
        <v>107</v>
      </c>
      <c r="D696" t="s">
        <v>851</v>
      </c>
      <c r="E696">
        <v>145</v>
      </c>
    </row>
    <row r="697" spans="1:5" x14ac:dyDescent="0.25">
      <c r="A697" t="s">
        <v>52</v>
      </c>
      <c r="B697">
        <v>2014</v>
      </c>
      <c r="C697" t="s">
        <v>39</v>
      </c>
      <c r="D697" t="s">
        <v>852</v>
      </c>
      <c r="E697">
        <v>155</v>
      </c>
    </row>
    <row r="698" spans="1:5" x14ac:dyDescent="0.25">
      <c r="A698" t="s">
        <v>52</v>
      </c>
      <c r="B698">
        <v>2014</v>
      </c>
      <c r="C698" t="s">
        <v>103</v>
      </c>
      <c r="D698" t="s">
        <v>853</v>
      </c>
      <c r="E698">
        <v>1242</v>
      </c>
    </row>
    <row r="699" spans="1:5" x14ac:dyDescent="0.25">
      <c r="A699" t="s">
        <v>52</v>
      </c>
      <c r="B699">
        <v>2015</v>
      </c>
      <c r="C699" t="s">
        <v>38</v>
      </c>
      <c r="D699" t="s">
        <v>854</v>
      </c>
      <c r="E699">
        <v>96</v>
      </c>
    </row>
    <row r="700" spans="1:5" x14ac:dyDescent="0.25">
      <c r="A700" t="s">
        <v>52</v>
      </c>
      <c r="B700">
        <v>2015</v>
      </c>
      <c r="C700" t="s">
        <v>40</v>
      </c>
      <c r="D700" t="s">
        <v>855</v>
      </c>
      <c r="E700">
        <v>51</v>
      </c>
    </row>
    <row r="701" spans="1:5" x14ac:dyDescent="0.25">
      <c r="A701" t="s">
        <v>52</v>
      </c>
      <c r="B701">
        <v>2015</v>
      </c>
      <c r="C701" t="s">
        <v>102</v>
      </c>
      <c r="D701" t="s">
        <v>856</v>
      </c>
      <c r="E701">
        <v>131</v>
      </c>
    </row>
    <row r="702" spans="1:5" x14ac:dyDescent="0.25">
      <c r="A702" t="s">
        <v>52</v>
      </c>
      <c r="B702">
        <v>2015</v>
      </c>
      <c r="C702" t="s">
        <v>107</v>
      </c>
      <c r="D702" t="s">
        <v>857</v>
      </c>
      <c r="E702">
        <v>100</v>
      </c>
    </row>
    <row r="703" spans="1:5" x14ac:dyDescent="0.25">
      <c r="A703" t="s">
        <v>52</v>
      </c>
      <c r="B703">
        <v>2015</v>
      </c>
      <c r="C703" t="s">
        <v>39</v>
      </c>
      <c r="D703" t="s">
        <v>858</v>
      </c>
      <c r="E703">
        <v>112</v>
      </c>
    </row>
    <row r="704" spans="1:5" x14ac:dyDescent="0.25">
      <c r="A704" t="s">
        <v>52</v>
      </c>
      <c r="B704">
        <v>2015</v>
      </c>
      <c r="C704" t="s">
        <v>103</v>
      </c>
      <c r="D704" t="s">
        <v>859</v>
      </c>
      <c r="E704">
        <v>1300</v>
      </c>
    </row>
    <row r="705" spans="1:5" x14ac:dyDescent="0.25">
      <c r="A705" t="s">
        <v>56</v>
      </c>
      <c r="B705">
        <v>2007</v>
      </c>
      <c r="C705" t="s">
        <v>38</v>
      </c>
      <c r="D705" t="s">
        <v>860</v>
      </c>
      <c r="E705">
        <v>18</v>
      </c>
    </row>
    <row r="706" spans="1:5" x14ac:dyDescent="0.25">
      <c r="A706" t="s">
        <v>56</v>
      </c>
      <c r="B706">
        <v>2007</v>
      </c>
      <c r="C706" t="s">
        <v>40</v>
      </c>
      <c r="D706" t="s">
        <v>861</v>
      </c>
      <c r="E706">
        <v>25</v>
      </c>
    </row>
    <row r="707" spans="1:5" x14ac:dyDescent="0.25">
      <c r="A707" t="s">
        <v>56</v>
      </c>
      <c r="B707">
        <v>2007</v>
      </c>
      <c r="C707" t="s">
        <v>102</v>
      </c>
      <c r="D707" t="s">
        <v>862</v>
      </c>
      <c r="E707">
        <v>71</v>
      </c>
    </row>
    <row r="708" spans="1:5" x14ac:dyDescent="0.25">
      <c r="A708" t="s">
        <v>56</v>
      </c>
      <c r="B708">
        <v>2007</v>
      </c>
      <c r="C708" t="s">
        <v>107</v>
      </c>
      <c r="D708" t="s">
        <v>863</v>
      </c>
      <c r="E708">
        <v>52</v>
      </c>
    </row>
    <row r="709" spans="1:5" x14ac:dyDescent="0.25">
      <c r="A709" t="s">
        <v>56</v>
      </c>
      <c r="B709">
        <v>2007</v>
      </c>
      <c r="C709" t="s">
        <v>39</v>
      </c>
      <c r="D709" t="s">
        <v>864</v>
      </c>
      <c r="E709">
        <v>45</v>
      </c>
    </row>
    <row r="710" spans="1:5" x14ac:dyDescent="0.25">
      <c r="A710" t="s">
        <v>56</v>
      </c>
      <c r="B710">
        <v>2007</v>
      </c>
      <c r="C710" t="s">
        <v>103</v>
      </c>
      <c r="D710" t="s">
        <v>865</v>
      </c>
      <c r="E710">
        <v>716</v>
      </c>
    </row>
    <row r="711" spans="1:5" x14ac:dyDescent="0.25">
      <c r="A711" t="s">
        <v>56</v>
      </c>
      <c r="B711">
        <v>2008</v>
      </c>
      <c r="C711" t="s">
        <v>38</v>
      </c>
      <c r="D711" t="s">
        <v>866</v>
      </c>
      <c r="E711">
        <v>21</v>
      </c>
    </row>
    <row r="712" spans="1:5" x14ac:dyDescent="0.25">
      <c r="A712" t="s">
        <v>56</v>
      </c>
      <c r="B712">
        <v>2008</v>
      </c>
      <c r="C712" t="s">
        <v>40</v>
      </c>
      <c r="D712" t="s">
        <v>867</v>
      </c>
      <c r="E712">
        <v>25</v>
      </c>
    </row>
    <row r="713" spans="1:5" x14ac:dyDescent="0.25">
      <c r="A713" t="s">
        <v>56</v>
      </c>
      <c r="B713">
        <v>2008</v>
      </c>
      <c r="C713" t="s">
        <v>102</v>
      </c>
      <c r="D713" t="s">
        <v>868</v>
      </c>
      <c r="E713">
        <v>74</v>
      </c>
    </row>
    <row r="714" spans="1:5" x14ac:dyDescent="0.25">
      <c r="A714" t="s">
        <v>56</v>
      </c>
      <c r="B714">
        <v>2008</v>
      </c>
      <c r="C714" t="s">
        <v>107</v>
      </c>
      <c r="D714" t="s">
        <v>869</v>
      </c>
      <c r="E714">
        <v>73</v>
      </c>
    </row>
    <row r="715" spans="1:5" x14ac:dyDescent="0.25">
      <c r="A715" t="s">
        <v>56</v>
      </c>
      <c r="B715">
        <v>2008</v>
      </c>
      <c r="C715" t="s">
        <v>39</v>
      </c>
      <c r="D715" t="s">
        <v>870</v>
      </c>
      <c r="E715">
        <v>136</v>
      </c>
    </row>
    <row r="716" spans="1:5" x14ac:dyDescent="0.25">
      <c r="A716" t="s">
        <v>56</v>
      </c>
      <c r="B716">
        <v>2008</v>
      </c>
      <c r="C716" t="s">
        <v>103</v>
      </c>
      <c r="D716" t="s">
        <v>871</v>
      </c>
      <c r="E716">
        <v>621</v>
      </c>
    </row>
    <row r="717" spans="1:5" x14ac:dyDescent="0.25">
      <c r="A717" t="s">
        <v>56</v>
      </c>
      <c r="B717">
        <v>2009</v>
      </c>
      <c r="C717" t="s">
        <v>38</v>
      </c>
      <c r="D717" t="s">
        <v>872</v>
      </c>
      <c r="E717">
        <v>17</v>
      </c>
    </row>
    <row r="718" spans="1:5" x14ac:dyDescent="0.25">
      <c r="A718" t="s">
        <v>56</v>
      </c>
      <c r="B718">
        <v>2009</v>
      </c>
      <c r="C718" t="s">
        <v>40</v>
      </c>
      <c r="D718" t="s">
        <v>873</v>
      </c>
      <c r="E718">
        <v>25</v>
      </c>
    </row>
    <row r="719" spans="1:5" x14ac:dyDescent="0.25">
      <c r="A719" t="s">
        <v>56</v>
      </c>
      <c r="B719">
        <v>2009</v>
      </c>
      <c r="C719" t="s">
        <v>102</v>
      </c>
      <c r="D719" t="s">
        <v>874</v>
      </c>
      <c r="E719">
        <v>69</v>
      </c>
    </row>
    <row r="720" spans="1:5" x14ac:dyDescent="0.25">
      <c r="A720" t="s">
        <v>56</v>
      </c>
      <c r="B720">
        <v>2009</v>
      </c>
      <c r="C720" t="s">
        <v>107</v>
      </c>
      <c r="D720" t="s">
        <v>875</v>
      </c>
      <c r="E720">
        <v>66</v>
      </c>
    </row>
    <row r="721" spans="1:5" x14ac:dyDescent="0.25">
      <c r="A721" t="s">
        <v>56</v>
      </c>
      <c r="B721">
        <v>2009</v>
      </c>
      <c r="C721" t="s">
        <v>39</v>
      </c>
      <c r="D721" t="s">
        <v>876</v>
      </c>
      <c r="E721">
        <v>62</v>
      </c>
    </row>
    <row r="722" spans="1:5" x14ac:dyDescent="0.25">
      <c r="A722" t="s">
        <v>56</v>
      </c>
      <c r="B722">
        <v>2009</v>
      </c>
      <c r="C722" t="s">
        <v>103</v>
      </c>
      <c r="D722" t="s">
        <v>877</v>
      </c>
      <c r="E722">
        <v>732</v>
      </c>
    </row>
    <row r="723" spans="1:5" x14ac:dyDescent="0.25">
      <c r="A723" t="s">
        <v>56</v>
      </c>
      <c r="B723">
        <v>2010</v>
      </c>
      <c r="C723" t="s">
        <v>38</v>
      </c>
      <c r="D723" t="s">
        <v>878</v>
      </c>
      <c r="E723">
        <v>12</v>
      </c>
    </row>
    <row r="724" spans="1:5" x14ac:dyDescent="0.25">
      <c r="A724" t="s">
        <v>56</v>
      </c>
      <c r="B724">
        <v>2010</v>
      </c>
      <c r="C724" t="s">
        <v>40</v>
      </c>
      <c r="D724" t="s">
        <v>879</v>
      </c>
      <c r="E724">
        <v>19</v>
      </c>
    </row>
    <row r="725" spans="1:5" x14ac:dyDescent="0.25">
      <c r="A725" t="s">
        <v>56</v>
      </c>
      <c r="B725">
        <v>2010</v>
      </c>
      <c r="C725" t="s">
        <v>102</v>
      </c>
      <c r="D725" t="s">
        <v>880</v>
      </c>
      <c r="E725">
        <v>77</v>
      </c>
    </row>
    <row r="726" spans="1:5" x14ac:dyDescent="0.25">
      <c r="A726" t="s">
        <v>56</v>
      </c>
      <c r="B726">
        <v>2010</v>
      </c>
      <c r="C726" t="s">
        <v>107</v>
      </c>
      <c r="D726" t="s">
        <v>881</v>
      </c>
      <c r="E726">
        <v>65</v>
      </c>
    </row>
    <row r="727" spans="1:5" x14ac:dyDescent="0.25">
      <c r="A727" t="s">
        <v>56</v>
      </c>
      <c r="B727">
        <v>2010</v>
      </c>
      <c r="C727" t="s">
        <v>39</v>
      </c>
      <c r="D727" t="s">
        <v>882</v>
      </c>
      <c r="E727">
        <v>82</v>
      </c>
    </row>
    <row r="728" spans="1:5" x14ac:dyDescent="0.25">
      <c r="A728" t="s">
        <v>56</v>
      </c>
      <c r="B728">
        <v>2010</v>
      </c>
      <c r="C728" t="s">
        <v>103</v>
      </c>
      <c r="D728" t="s">
        <v>883</v>
      </c>
      <c r="E728">
        <v>787</v>
      </c>
    </row>
    <row r="729" spans="1:5" x14ac:dyDescent="0.25">
      <c r="A729" t="s">
        <v>56</v>
      </c>
      <c r="B729">
        <v>2011</v>
      </c>
      <c r="C729" t="s">
        <v>38</v>
      </c>
      <c r="D729" t="s">
        <v>884</v>
      </c>
      <c r="E729">
        <v>3</v>
      </c>
    </row>
    <row r="730" spans="1:5" x14ac:dyDescent="0.25">
      <c r="A730" t="s">
        <v>56</v>
      </c>
      <c r="B730">
        <v>2011</v>
      </c>
      <c r="C730" t="s">
        <v>40</v>
      </c>
      <c r="D730" t="s">
        <v>885</v>
      </c>
      <c r="E730">
        <v>12</v>
      </c>
    </row>
    <row r="731" spans="1:5" x14ac:dyDescent="0.25">
      <c r="A731" t="s">
        <v>56</v>
      </c>
      <c r="B731">
        <v>2011</v>
      </c>
      <c r="C731" t="s">
        <v>102</v>
      </c>
      <c r="D731" t="s">
        <v>886</v>
      </c>
      <c r="E731">
        <v>105</v>
      </c>
    </row>
    <row r="732" spans="1:5" x14ac:dyDescent="0.25">
      <c r="A732" t="s">
        <v>56</v>
      </c>
      <c r="B732">
        <v>2011</v>
      </c>
      <c r="C732" t="s">
        <v>107</v>
      </c>
      <c r="D732" t="s">
        <v>887</v>
      </c>
      <c r="E732">
        <v>59</v>
      </c>
    </row>
    <row r="733" spans="1:5" x14ac:dyDescent="0.25">
      <c r="A733" t="s">
        <v>56</v>
      </c>
      <c r="B733">
        <v>2011</v>
      </c>
      <c r="C733" t="s">
        <v>39</v>
      </c>
      <c r="D733" t="s">
        <v>888</v>
      </c>
      <c r="E733">
        <v>49</v>
      </c>
    </row>
    <row r="734" spans="1:5" x14ac:dyDescent="0.25">
      <c r="A734" t="s">
        <v>56</v>
      </c>
      <c r="B734">
        <v>2011</v>
      </c>
      <c r="C734" t="s">
        <v>103</v>
      </c>
      <c r="D734" t="s">
        <v>889</v>
      </c>
      <c r="E734">
        <v>829</v>
      </c>
    </row>
    <row r="735" spans="1:5" x14ac:dyDescent="0.25">
      <c r="A735" t="s">
        <v>56</v>
      </c>
      <c r="B735">
        <v>2012</v>
      </c>
      <c r="C735" t="s">
        <v>38</v>
      </c>
      <c r="D735" t="s">
        <v>890</v>
      </c>
      <c r="E735">
        <v>19</v>
      </c>
    </row>
    <row r="736" spans="1:5" x14ac:dyDescent="0.25">
      <c r="A736" t="s">
        <v>56</v>
      </c>
      <c r="B736">
        <v>2012</v>
      </c>
      <c r="C736" t="s">
        <v>40</v>
      </c>
      <c r="D736" t="s">
        <v>891</v>
      </c>
      <c r="E736">
        <v>37</v>
      </c>
    </row>
    <row r="737" spans="1:5" x14ac:dyDescent="0.25">
      <c r="A737" t="s">
        <v>56</v>
      </c>
      <c r="B737">
        <v>2012</v>
      </c>
      <c r="C737" t="s">
        <v>102</v>
      </c>
      <c r="D737" t="s">
        <v>892</v>
      </c>
      <c r="E737">
        <v>79</v>
      </c>
    </row>
    <row r="738" spans="1:5" x14ac:dyDescent="0.25">
      <c r="A738" t="s">
        <v>56</v>
      </c>
      <c r="B738">
        <v>2012</v>
      </c>
      <c r="C738" t="s">
        <v>107</v>
      </c>
      <c r="D738" t="s">
        <v>893</v>
      </c>
      <c r="E738">
        <v>71</v>
      </c>
    </row>
    <row r="739" spans="1:5" x14ac:dyDescent="0.25">
      <c r="A739" t="s">
        <v>56</v>
      </c>
      <c r="B739">
        <v>2012</v>
      </c>
      <c r="C739" t="s">
        <v>39</v>
      </c>
      <c r="D739" t="s">
        <v>894</v>
      </c>
      <c r="E739">
        <v>83</v>
      </c>
    </row>
    <row r="740" spans="1:5" x14ac:dyDescent="0.25">
      <c r="A740" t="s">
        <v>56</v>
      </c>
      <c r="B740">
        <v>2012</v>
      </c>
      <c r="C740" t="s">
        <v>103</v>
      </c>
      <c r="D740" t="s">
        <v>895</v>
      </c>
      <c r="E740">
        <v>764</v>
      </c>
    </row>
    <row r="741" spans="1:5" x14ac:dyDescent="0.25">
      <c r="A741" t="s">
        <v>56</v>
      </c>
      <c r="B741">
        <v>2013</v>
      </c>
      <c r="C741" t="s">
        <v>38</v>
      </c>
      <c r="D741" t="s">
        <v>896</v>
      </c>
      <c r="E741">
        <v>30</v>
      </c>
    </row>
    <row r="742" spans="1:5" x14ac:dyDescent="0.25">
      <c r="A742" t="s">
        <v>56</v>
      </c>
      <c r="B742">
        <v>2013</v>
      </c>
      <c r="C742" t="s">
        <v>40</v>
      </c>
      <c r="D742" t="s">
        <v>897</v>
      </c>
      <c r="E742">
        <v>30</v>
      </c>
    </row>
    <row r="743" spans="1:5" x14ac:dyDescent="0.25">
      <c r="A743" t="s">
        <v>56</v>
      </c>
      <c r="B743">
        <v>2013</v>
      </c>
      <c r="C743" t="s">
        <v>102</v>
      </c>
      <c r="D743" t="s">
        <v>898</v>
      </c>
      <c r="E743">
        <v>89</v>
      </c>
    </row>
    <row r="744" spans="1:5" x14ac:dyDescent="0.25">
      <c r="A744" t="s">
        <v>56</v>
      </c>
      <c r="B744">
        <v>2013</v>
      </c>
      <c r="C744" t="s">
        <v>107</v>
      </c>
      <c r="D744" t="s">
        <v>899</v>
      </c>
      <c r="E744">
        <v>87</v>
      </c>
    </row>
    <row r="745" spans="1:5" x14ac:dyDescent="0.25">
      <c r="A745" t="s">
        <v>56</v>
      </c>
      <c r="B745">
        <v>2013</v>
      </c>
      <c r="C745" t="s">
        <v>39</v>
      </c>
      <c r="D745" t="s">
        <v>900</v>
      </c>
      <c r="E745">
        <v>45</v>
      </c>
    </row>
    <row r="746" spans="1:5" x14ac:dyDescent="0.25">
      <c r="A746" t="s">
        <v>56</v>
      </c>
      <c r="B746">
        <v>2013</v>
      </c>
      <c r="C746" t="s">
        <v>103</v>
      </c>
      <c r="D746" t="s">
        <v>901</v>
      </c>
      <c r="E746">
        <v>742</v>
      </c>
    </row>
    <row r="747" spans="1:5" x14ac:dyDescent="0.25">
      <c r="A747" t="s">
        <v>56</v>
      </c>
      <c r="B747">
        <v>2014</v>
      </c>
      <c r="C747" t="s">
        <v>38</v>
      </c>
      <c r="D747" t="s">
        <v>902</v>
      </c>
      <c r="E747">
        <v>29</v>
      </c>
    </row>
    <row r="748" spans="1:5" x14ac:dyDescent="0.25">
      <c r="A748" t="s">
        <v>56</v>
      </c>
      <c r="B748">
        <v>2014</v>
      </c>
      <c r="C748" t="s">
        <v>40</v>
      </c>
      <c r="D748" t="s">
        <v>903</v>
      </c>
      <c r="E748">
        <v>35</v>
      </c>
    </row>
    <row r="749" spans="1:5" x14ac:dyDescent="0.25">
      <c r="A749" t="s">
        <v>56</v>
      </c>
      <c r="B749">
        <v>2014</v>
      </c>
      <c r="C749" t="s">
        <v>102</v>
      </c>
      <c r="D749" t="s">
        <v>904</v>
      </c>
      <c r="E749">
        <v>102</v>
      </c>
    </row>
    <row r="750" spans="1:5" x14ac:dyDescent="0.25">
      <c r="A750" t="s">
        <v>56</v>
      </c>
      <c r="B750">
        <v>2014</v>
      </c>
      <c r="C750" t="s">
        <v>107</v>
      </c>
      <c r="D750" t="s">
        <v>905</v>
      </c>
      <c r="E750">
        <v>88</v>
      </c>
    </row>
    <row r="751" spans="1:5" x14ac:dyDescent="0.25">
      <c r="A751" t="s">
        <v>56</v>
      </c>
      <c r="B751">
        <v>2014</v>
      </c>
      <c r="C751" t="s">
        <v>39</v>
      </c>
      <c r="D751" t="s">
        <v>906</v>
      </c>
      <c r="E751">
        <v>31</v>
      </c>
    </row>
    <row r="752" spans="1:5" x14ac:dyDescent="0.25">
      <c r="A752" t="s">
        <v>56</v>
      </c>
      <c r="B752">
        <v>2014</v>
      </c>
      <c r="C752" t="s">
        <v>103</v>
      </c>
      <c r="D752" t="s">
        <v>907</v>
      </c>
      <c r="E752">
        <v>740</v>
      </c>
    </row>
    <row r="753" spans="1:5" x14ac:dyDescent="0.25">
      <c r="A753" t="s">
        <v>56</v>
      </c>
      <c r="B753">
        <v>2015</v>
      </c>
      <c r="C753" t="s">
        <v>38</v>
      </c>
      <c r="D753" t="s">
        <v>908</v>
      </c>
      <c r="E753">
        <v>16</v>
      </c>
    </row>
    <row r="754" spans="1:5" x14ac:dyDescent="0.25">
      <c r="A754" t="s">
        <v>56</v>
      </c>
      <c r="B754">
        <v>2015</v>
      </c>
      <c r="C754" t="s">
        <v>40</v>
      </c>
      <c r="D754" t="s">
        <v>909</v>
      </c>
      <c r="E754">
        <v>32</v>
      </c>
    </row>
    <row r="755" spans="1:5" x14ac:dyDescent="0.25">
      <c r="A755" t="s">
        <v>56</v>
      </c>
      <c r="B755">
        <v>2015</v>
      </c>
      <c r="C755" t="s">
        <v>102</v>
      </c>
      <c r="D755" t="s">
        <v>910</v>
      </c>
      <c r="E755">
        <v>104</v>
      </c>
    </row>
    <row r="756" spans="1:5" x14ac:dyDescent="0.25">
      <c r="A756" t="s">
        <v>56</v>
      </c>
      <c r="B756">
        <v>2015</v>
      </c>
      <c r="C756" t="s">
        <v>107</v>
      </c>
      <c r="D756" t="s">
        <v>911</v>
      </c>
      <c r="E756">
        <v>82</v>
      </c>
    </row>
    <row r="757" spans="1:5" x14ac:dyDescent="0.25">
      <c r="A757" t="s">
        <v>56</v>
      </c>
      <c r="B757">
        <v>2015</v>
      </c>
      <c r="C757" t="s">
        <v>39</v>
      </c>
      <c r="D757" t="s">
        <v>912</v>
      </c>
      <c r="E757">
        <v>47</v>
      </c>
    </row>
    <row r="758" spans="1:5" x14ac:dyDescent="0.25">
      <c r="A758" t="s">
        <v>56</v>
      </c>
      <c r="B758">
        <v>2015</v>
      </c>
      <c r="C758" t="s">
        <v>103</v>
      </c>
      <c r="D758" t="s">
        <v>913</v>
      </c>
      <c r="E758">
        <v>750</v>
      </c>
    </row>
    <row r="759" spans="1:5" x14ac:dyDescent="0.25">
      <c r="A759" t="s">
        <v>47</v>
      </c>
      <c r="B759">
        <v>2007</v>
      </c>
      <c r="C759" t="s">
        <v>38</v>
      </c>
      <c r="D759" t="s">
        <v>914</v>
      </c>
      <c r="E759">
        <v>8</v>
      </c>
    </row>
    <row r="760" spans="1:5" x14ac:dyDescent="0.25">
      <c r="A760" t="s">
        <v>47</v>
      </c>
      <c r="B760">
        <v>2007</v>
      </c>
      <c r="C760" t="s">
        <v>40</v>
      </c>
      <c r="D760" t="s">
        <v>915</v>
      </c>
      <c r="E760">
        <v>16</v>
      </c>
    </row>
    <row r="761" spans="1:5" x14ac:dyDescent="0.25">
      <c r="A761" t="s">
        <v>47</v>
      </c>
      <c r="B761">
        <v>2007</v>
      </c>
      <c r="C761" t="s">
        <v>102</v>
      </c>
      <c r="D761" t="s">
        <v>916</v>
      </c>
      <c r="E761">
        <v>42</v>
      </c>
    </row>
    <row r="762" spans="1:5" x14ac:dyDescent="0.25">
      <c r="A762" t="s">
        <v>47</v>
      </c>
      <c r="B762">
        <v>2007</v>
      </c>
      <c r="C762" t="s">
        <v>107</v>
      </c>
      <c r="D762" t="s">
        <v>917</v>
      </c>
      <c r="E762">
        <v>32</v>
      </c>
    </row>
    <row r="763" spans="1:5" x14ac:dyDescent="0.25">
      <c r="A763" t="s">
        <v>47</v>
      </c>
      <c r="B763">
        <v>2007</v>
      </c>
      <c r="C763" t="s">
        <v>39</v>
      </c>
      <c r="D763" t="s">
        <v>918</v>
      </c>
      <c r="E763">
        <v>22</v>
      </c>
    </row>
    <row r="764" spans="1:5" x14ac:dyDescent="0.25">
      <c r="A764" t="s">
        <v>47</v>
      </c>
      <c r="B764">
        <v>2007</v>
      </c>
      <c r="C764" t="s">
        <v>103</v>
      </c>
      <c r="D764" t="s">
        <v>919</v>
      </c>
      <c r="E764">
        <v>825</v>
      </c>
    </row>
    <row r="765" spans="1:5" x14ac:dyDescent="0.25">
      <c r="A765" t="s">
        <v>47</v>
      </c>
      <c r="B765">
        <v>2008</v>
      </c>
      <c r="C765" t="s">
        <v>38</v>
      </c>
      <c r="D765" t="s">
        <v>920</v>
      </c>
      <c r="E765">
        <v>6</v>
      </c>
    </row>
    <row r="766" spans="1:5" x14ac:dyDescent="0.25">
      <c r="A766" t="s">
        <v>47</v>
      </c>
      <c r="B766">
        <v>2008</v>
      </c>
      <c r="C766" t="s">
        <v>40</v>
      </c>
      <c r="D766" t="s">
        <v>921</v>
      </c>
      <c r="E766">
        <v>11</v>
      </c>
    </row>
    <row r="767" spans="1:5" x14ac:dyDescent="0.25">
      <c r="A767" t="s">
        <v>47</v>
      </c>
      <c r="B767">
        <v>2008</v>
      </c>
      <c r="C767" t="s">
        <v>102</v>
      </c>
      <c r="D767" t="s">
        <v>922</v>
      </c>
      <c r="E767">
        <v>56</v>
      </c>
    </row>
    <row r="768" spans="1:5" x14ac:dyDescent="0.25">
      <c r="A768" t="s">
        <v>47</v>
      </c>
      <c r="B768">
        <v>2008</v>
      </c>
      <c r="C768" t="s">
        <v>107</v>
      </c>
      <c r="D768" t="s">
        <v>923</v>
      </c>
      <c r="E768">
        <v>12</v>
      </c>
    </row>
    <row r="769" spans="1:5" x14ac:dyDescent="0.25">
      <c r="A769" t="s">
        <v>47</v>
      </c>
      <c r="B769">
        <v>2008</v>
      </c>
      <c r="C769" t="s">
        <v>39</v>
      </c>
      <c r="D769" t="s">
        <v>924</v>
      </c>
      <c r="E769">
        <v>19</v>
      </c>
    </row>
    <row r="770" spans="1:5" x14ac:dyDescent="0.25">
      <c r="A770" t="s">
        <v>47</v>
      </c>
      <c r="B770">
        <v>2008</v>
      </c>
      <c r="C770" t="s">
        <v>103</v>
      </c>
      <c r="D770" t="s">
        <v>925</v>
      </c>
      <c r="E770">
        <v>858</v>
      </c>
    </row>
    <row r="771" spans="1:5" x14ac:dyDescent="0.25">
      <c r="A771" t="s">
        <v>47</v>
      </c>
      <c r="B771">
        <v>2009</v>
      </c>
      <c r="C771" t="s">
        <v>38</v>
      </c>
      <c r="D771" t="s">
        <v>926</v>
      </c>
      <c r="E771">
        <v>10</v>
      </c>
    </row>
    <row r="772" spans="1:5" x14ac:dyDescent="0.25">
      <c r="A772" t="s">
        <v>47</v>
      </c>
      <c r="B772">
        <v>2009</v>
      </c>
      <c r="C772" t="s">
        <v>40</v>
      </c>
      <c r="D772" t="s">
        <v>927</v>
      </c>
      <c r="E772">
        <v>14</v>
      </c>
    </row>
    <row r="773" spans="1:5" x14ac:dyDescent="0.25">
      <c r="A773" t="s">
        <v>47</v>
      </c>
      <c r="B773">
        <v>2009</v>
      </c>
      <c r="C773" t="s">
        <v>102</v>
      </c>
      <c r="D773" t="s">
        <v>928</v>
      </c>
      <c r="E773">
        <v>58</v>
      </c>
    </row>
    <row r="774" spans="1:5" x14ac:dyDescent="0.25">
      <c r="A774" t="s">
        <v>47</v>
      </c>
      <c r="B774">
        <v>2009</v>
      </c>
      <c r="C774" t="s">
        <v>107</v>
      </c>
      <c r="D774" t="s">
        <v>929</v>
      </c>
      <c r="E774">
        <v>32</v>
      </c>
    </row>
    <row r="775" spans="1:5" x14ac:dyDescent="0.25">
      <c r="A775" t="s">
        <v>47</v>
      </c>
      <c r="B775">
        <v>2009</v>
      </c>
      <c r="C775" t="s">
        <v>39</v>
      </c>
      <c r="D775" t="s">
        <v>930</v>
      </c>
      <c r="E775">
        <v>29</v>
      </c>
    </row>
    <row r="776" spans="1:5" x14ac:dyDescent="0.25">
      <c r="A776" t="s">
        <v>47</v>
      </c>
      <c r="B776">
        <v>2009</v>
      </c>
      <c r="C776" t="s">
        <v>103</v>
      </c>
      <c r="D776" t="s">
        <v>931</v>
      </c>
      <c r="E776">
        <v>877</v>
      </c>
    </row>
    <row r="777" spans="1:5" x14ac:dyDescent="0.25">
      <c r="A777" t="s">
        <v>47</v>
      </c>
      <c r="B777">
        <v>2010</v>
      </c>
      <c r="C777" t="s">
        <v>38</v>
      </c>
      <c r="D777" t="s">
        <v>932</v>
      </c>
      <c r="E777">
        <v>1</v>
      </c>
    </row>
    <row r="778" spans="1:5" x14ac:dyDescent="0.25">
      <c r="A778" t="s">
        <v>47</v>
      </c>
      <c r="B778">
        <v>2010</v>
      </c>
      <c r="C778" t="s">
        <v>40</v>
      </c>
      <c r="D778" t="s">
        <v>933</v>
      </c>
      <c r="E778">
        <v>12</v>
      </c>
    </row>
    <row r="779" spans="1:5" x14ac:dyDescent="0.25">
      <c r="A779" t="s">
        <v>47</v>
      </c>
      <c r="B779">
        <v>2010</v>
      </c>
      <c r="C779" t="s">
        <v>102</v>
      </c>
      <c r="D779" t="s">
        <v>934</v>
      </c>
      <c r="E779">
        <v>56</v>
      </c>
    </row>
    <row r="780" spans="1:5" x14ac:dyDescent="0.25">
      <c r="A780" t="s">
        <v>47</v>
      </c>
      <c r="B780">
        <v>2010</v>
      </c>
      <c r="C780" t="s">
        <v>107</v>
      </c>
      <c r="D780" t="s">
        <v>935</v>
      </c>
      <c r="E780">
        <v>35</v>
      </c>
    </row>
    <row r="781" spans="1:5" x14ac:dyDescent="0.25">
      <c r="A781" t="s">
        <v>47</v>
      </c>
      <c r="B781">
        <v>2010</v>
      </c>
      <c r="C781" t="s">
        <v>39</v>
      </c>
      <c r="D781" t="s">
        <v>936</v>
      </c>
      <c r="E781">
        <v>16</v>
      </c>
    </row>
    <row r="782" spans="1:5" x14ac:dyDescent="0.25">
      <c r="A782" t="s">
        <v>47</v>
      </c>
      <c r="B782">
        <v>2010</v>
      </c>
      <c r="C782" t="s">
        <v>103</v>
      </c>
      <c r="D782" t="s">
        <v>937</v>
      </c>
      <c r="E782">
        <v>953</v>
      </c>
    </row>
    <row r="783" spans="1:5" x14ac:dyDescent="0.25">
      <c r="A783" t="s">
        <v>47</v>
      </c>
      <c r="B783">
        <v>2011</v>
      </c>
      <c r="C783" t="s">
        <v>38</v>
      </c>
      <c r="D783" t="s">
        <v>938</v>
      </c>
      <c r="E783">
        <v>9</v>
      </c>
    </row>
    <row r="784" spans="1:5" x14ac:dyDescent="0.25">
      <c r="A784" t="s">
        <v>47</v>
      </c>
      <c r="B784">
        <v>2011</v>
      </c>
      <c r="C784" t="s">
        <v>40</v>
      </c>
      <c r="D784" t="s">
        <v>939</v>
      </c>
      <c r="E784">
        <v>13</v>
      </c>
    </row>
    <row r="785" spans="1:5" x14ac:dyDescent="0.25">
      <c r="A785" t="s">
        <v>47</v>
      </c>
      <c r="B785">
        <v>2011</v>
      </c>
      <c r="C785" t="s">
        <v>102</v>
      </c>
      <c r="D785" t="s">
        <v>940</v>
      </c>
      <c r="E785">
        <v>90</v>
      </c>
    </row>
    <row r="786" spans="1:5" x14ac:dyDescent="0.25">
      <c r="A786" t="s">
        <v>47</v>
      </c>
      <c r="B786">
        <v>2011</v>
      </c>
      <c r="C786" t="s">
        <v>107</v>
      </c>
      <c r="D786" t="s">
        <v>941</v>
      </c>
      <c r="E786">
        <v>28</v>
      </c>
    </row>
    <row r="787" spans="1:5" x14ac:dyDescent="0.25">
      <c r="A787" t="s">
        <v>47</v>
      </c>
      <c r="B787">
        <v>2011</v>
      </c>
      <c r="C787" t="s">
        <v>39</v>
      </c>
      <c r="D787" t="s">
        <v>942</v>
      </c>
      <c r="E787">
        <v>53</v>
      </c>
    </row>
    <row r="788" spans="1:5" x14ac:dyDescent="0.25">
      <c r="A788" t="s">
        <v>47</v>
      </c>
      <c r="B788">
        <v>2011</v>
      </c>
      <c r="C788" t="s">
        <v>103</v>
      </c>
      <c r="D788" t="s">
        <v>943</v>
      </c>
      <c r="E788">
        <v>1019</v>
      </c>
    </row>
    <row r="789" spans="1:5" x14ac:dyDescent="0.25">
      <c r="A789" t="s">
        <v>47</v>
      </c>
      <c r="B789">
        <v>2012</v>
      </c>
      <c r="C789" t="s">
        <v>38</v>
      </c>
      <c r="D789" t="s">
        <v>944</v>
      </c>
      <c r="E789">
        <v>8</v>
      </c>
    </row>
    <row r="790" spans="1:5" x14ac:dyDescent="0.25">
      <c r="A790" t="s">
        <v>47</v>
      </c>
      <c r="B790">
        <v>2012</v>
      </c>
      <c r="C790" t="s">
        <v>40</v>
      </c>
      <c r="D790" t="s">
        <v>945</v>
      </c>
      <c r="E790">
        <v>22</v>
      </c>
    </row>
    <row r="791" spans="1:5" x14ac:dyDescent="0.25">
      <c r="A791" t="s">
        <v>47</v>
      </c>
      <c r="B791">
        <v>2012</v>
      </c>
      <c r="C791" t="s">
        <v>102</v>
      </c>
      <c r="D791" t="s">
        <v>946</v>
      </c>
      <c r="E791">
        <v>99</v>
      </c>
    </row>
    <row r="792" spans="1:5" x14ac:dyDescent="0.25">
      <c r="A792" t="s">
        <v>47</v>
      </c>
      <c r="B792">
        <v>2012</v>
      </c>
      <c r="C792" t="s">
        <v>107</v>
      </c>
      <c r="D792" t="s">
        <v>947</v>
      </c>
      <c r="E792">
        <v>42</v>
      </c>
    </row>
    <row r="793" spans="1:5" x14ac:dyDescent="0.25">
      <c r="A793" t="s">
        <v>47</v>
      </c>
      <c r="B793">
        <v>2012</v>
      </c>
      <c r="C793" t="s">
        <v>39</v>
      </c>
      <c r="D793" t="s">
        <v>948</v>
      </c>
      <c r="E793">
        <v>43</v>
      </c>
    </row>
    <row r="794" spans="1:5" x14ac:dyDescent="0.25">
      <c r="A794" t="s">
        <v>47</v>
      </c>
      <c r="B794">
        <v>2012</v>
      </c>
      <c r="C794" t="s">
        <v>103</v>
      </c>
      <c r="D794" t="s">
        <v>949</v>
      </c>
      <c r="E794">
        <v>938</v>
      </c>
    </row>
    <row r="795" spans="1:5" x14ac:dyDescent="0.25">
      <c r="A795" t="s">
        <v>47</v>
      </c>
      <c r="B795">
        <v>2013</v>
      </c>
      <c r="C795" t="s">
        <v>38</v>
      </c>
      <c r="D795" t="s">
        <v>950</v>
      </c>
      <c r="E795">
        <v>6</v>
      </c>
    </row>
    <row r="796" spans="1:5" x14ac:dyDescent="0.25">
      <c r="A796" t="s">
        <v>47</v>
      </c>
      <c r="B796">
        <v>2013</v>
      </c>
      <c r="C796" t="s">
        <v>40</v>
      </c>
      <c r="D796" t="s">
        <v>951</v>
      </c>
      <c r="E796">
        <v>28</v>
      </c>
    </row>
    <row r="797" spans="1:5" x14ac:dyDescent="0.25">
      <c r="A797" t="s">
        <v>47</v>
      </c>
      <c r="B797">
        <v>2013</v>
      </c>
      <c r="C797" t="s">
        <v>102</v>
      </c>
      <c r="D797" t="s">
        <v>952</v>
      </c>
      <c r="E797">
        <v>90</v>
      </c>
    </row>
    <row r="798" spans="1:5" x14ac:dyDescent="0.25">
      <c r="A798" t="s">
        <v>47</v>
      </c>
      <c r="B798">
        <v>2013</v>
      </c>
      <c r="C798" t="s">
        <v>107</v>
      </c>
      <c r="D798" t="s">
        <v>953</v>
      </c>
      <c r="E798">
        <v>40</v>
      </c>
    </row>
    <row r="799" spans="1:5" x14ac:dyDescent="0.25">
      <c r="A799" t="s">
        <v>47</v>
      </c>
      <c r="B799">
        <v>2013</v>
      </c>
      <c r="C799" t="s">
        <v>39</v>
      </c>
      <c r="D799" t="s">
        <v>954</v>
      </c>
      <c r="E799">
        <v>37</v>
      </c>
    </row>
    <row r="800" spans="1:5" x14ac:dyDescent="0.25">
      <c r="A800" t="s">
        <v>47</v>
      </c>
      <c r="B800">
        <v>2013</v>
      </c>
      <c r="C800" t="s">
        <v>103</v>
      </c>
      <c r="D800" t="s">
        <v>955</v>
      </c>
      <c r="E800">
        <v>922</v>
      </c>
    </row>
    <row r="801" spans="1:5" x14ac:dyDescent="0.25">
      <c r="A801" t="s">
        <v>47</v>
      </c>
      <c r="B801">
        <v>2014</v>
      </c>
      <c r="C801" t="s">
        <v>38</v>
      </c>
      <c r="D801" t="s">
        <v>956</v>
      </c>
      <c r="E801">
        <v>18</v>
      </c>
    </row>
    <row r="802" spans="1:5" x14ac:dyDescent="0.25">
      <c r="A802" t="s">
        <v>47</v>
      </c>
      <c r="B802">
        <v>2014</v>
      </c>
      <c r="C802" t="s">
        <v>40</v>
      </c>
      <c r="D802" t="s">
        <v>957</v>
      </c>
      <c r="E802">
        <v>30</v>
      </c>
    </row>
    <row r="803" spans="1:5" x14ac:dyDescent="0.25">
      <c r="A803" t="s">
        <v>47</v>
      </c>
      <c r="B803">
        <v>2014</v>
      </c>
      <c r="C803" t="s">
        <v>102</v>
      </c>
      <c r="D803" t="s">
        <v>958</v>
      </c>
      <c r="E803">
        <v>69</v>
      </c>
    </row>
    <row r="804" spans="1:5" x14ac:dyDescent="0.25">
      <c r="A804" t="s">
        <v>47</v>
      </c>
      <c r="B804">
        <v>2014</v>
      </c>
      <c r="C804" t="s">
        <v>107</v>
      </c>
      <c r="D804" t="s">
        <v>959</v>
      </c>
      <c r="E804">
        <v>39</v>
      </c>
    </row>
    <row r="805" spans="1:5" x14ac:dyDescent="0.25">
      <c r="A805" t="s">
        <v>47</v>
      </c>
      <c r="B805">
        <v>2014</v>
      </c>
      <c r="C805" t="s">
        <v>39</v>
      </c>
      <c r="D805" t="s">
        <v>960</v>
      </c>
      <c r="E805">
        <v>28</v>
      </c>
    </row>
    <row r="806" spans="1:5" x14ac:dyDescent="0.25">
      <c r="A806" t="s">
        <v>47</v>
      </c>
      <c r="B806">
        <v>2014</v>
      </c>
      <c r="C806" t="s">
        <v>103</v>
      </c>
      <c r="D806" t="s">
        <v>961</v>
      </c>
      <c r="E806">
        <v>946</v>
      </c>
    </row>
    <row r="807" spans="1:5" x14ac:dyDescent="0.25">
      <c r="A807" t="s">
        <v>47</v>
      </c>
      <c r="B807">
        <v>2015</v>
      </c>
      <c r="C807" t="s">
        <v>38</v>
      </c>
      <c r="D807" t="s">
        <v>962</v>
      </c>
      <c r="E807">
        <v>8</v>
      </c>
    </row>
    <row r="808" spans="1:5" x14ac:dyDescent="0.25">
      <c r="A808" t="s">
        <v>47</v>
      </c>
      <c r="B808">
        <v>2015</v>
      </c>
      <c r="C808" t="s">
        <v>40</v>
      </c>
      <c r="D808" t="s">
        <v>963</v>
      </c>
      <c r="E808">
        <v>23</v>
      </c>
    </row>
    <row r="809" spans="1:5" x14ac:dyDescent="0.25">
      <c r="A809" t="s">
        <v>47</v>
      </c>
      <c r="B809">
        <v>2015</v>
      </c>
      <c r="C809" t="s">
        <v>102</v>
      </c>
      <c r="D809" t="s">
        <v>964</v>
      </c>
      <c r="E809">
        <v>88</v>
      </c>
    </row>
    <row r="810" spans="1:5" x14ac:dyDescent="0.25">
      <c r="A810" t="s">
        <v>47</v>
      </c>
      <c r="B810">
        <v>2015</v>
      </c>
      <c r="C810" t="s">
        <v>107</v>
      </c>
      <c r="D810" t="s">
        <v>965</v>
      </c>
      <c r="E810">
        <v>31</v>
      </c>
    </row>
    <row r="811" spans="1:5" x14ac:dyDescent="0.25">
      <c r="A811" t="s">
        <v>47</v>
      </c>
      <c r="B811">
        <v>2015</v>
      </c>
      <c r="C811" t="s">
        <v>39</v>
      </c>
      <c r="D811" t="s">
        <v>966</v>
      </c>
      <c r="E811">
        <v>42</v>
      </c>
    </row>
    <row r="812" spans="1:5" x14ac:dyDescent="0.25">
      <c r="A812" t="s">
        <v>47</v>
      </c>
      <c r="B812">
        <v>2015</v>
      </c>
      <c r="C812" t="s">
        <v>103</v>
      </c>
      <c r="D812" t="s">
        <v>967</v>
      </c>
      <c r="E812">
        <v>930</v>
      </c>
    </row>
    <row r="813" spans="1:5" x14ac:dyDescent="0.25">
      <c r="A813" t="s">
        <v>94</v>
      </c>
      <c r="B813">
        <v>2007</v>
      </c>
      <c r="C813" t="s">
        <v>38</v>
      </c>
      <c r="D813" t="s">
        <v>968</v>
      </c>
      <c r="E813">
        <v>21</v>
      </c>
    </row>
    <row r="814" spans="1:5" x14ac:dyDescent="0.25">
      <c r="A814" t="s">
        <v>94</v>
      </c>
      <c r="B814">
        <v>2007</v>
      </c>
      <c r="C814" t="s">
        <v>40</v>
      </c>
      <c r="D814" t="s">
        <v>969</v>
      </c>
      <c r="E814">
        <v>7</v>
      </c>
    </row>
    <row r="815" spans="1:5" x14ac:dyDescent="0.25">
      <c r="A815" t="s">
        <v>94</v>
      </c>
      <c r="B815">
        <v>2007</v>
      </c>
      <c r="C815" t="s">
        <v>102</v>
      </c>
      <c r="D815" t="s">
        <v>970</v>
      </c>
      <c r="E815">
        <v>45</v>
      </c>
    </row>
    <row r="816" spans="1:5" x14ac:dyDescent="0.25">
      <c r="A816" t="s">
        <v>94</v>
      </c>
      <c r="B816">
        <v>2007</v>
      </c>
      <c r="C816" t="s">
        <v>107</v>
      </c>
      <c r="D816" t="s">
        <v>971</v>
      </c>
      <c r="E816">
        <v>44</v>
      </c>
    </row>
    <row r="817" spans="1:5" x14ac:dyDescent="0.25">
      <c r="A817" t="s">
        <v>94</v>
      </c>
      <c r="B817">
        <v>2007</v>
      </c>
      <c r="C817" t="s">
        <v>39</v>
      </c>
      <c r="D817" t="s">
        <v>972</v>
      </c>
      <c r="E817">
        <v>52</v>
      </c>
    </row>
    <row r="818" spans="1:5" x14ac:dyDescent="0.25">
      <c r="A818" t="s">
        <v>94</v>
      </c>
      <c r="B818">
        <v>2007</v>
      </c>
      <c r="C818" t="s">
        <v>103</v>
      </c>
      <c r="D818" t="s">
        <v>973</v>
      </c>
      <c r="E818">
        <v>400</v>
      </c>
    </row>
    <row r="819" spans="1:5" x14ac:dyDescent="0.25">
      <c r="A819" t="s">
        <v>94</v>
      </c>
      <c r="B819">
        <v>2008</v>
      </c>
      <c r="C819" t="s">
        <v>38</v>
      </c>
      <c r="D819" t="s">
        <v>974</v>
      </c>
      <c r="E819">
        <v>17</v>
      </c>
    </row>
    <row r="820" spans="1:5" x14ac:dyDescent="0.25">
      <c r="A820" t="s">
        <v>94</v>
      </c>
      <c r="B820">
        <v>2008</v>
      </c>
      <c r="C820" t="s">
        <v>40</v>
      </c>
      <c r="D820" t="s">
        <v>975</v>
      </c>
      <c r="E820">
        <v>6</v>
      </c>
    </row>
    <row r="821" spans="1:5" x14ac:dyDescent="0.25">
      <c r="A821" t="s">
        <v>94</v>
      </c>
      <c r="B821">
        <v>2008</v>
      </c>
      <c r="C821" t="s">
        <v>102</v>
      </c>
      <c r="D821" t="s">
        <v>976</v>
      </c>
      <c r="E821">
        <v>43</v>
      </c>
    </row>
    <row r="822" spans="1:5" x14ac:dyDescent="0.25">
      <c r="A822" t="s">
        <v>94</v>
      </c>
      <c r="B822">
        <v>2008</v>
      </c>
      <c r="C822" t="s">
        <v>107</v>
      </c>
      <c r="D822" t="s">
        <v>977</v>
      </c>
      <c r="E822">
        <v>63</v>
      </c>
    </row>
    <row r="823" spans="1:5" x14ac:dyDescent="0.25">
      <c r="A823" t="s">
        <v>94</v>
      </c>
      <c r="B823">
        <v>2008</v>
      </c>
      <c r="C823" t="s">
        <v>39</v>
      </c>
      <c r="D823" t="s">
        <v>978</v>
      </c>
      <c r="E823">
        <v>97</v>
      </c>
    </row>
    <row r="824" spans="1:5" x14ac:dyDescent="0.25">
      <c r="A824" t="s">
        <v>94</v>
      </c>
      <c r="B824">
        <v>2008</v>
      </c>
      <c r="C824" t="s">
        <v>103</v>
      </c>
      <c r="D824" t="s">
        <v>979</v>
      </c>
      <c r="E824">
        <v>352</v>
      </c>
    </row>
    <row r="825" spans="1:5" x14ac:dyDescent="0.25">
      <c r="A825" t="s">
        <v>94</v>
      </c>
      <c r="B825">
        <v>2009</v>
      </c>
      <c r="C825" t="s">
        <v>38</v>
      </c>
      <c r="D825" t="s">
        <v>980</v>
      </c>
      <c r="E825">
        <v>17</v>
      </c>
    </row>
    <row r="826" spans="1:5" x14ac:dyDescent="0.25">
      <c r="A826" t="s">
        <v>94</v>
      </c>
      <c r="B826">
        <v>2009</v>
      </c>
      <c r="C826" t="s">
        <v>40</v>
      </c>
      <c r="D826" t="s">
        <v>981</v>
      </c>
      <c r="E826">
        <v>11</v>
      </c>
    </row>
    <row r="827" spans="1:5" x14ac:dyDescent="0.25">
      <c r="A827" t="s">
        <v>94</v>
      </c>
      <c r="B827">
        <v>2009</v>
      </c>
      <c r="C827" t="s">
        <v>102</v>
      </c>
      <c r="D827" t="s">
        <v>982</v>
      </c>
      <c r="E827">
        <v>44</v>
      </c>
    </row>
    <row r="828" spans="1:5" x14ac:dyDescent="0.25">
      <c r="A828" t="s">
        <v>94</v>
      </c>
      <c r="B828">
        <v>2009</v>
      </c>
      <c r="C828" t="s">
        <v>107</v>
      </c>
      <c r="D828" t="s">
        <v>983</v>
      </c>
      <c r="E828">
        <v>55</v>
      </c>
    </row>
    <row r="829" spans="1:5" x14ac:dyDescent="0.25">
      <c r="A829" t="s">
        <v>94</v>
      </c>
      <c r="B829">
        <v>2009</v>
      </c>
      <c r="C829" t="s">
        <v>39</v>
      </c>
      <c r="D829" t="s">
        <v>984</v>
      </c>
      <c r="E829">
        <v>64</v>
      </c>
    </row>
    <row r="830" spans="1:5" x14ac:dyDescent="0.25">
      <c r="A830" t="s">
        <v>94</v>
      </c>
      <c r="B830">
        <v>2009</v>
      </c>
      <c r="C830" t="s">
        <v>103</v>
      </c>
      <c r="D830" t="s">
        <v>985</v>
      </c>
      <c r="E830">
        <v>411</v>
      </c>
    </row>
    <row r="831" spans="1:5" x14ac:dyDescent="0.25">
      <c r="A831" t="s">
        <v>94</v>
      </c>
      <c r="B831">
        <v>2010</v>
      </c>
      <c r="C831" t="s">
        <v>38</v>
      </c>
      <c r="D831" t="s">
        <v>986</v>
      </c>
      <c r="E831">
        <v>11</v>
      </c>
    </row>
    <row r="832" spans="1:5" x14ac:dyDescent="0.25">
      <c r="A832" t="s">
        <v>94</v>
      </c>
      <c r="B832">
        <v>2010</v>
      </c>
      <c r="C832" t="s">
        <v>40</v>
      </c>
      <c r="D832" t="s">
        <v>987</v>
      </c>
      <c r="E832">
        <v>9</v>
      </c>
    </row>
    <row r="833" spans="1:5" x14ac:dyDescent="0.25">
      <c r="A833" t="s">
        <v>94</v>
      </c>
      <c r="B833">
        <v>2010</v>
      </c>
      <c r="C833" t="s">
        <v>102</v>
      </c>
      <c r="D833" t="s">
        <v>988</v>
      </c>
      <c r="E833">
        <v>51</v>
      </c>
    </row>
    <row r="834" spans="1:5" x14ac:dyDescent="0.25">
      <c r="A834" t="s">
        <v>94</v>
      </c>
      <c r="B834">
        <v>2010</v>
      </c>
      <c r="C834" t="s">
        <v>107</v>
      </c>
      <c r="D834" t="s">
        <v>989</v>
      </c>
      <c r="E834">
        <v>57</v>
      </c>
    </row>
    <row r="835" spans="1:5" x14ac:dyDescent="0.25">
      <c r="A835" t="s">
        <v>94</v>
      </c>
      <c r="B835">
        <v>2010</v>
      </c>
      <c r="C835" t="s">
        <v>39</v>
      </c>
      <c r="D835" t="s">
        <v>990</v>
      </c>
      <c r="E835">
        <v>61</v>
      </c>
    </row>
    <row r="836" spans="1:5" x14ac:dyDescent="0.25">
      <c r="A836" t="s">
        <v>94</v>
      </c>
      <c r="B836">
        <v>2010</v>
      </c>
      <c r="C836" t="s">
        <v>103</v>
      </c>
      <c r="D836" t="s">
        <v>991</v>
      </c>
      <c r="E836">
        <v>414</v>
      </c>
    </row>
    <row r="837" spans="1:5" x14ac:dyDescent="0.25">
      <c r="A837" t="s">
        <v>94</v>
      </c>
      <c r="B837">
        <v>2011</v>
      </c>
      <c r="C837" t="s">
        <v>38</v>
      </c>
      <c r="D837" t="s">
        <v>992</v>
      </c>
      <c r="E837">
        <v>6</v>
      </c>
    </row>
    <row r="838" spans="1:5" x14ac:dyDescent="0.25">
      <c r="A838" t="s">
        <v>94</v>
      </c>
      <c r="B838">
        <v>2011</v>
      </c>
      <c r="C838" t="s">
        <v>40</v>
      </c>
      <c r="D838" t="s">
        <v>993</v>
      </c>
      <c r="E838">
        <v>2</v>
      </c>
    </row>
    <row r="839" spans="1:5" x14ac:dyDescent="0.25">
      <c r="A839" t="s">
        <v>94</v>
      </c>
      <c r="B839">
        <v>2011</v>
      </c>
      <c r="C839" t="s">
        <v>102</v>
      </c>
      <c r="D839" t="s">
        <v>994</v>
      </c>
      <c r="E839">
        <v>56</v>
      </c>
    </row>
    <row r="840" spans="1:5" x14ac:dyDescent="0.25">
      <c r="A840" t="s">
        <v>94</v>
      </c>
      <c r="B840">
        <v>2011</v>
      </c>
      <c r="C840" t="s">
        <v>107</v>
      </c>
      <c r="D840" t="s">
        <v>995</v>
      </c>
      <c r="E840">
        <v>27</v>
      </c>
    </row>
    <row r="841" spans="1:5" x14ac:dyDescent="0.25">
      <c r="A841" t="s">
        <v>94</v>
      </c>
      <c r="B841">
        <v>2011</v>
      </c>
      <c r="C841" t="s">
        <v>39</v>
      </c>
      <c r="D841" t="s">
        <v>996</v>
      </c>
      <c r="E841">
        <v>61</v>
      </c>
    </row>
    <row r="842" spans="1:5" x14ac:dyDescent="0.25">
      <c r="A842" t="s">
        <v>94</v>
      </c>
      <c r="B842">
        <v>2011</v>
      </c>
      <c r="C842" t="s">
        <v>103</v>
      </c>
      <c r="D842" t="s">
        <v>997</v>
      </c>
      <c r="E842">
        <v>420</v>
      </c>
    </row>
    <row r="843" spans="1:5" x14ac:dyDescent="0.25">
      <c r="A843" t="s">
        <v>94</v>
      </c>
      <c r="B843">
        <v>2012</v>
      </c>
      <c r="C843" t="s">
        <v>38</v>
      </c>
      <c r="D843" t="s">
        <v>998</v>
      </c>
      <c r="E843">
        <v>14</v>
      </c>
    </row>
    <row r="844" spans="1:5" x14ac:dyDescent="0.25">
      <c r="A844" t="s">
        <v>94</v>
      </c>
      <c r="B844">
        <v>2012</v>
      </c>
      <c r="C844" t="s">
        <v>40</v>
      </c>
      <c r="D844" t="s">
        <v>999</v>
      </c>
      <c r="E844">
        <v>8</v>
      </c>
    </row>
    <row r="845" spans="1:5" x14ac:dyDescent="0.25">
      <c r="A845" t="s">
        <v>94</v>
      </c>
      <c r="B845">
        <v>2012</v>
      </c>
      <c r="C845" t="s">
        <v>102</v>
      </c>
      <c r="D845" t="s">
        <v>1000</v>
      </c>
      <c r="E845">
        <v>55</v>
      </c>
    </row>
    <row r="846" spans="1:5" x14ac:dyDescent="0.25">
      <c r="A846" t="s">
        <v>94</v>
      </c>
      <c r="B846">
        <v>2012</v>
      </c>
      <c r="C846" t="s">
        <v>107</v>
      </c>
      <c r="D846" t="s">
        <v>1001</v>
      </c>
      <c r="E846">
        <v>49</v>
      </c>
    </row>
    <row r="847" spans="1:5" x14ac:dyDescent="0.25">
      <c r="A847" t="s">
        <v>94</v>
      </c>
      <c r="B847">
        <v>2012</v>
      </c>
      <c r="C847" t="s">
        <v>39</v>
      </c>
      <c r="D847" t="s">
        <v>1002</v>
      </c>
      <c r="E847">
        <v>68</v>
      </c>
    </row>
    <row r="848" spans="1:5" x14ac:dyDescent="0.25">
      <c r="A848" t="s">
        <v>94</v>
      </c>
      <c r="B848">
        <v>2012</v>
      </c>
      <c r="C848" t="s">
        <v>103</v>
      </c>
      <c r="D848" t="s">
        <v>1003</v>
      </c>
      <c r="E848">
        <v>404</v>
      </c>
    </row>
    <row r="849" spans="1:5" x14ac:dyDescent="0.25">
      <c r="A849" t="s">
        <v>94</v>
      </c>
      <c r="B849">
        <v>2013</v>
      </c>
      <c r="C849" t="s">
        <v>38</v>
      </c>
      <c r="D849" t="s">
        <v>1004</v>
      </c>
      <c r="E849">
        <v>27</v>
      </c>
    </row>
    <row r="850" spans="1:5" x14ac:dyDescent="0.25">
      <c r="A850" t="s">
        <v>94</v>
      </c>
      <c r="B850">
        <v>2013</v>
      </c>
      <c r="C850" t="s">
        <v>40</v>
      </c>
      <c r="D850" t="s">
        <v>1005</v>
      </c>
      <c r="E850">
        <v>8</v>
      </c>
    </row>
    <row r="851" spans="1:5" x14ac:dyDescent="0.25">
      <c r="A851" t="s">
        <v>94</v>
      </c>
      <c r="B851">
        <v>2013</v>
      </c>
      <c r="C851" t="s">
        <v>102</v>
      </c>
      <c r="D851" t="s">
        <v>1006</v>
      </c>
      <c r="E851">
        <v>57</v>
      </c>
    </row>
    <row r="852" spans="1:5" x14ac:dyDescent="0.25">
      <c r="A852" t="s">
        <v>94</v>
      </c>
      <c r="B852">
        <v>2013</v>
      </c>
      <c r="C852" t="s">
        <v>107</v>
      </c>
      <c r="D852" t="s">
        <v>1007</v>
      </c>
      <c r="E852">
        <v>63</v>
      </c>
    </row>
    <row r="853" spans="1:5" x14ac:dyDescent="0.25">
      <c r="A853" t="s">
        <v>94</v>
      </c>
      <c r="B853">
        <v>2013</v>
      </c>
      <c r="C853" t="s">
        <v>39</v>
      </c>
      <c r="D853" t="s">
        <v>1008</v>
      </c>
      <c r="E853">
        <v>77</v>
      </c>
    </row>
    <row r="854" spans="1:5" x14ac:dyDescent="0.25">
      <c r="A854" t="s">
        <v>94</v>
      </c>
      <c r="B854">
        <v>2013</v>
      </c>
      <c r="C854" t="s">
        <v>103</v>
      </c>
      <c r="D854" t="s">
        <v>1009</v>
      </c>
      <c r="E854">
        <v>391</v>
      </c>
    </row>
    <row r="855" spans="1:5" x14ac:dyDescent="0.25">
      <c r="A855" t="s">
        <v>94</v>
      </c>
      <c r="B855">
        <v>2014</v>
      </c>
      <c r="C855" t="s">
        <v>38</v>
      </c>
      <c r="D855" t="s">
        <v>1010</v>
      </c>
      <c r="E855">
        <v>19</v>
      </c>
    </row>
    <row r="856" spans="1:5" x14ac:dyDescent="0.25">
      <c r="A856" t="s">
        <v>94</v>
      </c>
      <c r="B856">
        <v>2014</v>
      </c>
      <c r="C856" t="s">
        <v>40</v>
      </c>
      <c r="D856" t="s">
        <v>1011</v>
      </c>
      <c r="E856">
        <v>10</v>
      </c>
    </row>
    <row r="857" spans="1:5" x14ac:dyDescent="0.25">
      <c r="A857" t="s">
        <v>94</v>
      </c>
      <c r="B857">
        <v>2014</v>
      </c>
      <c r="C857" t="s">
        <v>102</v>
      </c>
      <c r="D857" t="s">
        <v>1012</v>
      </c>
      <c r="E857">
        <v>43</v>
      </c>
    </row>
    <row r="858" spans="1:5" x14ac:dyDescent="0.25">
      <c r="A858" t="s">
        <v>94</v>
      </c>
      <c r="B858">
        <v>2014</v>
      </c>
      <c r="C858" t="s">
        <v>107</v>
      </c>
      <c r="D858" t="s">
        <v>1013</v>
      </c>
      <c r="E858">
        <v>61</v>
      </c>
    </row>
    <row r="859" spans="1:5" x14ac:dyDescent="0.25">
      <c r="A859" t="s">
        <v>94</v>
      </c>
      <c r="B859">
        <v>2014</v>
      </c>
      <c r="C859" t="s">
        <v>39</v>
      </c>
      <c r="D859" t="s">
        <v>1014</v>
      </c>
      <c r="E859">
        <v>73</v>
      </c>
    </row>
    <row r="860" spans="1:5" x14ac:dyDescent="0.25">
      <c r="A860" t="s">
        <v>94</v>
      </c>
      <c r="B860">
        <v>2014</v>
      </c>
      <c r="C860" t="s">
        <v>103</v>
      </c>
      <c r="D860" t="s">
        <v>1015</v>
      </c>
      <c r="E860">
        <v>409</v>
      </c>
    </row>
    <row r="861" spans="1:5" x14ac:dyDescent="0.25">
      <c r="A861" t="s">
        <v>94</v>
      </c>
      <c r="B861">
        <v>2015</v>
      </c>
      <c r="C861" t="s">
        <v>38</v>
      </c>
      <c r="D861" t="s">
        <v>1016</v>
      </c>
      <c r="E861">
        <v>20</v>
      </c>
    </row>
    <row r="862" spans="1:5" x14ac:dyDescent="0.25">
      <c r="A862" t="s">
        <v>94</v>
      </c>
      <c r="B862">
        <v>2015</v>
      </c>
      <c r="C862" t="s">
        <v>40</v>
      </c>
      <c r="D862" t="s">
        <v>1017</v>
      </c>
      <c r="E862">
        <v>7</v>
      </c>
    </row>
    <row r="863" spans="1:5" x14ac:dyDescent="0.25">
      <c r="A863" t="s">
        <v>94</v>
      </c>
      <c r="B863">
        <v>2015</v>
      </c>
      <c r="C863" t="s">
        <v>102</v>
      </c>
      <c r="D863" t="s">
        <v>1018</v>
      </c>
      <c r="E863">
        <v>59</v>
      </c>
    </row>
    <row r="864" spans="1:5" x14ac:dyDescent="0.25">
      <c r="A864" t="s">
        <v>94</v>
      </c>
      <c r="B864">
        <v>2015</v>
      </c>
      <c r="C864" t="s">
        <v>107</v>
      </c>
      <c r="D864" t="s">
        <v>1019</v>
      </c>
      <c r="E864">
        <v>56</v>
      </c>
    </row>
    <row r="865" spans="1:5" x14ac:dyDescent="0.25">
      <c r="A865" t="s">
        <v>94</v>
      </c>
      <c r="B865">
        <v>2015</v>
      </c>
      <c r="C865" t="s">
        <v>39</v>
      </c>
      <c r="D865" t="s">
        <v>1020</v>
      </c>
      <c r="E865">
        <v>65</v>
      </c>
    </row>
    <row r="866" spans="1:5" x14ac:dyDescent="0.25">
      <c r="A866" t="s">
        <v>94</v>
      </c>
      <c r="B866">
        <v>2015</v>
      </c>
      <c r="C866" t="s">
        <v>103</v>
      </c>
      <c r="D866" t="s">
        <v>1021</v>
      </c>
      <c r="E866">
        <v>409</v>
      </c>
    </row>
    <row r="867" spans="1:5" x14ac:dyDescent="0.25">
      <c r="A867" t="s">
        <v>95</v>
      </c>
      <c r="B867">
        <v>2007</v>
      </c>
      <c r="C867" t="s">
        <v>38</v>
      </c>
      <c r="D867" t="s">
        <v>1022</v>
      </c>
      <c r="E867">
        <v>11</v>
      </c>
    </row>
    <row r="868" spans="1:5" x14ac:dyDescent="0.25">
      <c r="A868" t="s">
        <v>95</v>
      </c>
      <c r="B868">
        <v>2007</v>
      </c>
      <c r="C868" t="s">
        <v>40</v>
      </c>
      <c r="D868" t="s">
        <v>1023</v>
      </c>
      <c r="E868">
        <v>3</v>
      </c>
    </row>
    <row r="869" spans="1:5" x14ac:dyDescent="0.25">
      <c r="A869" t="s">
        <v>95</v>
      </c>
      <c r="B869">
        <v>2007</v>
      </c>
      <c r="C869" t="s">
        <v>102</v>
      </c>
      <c r="D869" t="s">
        <v>1024</v>
      </c>
      <c r="E869">
        <v>20</v>
      </c>
    </row>
    <row r="870" spans="1:5" x14ac:dyDescent="0.25">
      <c r="A870" t="s">
        <v>95</v>
      </c>
      <c r="B870">
        <v>2007</v>
      </c>
      <c r="C870" t="s">
        <v>107</v>
      </c>
      <c r="D870" t="s">
        <v>1025</v>
      </c>
      <c r="E870">
        <v>25</v>
      </c>
    </row>
    <row r="871" spans="1:5" x14ac:dyDescent="0.25">
      <c r="A871" t="s">
        <v>95</v>
      </c>
      <c r="B871">
        <v>2007</v>
      </c>
      <c r="C871" t="s">
        <v>39</v>
      </c>
      <c r="D871" t="s">
        <v>1026</v>
      </c>
      <c r="E871">
        <v>23</v>
      </c>
    </row>
    <row r="872" spans="1:5" x14ac:dyDescent="0.25">
      <c r="A872" t="s">
        <v>95</v>
      </c>
      <c r="B872">
        <v>2007</v>
      </c>
      <c r="C872" t="s">
        <v>103</v>
      </c>
      <c r="D872" t="s">
        <v>1027</v>
      </c>
      <c r="E872">
        <v>115</v>
      </c>
    </row>
    <row r="873" spans="1:5" x14ac:dyDescent="0.25">
      <c r="A873" t="s">
        <v>95</v>
      </c>
      <c r="B873">
        <v>2008</v>
      </c>
      <c r="C873" t="s">
        <v>38</v>
      </c>
      <c r="D873" t="s">
        <v>1028</v>
      </c>
      <c r="E873">
        <v>10</v>
      </c>
    </row>
    <row r="874" spans="1:5" x14ac:dyDescent="0.25">
      <c r="A874" t="s">
        <v>95</v>
      </c>
      <c r="B874">
        <v>2008</v>
      </c>
      <c r="C874" t="s">
        <v>40</v>
      </c>
      <c r="D874" t="s">
        <v>1029</v>
      </c>
      <c r="E874">
        <v>1</v>
      </c>
    </row>
    <row r="875" spans="1:5" x14ac:dyDescent="0.25">
      <c r="A875" t="s">
        <v>95</v>
      </c>
      <c r="B875">
        <v>2008</v>
      </c>
      <c r="C875" t="s">
        <v>102</v>
      </c>
      <c r="D875" t="s">
        <v>1030</v>
      </c>
      <c r="E875">
        <v>18</v>
      </c>
    </row>
    <row r="876" spans="1:5" x14ac:dyDescent="0.25">
      <c r="A876" t="s">
        <v>95</v>
      </c>
      <c r="B876">
        <v>2008</v>
      </c>
      <c r="C876" t="s">
        <v>107</v>
      </c>
      <c r="D876" t="s">
        <v>1031</v>
      </c>
      <c r="E876">
        <v>21</v>
      </c>
    </row>
    <row r="877" spans="1:5" x14ac:dyDescent="0.25">
      <c r="A877" t="s">
        <v>95</v>
      </c>
      <c r="B877">
        <v>2008</v>
      </c>
      <c r="C877" t="s">
        <v>39</v>
      </c>
      <c r="D877" t="s">
        <v>1032</v>
      </c>
      <c r="E877">
        <v>22</v>
      </c>
    </row>
    <row r="878" spans="1:5" x14ac:dyDescent="0.25">
      <c r="A878" t="s">
        <v>95</v>
      </c>
      <c r="B878">
        <v>2008</v>
      </c>
      <c r="C878" t="s">
        <v>103</v>
      </c>
      <c r="D878" t="s">
        <v>1033</v>
      </c>
      <c r="E878">
        <v>119</v>
      </c>
    </row>
    <row r="879" spans="1:5" x14ac:dyDescent="0.25">
      <c r="A879" t="s">
        <v>95</v>
      </c>
      <c r="B879">
        <v>2009</v>
      </c>
      <c r="C879" t="s">
        <v>38</v>
      </c>
      <c r="D879" t="s">
        <v>1034</v>
      </c>
      <c r="E879">
        <v>6</v>
      </c>
    </row>
    <row r="880" spans="1:5" x14ac:dyDescent="0.25">
      <c r="A880" t="s">
        <v>95</v>
      </c>
      <c r="B880">
        <v>2009</v>
      </c>
      <c r="C880" t="s">
        <v>102</v>
      </c>
      <c r="D880" t="s">
        <v>1035</v>
      </c>
      <c r="E880">
        <v>22</v>
      </c>
    </row>
    <row r="881" spans="1:5" x14ac:dyDescent="0.25">
      <c r="A881" t="s">
        <v>95</v>
      </c>
      <c r="B881">
        <v>2009</v>
      </c>
      <c r="C881" t="s">
        <v>107</v>
      </c>
      <c r="D881" t="s">
        <v>1036</v>
      </c>
      <c r="E881">
        <v>24</v>
      </c>
    </row>
    <row r="882" spans="1:5" x14ac:dyDescent="0.25">
      <c r="A882" t="s">
        <v>95</v>
      </c>
      <c r="B882">
        <v>2009</v>
      </c>
      <c r="C882" t="s">
        <v>39</v>
      </c>
      <c r="D882" t="s">
        <v>1037</v>
      </c>
      <c r="E882">
        <v>44</v>
      </c>
    </row>
    <row r="883" spans="1:5" x14ac:dyDescent="0.25">
      <c r="A883" t="s">
        <v>95</v>
      </c>
      <c r="B883">
        <v>2009</v>
      </c>
      <c r="C883" t="s">
        <v>103</v>
      </c>
      <c r="D883" t="s">
        <v>1038</v>
      </c>
      <c r="E883">
        <v>132</v>
      </c>
    </row>
    <row r="884" spans="1:5" x14ac:dyDescent="0.25">
      <c r="A884" t="s">
        <v>95</v>
      </c>
      <c r="B884">
        <v>2010</v>
      </c>
      <c r="C884" t="s">
        <v>38</v>
      </c>
      <c r="D884" t="s">
        <v>1039</v>
      </c>
      <c r="E884">
        <v>9</v>
      </c>
    </row>
    <row r="885" spans="1:5" x14ac:dyDescent="0.25">
      <c r="A885" t="s">
        <v>95</v>
      </c>
      <c r="B885">
        <v>2010</v>
      </c>
      <c r="C885" t="s">
        <v>102</v>
      </c>
      <c r="D885" t="s">
        <v>1040</v>
      </c>
      <c r="E885">
        <v>24</v>
      </c>
    </row>
    <row r="886" spans="1:5" x14ac:dyDescent="0.25">
      <c r="A886" t="s">
        <v>95</v>
      </c>
      <c r="B886">
        <v>2010</v>
      </c>
      <c r="C886" t="s">
        <v>107</v>
      </c>
      <c r="D886" t="s">
        <v>1041</v>
      </c>
      <c r="E886">
        <v>24</v>
      </c>
    </row>
    <row r="887" spans="1:5" x14ac:dyDescent="0.25">
      <c r="A887" t="s">
        <v>95</v>
      </c>
      <c r="B887">
        <v>2010</v>
      </c>
      <c r="C887" t="s">
        <v>39</v>
      </c>
      <c r="D887" t="s">
        <v>1042</v>
      </c>
      <c r="E887">
        <v>19</v>
      </c>
    </row>
    <row r="888" spans="1:5" x14ac:dyDescent="0.25">
      <c r="A888" t="s">
        <v>95</v>
      </c>
      <c r="B888">
        <v>2010</v>
      </c>
      <c r="C888" t="s">
        <v>103</v>
      </c>
      <c r="D888" t="s">
        <v>1043</v>
      </c>
      <c r="E888">
        <v>142</v>
      </c>
    </row>
    <row r="889" spans="1:5" x14ac:dyDescent="0.25">
      <c r="A889" t="s">
        <v>95</v>
      </c>
      <c r="B889">
        <v>2011</v>
      </c>
      <c r="C889" t="s">
        <v>38</v>
      </c>
      <c r="D889" t="s">
        <v>1044</v>
      </c>
      <c r="E889">
        <v>9</v>
      </c>
    </row>
    <row r="890" spans="1:5" x14ac:dyDescent="0.25">
      <c r="A890" t="s">
        <v>95</v>
      </c>
      <c r="B890">
        <v>2011</v>
      </c>
      <c r="C890" t="s">
        <v>40</v>
      </c>
      <c r="D890" t="s">
        <v>1045</v>
      </c>
      <c r="E890">
        <v>2</v>
      </c>
    </row>
    <row r="891" spans="1:5" x14ac:dyDescent="0.25">
      <c r="A891" t="s">
        <v>95</v>
      </c>
      <c r="B891">
        <v>2011</v>
      </c>
      <c r="C891" t="s">
        <v>102</v>
      </c>
      <c r="D891" t="s">
        <v>1046</v>
      </c>
      <c r="E891">
        <v>24</v>
      </c>
    </row>
    <row r="892" spans="1:5" x14ac:dyDescent="0.25">
      <c r="A892" t="s">
        <v>95</v>
      </c>
      <c r="B892">
        <v>2011</v>
      </c>
      <c r="C892" t="s">
        <v>107</v>
      </c>
      <c r="D892" t="s">
        <v>1047</v>
      </c>
      <c r="E892">
        <v>15</v>
      </c>
    </row>
    <row r="893" spans="1:5" x14ac:dyDescent="0.25">
      <c r="A893" t="s">
        <v>95</v>
      </c>
      <c r="B893">
        <v>2011</v>
      </c>
      <c r="C893" t="s">
        <v>39</v>
      </c>
      <c r="D893" t="s">
        <v>1048</v>
      </c>
      <c r="E893">
        <v>55</v>
      </c>
    </row>
    <row r="894" spans="1:5" x14ac:dyDescent="0.25">
      <c r="A894" t="s">
        <v>95</v>
      </c>
      <c r="B894">
        <v>2011</v>
      </c>
      <c r="C894" t="s">
        <v>103</v>
      </c>
      <c r="D894" t="s">
        <v>1049</v>
      </c>
      <c r="E894">
        <v>143</v>
      </c>
    </row>
    <row r="895" spans="1:5" x14ac:dyDescent="0.25">
      <c r="A895" t="s">
        <v>95</v>
      </c>
      <c r="B895">
        <v>2012</v>
      </c>
      <c r="C895" t="s">
        <v>38</v>
      </c>
      <c r="D895" t="s">
        <v>1050</v>
      </c>
      <c r="E895">
        <v>12</v>
      </c>
    </row>
    <row r="896" spans="1:5" x14ac:dyDescent="0.25">
      <c r="A896" t="s">
        <v>95</v>
      </c>
      <c r="B896">
        <v>2012</v>
      </c>
      <c r="C896" t="s">
        <v>40</v>
      </c>
      <c r="D896" t="s">
        <v>1051</v>
      </c>
      <c r="E896">
        <v>4</v>
      </c>
    </row>
    <row r="897" spans="1:5" x14ac:dyDescent="0.25">
      <c r="A897" t="s">
        <v>95</v>
      </c>
      <c r="B897">
        <v>2012</v>
      </c>
      <c r="C897" t="s">
        <v>102</v>
      </c>
      <c r="D897" t="s">
        <v>1052</v>
      </c>
      <c r="E897">
        <v>16</v>
      </c>
    </row>
    <row r="898" spans="1:5" x14ac:dyDescent="0.25">
      <c r="A898" t="s">
        <v>95</v>
      </c>
      <c r="B898">
        <v>2012</v>
      </c>
      <c r="C898" t="s">
        <v>107</v>
      </c>
      <c r="D898" t="s">
        <v>1053</v>
      </c>
      <c r="E898">
        <v>20</v>
      </c>
    </row>
    <row r="899" spans="1:5" x14ac:dyDescent="0.25">
      <c r="A899" t="s">
        <v>95</v>
      </c>
      <c r="B899">
        <v>2012</v>
      </c>
      <c r="C899" t="s">
        <v>39</v>
      </c>
      <c r="D899" t="s">
        <v>1054</v>
      </c>
      <c r="E899">
        <v>38</v>
      </c>
    </row>
    <row r="900" spans="1:5" x14ac:dyDescent="0.25">
      <c r="A900" t="s">
        <v>95</v>
      </c>
      <c r="B900">
        <v>2012</v>
      </c>
      <c r="C900" t="s">
        <v>103</v>
      </c>
      <c r="D900" t="s">
        <v>1055</v>
      </c>
      <c r="E900">
        <v>141</v>
      </c>
    </row>
    <row r="901" spans="1:5" x14ac:dyDescent="0.25">
      <c r="A901" t="s">
        <v>95</v>
      </c>
      <c r="B901">
        <v>2013</v>
      </c>
      <c r="C901" t="s">
        <v>38</v>
      </c>
      <c r="D901" t="s">
        <v>1056</v>
      </c>
      <c r="E901">
        <v>13</v>
      </c>
    </row>
    <row r="902" spans="1:5" x14ac:dyDescent="0.25">
      <c r="A902" t="s">
        <v>95</v>
      </c>
      <c r="B902">
        <v>2013</v>
      </c>
      <c r="C902" t="s">
        <v>40</v>
      </c>
      <c r="D902" t="s">
        <v>1057</v>
      </c>
      <c r="E902">
        <v>5</v>
      </c>
    </row>
    <row r="903" spans="1:5" x14ac:dyDescent="0.25">
      <c r="A903" t="s">
        <v>95</v>
      </c>
      <c r="B903">
        <v>2013</v>
      </c>
      <c r="C903" t="s">
        <v>102</v>
      </c>
      <c r="D903" t="s">
        <v>1058</v>
      </c>
      <c r="E903">
        <v>19</v>
      </c>
    </row>
    <row r="904" spans="1:5" x14ac:dyDescent="0.25">
      <c r="A904" t="s">
        <v>95</v>
      </c>
      <c r="B904">
        <v>2013</v>
      </c>
      <c r="C904" t="s">
        <v>107</v>
      </c>
      <c r="D904" t="s">
        <v>1059</v>
      </c>
      <c r="E904">
        <v>17</v>
      </c>
    </row>
    <row r="905" spans="1:5" x14ac:dyDescent="0.25">
      <c r="A905" t="s">
        <v>95</v>
      </c>
      <c r="B905">
        <v>2013</v>
      </c>
      <c r="C905" t="s">
        <v>39</v>
      </c>
      <c r="D905" t="s">
        <v>1060</v>
      </c>
      <c r="E905">
        <v>18</v>
      </c>
    </row>
    <row r="906" spans="1:5" x14ac:dyDescent="0.25">
      <c r="A906" t="s">
        <v>95</v>
      </c>
      <c r="B906">
        <v>2013</v>
      </c>
      <c r="C906" t="s">
        <v>103</v>
      </c>
      <c r="D906" t="s">
        <v>1061</v>
      </c>
      <c r="E906">
        <v>135</v>
      </c>
    </row>
    <row r="907" spans="1:5" x14ac:dyDescent="0.25">
      <c r="A907" t="s">
        <v>95</v>
      </c>
      <c r="B907">
        <v>2014</v>
      </c>
      <c r="C907" t="s">
        <v>38</v>
      </c>
      <c r="D907" t="s">
        <v>1062</v>
      </c>
      <c r="E907">
        <v>7</v>
      </c>
    </row>
    <row r="908" spans="1:5" x14ac:dyDescent="0.25">
      <c r="A908" t="s">
        <v>95</v>
      </c>
      <c r="B908">
        <v>2014</v>
      </c>
      <c r="C908" t="s">
        <v>102</v>
      </c>
      <c r="D908" t="s">
        <v>1063</v>
      </c>
      <c r="E908">
        <v>18</v>
      </c>
    </row>
    <row r="909" spans="1:5" x14ac:dyDescent="0.25">
      <c r="A909" t="s">
        <v>95</v>
      </c>
      <c r="B909">
        <v>2014</v>
      </c>
      <c r="C909" t="s">
        <v>107</v>
      </c>
      <c r="D909" t="s">
        <v>1064</v>
      </c>
      <c r="E909">
        <v>19</v>
      </c>
    </row>
    <row r="910" spans="1:5" x14ac:dyDescent="0.25">
      <c r="A910" t="s">
        <v>95</v>
      </c>
      <c r="B910">
        <v>2014</v>
      </c>
      <c r="C910" t="s">
        <v>39</v>
      </c>
      <c r="D910" t="s">
        <v>1065</v>
      </c>
      <c r="E910">
        <v>17</v>
      </c>
    </row>
    <row r="911" spans="1:5" x14ac:dyDescent="0.25">
      <c r="A911" t="s">
        <v>95</v>
      </c>
      <c r="B911">
        <v>2014</v>
      </c>
      <c r="C911" t="s">
        <v>103</v>
      </c>
      <c r="D911" t="s">
        <v>1066</v>
      </c>
      <c r="E911">
        <v>136</v>
      </c>
    </row>
    <row r="912" spans="1:5" x14ac:dyDescent="0.25">
      <c r="A912" t="s">
        <v>95</v>
      </c>
      <c r="B912">
        <v>2015</v>
      </c>
      <c r="C912" t="s">
        <v>38</v>
      </c>
      <c r="D912" t="s">
        <v>1067</v>
      </c>
      <c r="E912">
        <v>8</v>
      </c>
    </row>
    <row r="913" spans="1:5" x14ac:dyDescent="0.25">
      <c r="A913" t="s">
        <v>95</v>
      </c>
      <c r="B913">
        <v>2015</v>
      </c>
      <c r="C913" t="s">
        <v>40</v>
      </c>
      <c r="D913" t="s">
        <v>1068</v>
      </c>
      <c r="E913">
        <v>1</v>
      </c>
    </row>
    <row r="914" spans="1:5" x14ac:dyDescent="0.25">
      <c r="A914" t="s">
        <v>95</v>
      </c>
      <c r="B914">
        <v>2015</v>
      </c>
      <c r="C914" t="s">
        <v>102</v>
      </c>
      <c r="D914" t="s">
        <v>1069</v>
      </c>
      <c r="E914">
        <v>10</v>
      </c>
    </row>
    <row r="915" spans="1:5" x14ac:dyDescent="0.25">
      <c r="A915" t="s">
        <v>95</v>
      </c>
      <c r="B915">
        <v>2015</v>
      </c>
      <c r="C915" t="s">
        <v>107</v>
      </c>
      <c r="D915" t="s">
        <v>1070</v>
      </c>
      <c r="E915">
        <v>19</v>
      </c>
    </row>
    <row r="916" spans="1:5" x14ac:dyDescent="0.25">
      <c r="A916" t="s">
        <v>95</v>
      </c>
      <c r="B916">
        <v>2015</v>
      </c>
      <c r="C916" t="s">
        <v>39</v>
      </c>
      <c r="D916" t="s">
        <v>1071</v>
      </c>
      <c r="E916">
        <v>22</v>
      </c>
    </row>
    <row r="917" spans="1:5" x14ac:dyDescent="0.25">
      <c r="A917" t="s">
        <v>95</v>
      </c>
      <c r="B917">
        <v>2015</v>
      </c>
      <c r="C917" t="s">
        <v>103</v>
      </c>
      <c r="D917" t="s">
        <v>1072</v>
      </c>
      <c r="E917">
        <v>156</v>
      </c>
    </row>
    <row r="918" spans="1:5" x14ac:dyDescent="0.25">
      <c r="A918" t="s">
        <v>96</v>
      </c>
      <c r="B918">
        <v>2007</v>
      </c>
      <c r="C918" t="s">
        <v>38</v>
      </c>
      <c r="D918" t="s">
        <v>1073</v>
      </c>
      <c r="E918">
        <v>42</v>
      </c>
    </row>
    <row r="919" spans="1:5" x14ac:dyDescent="0.25">
      <c r="A919" t="s">
        <v>96</v>
      </c>
      <c r="B919">
        <v>2007</v>
      </c>
      <c r="C919" t="s">
        <v>40</v>
      </c>
      <c r="D919" t="s">
        <v>1074</v>
      </c>
      <c r="E919">
        <v>15</v>
      </c>
    </row>
    <row r="920" spans="1:5" x14ac:dyDescent="0.25">
      <c r="A920" t="s">
        <v>96</v>
      </c>
      <c r="B920">
        <v>2007</v>
      </c>
      <c r="C920" t="s">
        <v>102</v>
      </c>
      <c r="D920" t="s">
        <v>1075</v>
      </c>
      <c r="E920">
        <v>104</v>
      </c>
    </row>
    <row r="921" spans="1:5" x14ac:dyDescent="0.25">
      <c r="A921" t="s">
        <v>96</v>
      </c>
      <c r="B921">
        <v>2007</v>
      </c>
      <c r="C921" t="s">
        <v>107</v>
      </c>
      <c r="D921" t="s">
        <v>1076</v>
      </c>
      <c r="E921">
        <v>148</v>
      </c>
    </row>
    <row r="922" spans="1:5" x14ac:dyDescent="0.25">
      <c r="A922" t="s">
        <v>96</v>
      </c>
      <c r="B922">
        <v>2007</v>
      </c>
      <c r="C922" t="s">
        <v>39</v>
      </c>
      <c r="D922" t="s">
        <v>1077</v>
      </c>
      <c r="E922">
        <v>129</v>
      </c>
    </row>
    <row r="923" spans="1:5" x14ac:dyDescent="0.25">
      <c r="A923" t="s">
        <v>96</v>
      </c>
      <c r="B923">
        <v>2007</v>
      </c>
      <c r="C923" t="s">
        <v>103</v>
      </c>
      <c r="D923" t="s">
        <v>1078</v>
      </c>
      <c r="E923">
        <v>1097</v>
      </c>
    </row>
    <row r="924" spans="1:5" x14ac:dyDescent="0.25">
      <c r="A924" t="s">
        <v>96</v>
      </c>
      <c r="B924">
        <v>2008</v>
      </c>
      <c r="C924" t="s">
        <v>38</v>
      </c>
      <c r="D924" t="s">
        <v>1079</v>
      </c>
      <c r="E924">
        <v>44</v>
      </c>
    </row>
    <row r="925" spans="1:5" x14ac:dyDescent="0.25">
      <c r="A925" t="s">
        <v>96</v>
      </c>
      <c r="B925">
        <v>2008</v>
      </c>
      <c r="C925" t="s">
        <v>40</v>
      </c>
      <c r="D925" t="s">
        <v>1080</v>
      </c>
      <c r="E925">
        <v>14</v>
      </c>
    </row>
    <row r="926" spans="1:5" x14ac:dyDescent="0.25">
      <c r="A926" t="s">
        <v>96</v>
      </c>
      <c r="B926">
        <v>2008</v>
      </c>
      <c r="C926" t="s">
        <v>102</v>
      </c>
      <c r="D926" t="s">
        <v>1081</v>
      </c>
      <c r="E926">
        <v>124</v>
      </c>
    </row>
    <row r="927" spans="1:5" x14ac:dyDescent="0.25">
      <c r="A927" t="s">
        <v>96</v>
      </c>
      <c r="B927">
        <v>2008</v>
      </c>
      <c r="C927" t="s">
        <v>107</v>
      </c>
      <c r="D927" t="s">
        <v>1082</v>
      </c>
      <c r="E927">
        <v>151</v>
      </c>
    </row>
    <row r="928" spans="1:5" x14ac:dyDescent="0.25">
      <c r="A928" t="s">
        <v>96</v>
      </c>
      <c r="B928">
        <v>2008</v>
      </c>
      <c r="C928" t="s">
        <v>39</v>
      </c>
      <c r="D928" t="s">
        <v>1083</v>
      </c>
      <c r="E928">
        <v>189</v>
      </c>
    </row>
    <row r="929" spans="1:5" x14ac:dyDescent="0.25">
      <c r="A929" t="s">
        <v>96</v>
      </c>
      <c r="B929">
        <v>2008</v>
      </c>
      <c r="C929" t="s">
        <v>103</v>
      </c>
      <c r="D929" t="s">
        <v>1084</v>
      </c>
      <c r="E929">
        <v>1063</v>
      </c>
    </row>
    <row r="930" spans="1:5" x14ac:dyDescent="0.25">
      <c r="A930" t="s">
        <v>96</v>
      </c>
      <c r="B930">
        <v>2009</v>
      </c>
      <c r="C930" t="s">
        <v>38</v>
      </c>
      <c r="D930" t="s">
        <v>1085</v>
      </c>
      <c r="E930">
        <v>68</v>
      </c>
    </row>
    <row r="931" spans="1:5" x14ac:dyDescent="0.25">
      <c r="A931" t="s">
        <v>96</v>
      </c>
      <c r="B931">
        <v>2009</v>
      </c>
      <c r="C931" t="s">
        <v>40</v>
      </c>
      <c r="D931" t="s">
        <v>1086</v>
      </c>
      <c r="E931">
        <v>12</v>
      </c>
    </row>
    <row r="932" spans="1:5" x14ac:dyDescent="0.25">
      <c r="A932" t="s">
        <v>96</v>
      </c>
      <c r="B932">
        <v>2009</v>
      </c>
      <c r="C932" t="s">
        <v>102</v>
      </c>
      <c r="D932" t="s">
        <v>1087</v>
      </c>
      <c r="E932">
        <v>157</v>
      </c>
    </row>
    <row r="933" spans="1:5" x14ac:dyDescent="0.25">
      <c r="A933" t="s">
        <v>96</v>
      </c>
      <c r="B933">
        <v>2009</v>
      </c>
      <c r="C933" t="s">
        <v>107</v>
      </c>
      <c r="D933" t="s">
        <v>1088</v>
      </c>
      <c r="E933">
        <v>147</v>
      </c>
    </row>
    <row r="934" spans="1:5" x14ac:dyDescent="0.25">
      <c r="A934" t="s">
        <v>96</v>
      </c>
      <c r="B934">
        <v>2009</v>
      </c>
      <c r="C934" t="s">
        <v>39</v>
      </c>
      <c r="D934" t="s">
        <v>1089</v>
      </c>
      <c r="E934">
        <v>347</v>
      </c>
    </row>
    <row r="935" spans="1:5" x14ac:dyDescent="0.25">
      <c r="A935" t="s">
        <v>96</v>
      </c>
      <c r="B935">
        <v>2009</v>
      </c>
      <c r="C935" t="s">
        <v>103</v>
      </c>
      <c r="D935" t="s">
        <v>1090</v>
      </c>
      <c r="E935">
        <v>1327</v>
      </c>
    </row>
    <row r="936" spans="1:5" x14ac:dyDescent="0.25">
      <c r="A936" t="s">
        <v>96</v>
      </c>
      <c r="B936">
        <v>2010</v>
      </c>
      <c r="C936" t="s">
        <v>38</v>
      </c>
      <c r="D936" t="s">
        <v>1091</v>
      </c>
      <c r="E936">
        <v>54</v>
      </c>
    </row>
    <row r="937" spans="1:5" x14ac:dyDescent="0.25">
      <c r="A937" t="s">
        <v>96</v>
      </c>
      <c r="B937">
        <v>2010</v>
      </c>
      <c r="C937" t="s">
        <v>40</v>
      </c>
      <c r="D937" t="s">
        <v>1092</v>
      </c>
      <c r="E937">
        <v>21</v>
      </c>
    </row>
    <row r="938" spans="1:5" x14ac:dyDescent="0.25">
      <c r="A938" t="s">
        <v>96</v>
      </c>
      <c r="B938">
        <v>2010</v>
      </c>
      <c r="C938" t="s">
        <v>102</v>
      </c>
      <c r="D938" t="s">
        <v>1093</v>
      </c>
      <c r="E938">
        <v>128</v>
      </c>
    </row>
    <row r="939" spans="1:5" x14ac:dyDescent="0.25">
      <c r="A939" t="s">
        <v>96</v>
      </c>
      <c r="B939">
        <v>2010</v>
      </c>
      <c r="C939" t="s">
        <v>107</v>
      </c>
      <c r="D939" t="s">
        <v>1094</v>
      </c>
      <c r="E939">
        <v>168</v>
      </c>
    </row>
    <row r="940" spans="1:5" x14ac:dyDescent="0.25">
      <c r="A940" t="s">
        <v>96</v>
      </c>
      <c r="B940">
        <v>2010</v>
      </c>
      <c r="C940" t="s">
        <v>39</v>
      </c>
      <c r="D940" t="s">
        <v>1095</v>
      </c>
      <c r="E940">
        <v>250</v>
      </c>
    </row>
    <row r="941" spans="1:5" x14ac:dyDescent="0.25">
      <c r="A941" t="s">
        <v>96</v>
      </c>
      <c r="B941">
        <v>2010</v>
      </c>
      <c r="C941" t="s">
        <v>103</v>
      </c>
      <c r="D941" t="s">
        <v>1096</v>
      </c>
      <c r="E941">
        <v>1287</v>
      </c>
    </row>
    <row r="942" spans="1:5" x14ac:dyDescent="0.25">
      <c r="A942" t="s">
        <v>96</v>
      </c>
      <c r="B942">
        <v>2011</v>
      </c>
      <c r="C942" t="s">
        <v>38</v>
      </c>
      <c r="D942" t="s">
        <v>1097</v>
      </c>
      <c r="E942">
        <v>28</v>
      </c>
    </row>
    <row r="943" spans="1:5" x14ac:dyDescent="0.25">
      <c r="A943" t="s">
        <v>96</v>
      </c>
      <c r="B943">
        <v>2011</v>
      </c>
      <c r="C943" t="s">
        <v>40</v>
      </c>
      <c r="D943" t="s">
        <v>1098</v>
      </c>
      <c r="E943">
        <v>15</v>
      </c>
    </row>
    <row r="944" spans="1:5" x14ac:dyDescent="0.25">
      <c r="A944" t="s">
        <v>96</v>
      </c>
      <c r="B944">
        <v>2011</v>
      </c>
      <c r="C944" t="s">
        <v>102</v>
      </c>
      <c r="D944" t="s">
        <v>1099</v>
      </c>
      <c r="E944">
        <v>150</v>
      </c>
    </row>
    <row r="945" spans="1:5" x14ac:dyDescent="0.25">
      <c r="A945" t="s">
        <v>96</v>
      </c>
      <c r="B945">
        <v>2011</v>
      </c>
      <c r="C945" t="s">
        <v>107</v>
      </c>
      <c r="D945" t="s">
        <v>1100</v>
      </c>
      <c r="E945">
        <v>98</v>
      </c>
    </row>
    <row r="946" spans="1:5" x14ac:dyDescent="0.25">
      <c r="A946" t="s">
        <v>96</v>
      </c>
      <c r="B946">
        <v>2011</v>
      </c>
      <c r="C946" t="s">
        <v>39</v>
      </c>
      <c r="D946" t="s">
        <v>1101</v>
      </c>
      <c r="E946">
        <v>220</v>
      </c>
    </row>
    <row r="947" spans="1:5" x14ac:dyDescent="0.25">
      <c r="A947" t="s">
        <v>96</v>
      </c>
      <c r="B947">
        <v>2011</v>
      </c>
      <c r="C947" t="s">
        <v>103</v>
      </c>
      <c r="D947" t="s">
        <v>1102</v>
      </c>
      <c r="E947">
        <v>1297</v>
      </c>
    </row>
    <row r="948" spans="1:5" x14ac:dyDescent="0.25">
      <c r="A948" t="s">
        <v>96</v>
      </c>
      <c r="B948">
        <v>2012</v>
      </c>
      <c r="C948" t="s">
        <v>38</v>
      </c>
      <c r="D948" t="s">
        <v>1103</v>
      </c>
      <c r="E948">
        <v>57</v>
      </c>
    </row>
    <row r="949" spans="1:5" x14ac:dyDescent="0.25">
      <c r="A949" t="s">
        <v>96</v>
      </c>
      <c r="B949">
        <v>2012</v>
      </c>
      <c r="C949" t="s">
        <v>40</v>
      </c>
      <c r="D949" t="s">
        <v>1104</v>
      </c>
      <c r="E949">
        <v>9</v>
      </c>
    </row>
    <row r="950" spans="1:5" x14ac:dyDescent="0.25">
      <c r="A950" t="s">
        <v>96</v>
      </c>
      <c r="B950">
        <v>2012</v>
      </c>
      <c r="C950" t="s">
        <v>102</v>
      </c>
      <c r="D950" t="s">
        <v>1105</v>
      </c>
      <c r="E950">
        <v>113</v>
      </c>
    </row>
    <row r="951" spans="1:5" x14ac:dyDescent="0.25">
      <c r="A951" t="s">
        <v>96</v>
      </c>
      <c r="B951">
        <v>2012</v>
      </c>
      <c r="C951" t="s">
        <v>107</v>
      </c>
      <c r="D951" t="s">
        <v>1106</v>
      </c>
      <c r="E951">
        <v>143</v>
      </c>
    </row>
    <row r="952" spans="1:5" x14ac:dyDescent="0.25">
      <c r="A952" t="s">
        <v>96</v>
      </c>
      <c r="B952">
        <v>2012</v>
      </c>
      <c r="C952" t="s">
        <v>39</v>
      </c>
      <c r="D952" t="s">
        <v>1107</v>
      </c>
      <c r="E952">
        <v>201</v>
      </c>
    </row>
    <row r="953" spans="1:5" x14ac:dyDescent="0.25">
      <c r="A953" t="s">
        <v>96</v>
      </c>
      <c r="B953">
        <v>2012</v>
      </c>
      <c r="C953" t="s">
        <v>103</v>
      </c>
      <c r="D953" t="s">
        <v>1108</v>
      </c>
      <c r="E953">
        <v>1271</v>
      </c>
    </row>
    <row r="954" spans="1:5" x14ac:dyDescent="0.25">
      <c r="A954" t="s">
        <v>96</v>
      </c>
      <c r="B954">
        <v>2013</v>
      </c>
      <c r="C954" t="s">
        <v>38</v>
      </c>
      <c r="D954" t="s">
        <v>1109</v>
      </c>
      <c r="E954">
        <v>79</v>
      </c>
    </row>
    <row r="955" spans="1:5" x14ac:dyDescent="0.25">
      <c r="A955" t="s">
        <v>96</v>
      </c>
      <c r="B955">
        <v>2013</v>
      </c>
      <c r="C955" t="s">
        <v>40</v>
      </c>
      <c r="D955" t="s">
        <v>1110</v>
      </c>
      <c r="E955">
        <v>35</v>
      </c>
    </row>
    <row r="956" spans="1:5" x14ac:dyDescent="0.25">
      <c r="A956" t="s">
        <v>96</v>
      </c>
      <c r="B956">
        <v>2013</v>
      </c>
      <c r="C956" t="s">
        <v>102</v>
      </c>
      <c r="D956" t="s">
        <v>1111</v>
      </c>
      <c r="E956">
        <v>148</v>
      </c>
    </row>
    <row r="957" spans="1:5" x14ac:dyDescent="0.25">
      <c r="A957" t="s">
        <v>96</v>
      </c>
      <c r="B957">
        <v>2013</v>
      </c>
      <c r="C957" t="s">
        <v>107</v>
      </c>
      <c r="D957" t="s">
        <v>1112</v>
      </c>
      <c r="E957">
        <v>193</v>
      </c>
    </row>
    <row r="958" spans="1:5" x14ac:dyDescent="0.25">
      <c r="A958" t="s">
        <v>96</v>
      </c>
      <c r="B958">
        <v>2013</v>
      </c>
      <c r="C958" t="s">
        <v>39</v>
      </c>
      <c r="D958" t="s">
        <v>1113</v>
      </c>
      <c r="E958">
        <v>230</v>
      </c>
    </row>
    <row r="959" spans="1:5" x14ac:dyDescent="0.25">
      <c r="A959" t="s">
        <v>96</v>
      </c>
      <c r="B959">
        <v>2013</v>
      </c>
      <c r="C959" t="s">
        <v>103</v>
      </c>
      <c r="D959" t="s">
        <v>1114</v>
      </c>
      <c r="E959">
        <v>1198</v>
      </c>
    </row>
    <row r="960" spans="1:5" x14ac:dyDescent="0.25">
      <c r="A960" t="s">
        <v>96</v>
      </c>
      <c r="B960">
        <v>2014</v>
      </c>
      <c r="C960" t="s">
        <v>38</v>
      </c>
      <c r="D960" t="s">
        <v>1115</v>
      </c>
      <c r="E960">
        <v>92</v>
      </c>
    </row>
    <row r="961" spans="1:5" x14ac:dyDescent="0.25">
      <c r="A961" t="s">
        <v>96</v>
      </c>
      <c r="B961">
        <v>2014</v>
      </c>
      <c r="C961" t="s">
        <v>40</v>
      </c>
      <c r="D961" t="s">
        <v>1116</v>
      </c>
      <c r="E961">
        <v>30</v>
      </c>
    </row>
    <row r="962" spans="1:5" x14ac:dyDescent="0.25">
      <c r="A962" t="s">
        <v>96</v>
      </c>
      <c r="B962">
        <v>2014</v>
      </c>
      <c r="C962" t="s">
        <v>102</v>
      </c>
      <c r="D962" t="s">
        <v>1117</v>
      </c>
      <c r="E962">
        <v>155</v>
      </c>
    </row>
    <row r="963" spans="1:5" x14ac:dyDescent="0.25">
      <c r="A963" t="s">
        <v>96</v>
      </c>
      <c r="B963">
        <v>2014</v>
      </c>
      <c r="C963" t="s">
        <v>107</v>
      </c>
      <c r="D963" t="s">
        <v>1118</v>
      </c>
      <c r="E963">
        <v>181</v>
      </c>
    </row>
    <row r="964" spans="1:5" x14ac:dyDescent="0.25">
      <c r="A964" t="s">
        <v>96</v>
      </c>
      <c r="B964">
        <v>2014</v>
      </c>
      <c r="C964" t="s">
        <v>39</v>
      </c>
      <c r="D964" t="s">
        <v>1119</v>
      </c>
      <c r="E964">
        <v>212</v>
      </c>
    </row>
    <row r="965" spans="1:5" x14ac:dyDescent="0.25">
      <c r="A965" t="s">
        <v>96</v>
      </c>
      <c r="B965">
        <v>2014</v>
      </c>
      <c r="C965" t="s">
        <v>103</v>
      </c>
      <c r="D965" t="s">
        <v>1120</v>
      </c>
      <c r="E965">
        <v>1178</v>
      </c>
    </row>
    <row r="966" spans="1:5" x14ac:dyDescent="0.25">
      <c r="A966" t="s">
        <v>96</v>
      </c>
      <c r="B966">
        <v>2015</v>
      </c>
      <c r="C966" t="s">
        <v>38</v>
      </c>
      <c r="D966" t="s">
        <v>1121</v>
      </c>
      <c r="E966">
        <v>79</v>
      </c>
    </row>
    <row r="967" spans="1:5" x14ac:dyDescent="0.25">
      <c r="A967" t="s">
        <v>96</v>
      </c>
      <c r="B967">
        <v>2015</v>
      </c>
      <c r="C967" t="s">
        <v>40</v>
      </c>
      <c r="D967" t="s">
        <v>1122</v>
      </c>
      <c r="E967">
        <v>40</v>
      </c>
    </row>
    <row r="968" spans="1:5" x14ac:dyDescent="0.25">
      <c r="A968" t="s">
        <v>96</v>
      </c>
      <c r="B968">
        <v>2015</v>
      </c>
      <c r="C968" t="s">
        <v>102</v>
      </c>
      <c r="D968" t="s">
        <v>1123</v>
      </c>
      <c r="E968">
        <v>181</v>
      </c>
    </row>
    <row r="969" spans="1:5" x14ac:dyDescent="0.25">
      <c r="A969" t="s">
        <v>96</v>
      </c>
      <c r="B969">
        <v>2015</v>
      </c>
      <c r="C969" t="s">
        <v>107</v>
      </c>
      <c r="D969" t="s">
        <v>1124</v>
      </c>
      <c r="E969">
        <v>166</v>
      </c>
    </row>
    <row r="970" spans="1:5" x14ac:dyDescent="0.25">
      <c r="A970" t="s">
        <v>96</v>
      </c>
      <c r="B970">
        <v>2015</v>
      </c>
      <c r="C970" t="s">
        <v>39</v>
      </c>
      <c r="D970" t="s">
        <v>1125</v>
      </c>
      <c r="E970">
        <v>209</v>
      </c>
    </row>
    <row r="971" spans="1:5" x14ac:dyDescent="0.25">
      <c r="A971" t="s">
        <v>96</v>
      </c>
      <c r="B971">
        <v>2015</v>
      </c>
      <c r="C971" t="s">
        <v>103</v>
      </c>
      <c r="D971" t="s">
        <v>1126</v>
      </c>
      <c r="E971">
        <v>1135</v>
      </c>
    </row>
    <row r="972" spans="1:5" x14ac:dyDescent="0.25">
      <c r="A972" t="s">
        <v>97</v>
      </c>
      <c r="B972">
        <v>2007</v>
      </c>
      <c r="C972" t="s">
        <v>38</v>
      </c>
      <c r="D972" t="s">
        <v>1127</v>
      </c>
      <c r="E972">
        <v>39</v>
      </c>
    </row>
    <row r="973" spans="1:5" x14ac:dyDescent="0.25">
      <c r="A973" t="s">
        <v>97</v>
      </c>
      <c r="B973">
        <v>2007</v>
      </c>
      <c r="C973" t="s">
        <v>40</v>
      </c>
      <c r="D973" t="s">
        <v>1128</v>
      </c>
      <c r="E973">
        <v>15</v>
      </c>
    </row>
    <row r="974" spans="1:5" x14ac:dyDescent="0.25">
      <c r="A974" t="s">
        <v>97</v>
      </c>
      <c r="B974">
        <v>2007</v>
      </c>
      <c r="C974" t="s">
        <v>102</v>
      </c>
      <c r="D974" t="s">
        <v>1129</v>
      </c>
      <c r="E974">
        <v>78</v>
      </c>
    </row>
    <row r="975" spans="1:5" x14ac:dyDescent="0.25">
      <c r="A975" t="s">
        <v>97</v>
      </c>
      <c r="B975">
        <v>2007</v>
      </c>
      <c r="C975" t="s">
        <v>107</v>
      </c>
      <c r="D975" t="s">
        <v>1130</v>
      </c>
      <c r="E975">
        <v>81</v>
      </c>
    </row>
    <row r="976" spans="1:5" x14ac:dyDescent="0.25">
      <c r="A976" t="s">
        <v>97</v>
      </c>
      <c r="B976">
        <v>2007</v>
      </c>
      <c r="C976" t="s">
        <v>39</v>
      </c>
      <c r="D976" t="s">
        <v>1131</v>
      </c>
      <c r="E976">
        <v>84</v>
      </c>
    </row>
    <row r="977" spans="1:5" x14ac:dyDescent="0.25">
      <c r="A977" t="s">
        <v>97</v>
      </c>
      <c r="B977">
        <v>2007</v>
      </c>
      <c r="C977" t="s">
        <v>103</v>
      </c>
      <c r="D977" t="s">
        <v>1132</v>
      </c>
      <c r="E977">
        <v>754</v>
      </c>
    </row>
    <row r="978" spans="1:5" x14ac:dyDescent="0.25">
      <c r="A978" t="s">
        <v>97</v>
      </c>
      <c r="B978">
        <v>2008</v>
      </c>
      <c r="C978" t="s">
        <v>38</v>
      </c>
      <c r="D978" t="s">
        <v>1133</v>
      </c>
      <c r="E978">
        <v>42</v>
      </c>
    </row>
    <row r="979" spans="1:5" x14ac:dyDescent="0.25">
      <c r="A979" t="s">
        <v>97</v>
      </c>
      <c r="B979">
        <v>2008</v>
      </c>
      <c r="C979" t="s">
        <v>40</v>
      </c>
      <c r="D979" t="s">
        <v>1134</v>
      </c>
      <c r="E979">
        <v>21</v>
      </c>
    </row>
    <row r="980" spans="1:5" x14ac:dyDescent="0.25">
      <c r="A980" t="s">
        <v>97</v>
      </c>
      <c r="B980">
        <v>2008</v>
      </c>
      <c r="C980" t="s">
        <v>102</v>
      </c>
      <c r="D980" t="s">
        <v>1135</v>
      </c>
      <c r="E980">
        <v>75</v>
      </c>
    </row>
    <row r="981" spans="1:5" x14ac:dyDescent="0.25">
      <c r="A981" t="s">
        <v>97</v>
      </c>
      <c r="B981">
        <v>2008</v>
      </c>
      <c r="C981" t="s">
        <v>107</v>
      </c>
      <c r="D981" t="s">
        <v>1136</v>
      </c>
      <c r="E981">
        <v>128</v>
      </c>
    </row>
    <row r="982" spans="1:5" x14ac:dyDescent="0.25">
      <c r="A982" t="s">
        <v>97</v>
      </c>
      <c r="B982">
        <v>2008</v>
      </c>
      <c r="C982" t="s">
        <v>39</v>
      </c>
      <c r="D982" t="s">
        <v>1137</v>
      </c>
      <c r="E982">
        <v>152</v>
      </c>
    </row>
    <row r="983" spans="1:5" x14ac:dyDescent="0.25">
      <c r="A983" t="s">
        <v>97</v>
      </c>
      <c r="B983">
        <v>2008</v>
      </c>
      <c r="C983" t="s">
        <v>103</v>
      </c>
      <c r="D983" t="s">
        <v>1138</v>
      </c>
      <c r="E983">
        <v>701</v>
      </c>
    </row>
    <row r="984" spans="1:5" x14ac:dyDescent="0.25">
      <c r="A984" t="s">
        <v>97</v>
      </c>
      <c r="B984">
        <v>2009</v>
      </c>
      <c r="C984" t="s">
        <v>38</v>
      </c>
      <c r="D984" t="s">
        <v>1139</v>
      </c>
      <c r="E984">
        <v>56</v>
      </c>
    </row>
    <row r="985" spans="1:5" x14ac:dyDescent="0.25">
      <c r="A985" t="s">
        <v>97</v>
      </c>
      <c r="B985">
        <v>2009</v>
      </c>
      <c r="C985" t="s">
        <v>40</v>
      </c>
      <c r="D985" t="s">
        <v>1140</v>
      </c>
      <c r="E985">
        <v>23</v>
      </c>
    </row>
    <row r="986" spans="1:5" x14ac:dyDescent="0.25">
      <c r="A986" t="s">
        <v>97</v>
      </c>
      <c r="B986">
        <v>2009</v>
      </c>
      <c r="C986" t="s">
        <v>102</v>
      </c>
      <c r="D986" t="s">
        <v>1141</v>
      </c>
      <c r="E986">
        <v>99</v>
      </c>
    </row>
    <row r="987" spans="1:5" x14ac:dyDescent="0.25">
      <c r="A987" t="s">
        <v>97</v>
      </c>
      <c r="B987">
        <v>2009</v>
      </c>
      <c r="C987" t="s">
        <v>107</v>
      </c>
      <c r="D987" t="s">
        <v>1142</v>
      </c>
      <c r="E987">
        <v>108</v>
      </c>
    </row>
    <row r="988" spans="1:5" x14ac:dyDescent="0.25">
      <c r="A988" t="s">
        <v>97</v>
      </c>
      <c r="B988">
        <v>2009</v>
      </c>
      <c r="C988" t="s">
        <v>39</v>
      </c>
      <c r="D988" t="s">
        <v>1143</v>
      </c>
      <c r="E988">
        <v>191</v>
      </c>
    </row>
    <row r="989" spans="1:5" x14ac:dyDescent="0.25">
      <c r="A989" t="s">
        <v>97</v>
      </c>
      <c r="B989">
        <v>2009</v>
      </c>
      <c r="C989" t="s">
        <v>103</v>
      </c>
      <c r="D989" t="s">
        <v>1144</v>
      </c>
      <c r="E989">
        <v>890</v>
      </c>
    </row>
    <row r="990" spans="1:5" x14ac:dyDescent="0.25">
      <c r="A990" t="s">
        <v>97</v>
      </c>
      <c r="B990">
        <v>2010</v>
      </c>
      <c r="C990" t="s">
        <v>38</v>
      </c>
      <c r="D990" t="s">
        <v>1145</v>
      </c>
      <c r="E990">
        <v>41</v>
      </c>
    </row>
    <row r="991" spans="1:5" x14ac:dyDescent="0.25">
      <c r="A991" t="s">
        <v>97</v>
      </c>
      <c r="B991">
        <v>2010</v>
      </c>
      <c r="C991" t="s">
        <v>40</v>
      </c>
      <c r="D991" t="s">
        <v>1146</v>
      </c>
      <c r="E991">
        <v>16</v>
      </c>
    </row>
    <row r="992" spans="1:5" x14ac:dyDescent="0.25">
      <c r="A992" t="s">
        <v>97</v>
      </c>
      <c r="B992">
        <v>2010</v>
      </c>
      <c r="C992" t="s">
        <v>102</v>
      </c>
      <c r="D992" t="s">
        <v>1147</v>
      </c>
      <c r="E992">
        <v>72</v>
      </c>
    </row>
    <row r="993" spans="1:5" x14ac:dyDescent="0.25">
      <c r="A993" t="s">
        <v>97</v>
      </c>
      <c r="B993">
        <v>2010</v>
      </c>
      <c r="C993" t="s">
        <v>107</v>
      </c>
      <c r="D993" t="s">
        <v>1148</v>
      </c>
      <c r="E993">
        <v>108</v>
      </c>
    </row>
    <row r="994" spans="1:5" x14ac:dyDescent="0.25">
      <c r="A994" t="s">
        <v>97</v>
      </c>
      <c r="B994">
        <v>2010</v>
      </c>
      <c r="C994" t="s">
        <v>39</v>
      </c>
      <c r="D994" t="s">
        <v>1149</v>
      </c>
      <c r="E994">
        <v>178</v>
      </c>
    </row>
    <row r="995" spans="1:5" x14ac:dyDescent="0.25">
      <c r="A995" t="s">
        <v>97</v>
      </c>
      <c r="B995">
        <v>2010</v>
      </c>
      <c r="C995" t="s">
        <v>103</v>
      </c>
      <c r="D995" t="s">
        <v>1150</v>
      </c>
      <c r="E995">
        <v>929</v>
      </c>
    </row>
    <row r="996" spans="1:5" x14ac:dyDescent="0.25">
      <c r="A996" t="s">
        <v>97</v>
      </c>
      <c r="B996">
        <v>2011</v>
      </c>
      <c r="C996" t="s">
        <v>38</v>
      </c>
      <c r="D996" t="s">
        <v>1151</v>
      </c>
      <c r="E996">
        <v>21</v>
      </c>
    </row>
    <row r="997" spans="1:5" x14ac:dyDescent="0.25">
      <c r="A997" t="s">
        <v>97</v>
      </c>
      <c r="B997">
        <v>2011</v>
      </c>
      <c r="C997" t="s">
        <v>40</v>
      </c>
      <c r="D997" t="s">
        <v>1152</v>
      </c>
      <c r="E997">
        <v>8</v>
      </c>
    </row>
    <row r="998" spans="1:5" x14ac:dyDescent="0.25">
      <c r="A998" t="s">
        <v>97</v>
      </c>
      <c r="B998">
        <v>2011</v>
      </c>
      <c r="C998" t="s">
        <v>102</v>
      </c>
      <c r="D998" t="s">
        <v>1153</v>
      </c>
      <c r="E998">
        <v>81</v>
      </c>
    </row>
    <row r="999" spans="1:5" x14ac:dyDescent="0.25">
      <c r="A999" t="s">
        <v>97</v>
      </c>
      <c r="B999">
        <v>2011</v>
      </c>
      <c r="C999" t="s">
        <v>107</v>
      </c>
      <c r="D999" t="s">
        <v>1154</v>
      </c>
      <c r="E999">
        <v>90</v>
      </c>
    </row>
    <row r="1000" spans="1:5" x14ac:dyDescent="0.25">
      <c r="A1000" t="s">
        <v>97</v>
      </c>
      <c r="B1000">
        <v>2011</v>
      </c>
      <c r="C1000" t="s">
        <v>39</v>
      </c>
      <c r="D1000" t="s">
        <v>1155</v>
      </c>
      <c r="E1000">
        <v>187</v>
      </c>
    </row>
    <row r="1001" spans="1:5" x14ac:dyDescent="0.25">
      <c r="A1001" t="s">
        <v>97</v>
      </c>
      <c r="B1001">
        <v>2011</v>
      </c>
      <c r="C1001" t="s">
        <v>103</v>
      </c>
      <c r="D1001" t="s">
        <v>1156</v>
      </c>
      <c r="E1001">
        <v>930</v>
      </c>
    </row>
    <row r="1002" spans="1:5" x14ac:dyDescent="0.25">
      <c r="A1002" t="s">
        <v>97</v>
      </c>
      <c r="B1002">
        <v>2012</v>
      </c>
      <c r="C1002" t="s">
        <v>38</v>
      </c>
      <c r="D1002" t="s">
        <v>1157</v>
      </c>
      <c r="E1002">
        <v>53</v>
      </c>
    </row>
    <row r="1003" spans="1:5" x14ac:dyDescent="0.25">
      <c r="A1003" t="s">
        <v>97</v>
      </c>
      <c r="B1003">
        <v>2012</v>
      </c>
      <c r="C1003" t="s">
        <v>40</v>
      </c>
      <c r="D1003" t="s">
        <v>1158</v>
      </c>
      <c r="E1003">
        <v>16</v>
      </c>
    </row>
    <row r="1004" spans="1:5" x14ac:dyDescent="0.25">
      <c r="A1004" t="s">
        <v>97</v>
      </c>
      <c r="B1004">
        <v>2012</v>
      </c>
      <c r="C1004" t="s">
        <v>102</v>
      </c>
      <c r="D1004" t="s">
        <v>1159</v>
      </c>
      <c r="E1004">
        <v>114</v>
      </c>
    </row>
    <row r="1005" spans="1:5" x14ac:dyDescent="0.25">
      <c r="A1005" t="s">
        <v>97</v>
      </c>
      <c r="B1005">
        <v>2012</v>
      </c>
      <c r="C1005" t="s">
        <v>107</v>
      </c>
      <c r="D1005" t="s">
        <v>1160</v>
      </c>
      <c r="E1005">
        <v>103</v>
      </c>
    </row>
    <row r="1006" spans="1:5" x14ac:dyDescent="0.25">
      <c r="A1006" t="s">
        <v>97</v>
      </c>
      <c r="B1006">
        <v>2012</v>
      </c>
      <c r="C1006" t="s">
        <v>39</v>
      </c>
      <c r="D1006" t="s">
        <v>1161</v>
      </c>
      <c r="E1006">
        <v>169</v>
      </c>
    </row>
    <row r="1007" spans="1:5" x14ac:dyDescent="0.25">
      <c r="A1007" t="s">
        <v>97</v>
      </c>
      <c r="B1007">
        <v>2012</v>
      </c>
      <c r="C1007" t="s">
        <v>103</v>
      </c>
      <c r="D1007" t="s">
        <v>1162</v>
      </c>
      <c r="E1007">
        <v>879</v>
      </c>
    </row>
    <row r="1008" spans="1:5" x14ac:dyDescent="0.25">
      <c r="A1008" t="s">
        <v>97</v>
      </c>
      <c r="B1008">
        <v>2013</v>
      </c>
      <c r="C1008" t="s">
        <v>38</v>
      </c>
      <c r="D1008" t="s">
        <v>1163</v>
      </c>
      <c r="E1008">
        <v>74</v>
      </c>
    </row>
    <row r="1009" spans="1:5" x14ac:dyDescent="0.25">
      <c r="A1009" t="s">
        <v>97</v>
      </c>
      <c r="B1009">
        <v>2013</v>
      </c>
      <c r="C1009" t="s">
        <v>40</v>
      </c>
      <c r="D1009" t="s">
        <v>1164</v>
      </c>
      <c r="E1009">
        <v>31</v>
      </c>
    </row>
    <row r="1010" spans="1:5" x14ac:dyDescent="0.25">
      <c r="A1010" t="s">
        <v>97</v>
      </c>
      <c r="B1010">
        <v>2013</v>
      </c>
      <c r="C1010" t="s">
        <v>102</v>
      </c>
      <c r="D1010" t="s">
        <v>1165</v>
      </c>
      <c r="E1010">
        <v>116</v>
      </c>
    </row>
    <row r="1011" spans="1:5" x14ac:dyDescent="0.25">
      <c r="A1011" t="s">
        <v>97</v>
      </c>
      <c r="B1011">
        <v>2013</v>
      </c>
      <c r="C1011" t="s">
        <v>107</v>
      </c>
      <c r="D1011" t="s">
        <v>1166</v>
      </c>
      <c r="E1011">
        <v>144</v>
      </c>
    </row>
    <row r="1012" spans="1:5" x14ac:dyDescent="0.25">
      <c r="A1012" t="s">
        <v>97</v>
      </c>
      <c r="B1012">
        <v>2013</v>
      </c>
      <c r="C1012" t="s">
        <v>39</v>
      </c>
      <c r="D1012" t="s">
        <v>1167</v>
      </c>
      <c r="E1012">
        <v>145</v>
      </c>
    </row>
    <row r="1013" spans="1:5" x14ac:dyDescent="0.25">
      <c r="A1013" t="s">
        <v>97</v>
      </c>
      <c r="B1013">
        <v>2013</v>
      </c>
      <c r="C1013" t="s">
        <v>103</v>
      </c>
      <c r="D1013" t="s">
        <v>1168</v>
      </c>
      <c r="E1013">
        <v>847</v>
      </c>
    </row>
    <row r="1014" spans="1:5" x14ac:dyDescent="0.25">
      <c r="A1014" t="s">
        <v>97</v>
      </c>
      <c r="B1014">
        <v>2014</v>
      </c>
      <c r="C1014" t="s">
        <v>38</v>
      </c>
      <c r="D1014" t="s">
        <v>1169</v>
      </c>
      <c r="E1014">
        <v>74</v>
      </c>
    </row>
    <row r="1015" spans="1:5" x14ac:dyDescent="0.25">
      <c r="A1015" t="s">
        <v>97</v>
      </c>
      <c r="B1015">
        <v>2014</v>
      </c>
      <c r="C1015" t="s">
        <v>40</v>
      </c>
      <c r="D1015" t="s">
        <v>1170</v>
      </c>
      <c r="E1015">
        <v>30</v>
      </c>
    </row>
    <row r="1016" spans="1:5" x14ac:dyDescent="0.25">
      <c r="A1016" t="s">
        <v>97</v>
      </c>
      <c r="B1016">
        <v>2014</v>
      </c>
      <c r="C1016" t="s">
        <v>102</v>
      </c>
      <c r="D1016" t="s">
        <v>1171</v>
      </c>
      <c r="E1016">
        <v>143</v>
      </c>
    </row>
    <row r="1017" spans="1:5" x14ac:dyDescent="0.25">
      <c r="A1017" t="s">
        <v>97</v>
      </c>
      <c r="B1017">
        <v>2014</v>
      </c>
      <c r="C1017" t="s">
        <v>107</v>
      </c>
      <c r="D1017" t="s">
        <v>1172</v>
      </c>
      <c r="E1017">
        <v>132</v>
      </c>
    </row>
    <row r="1018" spans="1:5" x14ac:dyDescent="0.25">
      <c r="A1018" t="s">
        <v>97</v>
      </c>
      <c r="B1018">
        <v>2014</v>
      </c>
      <c r="C1018" t="s">
        <v>39</v>
      </c>
      <c r="D1018" t="s">
        <v>1173</v>
      </c>
      <c r="E1018">
        <v>180</v>
      </c>
    </row>
    <row r="1019" spans="1:5" x14ac:dyDescent="0.25">
      <c r="A1019" t="s">
        <v>97</v>
      </c>
      <c r="B1019">
        <v>2014</v>
      </c>
      <c r="C1019" t="s">
        <v>103</v>
      </c>
      <c r="D1019" t="s">
        <v>1174</v>
      </c>
      <c r="E1019">
        <v>813</v>
      </c>
    </row>
    <row r="1020" spans="1:5" x14ac:dyDescent="0.25">
      <c r="A1020" t="s">
        <v>97</v>
      </c>
      <c r="B1020">
        <v>2015</v>
      </c>
      <c r="C1020" t="s">
        <v>38</v>
      </c>
      <c r="D1020" t="s">
        <v>1175</v>
      </c>
      <c r="E1020">
        <v>57</v>
      </c>
    </row>
    <row r="1021" spans="1:5" x14ac:dyDescent="0.25">
      <c r="A1021" t="s">
        <v>97</v>
      </c>
      <c r="B1021">
        <v>2015</v>
      </c>
      <c r="C1021" t="s">
        <v>40</v>
      </c>
      <c r="D1021" t="s">
        <v>1176</v>
      </c>
      <c r="E1021">
        <v>31</v>
      </c>
    </row>
    <row r="1022" spans="1:5" x14ac:dyDescent="0.25">
      <c r="A1022" t="s">
        <v>97</v>
      </c>
      <c r="B1022">
        <v>2015</v>
      </c>
      <c r="C1022" t="s">
        <v>102</v>
      </c>
      <c r="D1022" t="s">
        <v>1177</v>
      </c>
      <c r="E1022">
        <v>123</v>
      </c>
    </row>
    <row r="1023" spans="1:5" x14ac:dyDescent="0.25">
      <c r="A1023" t="s">
        <v>97</v>
      </c>
      <c r="B1023">
        <v>2015</v>
      </c>
      <c r="C1023" t="s">
        <v>107</v>
      </c>
      <c r="D1023" t="s">
        <v>1178</v>
      </c>
      <c r="E1023">
        <v>109</v>
      </c>
    </row>
    <row r="1024" spans="1:5" x14ac:dyDescent="0.25">
      <c r="A1024" t="s">
        <v>97</v>
      </c>
      <c r="B1024">
        <v>2015</v>
      </c>
      <c r="C1024" t="s">
        <v>39</v>
      </c>
      <c r="D1024" t="s">
        <v>1179</v>
      </c>
      <c r="E1024">
        <v>143</v>
      </c>
    </row>
    <row r="1025" spans="1:5" x14ac:dyDescent="0.25">
      <c r="A1025" t="s">
        <v>97</v>
      </c>
      <c r="B1025">
        <v>2015</v>
      </c>
      <c r="C1025" t="s">
        <v>103</v>
      </c>
      <c r="D1025" t="s">
        <v>1180</v>
      </c>
      <c r="E1025">
        <v>846</v>
      </c>
    </row>
    <row r="1026" spans="1:5" x14ac:dyDescent="0.25">
      <c r="A1026" t="s">
        <v>98</v>
      </c>
      <c r="B1026">
        <v>2007</v>
      </c>
      <c r="C1026" t="s">
        <v>38</v>
      </c>
      <c r="D1026" t="s">
        <v>1181</v>
      </c>
      <c r="E1026">
        <v>119</v>
      </c>
    </row>
    <row r="1027" spans="1:5" x14ac:dyDescent="0.25">
      <c r="A1027" t="s">
        <v>98</v>
      </c>
      <c r="B1027">
        <v>2007</v>
      </c>
      <c r="C1027" t="s">
        <v>40</v>
      </c>
      <c r="D1027" t="s">
        <v>1182</v>
      </c>
      <c r="E1027">
        <v>27</v>
      </c>
    </row>
    <row r="1028" spans="1:5" x14ac:dyDescent="0.25">
      <c r="A1028" t="s">
        <v>98</v>
      </c>
      <c r="B1028">
        <v>2007</v>
      </c>
      <c r="C1028" t="s">
        <v>102</v>
      </c>
      <c r="D1028" t="s">
        <v>1183</v>
      </c>
      <c r="E1028">
        <v>166</v>
      </c>
    </row>
    <row r="1029" spans="1:5" x14ac:dyDescent="0.25">
      <c r="A1029" t="s">
        <v>98</v>
      </c>
      <c r="B1029">
        <v>2007</v>
      </c>
      <c r="C1029" t="s">
        <v>107</v>
      </c>
      <c r="D1029" t="s">
        <v>1184</v>
      </c>
      <c r="E1029">
        <v>207</v>
      </c>
    </row>
    <row r="1030" spans="1:5" x14ac:dyDescent="0.25">
      <c r="A1030" t="s">
        <v>98</v>
      </c>
      <c r="B1030">
        <v>2007</v>
      </c>
      <c r="C1030" t="s">
        <v>39</v>
      </c>
      <c r="D1030" t="s">
        <v>1185</v>
      </c>
      <c r="E1030">
        <v>311</v>
      </c>
    </row>
    <row r="1031" spans="1:5" x14ac:dyDescent="0.25">
      <c r="A1031" t="s">
        <v>98</v>
      </c>
      <c r="B1031">
        <v>2007</v>
      </c>
      <c r="C1031" t="s">
        <v>103</v>
      </c>
      <c r="D1031" t="s">
        <v>1186</v>
      </c>
      <c r="E1031">
        <v>1721</v>
      </c>
    </row>
    <row r="1032" spans="1:5" x14ac:dyDescent="0.25">
      <c r="A1032" t="s">
        <v>98</v>
      </c>
      <c r="B1032">
        <v>2008</v>
      </c>
      <c r="C1032" t="s">
        <v>38</v>
      </c>
      <c r="D1032" t="s">
        <v>1187</v>
      </c>
      <c r="E1032">
        <v>113</v>
      </c>
    </row>
    <row r="1033" spans="1:5" x14ac:dyDescent="0.25">
      <c r="A1033" t="s">
        <v>98</v>
      </c>
      <c r="B1033">
        <v>2008</v>
      </c>
      <c r="C1033" t="s">
        <v>40</v>
      </c>
      <c r="D1033" t="s">
        <v>1188</v>
      </c>
      <c r="E1033">
        <v>5</v>
      </c>
    </row>
    <row r="1034" spans="1:5" x14ac:dyDescent="0.25">
      <c r="A1034" t="s">
        <v>98</v>
      </c>
      <c r="B1034">
        <v>2008</v>
      </c>
      <c r="C1034" t="s">
        <v>102</v>
      </c>
      <c r="D1034" t="s">
        <v>1189</v>
      </c>
      <c r="E1034">
        <v>150</v>
      </c>
    </row>
    <row r="1035" spans="1:5" x14ac:dyDescent="0.25">
      <c r="A1035" t="s">
        <v>98</v>
      </c>
      <c r="B1035">
        <v>2008</v>
      </c>
      <c r="C1035" t="s">
        <v>107</v>
      </c>
      <c r="D1035" t="s">
        <v>1190</v>
      </c>
      <c r="E1035">
        <v>75</v>
      </c>
    </row>
    <row r="1036" spans="1:5" x14ac:dyDescent="0.25">
      <c r="A1036" t="s">
        <v>98</v>
      </c>
      <c r="B1036">
        <v>2008</v>
      </c>
      <c r="C1036" t="s">
        <v>39</v>
      </c>
      <c r="D1036" t="s">
        <v>1191</v>
      </c>
      <c r="E1036">
        <v>1455</v>
      </c>
    </row>
    <row r="1037" spans="1:5" x14ac:dyDescent="0.25">
      <c r="A1037" t="s">
        <v>98</v>
      </c>
      <c r="B1037">
        <v>2008</v>
      </c>
      <c r="C1037" t="s">
        <v>103</v>
      </c>
      <c r="D1037" t="s">
        <v>1192</v>
      </c>
      <c r="E1037">
        <v>542</v>
      </c>
    </row>
    <row r="1038" spans="1:5" x14ac:dyDescent="0.25">
      <c r="A1038" t="s">
        <v>98</v>
      </c>
      <c r="B1038">
        <v>2009</v>
      </c>
      <c r="C1038" t="s">
        <v>38</v>
      </c>
      <c r="D1038" t="s">
        <v>1193</v>
      </c>
      <c r="E1038">
        <v>30</v>
      </c>
    </row>
    <row r="1039" spans="1:5" x14ac:dyDescent="0.25">
      <c r="A1039" t="s">
        <v>98</v>
      </c>
      <c r="B1039">
        <v>2009</v>
      </c>
      <c r="C1039" t="s">
        <v>40</v>
      </c>
      <c r="D1039" t="s">
        <v>1194</v>
      </c>
      <c r="E1039">
        <v>4</v>
      </c>
    </row>
    <row r="1040" spans="1:5" x14ac:dyDescent="0.25">
      <c r="A1040" t="s">
        <v>98</v>
      </c>
      <c r="B1040">
        <v>2009</v>
      </c>
      <c r="C1040" t="s">
        <v>102</v>
      </c>
      <c r="D1040" t="s">
        <v>1195</v>
      </c>
      <c r="E1040">
        <v>62</v>
      </c>
    </row>
    <row r="1041" spans="1:5" x14ac:dyDescent="0.25">
      <c r="A1041" t="s">
        <v>98</v>
      </c>
      <c r="B1041">
        <v>2009</v>
      </c>
      <c r="C1041" t="s">
        <v>107</v>
      </c>
      <c r="D1041" t="s">
        <v>1196</v>
      </c>
      <c r="E1041">
        <v>78</v>
      </c>
    </row>
    <row r="1042" spans="1:5" x14ac:dyDescent="0.25">
      <c r="A1042" t="s">
        <v>98</v>
      </c>
      <c r="B1042">
        <v>2009</v>
      </c>
      <c r="C1042" t="s">
        <v>39</v>
      </c>
      <c r="D1042" t="s">
        <v>1197</v>
      </c>
      <c r="E1042">
        <v>170</v>
      </c>
    </row>
    <row r="1043" spans="1:5" x14ac:dyDescent="0.25">
      <c r="A1043" t="s">
        <v>98</v>
      </c>
      <c r="B1043">
        <v>2009</v>
      </c>
      <c r="C1043" t="s">
        <v>103</v>
      </c>
      <c r="D1043" t="s">
        <v>1198</v>
      </c>
      <c r="E1043">
        <v>624</v>
      </c>
    </row>
    <row r="1044" spans="1:5" x14ac:dyDescent="0.25">
      <c r="A1044" t="s">
        <v>98</v>
      </c>
      <c r="B1044">
        <v>2010</v>
      </c>
      <c r="C1044" t="s">
        <v>38</v>
      </c>
      <c r="D1044" t="s">
        <v>1199</v>
      </c>
      <c r="E1044">
        <v>36</v>
      </c>
    </row>
    <row r="1045" spans="1:5" x14ac:dyDescent="0.25">
      <c r="A1045" t="s">
        <v>98</v>
      </c>
      <c r="B1045">
        <v>2010</v>
      </c>
      <c r="C1045" t="s">
        <v>40</v>
      </c>
      <c r="D1045" t="s">
        <v>1200</v>
      </c>
      <c r="E1045">
        <v>3</v>
      </c>
    </row>
    <row r="1046" spans="1:5" x14ac:dyDescent="0.25">
      <c r="A1046" t="s">
        <v>98</v>
      </c>
      <c r="B1046">
        <v>2010</v>
      </c>
      <c r="C1046" t="s">
        <v>102</v>
      </c>
      <c r="D1046" t="s">
        <v>1201</v>
      </c>
      <c r="E1046">
        <v>47</v>
      </c>
    </row>
    <row r="1047" spans="1:5" x14ac:dyDescent="0.25">
      <c r="A1047" t="s">
        <v>98</v>
      </c>
      <c r="B1047">
        <v>2010</v>
      </c>
      <c r="C1047" t="s">
        <v>107</v>
      </c>
      <c r="D1047" t="s">
        <v>1202</v>
      </c>
      <c r="E1047">
        <v>71</v>
      </c>
    </row>
    <row r="1048" spans="1:5" x14ac:dyDescent="0.25">
      <c r="A1048" t="s">
        <v>98</v>
      </c>
      <c r="B1048">
        <v>2010</v>
      </c>
      <c r="C1048" t="s">
        <v>39</v>
      </c>
      <c r="D1048" t="s">
        <v>1203</v>
      </c>
      <c r="E1048">
        <v>168</v>
      </c>
    </row>
    <row r="1049" spans="1:5" x14ac:dyDescent="0.25">
      <c r="A1049" t="s">
        <v>98</v>
      </c>
      <c r="B1049">
        <v>2010</v>
      </c>
      <c r="C1049" t="s">
        <v>103</v>
      </c>
      <c r="D1049" t="s">
        <v>1204</v>
      </c>
      <c r="E1049">
        <v>647</v>
      </c>
    </row>
    <row r="1050" spans="1:5" x14ac:dyDescent="0.25">
      <c r="A1050" t="s">
        <v>98</v>
      </c>
      <c r="B1050">
        <v>2011</v>
      </c>
      <c r="C1050" t="s">
        <v>38</v>
      </c>
      <c r="D1050" t="s">
        <v>1205</v>
      </c>
      <c r="E1050">
        <v>20</v>
      </c>
    </row>
    <row r="1051" spans="1:5" x14ac:dyDescent="0.25">
      <c r="A1051" t="s">
        <v>98</v>
      </c>
      <c r="B1051">
        <v>2011</v>
      </c>
      <c r="C1051" t="s">
        <v>40</v>
      </c>
      <c r="D1051" t="s">
        <v>1206</v>
      </c>
      <c r="E1051">
        <v>3</v>
      </c>
    </row>
    <row r="1052" spans="1:5" x14ac:dyDescent="0.25">
      <c r="A1052" t="s">
        <v>98</v>
      </c>
      <c r="B1052">
        <v>2011</v>
      </c>
      <c r="C1052" t="s">
        <v>102</v>
      </c>
      <c r="D1052" t="s">
        <v>1207</v>
      </c>
      <c r="E1052">
        <v>57</v>
      </c>
    </row>
    <row r="1053" spans="1:5" x14ac:dyDescent="0.25">
      <c r="A1053" t="s">
        <v>98</v>
      </c>
      <c r="B1053">
        <v>2011</v>
      </c>
      <c r="C1053" t="s">
        <v>107</v>
      </c>
      <c r="D1053" t="s">
        <v>1208</v>
      </c>
      <c r="E1053">
        <v>49</v>
      </c>
    </row>
    <row r="1054" spans="1:5" x14ac:dyDescent="0.25">
      <c r="A1054" t="s">
        <v>98</v>
      </c>
      <c r="B1054">
        <v>2011</v>
      </c>
      <c r="C1054" t="s">
        <v>39</v>
      </c>
      <c r="D1054" t="s">
        <v>1209</v>
      </c>
      <c r="E1054">
        <v>203</v>
      </c>
    </row>
    <row r="1055" spans="1:5" x14ac:dyDescent="0.25">
      <c r="A1055" t="s">
        <v>98</v>
      </c>
      <c r="B1055">
        <v>2011</v>
      </c>
      <c r="C1055" t="s">
        <v>103</v>
      </c>
      <c r="D1055" t="s">
        <v>1210</v>
      </c>
      <c r="E1055">
        <v>596</v>
      </c>
    </row>
    <row r="1056" spans="1:5" x14ac:dyDescent="0.25">
      <c r="A1056" t="s">
        <v>98</v>
      </c>
      <c r="B1056">
        <v>2012</v>
      </c>
      <c r="C1056" t="s">
        <v>38</v>
      </c>
      <c r="D1056" t="s">
        <v>1211</v>
      </c>
      <c r="E1056">
        <v>27</v>
      </c>
    </row>
    <row r="1057" spans="1:5" x14ac:dyDescent="0.25">
      <c r="A1057" t="s">
        <v>98</v>
      </c>
      <c r="B1057">
        <v>2012</v>
      </c>
      <c r="C1057" t="s">
        <v>40</v>
      </c>
      <c r="D1057" t="s">
        <v>1212</v>
      </c>
      <c r="E1057">
        <v>3</v>
      </c>
    </row>
    <row r="1058" spans="1:5" x14ac:dyDescent="0.25">
      <c r="A1058" t="s">
        <v>98</v>
      </c>
      <c r="B1058">
        <v>2012</v>
      </c>
      <c r="C1058" t="s">
        <v>102</v>
      </c>
      <c r="D1058" t="s">
        <v>1213</v>
      </c>
      <c r="E1058">
        <v>64</v>
      </c>
    </row>
    <row r="1059" spans="1:5" x14ac:dyDescent="0.25">
      <c r="A1059" t="s">
        <v>98</v>
      </c>
      <c r="B1059">
        <v>2012</v>
      </c>
      <c r="C1059" t="s">
        <v>107</v>
      </c>
      <c r="D1059" t="s">
        <v>1214</v>
      </c>
      <c r="E1059">
        <v>63</v>
      </c>
    </row>
    <row r="1060" spans="1:5" x14ac:dyDescent="0.25">
      <c r="A1060" t="s">
        <v>98</v>
      </c>
      <c r="B1060">
        <v>2012</v>
      </c>
      <c r="C1060" t="s">
        <v>39</v>
      </c>
      <c r="D1060" t="s">
        <v>1215</v>
      </c>
      <c r="E1060">
        <v>170</v>
      </c>
    </row>
    <row r="1061" spans="1:5" x14ac:dyDescent="0.25">
      <c r="A1061" t="s">
        <v>98</v>
      </c>
      <c r="B1061">
        <v>2012</v>
      </c>
      <c r="C1061" t="s">
        <v>103</v>
      </c>
      <c r="D1061" t="s">
        <v>1216</v>
      </c>
      <c r="E1061">
        <v>569</v>
      </c>
    </row>
    <row r="1062" spans="1:5" x14ac:dyDescent="0.25">
      <c r="A1062" t="s">
        <v>98</v>
      </c>
      <c r="B1062">
        <v>2013</v>
      </c>
      <c r="C1062" t="s">
        <v>38</v>
      </c>
      <c r="D1062" t="s">
        <v>1217</v>
      </c>
      <c r="E1062">
        <v>53</v>
      </c>
    </row>
    <row r="1063" spans="1:5" x14ac:dyDescent="0.25">
      <c r="A1063" t="s">
        <v>98</v>
      </c>
      <c r="B1063">
        <v>2013</v>
      </c>
      <c r="C1063" t="s">
        <v>40</v>
      </c>
      <c r="D1063" t="s">
        <v>1218</v>
      </c>
      <c r="E1063">
        <v>4</v>
      </c>
    </row>
    <row r="1064" spans="1:5" x14ac:dyDescent="0.25">
      <c r="A1064" t="s">
        <v>98</v>
      </c>
      <c r="B1064">
        <v>2013</v>
      </c>
      <c r="C1064" t="s">
        <v>102</v>
      </c>
      <c r="D1064" t="s">
        <v>1219</v>
      </c>
      <c r="E1064">
        <v>73</v>
      </c>
    </row>
    <row r="1065" spans="1:5" x14ac:dyDescent="0.25">
      <c r="A1065" t="s">
        <v>98</v>
      </c>
      <c r="B1065">
        <v>2013</v>
      </c>
      <c r="C1065" t="s">
        <v>107</v>
      </c>
      <c r="D1065" t="s">
        <v>1220</v>
      </c>
      <c r="E1065">
        <v>104</v>
      </c>
    </row>
    <row r="1066" spans="1:5" x14ac:dyDescent="0.25">
      <c r="A1066" t="s">
        <v>98</v>
      </c>
      <c r="B1066">
        <v>2013</v>
      </c>
      <c r="C1066" t="s">
        <v>39</v>
      </c>
      <c r="D1066" t="s">
        <v>1221</v>
      </c>
      <c r="E1066">
        <v>160</v>
      </c>
    </row>
    <row r="1067" spans="1:5" x14ac:dyDescent="0.25">
      <c r="A1067" t="s">
        <v>98</v>
      </c>
      <c r="B1067">
        <v>2013</v>
      </c>
      <c r="C1067" t="s">
        <v>103</v>
      </c>
      <c r="D1067" t="s">
        <v>1222</v>
      </c>
      <c r="E1067">
        <v>532</v>
      </c>
    </row>
    <row r="1068" spans="1:5" x14ac:dyDescent="0.25">
      <c r="A1068" t="s">
        <v>98</v>
      </c>
      <c r="B1068">
        <v>2014</v>
      </c>
      <c r="C1068" t="s">
        <v>38</v>
      </c>
      <c r="D1068" t="s">
        <v>1223</v>
      </c>
      <c r="E1068">
        <v>50</v>
      </c>
    </row>
    <row r="1069" spans="1:5" x14ac:dyDescent="0.25">
      <c r="A1069" t="s">
        <v>98</v>
      </c>
      <c r="B1069">
        <v>2014</v>
      </c>
      <c r="C1069" t="s">
        <v>40</v>
      </c>
      <c r="D1069" t="s">
        <v>1224</v>
      </c>
      <c r="E1069">
        <v>17</v>
      </c>
    </row>
    <row r="1070" spans="1:5" x14ac:dyDescent="0.25">
      <c r="A1070" t="s">
        <v>98</v>
      </c>
      <c r="B1070">
        <v>2014</v>
      </c>
      <c r="C1070" t="s">
        <v>102</v>
      </c>
      <c r="D1070" t="s">
        <v>1225</v>
      </c>
      <c r="E1070">
        <v>77</v>
      </c>
    </row>
    <row r="1071" spans="1:5" x14ac:dyDescent="0.25">
      <c r="A1071" t="s">
        <v>98</v>
      </c>
      <c r="B1071">
        <v>2014</v>
      </c>
      <c r="C1071" t="s">
        <v>107</v>
      </c>
      <c r="D1071" t="s">
        <v>1226</v>
      </c>
      <c r="E1071">
        <v>82</v>
      </c>
    </row>
    <row r="1072" spans="1:5" x14ac:dyDescent="0.25">
      <c r="A1072" t="s">
        <v>98</v>
      </c>
      <c r="B1072">
        <v>2014</v>
      </c>
      <c r="C1072" t="s">
        <v>39</v>
      </c>
      <c r="D1072" t="s">
        <v>1227</v>
      </c>
      <c r="E1072">
        <v>157</v>
      </c>
    </row>
    <row r="1073" spans="1:5" x14ac:dyDescent="0.25">
      <c r="A1073" t="s">
        <v>98</v>
      </c>
      <c r="B1073">
        <v>2014</v>
      </c>
      <c r="C1073" t="s">
        <v>103</v>
      </c>
      <c r="D1073" t="s">
        <v>1228</v>
      </c>
      <c r="E1073">
        <v>542</v>
      </c>
    </row>
    <row r="1074" spans="1:5" x14ac:dyDescent="0.25">
      <c r="A1074" t="s">
        <v>98</v>
      </c>
      <c r="B1074">
        <v>2015</v>
      </c>
      <c r="C1074" t="s">
        <v>38</v>
      </c>
      <c r="D1074" t="s">
        <v>1229</v>
      </c>
      <c r="E1074">
        <v>62</v>
      </c>
    </row>
    <row r="1075" spans="1:5" x14ac:dyDescent="0.25">
      <c r="A1075" t="s">
        <v>98</v>
      </c>
      <c r="B1075">
        <v>2015</v>
      </c>
      <c r="C1075" t="s">
        <v>40</v>
      </c>
      <c r="D1075" t="s">
        <v>1230</v>
      </c>
      <c r="E1075">
        <v>3</v>
      </c>
    </row>
    <row r="1076" spans="1:5" x14ac:dyDescent="0.25">
      <c r="A1076" t="s">
        <v>98</v>
      </c>
      <c r="B1076">
        <v>2015</v>
      </c>
      <c r="C1076" t="s">
        <v>102</v>
      </c>
      <c r="D1076" t="s">
        <v>1231</v>
      </c>
      <c r="E1076">
        <v>72</v>
      </c>
    </row>
    <row r="1077" spans="1:5" x14ac:dyDescent="0.25">
      <c r="A1077" t="s">
        <v>98</v>
      </c>
      <c r="B1077">
        <v>2015</v>
      </c>
      <c r="C1077" t="s">
        <v>107</v>
      </c>
      <c r="D1077" t="s">
        <v>1232</v>
      </c>
      <c r="E1077">
        <v>75</v>
      </c>
    </row>
    <row r="1078" spans="1:5" x14ac:dyDescent="0.25">
      <c r="A1078" t="s">
        <v>98</v>
      </c>
      <c r="B1078">
        <v>2015</v>
      </c>
      <c r="C1078" t="s">
        <v>39</v>
      </c>
      <c r="D1078" t="s">
        <v>1233</v>
      </c>
      <c r="E1078">
        <v>156</v>
      </c>
    </row>
    <row r="1079" spans="1:5" x14ac:dyDescent="0.25">
      <c r="A1079" t="s">
        <v>98</v>
      </c>
      <c r="B1079">
        <v>2015</v>
      </c>
      <c r="C1079" t="s">
        <v>103</v>
      </c>
      <c r="D1079" t="s">
        <v>1234</v>
      </c>
      <c r="E1079">
        <v>566</v>
      </c>
    </row>
    <row r="1080" spans="1:5" x14ac:dyDescent="0.25">
      <c r="A1080" t="s">
        <v>99</v>
      </c>
      <c r="B1080">
        <v>2007</v>
      </c>
      <c r="C1080" t="s">
        <v>38</v>
      </c>
      <c r="D1080" t="s">
        <v>1235</v>
      </c>
      <c r="E1080">
        <v>54</v>
      </c>
    </row>
    <row r="1081" spans="1:5" x14ac:dyDescent="0.25">
      <c r="A1081" t="s">
        <v>99</v>
      </c>
      <c r="B1081">
        <v>2007</v>
      </c>
      <c r="C1081" t="s">
        <v>40</v>
      </c>
      <c r="D1081" t="s">
        <v>1236</v>
      </c>
      <c r="E1081">
        <v>9</v>
      </c>
    </row>
    <row r="1082" spans="1:5" x14ac:dyDescent="0.25">
      <c r="A1082" t="s">
        <v>99</v>
      </c>
      <c r="B1082">
        <v>2007</v>
      </c>
      <c r="C1082" t="s">
        <v>102</v>
      </c>
      <c r="D1082" t="s">
        <v>1237</v>
      </c>
      <c r="E1082">
        <v>76</v>
      </c>
    </row>
    <row r="1083" spans="1:5" x14ac:dyDescent="0.25">
      <c r="A1083" t="s">
        <v>99</v>
      </c>
      <c r="B1083">
        <v>2007</v>
      </c>
      <c r="C1083" t="s">
        <v>107</v>
      </c>
      <c r="D1083" t="s">
        <v>1238</v>
      </c>
      <c r="E1083">
        <v>93</v>
      </c>
    </row>
    <row r="1084" spans="1:5" x14ac:dyDescent="0.25">
      <c r="A1084" t="s">
        <v>99</v>
      </c>
      <c r="B1084">
        <v>2007</v>
      </c>
      <c r="C1084" t="s">
        <v>39</v>
      </c>
      <c r="D1084" t="s">
        <v>1239</v>
      </c>
      <c r="E1084">
        <v>76</v>
      </c>
    </row>
    <row r="1085" spans="1:5" x14ac:dyDescent="0.25">
      <c r="A1085" t="s">
        <v>99</v>
      </c>
      <c r="B1085">
        <v>2007</v>
      </c>
      <c r="C1085" t="s">
        <v>103</v>
      </c>
      <c r="D1085" t="s">
        <v>1240</v>
      </c>
      <c r="E1085">
        <v>742</v>
      </c>
    </row>
    <row r="1086" spans="1:5" x14ac:dyDescent="0.25">
      <c r="A1086" t="s">
        <v>99</v>
      </c>
      <c r="B1086">
        <v>2008</v>
      </c>
      <c r="C1086" t="s">
        <v>38</v>
      </c>
      <c r="D1086" t="s">
        <v>1241</v>
      </c>
      <c r="E1086">
        <v>40</v>
      </c>
    </row>
    <row r="1087" spans="1:5" x14ac:dyDescent="0.25">
      <c r="A1087" t="s">
        <v>99</v>
      </c>
      <c r="B1087">
        <v>2008</v>
      </c>
      <c r="C1087" t="s">
        <v>40</v>
      </c>
      <c r="D1087" t="s">
        <v>1242</v>
      </c>
      <c r="E1087">
        <v>12</v>
      </c>
    </row>
    <row r="1088" spans="1:5" x14ac:dyDescent="0.25">
      <c r="A1088" t="s">
        <v>99</v>
      </c>
      <c r="B1088">
        <v>2008</v>
      </c>
      <c r="C1088" t="s">
        <v>102</v>
      </c>
      <c r="D1088" t="s">
        <v>1243</v>
      </c>
      <c r="E1088">
        <v>64</v>
      </c>
    </row>
    <row r="1089" spans="1:5" x14ac:dyDescent="0.25">
      <c r="A1089" t="s">
        <v>99</v>
      </c>
      <c r="B1089">
        <v>2008</v>
      </c>
      <c r="C1089" t="s">
        <v>107</v>
      </c>
      <c r="D1089" t="s">
        <v>1244</v>
      </c>
      <c r="E1089">
        <v>97</v>
      </c>
    </row>
    <row r="1090" spans="1:5" x14ac:dyDescent="0.25">
      <c r="A1090" t="s">
        <v>99</v>
      </c>
      <c r="B1090">
        <v>2008</v>
      </c>
      <c r="C1090" t="s">
        <v>39</v>
      </c>
      <c r="D1090" t="s">
        <v>1245</v>
      </c>
      <c r="E1090">
        <v>157</v>
      </c>
    </row>
    <row r="1091" spans="1:5" x14ac:dyDescent="0.25">
      <c r="A1091" t="s">
        <v>99</v>
      </c>
      <c r="B1091">
        <v>2008</v>
      </c>
      <c r="C1091" t="s">
        <v>103</v>
      </c>
      <c r="D1091" t="s">
        <v>1246</v>
      </c>
      <c r="E1091">
        <v>687</v>
      </c>
    </row>
    <row r="1092" spans="1:5" x14ac:dyDescent="0.25">
      <c r="A1092" t="s">
        <v>99</v>
      </c>
      <c r="B1092">
        <v>2009</v>
      </c>
      <c r="C1092" t="s">
        <v>38</v>
      </c>
      <c r="D1092" t="s">
        <v>1247</v>
      </c>
      <c r="E1092">
        <v>45</v>
      </c>
    </row>
    <row r="1093" spans="1:5" x14ac:dyDescent="0.25">
      <c r="A1093" t="s">
        <v>99</v>
      </c>
      <c r="B1093">
        <v>2009</v>
      </c>
      <c r="C1093" t="s">
        <v>40</v>
      </c>
      <c r="D1093" t="s">
        <v>1248</v>
      </c>
      <c r="E1093">
        <v>20</v>
      </c>
    </row>
    <row r="1094" spans="1:5" x14ac:dyDescent="0.25">
      <c r="A1094" t="s">
        <v>99</v>
      </c>
      <c r="B1094">
        <v>2009</v>
      </c>
      <c r="C1094" t="s">
        <v>102</v>
      </c>
      <c r="D1094" t="s">
        <v>1249</v>
      </c>
      <c r="E1094">
        <v>83</v>
      </c>
    </row>
    <row r="1095" spans="1:5" x14ac:dyDescent="0.25">
      <c r="A1095" t="s">
        <v>99</v>
      </c>
      <c r="B1095">
        <v>2009</v>
      </c>
      <c r="C1095" t="s">
        <v>107</v>
      </c>
      <c r="D1095" t="s">
        <v>1250</v>
      </c>
      <c r="E1095">
        <v>76</v>
      </c>
    </row>
    <row r="1096" spans="1:5" x14ac:dyDescent="0.25">
      <c r="A1096" t="s">
        <v>99</v>
      </c>
      <c r="B1096">
        <v>2009</v>
      </c>
      <c r="C1096" t="s">
        <v>39</v>
      </c>
      <c r="D1096" t="s">
        <v>1251</v>
      </c>
      <c r="E1096">
        <v>140</v>
      </c>
    </row>
    <row r="1097" spans="1:5" x14ac:dyDescent="0.25">
      <c r="A1097" t="s">
        <v>99</v>
      </c>
      <c r="B1097">
        <v>2009</v>
      </c>
      <c r="C1097" t="s">
        <v>103</v>
      </c>
      <c r="D1097" t="s">
        <v>1252</v>
      </c>
      <c r="E1097">
        <v>767</v>
      </c>
    </row>
    <row r="1098" spans="1:5" x14ac:dyDescent="0.25">
      <c r="A1098" t="s">
        <v>99</v>
      </c>
      <c r="B1098">
        <v>2010</v>
      </c>
      <c r="C1098" t="s">
        <v>38</v>
      </c>
      <c r="D1098" t="s">
        <v>1253</v>
      </c>
      <c r="E1098">
        <v>25</v>
      </c>
    </row>
    <row r="1099" spans="1:5" x14ac:dyDescent="0.25">
      <c r="A1099" t="s">
        <v>99</v>
      </c>
      <c r="B1099">
        <v>2010</v>
      </c>
      <c r="C1099" t="s">
        <v>40</v>
      </c>
      <c r="D1099" t="s">
        <v>1254</v>
      </c>
      <c r="E1099">
        <v>7</v>
      </c>
    </row>
    <row r="1100" spans="1:5" x14ac:dyDescent="0.25">
      <c r="A1100" t="s">
        <v>99</v>
      </c>
      <c r="B1100">
        <v>2010</v>
      </c>
      <c r="C1100" t="s">
        <v>102</v>
      </c>
      <c r="D1100" t="s">
        <v>1255</v>
      </c>
      <c r="E1100">
        <v>54</v>
      </c>
    </row>
    <row r="1101" spans="1:5" x14ac:dyDescent="0.25">
      <c r="A1101" t="s">
        <v>99</v>
      </c>
      <c r="B1101">
        <v>2010</v>
      </c>
      <c r="C1101" t="s">
        <v>107</v>
      </c>
      <c r="D1101" t="s">
        <v>1256</v>
      </c>
      <c r="E1101">
        <v>72</v>
      </c>
    </row>
    <row r="1102" spans="1:5" x14ac:dyDescent="0.25">
      <c r="A1102" t="s">
        <v>99</v>
      </c>
      <c r="B1102">
        <v>2010</v>
      </c>
      <c r="C1102" t="s">
        <v>39</v>
      </c>
      <c r="D1102" t="s">
        <v>1257</v>
      </c>
      <c r="E1102">
        <v>120</v>
      </c>
    </row>
    <row r="1103" spans="1:5" x14ac:dyDescent="0.25">
      <c r="A1103" t="s">
        <v>99</v>
      </c>
      <c r="B1103">
        <v>2010</v>
      </c>
      <c r="C1103" t="s">
        <v>103</v>
      </c>
      <c r="D1103" t="s">
        <v>1258</v>
      </c>
      <c r="E1103">
        <v>790</v>
      </c>
    </row>
    <row r="1104" spans="1:5" x14ac:dyDescent="0.25">
      <c r="A1104" t="s">
        <v>99</v>
      </c>
      <c r="B1104">
        <v>2011</v>
      </c>
      <c r="C1104" t="s">
        <v>38</v>
      </c>
      <c r="D1104" t="s">
        <v>1259</v>
      </c>
      <c r="E1104">
        <v>11</v>
      </c>
    </row>
    <row r="1105" spans="1:5" x14ac:dyDescent="0.25">
      <c r="A1105" t="s">
        <v>99</v>
      </c>
      <c r="B1105">
        <v>2011</v>
      </c>
      <c r="C1105" t="s">
        <v>40</v>
      </c>
      <c r="D1105" t="s">
        <v>1260</v>
      </c>
      <c r="E1105">
        <v>4</v>
      </c>
    </row>
    <row r="1106" spans="1:5" x14ac:dyDescent="0.25">
      <c r="A1106" t="s">
        <v>99</v>
      </c>
      <c r="B1106">
        <v>2011</v>
      </c>
      <c r="C1106" t="s">
        <v>102</v>
      </c>
      <c r="D1106" t="s">
        <v>1261</v>
      </c>
      <c r="E1106">
        <v>45</v>
      </c>
    </row>
    <row r="1107" spans="1:5" x14ac:dyDescent="0.25">
      <c r="A1107" t="s">
        <v>99</v>
      </c>
      <c r="B1107">
        <v>2011</v>
      </c>
      <c r="C1107" t="s">
        <v>107</v>
      </c>
      <c r="D1107" t="s">
        <v>1262</v>
      </c>
      <c r="E1107">
        <v>51</v>
      </c>
    </row>
    <row r="1108" spans="1:5" x14ac:dyDescent="0.25">
      <c r="A1108" t="s">
        <v>99</v>
      </c>
      <c r="B1108">
        <v>2011</v>
      </c>
      <c r="C1108" t="s">
        <v>39</v>
      </c>
      <c r="D1108" t="s">
        <v>1263</v>
      </c>
      <c r="E1108">
        <v>121</v>
      </c>
    </row>
    <row r="1109" spans="1:5" x14ac:dyDescent="0.25">
      <c r="A1109" t="s">
        <v>99</v>
      </c>
      <c r="B1109">
        <v>2011</v>
      </c>
      <c r="C1109" t="s">
        <v>103</v>
      </c>
      <c r="D1109" t="s">
        <v>1264</v>
      </c>
      <c r="E1109">
        <v>819</v>
      </c>
    </row>
    <row r="1110" spans="1:5" x14ac:dyDescent="0.25">
      <c r="A1110" t="s">
        <v>99</v>
      </c>
      <c r="B1110">
        <v>2012</v>
      </c>
      <c r="C1110" t="s">
        <v>38</v>
      </c>
      <c r="D1110" t="s">
        <v>1265</v>
      </c>
      <c r="E1110">
        <v>32</v>
      </c>
    </row>
    <row r="1111" spans="1:5" x14ac:dyDescent="0.25">
      <c r="A1111" t="s">
        <v>99</v>
      </c>
      <c r="B1111">
        <v>2012</v>
      </c>
      <c r="C1111" t="s">
        <v>40</v>
      </c>
      <c r="D1111" t="s">
        <v>1266</v>
      </c>
      <c r="E1111">
        <v>12</v>
      </c>
    </row>
    <row r="1112" spans="1:5" x14ac:dyDescent="0.25">
      <c r="A1112" t="s">
        <v>99</v>
      </c>
      <c r="B1112">
        <v>2012</v>
      </c>
      <c r="C1112" t="s">
        <v>102</v>
      </c>
      <c r="D1112" t="s">
        <v>1267</v>
      </c>
      <c r="E1112">
        <v>84</v>
      </c>
    </row>
    <row r="1113" spans="1:5" x14ac:dyDescent="0.25">
      <c r="A1113" t="s">
        <v>99</v>
      </c>
      <c r="B1113">
        <v>2012</v>
      </c>
      <c r="C1113" t="s">
        <v>107</v>
      </c>
      <c r="D1113" t="s">
        <v>1268</v>
      </c>
      <c r="E1113">
        <v>84</v>
      </c>
    </row>
    <row r="1114" spans="1:5" x14ac:dyDescent="0.25">
      <c r="A1114" t="s">
        <v>99</v>
      </c>
      <c r="B1114">
        <v>2012</v>
      </c>
      <c r="C1114" t="s">
        <v>39</v>
      </c>
      <c r="D1114" t="s">
        <v>1269</v>
      </c>
      <c r="E1114">
        <v>123</v>
      </c>
    </row>
    <row r="1115" spans="1:5" x14ac:dyDescent="0.25">
      <c r="A1115" t="s">
        <v>99</v>
      </c>
      <c r="B1115">
        <v>2012</v>
      </c>
      <c r="C1115" t="s">
        <v>103</v>
      </c>
      <c r="D1115" t="s">
        <v>1270</v>
      </c>
      <c r="E1115">
        <v>759</v>
      </c>
    </row>
    <row r="1116" spans="1:5" x14ac:dyDescent="0.25">
      <c r="A1116" t="s">
        <v>99</v>
      </c>
      <c r="B1116">
        <v>2013</v>
      </c>
      <c r="C1116" t="s">
        <v>38</v>
      </c>
      <c r="D1116" t="s">
        <v>1271</v>
      </c>
      <c r="E1116">
        <v>43</v>
      </c>
    </row>
    <row r="1117" spans="1:5" x14ac:dyDescent="0.25">
      <c r="A1117" t="s">
        <v>99</v>
      </c>
      <c r="B1117">
        <v>2013</v>
      </c>
      <c r="C1117" t="s">
        <v>40</v>
      </c>
      <c r="D1117" t="s">
        <v>1272</v>
      </c>
      <c r="E1117">
        <v>19</v>
      </c>
    </row>
    <row r="1118" spans="1:5" x14ac:dyDescent="0.25">
      <c r="A1118" t="s">
        <v>99</v>
      </c>
      <c r="B1118">
        <v>2013</v>
      </c>
      <c r="C1118" t="s">
        <v>102</v>
      </c>
      <c r="D1118" t="s">
        <v>1273</v>
      </c>
      <c r="E1118">
        <v>86</v>
      </c>
    </row>
    <row r="1119" spans="1:5" x14ac:dyDescent="0.25">
      <c r="A1119" t="s">
        <v>99</v>
      </c>
      <c r="B1119">
        <v>2013</v>
      </c>
      <c r="C1119" t="s">
        <v>107</v>
      </c>
      <c r="D1119" t="s">
        <v>1274</v>
      </c>
      <c r="E1119">
        <v>97</v>
      </c>
    </row>
    <row r="1120" spans="1:5" x14ac:dyDescent="0.25">
      <c r="A1120" t="s">
        <v>99</v>
      </c>
      <c r="B1120">
        <v>2013</v>
      </c>
      <c r="C1120" t="s">
        <v>39</v>
      </c>
      <c r="D1120" t="s">
        <v>1275</v>
      </c>
      <c r="E1120">
        <v>118</v>
      </c>
    </row>
    <row r="1121" spans="1:5" x14ac:dyDescent="0.25">
      <c r="A1121" t="s">
        <v>99</v>
      </c>
      <c r="B1121">
        <v>2013</v>
      </c>
      <c r="C1121" t="s">
        <v>103</v>
      </c>
      <c r="D1121" t="s">
        <v>1276</v>
      </c>
      <c r="E1121">
        <v>723</v>
      </c>
    </row>
    <row r="1122" spans="1:5" x14ac:dyDescent="0.25">
      <c r="A1122" t="s">
        <v>99</v>
      </c>
      <c r="B1122">
        <v>2014</v>
      </c>
      <c r="C1122" t="s">
        <v>38</v>
      </c>
      <c r="D1122" t="s">
        <v>1277</v>
      </c>
      <c r="E1122">
        <v>57</v>
      </c>
    </row>
    <row r="1123" spans="1:5" x14ac:dyDescent="0.25">
      <c r="A1123" t="s">
        <v>99</v>
      </c>
      <c r="B1123">
        <v>2014</v>
      </c>
      <c r="C1123" t="s">
        <v>40</v>
      </c>
      <c r="D1123" t="s">
        <v>1278</v>
      </c>
      <c r="E1123">
        <v>21</v>
      </c>
    </row>
    <row r="1124" spans="1:5" x14ac:dyDescent="0.25">
      <c r="A1124" t="s">
        <v>99</v>
      </c>
      <c r="B1124">
        <v>2014</v>
      </c>
      <c r="C1124" t="s">
        <v>102</v>
      </c>
      <c r="D1124" t="s">
        <v>1279</v>
      </c>
      <c r="E1124">
        <v>98</v>
      </c>
    </row>
    <row r="1125" spans="1:5" x14ac:dyDescent="0.25">
      <c r="A1125" t="s">
        <v>99</v>
      </c>
      <c r="B1125">
        <v>2014</v>
      </c>
      <c r="C1125" t="s">
        <v>107</v>
      </c>
      <c r="D1125" t="s">
        <v>1280</v>
      </c>
      <c r="E1125">
        <v>107</v>
      </c>
    </row>
    <row r="1126" spans="1:5" x14ac:dyDescent="0.25">
      <c r="A1126" t="s">
        <v>99</v>
      </c>
      <c r="B1126">
        <v>2014</v>
      </c>
      <c r="C1126" t="s">
        <v>39</v>
      </c>
      <c r="D1126" t="s">
        <v>1281</v>
      </c>
      <c r="E1126">
        <v>113</v>
      </c>
    </row>
    <row r="1127" spans="1:5" x14ac:dyDescent="0.25">
      <c r="A1127" t="s">
        <v>99</v>
      </c>
      <c r="B1127">
        <v>2014</v>
      </c>
      <c r="C1127" t="s">
        <v>103</v>
      </c>
      <c r="D1127" t="s">
        <v>1282</v>
      </c>
      <c r="E1127">
        <v>698</v>
      </c>
    </row>
    <row r="1128" spans="1:5" x14ac:dyDescent="0.25">
      <c r="A1128" t="s">
        <v>99</v>
      </c>
      <c r="B1128">
        <v>2015</v>
      </c>
      <c r="C1128" t="s">
        <v>38</v>
      </c>
      <c r="D1128" t="s">
        <v>1283</v>
      </c>
      <c r="E1128">
        <v>44</v>
      </c>
    </row>
    <row r="1129" spans="1:5" x14ac:dyDescent="0.25">
      <c r="A1129" t="s">
        <v>99</v>
      </c>
      <c r="B1129">
        <v>2015</v>
      </c>
      <c r="C1129" t="s">
        <v>40</v>
      </c>
      <c r="D1129" t="s">
        <v>1284</v>
      </c>
      <c r="E1129">
        <v>30</v>
      </c>
    </row>
    <row r="1130" spans="1:5" x14ac:dyDescent="0.25">
      <c r="A1130" t="s">
        <v>99</v>
      </c>
      <c r="B1130">
        <v>2015</v>
      </c>
      <c r="C1130" t="s">
        <v>102</v>
      </c>
      <c r="D1130" t="s">
        <v>1285</v>
      </c>
      <c r="E1130">
        <v>99</v>
      </c>
    </row>
    <row r="1131" spans="1:5" x14ac:dyDescent="0.25">
      <c r="A1131" t="s">
        <v>99</v>
      </c>
      <c r="B1131">
        <v>2015</v>
      </c>
      <c r="C1131" t="s">
        <v>107</v>
      </c>
      <c r="D1131" t="s">
        <v>1286</v>
      </c>
      <c r="E1131">
        <v>90</v>
      </c>
    </row>
    <row r="1132" spans="1:5" x14ac:dyDescent="0.25">
      <c r="A1132" t="s">
        <v>99</v>
      </c>
      <c r="B1132">
        <v>2015</v>
      </c>
      <c r="C1132" t="s">
        <v>39</v>
      </c>
      <c r="D1132" t="s">
        <v>1287</v>
      </c>
      <c r="E1132">
        <v>100</v>
      </c>
    </row>
    <row r="1133" spans="1:5" x14ac:dyDescent="0.25">
      <c r="A1133" t="s">
        <v>99</v>
      </c>
      <c r="B1133">
        <v>2015</v>
      </c>
      <c r="C1133" t="s">
        <v>103</v>
      </c>
      <c r="D1133" t="s">
        <v>1288</v>
      </c>
      <c r="E1133">
        <v>696</v>
      </c>
    </row>
    <row r="1134" spans="1:5" x14ac:dyDescent="0.25">
      <c r="A1134" t="s">
        <v>100</v>
      </c>
      <c r="B1134">
        <v>2007</v>
      </c>
      <c r="C1134" t="s">
        <v>38</v>
      </c>
      <c r="D1134" t="s">
        <v>1289</v>
      </c>
      <c r="E1134">
        <v>50</v>
      </c>
    </row>
    <row r="1135" spans="1:5" x14ac:dyDescent="0.25">
      <c r="A1135" t="s">
        <v>100</v>
      </c>
      <c r="B1135">
        <v>2007</v>
      </c>
      <c r="C1135" t="s">
        <v>40</v>
      </c>
      <c r="D1135" t="s">
        <v>1290</v>
      </c>
      <c r="E1135">
        <v>15</v>
      </c>
    </row>
    <row r="1136" spans="1:5" x14ac:dyDescent="0.25">
      <c r="A1136" t="s">
        <v>100</v>
      </c>
      <c r="B1136">
        <v>2007</v>
      </c>
      <c r="C1136" t="s">
        <v>102</v>
      </c>
      <c r="D1136" t="s">
        <v>1291</v>
      </c>
      <c r="E1136">
        <v>78</v>
      </c>
    </row>
    <row r="1137" spans="1:5" x14ac:dyDescent="0.25">
      <c r="A1137" t="s">
        <v>100</v>
      </c>
      <c r="B1137">
        <v>2007</v>
      </c>
      <c r="C1137" t="s">
        <v>107</v>
      </c>
      <c r="D1137" t="s">
        <v>1292</v>
      </c>
      <c r="E1137">
        <v>80</v>
      </c>
    </row>
    <row r="1138" spans="1:5" x14ac:dyDescent="0.25">
      <c r="A1138" t="s">
        <v>100</v>
      </c>
      <c r="B1138">
        <v>2007</v>
      </c>
      <c r="C1138" t="s">
        <v>39</v>
      </c>
      <c r="D1138" t="s">
        <v>1293</v>
      </c>
      <c r="E1138">
        <v>79</v>
      </c>
    </row>
    <row r="1139" spans="1:5" x14ac:dyDescent="0.25">
      <c r="A1139" t="s">
        <v>100</v>
      </c>
      <c r="B1139">
        <v>2007</v>
      </c>
      <c r="C1139" t="s">
        <v>103</v>
      </c>
      <c r="D1139" t="s">
        <v>1294</v>
      </c>
      <c r="E1139">
        <v>745</v>
      </c>
    </row>
    <row r="1140" spans="1:5" x14ac:dyDescent="0.25">
      <c r="A1140" t="s">
        <v>100</v>
      </c>
      <c r="B1140">
        <v>2008</v>
      </c>
      <c r="C1140" t="s">
        <v>38</v>
      </c>
      <c r="D1140" t="s">
        <v>1295</v>
      </c>
      <c r="E1140">
        <v>43</v>
      </c>
    </row>
    <row r="1141" spans="1:5" x14ac:dyDescent="0.25">
      <c r="A1141" t="s">
        <v>100</v>
      </c>
      <c r="B1141">
        <v>2008</v>
      </c>
      <c r="C1141" t="s">
        <v>40</v>
      </c>
      <c r="D1141" t="s">
        <v>1296</v>
      </c>
      <c r="E1141">
        <v>15</v>
      </c>
    </row>
    <row r="1142" spans="1:5" x14ac:dyDescent="0.25">
      <c r="A1142" t="s">
        <v>100</v>
      </c>
      <c r="B1142">
        <v>2008</v>
      </c>
      <c r="C1142" t="s">
        <v>102</v>
      </c>
      <c r="D1142" t="s">
        <v>1297</v>
      </c>
      <c r="E1142">
        <v>74</v>
      </c>
    </row>
    <row r="1143" spans="1:5" x14ac:dyDescent="0.25">
      <c r="A1143" t="s">
        <v>100</v>
      </c>
      <c r="B1143">
        <v>2008</v>
      </c>
      <c r="C1143" t="s">
        <v>107</v>
      </c>
      <c r="D1143" t="s">
        <v>1298</v>
      </c>
      <c r="E1143">
        <v>97</v>
      </c>
    </row>
    <row r="1144" spans="1:5" x14ac:dyDescent="0.25">
      <c r="A1144" t="s">
        <v>100</v>
      </c>
      <c r="B1144">
        <v>2008</v>
      </c>
      <c r="C1144" t="s">
        <v>39</v>
      </c>
      <c r="D1144" t="s">
        <v>1299</v>
      </c>
      <c r="E1144">
        <v>170</v>
      </c>
    </row>
    <row r="1145" spans="1:5" x14ac:dyDescent="0.25">
      <c r="A1145" t="s">
        <v>100</v>
      </c>
      <c r="B1145">
        <v>2008</v>
      </c>
      <c r="C1145" t="s">
        <v>103</v>
      </c>
      <c r="D1145" t="s">
        <v>1300</v>
      </c>
      <c r="E1145">
        <v>675</v>
      </c>
    </row>
    <row r="1146" spans="1:5" x14ac:dyDescent="0.25">
      <c r="A1146" t="s">
        <v>100</v>
      </c>
      <c r="B1146">
        <v>2009</v>
      </c>
      <c r="C1146" t="s">
        <v>38</v>
      </c>
      <c r="D1146" t="s">
        <v>1301</v>
      </c>
      <c r="E1146">
        <v>44</v>
      </c>
    </row>
    <row r="1147" spans="1:5" x14ac:dyDescent="0.25">
      <c r="A1147" t="s">
        <v>100</v>
      </c>
      <c r="B1147">
        <v>2009</v>
      </c>
      <c r="C1147" t="s">
        <v>40</v>
      </c>
      <c r="D1147" t="s">
        <v>1302</v>
      </c>
      <c r="E1147">
        <v>17</v>
      </c>
    </row>
    <row r="1148" spans="1:5" x14ac:dyDescent="0.25">
      <c r="A1148" t="s">
        <v>100</v>
      </c>
      <c r="B1148">
        <v>2009</v>
      </c>
      <c r="C1148" t="s">
        <v>102</v>
      </c>
      <c r="D1148" t="s">
        <v>1303</v>
      </c>
      <c r="E1148">
        <v>74</v>
      </c>
    </row>
    <row r="1149" spans="1:5" x14ac:dyDescent="0.25">
      <c r="A1149" t="s">
        <v>100</v>
      </c>
      <c r="B1149">
        <v>2009</v>
      </c>
      <c r="C1149" t="s">
        <v>107</v>
      </c>
      <c r="D1149" t="s">
        <v>1304</v>
      </c>
      <c r="E1149">
        <v>96</v>
      </c>
    </row>
    <row r="1150" spans="1:5" x14ac:dyDescent="0.25">
      <c r="A1150" t="s">
        <v>100</v>
      </c>
      <c r="B1150">
        <v>2009</v>
      </c>
      <c r="C1150" t="s">
        <v>39</v>
      </c>
      <c r="D1150" t="s">
        <v>1305</v>
      </c>
      <c r="E1150">
        <v>163</v>
      </c>
    </row>
    <row r="1151" spans="1:5" x14ac:dyDescent="0.25">
      <c r="A1151" t="s">
        <v>100</v>
      </c>
      <c r="B1151">
        <v>2009</v>
      </c>
      <c r="C1151" t="s">
        <v>103</v>
      </c>
      <c r="D1151" t="s">
        <v>1306</v>
      </c>
      <c r="E1151">
        <v>763</v>
      </c>
    </row>
    <row r="1152" spans="1:5" x14ac:dyDescent="0.25">
      <c r="A1152" t="s">
        <v>100</v>
      </c>
      <c r="B1152">
        <v>2010</v>
      </c>
      <c r="C1152" t="s">
        <v>38</v>
      </c>
      <c r="D1152" t="s">
        <v>1307</v>
      </c>
      <c r="E1152">
        <v>39</v>
      </c>
    </row>
    <row r="1153" spans="1:5" x14ac:dyDescent="0.25">
      <c r="A1153" t="s">
        <v>100</v>
      </c>
      <c r="B1153">
        <v>2010</v>
      </c>
      <c r="C1153" t="s">
        <v>40</v>
      </c>
      <c r="D1153" t="s">
        <v>1308</v>
      </c>
      <c r="E1153">
        <v>6</v>
      </c>
    </row>
    <row r="1154" spans="1:5" x14ac:dyDescent="0.25">
      <c r="A1154" t="s">
        <v>100</v>
      </c>
      <c r="B1154">
        <v>2010</v>
      </c>
      <c r="C1154" t="s">
        <v>102</v>
      </c>
      <c r="D1154" t="s">
        <v>1309</v>
      </c>
      <c r="E1154">
        <v>84</v>
      </c>
    </row>
    <row r="1155" spans="1:5" x14ac:dyDescent="0.25">
      <c r="A1155" t="s">
        <v>100</v>
      </c>
      <c r="B1155">
        <v>2010</v>
      </c>
      <c r="C1155" t="s">
        <v>107</v>
      </c>
      <c r="D1155" t="s">
        <v>1310</v>
      </c>
      <c r="E1155">
        <v>84</v>
      </c>
    </row>
    <row r="1156" spans="1:5" x14ac:dyDescent="0.25">
      <c r="A1156" t="s">
        <v>100</v>
      </c>
      <c r="B1156">
        <v>2010</v>
      </c>
      <c r="C1156" t="s">
        <v>39</v>
      </c>
      <c r="D1156" t="s">
        <v>1311</v>
      </c>
      <c r="E1156">
        <v>140</v>
      </c>
    </row>
    <row r="1157" spans="1:5" x14ac:dyDescent="0.25">
      <c r="A1157" t="s">
        <v>100</v>
      </c>
      <c r="B1157">
        <v>2010</v>
      </c>
      <c r="C1157" t="s">
        <v>103</v>
      </c>
      <c r="D1157" t="s">
        <v>1312</v>
      </c>
      <c r="E1157">
        <v>810</v>
      </c>
    </row>
    <row r="1158" spans="1:5" x14ac:dyDescent="0.25">
      <c r="A1158" t="s">
        <v>100</v>
      </c>
      <c r="B1158">
        <v>2011</v>
      </c>
      <c r="C1158" t="s">
        <v>38</v>
      </c>
      <c r="D1158" t="s">
        <v>1313</v>
      </c>
      <c r="E1158">
        <v>17</v>
      </c>
    </row>
    <row r="1159" spans="1:5" x14ac:dyDescent="0.25">
      <c r="A1159" t="s">
        <v>100</v>
      </c>
      <c r="B1159">
        <v>2011</v>
      </c>
      <c r="C1159" t="s">
        <v>40</v>
      </c>
      <c r="D1159" t="s">
        <v>1314</v>
      </c>
      <c r="E1159">
        <v>4</v>
      </c>
    </row>
    <row r="1160" spans="1:5" x14ac:dyDescent="0.25">
      <c r="A1160" t="s">
        <v>100</v>
      </c>
      <c r="B1160">
        <v>2011</v>
      </c>
      <c r="C1160" t="s">
        <v>102</v>
      </c>
      <c r="D1160" t="s">
        <v>1315</v>
      </c>
      <c r="E1160">
        <v>88</v>
      </c>
    </row>
    <row r="1161" spans="1:5" x14ac:dyDescent="0.25">
      <c r="A1161" t="s">
        <v>100</v>
      </c>
      <c r="B1161">
        <v>2011</v>
      </c>
      <c r="C1161" t="s">
        <v>107</v>
      </c>
      <c r="D1161" t="s">
        <v>1316</v>
      </c>
      <c r="E1161">
        <v>49</v>
      </c>
    </row>
    <row r="1162" spans="1:5" x14ac:dyDescent="0.25">
      <c r="A1162" t="s">
        <v>100</v>
      </c>
      <c r="B1162">
        <v>2011</v>
      </c>
      <c r="C1162" t="s">
        <v>39</v>
      </c>
      <c r="D1162" t="s">
        <v>1317</v>
      </c>
      <c r="E1162">
        <v>141</v>
      </c>
    </row>
    <row r="1163" spans="1:5" x14ac:dyDescent="0.25">
      <c r="A1163" t="s">
        <v>100</v>
      </c>
      <c r="B1163">
        <v>2011</v>
      </c>
      <c r="C1163" t="s">
        <v>103</v>
      </c>
      <c r="D1163" t="s">
        <v>1318</v>
      </c>
      <c r="E1163">
        <v>798</v>
      </c>
    </row>
    <row r="1164" spans="1:5" x14ac:dyDescent="0.25">
      <c r="A1164" t="s">
        <v>100</v>
      </c>
      <c r="B1164">
        <v>2012</v>
      </c>
      <c r="C1164" t="s">
        <v>38</v>
      </c>
      <c r="D1164" t="s">
        <v>1319</v>
      </c>
      <c r="E1164">
        <v>39</v>
      </c>
    </row>
    <row r="1165" spans="1:5" x14ac:dyDescent="0.25">
      <c r="A1165" t="s">
        <v>100</v>
      </c>
      <c r="B1165">
        <v>2012</v>
      </c>
      <c r="C1165" t="s">
        <v>40</v>
      </c>
      <c r="D1165" t="s">
        <v>1320</v>
      </c>
      <c r="E1165">
        <v>10</v>
      </c>
    </row>
    <row r="1166" spans="1:5" x14ac:dyDescent="0.25">
      <c r="A1166" t="s">
        <v>100</v>
      </c>
      <c r="B1166">
        <v>2012</v>
      </c>
      <c r="C1166" t="s">
        <v>102</v>
      </c>
      <c r="D1166" t="s">
        <v>1321</v>
      </c>
      <c r="E1166">
        <v>74</v>
      </c>
    </row>
    <row r="1167" spans="1:5" x14ac:dyDescent="0.25">
      <c r="A1167" t="s">
        <v>100</v>
      </c>
      <c r="B1167">
        <v>2012</v>
      </c>
      <c r="C1167" t="s">
        <v>107</v>
      </c>
      <c r="D1167" t="s">
        <v>1322</v>
      </c>
      <c r="E1167">
        <v>84</v>
      </c>
    </row>
    <row r="1168" spans="1:5" x14ac:dyDescent="0.25">
      <c r="A1168" t="s">
        <v>100</v>
      </c>
      <c r="B1168">
        <v>2012</v>
      </c>
      <c r="C1168" t="s">
        <v>39</v>
      </c>
      <c r="D1168" t="s">
        <v>1323</v>
      </c>
      <c r="E1168">
        <v>119</v>
      </c>
    </row>
    <row r="1169" spans="1:5" x14ac:dyDescent="0.25">
      <c r="A1169" t="s">
        <v>100</v>
      </c>
      <c r="B1169">
        <v>2012</v>
      </c>
      <c r="C1169" t="s">
        <v>103</v>
      </c>
      <c r="D1169" t="s">
        <v>1324</v>
      </c>
      <c r="E1169">
        <v>771</v>
      </c>
    </row>
    <row r="1170" spans="1:5" x14ac:dyDescent="0.25">
      <c r="A1170" t="s">
        <v>100</v>
      </c>
      <c r="B1170">
        <v>2013</v>
      </c>
      <c r="C1170" t="s">
        <v>38</v>
      </c>
      <c r="D1170" t="s">
        <v>1325</v>
      </c>
      <c r="E1170">
        <v>53</v>
      </c>
    </row>
    <row r="1171" spans="1:5" x14ac:dyDescent="0.25">
      <c r="A1171" t="s">
        <v>100</v>
      </c>
      <c r="B1171">
        <v>2013</v>
      </c>
      <c r="C1171" t="s">
        <v>40</v>
      </c>
      <c r="D1171" t="s">
        <v>1326</v>
      </c>
      <c r="E1171">
        <v>18</v>
      </c>
    </row>
    <row r="1172" spans="1:5" x14ac:dyDescent="0.25">
      <c r="A1172" t="s">
        <v>100</v>
      </c>
      <c r="B1172">
        <v>2013</v>
      </c>
      <c r="C1172" t="s">
        <v>102</v>
      </c>
      <c r="D1172" t="s">
        <v>1327</v>
      </c>
      <c r="E1172">
        <v>89</v>
      </c>
    </row>
    <row r="1173" spans="1:5" x14ac:dyDescent="0.25">
      <c r="A1173" t="s">
        <v>100</v>
      </c>
      <c r="B1173">
        <v>2013</v>
      </c>
      <c r="C1173" t="s">
        <v>107</v>
      </c>
      <c r="D1173" t="s">
        <v>1328</v>
      </c>
      <c r="E1173">
        <v>117</v>
      </c>
    </row>
    <row r="1174" spans="1:5" x14ac:dyDescent="0.25">
      <c r="A1174" t="s">
        <v>100</v>
      </c>
      <c r="B1174">
        <v>2013</v>
      </c>
      <c r="C1174" t="s">
        <v>39</v>
      </c>
      <c r="D1174" t="s">
        <v>1329</v>
      </c>
      <c r="E1174">
        <v>148</v>
      </c>
    </row>
    <row r="1175" spans="1:5" x14ac:dyDescent="0.25">
      <c r="A1175" t="s">
        <v>100</v>
      </c>
      <c r="B1175">
        <v>2013</v>
      </c>
      <c r="C1175" t="s">
        <v>103</v>
      </c>
      <c r="D1175" t="s">
        <v>1330</v>
      </c>
      <c r="E1175">
        <v>692</v>
      </c>
    </row>
    <row r="1176" spans="1:5" x14ac:dyDescent="0.25">
      <c r="A1176" t="s">
        <v>100</v>
      </c>
      <c r="B1176">
        <v>2014</v>
      </c>
      <c r="C1176" t="s">
        <v>38</v>
      </c>
      <c r="D1176" t="s">
        <v>1331</v>
      </c>
      <c r="E1176">
        <v>57</v>
      </c>
    </row>
    <row r="1177" spans="1:5" x14ac:dyDescent="0.25">
      <c r="A1177" t="s">
        <v>100</v>
      </c>
      <c r="B1177">
        <v>2014</v>
      </c>
      <c r="C1177" t="s">
        <v>40</v>
      </c>
      <c r="D1177" t="s">
        <v>1332</v>
      </c>
      <c r="E1177">
        <v>17</v>
      </c>
    </row>
    <row r="1178" spans="1:5" x14ac:dyDescent="0.25">
      <c r="A1178" t="s">
        <v>100</v>
      </c>
      <c r="B1178">
        <v>2014</v>
      </c>
      <c r="C1178" t="s">
        <v>102</v>
      </c>
      <c r="D1178" t="s">
        <v>1333</v>
      </c>
      <c r="E1178">
        <v>83</v>
      </c>
    </row>
    <row r="1179" spans="1:5" x14ac:dyDescent="0.25">
      <c r="A1179" t="s">
        <v>100</v>
      </c>
      <c r="B1179">
        <v>2014</v>
      </c>
      <c r="C1179" t="s">
        <v>107</v>
      </c>
      <c r="D1179" t="s">
        <v>1334</v>
      </c>
      <c r="E1179">
        <v>113</v>
      </c>
    </row>
    <row r="1180" spans="1:5" x14ac:dyDescent="0.25">
      <c r="A1180" t="s">
        <v>100</v>
      </c>
      <c r="B1180">
        <v>2014</v>
      </c>
      <c r="C1180" t="s">
        <v>39</v>
      </c>
      <c r="D1180" t="s">
        <v>1335</v>
      </c>
      <c r="E1180">
        <v>142</v>
      </c>
    </row>
    <row r="1181" spans="1:5" x14ac:dyDescent="0.25">
      <c r="A1181" t="s">
        <v>100</v>
      </c>
      <c r="B1181">
        <v>2014</v>
      </c>
      <c r="C1181" t="s">
        <v>103</v>
      </c>
      <c r="D1181" t="s">
        <v>1336</v>
      </c>
      <c r="E1181">
        <v>716</v>
      </c>
    </row>
    <row r="1182" spans="1:5" x14ac:dyDescent="0.25">
      <c r="A1182" t="s">
        <v>100</v>
      </c>
      <c r="B1182">
        <v>2015</v>
      </c>
      <c r="C1182" t="s">
        <v>38</v>
      </c>
      <c r="D1182" t="s">
        <v>1337</v>
      </c>
      <c r="E1182">
        <v>58</v>
      </c>
    </row>
    <row r="1183" spans="1:5" x14ac:dyDescent="0.25">
      <c r="A1183" t="s">
        <v>100</v>
      </c>
      <c r="B1183">
        <v>2015</v>
      </c>
      <c r="C1183" t="s">
        <v>40</v>
      </c>
      <c r="D1183" t="s">
        <v>1338</v>
      </c>
      <c r="E1183">
        <v>21</v>
      </c>
    </row>
    <row r="1184" spans="1:5" x14ac:dyDescent="0.25">
      <c r="A1184" t="s">
        <v>100</v>
      </c>
      <c r="B1184">
        <v>2015</v>
      </c>
      <c r="C1184" t="s">
        <v>102</v>
      </c>
      <c r="D1184" t="s">
        <v>1339</v>
      </c>
      <c r="E1184">
        <v>104</v>
      </c>
    </row>
    <row r="1185" spans="1:5" x14ac:dyDescent="0.25">
      <c r="A1185" t="s">
        <v>100</v>
      </c>
      <c r="B1185">
        <v>2015</v>
      </c>
      <c r="C1185" t="s">
        <v>107</v>
      </c>
      <c r="D1185" t="s">
        <v>1340</v>
      </c>
      <c r="E1185">
        <v>94</v>
      </c>
    </row>
    <row r="1186" spans="1:5" x14ac:dyDescent="0.25">
      <c r="A1186" t="s">
        <v>100</v>
      </c>
      <c r="B1186">
        <v>2015</v>
      </c>
      <c r="C1186" t="s">
        <v>39</v>
      </c>
      <c r="D1186" t="s">
        <v>1341</v>
      </c>
      <c r="E1186">
        <v>122</v>
      </c>
    </row>
    <row r="1187" spans="1:5" x14ac:dyDescent="0.25">
      <c r="A1187" t="s">
        <v>100</v>
      </c>
      <c r="B1187">
        <v>2015</v>
      </c>
      <c r="C1187" t="s">
        <v>103</v>
      </c>
      <c r="D1187" t="s">
        <v>1342</v>
      </c>
      <c r="E1187">
        <v>712</v>
      </c>
    </row>
    <row r="1188" spans="1:5" x14ac:dyDescent="0.25">
      <c r="A1188" t="s">
        <v>101</v>
      </c>
      <c r="B1188">
        <v>2007</v>
      </c>
      <c r="C1188" t="s">
        <v>38</v>
      </c>
      <c r="D1188" t="s">
        <v>1343</v>
      </c>
      <c r="E1188">
        <v>6</v>
      </c>
    </row>
    <row r="1189" spans="1:5" x14ac:dyDescent="0.25">
      <c r="A1189" t="s">
        <v>101</v>
      </c>
      <c r="B1189">
        <v>2007</v>
      </c>
      <c r="C1189" t="s">
        <v>102</v>
      </c>
      <c r="D1189" t="s">
        <v>1344</v>
      </c>
      <c r="E1189">
        <v>8</v>
      </c>
    </row>
    <row r="1190" spans="1:5" x14ac:dyDescent="0.25">
      <c r="A1190" t="s">
        <v>101</v>
      </c>
      <c r="B1190">
        <v>2007</v>
      </c>
      <c r="C1190" t="s">
        <v>107</v>
      </c>
      <c r="D1190" t="s">
        <v>1345</v>
      </c>
      <c r="E1190">
        <v>13</v>
      </c>
    </row>
    <row r="1191" spans="1:5" x14ac:dyDescent="0.25">
      <c r="A1191" t="s">
        <v>101</v>
      </c>
      <c r="B1191">
        <v>2007</v>
      </c>
      <c r="C1191" t="s">
        <v>39</v>
      </c>
      <c r="D1191" t="s">
        <v>1346</v>
      </c>
      <c r="E1191">
        <v>16</v>
      </c>
    </row>
    <row r="1192" spans="1:5" x14ac:dyDescent="0.25">
      <c r="A1192" t="s">
        <v>101</v>
      </c>
      <c r="B1192">
        <v>2007</v>
      </c>
      <c r="C1192" t="s">
        <v>103</v>
      </c>
      <c r="D1192" t="s">
        <v>1347</v>
      </c>
      <c r="E1192">
        <v>107</v>
      </c>
    </row>
    <row r="1193" spans="1:5" x14ac:dyDescent="0.25">
      <c r="A1193" t="s">
        <v>101</v>
      </c>
      <c r="B1193">
        <v>2008</v>
      </c>
      <c r="C1193" t="s">
        <v>38</v>
      </c>
      <c r="D1193" t="s">
        <v>1348</v>
      </c>
      <c r="E1193">
        <v>2</v>
      </c>
    </row>
    <row r="1194" spans="1:5" x14ac:dyDescent="0.25">
      <c r="A1194" t="s">
        <v>101</v>
      </c>
      <c r="B1194">
        <v>2008</v>
      </c>
      <c r="C1194" t="s">
        <v>102</v>
      </c>
      <c r="D1194" t="s">
        <v>1349</v>
      </c>
      <c r="E1194">
        <v>9</v>
      </c>
    </row>
    <row r="1195" spans="1:5" x14ac:dyDescent="0.25">
      <c r="A1195" t="s">
        <v>101</v>
      </c>
      <c r="B1195">
        <v>2008</v>
      </c>
      <c r="C1195" t="s">
        <v>107</v>
      </c>
      <c r="D1195" t="s">
        <v>1350</v>
      </c>
      <c r="E1195">
        <v>6</v>
      </c>
    </row>
    <row r="1196" spans="1:5" x14ac:dyDescent="0.25">
      <c r="A1196" t="s">
        <v>101</v>
      </c>
      <c r="B1196">
        <v>2008</v>
      </c>
      <c r="C1196" t="s">
        <v>39</v>
      </c>
      <c r="D1196" t="s">
        <v>1351</v>
      </c>
      <c r="E1196">
        <v>77</v>
      </c>
    </row>
    <row r="1197" spans="1:5" x14ac:dyDescent="0.25">
      <c r="A1197" t="s">
        <v>101</v>
      </c>
      <c r="B1197">
        <v>2008</v>
      </c>
      <c r="C1197" t="s">
        <v>103</v>
      </c>
      <c r="D1197" t="s">
        <v>1352</v>
      </c>
      <c r="E1197">
        <v>49</v>
      </c>
    </row>
    <row r="1198" spans="1:5" x14ac:dyDescent="0.25">
      <c r="A1198" t="s">
        <v>101</v>
      </c>
      <c r="B1198">
        <v>2009</v>
      </c>
      <c r="C1198" t="s">
        <v>38</v>
      </c>
      <c r="D1198" t="s">
        <v>1353</v>
      </c>
      <c r="E1198">
        <v>6</v>
      </c>
    </row>
    <row r="1199" spans="1:5" x14ac:dyDescent="0.25">
      <c r="A1199" t="s">
        <v>101</v>
      </c>
      <c r="B1199">
        <v>2009</v>
      </c>
      <c r="C1199" t="s">
        <v>40</v>
      </c>
      <c r="D1199" t="s">
        <v>1354</v>
      </c>
      <c r="E1199">
        <v>2</v>
      </c>
    </row>
    <row r="1200" spans="1:5" x14ac:dyDescent="0.25">
      <c r="A1200" t="s">
        <v>101</v>
      </c>
      <c r="B1200">
        <v>2009</v>
      </c>
      <c r="C1200" t="s">
        <v>102</v>
      </c>
      <c r="D1200" t="s">
        <v>1355</v>
      </c>
      <c r="E1200">
        <v>10</v>
      </c>
    </row>
    <row r="1201" spans="1:5" x14ac:dyDescent="0.25">
      <c r="A1201" t="s">
        <v>101</v>
      </c>
      <c r="B1201">
        <v>2009</v>
      </c>
      <c r="C1201" t="s">
        <v>107</v>
      </c>
      <c r="D1201" t="s">
        <v>1356</v>
      </c>
      <c r="E1201">
        <v>11</v>
      </c>
    </row>
    <row r="1202" spans="1:5" x14ac:dyDescent="0.25">
      <c r="A1202" t="s">
        <v>101</v>
      </c>
      <c r="B1202">
        <v>2009</v>
      </c>
      <c r="C1202" t="s">
        <v>39</v>
      </c>
      <c r="D1202" t="s">
        <v>1357</v>
      </c>
      <c r="E1202">
        <v>18</v>
      </c>
    </row>
    <row r="1203" spans="1:5" x14ac:dyDescent="0.25">
      <c r="A1203" t="s">
        <v>101</v>
      </c>
      <c r="B1203">
        <v>2009</v>
      </c>
      <c r="C1203" t="s">
        <v>103</v>
      </c>
      <c r="D1203" t="s">
        <v>1358</v>
      </c>
      <c r="E1203">
        <v>48</v>
      </c>
    </row>
    <row r="1204" spans="1:5" x14ac:dyDescent="0.25">
      <c r="A1204" t="s">
        <v>101</v>
      </c>
      <c r="B1204">
        <v>2010</v>
      </c>
      <c r="C1204" t="s">
        <v>38</v>
      </c>
      <c r="D1204" t="s">
        <v>1359</v>
      </c>
      <c r="E1204">
        <v>3</v>
      </c>
    </row>
    <row r="1205" spans="1:5" x14ac:dyDescent="0.25">
      <c r="A1205" t="s">
        <v>101</v>
      </c>
      <c r="B1205">
        <v>2010</v>
      </c>
      <c r="C1205" t="s">
        <v>40</v>
      </c>
      <c r="D1205" t="s">
        <v>1360</v>
      </c>
      <c r="E1205">
        <v>1</v>
      </c>
    </row>
    <row r="1206" spans="1:5" x14ac:dyDescent="0.25">
      <c r="A1206" t="s">
        <v>101</v>
      </c>
      <c r="B1206">
        <v>2010</v>
      </c>
      <c r="C1206" t="s">
        <v>102</v>
      </c>
      <c r="D1206" t="s">
        <v>1361</v>
      </c>
      <c r="E1206">
        <v>14</v>
      </c>
    </row>
    <row r="1207" spans="1:5" x14ac:dyDescent="0.25">
      <c r="A1207" t="s">
        <v>101</v>
      </c>
      <c r="B1207">
        <v>2010</v>
      </c>
      <c r="C1207" t="s">
        <v>107</v>
      </c>
      <c r="D1207" t="s">
        <v>1362</v>
      </c>
      <c r="E1207">
        <v>11</v>
      </c>
    </row>
    <row r="1208" spans="1:5" x14ac:dyDescent="0.25">
      <c r="A1208" t="s">
        <v>101</v>
      </c>
      <c r="B1208">
        <v>2010</v>
      </c>
      <c r="C1208" t="s">
        <v>39</v>
      </c>
      <c r="D1208" t="s">
        <v>1363</v>
      </c>
      <c r="E1208">
        <v>14</v>
      </c>
    </row>
    <row r="1209" spans="1:5" x14ac:dyDescent="0.25">
      <c r="A1209" t="s">
        <v>101</v>
      </c>
      <c r="B1209">
        <v>2010</v>
      </c>
      <c r="C1209" t="s">
        <v>103</v>
      </c>
      <c r="D1209" t="s">
        <v>1364</v>
      </c>
      <c r="E1209">
        <v>77</v>
      </c>
    </row>
    <row r="1210" spans="1:5" x14ac:dyDescent="0.25">
      <c r="A1210" t="s">
        <v>101</v>
      </c>
      <c r="B1210">
        <v>2011</v>
      </c>
      <c r="C1210" t="s">
        <v>38</v>
      </c>
      <c r="D1210" t="s">
        <v>1365</v>
      </c>
      <c r="E1210">
        <v>1</v>
      </c>
    </row>
    <row r="1211" spans="1:5" x14ac:dyDescent="0.25">
      <c r="A1211" t="s">
        <v>101</v>
      </c>
      <c r="B1211">
        <v>2011</v>
      </c>
      <c r="C1211" t="s">
        <v>102</v>
      </c>
      <c r="D1211" t="s">
        <v>1366</v>
      </c>
      <c r="E1211">
        <v>11</v>
      </c>
    </row>
    <row r="1212" spans="1:5" x14ac:dyDescent="0.25">
      <c r="A1212" t="s">
        <v>101</v>
      </c>
      <c r="B1212">
        <v>2011</v>
      </c>
      <c r="C1212" t="s">
        <v>107</v>
      </c>
      <c r="D1212" t="s">
        <v>1367</v>
      </c>
      <c r="E1212">
        <v>7</v>
      </c>
    </row>
    <row r="1213" spans="1:5" x14ac:dyDescent="0.25">
      <c r="A1213" t="s">
        <v>101</v>
      </c>
      <c r="B1213">
        <v>2011</v>
      </c>
      <c r="C1213" t="s">
        <v>39</v>
      </c>
      <c r="D1213" t="s">
        <v>1368</v>
      </c>
      <c r="E1213">
        <v>15</v>
      </c>
    </row>
    <row r="1214" spans="1:5" x14ac:dyDescent="0.25">
      <c r="A1214" t="s">
        <v>101</v>
      </c>
      <c r="B1214">
        <v>2011</v>
      </c>
      <c r="C1214" t="s">
        <v>103</v>
      </c>
      <c r="D1214" t="s">
        <v>1369</v>
      </c>
      <c r="E1214">
        <v>97</v>
      </c>
    </row>
    <row r="1215" spans="1:5" x14ac:dyDescent="0.25">
      <c r="A1215" t="s">
        <v>101</v>
      </c>
      <c r="B1215">
        <v>2012</v>
      </c>
      <c r="C1215" t="s">
        <v>38</v>
      </c>
      <c r="D1215" t="s">
        <v>1370</v>
      </c>
      <c r="E1215">
        <v>2</v>
      </c>
    </row>
    <row r="1216" spans="1:5" x14ac:dyDescent="0.25">
      <c r="A1216" t="s">
        <v>101</v>
      </c>
      <c r="B1216">
        <v>2012</v>
      </c>
      <c r="C1216" t="s">
        <v>102</v>
      </c>
      <c r="D1216" t="s">
        <v>1371</v>
      </c>
      <c r="E1216">
        <v>11</v>
      </c>
    </row>
    <row r="1217" spans="1:5" x14ac:dyDescent="0.25">
      <c r="A1217" t="s">
        <v>101</v>
      </c>
      <c r="B1217">
        <v>2012</v>
      </c>
      <c r="C1217" t="s">
        <v>107</v>
      </c>
      <c r="D1217" t="s">
        <v>1372</v>
      </c>
      <c r="E1217">
        <v>9</v>
      </c>
    </row>
    <row r="1218" spans="1:5" x14ac:dyDescent="0.25">
      <c r="A1218" t="s">
        <v>101</v>
      </c>
      <c r="B1218">
        <v>2012</v>
      </c>
      <c r="C1218" t="s">
        <v>39</v>
      </c>
      <c r="D1218" t="s">
        <v>1373</v>
      </c>
      <c r="E1218">
        <v>21</v>
      </c>
    </row>
    <row r="1219" spans="1:5" x14ac:dyDescent="0.25">
      <c r="A1219" t="s">
        <v>101</v>
      </c>
      <c r="B1219">
        <v>2012</v>
      </c>
      <c r="C1219" t="s">
        <v>103</v>
      </c>
      <c r="D1219" t="s">
        <v>1374</v>
      </c>
      <c r="E1219">
        <v>96</v>
      </c>
    </row>
    <row r="1220" spans="1:5" x14ac:dyDescent="0.25">
      <c r="A1220" t="s">
        <v>101</v>
      </c>
      <c r="B1220">
        <v>2013</v>
      </c>
      <c r="C1220" t="s">
        <v>38</v>
      </c>
      <c r="D1220" t="s">
        <v>1375</v>
      </c>
      <c r="E1220">
        <v>2</v>
      </c>
    </row>
    <row r="1221" spans="1:5" x14ac:dyDescent="0.25">
      <c r="A1221" t="s">
        <v>101</v>
      </c>
      <c r="B1221">
        <v>2013</v>
      </c>
      <c r="C1221" t="s">
        <v>102</v>
      </c>
      <c r="D1221" t="s">
        <v>1376</v>
      </c>
      <c r="E1221">
        <v>9</v>
      </c>
    </row>
    <row r="1222" spans="1:5" x14ac:dyDescent="0.25">
      <c r="A1222" t="s">
        <v>101</v>
      </c>
      <c r="B1222">
        <v>2013</v>
      </c>
      <c r="C1222" t="s">
        <v>107</v>
      </c>
      <c r="D1222" t="s">
        <v>1377</v>
      </c>
      <c r="E1222">
        <v>4</v>
      </c>
    </row>
    <row r="1223" spans="1:5" x14ac:dyDescent="0.25">
      <c r="A1223" t="s">
        <v>101</v>
      </c>
      <c r="B1223">
        <v>2013</v>
      </c>
      <c r="C1223" t="s">
        <v>39</v>
      </c>
      <c r="D1223" t="s">
        <v>1378</v>
      </c>
      <c r="E1223">
        <v>12</v>
      </c>
    </row>
    <row r="1224" spans="1:5" x14ac:dyDescent="0.25">
      <c r="A1224" t="s">
        <v>101</v>
      </c>
      <c r="B1224">
        <v>2013</v>
      </c>
      <c r="C1224" t="s">
        <v>103</v>
      </c>
      <c r="D1224" t="s">
        <v>1379</v>
      </c>
      <c r="E1224">
        <v>95</v>
      </c>
    </row>
    <row r="1225" spans="1:5" x14ac:dyDescent="0.25">
      <c r="A1225" t="s">
        <v>101</v>
      </c>
      <c r="B1225">
        <v>2014</v>
      </c>
      <c r="C1225" t="s">
        <v>38</v>
      </c>
      <c r="D1225" t="s">
        <v>1380</v>
      </c>
      <c r="E1225">
        <v>6</v>
      </c>
    </row>
    <row r="1226" spans="1:5" x14ac:dyDescent="0.25">
      <c r="A1226" t="s">
        <v>101</v>
      </c>
      <c r="B1226">
        <v>2014</v>
      </c>
      <c r="C1226" t="s">
        <v>102</v>
      </c>
      <c r="D1226" t="s">
        <v>1381</v>
      </c>
      <c r="E1226">
        <v>17</v>
      </c>
    </row>
    <row r="1227" spans="1:5" x14ac:dyDescent="0.25">
      <c r="A1227" t="s">
        <v>101</v>
      </c>
      <c r="B1227">
        <v>2014</v>
      </c>
      <c r="C1227" t="s">
        <v>107</v>
      </c>
      <c r="D1227" t="s">
        <v>1382</v>
      </c>
      <c r="E1227">
        <v>8</v>
      </c>
    </row>
    <row r="1228" spans="1:5" x14ac:dyDescent="0.25">
      <c r="A1228" t="s">
        <v>101</v>
      </c>
      <c r="B1228">
        <v>2014</v>
      </c>
      <c r="C1228" t="s">
        <v>39</v>
      </c>
      <c r="D1228" t="s">
        <v>1383</v>
      </c>
      <c r="E1228">
        <v>18</v>
      </c>
    </row>
    <row r="1229" spans="1:5" x14ac:dyDescent="0.25">
      <c r="A1229" t="s">
        <v>101</v>
      </c>
      <c r="B1229">
        <v>2014</v>
      </c>
      <c r="C1229" t="s">
        <v>103</v>
      </c>
      <c r="D1229" t="s">
        <v>1384</v>
      </c>
      <c r="E1229">
        <v>84</v>
      </c>
    </row>
    <row r="1230" spans="1:5" x14ac:dyDescent="0.25">
      <c r="A1230" t="s">
        <v>101</v>
      </c>
      <c r="B1230">
        <v>2015</v>
      </c>
      <c r="C1230" t="s">
        <v>38</v>
      </c>
      <c r="D1230" t="s">
        <v>1385</v>
      </c>
      <c r="E1230">
        <v>5</v>
      </c>
    </row>
    <row r="1231" spans="1:5" x14ac:dyDescent="0.25">
      <c r="A1231" t="s">
        <v>101</v>
      </c>
      <c r="B1231">
        <v>2015</v>
      </c>
      <c r="C1231" t="s">
        <v>102</v>
      </c>
      <c r="D1231" t="s">
        <v>1386</v>
      </c>
      <c r="E1231">
        <v>10</v>
      </c>
    </row>
    <row r="1232" spans="1:5" x14ac:dyDescent="0.25">
      <c r="A1232" t="s">
        <v>101</v>
      </c>
      <c r="B1232">
        <v>2015</v>
      </c>
      <c r="C1232" t="s">
        <v>107</v>
      </c>
      <c r="D1232" t="s">
        <v>1387</v>
      </c>
      <c r="E1232">
        <v>3</v>
      </c>
    </row>
    <row r="1233" spans="1:5" x14ac:dyDescent="0.25">
      <c r="A1233" t="s">
        <v>101</v>
      </c>
      <c r="B1233">
        <v>2015</v>
      </c>
      <c r="C1233" t="s">
        <v>39</v>
      </c>
      <c r="D1233" t="s">
        <v>1388</v>
      </c>
      <c r="E1233">
        <v>12</v>
      </c>
    </row>
    <row r="1234" spans="1:5" x14ac:dyDescent="0.25">
      <c r="A1234" t="s">
        <v>101</v>
      </c>
      <c r="B1234">
        <v>2015</v>
      </c>
      <c r="C1234" t="s">
        <v>103</v>
      </c>
      <c r="D1234" t="s">
        <v>1389</v>
      </c>
      <c r="E1234">
        <v>91</v>
      </c>
    </row>
    <row r="1235" spans="1:5" x14ac:dyDescent="0.25">
      <c r="A1235" t="s">
        <v>58</v>
      </c>
      <c r="B1235">
        <v>2007</v>
      </c>
      <c r="C1235" t="s">
        <v>38</v>
      </c>
      <c r="D1235" t="s">
        <v>1390</v>
      </c>
      <c r="E1235">
        <v>17</v>
      </c>
    </row>
    <row r="1236" spans="1:5" x14ac:dyDescent="0.25">
      <c r="A1236" t="s">
        <v>58</v>
      </c>
      <c r="B1236">
        <v>2007</v>
      </c>
      <c r="C1236" t="s">
        <v>102</v>
      </c>
      <c r="D1236" t="s">
        <v>1391</v>
      </c>
      <c r="E1236">
        <v>42</v>
      </c>
    </row>
    <row r="1237" spans="1:5" x14ac:dyDescent="0.25">
      <c r="A1237" t="s">
        <v>58</v>
      </c>
      <c r="B1237">
        <v>2007</v>
      </c>
      <c r="C1237" t="s">
        <v>107</v>
      </c>
      <c r="D1237" t="s">
        <v>1392</v>
      </c>
      <c r="E1237">
        <v>66</v>
      </c>
    </row>
    <row r="1238" spans="1:5" x14ac:dyDescent="0.25">
      <c r="A1238" t="s">
        <v>58</v>
      </c>
      <c r="B1238">
        <v>2007</v>
      </c>
      <c r="C1238" t="s">
        <v>39</v>
      </c>
      <c r="D1238" t="s">
        <v>1393</v>
      </c>
      <c r="E1238">
        <v>77</v>
      </c>
    </row>
    <row r="1239" spans="1:5" x14ac:dyDescent="0.25">
      <c r="A1239" t="s">
        <v>58</v>
      </c>
      <c r="B1239">
        <v>2007</v>
      </c>
      <c r="C1239" t="s">
        <v>103</v>
      </c>
      <c r="D1239" t="s">
        <v>1394</v>
      </c>
      <c r="E1239">
        <v>372</v>
      </c>
    </row>
    <row r="1240" spans="1:5" x14ac:dyDescent="0.25">
      <c r="A1240" t="s">
        <v>58</v>
      </c>
      <c r="B1240">
        <v>2008</v>
      </c>
      <c r="C1240" t="s">
        <v>38</v>
      </c>
      <c r="D1240" t="s">
        <v>1395</v>
      </c>
      <c r="E1240">
        <v>28</v>
      </c>
    </row>
    <row r="1241" spans="1:5" x14ac:dyDescent="0.25">
      <c r="A1241" t="s">
        <v>58</v>
      </c>
      <c r="B1241">
        <v>2008</v>
      </c>
      <c r="C1241" t="s">
        <v>40</v>
      </c>
      <c r="D1241" t="s">
        <v>1396</v>
      </c>
      <c r="E1241">
        <v>3</v>
      </c>
    </row>
    <row r="1242" spans="1:5" x14ac:dyDescent="0.25">
      <c r="A1242" t="s">
        <v>58</v>
      </c>
      <c r="B1242">
        <v>2008</v>
      </c>
      <c r="C1242" t="s">
        <v>102</v>
      </c>
      <c r="D1242" t="s">
        <v>1397</v>
      </c>
      <c r="E1242">
        <v>64</v>
      </c>
    </row>
    <row r="1243" spans="1:5" x14ac:dyDescent="0.25">
      <c r="A1243" t="s">
        <v>58</v>
      </c>
      <c r="B1243">
        <v>2008</v>
      </c>
      <c r="C1243" t="s">
        <v>107</v>
      </c>
      <c r="D1243" t="s">
        <v>1398</v>
      </c>
      <c r="E1243">
        <v>118</v>
      </c>
    </row>
    <row r="1244" spans="1:5" x14ac:dyDescent="0.25">
      <c r="A1244" t="s">
        <v>58</v>
      </c>
      <c r="B1244">
        <v>2008</v>
      </c>
      <c r="C1244" t="s">
        <v>39</v>
      </c>
      <c r="D1244" t="s">
        <v>1399</v>
      </c>
      <c r="E1244">
        <v>336</v>
      </c>
    </row>
    <row r="1245" spans="1:5" x14ac:dyDescent="0.25">
      <c r="A1245" t="s">
        <v>58</v>
      </c>
      <c r="B1245">
        <v>2008</v>
      </c>
      <c r="C1245" t="s">
        <v>103</v>
      </c>
      <c r="D1245" t="s">
        <v>1400</v>
      </c>
      <c r="E1245">
        <v>279</v>
      </c>
    </row>
    <row r="1246" spans="1:5" x14ac:dyDescent="0.25">
      <c r="A1246" t="s">
        <v>58</v>
      </c>
      <c r="B1246">
        <v>2009</v>
      </c>
      <c r="C1246" t="s">
        <v>38</v>
      </c>
      <c r="D1246" t="s">
        <v>1401</v>
      </c>
      <c r="E1246">
        <v>51</v>
      </c>
    </row>
    <row r="1247" spans="1:5" x14ac:dyDescent="0.25">
      <c r="A1247" t="s">
        <v>58</v>
      </c>
      <c r="B1247">
        <v>2009</v>
      </c>
      <c r="C1247" t="s">
        <v>40</v>
      </c>
      <c r="D1247" t="s">
        <v>1402</v>
      </c>
      <c r="E1247">
        <v>9</v>
      </c>
    </row>
    <row r="1248" spans="1:5" x14ac:dyDescent="0.25">
      <c r="A1248" t="s">
        <v>58</v>
      </c>
      <c r="B1248">
        <v>2009</v>
      </c>
      <c r="C1248" t="s">
        <v>102</v>
      </c>
      <c r="D1248" t="s">
        <v>1403</v>
      </c>
      <c r="E1248">
        <v>111</v>
      </c>
    </row>
    <row r="1249" spans="1:5" x14ac:dyDescent="0.25">
      <c r="A1249" t="s">
        <v>58</v>
      </c>
      <c r="B1249">
        <v>2009</v>
      </c>
      <c r="C1249" t="s">
        <v>107</v>
      </c>
      <c r="D1249" t="s">
        <v>1404</v>
      </c>
      <c r="E1249">
        <v>139</v>
      </c>
    </row>
    <row r="1250" spans="1:5" x14ac:dyDescent="0.25">
      <c r="A1250" t="s">
        <v>58</v>
      </c>
      <c r="B1250">
        <v>2009</v>
      </c>
      <c r="C1250" t="s">
        <v>39</v>
      </c>
      <c r="D1250" t="s">
        <v>1405</v>
      </c>
      <c r="E1250">
        <v>183</v>
      </c>
    </row>
    <row r="1251" spans="1:5" x14ac:dyDescent="0.25">
      <c r="A1251" t="s">
        <v>58</v>
      </c>
      <c r="B1251">
        <v>2009</v>
      </c>
      <c r="C1251" t="s">
        <v>103</v>
      </c>
      <c r="D1251" t="s">
        <v>1406</v>
      </c>
      <c r="E1251">
        <v>696</v>
      </c>
    </row>
    <row r="1252" spans="1:5" x14ac:dyDescent="0.25">
      <c r="A1252" t="s">
        <v>58</v>
      </c>
      <c r="B1252">
        <v>2010</v>
      </c>
      <c r="C1252" t="s">
        <v>38</v>
      </c>
      <c r="D1252" t="s">
        <v>1407</v>
      </c>
      <c r="E1252">
        <v>46</v>
      </c>
    </row>
    <row r="1253" spans="1:5" x14ac:dyDescent="0.25">
      <c r="A1253" t="s">
        <v>58</v>
      </c>
      <c r="B1253">
        <v>2010</v>
      </c>
      <c r="C1253" t="s">
        <v>40</v>
      </c>
      <c r="D1253" t="s">
        <v>1408</v>
      </c>
      <c r="E1253">
        <v>9</v>
      </c>
    </row>
    <row r="1254" spans="1:5" x14ac:dyDescent="0.25">
      <c r="A1254" t="s">
        <v>58</v>
      </c>
      <c r="B1254">
        <v>2010</v>
      </c>
      <c r="C1254" t="s">
        <v>102</v>
      </c>
      <c r="D1254" t="s">
        <v>1409</v>
      </c>
      <c r="E1254">
        <v>106</v>
      </c>
    </row>
    <row r="1255" spans="1:5" x14ac:dyDescent="0.25">
      <c r="A1255" t="s">
        <v>58</v>
      </c>
      <c r="B1255">
        <v>2010</v>
      </c>
      <c r="C1255" t="s">
        <v>107</v>
      </c>
      <c r="D1255" t="s">
        <v>1410</v>
      </c>
      <c r="E1255">
        <v>158</v>
      </c>
    </row>
    <row r="1256" spans="1:5" x14ac:dyDescent="0.25">
      <c r="A1256" t="s">
        <v>58</v>
      </c>
      <c r="B1256">
        <v>2010</v>
      </c>
      <c r="C1256" t="s">
        <v>39</v>
      </c>
      <c r="D1256" t="s">
        <v>1411</v>
      </c>
      <c r="E1256">
        <v>267</v>
      </c>
    </row>
    <row r="1257" spans="1:5" x14ac:dyDescent="0.25">
      <c r="A1257" t="s">
        <v>58</v>
      </c>
      <c r="B1257">
        <v>2010</v>
      </c>
      <c r="C1257" t="s">
        <v>103</v>
      </c>
      <c r="D1257" t="s">
        <v>1412</v>
      </c>
      <c r="E1257">
        <v>877</v>
      </c>
    </row>
    <row r="1258" spans="1:5" x14ac:dyDescent="0.25">
      <c r="A1258" t="s">
        <v>58</v>
      </c>
      <c r="B1258">
        <v>2011</v>
      </c>
      <c r="C1258" t="s">
        <v>38</v>
      </c>
      <c r="D1258" t="s">
        <v>1413</v>
      </c>
      <c r="E1258">
        <v>36</v>
      </c>
    </row>
    <row r="1259" spans="1:5" x14ac:dyDescent="0.25">
      <c r="A1259" t="s">
        <v>58</v>
      </c>
      <c r="B1259">
        <v>2011</v>
      </c>
      <c r="C1259" t="s">
        <v>40</v>
      </c>
      <c r="D1259" t="s">
        <v>1414</v>
      </c>
      <c r="E1259">
        <v>6</v>
      </c>
    </row>
    <row r="1260" spans="1:5" x14ac:dyDescent="0.25">
      <c r="A1260" t="s">
        <v>58</v>
      </c>
      <c r="B1260">
        <v>2011</v>
      </c>
      <c r="C1260" t="s">
        <v>102</v>
      </c>
      <c r="D1260" t="s">
        <v>1415</v>
      </c>
      <c r="E1260">
        <v>145</v>
      </c>
    </row>
    <row r="1261" spans="1:5" x14ac:dyDescent="0.25">
      <c r="A1261" t="s">
        <v>58</v>
      </c>
      <c r="B1261">
        <v>2011</v>
      </c>
      <c r="C1261" t="s">
        <v>107</v>
      </c>
      <c r="D1261" t="s">
        <v>1416</v>
      </c>
      <c r="E1261">
        <v>104</v>
      </c>
    </row>
    <row r="1262" spans="1:5" x14ac:dyDescent="0.25">
      <c r="A1262" t="s">
        <v>58</v>
      </c>
      <c r="B1262">
        <v>2011</v>
      </c>
      <c r="C1262" t="s">
        <v>39</v>
      </c>
      <c r="D1262" t="s">
        <v>1417</v>
      </c>
      <c r="E1262">
        <v>361</v>
      </c>
    </row>
    <row r="1263" spans="1:5" x14ac:dyDescent="0.25">
      <c r="A1263" t="s">
        <v>58</v>
      </c>
      <c r="B1263">
        <v>2011</v>
      </c>
      <c r="C1263" t="s">
        <v>103</v>
      </c>
      <c r="D1263" t="s">
        <v>1418</v>
      </c>
      <c r="E1263">
        <v>911</v>
      </c>
    </row>
    <row r="1264" spans="1:5" x14ac:dyDescent="0.25">
      <c r="A1264" t="s">
        <v>58</v>
      </c>
      <c r="B1264">
        <v>2012</v>
      </c>
      <c r="C1264" t="s">
        <v>38</v>
      </c>
      <c r="D1264" t="s">
        <v>1419</v>
      </c>
      <c r="E1264">
        <v>63</v>
      </c>
    </row>
    <row r="1265" spans="1:5" x14ac:dyDescent="0.25">
      <c r="A1265" t="s">
        <v>58</v>
      </c>
      <c r="B1265">
        <v>2012</v>
      </c>
      <c r="C1265" t="s">
        <v>40</v>
      </c>
      <c r="D1265" t="s">
        <v>1420</v>
      </c>
      <c r="E1265">
        <v>9</v>
      </c>
    </row>
    <row r="1266" spans="1:5" x14ac:dyDescent="0.25">
      <c r="A1266" t="s">
        <v>58</v>
      </c>
      <c r="B1266">
        <v>2012</v>
      </c>
      <c r="C1266" t="s">
        <v>102</v>
      </c>
      <c r="D1266" t="s">
        <v>1421</v>
      </c>
      <c r="E1266">
        <v>145</v>
      </c>
    </row>
    <row r="1267" spans="1:5" x14ac:dyDescent="0.25">
      <c r="A1267" t="s">
        <v>58</v>
      </c>
      <c r="B1267">
        <v>2012</v>
      </c>
      <c r="C1267" t="s">
        <v>107</v>
      </c>
      <c r="D1267" t="s">
        <v>1422</v>
      </c>
      <c r="E1267">
        <v>148</v>
      </c>
    </row>
    <row r="1268" spans="1:5" x14ac:dyDescent="0.25">
      <c r="A1268" t="s">
        <v>58</v>
      </c>
      <c r="B1268">
        <v>2012</v>
      </c>
      <c r="C1268" t="s">
        <v>39</v>
      </c>
      <c r="D1268" t="s">
        <v>1423</v>
      </c>
      <c r="E1268">
        <v>286</v>
      </c>
    </row>
    <row r="1269" spans="1:5" x14ac:dyDescent="0.25">
      <c r="A1269" t="s">
        <v>58</v>
      </c>
      <c r="B1269">
        <v>2012</v>
      </c>
      <c r="C1269" t="s">
        <v>103</v>
      </c>
      <c r="D1269" t="s">
        <v>1424</v>
      </c>
      <c r="E1269">
        <v>852</v>
      </c>
    </row>
    <row r="1270" spans="1:5" x14ac:dyDescent="0.25">
      <c r="A1270" t="s">
        <v>58</v>
      </c>
      <c r="B1270">
        <v>2013</v>
      </c>
      <c r="C1270" t="s">
        <v>38</v>
      </c>
      <c r="D1270" t="s">
        <v>1425</v>
      </c>
      <c r="E1270">
        <v>83</v>
      </c>
    </row>
    <row r="1271" spans="1:5" x14ac:dyDescent="0.25">
      <c r="A1271" t="s">
        <v>58</v>
      </c>
      <c r="B1271">
        <v>2013</v>
      </c>
      <c r="C1271" t="s">
        <v>40</v>
      </c>
      <c r="D1271" t="s">
        <v>1426</v>
      </c>
      <c r="E1271">
        <v>11</v>
      </c>
    </row>
    <row r="1272" spans="1:5" x14ac:dyDescent="0.25">
      <c r="A1272" t="s">
        <v>58</v>
      </c>
      <c r="B1272">
        <v>2013</v>
      </c>
      <c r="C1272" t="s">
        <v>102</v>
      </c>
      <c r="D1272" t="s">
        <v>1427</v>
      </c>
      <c r="E1272">
        <v>163</v>
      </c>
    </row>
    <row r="1273" spans="1:5" x14ac:dyDescent="0.25">
      <c r="A1273" t="s">
        <v>58</v>
      </c>
      <c r="B1273">
        <v>2013</v>
      </c>
      <c r="C1273" t="s">
        <v>107</v>
      </c>
      <c r="D1273" t="s">
        <v>1428</v>
      </c>
      <c r="E1273">
        <v>143</v>
      </c>
    </row>
    <row r="1274" spans="1:5" x14ac:dyDescent="0.25">
      <c r="A1274" t="s">
        <v>58</v>
      </c>
      <c r="B1274">
        <v>2013</v>
      </c>
      <c r="C1274" t="s">
        <v>39</v>
      </c>
      <c r="D1274" t="s">
        <v>1429</v>
      </c>
      <c r="E1274">
        <v>234</v>
      </c>
    </row>
    <row r="1275" spans="1:5" x14ac:dyDescent="0.25">
      <c r="A1275" t="s">
        <v>58</v>
      </c>
      <c r="B1275">
        <v>2013</v>
      </c>
      <c r="C1275" t="s">
        <v>103</v>
      </c>
      <c r="D1275" t="s">
        <v>1430</v>
      </c>
      <c r="E1275">
        <v>895</v>
      </c>
    </row>
    <row r="1276" spans="1:5" x14ac:dyDescent="0.25">
      <c r="A1276" t="s">
        <v>58</v>
      </c>
      <c r="B1276">
        <v>2014</v>
      </c>
      <c r="C1276" t="s">
        <v>38</v>
      </c>
      <c r="D1276" t="s">
        <v>1431</v>
      </c>
      <c r="E1276">
        <v>100</v>
      </c>
    </row>
    <row r="1277" spans="1:5" x14ac:dyDescent="0.25">
      <c r="A1277" t="s">
        <v>58</v>
      </c>
      <c r="B1277">
        <v>2014</v>
      </c>
      <c r="C1277" t="s">
        <v>40</v>
      </c>
      <c r="D1277" t="s">
        <v>1432</v>
      </c>
      <c r="E1277">
        <v>8</v>
      </c>
    </row>
    <row r="1278" spans="1:5" x14ac:dyDescent="0.25">
      <c r="A1278" t="s">
        <v>58</v>
      </c>
      <c r="B1278">
        <v>2014</v>
      </c>
      <c r="C1278" t="s">
        <v>102</v>
      </c>
      <c r="D1278" t="s">
        <v>1433</v>
      </c>
      <c r="E1278">
        <v>177</v>
      </c>
    </row>
    <row r="1279" spans="1:5" x14ac:dyDescent="0.25">
      <c r="A1279" t="s">
        <v>58</v>
      </c>
      <c r="B1279">
        <v>2014</v>
      </c>
      <c r="C1279" t="s">
        <v>107</v>
      </c>
      <c r="D1279" t="s">
        <v>1434</v>
      </c>
      <c r="E1279">
        <v>98</v>
      </c>
    </row>
    <row r="1280" spans="1:5" x14ac:dyDescent="0.25">
      <c r="A1280" t="s">
        <v>58</v>
      </c>
      <c r="B1280">
        <v>2014</v>
      </c>
      <c r="C1280" t="s">
        <v>39</v>
      </c>
      <c r="D1280" t="s">
        <v>1435</v>
      </c>
      <c r="E1280">
        <v>332</v>
      </c>
    </row>
    <row r="1281" spans="1:5" x14ac:dyDescent="0.25">
      <c r="A1281" t="s">
        <v>58</v>
      </c>
      <c r="B1281">
        <v>2014</v>
      </c>
      <c r="C1281" t="s">
        <v>103</v>
      </c>
      <c r="D1281" t="s">
        <v>1436</v>
      </c>
      <c r="E1281">
        <v>802</v>
      </c>
    </row>
    <row r="1282" spans="1:5" x14ac:dyDescent="0.25">
      <c r="A1282" t="s">
        <v>58</v>
      </c>
      <c r="B1282">
        <v>2015</v>
      </c>
      <c r="C1282" t="s">
        <v>38</v>
      </c>
      <c r="D1282" t="s">
        <v>1437</v>
      </c>
      <c r="E1282">
        <v>67</v>
      </c>
    </row>
    <row r="1283" spans="1:5" x14ac:dyDescent="0.25">
      <c r="A1283" t="s">
        <v>58</v>
      </c>
      <c r="B1283">
        <v>2015</v>
      </c>
      <c r="C1283" t="s">
        <v>40</v>
      </c>
      <c r="D1283" t="s">
        <v>1438</v>
      </c>
      <c r="E1283">
        <v>8</v>
      </c>
    </row>
    <row r="1284" spans="1:5" x14ac:dyDescent="0.25">
      <c r="A1284" t="s">
        <v>58</v>
      </c>
      <c r="B1284">
        <v>2015</v>
      </c>
      <c r="C1284" t="s">
        <v>102</v>
      </c>
      <c r="D1284" t="s">
        <v>1439</v>
      </c>
      <c r="E1284">
        <v>115</v>
      </c>
    </row>
    <row r="1285" spans="1:5" x14ac:dyDescent="0.25">
      <c r="A1285" t="s">
        <v>58</v>
      </c>
      <c r="B1285">
        <v>2015</v>
      </c>
      <c r="C1285" t="s">
        <v>107</v>
      </c>
      <c r="D1285" t="s">
        <v>1440</v>
      </c>
      <c r="E1285">
        <v>93</v>
      </c>
    </row>
    <row r="1286" spans="1:5" x14ac:dyDescent="0.25">
      <c r="A1286" t="s">
        <v>58</v>
      </c>
      <c r="B1286">
        <v>2015</v>
      </c>
      <c r="C1286" t="s">
        <v>39</v>
      </c>
      <c r="D1286" t="s">
        <v>1441</v>
      </c>
      <c r="E1286">
        <v>185</v>
      </c>
    </row>
    <row r="1287" spans="1:5" x14ac:dyDescent="0.25">
      <c r="A1287" t="s">
        <v>58</v>
      </c>
      <c r="B1287">
        <v>2015</v>
      </c>
      <c r="C1287" t="s">
        <v>103</v>
      </c>
      <c r="D1287" t="s">
        <v>1442</v>
      </c>
      <c r="E1287">
        <v>784</v>
      </c>
    </row>
    <row r="1288" spans="1:5" x14ac:dyDescent="0.25">
      <c r="A1288" t="s">
        <v>48</v>
      </c>
      <c r="B1288">
        <v>2007</v>
      </c>
      <c r="C1288" t="s">
        <v>38</v>
      </c>
      <c r="D1288" t="s">
        <v>1443</v>
      </c>
      <c r="E1288">
        <v>14</v>
      </c>
    </row>
    <row r="1289" spans="1:5" x14ac:dyDescent="0.25">
      <c r="A1289" t="s">
        <v>48</v>
      </c>
      <c r="B1289">
        <v>2007</v>
      </c>
      <c r="C1289" t="s">
        <v>40</v>
      </c>
      <c r="D1289" t="s">
        <v>1444</v>
      </c>
      <c r="E1289">
        <v>17</v>
      </c>
    </row>
    <row r="1290" spans="1:5" x14ac:dyDescent="0.25">
      <c r="A1290" t="s">
        <v>48</v>
      </c>
      <c r="B1290">
        <v>2007</v>
      </c>
      <c r="C1290" t="s">
        <v>102</v>
      </c>
      <c r="D1290" t="s">
        <v>1445</v>
      </c>
      <c r="E1290">
        <v>69</v>
      </c>
    </row>
    <row r="1291" spans="1:5" x14ac:dyDescent="0.25">
      <c r="A1291" t="s">
        <v>48</v>
      </c>
      <c r="B1291">
        <v>2007</v>
      </c>
      <c r="C1291" t="s">
        <v>107</v>
      </c>
      <c r="D1291" t="s">
        <v>1446</v>
      </c>
      <c r="E1291">
        <v>93</v>
      </c>
    </row>
    <row r="1292" spans="1:5" x14ac:dyDescent="0.25">
      <c r="A1292" t="s">
        <v>48</v>
      </c>
      <c r="B1292">
        <v>2007</v>
      </c>
      <c r="C1292" t="s">
        <v>39</v>
      </c>
      <c r="D1292" t="s">
        <v>1447</v>
      </c>
      <c r="E1292">
        <v>42</v>
      </c>
    </row>
    <row r="1293" spans="1:5" x14ac:dyDescent="0.25">
      <c r="A1293" t="s">
        <v>48</v>
      </c>
      <c r="B1293">
        <v>2007</v>
      </c>
      <c r="C1293" t="s">
        <v>103</v>
      </c>
      <c r="D1293" t="s">
        <v>1448</v>
      </c>
      <c r="E1293">
        <v>574</v>
      </c>
    </row>
    <row r="1294" spans="1:5" x14ac:dyDescent="0.25">
      <c r="A1294" t="s">
        <v>48</v>
      </c>
      <c r="B1294">
        <v>2008</v>
      </c>
      <c r="C1294" t="s">
        <v>38</v>
      </c>
      <c r="D1294" t="s">
        <v>1449</v>
      </c>
      <c r="E1294">
        <v>11</v>
      </c>
    </row>
    <row r="1295" spans="1:5" x14ac:dyDescent="0.25">
      <c r="A1295" t="s">
        <v>48</v>
      </c>
      <c r="B1295">
        <v>2008</v>
      </c>
      <c r="C1295" t="s">
        <v>40</v>
      </c>
      <c r="D1295" t="s">
        <v>1450</v>
      </c>
      <c r="E1295">
        <v>23</v>
      </c>
    </row>
    <row r="1296" spans="1:5" x14ac:dyDescent="0.25">
      <c r="A1296" t="s">
        <v>48</v>
      </c>
      <c r="B1296">
        <v>2008</v>
      </c>
      <c r="C1296" t="s">
        <v>102</v>
      </c>
      <c r="D1296" t="s">
        <v>1451</v>
      </c>
      <c r="E1296">
        <v>83</v>
      </c>
    </row>
    <row r="1297" spans="1:5" x14ac:dyDescent="0.25">
      <c r="A1297" t="s">
        <v>48</v>
      </c>
      <c r="B1297">
        <v>2008</v>
      </c>
      <c r="C1297" t="s">
        <v>107</v>
      </c>
      <c r="D1297" t="s">
        <v>1452</v>
      </c>
      <c r="E1297">
        <v>88</v>
      </c>
    </row>
    <row r="1298" spans="1:5" x14ac:dyDescent="0.25">
      <c r="A1298" t="s">
        <v>48</v>
      </c>
      <c r="B1298">
        <v>2008</v>
      </c>
      <c r="C1298" t="s">
        <v>39</v>
      </c>
      <c r="D1298" t="s">
        <v>1453</v>
      </c>
      <c r="E1298">
        <v>121</v>
      </c>
    </row>
    <row r="1299" spans="1:5" x14ac:dyDescent="0.25">
      <c r="A1299" t="s">
        <v>48</v>
      </c>
      <c r="B1299">
        <v>2008</v>
      </c>
      <c r="C1299" t="s">
        <v>103</v>
      </c>
      <c r="D1299" t="s">
        <v>1454</v>
      </c>
      <c r="E1299">
        <v>597</v>
      </c>
    </row>
    <row r="1300" spans="1:5" x14ac:dyDescent="0.25">
      <c r="A1300" t="s">
        <v>48</v>
      </c>
      <c r="B1300">
        <v>2009</v>
      </c>
      <c r="C1300" t="s">
        <v>38</v>
      </c>
      <c r="D1300" t="s">
        <v>1455</v>
      </c>
      <c r="E1300">
        <v>14</v>
      </c>
    </row>
    <row r="1301" spans="1:5" x14ac:dyDescent="0.25">
      <c r="A1301" t="s">
        <v>48</v>
      </c>
      <c r="B1301">
        <v>2009</v>
      </c>
      <c r="C1301" t="s">
        <v>40</v>
      </c>
      <c r="D1301" t="s">
        <v>1456</v>
      </c>
      <c r="E1301">
        <v>25</v>
      </c>
    </row>
    <row r="1302" spans="1:5" x14ac:dyDescent="0.25">
      <c r="A1302" t="s">
        <v>48</v>
      </c>
      <c r="B1302">
        <v>2009</v>
      </c>
      <c r="C1302" t="s">
        <v>102</v>
      </c>
      <c r="D1302" t="s">
        <v>1457</v>
      </c>
      <c r="E1302">
        <v>86</v>
      </c>
    </row>
    <row r="1303" spans="1:5" x14ac:dyDescent="0.25">
      <c r="A1303" t="s">
        <v>48</v>
      </c>
      <c r="B1303">
        <v>2009</v>
      </c>
      <c r="C1303" t="s">
        <v>107</v>
      </c>
      <c r="D1303" t="s">
        <v>1458</v>
      </c>
      <c r="E1303">
        <v>103</v>
      </c>
    </row>
    <row r="1304" spans="1:5" x14ac:dyDescent="0.25">
      <c r="A1304" t="s">
        <v>48</v>
      </c>
      <c r="B1304">
        <v>2009</v>
      </c>
      <c r="C1304" t="s">
        <v>39</v>
      </c>
      <c r="D1304" t="s">
        <v>1459</v>
      </c>
      <c r="E1304">
        <v>53</v>
      </c>
    </row>
    <row r="1305" spans="1:5" x14ac:dyDescent="0.25">
      <c r="A1305" t="s">
        <v>48</v>
      </c>
      <c r="B1305">
        <v>2009</v>
      </c>
      <c r="C1305" t="s">
        <v>103</v>
      </c>
      <c r="D1305" t="s">
        <v>1460</v>
      </c>
      <c r="E1305">
        <v>665</v>
      </c>
    </row>
    <row r="1306" spans="1:5" x14ac:dyDescent="0.25">
      <c r="A1306" t="s">
        <v>48</v>
      </c>
      <c r="B1306">
        <v>2010</v>
      </c>
      <c r="C1306" t="s">
        <v>38</v>
      </c>
      <c r="D1306" t="s">
        <v>1461</v>
      </c>
      <c r="E1306">
        <v>14</v>
      </c>
    </row>
    <row r="1307" spans="1:5" x14ac:dyDescent="0.25">
      <c r="A1307" t="s">
        <v>48</v>
      </c>
      <c r="B1307">
        <v>2010</v>
      </c>
      <c r="C1307" t="s">
        <v>40</v>
      </c>
      <c r="D1307" t="s">
        <v>1462</v>
      </c>
      <c r="E1307">
        <v>24</v>
      </c>
    </row>
    <row r="1308" spans="1:5" x14ac:dyDescent="0.25">
      <c r="A1308" t="s">
        <v>48</v>
      </c>
      <c r="B1308">
        <v>2010</v>
      </c>
      <c r="C1308" t="s">
        <v>102</v>
      </c>
      <c r="D1308" t="s">
        <v>1463</v>
      </c>
      <c r="E1308">
        <v>69</v>
      </c>
    </row>
    <row r="1309" spans="1:5" x14ac:dyDescent="0.25">
      <c r="A1309" t="s">
        <v>48</v>
      </c>
      <c r="B1309">
        <v>2010</v>
      </c>
      <c r="C1309" t="s">
        <v>107</v>
      </c>
      <c r="D1309" t="s">
        <v>1464</v>
      </c>
      <c r="E1309">
        <v>110</v>
      </c>
    </row>
    <row r="1310" spans="1:5" x14ac:dyDescent="0.25">
      <c r="A1310" t="s">
        <v>48</v>
      </c>
      <c r="B1310">
        <v>2010</v>
      </c>
      <c r="C1310" t="s">
        <v>39</v>
      </c>
      <c r="D1310" t="s">
        <v>1465</v>
      </c>
      <c r="E1310">
        <v>42</v>
      </c>
    </row>
    <row r="1311" spans="1:5" x14ac:dyDescent="0.25">
      <c r="A1311" t="s">
        <v>48</v>
      </c>
      <c r="B1311">
        <v>2010</v>
      </c>
      <c r="C1311" t="s">
        <v>103</v>
      </c>
      <c r="D1311" t="s">
        <v>1466</v>
      </c>
      <c r="E1311">
        <v>775</v>
      </c>
    </row>
    <row r="1312" spans="1:5" x14ac:dyDescent="0.25">
      <c r="A1312" t="s">
        <v>48</v>
      </c>
      <c r="B1312">
        <v>2011</v>
      </c>
      <c r="C1312" t="s">
        <v>38</v>
      </c>
      <c r="D1312" t="s">
        <v>1467</v>
      </c>
      <c r="E1312">
        <v>6</v>
      </c>
    </row>
    <row r="1313" spans="1:5" x14ac:dyDescent="0.25">
      <c r="A1313" t="s">
        <v>48</v>
      </c>
      <c r="B1313">
        <v>2011</v>
      </c>
      <c r="C1313" t="s">
        <v>40</v>
      </c>
      <c r="D1313" t="s">
        <v>1468</v>
      </c>
      <c r="E1313">
        <v>19</v>
      </c>
    </row>
    <row r="1314" spans="1:5" x14ac:dyDescent="0.25">
      <c r="A1314" t="s">
        <v>48</v>
      </c>
      <c r="B1314">
        <v>2011</v>
      </c>
      <c r="C1314" t="s">
        <v>102</v>
      </c>
      <c r="D1314" t="s">
        <v>1469</v>
      </c>
      <c r="E1314">
        <v>117</v>
      </c>
    </row>
    <row r="1315" spans="1:5" x14ac:dyDescent="0.25">
      <c r="A1315" t="s">
        <v>48</v>
      </c>
      <c r="B1315">
        <v>2011</v>
      </c>
      <c r="C1315" t="s">
        <v>107</v>
      </c>
      <c r="D1315" t="s">
        <v>1470</v>
      </c>
      <c r="E1315">
        <v>87</v>
      </c>
    </row>
    <row r="1316" spans="1:5" x14ac:dyDescent="0.25">
      <c r="A1316" t="s">
        <v>48</v>
      </c>
      <c r="B1316">
        <v>2011</v>
      </c>
      <c r="C1316" t="s">
        <v>39</v>
      </c>
      <c r="D1316" t="s">
        <v>1471</v>
      </c>
      <c r="E1316">
        <v>63</v>
      </c>
    </row>
    <row r="1317" spans="1:5" x14ac:dyDescent="0.25">
      <c r="A1317" t="s">
        <v>48</v>
      </c>
      <c r="B1317">
        <v>2011</v>
      </c>
      <c r="C1317" t="s">
        <v>103</v>
      </c>
      <c r="D1317" t="s">
        <v>1472</v>
      </c>
      <c r="E1317">
        <v>810</v>
      </c>
    </row>
    <row r="1318" spans="1:5" x14ac:dyDescent="0.25">
      <c r="A1318" t="s">
        <v>48</v>
      </c>
      <c r="B1318">
        <v>2012</v>
      </c>
      <c r="C1318" t="s">
        <v>38</v>
      </c>
      <c r="D1318" t="s">
        <v>1473</v>
      </c>
      <c r="E1318">
        <v>9</v>
      </c>
    </row>
    <row r="1319" spans="1:5" x14ac:dyDescent="0.25">
      <c r="A1319" t="s">
        <v>48</v>
      </c>
      <c r="B1319">
        <v>2012</v>
      </c>
      <c r="C1319" t="s">
        <v>40</v>
      </c>
      <c r="D1319" t="s">
        <v>1474</v>
      </c>
      <c r="E1319">
        <v>19</v>
      </c>
    </row>
    <row r="1320" spans="1:5" x14ac:dyDescent="0.25">
      <c r="A1320" t="s">
        <v>48</v>
      </c>
      <c r="B1320">
        <v>2012</v>
      </c>
      <c r="C1320" t="s">
        <v>102</v>
      </c>
      <c r="D1320" t="s">
        <v>1475</v>
      </c>
      <c r="E1320">
        <v>132</v>
      </c>
    </row>
    <row r="1321" spans="1:5" x14ac:dyDescent="0.25">
      <c r="A1321" t="s">
        <v>48</v>
      </c>
      <c r="B1321">
        <v>2012</v>
      </c>
      <c r="C1321" t="s">
        <v>107</v>
      </c>
      <c r="D1321" t="s">
        <v>1476</v>
      </c>
      <c r="E1321">
        <v>112</v>
      </c>
    </row>
    <row r="1322" spans="1:5" x14ac:dyDescent="0.25">
      <c r="A1322" t="s">
        <v>48</v>
      </c>
      <c r="B1322">
        <v>2012</v>
      </c>
      <c r="C1322" t="s">
        <v>39</v>
      </c>
      <c r="D1322" t="s">
        <v>1477</v>
      </c>
      <c r="E1322">
        <v>60</v>
      </c>
    </row>
    <row r="1323" spans="1:5" x14ac:dyDescent="0.25">
      <c r="A1323" t="s">
        <v>48</v>
      </c>
      <c r="B1323">
        <v>2012</v>
      </c>
      <c r="C1323" t="s">
        <v>103</v>
      </c>
      <c r="D1323" t="s">
        <v>1478</v>
      </c>
      <c r="E1323">
        <v>807</v>
      </c>
    </row>
    <row r="1324" spans="1:5" x14ac:dyDescent="0.25">
      <c r="A1324" t="s">
        <v>48</v>
      </c>
      <c r="B1324">
        <v>2013</v>
      </c>
      <c r="C1324" t="s">
        <v>38</v>
      </c>
      <c r="D1324" t="s">
        <v>1479</v>
      </c>
      <c r="E1324">
        <v>12</v>
      </c>
    </row>
    <row r="1325" spans="1:5" x14ac:dyDescent="0.25">
      <c r="A1325" t="s">
        <v>48</v>
      </c>
      <c r="B1325">
        <v>2013</v>
      </c>
      <c r="C1325" t="s">
        <v>40</v>
      </c>
      <c r="D1325" t="s">
        <v>1480</v>
      </c>
      <c r="E1325">
        <v>25</v>
      </c>
    </row>
    <row r="1326" spans="1:5" x14ac:dyDescent="0.25">
      <c r="A1326" t="s">
        <v>48</v>
      </c>
      <c r="B1326">
        <v>2013</v>
      </c>
      <c r="C1326" t="s">
        <v>102</v>
      </c>
      <c r="D1326" t="s">
        <v>1481</v>
      </c>
      <c r="E1326">
        <v>126</v>
      </c>
    </row>
    <row r="1327" spans="1:5" x14ac:dyDescent="0.25">
      <c r="A1327" t="s">
        <v>48</v>
      </c>
      <c r="B1327">
        <v>2013</v>
      </c>
      <c r="C1327" t="s">
        <v>107</v>
      </c>
      <c r="D1327" t="s">
        <v>1482</v>
      </c>
      <c r="E1327">
        <v>113</v>
      </c>
    </row>
    <row r="1328" spans="1:5" x14ac:dyDescent="0.25">
      <c r="A1328" t="s">
        <v>48</v>
      </c>
      <c r="B1328">
        <v>2013</v>
      </c>
      <c r="C1328" t="s">
        <v>39</v>
      </c>
      <c r="D1328" t="s">
        <v>1483</v>
      </c>
      <c r="E1328">
        <v>55</v>
      </c>
    </row>
    <row r="1329" spans="1:5" x14ac:dyDescent="0.25">
      <c r="A1329" t="s">
        <v>48</v>
      </c>
      <c r="B1329">
        <v>2013</v>
      </c>
      <c r="C1329" t="s">
        <v>103</v>
      </c>
      <c r="D1329" t="s">
        <v>1484</v>
      </c>
      <c r="E1329">
        <v>804</v>
      </c>
    </row>
    <row r="1330" spans="1:5" x14ac:dyDescent="0.25">
      <c r="A1330" t="s">
        <v>48</v>
      </c>
      <c r="B1330">
        <v>2014</v>
      </c>
      <c r="C1330" t="s">
        <v>38</v>
      </c>
      <c r="D1330" t="s">
        <v>1485</v>
      </c>
      <c r="E1330">
        <v>19</v>
      </c>
    </row>
    <row r="1331" spans="1:5" x14ac:dyDescent="0.25">
      <c r="A1331" t="s">
        <v>48</v>
      </c>
      <c r="B1331">
        <v>2014</v>
      </c>
      <c r="C1331" t="s">
        <v>40</v>
      </c>
      <c r="D1331" t="s">
        <v>1486</v>
      </c>
      <c r="E1331">
        <v>22</v>
      </c>
    </row>
    <row r="1332" spans="1:5" x14ac:dyDescent="0.25">
      <c r="A1332" t="s">
        <v>48</v>
      </c>
      <c r="B1332">
        <v>2014</v>
      </c>
      <c r="C1332" t="s">
        <v>102</v>
      </c>
      <c r="D1332" t="s">
        <v>1487</v>
      </c>
      <c r="E1332">
        <v>128</v>
      </c>
    </row>
    <row r="1333" spans="1:5" x14ac:dyDescent="0.25">
      <c r="A1333" t="s">
        <v>48</v>
      </c>
      <c r="B1333">
        <v>2014</v>
      </c>
      <c r="C1333" t="s">
        <v>107</v>
      </c>
      <c r="D1333" t="s">
        <v>1488</v>
      </c>
      <c r="E1333">
        <v>136</v>
      </c>
    </row>
    <row r="1334" spans="1:5" x14ac:dyDescent="0.25">
      <c r="A1334" t="s">
        <v>48</v>
      </c>
      <c r="B1334">
        <v>2014</v>
      </c>
      <c r="C1334" t="s">
        <v>39</v>
      </c>
      <c r="D1334" t="s">
        <v>1489</v>
      </c>
      <c r="E1334">
        <v>60</v>
      </c>
    </row>
    <row r="1335" spans="1:5" x14ac:dyDescent="0.25">
      <c r="A1335" t="s">
        <v>48</v>
      </c>
      <c r="B1335">
        <v>2014</v>
      </c>
      <c r="C1335" t="s">
        <v>103</v>
      </c>
      <c r="D1335" t="s">
        <v>1490</v>
      </c>
      <c r="E1335">
        <v>801</v>
      </c>
    </row>
    <row r="1336" spans="1:5" x14ac:dyDescent="0.25">
      <c r="A1336" t="s">
        <v>48</v>
      </c>
      <c r="B1336">
        <v>2015</v>
      </c>
      <c r="C1336" t="s">
        <v>38</v>
      </c>
      <c r="D1336" t="s">
        <v>1491</v>
      </c>
      <c r="E1336">
        <v>16</v>
      </c>
    </row>
    <row r="1337" spans="1:5" x14ac:dyDescent="0.25">
      <c r="A1337" t="s">
        <v>48</v>
      </c>
      <c r="B1337">
        <v>2015</v>
      </c>
      <c r="C1337" t="s">
        <v>40</v>
      </c>
      <c r="D1337" t="s">
        <v>1492</v>
      </c>
      <c r="E1337">
        <v>20</v>
      </c>
    </row>
    <row r="1338" spans="1:5" x14ac:dyDescent="0.25">
      <c r="A1338" t="s">
        <v>48</v>
      </c>
      <c r="B1338">
        <v>2015</v>
      </c>
      <c r="C1338" t="s">
        <v>102</v>
      </c>
      <c r="D1338" t="s">
        <v>1493</v>
      </c>
      <c r="E1338">
        <v>117</v>
      </c>
    </row>
    <row r="1339" spans="1:5" x14ac:dyDescent="0.25">
      <c r="A1339" t="s">
        <v>48</v>
      </c>
      <c r="B1339">
        <v>2015</v>
      </c>
      <c r="C1339" t="s">
        <v>107</v>
      </c>
      <c r="D1339" t="s">
        <v>1494</v>
      </c>
      <c r="E1339">
        <v>100</v>
      </c>
    </row>
    <row r="1340" spans="1:5" x14ac:dyDescent="0.25">
      <c r="A1340" t="s">
        <v>48</v>
      </c>
      <c r="B1340">
        <v>2015</v>
      </c>
      <c r="C1340" t="s">
        <v>39</v>
      </c>
      <c r="D1340" t="s">
        <v>1495</v>
      </c>
      <c r="E1340">
        <v>64</v>
      </c>
    </row>
    <row r="1341" spans="1:5" x14ac:dyDescent="0.25">
      <c r="A1341" t="s">
        <v>48</v>
      </c>
      <c r="B1341">
        <v>2015</v>
      </c>
      <c r="C1341" t="s">
        <v>103</v>
      </c>
      <c r="D1341" t="s">
        <v>1496</v>
      </c>
      <c r="E1341">
        <v>848</v>
      </c>
    </row>
    <row r="1342" spans="1:5" x14ac:dyDescent="0.25">
      <c r="A1342" t="s">
        <v>34</v>
      </c>
      <c r="B1342">
        <v>2007</v>
      </c>
      <c r="C1342" t="s">
        <v>38</v>
      </c>
      <c r="D1342" t="s">
        <v>1497</v>
      </c>
      <c r="E1342">
        <v>1388</v>
      </c>
    </row>
    <row r="1343" spans="1:5" x14ac:dyDescent="0.25">
      <c r="A1343" t="s">
        <v>34</v>
      </c>
      <c r="B1343">
        <v>2007</v>
      </c>
      <c r="C1343" t="s">
        <v>40</v>
      </c>
      <c r="D1343" t="s">
        <v>1498</v>
      </c>
      <c r="E1343">
        <v>1246</v>
      </c>
    </row>
    <row r="1344" spans="1:5" x14ac:dyDescent="0.25">
      <c r="A1344" t="s">
        <v>34</v>
      </c>
      <c r="B1344">
        <v>2007</v>
      </c>
      <c r="C1344" t="s">
        <v>102</v>
      </c>
      <c r="D1344" t="s">
        <v>1499</v>
      </c>
      <c r="E1344">
        <v>3689</v>
      </c>
    </row>
    <row r="1345" spans="1:5" x14ac:dyDescent="0.25">
      <c r="A1345" t="s">
        <v>34</v>
      </c>
      <c r="B1345">
        <v>2007</v>
      </c>
      <c r="C1345" t="s">
        <v>107</v>
      </c>
      <c r="D1345" t="s">
        <v>1500</v>
      </c>
      <c r="E1345">
        <v>4501</v>
      </c>
    </row>
    <row r="1346" spans="1:5" x14ac:dyDescent="0.25">
      <c r="A1346" t="s">
        <v>34</v>
      </c>
      <c r="B1346">
        <v>2007</v>
      </c>
      <c r="C1346" t="s">
        <v>39</v>
      </c>
      <c r="D1346" t="s">
        <v>1501</v>
      </c>
      <c r="E1346">
        <v>3021</v>
      </c>
    </row>
    <row r="1347" spans="1:5" x14ac:dyDescent="0.25">
      <c r="A1347" t="s">
        <v>34</v>
      </c>
      <c r="B1347">
        <v>2007</v>
      </c>
      <c r="C1347" t="s">
        <v>103</v>
      </c>
      <c r="D1347" t="s">
        <v>1502</v>
      </c>
      <c r="E1347">
        <v>41788</v>
      </c>
    </row>
    <row r="1348" spans="1:5" x14ac:dyDescent="0.25">
      <c r="A1348" t="s">
        <v>34</v>
      </c>
      <c r="B1348">
        <v>2008</v>
      </c>
      <c r="C1348" t="s">
        <v>38</v>
      </c>
      <c r="D1348" t="s">
        <v>1503</v>
      </c>
      <c r="E1348">
        <v>1274</v>
      </c>
    </row>
    <row r="1349" spans="1:5" x14ac:dyDescent="0.25">
      <c r="A1349" t="s">
        <v>34</v>
      </c>
      <c r="B1349">
        <v>2008</v>
      </c>
      <c r="C1349" t="s">
        <v>40</v>
      </c>
      <c r="D1349" t="s">
        <v>1504</v>
      </c>
      <c r="E1349">
        <v>1080</v>
      </c>
    </row>
    <row r="1350" spans="1:5" x14ac:dyDescent="0.25">
      <c r="A1350" t="s">
        <v>34</v>
      </c>
      <c r="B1350">
        <v>2008</v>
      </c>
      <c r="C1350" t="s">
        <v>102</v>
      </c>
      <c r="D1350" t="s">
        <v>1505</v>
      </c>
      <c r="E1350">
        <v>4006</v>
      </c>
    </row>
    <row r="1351" spans="1:5" x14ac:dyDescent="0.25">
      <c r="A1351" t="s">
        <v>34</v>
      </c>
      <c r="B1351">
        <v>2008</v>
      </c>
      <c r="C1351" t="s">
        <v>107</v>
      </c>
      <c r="D1351" t="s">
        <v>1506</v>
      </c>
      <c r="E1351">
        <v>4223</v>
      </c>
    </row>
    <row r="1352" spans="1:5" x14ac:dyDescent="0.25">
      <c r="A1352" t="s">
        <v>34</v>
      </c>
      <c r="B1352">
        <v>2008</v>
      </c>
      <c r="C1352" t="s">
        <v>39</v>
      </c>
      <c r="D1352" t="s">
        <v>1507</v>
      </c>
      <c r="E1352">
        <v>7761</v>
      </c>
    </row>
    <row r="1353" spans="1:5" x14ac:dyDescent="0.25">
      <c r="A1353" t="s">
        <v>34</v>
      </c>
      <c r="B1353">
        <v>2008</v>
      </c>
      <c r="C1353" t="s">
        <v>103</v>
      </c>
      <c r="D1353" t="s">
        <v>1508</v>
      </c>
      <c r="E1353">
        <v>37823</v>
      </c>
    </row>
    <row r="1354" spans="1:5" x14ac:dyDescent="0.25">
      <c r="A1354" t="s">
        <v>34</v>
      </c>
      <c r="B1354">
        <v>2009</v>
      </c>
      <c r="C1354" t="s">
        <v>38</v>
      </c>
      <c r="D1354" t="s">
        <v>1509</v>
      </c>
      <c r="E1354">
        <v>1265</v>
      </c>
    </row>
    <row r="1355" spans="1:5" x14ac:dyDescent="0.25">
      <c r="A1355" t="s">
        <v>34</v>
      </c>
      <c r="B1355">
        <v>2009</v>
      </c>
      <c r="C1355" t="s">
        <v>40</v>
      </c>
      <c r="D1355" t="s">
        <v>1510</v>
      </c>
      <c r="E1355">
        <v>1315</v>
      </c>
    </row>
    <row r="1356" spans="1:5" x14ac:dyDescent="0.25">
      <c r="A1356" t="s">
        <v>34</v>
      </c>
      <c r="B1356">
        <v>2009</v>
      </c>
      <c r="C1356" t="s">
        <v>102</v>
      </c>
      <c r="D1356" t="s">
        <v>1511</v>
      </c>
      <c r="E1356">
        <v>4150</v>
      </c>
    </row>
    <row r="1357" spans="1:5" x14ac:dyDescent="0.25">
      <c r="A1357" t="s">
        <v>34</v>
      </c>
      <c r="B1357">
        <v>2009</v>
      </c>
      <c r="C1357" t="s">
        <v>107</v>
      </c>
      <c r="D1357" t="s">
        <v>1512</v>
      </c>
      <c r="E1357">
        <v>4314</v>
      </c>
    </row>
    <row r="1358" spans="1:5" x14ac:dyDescent="0.25">
      <c r="A1358" t="s">
        <v>34</v>
      </c>
      <c r="B1358">
        <v>2009</v>
      </c>
      <c r="C1358" t="s">
        <v>39</v>
      </c>
      <c r="D1358" t="s">
        <v>1513</v>
      </c>
      <c r="E1358">
        <v>4578</v>
      </c>
    </row>
    <row r="1359" spans="1:5" x14ac:dyDescent="0.25">
      <c r="A1359" t="s">
        <v>34</v>
      </c>
      <c r="B1359">
        <v>2009</v>
      </c>
      <c r="C1359" t="s">
        <v>103</v>
      </c>
      <c r="D1359" t="s">
        <v>1514</v>
      </c>
      <c r="E1359">
        <v>40853</v>
      </c>
    </row>
    <row r="1360" spans="1:5" x14ac:dyDescent="0.25">
      <c r="A1360" t="s">
        <v>34</v>
      </c>
      <c r="B1360">
        <v>2010</v>
      </c>
      <c r="C1360" t="s">
        <v>38</v>
      </c>
      <c r="D1360" t="s">
        <v>1515</v>
      </c>
      <c r="E1360">
        <v>1017</v>
      </c>
    </row>
    <row r="1361" spans="1:5" x14ac:dyDescent="0.25">
      <c r="A1361" t="s">
        <v>34</v>
      </c>
      <c r="B1361">
        <v>2010</v>
      </c>
      <c r="C1361" t="s">
        <v>40</v>
      </c>
      <c r="D1361" t="s">
        <v>1516</v>
      </c>
      <c r="E1361">
        <v>1029</v>
      </c>
    </row>
    <row r="1362" spans="1:5" x14ac:dyDescent="0.25">
      <c r="A1362" t="s">
        <v>34</v>
      </c>
      <c r="B1362">
        <v>2010</v>
      </c>
      <c r="C1362" t="s">
        <v>102</v>
      </c>
      <c r="D1362" t="s">
        <v>1517</v>
      </c>
      <c r="E1362">
        <v>3549</v>
      </c>
    </row>
    <row r="1363" spans="1:5" x14ac:dyDescent="0.25">
      <c r="A1363" t="s">
        <v>34</v>
      </c>
      <c r="B1363">
        <v>2010</v>
      </c>
      <c r="C1363" t="s">
        <v>107</v>
      </c>
      <c r="D1363" t="s">
        <v>1518</v>
      </c>
      <c r="E1363">
        <v>4265</v>
      </c>
    </row>
    <row r="1364" spans="1:5" x14ac:dyDescent="0.25">
      <c r="A1364" t="s">
        <v>34</v>
      </c>
      <c r="B1364">
        <v>2010</v>
      </c>
      <c r="C1364" t="s">
        <v>39</v>
      </c>
      <c r="D1364" t="s">
        <v>1519</v>
      </c>
      <c r="E1364">
        <v>4255</v>
      </c>
    </row>
    <row r="1365" spans="1:5" x14ac:dyDescent="0.25">
      <c r="A1365" t="s">
        <v>34</v>
      </c>
      <c r="B1365">
        <v>2010</v>
      </c>
      <c r="C1365" t="s">
        <v>103</v>
      </c>
      <c r="D1365" t="s">
        <v>1520</v>
      </c>
      <c r="E1365">
        <v>42475</v>
      </c>
    </row>
    <row r="1366" spans="1:5" x14ac:dyDescent="0.25">
      <c r="A1366" t="s">
        <v>34</v>
      </c>
      <c r="B1366">
        <v>2011</v>
      </c>
      <c r="C1366" t="s">
        <v>38</v>
      </c>
      <c r="D1366" t="s">
        <v>1521</v>
      </c>
      <c r="E1366">
        <v>638</v>
      </c>
    </row>
    <row r="1367" spans="1:5" x14ac:dyDescent="0.25">
      <c r="A1367" t="s">
        <v>34</v>
      </c>
      <c r="B1367">
        <v>2011</v>
      </c>
      <c r="C1367" t="s">
        <v>40</v>
      </c>
      <c r="D1367" t="s">
        <v>1522</v>
      </c>
      <c r="E1367">
        <v>711</v>
      </c>
    </row>
    <row r="1368" spans="1:5" x14ac:dyDescent="0.25">
      <c r="A1368" t="s">
        <v>34</v>
      </c>
      <c r="B1368">
        <v>2011</v>
      </c>
      <c r="C1368" t="s">
        <v>102</v>
      </c>
      <c r="D1368" t="s">
        <v>1523</v>
      </c>
      <c r="E1368">
        <v>4516</v>
      </c>
    </row>
    <row r="1369" spans="1:5" x14ac:dyDescent="0.25">
      <c r="A1369" t="s">
        <v>34</v>
      </c>
      <c r="B1369">
        <v>2011</v>
      </c>
      <c r="C1369" t="s">
        <v>107</v>
      </c>
      <c r="D1369" t="s">
        <v>1524</v>
      </c>
      <c r="E1369">
        <v>2912</v>
      </c>
    </row>
    <row r="1370" spans="1:5" x14ac:dyDescent="0.25">
      <c r="A1370" t="s">
        <v>34</v>
      </c>
      <c r="B1370">
        <v>2011</v>
      </c>
      <c r="C1370" t="s">
        <v>39</v>
      </c>
      <c r="D1370" t="s">
        <v>1525</v>
      </c>
      <c r="E1370">
        <v>4097</v>
      </c>
    </row>
    <row r="1371" spans="1:5" x14ac:dyDescent="0.25">
      <c r="A1371" t="s">
        <v>34</v>
      </c>
      <c r="B1371">
        <v>2011</v>
      </c>
      <c r="C1371" t="s">
        <v>103</v>
      </c>
      <c r="D1371" t="s">
        <v>1526</v>
      </c>
      <c r="E1371">
        <v>43079</v>
      </c>
    </row>
    <row r="1372" spans="1:5" x14ac:dyDescent="0.25">
      <c r="A1372" t="s">
        <v>34</v>
      </c>
      <c r="B1372">
        <v>2012</v>
      </c>
      <c r="C1372" t="s">
        <v>38</v>
      </c>
      <c r="D1372" t="s">
        <v>1527</v>
      </c>
      <c r="E1372">
        <v>1120</v>
      </c>
    </row>
    <row r="1373" spans="1:5" x14ac:dyDescent="0.25">
      <c r="A1373" t="s">
        <v>34</v>
      </c>
      <c r="B1373">
        <v>2012</v>
      </c>
      <c r="C1373" t="s">
        <v>40</v>
      </c>
      <c r="D1373" t="s">
        <v>1528</v>
      </c>
      <c r="E1373">
        <v>1204</v>
      </c>
    </row>
    <row r="1374" spans="1:5" x14ac:dyDescent="0.25">
      <c r="A1374" t="s">
        <v>34</v>
      </c>
      <c r="B1374">
        <v>2012</v>
      </c>
      <c r="C1374" t="s">
        <v>102</v>
      </c>
      <c r="D1374" t="s">
        <v>1529</v>
      </c>
      <c r="E1374">
        <v>4113</v>
      </c>
    </row>
    <row r="1375" spans="1:5" x14ac:dyDescent="0.25">
      <c r="A1375" t="s">
        <v>34</v>
      </c>
      <c r="B1375">
        <v>2012</v>
      </c>
      <c r="C1375" t="s">
        <v>107</v>
      </c>
      <c r="D1375" t="s">
        <v>1530</v>
      </c>
      <c r="E1375">
        <v>4434</v>
      </c>
    </row>
    <row r="1376" spans="1:5" x14ac:dyDescent="0.25">
      <c r="A1376" t="s">
        <v>34</v>
      </c>
      <c r="B1376">
        <v>2012</v>
      </c>
      <c r="C1376" t="s">
        <v>39</v>
      </c>
      <c r="D1376" t="s">
        <v>1531</v>
      </c>
      <c r="E1376">
        <v>3744</v>
      </c>
    </row>
    <row r="1377" spans="1:5" x14ac:dyDescent="0.25">
      <c r="A1377" t="s">
        <v>34</v>
      </c>
      <c r="B1377">
        <v>2012</v>
      </c>
      <c r="C1377" t="s">
        <v>103</v>
      </c>
      <c r="D1377" t="s">
        <v>1532</v>
      </c>
      <c r="E1377">
        <v>41256</v>
      </c>
    </row>
    <row r="1378" spans="1:5" x14ac:dyDescent="0.25">
      <c r="A1378" t="s">
        <v>34</v>
      </c>
      <c r="B1378">
        <v>2013</v>
      </c>
      <c r="C1378" t="s">
        <v>38</v>
      </c>
      <c r="D1378" t="s">
        <v>1533</v>
      </c>
      <c r="E1378">
        <v>1612</v>
      </c>
    </row>
    <row r="1379" spans="1:5" x14ac:dyDescent="0.25">
      <c r="A1379" t="s">
        <v>34</v>
      </c>
      <c r="B1379">
        <v>2013</v>
      </c>
      <c r="C1379" t="s">
        <v>40</v>
      </c>
      <c r="D1379" t="s">
        <v>1534</v>
      </c>
      <c r="E1379">
        <v>1750</v>
      </c>
    </row>
    <row r="1380" spans="1:5" x14ac:dyDescent="0.25">
      <c r="A1380" t="s">
        <v>34</v>
      </c>
      <c r="B1380">
        <v>2013</v>
      </c>
      <c r="C1380" t="s">
        <v>102</v>
      </c>
      <c r="D1380" t="s">
        <v>1535</v>
      </c>
      <c r="E1380">
        <v>4621</v>
      </c>
    </row>
    <row r="1381" spans="1:5" x14ac:dyDescent="0.25">
      <c r="A1381" t="s">
        <v>34</v>
      </c>
      <c r="B1381">
        <v>2013</v>
      </c>
      <c r="C1381" t="s">
        <v>107</v>
      </c>
      <c r="D1381" t="s">
        <v>1536</v>
      </c>
      <c r="E1381">
        <v>5356</v>
      </c>
    </row>
    <row r="1382" spans="1:5" x14ac:dyDescent="0.25">
      <c r="A1382" t="s">
        <v>34</v>
      </c>
      <c r="B1382">
        <v>2013</v>
      </c>
      <c r="C1382" t="s">
        <v>39</v>
      </c>
      <c r="D1382" t="s">
        <v>1537</v>
      </c>
      <c r="E1382">
        <v>3739</v>
      </c>
    </row>
    <row r="1383" spans="1:5" x14ac:dyDescent="0.25">
      <c r="A1383" t="s">
        <v>34</v>
      </c>
      <c r="B1383">
        <v>2013</v>
      </c>
      <c r="C1383" t="s">
        <v>103</v>
      </c>
      <c r="D1383" t="s">
        <v>1538</v>
      </c>
      <c r="E1383">
        <v>40036</v>
      </c>
    </row>
    <row r="1384" spans="1:5" x14ac:dyDescent="0.25">
      <c r="A1384" t="s">
        <v>34</v>
      </c>
      <c r="B1384">
        <v>2014</v>
      </c>
      <c r="C1384" t="s">
        <v>38</v>
      </c>
      <c r="D1384" t="s">
        <v>1539</v>
      </c>
      <c r="E1384">
        <v>1612</v>
      </c>
    </row>
    <row r="1385" spans="1:5" x14ac:dyDescent="0.25">
      <c r="A1385" t="s">
        <v>34</v>
      </c>
      <c r="B1385">
        <v>2014</v>
      </c>
      <c r="C1385" t="s">
        <v>40</v>
      </c>
      <c r="D1385" t="s">
        <v>1540</v>
      </c>
      <c r="E1385">
        <v>1911</v>
      </c>
    </row>
    <row r="1386" spans="1:5" x14ac:dyDescent="0.25">
      <c r="A1386" t="s">
        <v>34</v>
      </c>
      <c r="B1386">
        <v>2014</v>
      </c>
      <c r="C1386" t="s">
        <v>102</v>
      </c>
      <c r="D1386" t="s">
        <v>1541</v>
      </c>
      <c r="E1386">
        <v>5125</v>
      </c>
    </row>
    <row r="1387" spans="1:5" x14ac:dyDescent="0.25">
      <c r="A1387" t="s">
        <v>34</v>
      </c>
      <c r="B1387">
        <v>2014</v>
      </c>
      <c r="C1387" t="s">
        <v>107</v>
      </c>
      <c r="D1387" t="s">
        <v>1542</v>
      </c>
      <c r="E1387">
        <v>5141</v>
      </c>
    </row>
    <row r="1388" spans="1:5" x14ac:dyDescent="0.25">
      <c r="A1388" t="s">
        <v>34</v>
      </c>
      <c r="B1388">
        <v>2014</v>
      </c>
      <c r="C1388" t="s">
        <v>39</v>
      </c>
      <c r="D1388" t="s">
        <v>1543</v>
      </c>
      <c r="E1388">
        <v>3768</v>
      </c>
    </row>
    <row r="1389" spans="1:5" x14ac:dyDescent="0.25">
      <c r="A1389" t="s">
        <v>34</v>
      </c>
      <c r="B1389">
        <v>2014</v>
      </c>
      <c r="C1389" t="s">
        <v>103</v>
      </c>
      <c r="D1389" t="s">
        <v>1544</v>
      </c>
      <c r="E1389">
        <v>40077</v>
      </c>
    </row>
    <row r="1390" spans="1:5" x14ac:dyDescent="0.25">
      <c r="A1390" t="s">
        <v>34</v>
      </c>
      <c r="B1390">
        <v>2015</v>
      </c>
      <c r="C1390" t="s">
        <v>38</v>
      </c>
      <c r="D1390" t="s">
        <v>1545</v>
      </c>
      <c r="E1390">
        <v>1530</v>
      </c>
    </row>
    <row r="1391" spans="1:5" x14ac:dyDescent="0.25">
      <c r="A1391" t="s">
        <v>34</v>
      </c>
      <c r="B1391">
        <v>2015</v>
      </c>
      <c r="C1391" t="s">
        <v>40</v>
      </c>
      <c r="D1391" t="s">
        <v>1546</v>
      </c>
      <c r="E1391">
        <v>1751</v>
      </c>
    </row>
    <row r="1392" spans="1:5" x14ac:dyDescent="0.25">
      <c r="A1392" t="s">
        <v>34</v>
      </c>
      <c r="B1392">
        <v>2015</v>
      </c>
      <c r="C1392" t="s">
        <v>102</v>
      </c>
      <c r="D1392" t="s">
        <v>1547</v>
      </c>
      <c r="E1392">
        <v>4923</v>
      </c>
    </row>
    <row r="1393" spans="1:5" x14ac:dyDescent="0.25">
      <c r="A1393" t="s">
        <v>34</v>
      </c>
      <c r="B1393">
        <v>2015</v>
      </c>
      <c r="C1393" t="s">
        <v>107</v>
      </c>
      <c r="D1393" t="s">
        <v>1548</v>
      </c>
      <c r="E1393">
        <v>4262</v>
      </c>
    </row>
    <row r="1394" spans="1:5" x14ac:dyDescent="0.25">
      <c r="A1394" t="s">
        <v>34</v>
      </c>
      <c r="B1394">
        <v>2015</v>
      </c>
      <c r="C1394" t="s">
        <v>39</v>
      </c>
      <c r="D1394" t="s">
        <v>1549</v>
      </c>
      <c r="E1394">
        <v>3317</v>
      </c>
    </row>
    <row r="1395" spans="1:5" x14ac:dyDescent="0.25">
      <c r="A1395" t="s">
        <v>34</v>
      </c>
      <c r="B1395">
        <v>2015</v>
      </c>
      <c r="C1395" t="s">
        <v>103</v>
      </c>
      <c r="D1395" t="s">
        <v>1550</v>
      </c>
      <c r="E1395">
        <v>40988</v>
      </c>
    </row>
    <row r="1396" spans="1:5" x14ac:dyDescent="0.25">
      <c r="A1396" t="s">
        <v>157</v>
      </c>
      <c r="B1396">
        <v>2007</v>
      </c>
      <c r="C1396" t="s">
        <v>38</v>
      </c>
      <c r="D1396" t="s">
        <v>1551</v>
      </c>
      <c r="E1396">
        <v>1154</v>
      </c>
    </row>
    <row r="1397" spans="1:5" x14ac:dyDescent="0.25">
      <c r="A1397" t="s">
        <v>157</v>
      </c>
      <c r="B1397">
        <v>2007</v>
      </c>
      <c r="C1397" t="s">
        <v>40</v>
      </c>
      <c r="D1397" t="s">
        <v>1552</v>
      </c>
      <c r="E1397">
        <v>1063</v>
      </c>
    </row>
    <row r="1398" spans="1:5" x14ac:dyDescent="0.25">
      <c r="A1398" t="s">
        <v>157</v>
      </c>
      <c r="B1398">
        <v>2007</v>
      </c>
      <c r="C1398" t="s">
        <v>102</v>
      </c>
      <c r="D1398" t="s">
        <v>1553</v>
      </c>
      <c r="E1398">
        <v>3022</v>
      </c>
    </row>
    <row r="1399" spans="1:5" x14ac:dyDescent="0.25">
      <c r="A1399" t="s">
        <v>157</v>
      </c>
      <c r="B1399">
        <v>2007</v>
      </c>
      <c r="C1399" t="s">
        <v>107</v>
      </c>
      <c r="D1399" t="s">
        <v>1554</v>
      </c>
      <c r="E1399">
        <v>3907</v>
      </c>
    </row>
    <row r="1400" spans="1:5" x14ac:dyDescent="0.25">
      <c r="A1400" t="s">
        <v>157</v>
      </c>
      <c r="B1400">
        <v>2007</v>
      </c>
      <c r="C1400" t="s">
        <v>39</v>
      </c>
      <c r="D1400" t="s">
        <v>1555</v>
      </c>
      <c r="E1400">
        <v>2448</v>
      </c>
    </row>
    <row r="1401" spans="1:5" x14ac:dyDescent="0.25">
      <c r="A1401" t="s">
        <v>157</v>
      </c>
      <c r="B1401">
        <v>2007</v>
      </c>
      <c r="C1401" t="s">
        <v>103</v>
      </c>
      <c r="D1401" t="s">
        <v>1556</v>
      </c>
      <c r="E1401">
        <v>34020</v>
      </c>
    </row>
    <row r="1402" spans="1:5" x14ac:dyDescent="0.25">
      <c r="A1402" t="s">
        <v>157</v>
      </c>
      <c r="B1402">
        <v>2008</v>
      </c>
      <c r="C1402" t="s">
        <v>38</v>
      </c>
      <c r="D1402" t="s">
        <v>1557</v>
      </c>
      <c r="E1402">
        <v>1045</v>
      </c>
    </row>
    <row r="1403" spans="1:5" x14ac:dyDescent="0.25">
      <c r="A1403" t="s">
        <v>157</v>
      </c>
      <c r="B1403">
        <v>2008</v>
      </c>
      <c r="C1403" t="s">
        <v>40</v>
      </c>
      <c r="D1403" t="s">
        <v>1558</v>
      </c>
      <c r="E1403">
        <v>891</v>
      </c>
    </row>
    <row r="1404" spans="1:5" x14ac:dyDescent="0.25">
      <c r="A1404" t="s">
        <v>157</v>
      </c>
      <c r="B1404">
        <v>2008</v>
      </c>
      <c r="C1404" t="s">
        <v>102</v>
      </c>
      <c r="D1404" t="s">
        <v>1559</v>
      </c>
      <c r="E1404">
        <v>3240</v>
      </c>
    </row>
    <row r="1405" spans="1:5" x14ac:dyDescent="0.25">
      <c r="A1405" t="s">
        <v>157</v>
      </c>
      <c r="B1405">
        <v>2008</v>
      </c>
      <c r="C1405" t="s">
        <v>107</v>
      </c>
      <c r="D1405" t="s">
        <v>1560</v>
      </c>
      <c r="E1405">
        <v>3668</v>
      </c>
    </row>
    <row r="1406" spans="1:5" x14ac:dyDescent="0.25">
      <c r="A1406" t="s">
        <v>157</v>
      </c>
      <c r="B1406">
        <v>2008</v>
      </c>
      <c r="C1406" t="s">
        <v>39</v>
      </c>
      <c r="D1406" t="s">
        <v>1561</v>
      </c>
      <c r="E1406">
        <v>6437</v>
      </c>
    </row>
    <row r="1407" spans="1:5" x14ac:dyDescent="0.25">
      <c r="A1407" t="s">
        <v>157</v>
      </c>
      <c r="B1407">
        <v>2008</v>
      </c>
      <c r="C1407" t="s">
        <v>103</v>
      </c>
      <c r="D1407" t="s">
        <v>1562</v>
      </c>
      <c r="E1407">
        <v>30496</v>
      </c>
    </row>
    <row r="1408" spans="1:5" x14ac:dyDescent="0.25">
      <c r="A1408" t="s">
        <v>157</v>
      </c>
      <c r="B1408">
        <v>2009</v>
      </c>
      <c r="C1408" t="s">
        <v>38</v>
      </c>
      <c r="D1408" t="s">
        <v>1563</v>
      </c>
      <c r="E1408">
        <v>1047</v>
      </c>
    </row>
    <row r="1409" spans="1:5" x14ac:dyDescent="0.25">
      <c r="A1409" t="s">
        <v>157</v>
      </c>
      <c r="B1409">
        <v>2009</v>
      </c>
      <c r="C1409" t="s">
        <v>40</v>
      </c>
      <c r="D1409" t="s">
        <v>1564</v>
      </c>
      <c r="E1409">
        <v>1072</v>
      </c>
    </row>
    <row r="1410" spans="1:5" x14ac:dyDescent="0.25">
      <c r="A1410" t="s">
        <v>157</v>
      </c>
      <c r="B1410">
        <v>2009</v>
      </c>
      <c r="C1410" t="s">
        <v>102</v>
      </c>
      <c r="D1410" t="s">
        <v>1565</v>
      </c>
      <c r="E1410">
        <v>3269</v>
      </c>
    </row>
    <row r="1411" spans="1:5" x14ac:dyDescent="0.25">
      <c r="A1411" t="s">
        <v>157</v>
      </c>
      <c r="B1411">
        <v>2009</v>
      </c>
      <c r="C1411" t="s">
        <v>107</v>
      </c>
      <c r="D1411" t="s">
        <v>1566</v>
      </c>
      <c r="E1411">
        <v>3674</v>
      </c>
    </row>
    <row r="1412" spans="1:5" x14ac:dyDescent="0.25">
      <c r="A1412" t="s">
        <v>157</v>
      </c>
      <c r="B1412">
        <v>2009</v>
      </c>
      <c r="C1412" t="s">
        <v>39</v>
      </c>
      <c r="D1412" t="s">
        <v>1567</v>
      </c>
      <c r="E1412">
        <v>3646</v>
      </c>
    </row>
    <row r="1413" spans="1:5" x14ac:dyDescent="0.25">
      <c r="A1413" t="s">
        <v>157</v>
      </c>
      <c r="B1413">
        <v>2009</v>
      </c>
      <c r="C1413" t="s">
        <v>103</v>
      </c>
      <c r="D1413" t="s">
        <v>1568</v>
      </c>
      <c r="E1413">
        <v>33171</v>
      </c>
    </row>
    <row r="1414" spans="1:5" x14ac:dyDescent="0.25">
      <c r="A1414" t="s">
        <v>157</v>
      </c>
      <c r="B1414">
        <v>2010</v>
      </c>
      <c r="C1414" t="s">
        <v>38</v>
      </c>
      <c r="D1414" t="s">
        <v>1569</v>
      </c>
      <c r="E1414">
        <v>831</v>
      </c>
    </row>
    <row r="1415" spans="1:5" x14ac:dyDescent="0.25">
      <c r="A1415" t="s">
        <v>157</v>
      </c>
      <c r="B1415">
        <v>2010</v>
      </c>
      <c r="C1415" t="s">
        <v>40</v>
      </c>
      <c r="D1415" t="s">
        <v>1570</v>
      </c>
      <c r="E1415">
        <v>840</v>
      </c>
    </row>
    <row r="1416" spans="1:5" x14ac:dyDescent="0.25">
      <c r="A1416" t="s">
        <v>157</v>
      </c>
      <c r="B1416">
        <v>2010</v>
      </c>
      <c r="C1416" t="s">
        <v>102</v>
      </c>
      <c r="D1416" t="s">
        <v>1571</v>
      </c>
      <c r="E1416">
        <v>2786</v>
      </c>
    </row>
    <row r="1417" spans="1:5" x14ac:dyDescent="0.25">
      <c r="A1417" t="s">
        <v>157</v>
      </c>
      <c r="B1417">
        <v>2010</v>
      </c>
      <c r="C1417" t="s">
        <v>107</v>
      </c>
      <c r="D1417" t="s">
        <v>1572</v>
      </c>
      <c r="E1417">
        <v>3669</v>
      </c>
    </row>
    <row r="1418" spans="1:5" x14ac:dyDescent="0.25">
      <c r="A1418" t="s">
        <v>157</v>
      </c>
      <c r="B1418">
        <v>2010</v>
      </c>
      <c r="C1418" t="s">
        <v>39</v>
      </c>
      <c r="D1418" t="s">
        <v>1573</v>
      </c>
      <c r="E1418">
        <v>2921</v>
      </c>
    </row>
    <row r="1419" spans="1:5" x14ac:dyDescent="0.25">
      <c r="A1419" t="s">
        <v>157</v>
      </c>
      <c r="B1419">
        <v>2010</v>
      </c>
      <c r="C1419" t="s">
        <v>103</v>
      </c>
      <c r="D1419" t="s">
        <v>1574</v>
      </c>
      <c r="E1419">
        <v>34860</v>
      </c>
    </row>
    <row r="1420" spans="1:5" x14ac:dyDescent="0.25">
      <c r="A1420" t="s">
        <v>157</v>
      </c>
      <c r="B1420">
        <v>2011</v>
      </c>
      <c r="C1420" t="s">
        <v>38</v>
      </c>
      <c r="D1420" t="s">
        <v>1575</v>
      </c>
      <c r="E1420">
        <v>506</v>
      </c>
    </row>
    <row r="1421" spans="1:5" x14ac:dyDescent="0.25">
      <c r="A1421" t="s">
        <v>157</v>
      </c>
      <c r="B1421">
        <v>2011</v>
      </c>
      <c r="C1421" t="s">
        <v>40</v>
      </c>
      <c r="D1421" t="s">
        <v>1576</v>
      </c>
      <c r="E1421">
        <v>573</v>
      </c>
    </row>
    <row r="1422" spans="1:5" x14ac:dyDescent="0.25">
      <c r="A1422" t="s">
        <v>157</v>
      </c>
      <c r="B1422">
        <v>2011</v>
      </c>
      <c r="C1422" t="s">
        <v>102</v>
      </c>
      <c r="D1422" t="s">
        <v>1577</v>
      </c>
      <c r="E1422">
        <v>3606</v>
      </c>
    </row>
    <row r="1423" spans="1:5" x14ac:dyDescent="0.25">
      <c r="A1423" t="s">
        <v>157</v>
      </c>
      <c r="B1423">
        <v>2011</v>
      </c>
      <c r="C1423" t="s">
        <v>107</v>
      </c>
      <c r="D1423" t="s">
        <v>1578</v>
      </c>
      <c r="E1423">
        <v>2478</v>
      </c>
    </row>
    <row r="1424" spans="1:5" x14ac:dyDescent="0.25">
      <c r="A1424" t="s">
        <v>157</v>
      </c>
      <c r="B1424">
        <v>2011</v>
      </c>
      <c r="C1424" t="s">
        <v>39</v>
      </c>
      <c r="D1424" t="s">
        <v>1579</v>
      </c>
      <c r="E1424">
        <v>3180</v>
      </c>
    </row>
    <row r="1425" spans="1:5" x14ac:dyDescent="0.25">
      <c r="A1425" t="s">
        <v>157</v>
      </c>
      <c r="B1425">
        <v>2011</v>
      </c>
      <c r="C1425" t="s">
        <v>103</v>
      </c>
      <c r="D1425" t="s">
        <v>1580</v>
      </c>
      <c r="E1425">
        <v>35282</v>
      </c>
    </row>
    <row r="1426" spans="1:5" x14ac:dyDescent="0.25">
      <c r="A1426" t="s">
        <v>157</v>
      </c>
      <c r="B1426">
        <v>2012</v>
      </c>
      <c r="C1426" t="s">
        <v>38</v>
      </c>
      <c r="D1426" t="s">
        <v>1581</v>
      </c>
      <c r="E1426">
        <v>943</v>
      </c>
    </row>
    <row r="1427" spans="1:5" x14ac:dyDescent="0.25">
      <c r="A1427" t="s">
        <v>157</v>
      </c>
      <c r="B1427">
        <v>2012</v>
      </c>
      <c r="C1427" t="s">
        <v>40</v>
      </c>
      <c r="D1427" t="s">
        <v>1582</v>
      </c>
      <c r="E1427">
        <v>986</v>
      </c>
    </row>
    <row r="1428" spans="1:5" x14ac:dyDescent="0.25">
      <c r="A1428" t="s">
        <v>157</v>
      </c>
      <c r="B1428">
        <v>2012</v>
      </c>
      <c r="C1428" t="s">
        <v>102</v>
      </c>
      <c r="D1428" t="s">
        <v>1583</v>
      </c>
      <c r="E1428">
        <v>3223</v>
      </c>
    </row>
    <row r="1429" spans="1:5" x14ac:dyDescent="0.25">
      <c r="A1429" t="s">
        <v>157</v>
      </c>
      <c r="B1429">
        <v>2012</v>
      </c>
      <c r="C1429" t="s">
        <v>107</v>
      </c>
      <c r="D1429" t="s">
        <v>1584</v>
      </c>
      <c r="E1429">
        <v>3836</v>
      </c>
    </row>
    <row r="1430" spans="1:5" x14ac:dyDescent="0.25">
      <c r="A1430" t="s">
        <v>157</v>
      </c>
      <c r="B1430">
        <v>2012</v>
      </c>
      <c r="C1430" t="s">
        <v>39</v>
      </c>
      <c r="D1430" t="s">
        <v>1585</v>
      </c>
      <c r="E1430">
        <v>3018</v>
      </c>
    </row>
    <row r="1431" spans="1:5" x14ac:dyDescent="0.25">
      <c r="A1431" t="s">
        <v>157</v>
      </c>
      <c r="B1431">
        <v>2012</v>
      </c>
      <c r="C1431" t="s">
        <v>103</v>
      </c>
      <c r="D1431" t="s">
        <v>1586</v>
      </c>
      <c r="E1431">
        <v>33832</v>
      </c>
    </row>
    <row r="1432" spans="1:5" x14ac:dyDescent="0.25">
      <c r="A1432" t="s">
        <v>157</v>
      </c>
      <c r="B1432">
        <v>2013</v>
      </c>
      <c r="C1432" t="s">
        <v>38</v>
      </c>
      <c r="D1432" t="s">
        <v>1587</v>
      </c>
      <c r="E1432">
        <v>1379</v>
      </c>
    </row>
    <row r="1433" spans="1:5" x14ac:dyDescent="0.25">
      <c r="A1433" t="s">
        <v>157</v>
      </c>
      <c r="B1433">
        <v>2013</v>
      </c>
      <c r="C1433" t="s">
        <v>40</v>
      </c>
      <c r="D1433" t="s">
        <v>1588</v>
      </c>
      <c r="E1433">
        <v>1480</v>
      </c>
    </row>
    <row r="1434" spans="1:5" x14ac:dyDescent="0.25">
      <c r="A1434" t="s">
        <v>157</v>
      </c>
      <c r="B1434">
        <v>2013</v>
      </c>
      <c r="C1434" t="s">
        <v>102</v>
      </c>
      <c r="D1434" t="s">
        <v>1589</v>
      </c>
      <c r="E1434">
        <v>3677</v>
      </c>
    </row>
    <row r="1435" spans="1:5" x14ac:dyDescent="0.25">
      <c r="A1435" t="s">
        <v>157</v>
      </c>
      <c r="B1435">
        <v>2013</v>
      </c>
      <c r="C1435" t="s">
        <v>107</v>
      </c>
      <c r="D1435" t="s">
        <v>1590</v>
      </c>
      <c r="E1435">
        <v>4694</v>
      </c>
    </row>
    <row r="1436" spans="1:5" x14ac:dyDescent="0.25">
      <c r="A1436" t="s">
        <v>157</v>
      </c>
      <c r="B1436">
        <v>2013</v>
      </c>
      <c r="C1436" t="s">
        <v>39</v>
      </c>
      <c r="D1436" t="s">
        <v>1591</v>
      </c>
      <c r="E1436">
        <v>3087</v>
      </c>
    </row>
    <row r="1437" spans="1:5" x14ac:dyDescent="0.25">
      <c r="A1437" t="s">
        <v>157</v>
      </c>
      <c r="B1437">
        <v>2013</v>
      </c>
      <c r="C1437" t="s">
        <v>103</v>
      </c>
      <c r="D1437" t="s">
        <v>1592</v>
      </c>
      <c r="E1437">
        <v>32664</v>
      </c>
    </row>
    <row r="1438" spans="1:5" x14ac:dyDescent="0.25">
      <c r="A1438" t="s">
        <v>157</v>
      </c>
      <c r="B1438">
        <v>2014</v>
      </c>
      <c r="C1438" t="s">
        <v>38</v>
      </c>
      <c r="D1438" t="s">
        <v>1593</v>
      </c>
      <c r="E1438">
        <v>1306</v>
      </c>
    </row>
    <row r="1439" spans="1:5" x14ac:dyDescent="0.25">
      <c r="A1439" t="s">
        <v>157</v>
      </c>
      <c r="B1439">
        <v>2014</v>
      </c>
      <c r="C1439" t="s">
        <v>40</v>
      </c>
      <c r="D1439" t="s">
        <v>1594</v>
      </c>
      <c r="E1439">
        <v>1651</v>
      </c>
    </row>
    <row r="1440" spans="1:5" x14ac:dyDescent="0.25">
      <c r="A1440" t="s">
        <v>157</v>
      </c>
      <c r="B1440">
        <v>2014</v>
      </c>
      <c r="C1440" t="s">
        <v>102</v>
      </c>
      <c r="D1440" t="s">
        <v>1595</v>
      </c>
      <c r="E1440">
        <v>4105</v>
      </c>
    </row>
    <row r="1441" spans="1:5" x14ac:dyDescent="0.25">
      <c r="A1441" t="s">
        <v>157</v>
      </c>
      <c r="B1441">
        <v>2014</v>
      </c>
      <c r="C1441" t="s">
        <v>107</v>
      </c>
      <c r="D1441" t="s">
        <v>1596</v>
      </c>
      <c r="E1441">
        <v>4590</v>
      </c>
    </row>
    <row r="1442" spans="1:5" x14ac:dyDescent="0.25">
      <c r="A1442" t="s">
        <v>157</v>
      </c>
      <c r="B1442">
        <v>2014</v>
      </c>
      <c r="C1442" t="s">
        <v>39</v>
      </c>
      <c r="D1442" t="s">
        <v>1597</v>
      </c>
      <c r="E1442">
        <v>3022</v>
      </c>
    </row>
    <row r="1443" spans="1:5" x14ac:dyDescent="0.25">
      <c r="A1443" t="s">
        <v>157</v>
      </c>
      <c r="B1443">
        <v>2014</v>
      </c>
      <c r="C1443" t="s">
        <v>103</v>
      </c>
      <c r="D1443" t="s">
        <v>1598</v>
      </c>
      <c r="E1443">
        <v>32655</v>
      </c>
    </row>
    <row r="1444" spans="1:5" x14ac:dyDescent="0.25">
      <c r="A1444" t="s">
        <v>157</v>
      </c>
      <c r="B1444">
        <v>2015</v>
      </c>
      <c r="C1444" t="s">
        <v>38</v>
      </c>
      <c r="D1444" t="s">
        <v>1599</v>
      </c>
      <c r="E1444">
        <v>1284</v>
      </c>
    </row>
    <row r="1445" spans="1:5" x14ac:dyDescent="0.25">
      <c r="A1445" t="s">
        <v>157</v>
      </c>
      <c r="B1445">
        <v>2015</v>
      </c>
      <c r="C1445" t="s">
        <v>40</v>
      </c>
      <c r="D1445" t="s">
        <v>1600</v>
      </c>
      <c r="E1445">
        <v>1523</v>
      </c>
    </row>
    <row r="1446" spans="1:5" x14ac:dyDescent="0.25">
      <c r="A1446" t="s">
        <v>157</v>
      </c>
      <c r="B1446">
        <v>2015</v>
      </c>
      <c r="C1446" t="s">
        <v>102</v>
      </c>
      <c r="D1446" t="s">
        <v>1601</v>
      </c>
      <c r="E1446">
        <v>4008</v>
      </c>
    </row>
    <row r="1447" spans="1:5" x14ac:dyDescent="0.25">
      <c r="A1447" t="s">
        <v>157</v>
      </c>
      <c r="B1447">
        <v>2015</v>
      </c>
      <c r="C1447" t="s">
        <v>107</v>
      </c>
      <c r="D1447" t="s">
        <v>1602</v>
      </c>
      <c r="E1447">
        <v>3792</v>
      </c>
    </row>
    <row r="1448" spans="1:5" x14ac:dyDescent="0.25">
      <c r="A1448" t="s">
        <v>157</v>
      </c>
      <c r="B1448">
        <v>2015</v>
      </c>
      <c r="C1448" t="s">
        <v>39</v>
      </c>
      <c r="D1448" t="s">
        <v>1603</v>
      </c>
      <c r="E1448">
        <v>2717</v>
      </c>
    </row>
    <row r="1449" spans="1:5" x14ac:dyDescent="0.25">
      <c r="A1449" t="s">
        <v>157</v>
      </c>
      <c r="B1449">
        <v>2015</v>
      </c>
      <c r="C1449" t="s">
        <v>103</v>
      </c>
      <c r="D1449" t="s">
        <v>1604</v>
      </c>
      <c r="E1449">
        <v>33396</v>
      </c>
    </row>
  </sheetData>
  <autoFilter ref="A2:E2"/>
  <mergeCells count="1">
    <mergeCell ref="B1: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11"/>
  <sheetViews>
    <sheetView topLeftCell="A1890" workbookViewId="0">
      <selection activeCell="B1910" sqref="B1910"/>
    </sheetView>
  </sheetViews>
  <sheetFormatPr defaultRowHeight="15" x14ac:dyDescent="0.25"/>
  <cols>
    <col min="1" max="1" width="15.7109375" bestFit="1" customWidth="1"/>
    <col min="2" max="2" width="5" bestFit="1" customWidth="1"/>
    <col min="4" max="4" width="13.7109375" bestFit="1" customWidth="1"/>
    <col min="5" max="5" width="30.28515625" bestFit="1" customWidth="1"/>
  </cols>
  <sheetData>
    <row r="1" spans="1:6" x14ac:dyDescent="0.25">
      <c r="B1" s="306" t="s">
        <v>86</v>
      </c>
      <c r="C1" s="307"/>
      <c r="D1" s="307"/>
      <c r="E1" s="307"/>
      <c r="F1" s="308"/>
    </row>
    <row r="2" spans="1:6" x14ac:dyDescent="0.25">
      <c r="A2" s="3" t="s">
        <v>26</v>
      </c>
      <c r="B2" s="3" t="s">
        <v>27</v>
      </c>
      <c r="C2" s="3" t="s">
        <v>80</v>
      </c>
      <c r="D2" s="3" t="s">
        <v>37</v>
      </c>
      <c r="E2" s="3" t="s">
        <v>85</v>
      </c>
      <c r="F2" s="3" t="s">
        <v>35</v>
      </c>
    </row>
    <row r="3" spans="1:6" x14ac:dyDescent="0.25">
      <c r="A3" t="s">
        <v>45</v>
      </c>
      <c r="B3">
        <v>2010</v>
      </c>
      <c r="C3" t="s">
        <v>82</v>
      </c>
      <c r="D3" t="s">
        <v>38</v>
      </c>
      <c r="E3" t="s">
        <v>1605</v>
      </c>
      <c r="F3">
        <v>9</v>
      </c>
    </row>
    <row r="4" spans="1:6" x14ac:dyDescent="0.25">
      <c r="A4" t="s">
        <v>45</v>
      </c>
      <c r="B4">
        <v>2010</v>
      </c>
      <c r="C4" t="s">
        <v>82</v>
      </c>
      <c r="D4" t="s">
        <v>40</v>
      </c>
      <c r="E4" t="s">
        <v>1606</v>
      </c>
      <c r="F4">
        <v>20</v>
      </c>
    </row>
    <row r="5" spans="1:6" x14ac:dyDescent="0.25">
      <c r="A5" t="s">
        <v>45</v>
      </c>
      <c r="B5">
        <v>2010</v>
      </c>
      <c r="C5" t="s">
        <v>82</v>
      </c>
      <c r="D5" t="s">
        <v>102</v>
      </c>
      <c r="E5" t="s">
        <v>1607</v>
      </c>
      <c r="F5">
        <v>54</v>
      </c>
    </row>
    <row r="6" spans="1:6" x14ac:dyDescent="0.25">
      <c r="A6" t="s">
        <v>45</v>
      </c>
      <c r="B6">
        <v>2010</v>
      </c>
      <c r="C6" t="s">
        <v>82</v>
      </c>
      <c r="D6" t="s">
        <v>107</v>
      </c>
      <c r="E6" t="s">
        <v>1608</v>
      </c>
      <c r="F6">
        <v>18</v>
      </c>
    </row>
    <row r="7" spans="1:6" x14ac:dyDescent="0.25">
      <c r="A7" t="s">
        <v>45</v>
      </c>
      <c r="B7">
        <v>2010</v>
      </c>
      <c r="C7" t="s">
        <v>82</v>
      </c>
      <c r="D7" t="s">
        <v>39</v>
      </c>
      <c r="E7" t="s">
        <v>1609</v>
      </c>
      <c r="F7">
        <v>77</v>
      </c>
    </row>
    <row r="8" spans="1:6" x14ac:dyDescent="0.25">
      <c r="A8" t="s">
        <v>45</v>
      </c>
      <c r="B8">
        <v>2010</v>
      </c>
      <c r="C8" t="s">
        <v>82</v>
      </c>
      <c r="D8" t="s">
        <v>103</v>
      </c>
      <c r="E8" t="s">
        <v>1610</v>
      </c>
      <c r="F8">
        <v>975</v>
      </c>
    </row>
    <row r="9" spans="1:6" x14ac:dyDescent="0.25">
      <c r="A9" t="s">
        <v>45</v>
      </c>
      <c r="B9">
        <v>2010</v>
      </c>
      <c r="C9" t="s">
        <v>81</v>
      </c>
      <c r="D9" t="s">
        <v>38</v>
      </c>
      <c r="E9" t="s">
        <v>1611</v>
      </c>
      <c r="F9">
        <v>34</v>
      </c>
    </row>
    <row r="10" spans="1:6" x14ac:dyDescent="0.25">
      <c r="A10" t="s">
        <v>45</v>
      </c>
      <c r="B10">
        <v>2010</v>
      </c>
      <c r="C10" t="s">
        <v>81</v>
      </c>
      <c r="D10" t="s">
        <v>40</v>
      </c>
      <c r="E10" t="s">
        <v>1612</v>
      </c>
      <c r="F10">
        <v>45</v>
      </c>
    </row>
    <row r="11" spans="1:6" x14ac:dyDescent="0.25">
      <c r="A11" t="s">
        <v>45</v>
      </c>
      <c r="B11">
        <v>2010</v>
      </c>
      <c r="C11" t="s">
        <v>81</v>
      </c>
      <c r="D11" t="s">
        <v>102</v>
      </c>
      <c r="E11" t="s">
        <v>1613</v>
      </c>
      <c r="F11">
        <v>78</v>
      </c>
    </row>
    <row r="12" spans="1:6" x14ac:dyDescent="0.25">
      <c r="A12" t="s">
        <v>45</v>
      </c>
      <c r="B12">
        <v>2010</v>
      </c>
      <c r="C12" t="s">
        <v>81</v>
      </c>
      <c r="D12" t="s">
        <v>107</v>
      </c>
      <c r="E12" t="s">
        <v>1614</v>
      </c>
      <c r="F12">
        <v>25</v>
      </c>
    </row>
    <row r="13" spans="1:6" x14ac:dyDescent="0.25">
      <c r="A13" t="s">
        <v>45</v>
      </c>
      <c r="B13">
        <v>2010</v>
      </c>
      <c r="C13" t="s">
        <v>81</v>
      </c>
      <c r="D13" t="s">
        <v>39</v>
      </c>
      <c r="E13" t="s">
        <v>1615</v>
      </c>
      <c r="F13">
        <v>137</v>
      </c>
    </row>
    <row r="14" spans="1:6" x14ac:dyDescent="0.25">
      <c r="A14" t="s">
        <v>45</v>
      </c>
      <c r="B14">
        <v>2010</v>
      </c>
      <c r="C14" t="s">
        <v>81</v>
      </c>
      <c r="D14" t="s">
        <v>103</v>
      </c>
      <c r="E14" t="s">
        <v>1616</v>
      </c>
      <c r="F14">
        <v>1118</v>
      </c>
    </row>
    <row r="15" spans="1:6" x14ac:dyDescent="0.25">
      <c r="A15" t="s">
        <v>45</v>
      </c>
      <c r="B15">
        <v>2011</v>
      </c>
      <c r="C15" t="s">
        <v>82</v>
      </c>
      <c r="D15" t="s">
        <v>38</v>
      </c>
      <c r="E15" t="s">
        <v>1617</v>
      </c>
      <c r="F15">
        <v>7</v>
      </c>
    </row>
    <row r="16" spans="1:6" x14ac:dyDescent="0.25">
      <c r="A16" t="s">
        <v>45</v>
      </c>
      <c r="B16">
        <v>2011</v>
      </c>
      <c r="C16" t="s">
        <v>82</v>
      </c>
      <c r="D16" t="s">
        <v>40</v>
      </c>
      <c r="E16" t="s">
        <v>1618</v>
      </c>
      <c r="F16">
        <v>11</v>
      </c>
    </row>
    <row r="17" spans="1:6" x14ac:dyDescent="0.25">
      <c r="A17" t="s">
        <v>45</v>
      </c>
      <c r="B17">
        <v>2011</v>
      </c>
      <c r="C17" t="s">
        <v>82</v>
      </c>
      <c r="D17" t="s">
        <v>102</v>
      </c>
      <c r="E17" t="s">
        <v>1619</v>
      </c>
      <c r="F17">
        <v>84</v>
      </c>
    </row>
    <row r="18" spans="1:6" x14ac:dyDescent="0.25">
      <c r="A18" t="s">
        <v>45</v>
      </c>
      <c r="B18">
        <v>2011</v>
      </c>
      <c r="C18" t="s">
        <v>82</v>
      </c>
      <c r="D18" t="s">
        <v>107</v>
      </c>
      <c r="E18" t="s">
        <v>1620</v>
      </c>
      <c r="F18">
        <v>14</v>
      </c>
    </row>
    <row r="19" spans="1:6" x14ac:dyDescent="0.25">
      <c r="A19" t="s">
        <v>45</v>
      </c>
      <c r="B19">
        <v>2011</v>
      </c>
      <c r="C19" t="s">
        <v>82</v>
      </c>
      <c r="D19" t="s">
        <v>39</v>
      </c>
      <c r="E19" t="s">
        <v>1621</v>
      </c>
      <c r="F19">
        <v>66</v>
      </c>
    </row>
    <row r="20" spans="1:6" x14ac:dyDescent="0.25">
      <c r="A20" t="s">
        <v>45</v>
      </c>
      <c r="B20">
        <v>2011</v>
      </c>
      <c r="C20" t="s">
        <v>82</v>
      </c>
      <c r="D20" t="s">
        <v>103</v>
      </c>
      <c r="E20" t="s">
        <v>1622</v>
      </c>
      <c r="F20">
        <v>1004</v>
      </c>
    </row>
    <row r="21" spans="1:6" x14ac:dyDescent="0.25">
      <c r="A21" t="s">
        <v>45</v>
      </c>
      <c r="B21">
        <v>2011</v>
      </c>
      <c r="C21" t="s">
        <v>81</v>
      </c>
      <c r="D21" t="s">
        <v>38</v>
      </c>
      <c r="E21" t="s">
        <v>1623</v>
      </c>
      <c r="F21">
        <v>29</v>
      </c>
    </row>
    <row r="22" spans="1:6" x14ac:dyDescent="0.25">
      <c r="A22" t="s">
        <v>45</v>
      </c>
      <c r="B22">
        <v>2011</v>
      </c>
      <c r="C22" t="s">
        <v>81</v>
      </c>
      <c r="D22" t="s">
        <v>40</v>
      </c>
      <c r="E22" t="s">
        <v>1624</v>
      </c>
      <c r="F22">
        <v>20</v>
      </c>
    </row>
    <row r="23" spans="1:6" x14ac:dyDescent="0.25">
      <c r="A23" t="s">
        <v>45</v>
      </c>
      <c r="B23">
        <v>2011</v>
      </c>
      <c r="C23" t="s">
        <v>81</v>
      </c>
      <c r="D23" t="s">
        <v>102</v>
      </c>
      <c r="E23" t="s">
        <v>1625</v>
      </c>
      <c r="F23">
        <v>91</v>
      </c>
    </row>
    <row r="24" spans="1:6" x14ac:dyDescent="0.25">
      <c r="A24" t="s">
        <v>45</v>
      </c>
      <c r="B24">
        <v>2011</v>
      </c>
      <c r="C24" t="s">
        <v>81</v>
      </c>
      <c r="D24" t="s">
        <v>107</v>
      </c>
      <c r="E24" t="s">
        <v>1626</v>
      </c>
      <c r="F24">
        <v>15</v>
      </c>
    </row>
    <row r="25" spans="1:6" x14ac:dyDescent="0.25">
      <c r="A25" t="s">
        <v>45</v>
      </c>
      <c r="B25">
        <v>2011</v>
      </c>
      <c r="C25" t="s">
        <v>81</v>
      </c>
      <c r="D25" t="s">
        <v>39</v>
      </c>
      <c r="E25" t="s">
        <v>1627</v>
      </c>
      <c r="F25">
        <v>59</v>
      </c>
    </row>
    <row r="26" spans="1:6" x14ac:dyDescent="0.25">
      <c r="A26" t="s">
        <v>45</v>
      </c>
      <c r="B26">
        <v>2011</v>
      </c>
      <c r="C26" t="s">
        <v>81</v>
      </c>
      <c r="D26" t="s">
        <v>103</v>
      </c>
      <c r="E26" t="s">
        <v>1628</v>
      </c>
      <c r="F26">
        <v>1123</v>
      </c>
    </row>
    <row r="27" spans="1:6" x14ac:dyDescent="0.25">
      <c r="A27" t="s">
        <v>45</v>
      </c>
      <c r="B27">
        <v>2012</v>
      </c>
      <c r="C27" t="s">
        <v>82</v>
      </c>
      <c r="D27" t="s">
        <v>38</v>
      </c>
      <c r="E27" t="s">
        <v>1629</v>
      </c>
      <c r="F27">
        <v>18</v>
      </c>
    </row>
    <row r="28" spans="1:6" x14ac:dyDescent="0.25">
      <c r="A28" t="s">
        <v>45</v>
      </c>
      <c r="B28">
        <v>2012</v>
      </c>
      <c r="C28" t="s">
        <v>82</v>
      </c>
      <c r="D28" t="s">
        <v>40</v>
      </c>
      <c r="E28" t="s">
        <v>1630</v>
      </c>
      <c r="F28">
        <v>30</v>
      </c>
    </row>
    <row r="29" spans="1:6" x14ac:dyDescent="0.25">
      <c r="A29" t="s">
        <v>45</v>
      </c>
      <c r="B29">
        <v>2012</v>
      </c>
      <c r="C29" t="s">
        <v>82</v>
      </c>
      <c r="D29" t="s">
        <v>102</v>
      </c>
      <c r="E29" t="s">
        <v>1631</v>
      </c>
      <c r="F29">
        <v>77</v>
      </c>
    </row>
    <row r="30" spans="1:6" x14ac:dyDescent="0.25">
      <c r="A30" t="s">
        <v>45</v>
      </c>
      <c r="B30">
        <v>2012</v>
      </c>
      <c r="C30" t="s">
        <v>82</v>
      </c>
      <c r="D30" t="s">
        <v>107</v>
      </c>
      <c r="E30" t="s">
        <v>1632</v>
      </c>
      <c r="F30">
        <v>36</v>
      </c>
    </row>
    <row r="31" spans="1:6" x14ac:dyDescent="0.25">
      <c r="A31" t="s">
        <v>45</v>
      </c>
      <c r="B31">
        <v>2012</v>
      </c>
      <c r="C31" t="s">
        <v>82</v>
      </c>
      <c r="D31" t="s">
        <v>39</v>
      </c>
      <c r="E31" t="s">
        <v>1633</v>
      </c>
      <c r="F31">
        <v>72</v>
      </c>
    </row>
    <row r="32" spans="1:6" x14ac:dyDescent="0.25">
      <c r="A32" t="s">
        <v>45</v>
      </c>
      <c r="B32">
        <v>2012</v>
      </c>
      <c r="C32" t="s">
        <v>82</v>
      </c>
      <c r="D32" t="s">
        <v>103</v>
      </c>
      <c r="E32" t="s">
        <v>1634</v>
      </c>
      <c r="F32">
        <v>977</v>
      </c>
    </row>
    <row r="33" spans="1:6" x14ac:dyDescent="0.25">
      <c r="A33" t="s">
        <v>45</v>
      </c>
      <c r="B33">
        <v>2012</v>
      </c>
      <c r="C33" t="s">
        <v>81</v>
      </c>
      <c r="D33" t="s">
        <v>38</v>
      </c>
      <c r="E33" t="s">
        <v>1635</v>
      </c>
      <c r="F33">
        <v>26</v>
      </c>
    </row>
    <row r="34" spans="1:6" x14ac:dyDescent="0.25">
      <c r="A34" t="s">
        <v>45</v>
      </c>
      <c r="B34">
        <v>2012</v>
      </c>
      <c r="C34" t="s">
        <v>81</v>
      </c>
      <c r="D34" t="s">
        <v>40</v>
      </c>
      <c r="E34" t="s">
        <v>1636</v>
      </c>
      <c r="F34">
        <v>44</v>
      </c>
    </row>
    <row r="35" spans="1:6" x14ac:dyDescent="0.25">
      <c r="A35" t="s">
        <v>45</v>
      </c>
      <c r="B35">
        <v>2012</v>
      </c>
      <c r="C35" t="s">
        <v>81</v>
      </c>
      <c r="D35" t="s">
        <v>102</v>
      </c>
      <c r="E35" t="s">
        <v>1637</v>
      </c>
      <c r="F35">
        <v>100</v>
      </c>
    </row>
    <row r="36" spans="1:6" x14ac:dyDescent="0.25">
      <c r="A36" t="s">
        <v>45</v>
      </c>
      <c r="B36">
        <v>2012</v>
      </c>
      <c r="C36" t="s">
        <v>81</v>
      </c>
      <c r="D36" t="s">
        <v>107</v>
      </c>
      <c r="E36" t="s">
        <v>1638</v>
      </c>
      <c r="F36">
        <v>30</v>
      </c>
    </row>
    <row r="37" spans="1:6" x14ac:dyDescent="0.25">
      <c r="A37" t="s">
        <v>45</v>
      </c>
      <c r="B37">
        <v>2012</v>
      </c>
      <c r="C37" t="s">
        <v>81</v>
      </c>
      <c r="D37" t="s">
        <v>39</v>
      </c>
      <c r="E37" t="s">
        <v>1639</v>
      </c>
      <c r="F37">
        <v>77</v>
      </c>
    </row>
    <row r="38" spans="1:6" x14ac:dyDescent="0.25">
      <c r="A38" t="s">
        <v>45</v>
      </c>
      <c r="B38">
        <v>2012</v>
      </c>
      <c r="C38" t="s">
        <v>81</v>
      </c>
      <c r="D38" t="s">
        <v>103</v>
      </c>
      <c r="E38" t="s">
        <v>1640</v>
      </c>
      <c r="F38">
        <v>1059</v>
      </c>
    </row>
    <row r="39" spans="1:6" x14ac:dyDescent="0.25">
      <c r="A39" t="s">
        <v>45</v>
      </c>
      <c r="B39">
        <v>2013</v>
      </c>
      <c r="C39" t="s">
        <v>82</v>
      </c>
      <c r="D39" t="s">
        <v>38</v>
      </c>
      <c r="E39" t="s">
        <v>1641</v>
      </c>
      <c r="F39">
        <v>30</v>
      </c>
    </row>
    <row r="40" spans="1:6" x14ac:dyDescent="0.25">
      <c r="A40" t="s">
        <v>45</v>
      </c>
      <c r="B40">
        <v>2013</v>
      </c>
      <c r="C40" t="s">
        <v>82</v>
      </c>
      <c r="D40" t="s">
        <v>40</v>
      </c>
      <c r="E40" t="s">
        <v>1642</v>
      </c>
      <c r="F40">
        <v>37</v>
      </c>
    </row>
    <row r="41" spans="1:6" x14ac:dyDescent="0.25">
      <c r="A41" t="s">
        <v>45</v>
      </c>
      <c r="B41">
        <v>2013</v>
      </c>
      <c r="C41" t="s">
        <v>82</v>
      </c>
      <c r="D41" t="s">
        <v>102</v>
      </c>
      <c r="E41" t="s">
        <v>1643</v>
      </c>
      <c r="F41">
        <v>102</v>
      </c>
    </row>
    <row r="42" spans="1:6" x14ac:dyDescent="0.25">
      <c r="A42" t="s">
        <v>45</v>
      </c>
      <c r="B42">
        <v>2013</v>
      </c>
      <c r="C42" t="s">
        <v>82</v>
      </c>
      <c r="D42" t="s">
        <v>107</v>
      </c>
      <c r="E42" t="s">
        <v>1644</v>
      </c>
      <c r="F42">
        <v>26</v>
      </c>
    </row>
    <row r="43" spans="1:6" x14ac:dyDescent="0.25">
      <c r="A43" t="s">
        <v>45</v>
      </c>
      <c r="B43">
        <v>2013</v>
      </c>
      <c r="C43" t="s">
        <v>82</v>
      </c>
      <c r="D43" t="s">
        <v>39</v>
      </c>
      <c r="E43" t="s">
        <v>1645</v>
      </c>
      <c r="F43">
        <v>66</v>
      </c>
    </row>
    <row r="44" spans="1:6" x14ac:dyDescent="0.25">
      <c r="A44" t="s">
        <v>45</v>
      </c>
      <c r="B44">
        <v>2013</v>
      </c>
      <c r="C44" t="s">
        <v>82</v>
      </c>
      <c r="D44" t="s">
        <v>103</v>
      </c>
      <c r="E44" t="s">
        <v>1646</v>
      </c>
      <c r="F44">
        <v>970</v>
      </c>
    </row>
    <row r="45" spans="1:6" x14ac:dyDescent="0.25">
      <c r="A45" t="s">
        <v>45</v>
      </c>
      <c r="B45">
        <v>2013</v>
      </c>
      <c r="C45" t="s">
        <v>81</v>
      </c>
      <c r="D45" t="s">
        <v>38</v>
      </c>
      <c r="E45" t="s">
        <v>1647</v>
      </c>
      <c r="F45">
        <v>35</v>
      </c>
    </row>
    <row r="46" spans="1:6" x14ac:dyDescent="0.25">
      <c r="A46" t="s">
        <v>45</v>
      </c>
      <c r="B46">
        <v>2013</v>
      </c>
      <c r="C46" t="s">
        <v>81</v>
      </c>
      <c r="D46" t="s">
        <v>40</v>
      </c>
      <c r="E46" t="s">
        <v>1648</v>
      </c>
      <c r="F46">
        <v>46</v>
      </c>
    </row>
    <row r="47" spans="1:6" x14ac:dyDescent="0.25">
      <c r="A47" t="s">
        <v>45</v>
      </c>
      <c r="B47">
        <v>2013</v>
      </c>
      <c r="C47" t="s">
        <v>81</v>
      </c>
      <c r="D47" t="s">
        <v>102</v>
      </c>
      <c r="E47" t="s">
        <v>1649</v>
      </c>
      <c r="F47">
        <v>98</v>
      </c>
    </row>
    <row r="48" spans="1:6" x14ac:dyDescent="0.25">
      <c r="A48" t="s">
        <v>45</v>
      </c>
      <c r="B48">
        <v>2013</v>
      </c>
      <c r="C48" t="s">
        <v>81</v>
      </c>
      <c r="D48" t="s">
        <v>107</v>
      </c>
      <c r="E48" t="s">
        <v>1650</v>
      </c>
      <c r="F48">
        <v>27</v>
      </c>
    </row>
    <row r="49" spans="1:6" x14ac:dyDescent="0.25">
      <c r="A49" t="s">
        <v>45</v>
      </c>
      <c r="B49">
        <v>2013</v>
      </c>
      <c r="C49" t="s">
        <v>81</v>
      </c>
      <c r="D49" t="s">
        <v>39</v>
      </c>
      <c r="E49" t="s">
        <v>1651</v>
      </c>
      <c r="F49">
        <v>57</v>
      </c>
    </row>
    <row r="50" spans="1:6" x14ac:dyDescent="0.25">
      <c r="A50" t="s">
        <v>45</v>
      </c>
      <c r="B50">
        <v>2013</v>
      </c>
      <c r="C50" t="s">
        <v>81</v>
      </c>
      <c r="D50" t="s">
        <v>103</v>
      </c>
      <c r="E50" t="s">
        <v>1652</v>
      </c>
      <c r="F50">
        <v>1045</v>
      </c>
    </row>
    <row r="51" spans="1:6" x14ac:dyDescent="0.25">
      <c r="A51" t="s">
        <v>45</v>
      </c>
      <c r="B51">
        <v>2014</v>
      </c>
      <c r="C51" t="s">
        <v>82</v>
      </c>
      <c r="D51" t="s">
        <v>38</v>
      </c>
      <c r="E51" t="s">
        <v>1653</v>
      </c>
      <c r="F51">
        <v>30</v>
      </c>
    </row>
    <row r="52" spans="1:6" x14ac:dyDescent="0.25">
      <c r="A52" t="s">
        <v>45</v>
      </c>
      <c r="B52">
        <v>2014</v>
      </c>
      <c r="C52" t="s">
        <v>82</v>
      </c>
      <c r="D52" t="s">
        <v>40</v>
      </c>
      <c r="E52" t="s">
        <v>1654</v>
      </c>
      <c r="F52">
        <v>29</v>
      </c>
    </row>
    <row r="53" spans="1:6" x14ac:dyDescent="0.25">
      <c r="A53" t="s">
        <v>45</v>
      </c>
      <c r="B53">
        <v>2014</v>
      </c>
      <c r="C53" t="s">
        <v>82</v>
      </c>
      <c r="D53" t="s">
        <v>102</v>
      </c>
      <c r="E53" t="s">
        <v>1655</v>
      </c>
      <c r="F53">
        <v>106</v>
      </c>
    </row>
    <row r="54" spans="1:6" x14ac:dyDescent="0.25">
      <c r="A54" t="s">
        <v>45</v>
      </c>
      <c r="B54">
        <v>2014</v>
      </c>
      <c r="C54" t="s">
        <v>82</v>
      </c>
      <c r="D54" t="s">
        <v>107</v>
      </c>
      <c r="E54" t="s">
        <v>1656</v>
      </c>
      <c r="F54">
        <v>30</v>
      </c>
    </row>
    <row r="55" spans="1:6" x14ac:dyDescent="0.25">
      <c r="A55" t="s">
        <v>45</v>
      </c>
      <c r="B55">
        <v>2014</v>
      </c>
      <c r="C55" t="s">
        <v>82</v>
      </c>
      <c r="D55" t="s">
        <v>39</v>
      </c>
      <c r="E55" t="s">
        <v>1657</v>
      </c>
      <c r="F55">
        <v>73</v>
      </c>
    </row>
    <row r="56" spans="1:6" x14ac:dyDescent="0.25">
      <c r="A56" t="s">
        <v>45</v>
      </c>
      <c r="B56">
        <v>2014</v>
      </c>
      <c r="C56" t="s">
        <v>82</v>
      </c>
      <c r="D56" t="s">
        <v>103</v>
      </c>
      <c r="E56" t="s">
        <v>1658</v>
      </c>
      <c r="F56">
        <v>1019</v>
      </c>
    </row>
    <row r="57" spans="1:6" x14ac:dyDescent="0.25">
      <c r="A57" t="s">
        <v>45</v>
      </c>
      <c r="B57">
        <v>2014</v>
      </c>
      <c r="C57" t="s">
        <v>81</v>
      </c>
      <c r="D57" t="s">
        <v>38</v>
      </c>
      <c r="E57" t="s">
        <v>1659</v>
      </c>
      <c r="F57">
        <v>30</v>
      </c>
    </row>
    <row r="58" spans="1:6" x14ac:dyDescent="0.25">
      <c r="A58" t="s">
        <v>45</v>
      </c>
      <c r="B58">
        <v>2014</v>
      </c>
      <c r="C58" t="s">
        <v>81</v>
      </c>
      <c r="D58" t="s">
        <v>40</v>
      </c>
      <c r="E58" t="s">
        <v>1660</v>
      </c>
      <c r="F58">
        <v>39</v>
      </c>
    </row>
    <row r="59" spans="1:6" x14ac:dyDescent="0.25">
      <c r="A59" t="s">
        <v>45</v>
      </c>
      <c r="B59">
        <v>2014</v>
      </c>
      <c r="C59" t="s">
        <v>81</v>
      </c>
      <c r="D59" t="s">
        <v>102</v>
      </c>
      <c r="E59" t="s">
        <v>1661</v>
      </c>
      <c r="F59">
        <v>85</v>
      </c>
    </row>
    <row r="60" spans="1:6" x14ac:dyDescent="0.25">
      <c r="A60" t="s">
        <v>45</v>
      </c>
      <c r="B60">
        <v>2014</v>
      </c>
      <c r="C60" t="s">
        <v>81</v>
      </c>
      <c r="D60" t="s">
        <v>107</v>
      </c>
      <c r="E60" t="s">
        <v>1662</v>
      </c>
      <c r="F60">
        <v>29</v>
      </c>
    </row>
    <row r="61" spans="1:6" x14ac:dyDescent="0.25">
      <c r="A61" t="s">
        <v>45</v>
      </c>
      <c r="B61">
        <v>2014</v>
      </c>
      <c r="C61" t="s">
        <v>81</v>
      </c>
      <c r="D61" t="s">
        <v>39</v>
      </c>
      <c r="E61" t="s">
        <v>1663</v>
      </c>
      <c r="F61">
        <v>75</v>
      </c>
    </row>
    <row r="62" spans="1:6" x14ac:dyDescent="0.25">
      <c r="A62" t="s">
        <v>45</v>
      </c>
      <c r="B62">
        <v>2014</v>
      </c>
      <c r="C62" t="s">
        <v>81</v>
      </c>
      <c r="D62" t="s">
        <v>103</v>
      </c>
      <c r="E62" t="s">
        <v>1664</v>
      </c>
      <c r="F62">
        <v>1082</v>
      </c>
    </row>
    <row r="63" spans="1:6" x14ac:dyDescent="0.25">
      <c r="A63" t="s">
        <v>45</v>
      </c>
      <c r="B63">
        <v>2015</v>
      </c>
      <c r="C63" t="s">
        <v>82</v>
      </c>
      <c r="D63" t="s">
        <v>38</v>
      </c>
      <c r="E63" t="s">
        <v>1665</v>
      </c>
      <c r="F63">
        <v>33</v>
      </c>
    </row>
    <row r="64" spans="1:6" x14ac:dyDescent="0.25">
      <c r="A64" t="s">
        <v>45</v>
      </c>
      <c r="B64">
        <v>2015</v>
      </c>
      <c r="C64" t="s">
        <v>82</v>
      </c>
      <c r="D64" t="s">
        <v>40</v>
      </c>
      <c r="E64" t="s">
        <v>1666</v>
      </c>
      <c r="F64">
        <v>35</v>
      </c>
    </row>
    <row r="65" spans="1:6" x14ac:dyDescent="0.25">
      <c r="A65" t="s">
        <v>45</v>
      </c>
      <c r="B65">
        <v>2015</v>
      </c>
      <c r="C65" t="s">
        <v>82</v>
      </c>
      <c r="D65" t="s">
        <v>102</v>
      </c>
      <c r="E65" t="s">
        <v>1667</v>
      </c>
      <c r="F65">
        <v>89</v>
      </c>
    </row>
    <row r="66" spans="1:6" x14ac:dyDescent="0.25">
      <c r="A66" t="s">
        <v>45</v>
      </c>
      <c r="B66">
        <v>2015</v>
      </c>
      <c r="C66" t="s">
        <v>82</v>
      </c>
      <c r="D66" t="s">
        <v>107</v>
      </c>
      <c r="E66" t="s">
        <v>1668</v>
      </c>
      <c r="F66">
        <v>20</v>
      </c>
    </row>
    <row r="67" spans="1:6" x14ac:dyDescent="0.25">
      <c r="A67" t="s">
        <v>45</v>
      </c>
      <c r="B67">
        <v>2015</v>
      </c>
      <c r="C67" t="s">
        <v>82</v>
      </c>
      <c r="D67" t="s">
        <v>39</v>
      </c>
      <c r="E67" t="s">
        <v>1669</v>
      </c>
      <c r="F67">
        <v>53</v>
      </c>
    </row>
    <row r="68" spans="1:6" x14ac:dyDescent="0.25">
      <c r="A68" t="s">
        <v>45</v>
      </c>
      <c r="B68">
        <v>2015</v>
      </c>
      <c r="C68" t="s">
        <v>82</v>
      </c>
      <c r="D68" t="s">
        <v>103</v>
      </c>
      <c r="E68" t="s">
        <v>1670</v>
      </c>
      <c r="F68">
        <v>1102</v>
      </c>
    </row>
    <row r="69" spans="1:6" x14ac:dyDescent="0.25">
      <c r="A69" t="s">
        <v>45</v>
      </c>
      <c r="B69">
        <v>2015</v>
      </c>
      <c r="C69" t="s">
        <v>81</v>
      </c>
      <c r="D69" t="s">
        <v>38</v>
      </c>
      <c r="E69" t="s">
        <v>1671</v>
      </c>
      <c r="F69">
        <v>39</v>
      </c>
    </row>
    <row r="70" spans="1:6" x14ac:dyDescent="0.25">
      <c r="A70" t="s">
        <v>45</v>
      </c>
      <c r="B70">
        <v>2015</v>
      </c>
      <c r="C70" t="s">
        <v>81</v>
      </c>
      <c r="D70" t="s">
        <v>40</v>
      </c>
      <c r="E70" t="s">
        <v>1672</v>
      </c>
      <c r="F70">
        <v>48</v>
      </c>
    </row>
    <row r="71" spans="1:6" x14ac:dyDescent="0.25">
      <c r="A71" t="s">
        <v>45</v>
      </c>
      <c r="B71">
        <v>2015</v>
      </c>
      <c r="C71" t="s">
        <v>81</v>
      </c>
      <c r="D71" t="s">
        <v>102</v>
      </c>
      <c r="E71" t="s">
        <v>1673</v>
      </c>
      <c r="F71">
        <v>98</v>
      </c>
    </row>
    <row r="72" spans="1:6" x14ac:dyDescent="0.25">
      <c r="A72" t="s">
        <v>45</v>
      </c>
      <c r="B72">
        <v>2015</v>
      </c>
      <c r="C72" t="s">
        <v>81</v>
      </c>
      <c r="D72" t="s">
        <v>107</v>
      </c>
      <c r="E72" t="s">
        <v>1674</v>
      </c>
      <c r="F72">
        <v>20</v>
      </c>
    </row>
    <row r="73" spans="1:6" x14ac:dyDescent="0.25">
      <c r="A73" t="s">
        <v>45</v>
      </c>
      <c r="B73">
        <v>2015</v>
      </c>
      <c r="C73" t="s">
        <v>81</v>
      </c>
      <c r="D73" t="s">
        <v>39</v>
      </c>
      <c r="E73" t="s">
        <v>1675</v>
      </c>
      <c r="F73">
        <v>60</v>
      </c>
    </row>
    <row r="74" spans="1:6" x14ac:dyDescent="0.25">
      <c r="A74" t="s">
        <v>45</v>
      </c>
      <c r="B74">
        <v>2015</v>
      </c>
      <c r="C74" t="s">
        <v>81</v>
      </c>
      <c r="D74" t="s">
        <v>103</v>
      </c>
      <c r="E74" t="s">
        <v>1676</v>
      </c>
      <c r="F74">
        <v>1082</v>
      </c>
    </row>
    <row r="75" spans="1:6" x14ac:dyDescent="0.25">
      <c r="A75" t="s">
        <v>148</v>
      </c>
      <c r="B75">
        <v>2010</v>
      </c>
      <c r="C75" t="s">
        <v>82</v>
      </c>
      <c r="D75" t="s">
        <v>38</v>
      </c>
      <c r="E75" t="s">
        <v>1677</v>
      </c>
      <c r="F75">
        <v>13</v>
      </c>
    </row>
    <row r="76" spans="1:6" x14ac:dyDescent="0.25">
      <c r="A76" t="s">
        <v>148</v>
      </c>
      <c r="B76">
        <v>2010</v>
      </c>
      <c r="C76" t="s">
        <v>82</v>
      </c>
      <c r="D76" t="s">
        <v>40</v>
      </c>
      <c r="E76" t="s">
        <v>1678</v>
      </c>
      <c r="F76">
        <v>3</v>
      </c>
    </row>
    <row r="77" spans="1:6" x14ac:dyDescent="0.25">
      <c r="A77" t="s">
        <v>148</v>
      </c>
      <c r="B77">
        <v>2010</v>
      </c>
      <c r="C77" t="s">
        <v>82</v>
      </c>
      <c r="D77" t="s">
        <v>102</v>
      </c>
      <c r="E77" t="s">
        <v>1679</v>
      </c>
      <c r="F77">
        <v>33</v>
      </c>
    </row>
    <row r="78" spans="1:6" x14ac:dyDescent="0.25">
      <c r="A78" t="s">
        <v>148</v>
      </c>
      <c r="B78">
        <v>2010</v>
      </c>
      <c r="C78" t="s">
        <v>82</v>
      </c>
      <c r="D78" t="s">
        <v>107</v>
      </c>
      <c r="E78" t="s">
        <v>1680</v>
      </c>
      <c r="F78">
        <v>78</v>
      </c>
    </row>
    <row r="79" spans="1:6" x14ac:dyDescent="0.25">
      <c r="A79" t="s">
        <v>148</v>
      </c>
      <c r="B79">
        <v>2010</v>
      </c>
      <c r="C79" t="s">
        <v>82</v>
      </c>
      <c r="D79" t="s">
        <v>39</v>
      </c>
      <c r="E79" t="s">
        <v>1681</v>
      </c>
      <c r="F79">
        <v>1</v>
      </c>
    </row>
    <row r="80" spans="1:6" x14ac:dyDescent="0.25">
      <c r="A80" t="s">
        <v>148</v>
      </c>
      <c r="B80">
        <v>2010</v>
      </c>
      <c r="C80" t="s">
        <v>82</v>
      </c>
      <c r="D80" t="s">
        <v>103</v>
      </c>
      <c r="E80" t="s">
        <v>1682</v>
      </c>
      <c r="F80">
        <v>140</v>
      </c>
    </row>
    <row r="81" spans="1:6" x14ac:dyDescent="0.25">
      <c r="A81" t="s">
        <v>148</v>
      </c>
      <c r="B81">
        <v>2010</v>
      </c>
      <c r="C81" t="s">
        <v>81</v>
      </c>
      <c r="D81" t="s">
        <v>38</v>
      </c>
      <c r="E81" t="s">
        <v>1683</v>
      </c>
      <c r="F81">
        <v>4</v>
      </c>
    </row>
    <row r="82" spans="1:6" x14ac:dyDescent="0.25">
      <c r="A82" t="s">
        <v>148</v>
      </c>
      <c r="B82">
        <v>2010</v>
      </c>
      <c r="C82" t="s">
        <v>81</v>
      </c>
      <c r="D82" t="s">
        <v>40</v>
      </c>
      <c r="E82" t="s">
        <v>1684</v>
      </c>
      <c r="F82">
        <v>1</v>
      </c>
    </row>
    <row r="83" spans="1:6" x14ac:dyDescent="0.25">
      <c r="A83" t="s">
        <v>148</v>
      </c>
      <c r="B83">
        <v>2010</v>
      </c>
      <c r="C83" t="s">
        <v>81</v>
      </c>
      <c r="D83" t="s">
        <v>102</v>
      </c>
      <c r="E83" t="s">
        <v>1685</v>
      </c>
      <c r="F83">
        <v>35</v>
      </c>
    </row>
    <row r="84" spans="1:6" x14ac:dyDescent="0.25">
      <c r="A84" t="s">
        <v>148</v>
      </c>
      <c r="B84">
        <v>2010</v>
      </c>
      <c r="C84" t="s">
        <v>81</v>
      </c>
      <c r="D84" t="s">
        <v>107</v>
      </c>
      <c r="E84" t="s">
        <v>1686</v>
      </c>
      <c r="F84">
        <v>43</v>
      </c>
    </row>
    <row r="85" spans="1:6" x14ac:dyDescent="0.25">
      <c r="A85" t="s">
        <v>148</v>
      </c>
      <c r="B85">
        <v>2010</v>
      </c>
      <c r="C85" t="s">
        <v>81</v>
      </c>
      <c r="D85" t="s">
        <v>39</v>
      </c>
      <c r="E85" t="s">
        <v>1687</v>
      </c>
      <c r="F85">
        <v>5</v>
      </c>
    </row>
    <row r="86" spans="1:6" x14ac:dyDescent="0.25">
      <c r="A86" t="s">
        <v>148</v>
      </c>
      <c r="B86">
        <v>2010</v>
      </c>
      <c r="C86" t="s">
        <v>81</v>
      </c>
      <c r="D86" t="s">
        <v>103</v>
      </c>
      <c r="E86" t="s">
        <v>1688</v>
      </c>
      <c r="F86">
        <v>109</v>
      </c>
    </row>
    <row r="87" spans="1:6" x14ac:dyDescent="0.25">
      <c r="A87" t="s">
        <v>148</v>
      </c>
      <c r="B87">
        <v>2011</v>
      </c>
      <c r="C87" t="s">
        <v>82</v>
      </c>
      <c r="D87" t="s">
        <v>38</v>
      </c>
      <c r="E87" t="s">
        <v>1689</v>
      </c>
      <c r="F87">
        <v>17</v>
      </c>
    </row>
    <row r="88" spans="1:6" x14ac:dyDescent="0.25">
      <c r="A88" t="s">
        <v>148</v>
      </c>
      <c r="B88">
        <v>2011</v>
      </c>
      <c r="C88" t="s">
        <v>82</v>
      </c>
      <c r="D88" t="s">
        <v>40</v>
      </c>
      <c r="E88" t="s">
        <v>1690</v>
      </c>
      <c r="F88">
        <v>13</v>
      </c>
    </row>
    <row r="89" spans="1:6" x14ac:dyDescent="0.25">
      <c r="A89" t="s">
        <v>148</v>
      </c>
      <c r="B89">
        <v>2011</v>
      </c>
      <c r="C89" t="s">
        <v>82</v>
      </c>
      <c r="D89" t="s">
        <v>102</v>
      </c>
      <c r="E89" t="s">
        <v>1691</v>
      </c>
      <c r="F89">
        <v>60</v>
      </c>
    </row>
    <row r="90" spans="1:6" x14ac:dyDescent="0.25">
      <c r="A90" t="s">
        <v>148</v>
      </c>
      <c r="B90">
        <v>2011</v>
      </c>
      <c r="C90" t="s">
        <v>82</v>
      </c>
      <c r="D90" t="s">
        <v>107</v>
      </c>
      <c r="E90" t="s">
        <v>1692</v>
      </c>
      <c r="F90">
        <v>56</v>
      </c>
    </row>
    <row r="91" spans="1:6" x14ac:dyDescent="0.25">
      <c r="A91" t="s">
        <v>148</v>
      </c>
      <c r="B91">
        <v>2011</v>
      </c>
      <c r="C91" t="s">
        <v>82</v>
      </c>
      <c r="D91" t="s">
        <v>39</v>
      </c>
      <c r="E91" t="s">
        <v>1693</v>
      </c>
      <c r="F91">
        <v>8</v>
      </c>
    </row>
    <row r="92" spans="1:6" x14ac:dyDescent="0.25">
      <c r="A92" t="s">
        <v>148</v>
      </c>
      <c r="B92">
        <v>2011</v>
      </c>
      <c r="C92" t="s">
        <v>82</v>
      </c>
      <c r="D92" t="s">
        <v>103</v>
      </c>
      <c r="E92" t="s">
        <v>1694</v>
      </c>
      <c r="F92">
        <v>142</v>
      </c>
    </row>
    <row r="93" spans="1:6" x14ac:dyDescent="0.25">
      <c r="A93" t="s">
        <v>148</v>
      </c>
      <c r="B93">
        <v>2011</v>
      </c>
      <c r="C93" t="s">
        <v>81</v>
      </c>
      <c r="D93" t="s">
        <v>38</v>
      </c>
      <c r="E93" t="s">
        <v>1695</v>
      </c>
      <c r="F93">
        <v>4</v>
      </c>
    </row>
    <row r="94" spans="1:6" x14ac:dyDescent="0.25">
      <c r="A94" t="s">
        <v>148</v>
      </c>
      <c r="B94">
        <v>2011</v>
      </c>
      <c r="C94" t="s">
        <v>81</v>
      </c>
      <c r="D94" t="s">
        <v>40</v>
      </c>
      <c r="E94" t="s">
        <v>1696</v>
      </c>
      <c r="F94">
        <v>13</v>
      </c>
    </row>
    <row r="95" spans="1:6" x14ac:dyDescent="0.25">
      <c r="A95" t="s">
        <v>148</v>
      </c>
      <c r="B95">
        <v>2011</v>
      </c>
      <c r="C95" t="s">
        <v>81</v>
      </c>
      <c r="D95" t="s">
        <v>102</v>
      </c>
      <c r="E95" t="s">
        <v>1697</v>
      </c>
      <c r="F95">
        <v>32</v>
      </c>
    </row>
    <row r="96" spans="1:6" x14ac:dyDescent="0.25">
      <c r="A96" t="s">
        <v>148</v>
      </c>
      <c r="B96">
        <v>2011</v>
      </c>
      <c r="C96" t="s">
        <v>81</v>
      </c>
      <c r="D96" t="s">
        <v>107</v>
      </c>
      <c r="E96" t="s">
        <v>1698</v>
      </c>
      <c r="F96">
        <v>33</v>
      </c>
    </row>
    <row r="97" spans="1:6" x14ac:dyDescent="0.25">
      <c r="A97" t="s">
        <v>148</v>
      </c>
      <c r="B97">
        <v>2011</v>
      </c>
      <c r="C97" t="s">
        <v>81</v>
      </c>
      <c r="D97" t="s">
        <v>39</v>
      </c>
      <c r="E97" t="s">
        <v>1699</v>
      </c>
      <c r="F97">
        <v>3</v>
      </c>
    </row>
    <row r="98" spans="1:6" x14ac:dyDescent="0.25">
      <c r="A98" t="s">
        <v>148</v>
      </c>
      <c r="B98">
        <v>2011</v>
      </c>
      <c r="C98" t="s">
        <v>81</v>
      </c>
      <c r="D98" t="s">
        <v>103</v>
      </c>
      <c r="E98" t="s">
        <v>1700</v>
      </c>
      <c r="F98">
        <v>105</v>
      </c>
    </row>
    <row r="99" spans="1:6" x14ac:dyDescent="0.25">
      <c r="A99" t="s">
        <v>148</v>
      </c>
      <c r="B99">
        <v>2012</v>
      </c>
      <c r="C99" t="s">
        <v>82</v>
      </c>
      <c r="D99" t="s">
        <v>38</v>
      </c>
      <c r="E99" t="s">
        <v>1701</v>
      </c>
      <c r="F99">
        <v>32</v>
      </c>
    </row>
    <row r="100" spans="1:6" x14ac:dyDescent="0.25">
      <c r="A100" t="s">
        <v>148</v>
      </c>
      <c r="B100">
        <v>2012</v>
      </c>
      <c r="C100" t="s">
        <v>82</v>
      </c>
      <c r="D100" t="s">
        <v>40</v>
      </c>
      <c r="E100" t="s">
        <v>1702</v>
      </c>
      <c r="F100">
        <v>4</v>
      </c>
    </row>
    <row r="101" spans="1:6" x14ac:dyDescent="0.25">
      <c r="A101" t="s">
        <v>148</v>
      </c>
      <c r="B101">
        <v>2012</v>
      </c>
      <c r="C101" t="s">
        <v>82</v>
      </c>
      <c r="D101" t="s">
        <v>102</v>
      </c>
      <c r="E101" t="s">
        <v>1703</v>
      </c>
      <c r="F101">
        <v>39</v>
      </c>
    </row>
    <row r="102" spans="1:6" x14ac:dyDescent="0.25">
      <c r="A102" t="s">
        <v>148</v>
      </c>
      <c r="B102">
        <v>2012</v>
      </c>
      <c r="C102" t="s">
        <v>82</v>
      </c>
      <c r="D102" t="s">
        <v>107</v>
      </c>
      <c r="E102" t="s">
        <v>1704</v>
      </c>
      <c r="F102">
        <v>112</v>
      </c>
    </row>
    <row r="103" spans="1:6" x14ac:dyDescent="0.25">
      <c r="A103" t="s">
        <v>148</v>
      </c>
      <c r="B103">
        <v>2012</v>
      </c>
      <c r="C103" t="s">
        <v>82</v>
      </c>
      <c r="D103" t="s">
        <v>39</v>
      </c>
      <c r="E103" t="s">
        <v>1705</v>
      </c>
      <c r="F103">
        <v>2</v>
      </c>
    </row>
    <row r="104" spans="1:6" x14ac:dyDescent="0.25">
      <c r="A104" t="s">
        <v>148</v>
      </c>
      <c r="B104">
        <v>2012</v>
      </c>
      <c r="C104" t="s">
        <v>82</v>
      </c>
      <c r="D104" t="s">
        <v>103</v>
      </c>
      <c r="E104" t="s">
        <v>1706</v>
      </c>
      <c r="F104">
        <v>146</v>
      </c>
    </row>
    <row r="105" spans="1:6" x14ac:dyDescent="0.25">
      <c r="A105" t="s">
        <v>148</v>
      </c>
      <c r="B105">
        <v>2012</v>
      </c>
      <c r="C105" t="s">
        <v>81</v>
      </c>
      <c r="D105" t="s">
        <v>38</v>
      </c>
      <c r="E105" t="s">
        <v>1707</v>
      </c>
      <c r="F105">
        <v>10</v>
      </c>
    </row>
    <row r="106" spans="1:6" x14ac:dyDescent="0.25">
      <c r="A106" t="s">
        <v>148</v>
      </c>
      <c r="B106">
        <v>2012</v>
      </c>
      <c r="C106" t="s">
        <v>81</v>
      </c>
      <c r="D106" t="s">
        <v>40</v>
      </c>
      <c r="E106" t="s">
        <v>1708</v>
      </c>
      <c r="F106">
        <v>7</v>
      </c>
    </row>
    <row r="107" spans="1:6" x14ac:dyDescent="0.25">
      <c r="A107" t="s">
        <v>148</v>
      </c>
      <c r="B107">
        <v>2012</v>
      </c>
      <c r="C107" t="s">
        <v>81</v>
      </c>
      <c r="D107" t="s">
        <v>102</v>
      </c>
      <c r="E107" t="s">
        <v>1709</v>
      </c>
      <c r="F107">
        <v>24</v>
      </c>
    </row>
    <row r="108" spans="1:6" x14ac:dyDescent="0.25">
      <c r="A108" t="s">
        <v>148</v>
      </c>
      <c r="B108">
        <v>2012</v>
      </c>
      <c r="C108" t="s">
        <v>81</v>
      </c>
      <c r="D108" t="s">
        <v>107</v>
      </c>
      <c r="E108" t="s">
        <v>1710</v>
      </c>
      <c r="F108">
        <v>61</v>
      </c>
    </row>
    <row r="109" spans="1:6" x14ac:dyDescent="0.25">
      <c r="A109" t="s">
        <v>148</v>
      </c>
      <c r="B109">
        <v>2012</v>
      </c>
      <c r="C109" t="s">
        <v>81</v>
      </c>
      <c r="D109" t="s">
        <v>39</v>
      </c>
      <c r="E109" t="s">
        <v>1711</v>
      </c>
      <c r="F109">
        <v>4</v>
      </c>
    </row>
    <row r="110" spans="1:6" x14ac:dyDescent="0.25">
      <c r="A110" t="s">
        <v>148</v>
      </c>
      <c r="B110">
        <v>2012</v>
      </c>
      <c r="C110" t="s">
        <v>81</v>
      </c>
      <c r="D110" t="s">
        <v>103</v>
      </c>
      <c r="E110" t="s">
        <v>1712</v>
      </c>
      <c r="F110">
        <v>121</v>
      </c>
    </row>
    <row r="111" spans="1:6" x14ac:dyDescent="0.25">
      <c r="A111" t="s">
        <v>148</v>
      </c>
      <c r="B111">
        <v>2013</v>
      </c>
      <c r="C111" t="s">
        <v>82</v>
      </c>
      <c r="D111" t="s">
        <v>38</v>
      </c>
      <c r="E111" t="s">
        <v>1713</v>
      </c>
      <c r="F111">
        <v>44</v>
      </c>
    </row>
    <row r="112" spans="1:6" x14ac:dyDescent="0.25">
      <c r="A112" t="s">
        <v>148</v>
      </c>
      <c r="B112">
        <v>2013</v>
      </c>
      <c r="C112" t="s">
        <v>82</v>
      </c>
      <c r="D112" t="s">
        <v>40</v>
      </c>
      <c r="E112" t="s">
        <v>1714</v>
      </c>
      <c r="F112">
        <v>7</v>
      </c>
    </row>
    <row r="113" spans="1:6" x14ac:dyDescent="0.25">
      <c r="A113" t="s">
        <v>148</v>
      </c>
      <c r="B113">
        <v>2013</v>
      </c>
      <c r="C113" t="s">
        <v>82</v>
      </c>
      <c r="D113" t="s">
        <v>102</v>
      </c>
      <c r="E113" t="s">
        <v>1715</v>
      </c>
      <c r="F113">
        <v>44</v>
      </c>
    </row>
    <row r="114" spans="1:6" x14ac:dyDescent="0.25">
      <c r="A114" t="s">
        <v>148</v>
      </c>
      <c r="B114">
        <v>2013</v>
      </c>
      <c r="C114" t="s">
        <v>82</v>
      </c>
      <c r="D114" t="s">
        <v>107</v>
      </c>
      <c r="E114" t="s">
        <v>1716</v>
      </c>
      <c r="F114">
        <v>91</v>
      </c>
    </row>
    <row r="115" spans="1:6" x14ac:dyDescent="0.25">
      <c r="A115" t="s">
        <v>148</v>
      </c>
      <c r="B115">
        <v>2013</v>
      </c>
      <c r="C115" t="s">
        <v>82</v>
      </c>
      <c r="D115" t="s">
        <v>39</v>
      </c>
      <c r="E115" t="s">
        <v>1717</v>
      </c>
      <c r="F115">
        <v>11</v>
      </c>
    </row>
    <row r="116" spans="1:6" x14ac:dyDescent="0.25">
      <c r="A116" t="s">
        <v>148</v>
      </c>
      <c r="B116">
        <v>2013</v>
      </c>
      <c r="C116" t="s">
        <v>82</v>
      </c>
      <c r="D116" t="s">
        <v>103</v>
      </c>
      <c r="E116" t="s">
        <v>1718</v>
      </c>
      <c r="F116">
        <v>198</v>
      </c>
    </row>
    <row r="117" spans="1:6" x14ac:dyDescent="0.25">
      <c r="A117" t="s">
        <v>148</v>
      </c>
      <c r="B117">
        <v>2013</v>
      </c>
      <c r="C117" t="s">
        <v>81</v>
      </c>
      <c r="D117" t="s">
        <v>38</v>
      </c>
      <c r="E117" t="s">
        <v>1719</v>
      </c>
      <c r="F117">
        <v>28</v>
      </c>
    </row>
    <row r="118" spans="1:6" x14ac:dyDescent="0.25">
      <c r="A118" t="s">
        <v>148</v>
      </c>
      <c r="B118">
        <v>2013</v>
      </c>
      <c r="C118" t="s">
        <v>81</v>
      </c>
      <c r="D118" t="s">
        <v>40</v>
      </c>
      <c r="E118" t="s">
        <v>1720</v>
      </c>
      <c r="F118">
        <v>2</v>
      </c>
    </row>
    <row r="119" spans="1:6" x14ac:dyDescent="0.25">
      <c r="A119" t="s">
        <v>148</v>
      </c>
      <c r="B119">
        <v>2013</v>
      </c>
      <c r="C119" t="s">
        <v>81</v>
      </c>
      <c r="D119" t="s">
        <v>102</v>
      </c>
      <c r="E119" t="s">
        <v>1721</v>
      </c>
      <c r="F119">
        <v>34</v>
      </c>
    </row>
    <row r="120" spans="1:6" x14ac:dyDescent="0.25">
      <c r="A120" t="s">
        <v>148</v>
      </c>
      <c r="B120">
        <v>2013</v>
      </c>
      <c r="C120" t="s">
        <v>81</v>
      </c>
      <c r="D120" t="s">
        <v>107</v>
      </c>
      <c r="E120" t="s">
        <v>1722</v>
      </c>
      <c r="F120">
        <v>72</v>
      </c>
    </row>
    <row r="121" spans="1:6" x14ac:dyDescent="0.25">
      <c r="A121" t="s">
        <v>148</v>
      </c>
      <c r="B121">
        <v>2013</v>
      </c>
      <c r="C121" t="s">
        <v>81</v>
      </c>
      <c r="D121" t="s">
        <v>39</v>
      </c>
      <c r="E121" t="s">
        <v>1723</v>
      </c>
      <c r="F121">
        <v>4</v>
      </c>
    </row>
    <row r="122" spans="1:6" x14ac:dyDescent="0.25">
      <c r="A122" t="s">
        <v>148</v>
      </c>
      <c r="B122">
        <v>2013</v>
      </c>
      <c r="C122" t="s">
        <v>81</v>
      </c>
      <c r="D122" t="s">
        <v>103</v>
      </c>
      <c r="E122" t="s">
        <v>1724</v>
      </c>
      <c r="F122">
        <v>141</v>
      </c>
    </row>
    <row r="123" spans="1:6" x14ac:dyDescent="0.25">
      <c r="A123" t="s">
        <v>148</v>
      </c>
      <c r="B123">
        <v>2014</v>
      </c>
      <c r="C123" t="s">
        <v>82</v>
      </c>
      <c r="D123" t="s">
        <v>38</v>
      </c>
      <c r="E123" t="s">
        <v>1725</v>
      </c>
      <c r="F123">
        <v>32</v>
      </c>
    </row>
    <row r="124" spans="1:6" x14ac:dyDescent="0.25">
      <c r="A124" t="s">
        <v>148</v>
      </c>
      <c r="B124">
        <v>2014</v>
      </c>
      <c r="C124" t="s">
        <v>82</v>
      </c>
      <c r="D124" t="s">
        <v>40</v>
      </c>
      <c r="E124" t="s">
        <v>1726</v>
      </c>
      <c r="F124">
        <v>8</v>
      </c>
    </row>
    <row r="125" spans="1:6" x14ac:dyDescent="0.25">
      <c r="A125" t="s">
        <v>148</v>
      </c>
      <c r="B125">
        <v>2014</v>
      </c>
      <c r="C125" t="s">
        <v>82</v>
      </c>
      <c r="D125" t="s">
        <v>102</v>
      </c>
      <c r="E125" t="s">
        <v>1727</v>
      </c>
      <c r="F125">
        <v>114</v>
      </c>
    </row>
    <row r="126" spans="1:6" x14ac:dyDescent="0.25">
      <c r="A126" t="s">
        <v>148</v>
      </c>
      <c r="B126">
        <v>2014</v>
      </c>
      <c r="C126" t="s">
        <v>82</v>
      </c>
      <c r="D126" t="s">
        <v>107</v>
      </c>
      <c r="E126" t="s">
        <v>1728</v>
      </c>
      <c r="F126">
        <v>92</v>
      </c>
    </row>
    <row r="127" spans="1:6" x14ac:dyDescent="0.25">
      <c r="A127" t="s">
        <v>148</v>
      </c>
      <c r="B127">
        <v>2014</v>
      </c>
      <c r="C127" t="s">
        <v>82</v>
      </c>
      <c r="D127" t="s">
        <v>39</v>
      </c>
      <c r="E127" t="s">
        <v>1729</v>
      </c>
      <c r="F127">
        <v>5</v>
      </c>
    </row>
    <row r="128" spans="1:6" x14ac:dyDescent="0.25">
      <c r="A128" t="s">
        <v>148</v>
      </c>
      <c r="B128">
        <v>2014</v>
      </c>
      <c r="C128" t="s">
        <v>82</v>
      </c>
      <c r="D128" t="s">
        <v>103</v>
      </c>
      <c r="E128" t="s">
        <v>1730</v>
      </c>
      <c r="F128">
        <v>196</v>
      </c>
    </row>
    <row r="129" spans="1:6" x14ac:dyDescent="0.25">
      <c r="A129" t="s">
        <v>148</v>
      </c>
      <c r="B129">
        <v>2014</v>
      </c>
      <c r="C129" t="s">
        <v>81</v>
      </c>
      <c r="D129" t="s">
        <v>38</v>
      </c>
      <c r="E129" t="s">
        <v>1731</v>
      </c>
      <c r="F129">
        <v>25</v>
      </c>
    </row>
    <row r="130" spans="1:6" x14ac:dyDescent="0.25">
      <c r="A130" t="s">
        <v>148</v>
      </c>
      <c r="B130">
        <v>2014</v>
      </c>
      <c r="C130" t="s">
        <v>81</v>
      </c>
      <c r="D130" t="s">
        <v>40</v>
      </c>
      <c r="E130" t="s">
        <v>1732</v>
      </c>
      <c r="F130">
        <v>9</v>
      </c>
    </row>
    <row r="131" spans="1:6" x14ac:dyDescent="0.25">
      <c r="A131" t="s">
        <v>148</v>
      </c>
      <c r="B131">
        <v>2014</v>
      </c>
      <c r="C131" t="s">
        <v>81</v>
      </c>
      <c r="D131" t="s">
        <v>102</v>
      </c>
      <c r="E131" t="s">
        <v>1733</v>
      </c>
      <c r="F131">
        <v>55</v>
      </c>
    </row>
    <row r="132" spans="1:6" x14ac:dyDescent="0.25">
      <c r="A132" t="s">
        <v>148</v>
      </c>
      <c r="B132">
        <v>2014</v>
      </c>
      <c r="C132" t="s">
        <v>81</v>
      </c>
      <c r="D132" t="s">
        <v>107</v>
      </c>
      <c r="E132" t="s">
        <v>1734</v>
      </c>
      <c r="F132">
        <v>54</v>
      </c>
    </row>
    <row r="133" spans="1:6" x14ac:dyDescent="0.25">
      <c r="A133" t="s">
        <v>148</v>
      </c>
      <c r="B133">
        <v>2014</v>
      </c>
      <c r="C133" t="s">
        <v>81</v>
      </c>
      <c r="D133" t="s">
        <v>39</v>
      </c>
      <c r="E133" t="s">
        <v>1735</v>
      </c>
      <c r="F133">
        <v>5</v>
      </c>
    </row>
    <row r="134" spans="1:6" x14ac:dyDescent="0.25">
      <c r="A134" t="s">
        <v>148</v>
      </c>
      <c r="B134">
        <v>2014</v>
      </c>
      <c r="C134" t="s">
        <v>81</v>
      </c>
      <c r="D134" t="s">
        <v>103</v>
      </c>
      <c r="E134" t="s">
        <v>1736</v>
      </c>
      <c r="F134">
        <v>147</v>
      </c>
    </row>
    <row r="135" spans="1:6" x14ac:dyDescent="0.25">
      <c r="A135" t="s">
        <v>148</v>
      </c>
      <c r="B135">
        <v>2015</v>
      </c>
      <c r="C135" t="s">
        <v>82</v>
      </c>
      <c r="D135" t="s">
        <v>38</v>
      </c>
      <c r="E135" t="s">
        <v>1737</v>
      </c>
      <c r="F135">
        <v>24</v>
      </c>
    </row>
    <row r="136" spans="1:6" x14ac:dyDescent="0.25">
      <c r="A136" t="s">
        <v>148</v>
      </c>
      <c r="B136">
        <v>2015</v>
      </c>
      <c r="C136" t="s">
        <v>82</v>
      </c>
      <c r="D136" t="s">
        <v>40</v>
      </c>
      <c r="E136" t="s">
        <v>1738</v>
      </c>
      <c r="F136">
        <v>3</v>
      </c>
    </row>
    <row r="137" spans="1:6" x14ac:dyDescent="0.25">
      <c r="A137" t="s">
        <v>148</v>
      </c>
      <c r="B137">
        <v>2015</v>
      </c>
      <c r="C137" t="s">
        <v>82</v>
      </c>
      <c r="D137" t="s">
        <v>102</v>
      </c>
      <c r="E137" t="s">
        <v>1739</v>
      </c>
      <c r="F137">
        <v>63</v>
      </c>
    </row>
    <row r="138" spans="1:6" x14ac:dyDescent="0.25">
      <c r="A138" t="s">
        <v>148</v>
      </c>
      <c r="B138">
        <v>2015</v>
      </c>
      <c r="C138" t="s">
        <v>82</v>
      </c>
      <c r="D138" t="s">
        <v>107</v>
      </c>
      <c r="E138" t="s">
        <v>1740</v>
      </c>
      <c r="F138">
        <v>82</v>
      </c>
    </row>
    <row r="139" spans="1:6" x14ac:dyDescent="0.25">
      <c r="A139" t="s">
        <v>148</v>
      </c>
      <c r="B139">
        <v>2015</v>
      </c>
      <c r="C139" t="s">
        <v>82</v>
      </c>
      <c r="D139" t="s">
        <v>39</v>
      </c>
      <c r="E139" t="s">
        <v>1741</v>
      </c>
      <c r="F139">
        <v>7</v>
      </c>
    </row>
    <row r="140" spans="1:6" x14ac:dyDescent="0.25">
      <c r="A140" t="s">
        <v>148</v>
      </c>
      <c r="B140">
        <v>2015</v>
      </c>
      <c r="C140" t="s">
        <v>82</v>
      </c>
      <c r="D140" t="s">
        <v>103</v>
      </c>
      <c r="E140" t="s">
        <v>1742</v>
      </c>
      <c r="F140">
        <v>231</v>
      </c>
    </row>
    <row r="141" spans="1:6" x14ac:dyDescent="0.25">
      <c r="A141" t="s">
        <v>148</v>
      </c>
      <c r="B141">
        <v>2015</v>
      </c>
      <c r="C141" t="s">
        <v>81</v>
      </c>
      <c r="D141" t="s">
        <v>38</v>
      </c>
      <c r="E141" t="s">
        <v>1743</v>
      </c>
      <c r="F141">
        <v>22</v>
      </c>
    </row>
    <row r="142" spans="1:6" x14ac:dyDescent="0.25">
      <c r="A142" t="s">
        <v>148</v>
      </c>
      <c r="B142">
        <v>2015</v>
      </c>
      <c r="C142" t="s">
        <v>81</v>
      </c>
      <c r="D142" t="s">
        <v>40</v>
      </c>
      <c r="E142" t="s">
        <v>1744</v>
      </c>
      <c r="F142">
        <v>1</v>
      </c>
    </row>
    <row r="143" spans="1:6" x14ac:dyDescent="0.25">
      <c r="A143" t="s">
        <v>148</v>
      </c>
      <c r="B143">
        <v>2015</v>
      </c>
      <c r="C143" t="s">
        <v>81</v>
      </c>
      <c r="D143" t="s">
        <v>102</v>
      </c>
      <c r="E143" t="s">
        <v>1745</v>
      </c>
      <c r="F143">
        <v>31</v>
      </c>
    </row>
    <row r="144" spans="1:6" x14ac:dyDescent="0.25">
      <c r="A144" t="s">
        <v>148</v>
      </c>
      <c r="B144">
        <v>2015</v>
      </c>
      <c r="C144" t="s">
        <v>81</v>
      </c>
      <c r="D144" t="s">
        <v>107</v>
      </c>
      <c r="E144" t="s">
        <v>1746</v>
      </c>
      <c r="F144">
        <v>27</v>
      </c>
    </row>
    <row r="145" spans="1:6" x14ac:dyDescent="0.25">
      <c r="A145" t="s">
        <v>148</v>
      </c>
      <c r="B145">
        <v>2015</v>
      </c>
      <c r="C145" t="s">
        <v>81</v>
      </c>
      <c r="D145" t="s">
        <v>39</v>
      </c>
      <c r="E145" t="s">
        <v>1747</v>
      </c>
      <c r="F145">
        <v>3</v>
      </c>
    </row>
    <row r="146" spans="1:6" x14ac:dyDescent="0.25">
      <c r="A146" t="s">
        <v>148</v>
      </c>
      <c r="B146">
        <v>2015</v>
      </c>
      <c r="C146" t="s">
        <v>81</v>
      </c>
      <c r="D146" t="s">
        <v>103</v>
      </c>
      <c r="E146" t="s">
        <v>1748</v>
      </c>
      <c r="F146">
        <v>174</v>
      </c>
    </row>
    <row r="147" spans="1:6" x14ac:dyDescent="0.25">
      <c r="A147" t="s">
        <v>149</v>
      </c>
      <c r="B147">
        <v>2010</v>
      </c>
      <c r="C147" t="s">
        <v>82</v>
      </c>
      <c r="D147" t="s">
        <v>38</v>
      </c>
      <c r="E147" t="s">
        <v>1749</v>
      </c>
      <c r="F147">
        <v>42</v>
      </c>
    </row>
    <row r="148" spans="1:6" x14ac:dyDescent="0.25">
      <c r="A148" t="s">
        <v>149</v>
      </c>
      <c r="B148">
        <v>2010</v>
      </c>
      <c r="C148" t="s">
        <v>82</v>
      </c>
      <c r="D148" t="s">
        <v>40</v>
      </c>
      <c r="E148" t="s">
        <v>1750</v>
      </c>
      <c r="F148">
        <v>13</v>
      </c>
    </row>
    <row r="149" spans="1:6" x14ac:dyDescent="0.25">
      <c r="A149" t="s">
        <v>149</v>
      </c>
      <c r="B149">
        <v>2010</v>
      </c>
      <c r="C149" t="s">
        <v>82</v>
      </c>
      <c r="D149" t="s">
        <v>102</v>
      </c>
      <c r="E149" t="s">
        <v>1751</v>
      </c>
      <c r="F149">
        <v>188</v>
      </c>
    </row>
    <row r="150" spans="1:6" x14ac:dyDescent="0.25">
      <c r="A150" t="s">
        <v>149</v>
      </c>
      <c r="B150">
        <v>2010</v>
      </c>
      <c r="C150" t="s">
        <v>82</v>
      </c>
      <c r="D150" t="s">
        <v>107</v>
      </c>
      <c r="E150" t="s">
        <v>1752</v>
      </c>
      <c r="F150">
        <v>100</v>
      </c>
    </row>
    <row r="151" spans="1:6" x14ac:dyDescent="0.25">
      <c r="A151" t="s">
        <v>149</v>
      </c>
      <c r="B151">
        <v>2010</v>
      </c>
      <c r="C151" t="s">
        <v>82</v>
      </c>
      <c r="D151" t="s">
        <v>39</v>
      </c>
      <c r="E151" t="s">
        <v>1753</v>
      </c>
      <c r="F151">
        <v>591</v>
      </c>
    </row>
    <row r="152" spans="1:6" x14ac:dyDescent="0.25">
      <c r="A152" t="s">
        <v>149</v>
      </c>
      <c r="B152">
        <v>2010</v>
      </c>
      <c r="C152" t="s">
        <v>82</v>
      </c>
      <c r="D152" t="s">
        <v>103</v>
      </c>
      <c r="E152" t="s">
        <v>1754</v>
      </c>
      <c r="F152">
        <v>889</v>
      </c>
    </row>
    <row r="153" spans="1:6" x14ac:dyDescent="0.25">
      <c r="A153" t="s">
        <v>149</v>
      </c>
      <c r="B153">
        <v>2010</v>
      </c>
      <c r="C153" t="s">
        <v>81</v>
      </c>
      <c r="D153" t="s">
        <v>38</v>
      </c>
      <c r="E153" t="s">
        <v>1755</v>
      </c>
      <c r="F153">
        <v>25</v>
      </c>
    </row>
    <row r="154" spans="1:6" x14ac:dyDescent="0.25">
      <c r="A154" t="s">
        <v>149</v>
      </c>
      <c r="B154">
        <v>2010</v>
      </c>
      <c r="C154" t="s">
        <v>81</v>
      </c>
      <c r="D154" t="s">
        <v>40</v>
      </c>
      <c r="E154" t="s">
        <v>1756</v>
      </c>
      <c r="F154">
        <v>24</v>
      </c>
    </row>
    <row r="155" spans="1:6" x14ac:dyDescent="0.25">
      <c r="A155" t="s">
        <v>149</v>
      </c>
      <c r="B155">
        <v>2010</v>
      </c>
      <c r="C155" t="s">
        <v>81</v>
      </c>
      <c r="D155" t="s">
        <v>102</v>
      </c>
      <c r="E155" t="s">
        <v>1757</v>
      </c>
      <c r="F155">
        <v>100</v>
      </c>
    </row>
    <row r="156" spans="1:6" x14ac:dyDescent="0.25">
      <c r="A156" t="s">
        <v>149</v>
      </c>
      <c r="B156">
        <v>2010</v>
      </c>
      <c r="C156" t="s">
        <v>81</v>
      </c>
      <c r="D156" t="s">
        <v>107</v>
      </c>
      <c r="E156" t="s">
        <v>1758</v>
      </c>
      <c r="F156">
        <v>34</v>
      </c>
    </row>
    <row r="157" spans="1:6" x14ac:dyDescent="0.25">
      <c r="A157" t="s">
        <v>149</v>
      </c>
      <c r="B157">
        <v>2010</v>
      </c>
      <c r="C157" t="s">
        <v>81</v>
      </c>
      <c r="D157" t="s">
        <v>39</v>
      </c>
      <c r="E157" t="s">
        <v>1759</v>
      </c>
      <c r="F157">
        <v>157</v>
      </c>
    </row>
    <row r="158" spans="1:6" x14ac:dyDescent="0.25">
      <c r="A158" t="s">
        <v>149</v>
      </c>
      <c r="B158">
        <v>2010</v>
      </c>
      <c r="C158" t="s">
        <v>81</v>
      </c>
      <c r="D158" t="s">
        <v>103</v>
      </c>
      <c r="E158" t="s">
        <v>1760</v>
      </c>
      <c r="F158">
        <v>629</v>
      </c>
    </row>
    <row r="159" spans="1:6" x14ac:dyDescent="0.25">
      <c r="A159" t="s">
        <v>149</v>
      </c>
      <c r="B159">
        <v>2011</v>
      </c>
      <c r="C159" t="s">
        <v>82</v>
      </c>
      <c r="D159" t="s">
        <v>38</v>
      </c>
      <c r="E159" t="s">
        <v>1761</v>
      </c>
      <c r="F159">
        <v>24</v>
      </c>
    </row>
    <row r="160" spans="1:6" x14ac:dyDescent="0.25">
      <c r="A160" t="s">
        <v>149</v>
      </c>
      <c r="B160">
        <v>2011</v>
      </c>
      <c r="C160" t="s">
        <v>82</v>
      </c>
      <c r="D160" t="s">
        <v>40</v>
      </c>
      <c r="E160" t="s">
        <v>1762</v>
      </c>
      <c r="F160">
        <v>9</v>
      </c>
    </row>
    <row r="161" spans="1:6" x14ac:dyDescent="0.25">
      <c r="A161" t="s">
        <v>149</v>
      </c>
      <c r="B161">
        <v>2011</v>
      </c>
      <c r="C161" t="s">
        <v>82</v>
      </c>
      <c r="D161" t="s">
        <v>102</v>
      </c>
      <c r="E161" t="s">
        <v>1763</v>
      </c>
      <c r="F161">
        <v>126</v>
      </c>
    </row>
    <row r="162" spans="1:6" x14ac:dyDescent="0.25">
      <c r="A162" t="s">
        <v>149</v>
      </c>
      <c r="B162">
        <v>2011</v>
      </c>
      <c r="C162" t="s">
        <v>82</v>
      </c>
      <c r="D162" t="s">
        <v>107</v>
      </c>
      <c r="E162" t="s">
        <v>1764</v>
      </c>
      <c r="F162">
        <v>76</v>
      </c>
    </row>
    <row r="163" spans="1:6" x14ac:dyDescent="0.25">
      <c r="A163" t="s">
        <v>149</v>
      </c>
      <c r="B163">
        <v>2011</v>
      </c>
      <c r="C163" t="s">
        <v>82</v>
      </c>
      <c r="D163" t="s">
        <v>39</v>
      </c>
      <c r="E163" t="s">
        <v>1765</v>
      </c>
      <c r="F163">
        <v>178</v>
      </c>
    </row>
    <row r="164" spans="1:6" x14ac:dyDescent="0.25">
      <c r="A164" t="s">
        <v>149</v>
      </c>
      <c r="B164">
        <v>2011</v>
      </c>
      <c r="C164" t="s">
        <v>82</v>
      </c>
      <c r="D164" t="s">
        <v>103</v>
      </c>
      <c r="E164" t="s">
        <v>1766</v>
      </c>
      <c r="F164">
        <v>809</v>
      </c>
    </row>
    <row r="165" spans="1:6" x14ac:dyDescent="0.25">
      <c r="A165" t="s">
        <v>149</v>
      </c>
      <c r="B165">
        <v>2011</v>
      </c>
      <c r="C165" t="s">
        <v>81</v>
      </c>
      <c r="D165" t="s">
        <v>38</v>
      </c>
      <c r="E165" t="s">
        <v>1767</v>
      </c>
      <c r="F165">
        <v>11</v>
      </c>
    </row>
    <row r="166" spans="1:6" x14ac:dyDescent="0.25">
      <c r="A166" t="s">
        <v>149</v>
      </c>
      <c r="B166">
        <v>2011</v>
      </c>
      <c r="C166" t="s">
        <v>81</v>
      </c>
      <c r="D166" t="s">
        <v>40</v>
      </c>
      <c r="E166" t="s">
        <v>1768</v>
      </c>
      <c r="F166">
        <v>18</v>
      </c>
    </row>
    <row r="167" spans="1:6" x14ac:dyDescent="0.25">
      <c r="A167" t="s">
        <v>149</v>
      </c>
      <c r="B167">
        <v>2011</v>
      </c>
      <c r="C167" t="s">
        <v>81</v>
      </c>
      <c r="D167" t="s">
        <v>102</v>
      </c>
      <c r="E167" t="s">
        <v>1769</v>
      </c>
      <c r="F167">
        <v>82</v>
      </c>
    </row>
    <row r="168" spans="1:6" x14ac:dyDescent="0.25">
      <c r="A168" t="s">
        <v>149</v>
      </c>
      <c r="B168">
        <v>2011</v>
      </c>
      <c r="C168" t="s">
        <v>81</v>
      </c>
      <c r="D168" t="s">
        <v>107</v>
      </c>
      <c r="E168" t="s">
        <v>1770</v>
      </c>
      <c r="F168">
        <v>43</v>
      </c>
    </row>
    <row r="169" spans="1:6" x14ac:dyDescent="0.25">
      <c r="A169" t="s">
        <v>149</v>
      </c>
      <c r="B169">
        <v>2011</v>
      </c>
      <c r="C169" t="s">
        <v>81</v>
      </c>
      <c r="D169" t="s">
        <v>39</v>
      </c>
      <c r="E169" t="s">
        <v>1771</v>
      </c>
      <c r="F169">
        <v>77</v>
      </c>
    </row>
    <row r="170" spans="1:6" x14ac:dyDescent="0.25">
      <c r="A170" t="s">
        <v>149</v>
      </c>
      <c r="B170">
        <v>2011</v>
      </c>
      <c r="C170" t="s">
        <v>81</v>
      </c>
      <c r="D170" t="s">
        <v>103</v>
      </c>
      <c r="E170" t="s">
        <v>1772</v>
      </c>
      <c r="F170">
        <v>668</v>
      </c>
    </row>
    <row r="171" spans="1:6" x14ac:dyDescent="0.25">
      <c r="A171" t="s">
        <v>149</v>
      </c>
      <c r="B171">
        <v>2012</v>
      </c>
      <c r="C171" t="s">
        <v>82</v>
      </c>
      <c r="D171" t="s">
        <v>38</v>
      </c>
      <c r="E171" t="s">
        <v>1773</v>
      </c>
      <c r="F171">
        <v>25</v>
      </c>
    </row>
    <row r="172" spans="1:6" x14ac:dyDescent="0.25">
      <c r="A172" t="s">
        <v>149</v>
      </c>
      <c r="B172">
        <v>2012</v>
      </c>
      <c r="C172" t="s">
        <v>82</v>
      </c>
      <c r="D172" t="s">
        <v>40</v>
      </c>
      <c r="E172" t="s">
        <v>1774</v>
      </c>
      <c r="F172">
        <v>10</v>
      </c>
    </row>
    <row r="173" spans="1:6" x14ac:dyDescent="0.25">
      <c r="A173" t="s">
        <v>149</v>
      </c>
      <c r="B173">
        <v>2012</v>
      </c>
      <c r="C173" t="s">
        <v>82</v>
      </c>
      <c r="D173" t="s">
        <v>102</v>
      </c>
      <c r="E173" t="s">
        <v>1775</v>
      </c>
      <c r="F173">
        <v>115</v>
      </c>
    </row>
    <row r="174" spans="1:6" x14ac:dyDescent="0.25">
      <c r="A174" t="s">
        <v>149</v>
      </c>
      <c r="B174">
        <v>2012</v>
      </c>
      <c r="C174" t="s">
        <v>82</v>
      </c>
      <c r="D174" t="s">
        <v>107</v>
      </c>
      <c r="E174" t="s">
        <v>1776</v>
      </c>
      <c r="F174">
        <v>85</v>
      </c>
    </row>
    <row r="175" spans="1:6" x14ac:dyDescent="0.25">
      <c r="A175" t="s">
        <v>149</v>
      </c>
      <c r="B175">
        <v>2012</v>
      </c>
      <c r="C175" t="s">
        <v>82</v>
      </c>
      <c r="D175" t="s">
        <v>39</v>
      </c>
      <c r="E175" t="s">
        <v>1777</v>
      </c>
      <c r="F175">
        <v>96</v>
      </c>
    </row>
    <row r="176" spans="1:6" x14ac:dyDescent="0.25">
      <c r="A176" t="s">
        <v>149</v>
      </c>
      <c r="B176">
        <v>2012</v>
      </c>
      <c r="C176" t="s">
        <v>82</v>
      </c>
      <c r="D176" t="s">
        <v>103</v>
      </c>
      <c r="E176" t="s">
        <v>1778</v>
      </c>
      <c r="F176">
        <v>773</v>
      </c>
    </row>
    <row r="177" spans="1:6" x14ac:dyDescent="0.25">
      <c r="A177" t="s">
        <v>149</v>
      </c>
      <c r="B177">
        <v>2012</v>
      </c>
      <c r="C177" t="s">
        <v>81</v>
      </c>
      <c r="D177" t="s">
        <v>38</v>
      </c>
      <c r="E177" t="s">
        <v>1779</v>
      </c>
      <c r="F177">
        <v>15</v>
      </c>
    </row>
    <row r="178" spans="1:6" x14ac:dyDescent="0.25">
      <c r="A178" t="s">
        <v>149</v>
      </c>
      <c r="B178">
        <v>2012</v>
      </c>
      <c r="C178" t="s">
        <v>81</v>
      </c>
      <c r="D178" t="s">
        <v>40</v>
      </c>
      <c r="E178" t="s">
        <v>1780</v>
      </c>
      <c r="F178">
        <v>33</v>
      </c>
    </row>
    <row r="179" spans="1:6" x14ac:dyDescent="0.25">
      <c r="A179" t="s">
        <v>149</v>
      </c>
      <c r="B179">
        <v>2012</v>
      </c>
      <c r="C179" t="s">
        <v>81</v>
      </c>
      <c r="D179" t="s">
        <v>102</v>
      </c>
      <c r="E179" t="s">
        <v>1781</v>
      </c>
      <c r="F179">
        <v>80</v>
      </c>
    </row>
    <row r="180" spans="1:6" x14ac:dyDescent="0.25">
      <c r="A180" t="s">
        <v>149</v>
      </c>
      <c r="B180">
        <v>2012</v>
      </c>
      <c r="C180" t="s">
        <v>81</v>
      </c>
      <c r="D180" t="s">
        <v>107</v>
      </c>
      <c r="E180" t="s">
        <v>1782</v>
      </c>
      <c r="F180">
        <v>42</v>
      </c>
    </row>
    <row r="181" spans="1:6" x14ac:dyDescent="0.25">
      <c r="A181" t="s">
        <v>149</v>
      </c>
      <c r="B181">
        <v>2012</v>
      </c>
      <c r="C181" t="s">
        <v>81</v>
      </c>
      <c r="D181" t="s">
        <v>39</v>
      </c>
      <c r="E181" t="s">
        <v>1783</v>
      </c>
      <c r="F181">
        <v>38</v>
      </c>
    </row>
    <row r="182" spans="1:6" x14ac:dyDescent="0.25">
      <c r="A182" t="s">
        <v>149</v>
      </c>
      <c r="B182">
        <v>2012</v>
      </c>
      <c r="C182" t="s">
        <v>81</v>
      </c>
      <c r="D182" t="s">
        <v>103</v>
      </c>
      <c r="E182" t="s">
        <v>1784</v>
      </c>
      <c r="F182">
        <v>630</v>
      </c>
    </row>
    <row r="183" spans="1:6" x14ac:dyDescent="0.25">
      <c r="A183" t="s">
        <v>149</v>
      </c>
      <c r="B183">
        <v>2013</v>
      </c>
      <c r="C183" t="s">
        <v>82</v>
      </c>
      <c r="D183" t="s">
        <v>38</v>
      </c>
      <c r="E183" t="s">
        <v>1785</v>
      </c>
      <c r="F183">
        <v>30</v>
      </c>
    </row>
    <row r="184" spans="1:6" x14ac:dyDescent="0.25">
      <c r="A184" t="s">
        <v>149</v>
      </c>
      <c r="B184">
        <v>2013</v>
      </c>
      <c r="C184" t="s">
        <v>82</v>
      </c>
      <c r="D184" t="s">
        <v>40</v>
      </c>
      <c r="E184" t="s">
        <v>1786</v>
      </c>
      <c r="F184">
        <v>16</v>
      </c>
    </row>
    <row r="185" spans="1:6" x14ac:dyDescent="0.25">
      <c r="A185" t="s">
        <v>149</v>
      </c>
      <c r="B185">
        <v>2013</v>
      </c>
      <c r="C185" t="s">
        <v>82</v>
      </c>
      <c r="D185" t="s">
        <v>102</v>
      </c>
      <c r="E185" t="s">
        <v>1787</v>
      </c>
      <c r="F185">
        <v>123</v>
      </c>
    </row>
    <row r="186" spans="1:6" x14ac:dyDescent="0.25">
      <c r="A186" t="s">
        <v>149</v>
      </c>
      <c r="B186">
        <v>2013</v>
      </c>
      <c r="C186" t="s">
        <v>82</v>
      </c>
      <c r="D186" t="s">
        <v>107</v>
      </c>
      <c r="E186" t="s">
        <v>1788</v>
      </c>
      <c r="F186">
        <v>146</v>
      </c>
    </row>
    <row r="187" spans="1:6" x14ac:dyDescent="0.25">
      <c r="A187" t="s">
        <v>149</v>
      </c>
      <c r="B187">
        <v>2013</v>
      </c>
      <c r="C187" t="s">
        <v>82</v>
      </c>
      <c r="D187" t="s">
        <v>39</v>
      </c>
      <c r="E187" t="s">
        <v>1789</v>
      </c>
      <c r="F187">
        <v>95</v>
      </c>
    </row>
    <row r="188" spans="1:6" x14ac:dyDescent="0.25">
      <c r="A188" t="s">
        <v>149</v>
      </c>
      <c r="B188">
        <v>2013</v>
      </c>
      <c r="C188" t="s">
        <v>82</v>
      </c>
      <c r="D188" t="s">
        <v>103</v>
      </c>
      <c r="E188" t="s">
        <v>1790</v>
      </c>
      <c r="F188">
        <v>770</v>
      </c>
    </row>
    <row r="189" spans="1:6" x14ac:dyDescent="0.25">
      <c r="A189" t="s">
        <v>149</v>
      </c>
      <c r="B189">
        <v>2013</v>
      </c>
      <c r="C189" t="s">
        <v>81</v>
      </c>
      <c r="D189" t="s">
        <v>38</v>
      </c>
      <c r="E189" t="s">
        <v>1791</v>
      </c>
      <c r="F189">
        <v>18</v>
      </c>
    </row>
    <row r="190" spans="1:6" x14ac:dyDescent="0.25">
      <c r="A190" t="s">
        <v>149</v>
      </c>
      <c r="B190">
        <v>2013</v>
      </c>
      <c r="C190" t="s">
        <v>81</v>
      </c>
      <c r="D190" t="s">
        <v>40</v>
      </c>
      <c r="E190" t="s">
        <v>1792</v>
      </c>
      <c r="F190">
        <v>29</v>
      </c>
    </row>
    <row r="191" spans="1:6" x14ac:dyDescent="0.25">
      <c r="A191" t="s">
        <v>149</v>
      </c>
      <c r="B191">
        <v>2013</v>
      </c>
      <c r="C191" t="s">
        <v>81</v>
      </c>
      <c r="D191" t="s">
        <v>102</v>
      </c>
      <c r="E191" t="s">
        <v>1793</v>
      </c>
      <c r="F191">
        <v>81</v>
      </c>
    </row>
    <row r="192" spans="1:6" x14ac:dyDescent="0.25">
      <c r="A192" t="s">
        <v>149</v>
      </c>
      <c r="B192">
        <v>2013</v>
      </c>
      <c r="C192" t="s">
        <v>81</v>
      </c>
      <c r="D192" t="s">
        <v>107</v>
      </c>
      <c r="E192" t="s">
        <v>1794</v>
      </c>
      <c r="F192">
        <v>49</v>
      </c>
    </row>
    <row r="193" spans="1:6" x14ac:dyDescent="0.25">
      <c r="A193" t="s">
        <v>149</v>
      </c>
      <c r="B193">
        <v>2013</v>
      </c>
      <c r="C193" t="s">
        <v>81</v>
      </c>
      <c r="D193" t="s">
        <v>39</v>
      </c>
      <c r="E193" t="s">
        <v>1795</v>
      </c>
      <c r="F193">
        <v>26</v>
      </c>
    </row>
    <row r="194" spans="1:6" x14ac:dyDescent="0.25">
      <c r="A194" t="s">
        <v>149</v>
      </c>
      <c r="B194">
        <v>2013</v>
      </c>
      <c r="C194" t="s">
        <v>81</v>
      </c>
      <c r="D194" t="s">
        <v>103</v>
      </c>
      <c r="E194" t="s">
        <v>1796</v>
      </c>
      <c r="F194">
        <v>647</v>
      </c>
    </row>
    <row r="195" spans="1:6" x14ac:dyDescent="0.25">
      <c r="A195" t="s">
        <v>149</v>
      </c>
      <c r="B195">
        <v>2014</v>
      </c>
      <c r="C195" t="s">
        <v>82</v>
      </c>
      <c r="D195" t="s">
        <v>38</v>
      </c>
      <c r="E195" t="s">
        <v>1797</v>
      </c>
      <c r="F195">
        <v>58</v>
      </c>
    </row>
    <row r="196" spans="1:6" x14ac:dyDescent="0.25">
      <c r="A196" t="s">
        <v>149</v>
      </c>
      <c r="B196">
        <v>2014</v>
      </c>
      <c r="C196" t="s">
        <v>82</v>
      </c>
      <c r="D196" t="s">
        <v>40</v>
      </c>
      <c r="E196" t="s">
        <v>1798</v>
      </c>
      <c r="F196">
        <v>32</v>
      </c>
    </row>
    <row r="197" spans="1:6" x14ac:dyDescent="0.25">
      <c r="A197" t="s">
        <v>149</v>
      </c>
      <c r="B197">
        <v>2014</v>
      </c>
      <c r="C197" t="s">
        <v>82</v>
      </c>
      <c r="D197" t="s">
        <v>102</v>
      </c>
      <c r="E197" t="s">
        <v>1799</v>
      </c>
      <c r="F197">
        <v>188</v>
      </c>
    </row>
    <row r="198" spans="1:6" x14ac:dyDescent="0.25">
      <c r="A198" t="s">
        <v>149</v>
      </c>
      <c r="B198">
        <v>2014</v>
      </c>
      <c r="C198" t="s">
        <v>82</v>
      </c>
      <c r="D198" t="s">
        <v>107</v>
      </c>
      <c r="E198" t="s">
        <v>1800</v>
      </c>
      <c r="F198">
        <v>74</v>
      </c>
    </row>
    <row r="199" spans="1:6" x14ac:dyDescent="0.25">
      <c r="A199" t="s">
        <v>149</v>
      </c>
      <c r="B199">
        <v>2014</v>
      </c>
      <c r="C199" t="s">
        <v>82</v>
      </c>
      <c r="D199" t="s">
        <v>39</v>
      </c>
      <c r="E199" t="s">
        <v>1801</v>
      </c>
      <c r="F199">
        <v>90</v>
      </c>
    </row>
    <row r="200" spans="1:6" x14ac:dyDescent="0.25">
      <c r="A200" t="s">
        <v>149</v>
      </c>
      <c r="B200">
        <v>2014</v>
      </c>
      <c r="C200" t="s">
        <v>82</v>
      </c>
      <c r="D200" t="s">
        <v>103</v>
      </c>
      <c r="E200" t="s">
        <v>1802</v>
      </c>
      <c r="F200">
        <v>797</v>
      </c>
    </row>
    <row r="201" spans="1:6" x14ac:dyDescent="0.25">
      <c r="A201" t="s">
        <v>149</v>
      </c>
      <c r="B201">
        <v>2014</v>
      </c>
      <c r="C201" t="s">
        <v>81</v>
      </c>
      <c r="D201" t="s">
        <v>38</v>
      </c>
      <c r="E201" t="s">
        <v>1803</v>
      </c>
      <c r="F201">
        <v>26</v>
      </c>
    </row>
    <row r="202" spans="1:6" x14ac:dyDescent="0.25">
      <c r="A202" t="s">
        <v>149</v>
      </c>
      <c r="B202">
        <v>2014</v>
      </c>
      <c r="C202" t="s">
        <v>81</v>
      </c>
      <c r="D202" t="s">
        <v>40</v>
      </c>
      <c r="E202" t="s">
        <v>1804</v>
      </c>
      <c r="F202">
        <v>27</v>
      </c>
    </row>
    <row r="203" spans="1:6" x14ac:dyDescent="0.25">
      <c r="A203" t="s">
        <v>149</v>
      </c>
      <c r="B203">
        <v>2014</v>
      </c>
      <c r="C203" t="s">
        <v>81</v>
      </c>
      <c r="D203" t="s">
        <v>102</v>
      </c>
      <c r="E203" t="s">
        <v>1805</v>
      </c>
      <c r="F203">
        <v>96</v>
      </c>
    </row>
    <row r="204" spans="1:6" x14ac:dyDescent="0.25">
      <c r="A204" t="s">
        <v>149</v>
      </c>
      <c r="B204">
        <v>2014</v>
      </c>
      <c r="C204" t="s">
        <v>81</v>
      </c>
      <c r="D204" t="s">
        <v>107</v>
      </c>
      <c r="E204" t="s">
        <v>1806</v>
      </c>
      <c r="F204">
        <v>28</v>
      </c>
    </row>
    <row r="205" spans="1:6" x14ac:dyDescent="0.25">
      <c r="A205" t="s">
        <v>149</v>
      </c>
      <c r="B205">
        <v>2014</v>
      </c>
      <c r="C205" t="s">
        <v>81</v>
      </c>
      <c r="D205" t="s">
        <v>39</v>
      </c>
      <c r="E205" t="s">
        <v>1807</v>
      </c>
      <c r="F205">
        <v>38</v>
      </c>
    </row>
    <row r="206" spans="1:6" x14ac:dyDescent="0.25">
      <c r="A206" t="s">
        <v>149</v>
      </c>
      <c r="B206">
        <v>2014</v>
      </c>
      <c r="C206" t="s">
        <v>81</v>
      </c>
      <c r="D206" t="s">
        <v>103</v>
      </c>
      <c r="E206" t="s">
        <v>1808</v>
      </c>
      <c r="F206">
        <v>644</v>
      </c>
    </row>
    <row r="207" spans="1:6" x14ac:dyDescent="0.25">
      <c r="A207" t="s">
        <v>149</v>
      </c>
      <c r="B207">
        <v>2015</v>
      </c>
      <c r="C207" t="s">
        <v>82</v>
      </c>
      <c r="D207" t="s">
        <v>38</v>
      </c>
      <c r="E207" t="s">
        <v>1809</v>
      </c>
      <c r="F207">
        <v>51</v>
      </c>
    </row>
    <row r="208" spans="1:6" x14ac:dyDescent="0.25">
      <c r="A208" t="s">
        <v>149</v>
      </c>
      <c r="B208">
        <v>2015</v>
      </c>
      <c r="C208" t="s">
        <v>82</v>
      </c>
      <c r="D208" t="s">
        <v>40</v>
      </c>
      <c r="E208" t="s">
        <v>1810</v>
      </c>
      <c r="F208">
        <v>13</v>
      </c>
    </row>
    <row r="209" spans="1:6" x14ac:dyDescent="0.25">
      <c r="A209" t="s">
        <v>149</v>
      </c>
      <c r="B209">
        <v>2015</v>
      </c>
      <c r="C209" t="s">
        <v>82</v>
      </c>
      <c r="D209" t="s">
        <v>102</v>
      </c>
      <c r="E209" t="s">
        <v>1811</v>
      </c>
      <c r="F209">
        <v>139</v>
      </c>
    </row>
    <row r="210" spans="1:6" x14ac:dyDescent="0.25">
      <c r="A210" t="s">
        <v>149</v>
      </c>
      <c r="B210">
        <v>2015</v>
      </c>
      <c r="C210" t="s">
        <v>82</v>
      </c>
      <c r="D210" t="s">
        <v>107</v>
      </c>
      <c r="E210" t="s">
        <v>1812</v>
      </c>
      <c r="F210">
        <v>76</v>
      </c>
    </row>
    <row r="211" spans="1:6" x14ac:dyDescent="0.25">
      <c r="A211" t="s">
        <v>149</v>
      </c>
      <c r="B211">
        <v>2015</v>
      </c>
      <c r="C211" t="s">
        <v>82</v>
      </c>
      <c r="D211" t="s">
        <v>39</v>
      </c>
      <c r="E211" t="s">
        <v>1813</v>
      </c>
      <c r="F211">
        <v>100</v>
      </c>
    </row>
    <row r="212" spans="1:6" x14ac:dyDescent="0.25">
      <c r="A212" t="s">
        <v>149</v>
      </c>
      <c r="B212">
        <v>2015</v>
      </c>
      <c r="C212" t="s">
        <v>82</v>
      </c>
      <c r="D212" t="s">
        <v>103</v>
      </c>
      <c r="E212" t="s">
        <v>1814</v>
      </c>
      <c r="F212">
        <v>854</v>
      </c>
    </row>
    <row r="213" spans="1:6" x14ac:dyDescent="0.25">
      <c r="A213" t="s">
        <v>149</v>
      </c>
      <c r="B213">
        <v>2015</v>
      </c>
      <c r="C213" t="s">
        <v>81</v>
      </c>
      <c r="D213" t="s">
        <v>38</v>
      </c>
      <c r="E213" t="s">
        <v>1815</v>
      </c>
      <c r="F213">
        <v>20</v>
      </c>
    </row>
    <row r="214" spans="1:6" x14ac:dyDescent="0.25">
      <c r="A214" t="s">
        <v>149</v>
      </c>
      <c r="B214">
        <v>2015</v>
      </c>
      <c r="C214" t="s">
        <v>81</v>
      </c>
      <c r="D214" t="s">
        <v>40</v>
      </c>
      <c r="E214" t="s">
        <v>1816</v>
      </c>
      <c r="F214">
        <v>23</v>
      </c>
    </row>
    <row r="215" spans="1:6" x14ac:dyDescent="0.25">
      <c r="A215" t="s">
        <v>149</v>
      </c>
      <c r="B215">
        <v>2015</v>
      </c>
      <c r="C215" t="s">
        <v>81</v>
      </c>
      <c r="D215" t="s">
        <v>102</v>
      </c>
      <c r="E215" t="s">
        <v>1817</v>
      </c>
      <c r="F215">
        <v>81</v>
      </c>
    </row>
    <row r="216" spans="1:6" x14ac:dyDescent="0.25">
      <c r="A216" t="s">
        <v>149</v>
      </c>
      <c r="B216">
        <v>2015</v>
      </c>
      <c r="C216" t="s">
        <v>81</v>
      </c>
      <c r="D216" t="s">
        <v>107</v>
      </c>
      <c r="E216" t="s">
        <v>1818</v>
      </c>
      <c r="F216">
        <v>21</v>
      </c>
    </row>
    <row r="217" spans="1:6" x14ac:dyDescent="0.25">
      <c r="A217" t="s">
        <v>149</v>
      </c>
      <c r="B217">
        <v>2015</v>
      </c>
      <c r="C217" t="s">
        <v>81</v>
      </c>
      <c r="D217" t="s">
        <v>39</v>
      </c>
      <c r="E217" t="s">
        <v>1819</v>
      </c>
      <c r="F217">
        <v>42</v>
      </c>
    </row>
    <row r="218" spans="1:6" x14ac:dyDescent="0.25">
      <c r="A218" t="s">
        <v>149</v>
      </c>
      <c r="B218">
        <v>2015</v>
      </c>
      <c r="C218" t="s">
        <v>81</v>
      </c>
      <c r="D218" t="s">
        <v>103</v>
      </c>
      <c r="E218" t="s">
        <v>1820</v>
      </c>
      <c r="F218">
        <v>648</v>
      </c>
    </row>
    <row r="219" spans="1:6" x14ac:dyDescent="0.25">
      <c r="A219" t="s">
        <v>49</v>
      </c>
      <c r="B219">
        <v>2010</v>
      </c>
      <c r="C219" t="s">
        <v>82</v>
      </c>
      <c r="D219" t="s">
        <v>38</v>
      </c>
      <c r="E219" t="s">
        <v>1821</v>
      </c>
      <c r="F219">
        <v>33</v>
      </c>
    </row>
    <row r="220" spans="1:6" x14ac:dyDescent="0.25">
      <c r="A220" t="s">
        <v>49</v>
      </c>
      <c r="B220">
        <v>2010</v>
      </c>
      <c r="C220" t="s">
        <v>82</v>
      </c>
      <c r="D220" t="s">
        <v>40</v>
      </c>
      <c r="E220" t="s">
        <v>1822</v>
      </c>
      <c r="F220">
        <v>10</v>
      </c>
    </row>
    <row r="221" spans="1:6" x14ac:dyDescent="0.25">
      <c r="A221" t="s">
        <v>49</v>
      </c>
      <c r="B221">
        <v>2010</v>
      </c>
      <c r="C221" t="s">
        <v>82</v>
      </c>
      <c r="D221" t="s">
        <v>102</v>
      </c>
      <c r="E221" t="s">
        <v>1823</v>
      </c>
      <c r="F221">
        <v>59</v>
      </c>
    </row>
    <row r="222" spans="1:6" x14ac:dyDescent="0.25">
      <c r="A222" t="s">
        <v>49</v>
      </c>
      <c r="B222">
        <v>2010</v>
      </c>
      <c r="C222" t="s">
        <v>82</v>
      </c>
      <c r="D222" t="s">
        <v>107</v>
      </c>
      <c r="E222" t="s">
        <v>1824</v>
      </c>
      <c r="F222">
        <v>89</v>
      </c>
    </row>
    <row r="223" spans="1:6" x14ac:dyDescent="0.25">
      <c r="A223" t="s">
        <v>49</v>
      </c>
      <c r="B223">
        <v>2010</v>
      </c>
      <c r="C223" t="s">
        <v>82</v>
      </c>
      <c r="D223" t="s">
        <v>39</v>
      </c>
      <c r="E223" t="s">
        <v>1825</v>
      </c>
      <c r="F223">
        <v>119</v>
      </c>
    </row>
    <row r="224" spans="1:6" x14ac:dyDescent="0.25">
      <c r="A224" t="s">
        <v>49</v>
      </c>
      <c r="B224">
        <v>2010</v>
      </c>
      <c r="C224" t="s">
        <v>82</v>
      </c>
      <c r="D224" t="s">
        <v>103</v>
      </c>
      <c r="E224" t="s">
        <v>1826</v>
      </c>
      <c r="F224">
        <v>1075</v>
      </c>
    </row>
    <row r="225" spans="1:6" x14ac:dyDescent="0.25">
      <c r="A225" t="s">
        <v>49</v>
      </c>
      <c r="B225">
        <v>2010</v>
      </c>
      <c r="C225" t="s">
        <v>81</v>
      </c>
      <c r="D225" t="s">
        <v>38</v>
      </c>
      <c r="E225" t="s">
        <v>1827</v>
      </c>
      <c r="F225">
        <v>11</v>
      </c>
    </row>
    <row r="226" spans="1:6" x14ac:dyDescent="0.25">
      <c r="A226" t="s">
        <v>49</v>
      </c>
      <c r="B226">
        <v>2010</v>
      </c>
      <c r="C226" t="s">
        <v>81</v>
      </c>
      <c r="D226" t="s">
        <v>40</v>
      </c>
      <c r="E226" t="s">
        <v>1828</v>
      </c>
      <c r="F226">
        <v>1</v>
      </c>
    </row>
    <row r="227" spans="1:6" x14ac:dyDescent="0.25">
      <c r="A227" t="s">
        <v>49</v>
      </c>
      <c r="B227">
        <v>2010</v>
      </c>
      <c r="C227" t="s">
        <v>81</v>
      </c>
      <c r="D227" t="s">
        <v>102</v>
      </c>
      <c r="E227" t="s">
        <v>1829</v>
      </c>
      <c r="F227">
        <v>4</v>
      </c>
    </row>
    <row r="228" spans="1:6" x14ac:dyDescent="0.25">
      <c r="A228" t="s">
        <v>49</v>
      </c>
      <c r="B228">
        <v>2010</v>
      </c>
      <c r="C228" t="s">
        <v>81</v>
      </c>
      <c r="D228" t="s">
        <v>107</v>
      </c>
      <c r="E228" t="s">
        <v>1830</v>
      </c>
      <c r="F228">
        <v>62</v>
      </c>
    </row>
    <row r="229" spans="1:6" x14ac:dyDescent="0.25">
      <c r="A229" t="s">
        <v>49</v>
      </c>
      <c r="B229">
        <v>2010</v>
      </c>
      <c r="C229" t="s">
        <v>81</v>
      </c>
      <c r="D229" t="s">
        <v>39</v>
      </c>
      <c r="E229" t="s">
        <v>1831</v>
      </c>
      <c r="F229">
        <v>10</v>
      </c>
    </row>
    <row r="230" spans="1:6" x14ac:dyDescent="0.25">
      <c r="A230" t="s">
        <v>49</v>
      </c>
      <c r="B230">
        <v>2010</v>
      </c>
      <c r="C230" t="s">
        <v>81</v>
      </c>
      <c r="D230" t="s">
        <v>103</v>
      </c>
      <c r="E230" t="s">
        <v>1832</v>
      </c>
      <c r="F230">
        <v>87</v>
      </c>
    </row>
    <row r="231" spans="1:6" x14ac:dyDescent="0.25">
      <c r="A231" t="s">
        <v>49</v>
      </c>
      <c r="B231">
        <v>2011</v>
      </c>
      <c r="C231" t="s">
        <v>82</v>
      </c>
      <c r="D231" t="s">
        <v>38</v>
      </c>
      <c r="E231" t="s">
        <v>1833</v>
      </c>
      <c r="F231">
        <v>19</v>
      </c>
    </row>
    <row r="232" spans="1:6" x14ac:dyDescent="0.25">
      <c r="A232" t="s">
        <v>49</v>
      </c>
      <c r="B232">
        <v>2011</v>
      </c>
      <c r="C232" t="s">
        <v>82</v>
      </c>
      <c r="D232" t="s">
        <v>40</v>
      </c>
      <c r="E232" t="s">
        <v>1834</v>
      </c>
      <c r="F232">
        <v>6</v>
      </c>
    </row>
    <row r="233" spans="1:6" x14ac:dyDescent="0.25">
      <c r="A233" t="s">
        <v>49</v>
      </c>
      <c r="B233">
        <v>2011</v>
      </c>
      <c r="C233" t="s">
        <v>82</v>
      </c>
      <c r="D233" t="s">
        <v>102</v>
      </c>
      <c r="E233" t="s">
        <v>1835</v>
      </c>
      <c r="F233">
        <v>74</v>
      </c>
    </row>
    <row r="234" spans="1:6" x14ac:dyDescent="0.25">
      <c r="A234" t="s">
        <v>49</v>
      </c>
      <c r="B234">
        <v>2011</v>
      </c>
      <c r="C234" t="s">
        <v>82</v>
      </c>
      <c r="D234" t="s">
        <v>107</v>
      </c>
      <c r="E234" t="s">
        <v>1836</v>
      </c>
      <c r="F234">
        <v>58</v>
      </c>
    </row>
    <row r="235" spans="1:6" x14ac:dyDescent="0.25">
      <c r="A235" t="s">
        <v>49</v>
      </c>
      <c r="B235">
        <v>2011</v>
      </c>
      <c r="C235" t="s">
        <v>82</v>
      </c>
      <c r="D235" t="s">
        <v>39</v>
      </c>
      <c r="E235" t="s">
        <v>1837</v>
      </c>
      <c r="F235">
        <v>123</v>
      </c>
    </row>
    <row r="236" spans="1:6" x14ac:dyDescent="0.25">
      <c r="A236" t="s">
        <v>49</v>
      </c>
      <c r="B236">
        <v>2011</v>
      </c>
      <c r="C236" t="s">
        <v>82</v>
      </c>
      <c r="D236" t="s">
        <v>103</v>
      </c>
      <c r="E236" t="s">
        <v>1838</v>
      </c>
      <c r="F236">
        <v>1099</v>
      </c>
    </row>
    <row r="237" spans="1:6" x14ac:dyDescent="0.25">
      <c r="A237" t="s">
        <v>49</v>
      </c>
      <c r="B237">
        <v>2011</v>
      </c>
      <c r="C237" t="s">
        <v>81</v>
      </c>
      <c r="D237" t="s">
        <v>38</v>
      </c>
      <c r="E237" t="s">
        <v>1839</v>
      </c>
      <c r="F237">
        <v>3</v>
      </c>
    </row>
    <row r="238" spans="1:6" x14ac:dyDescent="0.25">
      <c r="A238" t="s">
        <v>49</v>
      </c>
      <c r="B238">
        <v>2011</v>
      </c>
      <c r="C238" t="s">
        <v>81</v>
      </c>
      <c r="D238" t="s">
        <v>40</v>
      </c>
      <c r="E238" t="s">
        <v>1840</v>
      </c>
      <c r="F238">
        <v>1</v>
      </c>
    </row>
    <row r="239" spans="1:6" x14ac:dyDescent="0.25">
      <c r="A239" t="s">
        <v>49</v>
      </c>
      <c r="B239">
        <v>2011</v>
      </c>
      <c r="C239" t="s">
        <v>81</v>
      </c>
      <c r="D239" t="s">
        <v>102</v>
      </c>
      <c r="E239" t="s">
        <v>1841</v>
      </c>
      <c r="F239">
        <v>13</v>
      </c>
    </row>
    <row r="240" spans="1:6" x14ac:dyDescent="0.25">
      <c r="A240" t="s">
        <v>49</v>
      </c>
      <c r="B240">
        <v>2011</v>
      </c>
      <c r="C240" t="s">
        <v>81</v>
      </c>
      <c r="D240" t="s">
        <v>107</v>
      </c>
      <c r="E240" t="s">
        <v>1842</v>
      </c>
      <c r="F240">
        <v>49</v>
      </c>
    </row>
    <row r="241" spans="1:6" x14ac:dyDescent="0.25">
      <c r="A241" t="s">
        <v>49</v>
      </c>
      <c r="B241">
        <v>2011</v>
      </c>
      <c r="C241" t="s">
        <v>81</v>
      </c>
      <c r="D241" t="s">
        <v>39</v>
      </c>
      <c r="E241" t="s">
        <v>1843</v>
      </c>
      <c r="F241">
        <v>20</v>
      </c>
    </row>
    <row r="242" spans="1:6" x14ac:dyDescent="0.25">
      <c r="A242" t="s">
        <v>49</v>
      </c>
      <c r="B242">
        <v>2011</v>
      </c>
      <c r="C242" t="s">
        <v>81</v>
      </c>
      <c r="D242" t="s">
        <v>103</v>
      </c>
      <c r="E242" t="s">
        <v>1844</v>
      </c>
      <c r="F242">
        <v>142</v>
      </c>
    </row>
    <row r="243" spans="1:6" x14ac:dyDescent="0.25">
      <c r="A243" t="s">
        <v>49</v>
      </c>
      <c r="B243">
        <v>2012</v>
      </c>
      <c r="C243" t="s">
        <v>82</v>
      </c>
      <c r="D243" t="s">
        <v>38</v>
      </c>
      <c r="E243" t="s">
        <v>1845</v>
      </c>
      <c r="F243">
        <v>29</v>
      </c>
    </row>
    <row r="244" spans="1:6" x14ac:dyDescent="0.25">
      <c r="A244" t="s">
        <v>49</v>
      </c>
      <c r="B244">
        <v>2012</v>
      </c>
      <c r="C244" t="s">
        <v>82</v>
      </c>
      <c r="D244" t="s">
        <v>40</v>
      </c>
      <c r="E244" t="s">
        <v>1846</v>
      </c>
      <c r="F244">
        <v>11</v>
      </c>
    </row>
    <row r="245" spans="1:6" x14ac:dyDescent="0.25">
      <c r="A245" t="s">
        <v>49</v>
      </c>
      <c r="B245">
        <v>2012</v>
      </c>
      <c r="C245" t="s">
        <v>82</v>
      </c>
      <c r="D245" t="s">
        <v>102</v>
      </c>
      <c r="E245" t="s">
        <v>1847</v>
      </c>
      <c r="F245">
        <v>81</v>
      </c>
    </row>
    <row r="246" spans="1:6" x14ac:dyDescent="0.25">
      <c r="A246" t="s">
        <v>49</v>
      </c>
      <c r="B246">
        <v>2012</v>
      </c>
      <c r="C246" t="s">
        <v>82</v>
      </c>
      <c r="D246" t="s">
        <v>107</v>
      </c>
      <c r="E246" t="s">
        <v>1848</v>
      </c>
      <c r="F246">
        <v>90</v>
      </c>
    </row>
    <row r="247" spans="1:6" x14ac:dyDescent="0.25">
      <c r="A247" t="s">
        <v>49</v>
      </c>
      <c r="B247">
        <v>2012</v>
      </c>
      <c r="C247" t="s">
        <v>82</v>
      </c>
      <c r="D247" t="s">
        <v>39</v>
      </c>
      <c r="E247" t="s">
        <v>1849</v>
      </c>
      <c r="F247">
        <v>124</v>
      </c>
    </row>
    <row r="248" spans="1:6" x14ac:dyDescent="0.25">
      <c r="A248" t="s">
        <v>49</v>
      </c>
      <c r="B248">
        <v>2012</v>
      </c>
      <c r="C248" t="s">
        <v>82</v>
      </c>
      <c r="D248" t="s">
        <v>103</v>
      </c>
      <c r="E248" t="s">
        <v>1850</v>
      </c>
      <c r="F248">
        <v>1098</v>
      </c>
    </row>
    <row r="249" spans="1:6" x14ac:dyDescent="0.25">
      <c r="A249" t="s">
        <v>49</v>
      </c>
      <c r="B249">
        <v>2012</v>
      </c>
      <c r="C249" t="s">
        <v>81</v>
      </c>
      <c r="D249" t="s">
        <v>38</v>
      </c>
      <c r="E249" t="s">
        <v>1851</v>
      </c>
      <c r="F249">
        <v>13</v>
      </c>
    </row>
    <row r="250" spans="1:6" x14ac:dyDescent="0.25">
      <c r="A250" t="s">
        <v>49</v>
      </c>
      <c r="B250">
        <v>2012</v>
      </c>
      <c r="C250" t="s">
        <v>81</v>
      </c>
      <c r="D250" t="s">
        <v>40</v>
      </c>
      <c r="E250" t="s">
        <v>1852</v>
      </c>
      <c r="F250">
        <v>4</v>
      </c>
    </row>
    <row r="251" spans="1:6" x14ac:dyDescent="0.25">
      <c r="A251" t="s">
        <v>49</v>
      </c>
      <c r="B251">
        <v>2012</v>
      </c>
      <c r="C251" t="s">
        <v>81</v>
      </c>
      <c r="D251" t="s">
        <v>102</v>
      </c>
      <c r="E251" t="s">
        <v>1853</v>
      </c>
      <c r="F251">
        <v>6</v>
      </c>
    </row>
    <row r="252" spans="1:6" x14ac:dyDescent="0.25">
      <c r="A252" t="s">
        <v>49</v>
      </c>
      <c r="B252">
        <v>2012</v>
      </c>
      <c r="C252" t="s">
        <v>81</v>
      </c>
      <c r="D252" t="s">
        <v>107</v>
      </c>
      <c r="E252" t="s">
        <v>1854</v>
      </c>
      <c r="F252">
        <v>52</v>
      </c>
    </row>
    <row r="253" spans="1:6" x14ac:dyDescent="0.25">
      <c r="A253" t="s">
        <v>49</v>
      </c>
      <c r="B253">
        <v>2012</v>
      </c>
      <c r="C253" t="s">
        <v>81</v>
      </c>
      <c r="D253" t="s">
        <v>39</v>
      </c>
      <c r="E253" t="s">
        <v>1855</v>
      </c>
      <c r="F253">
        <v>38</v>
      </c>
    </row>
    <row r="254" spans="1:6" x14ac:dyDescent="0.25">
      <c r="A254" t="s">
        <v>49</v>
      </c>
      <c r="B254">
        <v>2012</v>
      </c>
      <c r="C254" t="s">
        <v>81</v>
      </c>
      <c r="D254" t="s">
        <v>103</v>
      </c>
      <c r="E254" t="s">
        <v>1856</v>
      </c>
      <c r="F254">
        <v>168</v>
      </c>
    </row>
    <row r="255" spans="1:6" x14ac:dyDescent="0.25">
      <c r="A255" t="s">
        <v>49</v>
      </c>
      <c r="B255">
        <v>2013</v>
      </c>
      <c r="C255" t="s">
        <v>82</v>
      </c>
      <c r="D255" t="s">
        <v>38</v>
      </c>
      <c r="E255" t="s">
        <v>1857</v>
      </c>
      <c r="F255">
        <v>39</v>
      </c>
    </row>
    <row r="256" spans="1:6" x14ac:dyDescent="0.25">
      <c r="A256" t="s">
        <v>49</v>
      </c>
      <c r="B256">
        <v>2013</v>
      </c>
      <c r="C256" t="s">
        <v>82</v>
      </c>
      <c r="D256" t="s">
        <v>40</v>
      </c>
      <c r="E256" t="s">
        <v>1858</v>
      </c>
      <c r="F256">
        <v>17</v>
      </c>
    </row>
    <row r="257" spans="1:6" x14ac:dyDescent="0.25">
      <c r="A257" t="s">
        <v>49</v>
      </c>
      <c r="B257">
        <v>2013</v>
      </c>
      <c r="C257" t="s">
        <v>82</v>
      </c>
      <c r="D257" t="s">
        <v>102</v>
      </c>
      <c r="E257" t="s">
        <v>1859</v>
      </c>
      <c r="F257">
        <v>111</v>
      </c>
    </row>
    <row r="258" spans="1:6" x14ac:dyDescent="0.25">
      <c r="A258" t="s">
        <v>49</v>
      </c>
      <c r="B258">
        <v>2013</v>
      </c>
      <c r="C258" t="s">
        <v>82</v>
      </c>
      <c r="D258" t="s">
        <v>107</v>
      </c>
      <c r="E258" t="s">
        <v>1860</v>
      </c>
      <c r="F258">
        <v>121</v>
      </c>
    </row>
    <row r="259" spans="1:6" x14ac:dyDescent="0.25">
      <c r="A259" t="s">
        <v>49</v>
      </c>
      <c r="B259">
        <v>2013</v>
      </c>
      <c r="C259" t="s">
        <v>82</v>
      </c>
      <c r="D259" t="s">
        <v>39</v>
      </c>
      <c r="E259" t="s">
        <v>1861</v>
      </c>
      <c r="F259">
        <v>129</v>
      </c>
    </row>
    <row r="260" spans="1:6" x14ac:dyDescent="0.25">
      <c r="A260" t="s">
        <v>49</v>
      </c>
      <c r="B260">
        <v>2013</v>
      </c>
      <c r="C260" t="s">
        <v>82</v>
      </c>
      <c r="D260" t="s">
        <v>103</v>
      </c>
      <c r="E260" t="s">
        <v>1862</v>
      </c>
      <c r="F260">
        <v>1087</v>
      </c>
    </row>
    <row r="261" spans="1:6" x14ac:dyDescent="0.25">
      <c r="A261" t="s">
        <v>49</v>
      </c>
      <c r="B261">
        <v>2013</v>
      </c>
      <c r="C261" t="s">
        <v>81</v>
      </c>
      <c r="D261" t="s">
        <v>38</v>
      </c>
      <c r="E261" t="s">
        <v>1863</v>
      </c>
      <c r="F261">
        <v>33</v>
      </c>
    </row>
    <row r="262" spans="1:6" x14ac:dyDescent="0.25">
      <c r="A262" t="s">
        <v>49</v>
      </c>
      <c r="B262">
        <v>2013</v>
      </c>
      <c r="C262" t="s">
        <v>81</v>
      </c>
      <c r="D262" t="s">
        <v>40</v>
      </c>
      <c r="E262" t="s">
        <v>1864</v>
      </c>
      <c r="F262">
        <v>4</v>
      </c>
    </row>
    <row r="263" spans="1:6" x14ac:dyDescent="0.25">
      <c r="A263" t="s">
        <v>49</v>
      </c>
      <c r="B263">
        <v>2013</v>
      </c>
      <c r="C263" t="s">
        <v>81</v>
      </c>
      <c r="D263" t="s">
        <v>102</v>
      </c>
      <c r="E263" t="s">
        <v>1865</v>
      </c>
      <c r="F263">
        <v>2</v>
      </c>
    </row>
    <row r="264" spans="1:6" x14ac:dyDescent="0.25">
      <c r="A264" t="s">
        <v>49</v>
      </c>
      <c r="B264">
        <v>2013</v>
      </c>
      <c r="C264" t="s">
        <v>81</v>
      </c>
      <c r="D264" t="s">
        <v>107</v>
      </c>
      <c r="E264" t="s">
        <v>1866</v>
      </c>
      <c r="F264">
        <v>74</v>
      </c>
    </row>
    <row r="265" spans="1:6" x14ac:dyDescent="0.25">
      <c r="A265" t="s">
        <v>49</v>
      </c>
      <c r="B265">
        <v>2013</v>
      </c>
      <c r="C265" t="s">
        <v>81</v>
      </c>
      <c r="D265" t="s">
        <v>39</v>
      </c>
      <c r="E265" t="s">
        <v>1867</v>
      </c>
      <c r="F265">
        <v>40</v>
      </c>
    </row>
    <row r="266" spans="1:6" x14ac:dyDescent="0.25">
      <c r="A266" t="s">
        <v>49</v>
      </c>
      <c r="B266">
        <v>2013</v>
      </c>
      <c r="C266" t="s">
        <v>81</v>
      </c>
      <c r="D266" t="s">
        <v>103</v>
      </c>
      <c r="E266" t="s">
        <v>1868</v>
      </c>
      <c r="F266">
        <v>187</v>
      </c>
    </row>
    <row r="267" spans="1:6" x14ac:dyDescent="0.25">
      <c r="A267" t="s">
        <v>49</v>
      </c>
      <c r="B267">
        <v>2014</v>
      </c>
      <c r="C267" t="s">
        <v>82</v>
      </c>
      <c r="D267" t="s">
        <v>38</v>
      </c>
      <c r="E267" t="s">
        <v>1869</v>
      </c>
      <c r="F267">
        <v>41</v>
      </c>
    </row>
    <row r="268" spans="1:6" x14ac:dyDescent="0.25">
      <c r="A268" t="s">
        <v>49</v>
      </c>
      <c r="B268">
        <v>2014</v>
      </c>
      <c r="C268" t="s">
        <v>82</v>
      </c>
      <c r="D268" t="s">
        <v>40</v>
      </c>
      <c r="E268" t="s">
        <v>1870</v>
      </c>
      <c r="F268">
        <v>19</v>
      </c>
    </row>
    <row r="269" spans="1:6" x14ac:dyDescent="0.25">
      <c r="A269" t="s">
        <v>49</v>
      </c>
      <c r="B269">
        <v>2014</v>
      </c>
      <c r="C269" t="s">
        <v>82</v>
      </c>
      <c r="D269" t="s">
        <v>102</v>
      </c>
      <c r="E269" t="s">
        <v>1871</v>
      </c>
      <c r="F269">
        <v>113</v>
      </c>
    </row>
    <row r="270" spans="1:6" x14ac:dyDescent="0.25">
      <c r="A270" t="s">
        <v>49</v>
      </c>
      <c r="B270">
        <v>2014</v>
      </c>
      <c r="C270" t="s">
        <v>82</v>
      </c>
      <c r="D270" t="s">
        <v>107</v>
      </c>
      <c r="E270" t="s">
        <v>1872</v>
      </c>
      <c r="F270">
        <v>113</v>
      </c>
    </row>
    <row r="271" spans="1:6" x14ac:dyDescent="0.25">
      <c r="A271" t="s">
        <v>49</v>
      </c>
      <c r="B271">
        <v>2014</v>
      </c>
      <c r="C271" t="s">
        <v>82</v>
      </c>
      <c r="D271" t="s">
        <v>39</v>
      </c>
      <c r="E271" t="s">
        <v>1873</v>
      </c>
      <c r="F271">
        <v>155</v>
      </c>
    </row>
    <row r="272" spans="1:6" x14ac:dyDescent="0.25">
      <c r="A272" t="s">
        <v>49</v>
      </c>
      <c r="B272">
        <v>2014</v>
      </c>
      <c r="C272" t="s">
        <v>82</v>
      </c>
      <c r="D272" t="s">
        <v>103</v>
      </c>
      <c r="E272" t="s">
        <v>1874</v>
      </c>
      <c r="F272">
        <v>1086</v>
      </c>
    </row>
    <row r="273" spans="1:6" x14ac:dyDescent="0.25">
      <c r="A273" t="s">
        <v>49</v>
      </c>
      <c r="B273">
        <v>2014</v>
      </c>
      <c r="C273" t="s">
        <v>81</v>
      </c>
      <c r="D273" t="s">
        <v>38</v>
      </c>
      <c r="E273" t="s">
        <v>1875</v>
      </c>
      <c r="F273">
        <v>20</v>
      </c>
    </row>
    <row r="274" spans="1:6" x14ac:dyDescent="0.25">
      <c r="A274" t="s">
        <v>49</v>
      </c>
      <c r="B274">
        <v>2014</v>
      </c>
      <c r="C274" t="s">
        <v>81</v>
      </c>
      <c r="D274" t="s">
        <v>40</v>
      </c>
      <c r="E274" t="s">
        <v>1876</v>
      </c>
      <c r="F274">
        <v>11</v>
      </c>
    </row>
    <row r="275" spans="1:6" x14ac:dyDescent="0.25">
      <c r="A275" t="s">
        <v>49</v>
      </c>
      <c r="B275">
        <v>2014</v>
      </c>
      <c r="C275" t="s">
        <v>81</v>
      </c>
      <c r="D275" t="s">
        <v>102</v>
      </c>
      <c r="E275" t="s">
        <v>1877</v>
      </c>
      <c r="F275">
        <v>2</v>
      </c>
    </row>
    <row r="276" spans="1:6" x14ac:dyDescent="0.25">
      <c r="A276" t="s">
        <v>49</v>
      </c>
      <c r="B276">
        <v>2014</v>
      </c>
      <c r="C276" t="s">
        <v>81</v>
      </c>
      <c r="D276" t="s">
        <v>107</v>
      </c>
      <c r="E276" t="s">
        <v>1878</v>
      </c>
      <c r="F276">
        <v>66</v>
      </c>
    </row>
    <row r="277" spans="1:6" x14ac:dyDescent="0.25">
      <c r="A277" t="s">
        <v>49</v>
      </c>
      <c r="B277">
        <v>2014</v>
      </c>
      <c r="C277" t="s">
        <v>81</v>
      </c>
      <c r="D277" t="s">
        <v>39</v>
      </c>
      <c r="E277" t="s">
        <v>1879</v>
      </c>
      <c r="F277">
        <v>67</v>
      </c>
    </row>
    <row r="278" spans="1:6" x14ac:dyDescent="0.25">
      <c r="A278" t="s">
        <v>49</v>
      </c>
      <c r="B278">
        <v>2014</v>
      </c>
      <c r="C278" t="s">
        <v>81</v>
      </c>
      <c r="D278" t="s">
        <v>103</v>
      </c>
      <c r="E278" t="s">
        <v>1880</v>
      </c>
      <c r="F278">
        <v>217</v>
      </c>
    </row>
    <row r="279" spans="1:6" x14ac:dyDescent="0.25">
      <c r="A279" t="s">
        <v>49</v>
      </c>
      <c r="B279">
        <v>2015</v>
      </c>
      <c r="C279" t="s">
        <v>82</v>
      </c>
      <c r="D279" t="s">
        <v>38</v>
      </c>
      <c r="E279" t="s">
        <v>1881</v>
      </c>
      <c r="F279">
        <v>35</v>
      </c>
    </row>
    <row r="280" spans="1:6" x14ac:dyDescent="0.25">
      <c r="A280" t="s">
        <v>49</v>
      </c>
      <c r="B280">
        <v>2015</v>
      </c>
      <c r="C280" t="s">
        <v>82</v>
      </c>
      <c r="D280" t="s">
        <v>40</v>
      </c>
      <c r="E280" t="s">
        <v>1882</v>
      </c>
      <c r="F280">
        <v>19</v>
      </c>
    </row>
    <row r="281" spans="1:6" x14ac:dyDescent="0.25">
      <c r="A281" t="s">
        <v>49</v>
      </c>
      <c r="B281">
        <v>2015</v>
      </c>
      <c r="C281" t="s">
        <v>82</v>
      </c>
      <c r="D281" t="s">
        <v>102</v>
      </c>
      <c r="E281" t="s">
        <v>1883</v>
      </c>
      <c r="F281">
        <v>117</v>
      </c>
    </row>
    <row r="282" spans="1:6" x14ac:dyDescent="0.25">
      <c r="A282" t="s">
        <v>49</v>
      </c>
      <c r="B282">
        <v>2015</v>
      </c>
      <c r="C282" t="s">
        <v>82</v>
      </c>
      <c r="D282" t="s">
        <v>107</v>
      </c>
      <c r="E282" t="s">
        <v>1884</v>
      </c>
      <c r="F282">
        <v>116</v>
      </c>
    </row>
    <row r="283" spans="1:6" x14ac:dyDescent="0.25">
      <c r="A283" t="s">
        <v>49</v>
      </c>
      <c r="B283">
        <v>2015</v>
      </c>
      <c r="C283" t="s">
        <v>82</v>
      </c>
      <c r="D283" t="s">
        <v>39</v>
      </c>
      <c r="E283" t="s">
        <v>1885</v>
      </c>
      <c r="F283">
        <v>108</v>
      </c>
    </row>
    <row r="284" spans="1:6" x14ac:dyDescent="0.25">
      <c r="A284" t="s">
        <v>49</v>
      </c>
      <c r="B284">
        <v>2015</v>
      </c>
      <c r="C284" t="s">
        <v>82</v>
      </c>
      <c r="D284" t="s">
        <v>103</v>
      </c>
      <c r="E284" t="s">
        <v>1886</v>
      </c>
      <c r="F284">
        <v>1161</v>
      </c>
    </row>
    <row r="285" spans="1:6" x14ac:dyDescent="0.25">
      <c r="A285" t="s">
        <v>49</v>
      </c>
      <c r="B285">
        <v>2015</v>
      </c>
      <c r="C285" t="s">
        <v>81</v>
      </c>
      <c r="D285" t="s">
        <v>38</v>
      </c>
      <c r="E285" t="s">
        <v>1887</v>
      </c>
      <c r="F285">
        <v>19</v>
      </c>
    </row>
    <row r="286" spans="1:6" x14ac:dyDescent="0.25">
      <c r="A286" t="s">
        <v>49</v>
      </c>
      <c r="B286">
        <v>2015</v>
      </c>
      <c r="C286" t="s">
        <v>81</v>
      </c>
      <c r="D286" t="s">
        <v>40</v>
      </c>
      <c r="E286" t="s">
        <v>1888</v>
      </c>
      <c r="F286">
        <v>4</v>
      </c>
    </row>
    <row r="287" spans="1:6" x14ac:dyDescent="0.25">
      <c r="A287" t="s">
        <v>49</v>
      </c>
      <c r="B287">
        <v>2015</v>
      </c>
      <c r="C287" t="s">
        <v>81</v>
      </c>
      <c r="D287" t="s">
        <v>102</v>
      </c>
      <c r="E287" t="s">
        <v>1889</v>
      </c>
      <c r="F287">
        <v>2</v>
      </c>
    </row>
    <row r="288" spans="1:6" x14ac:dyDescent="0.25">
      <c r="A288" t="s">
        <v>49</v>
      </c>
      <c r="B288">
        <v>2015</v>
      </c>
      <c r="C288" t="s">
        <v>81</v>
      </c>
      <c r="D288" t="s">
        <v>107</v>
      </c>
      <c r="E288" t="s">
        <v>1890</v>
      </c>
      <c r="F288">
        <v>2</v>
      </c>
    </row>
    <row r="289" spans="1:6" x14ac:dyDescent="0.25">
      <c r="A289" t="s">
        <v>49</v>
      </c>
      <c r="B289">
        <v>2015</v>
      </c>
      <c r="C289" t="s">
        <v>81</v>
      </c>
      <c r="D289" t="s">
        <v>39</v>
      </c>
      <c r="E289" t="s">
        <v>1891</v>
      </c>
      <c r="F289">
        <v>48</v>
      </c>
    </row>
    <row r="290" spans="1:6" x14ac:dyDescent="0.25">
      <c r="A290" t="s">
        <v>49</v>
      </c>
      <c r="B290">
        <v>2015</v>
      </c>
      <c r="C290" t="s">
        <v>81</v>
      </c>
      <c r="D290" t="s">
        <v>103</v>
      </c>
      <c r="E290" t="s">
        <v>1892</v>
      </c>
      <c r="F290">
        <v>297</v>
      </c>
    </row>
    <row r="291" spans="1:6" x14ac:dyDescent="0.25">
      <c r="A291" t="s">
        <v>50</v>
      </c>
      <c r="B291">
        <v>2010</v>
      </c>
      <c r="C291" t="s">
        <v>82</v>
      </c>
      <c r="D291" t="s">
        <v>38</v>
      </c>
      <c r="E291" t="s">
        <v>1893</v>
      </c>
      <c r="F291">
        <v>170</v>
      </c>
    </row>
    <row r="292" spans="1:6" x14ac:dyDescent="0.25">
      <c r="A292" t="s">
        <v>50</v>
      </c>
      <c r="B292">
        <v>2010</v>
      </c>
      <c r="C292" t="s">
        <v>82</v>
      </c>
      <c r="D292" t="s">
        <v>40</v>
      </c>
      <c r="E292" t="s">
        <v>1894</v>
      </c>
      <c r="F292">
        <v>378</v>
      </c>
    </row>
    <row r="293" spans="1:6" x14ac:dyDescent="0.25">
      <c r="A293" t="s">
        <v>50</v>
      </c>
      <c r="B293">
        <v>2010</v>
      </c>
      <c r="C293" t="s">
        <v>82</v>
      </c>
      <c r="D293" t="s">
        <v>102</v>
      </c>
      <c r="E293" t="s">
        <v>1895</v>
      </c>
      <c r="F293">
        <v>1177</v>
      </c>
    </row>
    <row r="294" spans="1:6" x14ac:dyDescent="0.25">
      <c r="A294" t="s">
        <v>50</v>
      </c>
      <c r="B294">
        <v>2010</v>
      </c>
      <c r="C294" t="s">
        <v>82</v>
      </c>
      <c r="D294" t="s">
        <v>107</v>
      </c>
      <c r="E294" t="s">
        <v>1896</v>
      </c>
      <c r="F294">
        <v>1210</v>
      </c>
    </row>
    <row r="295" spans="1:6" x14ac:dyDescent="0.25">
      <c r="A295" t="s">
        <v>50</v>
      </c>
      <c r="B295">
        <v>2010</v>
      </c>
      <c r="C295" t="s">
        <v>82</v>
      </c>
      <c r="D295" t="s">
        <v>39</v>
      </c>
      <c r="E295" t="s">
        <v>1897</v>
      </c>
      <c r="F295">
        <v>618</v>
      </c>
    </row>
    <row r="296" spans="1:6" x14ac:dyDescent="0.25">
      <c r="A296" t="s">
        <v>50</v>
      </c>
      <c r="B296">
        <v>2010</v>
      </c>
      <c r="C296" t="s">
        <v>82</v>
      </c>
      <c r="D296" t="s">
        <v>103</v>
      </c>
      <c r="E296" t="s">
        <v>1898</v>
      </c>
      <c r="F296">
        <v>16327</v>
      </c>
    </row>
    <row r="297" spans="1:6" x14ac:dyDescent="0.25">
      <c r="A297" t="s">
        <v>50</v>
      </c>
      <c r="B297">
        <v>2010</v>
      </c>
      <c r="C297" t="s">
        <v>81</v>
      </c>
      <c r="D297" t="s">
        <v>38</v>
      </c>
      <c r="E297" t="s">
        <v>1899</v>
      </c>
      <c r="F297">
        <v>79</v>
      </c>
    </row>
    <row r="298" spans="1:6" x14ac:dyDescent="0.25">
      <c r="A298" t="s">
        <v>50</v>
      </c>
      <c r="B298">
        <v>2010</v>
      </c>
      <c r="C298" t="s">
        <v>81</v>
      </c>
      <c r="D298" t="s">
        <v>40</v>
      </c>
      <c r="E298" t="s">
        <v>1900</v>
      </c>
      <c r="F298">
        <v>116</v>
      </c>
    </row>
    <row r="299" spans="1:6" x14ac:dyDescent="0.25">
      <c r="A299" t="s">
        <v>50</v>
      </c>
      <c r="B299">
        <v>2010</v>
      </c>
      <c r="C299" t="s">
        <v>81</v>
      </c>
      <c r="D299" t="s">
        <v>102</v>
      </c>
      <c r="E299" t="s">
        <v>1901</v>
      </c>
      <c r="F299">
        <v>127</v>
      </c>
    </row>
    <row r="300" spans="1:6" x14ac:dyDescent="0.25">
      <c r="A300" t="s">
        <v>50</v>
      </c>
      <c r="B300">
        <v>2010</v>
      </c>
      <c r="C300" t="s">
        <v>81</v>
      </c>
      <c r="D300" t="s">
        <v>107</v>
      </c>
      <c r="E300" t="s">
        <v>1902</v>
      </c>
      <c r="F300">
        <v>627</v>
      </c>
    </row>
    <row r="301" spans="1:6" x14ac:dyDescent="0.25">
      <c r="A301" t="s">
        <v>50</v>
      </c>
      <c r="B301">
        <v>2010</v>
      </c>
      <c r="C301" t="s">
        <v>81</v>
      </c>
      <c r="D301" t="s">
        <v>39</v>
      </c>
      <c r="E301" t="s">
        <v>1903</v>
      </c>
      <c r="F301">
        <v>185</v>
      </c>
    </row>
    <row r="302" spans="1:6" x14ac:dyDescent="0.25">
      <c r="A302" t="s">
        <v>50</v>
      </c>
      <c r="B302">
        <v>2010</v>
      </c>
      <c r="C302" t="s">
        <v>81</v>
      </c>
      <c r="D302" t="s">
        <v>103</v>
      </c>
      <c r="E302" t="s">
        <v>1904</v>
      </c>
      <c r="F302">
        <v>2617</v>
      </c>
    </row>
    <row r="303" spans="1:6" x14ac:dyDescent="0.25">
      <c r="A303" t="s">
        <v>50</v>
      </c>
      <c r="B303">
        <v>2011</v>
      </c>
      <c r="C303" t="s">
        <v>82</v>
      </c>
      <c r="D303" t="s">
        <v>38</v>
      </c>
      <c r="E303" t="s">
        <v>1905</v>
      </c>
      <c r="F303">
        <v>96</v>
      </c>
    </row>
    <row r="304" spans="1:6" x14ac:dyDescent="0.25">
      <c r="A304" t="s">
        <v>50</v>
      </c>
      <c r="B304">
        <v>2011</v>
      </c>
      <c r="C304" t="s">
        <v>82</v>
      </c>
      <c r="D304" t="s">
        <v>40</v>
      </c>
      <c r="E304" t="s">
        <v>1906</v>
      </c>
      <c r="F304">
        <v>227</v>
      </c>
    </row>
    <row r="305" spans="1:6" x14ac:dyDescent="0.25">
      <c r="A305" t="s">
        <v>50</v>
      </c>
      <c r="B305">
        <v>2011</v>
      </c>
      <c r="C305" t="s">
        <v>82</v>
      </c>
      <c r="D305" t="s">
        <v>102</v>
      </c>
      <c r="E305" t="s">
        <v>1907</v>
      </c>
      <c r="F305">
        <v>1548</v>
      </c>
    </row>
    <row r="306" spans="1:6" x14ac:dyDescent="0.25">
      <c r="A306" t="s">
        <v>50</v>
      </c>
      <c r="B306">
        <v>2011</v>
      </c>
      <c r="C306" t="s">
        <v>82</v>
      </c>
      <c r="D306" t="s">
        <v>107</v>
      </c>
      <c r="E306" t="s">
        <v>1908</v>
      </c>
      <c r="F306">
        <v>777</v>
      </c>
    </row>
    <row r="307" spans="1:6" x14ac:dyDescent="0.25">
      <c r="A307" t="s">
        <v>50</v>
      </c>
      <c r="B307">
        <v>2011</v>
      </c>
      <c r="C307" t="s">
        <v>82</v>
      </c>
      <c r="D307" t="s">
        <v>39</v>
      </c>
      <c r="E307" t="s">
        <v>1909</v>
      </c>
      <c r="F307">
        <v>609</v>
      </c>
    </row>
    <row r="308" spans="1:6" x14ac:dyDescent="0.25">
      <c r="A308" t="s">
        <v>50</v>
      </c>
      <c r="B308">
        <v>2011</v>
      </c>
      <c r="C308" t="s">
        <v>82</v>
      </c>
      <c r="D308" t="s">
        <v>103</v>
      </c>
      <c r="E308" t="s">
        <v>1910</v>
      </c>
      <c r="F308">
        <v>16195</v>
      </c>
    </row>
    <row r="309" spans="1:6" x14ac:dyDescent="0.25">
      <c r="A309" t="s">
        <v>50</v>
      </c>
      <c r="B309">
        <v>2011</v>
      </c>
      <c r="C309" t="s">
        <v>81</v>
      </c>
      <c r="D309" t="s">
        <v>38</v>
      </c>
      <c r="E309" t="s">
        <v>1911</v>
      </c>
      <c r="F309">
        <v>62</v>
      </c>
    </row>
    <row r="310" spans="1:6" x14ac:dyDescent="0.25">
      <c r="A310" t="s">
        <v>50</v>
      </c>
      <c r="B310">
        <v>2011</v>
      </c>
      <c r="C310" t="s">
        <v>81</v>
      </c>
      <c r="D310" t="s">
        <v>40</v>
      </c>
      <c r="E310" t="s">
        <v>1912</v>
      </c>
      <c r="F310">
        <v>100</v>
      </c>
    </row>
    <row r="311" spans="1:6" x14ac:dyDescent="0.25">
      <c r="A311" t="s">
        <v>50</v>
      </c>
      <c r="B311">
        <v>2011</v>
      </c>
      <c r="C311" t="s">
        <v>81</v>
      </c>
      <c r="D311" t="s">
        <v>102</v>
      </c>
      <c r="E311" t="s">
        <v>1913</v>
      </c>
      <c r="F311">
        <v>239</v>
      </c>
    </row>
    <row r="312" spans="1:6" x14ac:dyDescent="0.25">
      <c r="A312" t="s">
        <v>50</v>
      </c>
      <c r="B312">
        <v>2011</v>
      </c>
      <c r="C312" t="s">
        <v>81</v>
      </c>
      <c r="D312" t="s">
        <v>107</v>
      </c>
      <c r="E312" t="s">
        <v>1914</v>
      </c>
      <c r="F312">
        <v>449</v>
      </c>
    </row>
    <row r="313" spans="1:6" x14ac:dyDescent="0.25">
      <c r="A313" t="s">
        <v>50</v>
      </c>
      <c r="B313">
        <v>2011</v>
      </c>
      <c r="C313" t="s">
        <v>81</v>
      </c>
      <c r="D313" t="s">
        <v>39</v>
      </c>
      <c r="E313" t="s">
        <v>1915</v>
      </c>
      <c r="F313">
        <v>173</v>
      </c>
    </row>
    <row r="314" spans="1:6" x14ac:dyDescent="0.25">
      <c r="A314" t="s">
        <v>50</v>
      </c>
      <c r="B314">
        <v>2011</v>
      </c>
      <c r="C314" t="s">
        <v>81</v>
      </c>
      <c r="D314" t="s">
        <v>103</v>
      </c>
      <c r="E314" t="s">
        <v>1916</v>
      </c>
      <c r="F314">
        <v>3044</v>
      </c>
    </row>
    <row r="315" spans="1:6" x14ac:dyDescent="0.25">
      <c r="A315" t="s">
        <v>50</v>
      </c>
      <c r="B315">
        <v>2012</v>
      </c>
      <c r="C315" t="s">
        <v>82</v>
      </c>
      <c r="D315" t="s">
        <v>38</v>
      </c>
      <c r="E315" t="s">
        <v>1917</v>
      </c>
      <c r="F315">
        <v>165</v>
      </c>
    </row>
    <row r="316" spans="1:6" x14ac:dyDescent="0.25">
      <c r="A316" t="s">
        <v>50</v>
      </c>
      <c r="B316">
        <v>2012</v>
      </c>
      <c r="C316" t="s">
        <v>82</v>
      </c>
      <c r="D316" t="s">
        <v>40</v>
      </c>
      <c r="E316" t="s">
        <v>1918</v>
      </c>
      <c r="F316">
        <v>398</v>
      </c>
    </row>
    <row r="317" spans="1:6" x14ac:dyDescent="0.25">
      <c r="A317" t="s">
        <v>50</v>
      </c>
      <c r="B317">
        <v>2012</v>
      </c>
      <c r="C317" t="s">
        <v>82</v>
      </c>
      <c r="D317" t="s">
        <v>102</v>
      </c>
      <c r="E317" t="s">
        <v>1919</v>
      </c>
      <c r="F317">
        <v>1380</v>
      </c>
    </row>
    <row r="318" spans="1:6" x14ac:dyDescent="0.25">
      <c r="A318" t="s">
        <v>50</v>
      </c>
      <c r="B318">
        <v>2012</v>
      </c>
      <c r="C318" t="s">
        <v>82</v>
      </c>
      <c r="D318" t="s">
        <v>107</v>
      </c>
      <c r="E318" t="s">
        <v>1920</v>
      </c>
      <c r="F318">
        <v>1191</v>
      </c>
    </row>
    <row r="319" spans="1:6" x14ac:dyDescent="0.25">
      <c r="A319" t="s">
        <v>50</v>
      </c>
      <c r="B319">
        <v>2012</v>
      </c>
      <c r="C319" t="s">
        <v>82</v>
      </c>
      <c r="D319" t="s">
        <v>39</v>
      </c>
      <c r="E319" t="s">
        <v>1921</v>
      </c>
      <c r="F319">
        <v>673</v>
      </c>
    </row>
    <row r="320" spans="1:6" x14ac:dyDescent="0.25">
      <c r="A320" t="s">
        <v>50</v>
      </c>
      <c r="B320">
        <v>2012</v>
      </c>
      <c r="C320" t="s">
        <v>82</v>
      </c>
      <c r="D320" t="s">
        <v>103</v>
      </c>
      <c r="E320" t="s">
        <v>1922</v>
      </c>
      <c r="F320">
        <v>15226</v>
      </c>
    </row>
    <row r="321" spans="1:6" x14ac:dyDescent="0.25">
      <c r="A321" t="s">
        <v>50</v>
      </c>
      <c r="B321">
        <v>2012</v>
      </c>
      <c r="C321" t="s">
        <v>81</v>
      </c>
      <c r="D321" t="s">
        <v>38</v>
      </c>
      <c r="E321" t="s">
        <v>1923</v>
      </c>
      <c r="F321">
        <v>96</v>
      </c>
    </row>
    <row r="322" spans="1:6" x14ac:dyDescent="0.25">
      <c r="A322" t="s">
        <v>50</v>
      </c>
      <c r="B322">
        <v>2012</v>
      </c>
      <c r="C322" t="s">
        <v>81</v>
      </c>
      <c r="D322" t="s">
        <v>40</v>
      </c>
      <c r="E322" t="s">
        <v>1924</v>
      </c>
      <c r="F322">
        <v>179</v>
      </c>
    </row>
    <row r="323" spans="1:6" x14ac:dyDescent="0.25">
      <c r="A323" t="s">
        <v>50</v>
      </c>
      <c r="B323">
        <v>2012</v>
      </c>
      <c r="C323" t="s">
        <v>81</v>
      </c>
      <c r="D323" t="s">
        <v>102</v>
      </c>
      <c r="E323" t="s">
        <v>1925</v>
      </c>
      <c r="F323">
        <v>185</v>
      </c>
    </row>
    <row r="324" spans="1:6" x14ac:dyDescent="0.25">
      <c r="A324" t="s">
        <v>50</v>
      </c>
      <c r="B324">
        <v>2012</v>
      </c>
      <c r="C324" t="s">
        <v>81</v>
      </c>
      <c r="D324" t="s">
        <v>107</v>
      </c>
      <c r="E324" t="s">
        <v>1926</v>
      </c>
      <c r="F324">
        <v>833</v>
      </c>
    </row>
    <row r="325" spans="1:6" x14ac:dyDescent="0.25">
      <c r="A325" t="s">
        <v>50</v>
      </c>
      <c r="B325">
        <v>2012</v>
      </c>
      <c r="C325" t="s">
        <v>81</v>
      </c>
      <c r="D325" t="s">
        <v>39</v>
      </c>
      <c r="E325" t="s">
        <v>1927</v>
      </c>
      <c r="F325">
        <v>217</v>
      </c>
    </row>
    <row r="326" spans="1:6" x14ac:dyDescent="0.25">
      <c r="A326" t="s">
        <v>50</v>
      </c>
      <c r="B326">
        <v>2012</v>
      </c>
      <c r="C326" t="s">
        <v>81</v>
      </c>
      <c r="D326" t="s">
        <v>103</v>
      </c>
      <c r="E326" t="s">
        <v>1928</v>
      </c>
      <c r="F326">
        <v>3195</v>
      </c>
    </row>
    <row r="327" spans="1:6" x14ac:dyDescent="0.25">
      <c r="A327" t="s">
        <v>50</v>
      </c>
      <c r="B327">
        <v>2013</v>
      </c>
      <c r="C327" t="s">
        <v>82</v>
      </c>
      <c r="D327" t="s">
        <v>38</v>
      </c>
      <c r="E327" t="s">
        <v>1929</v>
      </c>
      <c r="F327">
        <v>283</v>
      </c>
    </row>
    <row r="328" spans="1:6" x14ac:dyDescent="0.25">
      <c r="A328" t="s">
        <v>50</v>
      </c>
      <c r="B328">
        <v>2013</v>
      </c>
      <c r="C328" t="s">
        <v>82</v>
      </c>
      <c r="D328" t="s">
        <v>40</v>
      </c>
      <c r="E328" t="s">
        <v>1930</v>
      </c>
      <c r="F328">
        <v>599</v>
      </c>
    </row>
    <row r="329" spans="1:6" x14ac:dyDescent="0.25">
      <c r="A329" t="s">
        <v>50</v>
      </c>
      <c r="B329">
        <v>2013</v>
      </c>
      <c r="C329" t="s">
        <v>82</v>
      </c>
      <c r="D329" t="s">
        <v>102</v>
      </c>
      <c r="E329" t="s">
        <v>1931</v>
      </c>
      <c r="F329">
        <v>1606</v>
      </c>
    </row>
    <row r="330" spans="1:6" x14ac:dyDescent="0.25">
      <c r="A330" t="s">
        <v>50</v>
      </c>
      <c r="B330">
        <v>2013</v>
      </c>
      <c r="C330" t="s">
        <v>82</v>
      </c>
      <c r="D330" t="s">
        <v>107</v>
      </c>
      <c r="E330" t="s">
        <v>1932</v>
      </c>
      <c r="F330">
        <v>1504</v>
      </c>
    </row>
    <row r="331" spans="1:6" x14ac:dyDescent="0.25">
      <c r="A331" t="s">
        <v>50</v>
      </c>
      <c r="B331">
        <v>2013</v>
      </c>
      <c r="C331" t="s">
        <v>82</v>
      </c>
      <c r="D331" t="s">
        <v>39</v>
      </c>
      <c r="E331" t="s">
        <v>1933</v>
      </c>
      <c r="F331">
        <v>692</v>
      </c>
    </row>
    <row r="332" spans="1:6" x14ac:dyDescent="0.25">
      <c r="A332" t="s">
        <v>50</v>
      </c>
      <c r="B332">
        <v>2013</v>
      </c>
      <c r="C332" t="s">
        <v>82</v>
      </c>
      <c r="D332" t="s">
        <v>103</v>
      </c>
      <c r="E332" t="s">
        <v>1934</v>
      </c>
      <c r="F332">
        <v>14273</v>
      </c>
    </row>
    <row r="333" spans="1:6" x14ac:dyDescent="0.25">
      <c r="A333" t="s">
        <v>50</v>
      </c>
      <c r="B333">
        <v>2013</v>
      </c>
      <c r="C333" t="s">
        <v>81</v>
      </c>
      <c r="D333" t="s">
        <v>38</v>
      </c>
      <c r="E333" t="s">
        <v>1935</v>
      </c>
      <c r="F333">
        <v>134</v>
      </c>
    </row>
    <row r="334" spans="1:6" x14ac:dyDescent="0.25">
      <c r="A334" t="s">
        <v>50</v>
      </c>
      <c r="B334">
        <v>2013</v>
      </c>
      <c r="C334" t="s">
        <v>81</v>
      </c>
      <c r="D334" t="s">
        <v>40</v>
      </c>
      <c r="E334" t="s">
        <v>1936</v>
      </c>
      <c r="F334">
        <v>341</v>
      </c>
    </row>
    <row r="335" spans="1:6" x14ac:dyDescent="0.25">
      <c r="A335" t="s">
        <v>50</v>
      </c>
      <c r="B335">
        <v>2013</v>
      </c>
      <c r="C335" t="s">
        <v>81</v>
      </c>
      <c r="D335" t="s">
        <v>102</v>
      </c>
      <c r="E335" t="s">
        <v>1937</v>
      </c>
      <c r="F335">
        <v>209</v>
      </c>
    </row>
    <row r="336" spans="1:6" x14ac:dyDescent="0.25">
      <c r="A336" t="s">
        <v>50</v>
      </c>
      <c r="B336">
        <v>2013</v>
      </c>
      <c r="C336" t="s">
        <v>81</v>
      </c>
      <c r="D336" t="s">
        <v>107</v>
      </c>
      <c r="E336" t="s">
        <v>1938</v>
      </c>
      <c r="F336">
        <v>1001</v>
      </c>
    </row>
    <row r="337" spans="1:6" x14ac:dyDescent="0.25">
      <c r="A337" t="s">
        <v>50</v>
      </c>
      <c r="B337">
        <v>2013</v>
      </c>
      <c r="C337" t="s">
        <v>81</v>
      </c>
      <c r="D337" t="s">
        <v>39</v>
      </c>
      <c r="E337" t="s">
        <v>1939</v>
      </c>
      <c r="F337">
        <v>219</v>
      </c>
    </row>
    <row r="338" spans="1:6" x14ac:dyDescent="0.25">
      <c r="A338" t="s">
        <v>50</v>
      </c>
      <c r="B338">
        <v>2013</v>
      </c>
      <c r="C338" t="s">
        <v>81</v>
      </c>
      <c r="D338" t="s">
        <v>103</v>
      </c>
      <c r="E338" t="s">
        <v>1940</v>
      </c>
      <c r="F338">
        <v>3606</v>
      </c>
    </row>
    <row r="339" spans="1:6" x14ac:dyDescent="0.25">
      <c r="A339" t="s">
        <v>50</v>
      </c>
      <c r="B339">
        <v>2014</v>
      </c>
      <c r="C339" t="s">
        <v>82</v>
      </c>
      <c r="D339" t="s">
        <v>38</v>
      </c>
      <c r="E339" t="s">
        <v>1941</v>
      </c>
      <c r="F339">
        <v>244</v>
      </c>
    </row>
    <row r="340" spans="1:6" x14ac:dyDescent="0.25">
      <c r="A340" t="s">
        <v>50</v>
      </c>
      <c r="B340">
        <v>2014</v>
      </c>
      <c r="C340" t="s">
        <v>82</v>
      </c>
      <c r="D340" t="s">
        <v>40</v>
      </c>
      <c r="E340" t="s">
        <v>1942</v>
      </c>
      <c r="F340">
        <v>682</v>
      </c>
    </row>
    <row r="341" spans="1:6" x14ac:dyDescent="0.25">
      <c r="A341" t="s">
        <v>50</v>
      </c>
      <c r="B341">
        <v>2014</v>
      </c>
      <c r="C341" t="s">
        <v>82</v>
      </c>
      <c r="D341" t="s">
        <v>102</v>
      </c>
      <c r="E341" t="s">
        <v>1943</v>
      </c>
      <c r="F341">
        <v>1831</v>
      </c>
    </row>
    <row r="342" spans="1:6" x14ac:dyDescent="0.25">
      <c r="A342" t="s">
        <v>50</v>
      </c>
      <c r="B342">
        <v>2014</v>
      </c>
      <c r="C342" t="s">
        <v>82</v>
      </c>
      <c r="D342" t="s">
        <v>107</v>
      </c>
      <c r="E342" t="s">
        <v>1944</v>
      </c>
      <c r="F342">
        <v>1506</v>
      </c>
    </row>
    <row r="343" spans="1:6" x14ac:dyDescent="0.25">
      <c r="A343" t="s">
        <v>50</v>
      </c>
      <c r="B343">
        <v>2014</v>
      </c>
      <c r="C343" t="s">
        <v>82</v>
      </c>
      <c r="D343" t="s">
        <v>39</v>
      </c>
      <c r="E343" t="s">
        <v>1945</v>
      </c>
      <c r="F343">
        <v>653</v>
      </c>
    </row>
    <row r="344" spans="1:6" x14ac:dyDescent="0.25">
      <c r="A344" t="s">
        <v>50</v>
      </c>
      <c r="B344">
        <v>2014</v>
      </c>
      <c r="C344" t="s">
        <v>82</v>
      </c>
      <c r="D344" t="s">
        <v>103</v>
      </c>
      <c r="E344" t="s">
        <v>1946</v>
      </c>
      <c r="F344">
        <v>13641</v>
      </c>
    </row>
    <row r="345" spans="1:6" x14ac:dyDescent="0.25">
      <c r="A345" t="s">
        <v>50</v>
      </c>
      <c r="B345">
        <v>2014</v>
      </c>
      <c r="C345" t="s">
        <v>81</v>
      </c>
      <c r="D345" t="s">
        <v>38</v>
      </c>
      <c r="E345" t="s">
        <v>1947</v>
      </c>
      <c r="F345">
        <v>137</v>
      </c>
    </row>
    <row r="346" spans="1:6" x14ac:dyDescent="0.25">
      <c r="A346" t="s">
        <v>50</v>
      </c>
      <c r="B346">
        <v>2014</v>
      </c>
      <c r="C346" t="s">
        <v>81</v>
      </c>
      <c r="D346" t="s">
        <v>40</v>
      </c>
      <c r="E346" t="s">
        <v>1948</v>
      </c>
      <c r="F346">
        <v>398</v>
      </c>
    </row>
    <row r="347" spans="1:6" x14ac:dyDescent="0.25">
      <c r="A347" t="s">
        <v>50</v>
      </c>
      <c r="B347">
        <v>2014</v>
      </c>
      <c r="C347" t="s">
        <v>81</v>
      </c>
      <c r="D347" t="s">
        <v>102</v>
      </c>
      <c r="E347" t="s">
        <v>1949</v>
      </c>
      <c r="F347">
        <v>202</v>
      </c>
    </row>
    <row r="348" spans="1:6" x14ac:dyDescent="0.25">
      <c r="A348" t="s">
        <v>50</v>
      </c>
      <c r="B348">
        <v>2014</v>
      </c>
      <c r="C348" t="s">
        <v>81</v>
      </c>
      <c r="D348" t="s">
        <v>107</v>
      </c>
      <c r="E348" t="s">
        <v>1950</v>
      </c>
      <c r="F348">
        <v>937</v>
      </c>
    </row>
    <row r="349" spans="1:6" x14ac:dyDescent="0.25">
      <c r="A349" t="s">
        <v>50</v>
      </c>
      <c r="B349">
        <v>2014</v>
      </c>
      <c r="C349" t="s">
        <v>81</v>
      </c>
      <c r="D349" t="s">
        <v>39</v>
      </c>
      <c r="E349" t="s">
        <v>1951</v>
      </c>
      <c r="F349">
        <v>255</v>
      </c>
    </row>
    <row r="350" spans="1:6" x14ac:dyDescent="0.25">
      <c r="A350" t="s">
        <v>50</v>
      </c>
      <c r="B350">
        <v>2014</v>
      </c>
      <c r="C350" t="s">
        <v>81</v>
      </c>
      <c r="D350" t="s">
        <v>103</v>
      </c>
      <c r="E350" t="s">
        <v>1952</v>
      </c>
      <c r="F350">
        <v>4273</v>
      </c>
    </row>
    <row r="351" spans="1:6" x14ac:dyDescent="0.25">
      <c r="A351" t="s">
        <v>50</v>
      </c>
      <c r="B351">
        <v>2015</v>
      </c>
      <c r="C351" t="s">
        <v>82</v>
      </c>
      <c r="D351" t="s">
        <v>38</v>
      </c>
      <c r="E351" t="s">
        <v>1953</v>
      </c>
      <c r="F351">
        <v>248</v>
      </c>
    </row>
    <row r="352" spans="1:6" x14ac:dyDescent="0.25">
      <c r="A352" t="s">
        <v>50</v>
      </c>
      <c r="B352">
        <v>2015</v>
      </c>
      <c r="C352" t="s">
        <v>82</v>
      </c>
      <c r="D352" t="s">
        <v>40</v>
      </c>
      <c r="E352" t="s">
        <v>1954</v>
      </c>
      <c r="F352">
        <v>578</v>
      </c>
    </row>
    <row r="353" spans="1:6" x14ac:dyDescent="0.25">
      <c r="A353" t="s">
        <v>50</v>
      </c>
      <c r="B353">
        <v>2015</v>
      </c>
      <c r="C353" t="s">
        <v>82</v>
      </c>
      <c r="D353" t="s">
        <v>102</v>
      </c>
      <c r="E353" t="s">
        <v>1955</v>
      </c>
      <c r="F353">
        <v>1814</v>
      </c>
    </row>
    <row r="354" spans="1:6" x14ac:dyDescent="0.25">
      <c r="A354" t="s">
        <v>50</v>
      </c>
      <c r="B354">
        <v>2015</v>
      </c>
      <c r="C354" t="s">
        <v>82</v>
      </c>
      <c r="D354" t="s">
        <v>107</v>
      </c>
      <c r="E354" t="s">
        <v>1956</v>
      </c>
      <c r="F354">
        <v>1803</v>
      </c>
    </row>
    <row r="355" spans="1:6" x14ac:dyDescent="0.25">
      <c r="A355" t="s">
        <v>50</v>
      </c>
      <c r="B355">
        <v>2015</v>
      </c>
      <c r="C355" t="s">
        <v>82</v>
      </c>
      <c r="D355" t="s">
        <v>39</v>
      </c>
      <c r="E355" t="s">
        <v>1957</v>
      </c>
      <c r="F355">
        <v>559</v>
      </c>
    </row>
    <row r="356" spans="1:6" x14ac:dyDescent="0.25">
      <c r="A356" t="s">
        <v>50</v>
      </c>
      <c r="B356">
        <v>2015</v>
      </c>
      <c r="C356" t="s">
        <v>82</v>
      </c>
      <c r="D356" t="s">
        <v>103</v>
      </c>
      <c r="E356" t="s">
        <v>1958</v>
      </c>
      <c r="F356">
        <v>13345</v>
      </c>
    </row>
    <row r="357" spans="1:6" x14ac:dyDescent="0.25">
      <c r="A357" t="s">
        <v>50</v>
      </c>
      <c r="B357">
        <v>2015</v>
      </c>
      <c r="C357" t="s">
        <v>81</v>
      </c>
      <c r="D357" t="s">
        <v>38</v>
      </c>
      <c r="E357" t="s">
        <v>1959</v>
      </c>
      <c r="F357">
        <v>140</v>
      </c>
    </row>
    <row r="358" spans="1:6" x14ac:dyDescent="0.25">
      <c r="A358" t="s">
        <v>50</v>
      </c>
      <c r="B358">
        <v>2015</v>
      </c>
      <c r="C358" t="s">
        <v>81</v>
      </c>
      <c r="D358" t="s">
        <v>40</v>
      </c>
      <c r="E358" t="s">
        <v>1960</v>
      </c>
      <c r="F358">
        <v>421</v>
      </c>
    </row>
    <row r="359" spans="1:6" x14ac:dyDescent="0.25">
      <c r="A359" t="s">
        <v>50</v>
      </c>
      <c r="B359">
        <v>2015</v>
      </c>
      <c r="C359" t="s">
        <v>81</v>
      </c>
      <c r="D359" t="s">
        <v>102</v>
      </c>
      <c r="E359" t="s">
        <v>1961</v>
      </c>
      <c r="F359">
        <v>229</v>
      </c>
    </row>
    <row r="360" spans="1:6" x14ac:dyDescent="0.25">
      <c r="A360" t="s">
        <v>50</v>
      </c>
      <c r="B360">
        <v>2015</v>
      </c>
      <c r="C360" t="s">
        <v>81</v>
      </c>
      <c r="D360" t="s">
        <v>107</v>
      </c>
      <c r="E360" t="s">
        <v>1962</v>
      </c>
      <c r="F360">
        <v>234</v>
      </c>
    </row>
    <row r="361" spans="1:6" x14ac:dyDescent="0.25">
      <c r="A361" t="s">
        <v>50</v>
      </c>
      <c r="B361">
        <v>2015</v>
      </c>
      <c r="C361" t="s">
        <v>81</v>
      </c>
      <c r="D361" t="s">
        <v>39</v>
      </c>
      <c r="E361" t="s">
        <v>1963</v>
      </c>
      <c r="F361">
        <v>259</v>
      </c>
    </row>
    <row r="362" spans="1:6" x14ac:dyDescent="0.25">
      <c r="A362" t="s">
        <v>50</v>
      </c>
      <c r="B362">
        <v>2015</v>
      </c>
      <c r="C362" t="s">
        <v>81</v>
      </c>
      <c r="D362" t="s">
        <v>103</v>
      </c>
      <c r="E362" t="s">
        <v>1964</v>
      </c>
      <c r="F362">
        <v>4909</v>
      </c>
    </row>
    <row r="363" spans="1:6" x14ac:dyDescent="0.25">
      <c r="A363" t="s">
        <v>46</v>
      </c>
      <c r="B363">
        <v>2010</v>
      </c>
      <c r="C363" t="s">
        <v>82</v>
      </c>
      <c r="D363" t="s">
        <v>38</v>
      </c>
      <c r="E363" t="s">
        <v>1965</v>
      </c>
      <c r="F363">
        <v>12</v>
      </c>
    </row>
    <row r="364" spans="1:6" x14ac:dyDescent="0.25">
      <c r="A364" t="s">
        <v>46</v>
      </c>
      <c r="B364">
        <v>2010</v>
      </c>
      <c r="C364" t="s">
        <v>82</v>
      </c>
      <c r="D364" t="s">
        <v>40</v>
      </c>
      <c r="E364" t="s">
        <v>1966</v>
      </c>
      <c r="F364">
        <v>38</v>
      </c>
    </row>
    <row r="365" spans="1:6" x14ac:dyDescent="0.25">
      <c r="A365" t="s">
        <v>46</v>
      </c>
      <c r="B365">
        <v>2010</v>
      </c>
      <c r="C365" t="s">
        <v>82</v>
      </c>
      <c r="D365" t="s">
        <v>102</v>
      </c>
      <c r="E365" t="s">
        <v>1967</v>
      </c>
      <c r="F365">
        <v>97</v>
      </c>
    </row>
    <row r="366" spans="1:6" x14ac:dyDescent="0.25">
      <c r="A366" t="s">
        <v>46</v>
      </c>
      <c r="B366">
        <v>2010</v>
      </c>
      <c r="C366" t="s">
        <v>82</v>
      </c>
      <c r="D366" t="s">
        <v>107</v>
      </c>
      <c r="E366" t="s">
        <v>1968</v>
      </c>
      <c r="F366">
        <v>96</v>
      </c>
    </row>
    <row r="367" spans="1:6" x14ac:dyDescent="0.25">
      <c r="A367" t="s">
        <v>46</v>
      </c>
      <c r="B367">
        <v>2010</v>
      </c>
      <c r="C367" t="s">
        <v>82</v>
      </c>
      <c r="D367" t="s">
        <v>39</v>
      </c>
      <c r="E367" t="s">
        <v>1969</v>
      </c>
      <c r="F367">
        <v>40</v>
      </c>
    </row>
    <row r="368" spans="1:6" x14ac:dyDescent="0.25">
      <c r="A368" t="s">
        <v>46</v>
      </c>
      <c r="B368">
        <v>2010</v>
      </c>
      <c r="C368" t="s">
        <v>82</v>
      </c>
      <c r="D368" t="s">
        <v>103</v>
      </c>
      <c r="E368" t="s">
        <v>1970</v>
      </c>
      <c r="F368">
        <v>1255</v>
      </c>
    </row>
    <row r="369" spans="1:6" x14ac:dyDescent="0.25">
      <c r="A369" t="s">
        <v>46</v>
      </c>
      <c r="B369">
        <v>2010</v>
      </c>
      <c r="C369" t="s">
        <v>81</v>
      </c>
      <c r="D369" t="s">
        <v>38</v>
      </c>
      <c r="E369" t="s">
        <v>1971</v>
      </c>
      <c r="F369">
        <v>3</v>
      </c>
    </row>
    <row r="370" spans="1:6" x14ac:dyDescent="0.25">
      <c r="A370" t="s">
        <v>46</v>
      </c>
      <c r="B370">
        <v>2010</v>
      </c>
      <c r="C370" t="s">
        <v>81</v>
      </c>
      <c r="D370" t="s">
        <v>40</v>
      </c>
      <c r="E370" t="s">
        <v>1972</v>
      </c>
      <c r="F370">
        <v>4</v>
      </c>
    </row>
    <row r="371" spans="1:6" x14ac:dyDescent="0.25">
      <c r="A371" t="s">
        <v>46</v>
      </c>
      <c r="B371">
        <v>2010</v>
      </c>
      <c r="C371" t="s">
        <v>81</v>
      </c>
      <c r="D371" t="s">
        <v>102</v>
      </c>
      <c r="E371" t="s">
        <v>1973</v>
      </c>
      <c r="F371">
        <v>15</v>
      </c>
    </row>
    <row r="372" spans="1:6" x14ac:dyDescent="0.25">
      <c r="A372" t="s">
        <v>46</v>
      </c>
      <c r="B372">
        <v>2010</v>
      </c>
      <c r="C372" t="s">
        <v>81</v>
      </c>
      <c r="D372" t="s">
        <v>107</v>
      </c>
      <c r="E372" t="s">
        <v>1974</v>
      </c>
      <c r="F372">
        <v>20</v>
      </c>
    </row>
    <row r="373" spans="1:6" x14ac:dyDescent="0.25">
      <c r="A373" t="s">
        <v>46</v>
      </c>
      <c r="B373">
        <v>2010</v>
      </c>
      <c r="C373" t="s">
        <v>81</v>
      </c>
      <c r="D373" t="s">
        <v>39</v>
      </c>
      <c r="E373" t="s">
        <v>1975</v>
      </c>
      <c r="F373">
        <v>7</v>
      </c>
    </row>
    <row r="374" spans="1:6" x14ac:dyDescent="0.25">
      <c r="A374" t="s">
        <v>46</v>
      </c>
      <c r="B374">
        <v>2010</v>
      </c>
      <c r="C374" t="s">
        <v>81</v>
      </c>
      <c r="D374" t="s">
        <v>103</v>
      </c>
      <c r="E374" t="s">
        <v>1976</v>
      </c>
      <c r="F374">
        <v>144</v>
      </c>
    </row>
    <row r="375" spans="1:6" x14ac:dyDescent="0.25">
      <c r="A375" t="s">
        <v>46</v>
      </c>
      <c r="B375">
        <v>2011</v>
      </c>
      <c r="C375" t="s">
        <v>82</v>
      </c>
      <c r="D375" t="s">
        <v>38</v>
      </c>
      <c r="E375" t="s">
        <v>1977</v>
      </c>
      <c r="F375">
        <v>8</v>
      </c>
    </row>
    <row r="376" spans="1:6" x14ac:dyDescent="0.25">
      <c r="A376" t="s">
        <v>46</v>
      </c>
      <c r="B376">
        <v>2011</v>
      </c>
      <c r="C376" t="s">
        <v>82</v>
      </c>
      <c r="D376" t="s">
        <v>40</v>
      </c>
      <c r="E376" t="s">
        <v>1978</v>
      </c>
      <c r="F376">
        <v>39</v>
      </c>
    </row>
    <row r="377" spans="1:6" x14ac:dyDescent="0.25">
      <c r="A377" t="s">
        <v>46</v>
      </c>
      <c r="B377">
        <v>2011</v>
      </c>
      <c r="C377" t="s">
        <v>82</v>
      </c>
      <c r="D377" t="s">
        <v>102</v>
      </c>
      <c r="E377" t="s">
        <v>1979</v>
      </c>
      <c r="F377">
        <v>151</v>
      </c>
    </row>
    <row r="378" spans="1:6" x14ac:dyDescent="0.25">
      <c r="A378" t="s">
        <v>46</v>
      </c>
      <c r="B378">
        <v>2011</v>
      </c>
      <c r="C378" t="s">
        <v>82</v>
      </c>
      <c r="D378" t="s">
        <v>107</v>
      </c>
      <c r="E378" t="s">
        <v>1980</v>
      </c>
      <c r="F378">
        <v>58</v>
      </c>
    </row>
    <row r="379" spans="1:6" x14ac:dyDescent="0.25">
      <c r="A379" t="s">
        <v>46</v>
      </c>
      <c r="B379">
        <v>2011</v>
      </c>
      <c r="C379" t="s">
        <v>82</v>
      </c>
      <c r="D379" t="s">
        <v>39</v>
      </c>
      <c r="E379" t="s">
        <v>1981</v>
      </c>
      <c r="F379">
        <v>48</v>
      </c>
    </row>
    <row r="380" spans="1:6" x14ac:dyDescent="0.25">
      <c r="A380" t="s">
        <v>46</v>
      </c>
      <c r="B380">
        <v>2011</v>
      </c>
      <c r="C380" t="s">
        <v>82</v>
      </c>
      <c r="D380" t="s">
        <v>103</v>
      </c>
      <c r="E380" t="s">
        <v>1982</v>
      </c>
      <c r="F380">
        <v>1306</v>
      </c>
    </row>
    <row r="381" spans="1:6" x14ac:dyDescent="0.25">
      <c r="A381" t="s">
        <v>46</v>
      </c>
      <c r="B381">
        <v>2011</v>
      </c>
      <c r="C381" t="s">
        <v>81</v>
      </c>
      <c r="D381" t="s">
        <v>38</v>
      </c>
      <c r="E381" t="s">
        <v>1983</v>
      </c>
      <c r="F381">
        <v>2</v>
      </c>
    </row>
    <row r="382" spans="1:6" x14ac:dyDescent="0.25">
      <c r="A382" t="s">
        <v>46</v>
      </c>
      <c r="B382">
        <v>2011</v>
      </c>
      <c r="C382" t="s">
        <v>81</v>
      </c>
      <c r="D382" t="s">
        <v>40</v>
      </c>
      <c r="E382" t="s">
        <v>1984</v>
      </c>
      <c r="F382">
        <v>3</v>
      </c>
    </row>
    <row r="383" spans="1:6" x14ac:dyDescent="0.25">
      <c r="A383" t="s">
        <v>46</v>
      </c>
      <c r="B383">
        <v>2011</v>
      </c>
      <c r="C383" t="s">
        <v>81</v>
      </c>
      <c r="D383" t="s">
        <v>102</v>
      </c>
      <c r="E383" t="s">
        <v>1985</v>
      </c>
      <c r="F383">
        <v>24</v>
      </c>
    </row>
    <row r="384" spans="1:6" x14ac:dyDescent="0.25">
      <c r="A384" t="s">
        <v>46</v>
      </c>
      <c r="B384">
        <v>2011</v>
      </c>
      <c r="C384" t="s">
        <v>81</v>
      </c>
      <c r="D384" t="s">
        <v>107</v>
      </c>
      <c r="E384" t="s">
        <v>1986</v>
      </c>
      <c r="F384">
        <v>9</v>
      </c>
    </row>
    <row r="385" spans="1:6" x14ac:dyDescent="0.25">
      <c r="A385" t="s">
        <v>46</v>
      </c>
      <c r="B385">
        <v>2011</v>
      </c>
      <c r="C385" t="s">
        <v>81</v>
      </c>
      <c r="D385" t="s">
        <v>39</v>
      </c>
      <c r="E385" t="s">
        <v>1987</v>
      </c>
      <c r="F385">
        <v>12</v>
      </c>
    </row>
    <row r="386" spans="1:6" x14ac:dyDescent="0.25">
      <c r="A386" t="s">
        <v>46</v>
      </c>
      <c r="B386">
        <v>2011</v>
      </c>
      <c r="C386" t="s">
        <v>81</v>
      </c>
      <c r="D386" t="s">
        <v>103</v>
      </c>
      <c r="E386" t="s">
        <v>1988</v>
      </c>
      <c r="F386">
        <v>147</v>
      </c>
    </row>
    <row r="387" spans="1:6" x14ac:dyDescent="0.25">
      <c r="A387" t="s">
        <v>46</v>
      </c>
      <c r="B387">
        <v>2012</v>
      </c>
      <c r="C387" t="s">
        <v>82</v>
      </c>
      <c r="D387" t="s">
        <v>38</v>
      </c>
      <c r="E387" t="s">
        <v>1989</v>
      </c>
      <c r="F387">
        <v>10</v>
      </c>
    </row>
    <row r="388" spans="1:6" x14ac:dyDescent="0.25">
      <c r="A388" t="s">
        <v>46</v>
      </c>
      <c r="B388">
        <v>2012</v>
      </c>
      <c r="C388" t="s">
        <v>82</v>
      </c>
      <c r="D388" t="s">
        <v>40</v>
      </c>
      <c r="E388" t="s">
        <v>1990</v>
      </c>
      <c r="F388">
        <v>46</v>
      </c>
    </row>
    <row r="389" spans="1:6" x14ac:dyDescent="0.25">
      <c r="A389" t="s">
        <v>46</v>
      </c>
      <c r="B389">
        <v>2012</v>
      </c>
      <c r="C389" t="s">
        <v>82</v>
      </c>
      <c r="D389" t="s">
        <v>102</v>
      </c>
      <c r="E389" t="s">
        <v>1991</v>
      </c>
      <c r="F389">
        <v>127</v>
      </c>
    </row>
    <row r="390" spans="1:6" x14ac:dyDescent="0.25">
      <c r="A390" t="s">
        <v>46</v>
      </c>
      <c r="B390">
        <v>2012</v>
      </c>
      <c r="C390" t="s">
        <v>82</v>
      </c>
      <c r="D390" t="s">
        <v>107</v>
      </c>
      <c r="E390" t="s">
        <v>1992</v>
      </c>
      <c r="F390">
        <v>92</v>
      </c>
    </row>
    <row r="391" spans="1:6" x14ac:dyDescent="0.25">
      <c r="A391" t="s">
        <v>46</v>
      </c>
      <c r="B391">
        <v>2012</v>
      </c>
      <c r="C391" t="s">
        <v>82</v>
      </c>
      <c r="D391" t="s">
        <v>39</v>
      </c>
      <c r="E391" t="s">
        <v>1993</v>
      </c>
      <c r="F391">
        <v>44</v>
      </c>
    </row>
    <row r="392" spans="1:6" x14ac:dyDescent="0.25">
      <c r="A392" t="s">
        <v>46</v>
      </c>
      <c r="B392">
        <v>2012</v>
      </c>
      <c r="C392" t="s">
        <v>82</v>
      </c>
      <c r="D392" t="s">
        <v>103</v>
      </c>
      <c r="E392" t="s">
        <v>1994</v>
      </c>
      <c r="F392">
        <v>1253</v>
      </c>
    </row>
    <row r="393" spans="1:6" x14ac:dyDescent="0.25">
      <c r="A393" t="s">
        <v>46</v>
      </c>
      <c r="B393">
        <v>2012</v>
      </c>
      <c r="C393" t="s">
        <v>81</v>
      </c>
      <c r="D393" t="s">
        <v>38</v>
      </c>
      <c r="E393" t="s">
        <v>1995</v>
      </c>
      <c r="F393">
        <v>3</v>
      </c>
    </row>
    <row r="394" spans="1:6" x14ac:dyDescent="0.25">
      <c r="A394" t="s">
        <v>46</v>
      </c>
      <c r="B394">
        <v>2012</v>
      </c>
      <c r="C394" t="s">
        <v>81</v>
      </c>
      <c r="D394" t="s">
        <v>40</v>
      </c>
      <c r="E394" t="s">
        <v>1996</v>
      </c>
      <c r="F394">
        <v>5</v>
      </c>
    </row>
    <row r="395" spans="1:6" x14ac:dyDescent="0.25">
      <c r="A395" t="s">
        <v>46</v>
      </c>
      <c r="B395">
        <v>2012</v>
      </c>
      <c r="C395" t="s">
        <v>81</v>
      </c>
      <c r="D395" t="s">
        <v>102</v>
      </c>
      <c r="E395" t="s">
        <v>1997</v>
      </c>
      <c r="F395">
        <v>15</v>
      </c>
    </row>
    <row r="396" spans="1:6" x14ac:dyDescent="0.25">
      <c r="A396" t="s">
        <v>46</v>
      </c>
      <c r="B396">
        <v>2012</v>
      </c>
      <c r="C396" t="s">
        <v>81</v>
      </c>
      <c r="D396" t="s">
        <v>107</v>
      </c>
      <c r="E396" t="s">
        <v>1998</v>
      </c>
      <c r="F396">
        <v>11</v>
      </c>
    </row>
    <row r="397" spans="1:6" x14ac:dyDescent="0.25">
      <c r="A397" t="s">
        <v>46</v>
      </c>
      <c r="B397">
        <v>2012</v>
      </c>
      <c r="C397" t="s">
        <v>81</v>
      </c>
      <c r="D397" t="s">
        <v>39</v>
      </c>
      <c r="E397" t="s">
        <v>1999</v>
      </c>
      <c r="F397">
        <v>10</v>
      </c>
    </row>
    <row r="398" spans="1:6" x14ac:dyDescent="0.25">
      <c r="A398" t="s">
        <v>46</v>
      </c>
      <c r="B398">
        <v>2012</v>
      </c>
      <c r="C398" t="s">
        <v>81</v>
      </c>
      <c r="D398" t="s">
        <v>103</v>
      </c>
      <c r="E398" t="s">
        <v>2000</v>
      </c>
      <c r="F398">
        <v>135</v>
      </c>
    </row>
    <row r="399" spans="1:6" x14ac:dyDescent="0.25">
      <c r="A399" t="s">
        <v>46</v>
      </c>
      <c r="B399">
        <v>2013</v>
      </c>
      <c r="C399" t="s">
        <v>82</v>
      </c>
      <c r="D399" t="s">
        <v>38</v>
      </c>
      <c r="E399" t="s">
        <v>2001</v>
      </c>
      <c r="F399">
        <v>17</v>
      </c>
    </row>
    <row r="400" spans="1:6" x14ac:dyDescent="0.25">
      <c r="A400" t="s">
        <v>46</v>
      </c>
      <c r="B400">
        <v>2013</v>
      </c>
      <c r="C400" t="s">
        <v>82</v>
      </c>
      <c r="D400" t="s">
        <v>40</v>
      </c>
      <c r="E400" t="s">
        <v>2002</v>
      </c>
      <c r="F400">
        <v>74</v>
      </c>
    </row>
    <row r="401" spans="1:6" x14ac:dyDescent="0.25">
      <c r="A401" t="s">
        <v>46</v>
      </c>
      <c r="B401">
        <v>2013</v>
      </c>
      <c r="C401" t="s">
        <v>82</v>
      </c>
      <c r="D401" t="s">
        <v>102</v>
      </c>
      <c r="E401" t="s">
        <v>2003</v>
      </c>
      <c r="F401">
        <v>148</v>
      </c>
    </row>
    <row r="402" spans="1:6" x14ac:dyDescent="0.25">
      <c r="A402" t="s">
        <v>46</v>
      </c>
      <c r="B402">
        <v>2013</v>
      </c>
      <c r="C402" t="s">
        <v>82</v>
      </c>
      <c r="D402" t="s">
        <v>107</v>
      </c>
      <c r="E402" t="s">
        <v>2004</v>
      </c>
      <c r="F402">
        <v>98</v>
      </c>
    </row>
    <row r="403" spans="1:6" x14ac:dyDescent="0.25">
      <c r="A403" t="s">
        <v>46</v>
      </c>
      <c r="B403">
        <v>2013</v>
      </c>
      <c r="C403" t="s">
        <v>82</v>
      </c>
      <c r="D403" t="s">
        <v>39</v>
      </c>
      <c r="E403" t="s">
        <v>2005</v>
      </c>
      <c r="F403">
        <v>68</v>
      </c>
    </row>
    <row r="404" spans="1:6" x14ac:dyDescent="0.25">
      <c r="A404" t="s">
        <v>46</v>
      </c>
      <c r="B404">
        <v>2013</v>
      </c>
      <c r="C404" t="s">
        <v>82</v>
      </c>
      <c r="D404" t="s">
        <v>103</v>
      </c>
      <c r="E404" t="s">
        <v>2006</v>
      </c>
      <c r="F404">
        <v>1181</v>
      </c>
    </row>
    <row r="405" spans="1:6" x14ac:dyDescent="0.25">
      <c r="A405" t="s">
        <v>46</v>
      </c>
      <c r="B405">
        <v>2013</v>
      </c>
      <c r="C405" t="s">
        <v>81</v>
      </c>
      <c r="D405" t="s">
        <v>38</v>
      </c>
      <c r="E405" t="s">
        <v>2007</v>
      </c>
      <c r="F405">
        <v>2</v>
      </c>
    </row>
    <row r="406" spans="1:6" x14ac:dyDescent="0.25">
      <c r="A406" t="s">
        <v>46</v>
      </c>
      <c r="B406">
        <v>2013</v>
      </c>
      <c r="C406" t="s">
        <v>81</v>
      </c>
      <c r="D406" t="s">
        <v>40</v>
      </c>
      <c r="E406" t="s">
        <v>2008</v>
      </c>
      <c r="F406">
        <v>4</v>
      </c>
    </row>
    <row r="407" spans="1:6" x14ac:dyDescent="0.25">
      <c r="A407" t="s">
        <v>46</v>
      </c>
      <c r="B407">
        <v>2013</v>
      </c>
      <c r="C407" t="s">
        <v>81</v>
      </c>
      <c r="D407" t="s">
        <v>102</v>
      </c>
      <c r="E407" t="s">
        <v>2009</v>
      </c>
      <c r="F407">
        <v>13</v>
      </c>
    </row>
    <row r="408" spans="1:6" x14ac:dyDescent="0.25">
      <c r="A408" t="s">
        <v>46</v>
      </c>
      <c r="B408">
        <v>2013</v>
      </c>
      <c r="C408" t="s">
        <v>81</v>
      </c>
      <c r="D408" t="s">
        <v>107</v>
      </c>
      <c r="E408" t="s">
        <v>2010</v>
      </c>
      <c r="F408">
        <v>20</v>
      </c>
    </row>
    <row r="409" spans="1:6" x14ac:dyDescent="0.25">
      <c r="A409" t="s">
        <v>46</v>
      </c>
      <c r="B409">
        <v>2013</v>
      </c>
      <c r="C409" t="s">
        <v>81</v>
      </c>
      <c r="D409" t="s">
        <v>39</v>
      </c>
      <c r="E409" t="s">
        <v>2011</v>
      </c>
      <c r="F409">
        <v>14</v>
      </c>
    </row>
    <row r="410" spans="1:6" x14ac:dyDescent="0.25">
      <c r="A410" t="s">
        <v>46</v>
      </c>
      <c r="B410">
        <v>2013</v>
      </c>
      <c r="C410" t="s">
        <v>81</v>
      </c>
      <c r="D410" t="s">
        <v>103</v>
      </c>
      <c r="E410" t="s">
        <v>2012</v>
      </c>
      <c r="F410">
        <v>138</v>
      </c>
    </row>
    <row r="411" spans="1:6" x14ac:dyDescent="0.25">
      <c r="A411" t="s">
        <v>46</v>
      </c>
      <c r="B411">
        <v>2014</v>
      </c>
      <c r="C411" t="s">
        <v>82</v>
      </c>
      <c r="D411" t="s">
        <v>38</v>
      </c>
      <c r="E411" t="s">
        <v>2013</v>
      </c>
      <c r="F411">
        <v>24</v>
      </c>
    </row>
    <row r="412" spans="1:6" x14ac:dyDescent="0.25">
      <c r="A412" t="s">
        <v>46</v>
      </c>
      <c r="B412">
        <v>2014</v>
      </c>
      <c r="C412" t="s">
        <v>82</v>
      </c>
      <c r="D412" t="s">
        <v>40</v>
      </c>
      <c r="E412" t="s">
        <v>2014</v>
      </c>
      <c r="F412">
        <v>63</v>
      </c>
    </row>
    <row r="413" spans="1:6" x14ac:dyDescent="0.25">
      <c r="A413" t="s">
        <v>46</v>
      </c>
      <c r="B413">
        <v>2014</v>
      </c>
      <c r="C413" t="s">
        <v>82</v>
      </c>
      <c r="D413" t="s">
        <v>102</v>
      </c>
      <c r="E413" t="s">
        <v>2015</v>
      </c>
      <c r="F413">
        <v>146</v>
      </c>
    </row>
    <row r="414" spans="1:6" x14ac:dyDescent="0.25">
      <c r="A414" t="s">
        <v>46</v>
      </c>
      <c r="B414">
        <v>2014</v>
      </c>
      <c r="C414" t="s">
        <v>82</v>
      </c>
      <c r="D414" t="s">
        <v>107</v>
      </c>
      <c r="E414" t="s">
        <v>2016</v>
      </c>
      <c r="F414">
        <v>103</v>
      </c>
    </row>
    <row r="415" spans="1:6" x14ac:dyDescent="0.25">
      <c r="A415" t="s">
        <v>46</v>
      </c>
      <c r="B415">
        <v>2014</v>
      </c>
      <c r="C415" t="s">
        <v>82</v>
      </c>
      <c r="D415" t="s">
        <v>39</v>
      </c>
      <c r="E415" t="s">
        <v>2017</v>
      </c>
      <c r="F415">
        <v>43</v>
      </c>
    </row>
    <row r="416" spans="1:6" x14ac:dyDescent="0.25">
      <c r="A416" t="s">
        <v>46</v>
      </c>
      <c r="B416">
        <v>2014</v>
      </c>
      <c r="C416" t="s">
        <v>82</v>
      </c>
      <c r="D416" t="s">
        <v>103</v>
      </c>
      <c r="E416" t="s">
        <v>2018</v>
      </c>
      <c r="F416">
        <v>1189</v>
      </c>
    </row>
    <row r="417" spans="1:6" x14ac:dyDescent="0.25">
      <c r="A417" t="s">
        <v>46</v>
      </c>
      <c r="B417">
        <v>2014</v>
      </c>
      <c r="C417" t="s">
        <v>81</v>
      </c>
      <c r="D417" t="s">
        <v>38</v>
      </c>
      <c r="E417" t="s">
        <v>2019</v>
      </c>
      <c r="F417">
        <v>1</v>
      </c>
    </row>
    <row r="418" spans="1:6" x14ac:dyDescent="0.25">
      <c r="A418" t="s">
        <v>46</v>
      </c>
      <c r="B418">
        <v>2014</v>
      </c>
      <c r="C418" t="s">
        <v>81</v>
      </c>
      <c r="D418" t="s">
        <v>40</v>
      </c>
      <c r="E418" t="s">
        <v>2020</v>
      </c>
      <c r="F418">
        <v>10</v>
      </c>
    </row>
    <row r="419" spans="1:6" x14ac:dyDescent="0.25">
      <c r="A419" t="s">
        <v>46</v>
      </c>
      <c r="B419">
        <v>2014</v>
      </c>
      <c r="C419" t="s">
        <v>81</v>
      </c>
      <c r="D419" t="s">
        <v>102</v>
      </c>
      <c r="E419" t="s">
        <v>2021</v>
      </c>
      <c r="F419">
        <v>25</v>
      </c>
    </row>
    <row r="420" spans="1:6" x14ac:dyDescent="0.25">
      <c r="A420" t="s">
        <v>46</v>
      </c>
      <c r="B420">
        <v>2014</v>
      </c>
      <c r="C420" t="s">
        <v>81</v>
      </c>
      <c r="D420" t="s">
        <v>107</v>
      </c>
      <c r="E420" t="s">
        <v>2022</v>
      </c>
      <c r="F420">
        <v>14</v>
      </c>
    </row>
    <row r="421" spans="1:6" x14ac:dyDescent="0.25">
      <c r="A421" t="s">
        <v>46</v>
      </c>
      <c r="B421">
        <v>2014</v>
      </c>
      <c r="C421" t="s">
        <v>81</v>
      </c>
      <c r="D421" t="s">
        <v>39</v>
      </c>
      <c r="E421" t="s">
        <v>2023</v>
      </c>
      <c r="F421">
        <v>7</v>
      </c>
    </row>
    <row r="422" spans="1:6" x14ac:dyDescent="0.25">
      <c r="A422" t="s">
        <v>46</v>
      </c>
      <c r="B422">
        <v>2014</v>
      </c>
      <c r="C422" t="s">
        <v>81</v>
      </c>
      <c r="D422" t="s">
        <v>103</v>
      </c>
      <c r="E422" t="s">
        <v>2024</v>
      </c>
      <c r="F422">
        <v>142</v>
      </c>
    </row>
    <row r="423" spans="1:6" x14ac:dyDescent="0.25">
      <c r="A423" t="s">
        <v>46</v>
      </c>
      <c r="B423">
        <v>2015</v>
      </c>
      <c r="C423" t="s">
        <v>82</v>
      </c>
      <c r="D423" t="s">
        <v>38</v>
      </c>
      <c r="E423" t="s">
        <v>2025</v>
      </c>
      <c r="F423">
        <v>10</v>
      </c>
    </row>
    <row r="424" spans="1:6" x14ac:dyDescent="0.25">
      <c r="A424" t="s">
        <v>46</v>
      </c>
      <c r="B424">
        <v>2015</v>
      </c>
      <c r="C424" t="s">
        <v>82</v>
      </c>
      <c r="D424" t="s">
        <v>40</v>
      </c>
      <c r="E424" t="s">
        <v>2026</v>
      </c>
      <c r="F424">
        <v>52</v>
      </c>
    </row>
    <row r="425" spans="1:6" x14ac:dyDescent="0.25">
      <c r="A425" t="s">
        <v>46</v>
      </c>
      <c r="B425">
        <v>2015</v>
      </c>
      <c r="C425" t="s">
        <v>82</v>
      </c>
      <c r="D425" t="s">
        <v>102</v>
      </c>
      <c r="E425" t="s">
        <v>2027</v>
      </c>
      <c r="F425">
        <v>166</v>
      </c>
    </row>
    <row r="426" spans="1:6" x14ac:dyDescent="0.25">
      <c r="A426" t="s">
        <v>46</v>
      </c>
      <c r="B426">
        <v>2015</v>
      </c>
      <c r="C426" t="s">
        <v>82</v>
      </c>
      <c r="D426" t="s">
        <v>107</v>
      </c>
      <c r="E426" t="s">
        <v>2028</v>
      </c>
      <c r="F426">
        <v>95</v>
      </c>
    </row>
    <row r="427" spans="1:6" x14ac:dyDescent="0.25">
      <c r="A427" t="s">
        <v>46</v>
      </c>
      <c r="B427">
        <v>2015</v>
      </c>
      <c r="C427" t="s">
        <v>82</v>
      </c>
      <c r="D427" t="s">
        <v>39</v>
      </c>
      <c r="E427" t="s">
        <v>2029</v>
      </c>
      <c r="F427">
        <v>43</v>
      </c>
    </row>
    <row r="428" spans="1:6" x14ac:dyDescent="0.25">
      <c r="A428" t="s">
        <v>46</v>
      </c>
      <c r="B428">
        <v>2015</v>
      </c>
      <c r="C428" t="s">
        <v>82</v>
      </c>
      <c r="D428" t="s">
        <v>103</v>
      </c>
      <c r="E428" t="s">
        <v>2030</v>
      </c>
      <c r="F428">
        <v>1193</v>
      </c>
    </row>
    <row r="429" spans="1:6" x14ac:dyDescent="0.25">
      <c r="A429" t="s">
        <v>46</v>
      </c>
      <c r="B429">
        <v>2015</v>
      </c>
      <c r="C429" t="s">
        <v>81</v>
      </c>
      <c r="D429" t="s">
        <v>38</v>
      </c>
      <c r="E429" t="s">
        <v>2031</v>
      </c>
      <c r="F429">
        <v>2</v>
      </c>
    </row>
    <row r="430" spans="1:6" x14ac:dyDescent="0.25">
      <c r="A430" t="s">
        <v>46</v>
      </c>
      <c r="B430">
        <v>2015</v>
      </c>
      <c r="C430" t="s">
        <v>81</v>
      </c>
      <c r="D430" t="s">
        <v>40</v>
      </c>
      <c r="E430" t="s">
        <v>2032</v>
      </c>
      <c r="F430">
        <v>6</v>
      </c>
    </row>
    <row r="431" spans="1:6" x14ac:dyDescent="0.25">
      <c r="A431" t="s">
        <v>46</v>
      </c>
      <c r="B431">
        <v>2015</v>
      </c>
      <c r="C431" t="s">
        <v>81</v>
      </c>
      <c r="D431" t="s">
        <v>102</v>
      </c>
      <c r="E431" t="s">
        <v>2033</v>
      </c>
      <c r="F431">
        <v>22</v>
      </c>
    </row>
    <row r="432" spans="1:6" x14ac:dyDescent="0.25">
      <c r="A432" t="s">
        <v>46</v>
      </c>
      <c r="B432">
        <v>2015</v>
      </c>
      <c r="C432" t="s">
        <v>81</v>
      </c>
      <c r="D432" t="s">
        <v>107</v>
      </c>
      <c r="E432" t="s">
        <v>2034</v>
      </c>
      <c r="F432">
        <v>14</v>
      </c>
    </row>
    <row r="433" spans="1:6" x14ac:dyDescent="0.25">
      <c r="A433" t="s">
        <v>46</v>
      </c>
      <c r="B433">
        <v>2015</v>
      </c>
      <c r="C433" t="s">
        <v>81</v>
      </c>
      <c r="D433" t="s">
        <v>39</v>
      </c>
      <c r="E433" t="s">
        <v>2035</v>
      </c>
      <c r="F433">
        <v>11</v>
      </c>
    </row>
    <row r="434" spans="1:6" x14ac:dyDescent="0.25">
      <c r="A434" t="s">
        <v>46</v>
      </c>
      <c r="B434">
        <v>2015</v>
      </c>
      <c r="C434" t="s">
        <v>81</v>
      </c>
      <c r="D434" t="s">
        <v>103</v>
      </c>
      <c r="E434" t="s">
        <v>2036</v>
      </c>
      <c r="F434">
        <v>151</v>
      </c>
    </row>
    <row r="435" spans="1:6" x14ac:dyDescent="0.25">
      <c r="A435" t="s">
        <v>51</v>
      </c>
      <c r="B435">
        <v>2010</v>
      </c>
      <c r="C435" t="s">
        <v>82</v>
      </c>
      <c r="D435" t="s">
        <v>38</v>
      </c>
      <c r="E435" t="s">
        <v>2037</v>
      </c>
      <c r="F435">
        <v>9</v>
      </c>
    </row>
    <row r="436" spans="1:6" x14ac:dyDescent="0.25">
      <c r="A436" t="s">
        <v>51</v>
      </c>
      <c r="B436">
        <v>2010</v>
      </c>
      <c r="C436" t="s">
        <v>82</v>
      </c>
      <c r="D436" t="s">
        <v>40</v>
      </c>
      <c r="E436" t="s">
        <v>2038</v>
      </c>
      <c r="F436">
        <v>7</v>
      </c>
    </row>
    <row r="437" spans="1:6" x14ac:dyDescent="0.25">
      <c r="A437" t="s">
        <v>51</v>
      </c>
      <c r="B437">
        <v>2010</v>
      </c>
      <c r="C437" t="s">
        <v>82</v>
      </c>
      <c r="D437" t="s">
        <v>102</v>
      </c>
      <c r="E437" t="s">
        <v>2039</v>
      </c>
      <c r="F437">
        <v>27</v>
      </c>
    </row>
    <row r="438" spans="1:6" x14ac:dyDescent="0.25">
      <c r="A438" t="s">
        <v>51</v>
      </c>
      <c r="B438">
        <v>2010</v>
      </c>
      <c r="C438" t="s">
        <v>82</v>
      </c>
      <c r="D438" t="s">
        <v>107</v>
      </c>
      <c r="E438" t="s">
        <v>2040</v>
      </c>
      <c r="F438">
        <v>36</v>
      </c>
    </row>
    <row r="439" spans="1:6" x14ac:dyDescent="0.25">
      <c r="A439" t="s">
        <v>51</v>
      </c>
      <c r="B439">
        <v>2010</v>
      </c>
      <c r="C439" t="s">
        <v>82</v>
      </c>
      <c r="D439" t="s">
        <v>39</v>
      </c>
      <c r="E439" t="s">
        <v>2041</v>
      </c>
      <c r="F439">
        <v>47</v>
      </c>
    </row>
    <row r="440" spans="1:6" x14ac:dyDescent="0.25">
      <c r="A440" t="s">
        <v>51</v>
      </c>
      <c r="B440">
        <v>2010</v>
      </c>
      <c r="C440" t="s">
        <v>82</v>
      </c>
      <c r="D440" t="s">
        <v>103</v>
      </c>
      <c r="E440" t="s">
        <v>2042</v>
      </c>
      <c r="F440">
        <v>349</v>
      </c>
    </row>
    <row r="441" spans="1:6" x14ac:dyDescent="0.25">
      <c r="A441" t="s">
        <v>51</v>
      </c>
      <c r="B441">
        <v>2010</v>
      </c>
      <c r="C441" t="s">
        <v>81</v>
      </c>
      <c r="D441" t="s">
        <v>38</v>
      </c>
      <c r="E441" t="s">
        <v>2043</v>
      </c>
      <c r="F441">
        <v>6</v>
      </c>
    </row>
    <row r="442" spans="1:6" x14ac:dyDescent="0.25">
      <c r="A442" t="s">
        <v>51</v>
      </c>
      <c r="B442">
        <v>2010</v>
      </c>
      <c r="C442" t="s">
        <v>81</v>
      </c>
      <c r="D442" t="s">
        <v>40</v>
      </c>
      <c r="E442" t="s">
        <v>2044</v>
      </c>
      <c r="F442">
        <v>6</v>
      </c>
    </row>
    <row r="443" spans="1:6" x14ac:dyDescent="0.25">
      <c r="A443" t="s">
        <v>51</v>
      </c>
      <c r="B443">
        <v>2010</v>
      </c>
      <c r="C443" t="s">
        <v>81</v>
      </c>
      <c r="D443" t="s">
        <v>102</v>
      </c>
      <c r="E443" t="s">
        <v>2045</v>
      </c>
      <c r="F443">
        <v>29</v>
      </c>
    </row>
    <row r="444" spans="1:6" x14ac:dyDescent="0.25">
      <c r="A444" t="s">
        <v>51</v>
      </c>
      <c r="B444">
        <v>2010</v>
      </c>
      <c r="C444" t="s">
        <v>81</v>
      </c>
      <c r="D444" t="s">
        <v>107</v>
      </c>
      <c r="E444" t="s">
        <v>2046</v>
      </c>
      <c r="F444">
        <v>24</v>
      </c>
    </row>
    <row r="445" spans="1:6" x14ac:dyDescent="0.25">
      <c r="A445" t="s">
        <v>51</v>
      </c>
      <c r="B445">
        <v>2010</v>
      </c>
      <c r="C445" t="s">
        <v>81</v>
      </c>
      <c r="D445" t="s">
        <v>39</v>
      </c>
      <c r="E445" t="s">
        <v>2047</v>
      </c>
      <c r="F445">
        <v>28</v>
      </c>
    </row>
    <row r="446" spans="1:6" x14ac:dyDescent="0.25">
      <c r="A446" t="s">
        <v>51</v>
      </c>
      <c r="B446">
        <v>2010</v>
      </c>
      <c r="C446" t="s">
        <v>81</v>
      </c>
      <c r="D446" t="s">
        <v>103</v>
      </c>
      <c r="E446" t="s">
        <v>2048</v>
      </c>
      <c r="F446">
        <v>286</v>
      </c>
    </row>
    <row r="447" spans="1:6" x14ac:dyDescent="0.25">
      <c r="A447" t="s">
        <v>51</v>
      </c>
      <c r="B447">
        <v>2011</v>
      </c>
      <c r="C447" t="s">
        <v>82</v>
      </c>
      <c r="D447" t="s">
        <v>38</v>
      </c>
      <c r="E447" t="s">
        <v>2049</v>
      </c>
      <c r="F447">
        <v>6</v>
      </c>
    </row>
    <row r="448" spans="1:6" x14ac:dyDescent="0.25">
      <c r="A448" t="s">
        <v>51</v>
      </c>
      <c r="B448">
        <v>2011</v>
      </c>
      <c r="C448" t="s">
        <v>82</v>
      </c>
      <c r="D448" t="s">
        <v>40</v>
      </c>
      <c r="E448" t="s">
        <v>2050</v>
      </c>
      <c r="F448">
        <v>3</v>
      </c>
    </row>
    <row r="449" spans="1:6" x14ac:dyDescent="0.25">
      <c r="A449" t="s">
        <v>51</v>
      </c>
      <c r="B449">
        <v>2011</v>
      </c>
      <c r="C449" t="s">
        <v>82</v>
      </c>
      <c r="D449" t="s">
        <v>102</v>
      </c>
      <c r="E449" t="s">
        <v>2051</v>
      </c>
      <c r="F449">
        <v>49</v>
      </c>
    </row>
    <row r="450" spans="1:6" x14ac:dyDescent="0.25">
      <c r="A450" t="s">
        <v>51</v>
      </c>
      <c r="B450">
        <v>2011</v>
      </c>
      <c r="C450" t="s">
        <v>82</v>
      </c>
      <c r="D450" t="s">
        <v>107</v>
      </c>
      <c r="E450" t="s">
        <v>2052</v>
      </c>
      <c r="F450">
        <v>26</v>
      </c>
    </row>
    <row r="451" spans="1:6" x14ac:dyDescent="0.25">
      <c r="A451" t="s">
        <v>51</v>
      </c>
      <c r="B451">
        <v>2011</v>
      </c>
      <c r="C451" t="s">
        <v>82</v>
      </c>
      <c r="D451" t="s">
        <v>39</v>
      </c>
      <c r="E451" t="s">
        <v>2053</v>
      </c>
      <c r="F451">
        <v>50</v>
      </c>
    </row>
    <row r="452" spans="1:6" x14ac:dyDescent="0.25">
      <c r="A452" t="s">
        <v>51</v>
      </c>
      <c r="B452">
        <v>2011</v>
      </c>
      <c r="C452" t="s">
        <v>82</v>
      </c>
      <c r="D452" t="s">
        <v>103</v>
      </c>
      <c r="E452" t="s">
        <v>2054</v>
      </c>
      <c r="F452">
        <v>352</v>
      </c>
    </row>
    <row r="453" spans="1:6" x14ac:dyDescent="0.25">
      <c r="A453" t="s">
        <v>51</v>
      </c>
      <c r="B453">
        <v>2011</v>
      </c>
      <c r="C453" t="s">
        <v>81</v>
      </c>
      <c r="D453" t="s">
        <v>38</v>
      </c>
      <c r="E453" t="s">
        <v>2055</v>
      </c>
      <c r="F453">
        <v>4</v>
      </c>
    </row>
    <row r="454" spans="1:6" x14ac:dyDescent="0.25">
      <c r="A454" t="s">
        <v>51</v>
      </c>
      <c r="B454">
        <v>2011</v>
      </c>
      <c r="C454" t="s">
        <v>81</v>
      </c>
      <c r="D454" t="s">
        <v>40</v>
      </c>
      <c r="E454" t="s">
        <v>2056</v>
      </c>
      <c r="F454">
        <v>6</v>
      </c>
    </row>
    <row r="455" spans="1:6" x14ac:dyDescent="0.25">
      <c r="A455" t="s">
        <v>51</v>
      </c>
      <c r="B455">
        <v>2011</v>
      </c>
      <c r="C455" t="s">
        <v>81</v>
      </c>
      <c r="D455" t="s">
        <v>102</v>
      </c>
      <c r="E455" t="s">
        <v>2057</v>
      </c>
      <c r="F455">
        <v>29</v>
      </c>
    </row>
    <row r="456" spans="1:6" x14ac:dyDescent="0.25">
      <c r="A456" t="s">
        <v>51</v>
      </c>
      <c r="B456">
        <v>2011</v>
      </c>
      <c r="C456" t="s">
        <v>81</v>
      </c>
      <c r="D456" t="s">
        <v>107</v>
      </c>
      <c r="E456" t="s">
        <v>2058</v>
      </c>
      <c r="F456">
        <v>32</v>
      </c>
    </row>
    <row r="457" spans="1:6" x14ac:dyDescent="0.25">
      <c r="A457" t="s">
        <v>51</v>
      </c>
      <c r="B457">
        <v>2011</v>
      </c>
      <c r="C457" t="s">
        <v>81</v>
      </c>
      <c r="D457" t="s">
        <v>39</v>
      </c>
      <c r="E457" t="s">
        <v>2059</v>
      </c>
      <c r="F457">
        <v>49</v>
      </c>
    </row>
    <row r="458" spans="1:6" x14ac:dyDescent="0.25">
      <c r="A458" t="s">
        <v>51</v>
      </c>
      <c r="B458">
        <v>2011</v>
      </c>
      <c r="C458" t="s">
        <v>81</v>
      </c>
      <c r="D458" t="s">
        <v>103</v>
      </c>
      <c r="E458" t="s">
        <v>2060</v>
      </c>
      <c r="F458">
        <v>282</v>
      </c>
    </row>
    <row r="459" spans="1:6" x14ac:dyDescent="0.25">
      <c r="A459" t="s">
        <v>51</v>
      </c>
      <c r="B459">
        <v>2012</v>
      </c>
      <c r="C459" t="s">
        <v>82</v>
      </c>
      <c r="D459" t="s">
        <v>38</v>
      </c>
      <c r="E459" t="s">
        <v>2061</v>
      </c>
      <c r="F459">
        <v>14</v>
      </c>
    </row>
    <row r="460" spans="1:6" x14ac:dyDescent="0.25">
      <c r="A460" t="s">
        <v>51</v>
      </c>
      <c r="B460">
        <v>2012</v>
      </c>
      <c r="C460" t="s">
        <v>82</v>
      </c>
      <c r="D460" t="s">
        <v>40</v>
      </c>
      <c r="E460" t="s">
        <v>2062</v>
      </c>
      <c r="F460">
        <v>5</v>
      </c>
    </row>
    <row r="461" spans="1:6" x14ac:dyDescent="0.25">
      <c r="A461" t="s">
        <v>51</v>
      </c>
      <c r="B461">
        <v>2012</v>
      </c>
      <c r="C461" t="s">
        <v>82</v>
      </c>
      <c r="D461" t="s">
        <v>102</v>
      </c>
      <c r="E461" t="s">
        <v>2063</v>
      </c>
      <c r="F461">
        <v>36</v>
      </c>
    </row>
    <row r="462" spans="1:6" x14ac:dyDescent="0.25">
      <c r="A462" t="s">
        <v>51</v>
      </c>
      <c r="B462">
        <v>2012</v>
      </c>
      <c r="C462" t="s">
        <v>82</v>
      </c>
      <c r="D462" t="s">
        <v>107</v>
      </c>
      <c r="E462" t="s">
        <v>2064</v>
      </c>
      <c r="F462">
        <v>39</v>
      </c>
    </row>
    <row r="463" spans="1:6" x14ac:dyDescent="0.25">
      <c r="A463" t="s">
        <v>51</v>
      </c>
      <c r="B463">
        <v>2012</v>
      </c>
      <c r="C463" t="s">
        <v>82</v>
      </c>
      <c r="D463" t="s">
        <v>39</v>
      </c>
      <c r="E463" t="s">
        <v>2065</v>
      </c>
      <c r="F463">
        <v>42</v>
      </c>
    </row>
    <row r="464" spans="1:6" x14ac:dyDescent="0.25">
      <c r="A464" t="s">
        <v>51</v>
      </c>
      <c r="B464">
        <v>2012</v>
      </c>
      <c r="C464" t="s">
        <v>82</v>
      </c>
      <c r="D464" t="s">
        <v>103</v>
      </c>
      <c r="E464" t="s">
        <v>2066</v>
      </c>
      <c r="F464">
        <v>339</v>
      </c>
    </row>
    <row r="465" spans="1:6" x14ac:dyDescent="0.25">
      <c r="A465" t="s">
        <v>51</v>
      </c>
      <c r="B465">
        <v>2012</v>
      </c>
      <c r="C465" t="s">
        <v>81</v>
      </c>
      <c r="D465" t="s">
        <v>38</v>
      </c>
      <c r="E465" t="s">
        <v>2067</v>
      </c>
      <c r="F465">
        <v>11</v>
      </c>
    </row>
    <row r="466" spans="1:6" x14ac:dyDescent="0.25">
      <c r="A466" t="s">
        <v>51</v>
      </c>
      <c r="B466">
        <v>2012</v>
      </c>
      <c r="C466" t="s">
        <v>81</v>
      </c>
      <c r="D466" t="s">
        <v>40</v>
      </c>
      <c r="E466" t="s">
        <v>2068</v>
      </c>
      <c r="F466">
        <v>6</v>
      </c>
    </row>
    <row r="467" spans="1:6" x14ac:dyDescent="0.25">
      <c r="A467" t="s">
        <v>51</v>
      </c>
      <c r="B467">
        <v>2012</v>
      </c>
      <c r="C467" t="s">
        <v>81</v>
      </c>
      <c r="D467" t="s">
        <v>102</v>
      </c>
      <c r="E467" t="s">
        <v>2069</v>
      </c>
      <c r="F467">
        <v>36</v>
      </c>
    </row>
    <row r="468" spans="1:6" x14ac:dyDescent="0.25">
      <c r="A468" t="s">
        <v>51</v>
      </c>
      <c r="B468">
        <v>2012</v>
      </c>
      <c r="C468" t="s">
        <v>81</v>
      </c>
      <c r="D468" t="s">
        <v>107</v>
      </c>
      <c r="E468" t="s">
        <v>2070</v>
      </c>
      <c r="F468">
        <v>33</v>
      </c>
    </row>
    <row r="469" spans="1:6" x14ac:dyDescent="0.25">
      <c r="A469" t="s">
        <v>51</v>
      </c>
      <c r="B469">
        <v>2012</v>
      </c>
      <c r="C469" t="s">
        <v>81</v>
      </c>
      <c r="D469" t="s">
        <v>39</v>
      </c>
      <c r="E469" t="s">
        <v>2071</v>
      </c>
      <c r="F469">
        <v>49</v>
      </c>
    </row>
    <row r="470" spans="1:6" x14ac:dyDescent="0.25">
      <c r="A470" t="s">
        <v>51</v>
      </c>
      <c r="B470">
        <v>2012</v>
      </c>
      <c r="C470" t="s">
        <v>81</v>
      </c>
      <c r="D470" t="s">
        <v>103</v>
      </c>
      <c r="E470" t="s">
        <v>2072</v>
      </c>
      <c r="F470">
        <v>254</v>
      </c>
    </row>
    <row r="471" spans="1:6" x14ac:dyDescent="0.25">
      <c r="A471" t="s">
        <v>51</v>
      </c>
      <c r="B471">
        <v>2013</v>
      </c>
      <c r="C471" t="s">
        <v>82</v>
      </c>
      <c r="D471" t="s">
        <v>38</v>
      </c>
      <c r="E471" t="s">
        <v>2073</v>
      </c>
      <c r="F471">
        <v>20</v>
      </c>
    </row>
    <row r="472" spans="1:6" x14ac:dyDescent="0.25">
      <c r="A472" t="s">
        <v>51</v>
      </c>
      <c r="B472">
        <v>2013</v>
      </c>
      <c r="C472" t="s">
        <v>82</v>
      </c>
      <c r="D472" t="s">
        <v>40</v>
      </c>
      <c r="E472" t="s">
        <v>2074</v>
      </c>
      <c r="F472">
        <v>7</v>
      </c>
    </row>
    <row r="473" spans="1:6" x14ac:dyDescent="0.25">
      <c r="A473" t="s">
        <v>51</v>
      </c>
      <c r="B473">
        <v>2013</v>
      </c>
      <c r="C473" t="s">
        <v>82</v>
      </c>
      <c r="D473" t="s">
        <v>102</v>
      </c>
      <c r="E473" t="s">
        <v>2075</v>
      </c>
      <c r="F473">
        <v>43</v>
      </c>
    </row>
    <row r="474" spans="1:6" x14ac:dyDescent="0.25">
      <c r="A474" t="s">
        <v>51</v>
      </c>
      <c r="B474">
        <v>2013</v>
      </c>
      <c r="C474" t="s">
        <v>82</v>
      </c>
      <c r="D474" t="s">
        <v>107</v>
      </c>
      <c r="E474" t="s">
        <v>2076</v>
      </c>
      <c r="F474">
        <v>42</v>
      </c>
    </row>
    <row r="475" spans="1:6" x14ac:dyDescent="0.25">
      <c r="A475" t="s">
        <v>51</v>
      </c>
      <c r="B475">
        <v>2013</v>
      </c>
      <c r="C475" t="s">
        <v>82</v>
      </c>
      <c r="D475" t="s">
        <v>39</v>
      </c>
      <c r="E475" t="s">
        <v>2077</v>
      </c>
      <c r="F475">
        <v>44</v>
      </c>
    </row>
    <row r="476" spans="1:6" x14ac:dyDescent="0.25">
      <c r="A476" t="s">
        <v>51</v>
      </c>
      <c r="B476">
        <v>2013</v>
      </c>
      <c r="C476" t="s">
        <v>82</v>
      </c>
      <c r="D476" t="s">
        <v>103</v>
      </c>
      <c r="E476" t="s">
        <v>2078</v>
      </c>
      <c r="F476">
        <v>318</v>
      </c>
    </row>
    <row r="477" spans="1:6" x14ac:dyDescent="0.25">
      <c r="A477" t="s">
        <v>51</v>
      </c>
      <c r="B477">
        <v>2013</v>
      </c>
      <c r="C477" t="s">
        <v>81</v>
      </c>
      <c r="D477" t="s">
        <v>38</v>
      </c>
      <c r="E477" t="s">
        <v>2079</v>
      </c>
      <c r="F477">
        <v>1</v>
      </c>
    </row>
    <row r="478" spans="1:6" x14ac:dyDescent="0.25">
      <c r="A478" t="s">
        <v>51</v>
      </c>
      <c r="B478">
        <v>2013</v>
      </c>
      <c r="C478" t="s">
        <v>81</v>
      </c>
      <c r="D478" t="s">
        <v>40</v>
      </c>
      <c r="E478" t="s">
        <v>2080</v>
      </c>
      <c r="F478">
        <v>7</v>
      </c>
    </row>
    <row r="479" spans="1:6" x14ac:dyDescent="0.25">
      <c r="A479" t="s">
        <v>51</v>
      </c>
      <c r="B479">
        <v>2013</v>
      </c>
      <c r="C479" t="s">
        <v>81</v>
      </c>
      <c r="D479" t="s">
        <v>102</v>
      </c>
      <c r="E479" t="s">
        <v>2081</v>
      </c>
      <c r="F479">
        <v>35</v>
      </c>
    </row>
    <row r="480" spans="1:6" x14ac:dyDescent="0.25">
      <c r="A480" t="s">
        <v>51</v>
      </c>
      <c r="B480">
        <v>2013</v>
      </c>
      <c r="C480" t="s">
        <v>81</v>
      </c>
      <c r="D480" t="s">
        <v>107</v>
      </c>
      <c r="E480" t="s">
        <v>2082</v>
      </c>
      <c r="F480">
        <v>37</v>
      </c>
    </row>
    <row r="481" spans="1:6" x14ac:dyDescent="0.25">
      <c r="A481" t="s">
        <v>51</v>
      </c>
      <c r="B481">
        <v>2013</v>
      </c>
      <c r="C481" t="s">
        <v>81</v>
      </c>
      <c r="D481" t="s">
        <v>39</v>
      </c>
      <c r="E481" t="s">
        <v>2083</v>
      </c>
      <c r="F481">
        <v>45</v>
      </c>
    </row>
    <row r="482" spans="1:6" x14ac:dyDescent="0.25">
      <c r="A482" t="s">
        <v>51</v>
      </c>
      <c r="B482">
        <v>2013</v>
      </c>
      <c r="C482" t="s">
        <v>81</v>
      </c>
      <c r="D482" t="s">
        <v>103</v>
      </c>
      <c r="E482" t="s">
        <v>2084</v>
      </c>
      <c r="F482">
        <v>247</v>
      </c>
    </row>
    <row r="483" spans="1:6" x14ac:dyDescent="0.25">
      <c r="A483" t="s">
        <v>51</v>
      </c>
      <c r="B483">
        <v>2014</v>
      </c>
      <c r="C483" t="s">
        <v>82</v>
      </c>
      <c r="D483" t="s">
        <v>38</v>
      </c>
      <c r="E483" t="s">
        <v>2085</v>
      </c>
      <c r="F483">
        <v>7</v>
      </c>
    </row>
    <row r="484" spans="1:6" x14ac:dyDescent="0.25">
      <c r="A484" t="s">
        <v>51</v>
      </c>
      <c r="B484">
        <v>2014</v>
      </c>
      <c r="C484" t="s">
        <v>82</v>
      </c>
      <c r="D484" t="s">
        <v>40</v>
      </c>
      <c r="E484" t="s">
        <v>2086</v>
      </c>
      <c r="F484">
        <v>5</v>
      </c>
    </row>
    <row r="485" spans="1:6" x14ac:dyDescent="0.25">
      <c r="A485" t="s">
        <v>51</v>
      </c>
      <c r="B485">
        <v>2014</v>
      </c>
      <c r="C485" t="s">
        <v>82</v>
      </c>
      <c r="D485" t="s">
        <v>102</v>
      </c>
      <c r="E485" t="s">
        <v>2087</v>
      </c>
      <c r="F485">
        <v>55</v>
      </c>
    </row>
    <row r="486" spans="1:6" x14ac:dyDescent="0.25">
      <c r="A486" t="s">
        <v>51</v>
      </c>
      <c r="B486">
        <v>2014</v>
      </c>
      <c r="C486" t="s">
        <v>82</v>
      </c>
      <c r="D486" t="s">
        <v>107</v>
      </c>
      <c r="E486" t="s">
        <v>2088</v>
      </c>
      <c r="F486">
        <v>39</v>
      </c>
    </row>
    <row r="487" spans="1:6" x14ac:dyDescent="0.25">
      <c r="A487" t="s">
        <v>51</v>
      </c>
      <c r="B487">
        <v>2014</v>
      </c>
      <c r="C487" t="s">
        <v>82</v>
      </c>
      <c r="D487" t="s">
        <v>39</v>
      </c>
      <c r="E487" t="s">
        <v>2089</v>
      </c>
      <c r="F487">
        <v>41</v>
      </c>
    </row>
    <row r="488" spans="1:6" x14ac:dyDescent="0.25">
      <c r="A488" t="s">
        <v>51</v>
      </c>
      <c r="B488">
        <v>2014</v>
      </c>
      <c r="C488" t="s">
        <v>82</v>
      </c>
      <c r="D488" t="s">
        <v>103</v>
      </c>
      <c r="E488" t="s">
        <v>2090</v>
      </c>
      <c r="F488">
        <v>316</v>
      </c>
    </row>
    <row r="489" spans="1:6" x14ac:dyDescent="0.25">
      <c r="A489" t="s">
        <v>51</v>
      </c>
      <c r="B489">
        <v>2014</v>
      </c>
      <c r="C489" t="s">
        <v>81</v>
      </c>
      <c r="D489" t="s">
        <v>38</v>
      </c>
      <c r="E489" t="s">
        <v>2091</v>
      </c>
      <c r="F489">
        <v>11</v>
      </c>
    </row>
    <row r="490" spans="1:6" x14ac:dyDescent="0.25">
      <c r="A490" t="s">
        <v>51</v>
      </c>
      <c r="B490">
        <v>2014</v>
      </c>
      <c r="C490" t="s">
        <v>81</v>
      </c>
      <c r="D490" t="s">
        <v>40</v>
      </c>
      <c r="E490" t="s">
        <v>2092</v>
      </c>
      <c r="F490">
        <v>8</v>
      </c>
    </row>
    <row r="491" spans="1:6" x14ac:dyDescent="0.25">
      <c r="A491" t="s">
        <v>51</v>
      </c>
      <c r="B491">
        <v>2014</v>
      </c>
      <c r="C491" t="s">
        <v>81</v>
      </c>
      <c r="D491" t="s">
        <v>102</v>
      </c>
      <c r="E491" t="s">
        <v>2093</v>
      </c>
      <c r="F491">
        <v>32</v>
      </c>
    </row>
    <row r="492" spans="1:6" x14ac:dyDescent="0.25">
      <c r="A492" t="s">
        <v>51</v>
      </c>
      <c r="B492">
        <v>2014</v>
      </c>
      <c r="C492" t="s">
        <v>81</v>
      </c>
      <c r="D492" t="s">
        <v>107</v>
      </c>
      <c r="E492" t="s">
        <v>2094</v>
      </c>
      <c r="F492">
        <v>44</v>
      </c>
    </row>
    <row r="493" spans="1:6" x14ac:dyDescent="0.25">
      <c r="A493" t="s">
        <v>51</v>
      </c>
      <c r="B493">
        <v>2014</v>
      </c>
      <c r="C493" t="s">
        <v>81</v>
      </c>
      <c r="D493" t="s">
        <v>39</v>
      </c>
      <c r="E493" t="s">
        <v>2095</v>
      </c>
      <c r="F493">
        <v>39</v>
      </c>
    </row>
    <row r="494" spans="1:6" x14ac:dyDescent="0.25">
      <c r="A494" t="s">
        <v>51</v>
      </c>
      <c r="B494">
        <v>2014</v>
      </c>
      <c r="C494" t="s">
        <v>81</v>
      </c>
      <c r="D494" t="s">
        <v>103</v>
      </c>
      <c r="E494" t="s">
        <v>2096</v>
      </c>
      <c r="F494">
        <v>262</v>
      </c>
    </row>
    <row r="495" spans="1:6" x14ac:dyDescent="0.25">
      <c r="A495" t="s">
        <v>51</v>
      </c>
      <c r="B495">
        <v>2015</v>
      </c>
      <c r="C495" t="s">
        <v>82</v>
      </c>
      <c r="D495" t="s">
        <v>38</v>
      </c>
      <c r="E495" t="s">
        <v>2097</v>
      </c>
      <c r="F495">
        <v>12</v>
      </c>
    </row>
    <row r="496" spans="1:6" x14ac:dyDescent="0.25">
      <c r="A496" t="s">
        <v>51</v>
      </c>
      <c r="B496">
        <v>2015</v>
      </c>
      <c r="C496" t="s">
        <v>82</v>
      </c>
      <c r="D496" t="s">
        <v>40</v>
      </c>
      <c r="E496" t="s">
        <v>2098</v>
      </c>
      <c r="F496">
        <v>14</v>
      </c>
    </row>
    <row r="497" spans="1:6" x14ac:dyDescent="0.25">
      <c r="A497" t="s">
        <v>51</v>
      </c>
      <c r="B497">
        <v>2015</v>
      </c>
      <c r="C497" t="s">
        <v>82</v>
      </c>
      <c r="D497" t="s">
        <v>102</v>
      </c>
      <c r="E497" t="s">
        <v>2099</v>
      </c>
      <c r="F497">
        <v>43</v>
      </c>
    </row>
    <row r="498" spans="1:6" x14ac:dyDescent="0.25">
      <c r="A498" t="s">
        <v>51</v>
      </c>
      <c r="B498">
        <v>2015</v>
      </c>
      <c r="C498" t="s">
        <v>82</v>
      </c>
      <c r="D498" t="s">
        <v>107</v>
      </c>
      <c r="E498" t="s">
        <v>2100</v>
      </c>
      <c r="F498">
        <v>30</v>
      </c>
    </row>
    <row r="499" spans="1:6" x14ac:dyDescent="0.25">
      <c r="A499" t="s">
        <v>51</v>
      </c>
      <c r="B499">
        <v>2015</v>
      </c>
      <c r="C499" t="s">
        <v>82</v>
      </c>
      <c r="D499" t="s">
        <v>39</v>
      </c>
      <c r="E499" t="s">
        <v>2101</v>
      </c>
      <c r="F499">
        <v>47</v>
      </c>
    </row>
    <row r="500" spans="1:6" x14ac:dyDescent="0.25">
      <c r="A500" t="s">
        <v>51</v>
      </c>
      <c r="B500">
        <v>2015</v>
      </c>
      <c r="C500" t="s">
        <v>82</v>
      </c>
      <c r="D500" t="s">
        <v>103</v>
      </c>
      <c r="E500" t="s">
        <v>2102</v>
      </c>
      <c r="F500">
        <v>304</v>
      </c>
    </row>
    <row r="501" spans="1:6" x14ac:dyDescent="0.25">
      <c r="A501" t="s">
        <v>51</v>
      </c>
      <c r="B501">
        <v>2015</v>
      </c>
      <c r="C501" t="s">
        <v>81</v>
      </c>
      <c r="D501" t="s">
        <v>38</v>
      </c>
      <c r="E501" t="s">
        <v>2103</v>
      </c>
      <c r="F501">
        <v>10</v>
      </c>
    </row>
    <row r="502" spans="1:6" x14ac:dyDescent="0.25">
      <c r="A502" t="s">
        <v>51</v>
      </c>
      <c r="B502">
        <v>2015</v>
      </c>
      <c r="C502" t="s">
        <v>81</v>
      </c>
      <c r="D502" t="s">
        <v>40</v>
      </c>
      <c r="E502" t="s">
        <v>2104</v>
      </c>
      <c r="F502">
        <v>9</v>
      </c>
    </row>
    <row r="503" spans="1:6" x14ac:dyDescent="0.25">
      <c r="A503" t="s">
        <v>51</v>
      </c>
      <c r="B503">
        <v>2015</v>
      </c>
      <c r="C503" t="s">
        <v>81</v>
      </c>
      <c r="D503" t="s">
        <v>102</v>
      </c>
      <c r="E503" t="s">
        <v>2105</v>
      </c>
      <c r="F503">
        <v>30</v>
      </c>
    </row>
    <row r="504" spans="1:6" x14ac:dyDescent="0.25">
      <c r="A504" t="s">
        <v>51</v>
      </c>
      <c r="B504">
        <v>2015</v>
      </c>
      <c r="C504" t="s">
        <v>81</v>
      </c>
      <c r="D504" t="s">
        <v>107</v>
      </c>
      <c r="E504" t="s">
        <v>2106</v>
      </c>
      <c r="F504">
        <v>26</v>
      </c>
    </row>
    <row r="505" spans="1:6" x14ac:dyDescent="0.25">
      <c r="A505" t="s">
        <v>51</v>
      </c>
      <c r="B505">
        <v>2015</v>
      </c>
      <c r="C505" t="s">
        <v>81</v>
      </c>
      <c r="D505" t="s">
        <v>39</v>
      </c>
      <c r="E505" t="s">
        <v>2107</v>
      </c>
      <c r="F505">
        <v>40</v>
      </c>
    </row>
    <row r="506" spans="1:6" x14ac:dyDescent="0.25">
      <c r="A506" t="s">
        <v>51</v>
      </c>
      <c r="B506">
        <v>2015</v>
      </c>
      <c r="C506" t="s">
        <v>81</v>
      </c>
      <c r="D506" t="s">
        <v>103</v>
      </c>
      <c r="E506" t="s">
        <v>2108</v>
      </c>
      <c r="F506">
        <v>269</v>
      </c>
    </row>
    <row r="507" spans="1:6" x14ac:dyDescent="0.25">
      <c r="A507" t="s">
        <v>53</v>
      </c>
      <c r="B507">
        <v>2010</v>
      </c>
      <c r="C507" t="s">
        <v>82</v>
      </c>
      <c r="D507" t="s">
        <v>38</v>
      </c>
      <c r="E507" t="s">
        <v>2109</v>
      </c>
      <c r="F507">
        <v>6</v>
      </c>
    </row>
    <row r="508" spans="1:6" x14ac:dyDescent="0.25">
      <c r="A508" t="s">
        <v>53</v>
      </c>
      <c r="B508">
        <v>2010</v>
      </c>
      <c r="C508" t="s">
        <v>82</v>
      </c>
      <c r="D508" t="s">
        <v>40</v>
      </c>
      <c r="E508" t="s">
        <v>2110</v>
      </c>
      <c r="F508">
        <v>7</v>
      </c>
    </row>
    <row r="509" spans="1:6" x14ac:dyDescent="0.25">
      <c r="A509" t="s">
        <v>53</v>
      </c>
      <c r="B509">
        <v>2010</v>
      </c>
      <c r="C509" t="s">
        <v>82</v>
      </c>
      <c r="D509" t="s">
        <v>102</v>
      </c>
      <c r="E509" t="s">
        <v>2111</v>
      </c>
      <c r="F509">
        <v>29</v>
      </c>
    </row>
    <row r="510" spans="1:6" x14ac:dyDescent="0.25">
      <c r="A510" t="s">
        <v>53</v>
      </c>
      <c r="B510">
        <v>2010</v>
      </c>
      <c r="C510" t="s">
        <v>82</v>
      </c>
      <c r="D510" t="s">
        <v>107</v>
      </c>
      <c r="E510" t="s">
        <v>2112</v>
      </c>
      <c r="F510">
        <v>32</v>
      </c>
    </row>
    <row r="511" spans="1:6" x14ac:dyDescent="0.25">
      <c r="A511" t="s">
        <v>53</v>
      </c>
      <c r="B511">
        <v>2010</v>
      </c>
      <c r="C511" t="s">
        <v>82</v>
      </c>
      <c r="D511" t="s">
        <v>39</v>
      </c>
      <c r="E511" t="s">
        <v>2113</v>
      </c>
      <c r="F511">
        <v>25</v>
      </c>
    </row>
    <row r="512" spans="1:6" x14ac:dyDescent="0.25">
      <c r="A512" t="s">
        <v>53</v>
      </c>
      <c r="B512">
        <v>2010</v>
      </c>
      <c r="C512" t="s">
        <v>82</v>
      </c>
      <c r="D512" t="s">
        <v>103</v>
      </c>
      <c r="E512" t="s">
        <v>2114</v>
      </c>
      <c r="F512">
        <v>366</v>
      </c>
    </row>
    <row r="513" spans="1:6" x14ac:dyDescent="0.25">
      <c r="A513" t="s">
        <v>53</v>
      </c>
      <c r="B513">
        <v>2010</v>
      </c>
      <c r="C513" t="s">
        <v>81</v>
      </c>
      <c r="D513" t="s">
        <v>38</v>
      </c>
      <c r="E513" t="s">
        <v>2115</v>
      </c>
      <c r="F513">
        <v>2</v>
      </c>
    </row>
    <row r="514" spans="1:6" x14ac:dyDescent="0.25">
      <c r="A514" t="s">
        <v>53</v>
      </c>
      <c r="B514">
        <v>2010</v>
      </c>
      <c r="C514" t="s">
        <v>81</v>
      </c>
      <c r="D514" t="s">
        <v>40</v>
      </c>
      <c r="E514" t="s">
        <v>2116</v>
      </c>
      <c r="F514">
        <v>2</v>
      </c>
    </row>
    <row r="515" spans="1:6" x14ac:dyDescent="0.25">
      <c r="A515" t="s">
        <v>53</v>
      </c>
      <c r="B515">
        <v>2010</v>
      </c>
      <c r="C515" t="s">
        <v>81</v>
      </c>
      <c r="D515" t="s">
        <v>102</v>
      </c>
      <c r="E515" t="s">
        <v>2117</v>
      </c>
      <c r="F515">
        <v>8</v>
      </c>
    </row>
    <row r="516" spans="1:6" x14ac:dyDescent="0.25">
      <c r="A516" t="s">
        <v>53</v>
      </c>
      <c r="B516">
        <v>2010</v>
      </c>
      <c r="C516" t="s">
        <v>81</v>
      </c>
      <c r="D516" t="s">
        <v>107</v>
      </c>
      <c r="E516" t="s">
        <v>2118</v>
      </c>
      <c r="F516">
        <v>13</v>
      </c>
    </row>
    <row r="517" spans="1:6" x14ac:dyDescent="0.25">
      <c r="A517" t="s">
        <v>53</v>
      </c>
      <c r="B517">
        <v>2010</v>
      </c>
      <c r="C517" t="s">
        <v>81</v>
      </c>
      <c r="D517" t="s">
        <v>39</v>
      </c>
      <c r="E517" t="s">
        <v>2119</v>
      </c>
      <c r="F517">
        <v>7</v>
      </c>
    </row>
    <row r="518" spans="1:6" x14ac:dyDescent="0.25">
      <c r="A518" t="s">
        <v>53</v>
      </c>
      <c r="B518">
        <v>2010</v>
      </c>
      <c r="C518" t="s">
        <v>81</v>
      </c>
      <c r="D518" t="s">
        <v>103</v>
      </c>
      <c r="E518" t="s">
        <v>2120</v>
      </c>
      <c r="F518">
        <v>65</v>
      </c>
    </row>
    <row r="519" spans="1:6" x14ac:dyDescent="0.25">
      <c r="A519" t="s">
        <v>53</v>
      </c>
      <c r="B519">
        <v>2011</v>
      </c>
      <c r="C519" t="s">
        <v>82</v>
      </c>
      <c r="D519" t="s">
        <v>38</v>
      </c>
      <c r="E519" t="s">
        <v>2121</v>
      </c>
      <c r="F519">
        <v>3</v>
      </c>
    </row>
    <row r="520" spans="1:6" x14ac:dyDescent="0.25">
      <c r="A520" t="s">
        <v>53</v>
      </c>
      <c r="B520">
        <v>2011</v>
      </c>
      <c r="C520" t="s">
        <v>82</v>
      </c>
      <c r="D520" t="s">
        <v>40</v>
      </c>
      <c r="E520" t="s">
        <v>2122</v>
      </c>
      <c r="F520">
        <v>4</v>
      </c>
    </row>
    <row r="521" spans="1:6" x14ac:dyDescent="0.25">
      <c r="A521" t="s">
        <v>53</v>
      </c>
      <c r="B521">
        <v>2011</v>
      </c>
      <c r="C521" t="s">
        <v>82</v>
      </c>
      <c r="D521" t="s">
        <v>102</v>
      </c>
      <c r="E521" t="s">
        <v>2123</v>
      </c>
      <c r="F521">
        <v>57</v>
      </c>
    </row>
    <row r="522" spans="1:6" x14ac:dyDescent="0.25">
      <c r="A522" t="s">
        <v>53</v>
      </c>
      <c r="B522">
        <v>2011</v>
      </c>
      <c r="C522" t="s">
        <v>82</v>
      </c>
      <c r="D522" t="s">
        <v>107</v>
      </c>
      <c r="E522" t="s">
        <v>2124</v>
      </c>
      <c r="F522">
        <v>16</v>
      </c>
    </row>
    <row r="523" spans="1:6" x14ac:dyDescent="0.25">
      <c r="A523" t="s">
        <v>53</v>
      </c>
      <c r="B523">
        <v>2011</v>
      </c>
      <c r="C523" t="s">
        <v>82</v>
      </c>
      <c r="D523" t="s">
        <v>39</v>
      </c>
      <c r="E523" t="s">
        <v>2125</v>
      </c>
      <c r="F523">
        <v>31</v>
      </c>
    </row>
    <row r="524" spans="1:6" x14ac:dyDescent="0.25">
      <c r="A524" t="s">
        <v>53</v>
      </c>
      <c r="B524">
        <v>2011</v>
      </c>
      <c r="C524" t="s">
        <v>82</v>
      </c>
      <c r="D524" t="s">
        <v>103</v>
      </c>
      <c r="E524" t="s">
        <v>2126</v>
      </c>
      <c r="F524">
        <v>340</v>
      </c>
    </row>
    <row r="525" spans="1:6" x14ac:dyDescent="0.25">
      <c r="A525" t="s">
        <v>53</v>
      </c>
      <c r="B525">
        <v>2011</v>
      </c>
      <c r="C525" t="s">
        <v>81</v>
      </c>
      <c r="D525" t="s">
        <v>38</v>
      </c>
      <c r="E525" t="s">
        <v>2127</v>
      </c>
      <c r="F525">
        <v>1</v>
      </c>
    </row>
    <row r="526" spans="1:6" x14ac:dyDescent="0.25">
      <c r="A526" t="s">
        <v>53</v>
      </c>
      <c r="B526">
        <v>2011</v>
      </c>
      <c r="C526" t="s">
        <v>81</v>
      </c>
      <c r="D526" t="s">
        <v>40</v>
      </c>
      <c r="E526" t="s">
        <v>2128</v>
      </c>
      <c r="F526">
        <v>5</v>
      </c>
    </row>
    <row r="527" spans="1:6" x14ac:dyDescent="0.25">
      <c r="A527" t="s">
        <v>53</v>
      </c>
      <c r="B527">
        <v>2011</v>
      </c>
      <c r="C527" t="s">
        <v>81</v>
      </c>
      <c r="D527" t="s">
        <v>102</v>
      </c>
      <c r="E527" t="s">
        <v>2129</v>
      </c>
      <c r="F527">
        <v>10</v>
      </c>
    </row>
    <row r="528" spans="1:6" x14ac:dyDescent="0.25">
      <c r="A528" t="s">
        <v>53</v>
      </c>
      <c r="B528">
        <v>2011</v>
      </c>
      <c r="C528" t="s">
        <v>81</v>
      </c>
      <c r="D528" t="s">
        <v>107</v>
      </c>
      <c r="E528" t="s">
        <v>2130</v>
      </c>
      <c r="F528">
        <v>11</v>
      </c>
    </row>
    <row r="529" spans="1:6" x14ac:dyDescent="0.25">
      <c r="A529" t="s">
        <v>53</v>
      </c>
      <c r="B529">
        <v>2011</v>
      </c>
      <c r="C529" t="s">
        <v>81</v>
      </c>
      <c r="D529" t="s">
        <v>39</v>
      </c>
      <c r="E529" t="s">
        <v>2131</v>
      </c>
      <c r="F529">
        <v>5</v>
      </c>
    </row>
    <row r="530" spans="1:6" x14ac:dyDescent="0.25">
      <c r="A530" t="s">
        <v>53</v>
      </c>
      <c r="B530">
        <v>2011</v>
      </c>
      <c r="C530" t="s">
        <v>81</v>
      </c>
      <c r="D530" t="s">
        <v>103</v>
      </c>
      <c r="E530" t="s">
        <v>2132</v>
      </c>
      <c r="F530">
        <v>63</v>
      </c>
    </row>
    <row r="531" spans="1:6" x14ac:dyDescent="0.25">
      <c r="A531" t="s">
        <v>53</v>
      </c>
      <c r="B531">
        <v>2012</v>
      </c>
      <c r="C531" t="s">
        <v>82</v>
      </c>
      <c r="D531" t="s">
        <v>38</v>
      </c>
      <c r="E531" t="s">
        <v>2133</v>
      </c>
      <c r="F531">
        <v>6</v>
      </c>
    </row>
    <row r="532" spans="1:6" x14ac:dyDescent="0.25">
      <c r="A532" t="s">
        <v>53</v>
      </c>
      <c r="B532">
        <v>2012</v>
      </c>
      <c r="C532" t="s">
        <v>82</v>
      </c>
      <c r="D532" t="s">
        <v>40</v>
      </c>
      <c r="E532" t="s">
        <v>2134</v>
      </c>
      <c r="F532">
        <v>6</v>
      </c>
    </row>
    <row r="533" spans="1:6" x14ac:dyDescent="0.25">
      <c r="A533" t="s">
        <v>53</v>
      </c>
      <c r="B533">
        <v>2012</v>
      </c>
      <c r="C533" t="s">
        <v>82</v>
      </c>
      <c r="D533" t="s">
        <v>102</v>
      </c>
      <c r="E533" t="s">
        <v>2135</v>
      </c>
      <c r="F533">
        <v>37</v>
      </c>
    </row>
    <row r="534" spans="1:6" x14ac:dyDescent="0.25">
      <c r="A534" t="s">
        <v>53</v>
      </c>
      <c r="B534">
        <v>2012</v>
      </c>
      <c r="C534" t="s">
        <v>82</v>
      </c>
      <c r="D534" t="s">
        <v>107</v>
      </c>
      <c r="E534" t="s">
        <v>2136</v>
      </c>
      <c r="F534">
        <v>33</v>
      </c>
    </row>
    <row r="535" spans="1:6" x14ac:dyDescent="0.25">
      <c r="A535" t="s">
        <v>53</v>
      </c>
      <c r="B535">
        <v>2012</v>
      </c>
      <c r="C535" t="s">
        <v>82</v>
      </c>
      <c r="D535" t="s">
        <v>39</v>
      </c>
      <c r="E535" t="s">
        <v>2137</v>
      </c>
      <c r="F535">
        <v>22</v>
      </c>
    </row>
    <row r="536" spans="1:6" x14ac:dyDescent="0.25">
      <c r="A536" t="s">
        <v>53</v>
      </c>
      <c r="B536">
        <v>2012</v>
      </c>
      <c r="C536" t="s">
        <v>82</v>
      </c>
      <c r="D536" t="s">
        <v>103</v>
      </c>
      <c r="E536" t="s">
        <v>2138</v>
      </c>
      <c r="F536">
        <v>329</v>
      </c>
    </row>
    <row r="537" spans="1:6" x14ac:dyDescent="0.25">
      <c r="A537" t="s">
        <v>53</v>
      </c>
      <c r="B537">
        <v>2012</v>
      </c>
      <c r="C537" t="s">
        <v>81</v>
      </c>
      <c r="D537" t="s">
        <v>38</v>
      </c>
      <c r="E537" t="s">
        <v>2139</v>
      </c>
      <c r="F537">
        <v>5</v>
      </c>
    </row>
    <row r="538" spans="1:6" x14ac:dyDescent="0.25">
      <c r="A538" t="s">
        <v>53</v>
      </c>
      <c r="B538">
        <v>2012</v>
      </c>
      <c r="C538" t="s">
        <v>81</v>
      </c>
      <c r="D538" t="s">
        <v>40</v>
      </c>
      <c r="E538" t="s">
        <v>2140</v>
      </c>
      <c r="F538">
        <v>2</v>
      </c>
    </row>
    <row r="539" spans="1:6" x14ac:dyDescent="0.25">
      <c r="A539" t="s">
        <v>53</v>
      </c>
      <c r="B539">
        <v>2012</v>
      </c>
      <c r="C539" t="s">
        <v>81</v>
      </c>
      <c r="D539" t="s">
        <v>102</v>
      </c>
      <c r="E539" t="s">
        <v>2141</v>
      </c>
      <c r="F539">
        <v>8</v>
      </c>
    </row>
    <row r="540" spans="1:6" x14ac:dyDescent="0.25">
      <c r="A540" t="s">
        <v>53</v>
      </c>
      <c r="B540">
        <v>2012</v>
      </c>
      <c r="C540" t="s">
        <v>81</v>
      </c>
      <c r="D540" t="s">
        <v>107</v>
      </c>
      <c r="E540" t="s">
        <v>2142</v>
      </c>
      <c r="F540">
        <v>15</v>
      </c>
    </row>
    <row r="541" spans="1:6" x14ac:dyDescent="0.25">
      <c r="A541" t="s">
        <v>53</v>
      </c>
      <c r="B541">
        <v>2012</v>
      </c>
      <c r="C541" t="s">
        <v>81</v>
      </c>
      <c r="D541" t="s">
        <v>39</v>
      </c>
      <c r="E541" t="s">
        <v>2143</v>
      </c>
      <c r="F541">
        <v>7</v>
      </c>
    </row>
    <row r="542" spans="1:6" x14ac:dyDescent="0.25">
      <c r="A542" t="s">
        <v>53</v>
      </c>
      <c r="B542">
        <v>2012</v>
      </c>
      <c r="C542" t="s">
        <v>81</v>
      </c>
      <c r="D542" t="s">
        <v>103</v>
      </c>
      <c r="E542" t="s">
        <v>2144</v>
      </c>
      <c r="F542">
        <v>67</v>
      </c>
    </row>
    <row r="543" spans="1:6" x14ac:dyDescent="0.25">
      <c r="A543" t="s">
        <v>53</v>
      </c>
      <c r="B543">
        <v>2013</v>
      </c>
      <c r="C543" t="s">
        <v>82</v>
      </c>
      <c r="D543" t="s">
        <v>38</v>
      </c>
      <c r="E543" t="s">
        <v>2145</v>
      </c>
      <c r="F543">
        <v>5</v>
      </c>
    </row>
    <row r="544" spans="1:6" x14ac:dyDescent="0.25">
      <c r="A544" t="s">
        <v>53</v>
      </c>
      <c r="B544">
        <v>2013</v>
      </c>
      <c r="C544" t="s">
        <v>82</v>
      </c>
      <c r="D544" t="s">
        <v>40</v>
      </c>
      <c r="E544" t="s">
        <v>2146</v>
      </c>
      <c r="F544">
        <v>7</v>
      </c>
    </row>
    <row r="545" spans="1:6" x14ac:dyDescent="0.25">
      <c r="A545" t="s">
        <v>53</v>
      </c>
      <c r="B545">
        <v>2013</v>
      </c>
      <c r="C545" t="s">
        <v>82</v>
      </c>
      <c r="D545" t="s">
        <v>102</v>
      </c>
      <c r="E545" t="s">
        <v>2147</v>
      </c>
      <c r="F545">
        <v>33</v>
      </c>
    </row>
    <row r="546" spans="1:6" x14ac:dyDescent="0.25">
      <c r="A546" t="s">
        <v>53</v>
      </c>
      <c r="B546">
        <v>2013</v>
      </c>
      <c r="C546" t="s">
        <v>82</v>
      </c>
      <c r="D546" t="s">
        <v>107</v>
      </c>
      <c r="E546" t="s">
        <v>2148</v>
      </c>
      <c r="F546">
        <v>36</v>
      </c>
    </row>
    <row r="547" spans="1:6" x14ac:dyDescent="0.25">
      <c r="A547" t="s">
        <v>53</v>
      </c>
      <c r="B547">
        <v>2013</v>
      </c>
      <c r="C547" t="s">
        <v>82</v>
      </c>
      <c r="D547" t="s">
        <v>39</v>
      </c>
      <c r="E547" t="s">
        <v>2149</v>
      </c>
      <c r="F547">
        <v>30</v>
      </c>
    </row>
    <row r="548" spans="1:6" x14ac:dyDescent="0.25">
      <c r="A548" t="s">
        <v>53</v>
      </c>
      <c r="B548">
        <v>2013</v>
      </c>
      <c r="C548" t="s">
        <v>82</v>
      </c>
      <c r="D548" t="s">
        <v>103</v>
      </c>
      <c r="E548" t="s">
        <v>2150</v>
      </c>
      <c r="F548">
        <v>313</v>
      </c>
    </row>
    <row r="549" spans="1:6" x14ac:dyDescent="0.25">
      <c r="A549" t="s">
        <v>53</v>
      </c>
      <c r="B549">
        <v>2013</v>
      </c>
      <c r="C549" t="s">
        <v>81</v>
      </c>
      <c r="D549" t="s">
        <v>38</v>
      </c>
      <c r="E549" t="s">
        <v>2151</v>
      </c>
      <c r="F549">
        <v>4</v>
      </c>
    </row>
    <row r="550" spans="1:6" x14ac:dyDescent="0.25">
      <c r="A550" t="s">
        <v>53</v>
      </c>
      <c r="B550">
        <v>2013</v>
      </c>
      <c r="C550" t="s">
        <v>81</v>
      </c>
      <c r="D550" t="s">
        <v>40</v>
      </c>
      <c r="E550" t="s">
        <v>2152</v>
      </c>
      <c r="F550">
        <v>3</v>
      </c>
    </row>
    <row r="551" spans="1:6" x14ac:dyDescent="0.25">
      <c r="A551" t="s">
        <v>53</v>
      </c>
      <c r="B551">
        <v>2013</v>
      </c>
      <c r="C551" t="s">
        <v>81</v>
      </c>
      <c r="D551" t="s">
        <v>102</v>
      </c>
      <c r="E551" t="s">
        <v>2153</v>
      </c>
      <c r="F551">
        <v>12</v>
      </c>
    </row>
    <row r="552" spans="1:6" x14ac:dyDescent="0.25">
      <c r="A552" t="s">
        <v>53</v>
      </c>
      <c r="B552">
        <v>2013</v>
      </c>
      <c r="C552" t="s">
        <v>81</v>
      </c>
      <c r="D552" t="s">
        <v>107</v>
      </c>
      <c r="E552" t="s">
        <v>2154</v>
      </c>
      <c r="F552">
        <v>12</v>
      </c>
    </row>
    <row r="553" spans="1:6" x14ac:dyDescent="0.25">
      <c r="A553" t="s">
        <v>53</v>
      </c>
      <c r="B553">
        <v>2013</v>
      </c>
      <c r="C553" t="s">
        <v>81</v>
      </c>
      <c r="D553" t="s">
        <v>39</v>
      </c>
      <c r="E553" t="s">
        <v>2155</v>
      </c>
      <c r="F553">
        <v>11</v>
      </c>
    </row>
    <row r="554" spans="1:6" x14ac:dyDescent="0.25">
      <c r="A554" t="s">
        <v>53</v>
      </c>
      <c r="B554">
        <v>2013</v>
      </c>
      <c r="C554" t="s">
        <v>81</v>
      </c>
      <c r="D554" t="s">
        <v>103</v>
      </c>
      <c r="E554" t="s">
        <v>2156</v>
      </c>
      <c r="F554">
        <v>70</v>
      </c>
    </row>
    <row r="555" spans="1:6" x14ac:dyDescent="0.25">
      <c r="A555" t="s">
        <v>53</v>
      </c>
      <c r="B555">
        <v>2014</v>
      </c>
      <c r="C555" t="s">
        <v>82</v>
      </c>
      <c r="D555" t="s">
        <v>38</v>
      </c>
      <c r="E555" t="s">
        <v>2157</v>
      </c>
      <c r="F555">
        <v>10</v>
      </c>
    </row>
    <row r="556" spans="1:6" x14ac:dyDescent="0.25">
      <c r="A556" t="s">
        <v>53</v>
      </c>
      <c r="B556">
        <v>2014</v>
      </c>
      <c r="C556" t="s">
        <v>82</v>
      </c>
      <c r="D556" t="s">
        <v>40</v>
      </c>
      <c r="E556" t="s">
        <v>2158</v>
      </c>
      <c r="F556">
        <v>10</v>
      </c>
    </row>
    <row r="557" spans="1:6" x14ac:dyDescent="0.25">
      <c r="A557" t="s">
        <v>53</v>
      </c>
      <c r="B557">
        <v>2014</v>
      </c>
      <c r="C557" t="s">
        <v>82</v>
      </c>
      <c r="D557" t="s">
        <v>102</v>
      </c>
      <c r="E557" t="s">
        <v>2159</v>
      </c>
      <c r="F557">
        <v>54</v>
      </c>
    </row>
    <row r="558" spans="1:6" x14ac:dyDescent="0.25">
      <c r="A558" t="s">
        <v>53</v>
      </c>
      <c r="B558">
        <v>2014</v>
      </c>
      <c r="C558" t="s">
        <v>82</v>
      </c>
      <c r="D558" t="s">
        <v>107</v>
      </c>
      <c r="E558" t="s">
        <v>2160</v>
      </c>
      <c r="F558">
        <v>41</v>
      </c>
    </row>
    <row r="559" spans="1:6" x14ac:dyDescent="0.25">
      <c r="A559" t="s">
        <v>53</v>
      </c>
      <c r="B559">
        <v>2014</v>
      </c>
      <c r="C559" t="s">
        <v>82</v>
      </c>
      <c r="D559" t="s">
        <v>39</v>
      </c>
      <c r="E559" t="s">
        <v>2161</v>
      </c>
      <c r="F559">
        <v>16</v>
      </c>
    </row>
    <row r="560" spans="1:6" x14ac:dyDescent="0.25">
      <c r="A560" t="s">
        <v>53</v>
      </c>
      <c r="B560">
        <v>2014</v>
      </c>
      <c r="C560" t="s">
        <v>82</v>
      </c>
      <c r="D560" t="s">
        <v>103</v>
      </c>
      <c r="E560" t="s">
        <v>2162</v>
      </c>
      <c r="F560">
        <v>302</v>
      </c>
    </row>
    <row r="561" spans="1:6" x14ac:dyDescent="0.25">
      <c r="A561" t="s">
        <v>53</v>
      </c>
      <c r="B561">
        <v>2014</v>
      </c>
      <c r="C561" t="s">
        <v>81</v>
      </c>
      <c r="D561" t="s">
        <v>38</v>
      </c>
      <c r="E561" t="s">
        <v>2163</v>
      </c>
      <c r="F561">
        <v>2</v>
      </c>
    </row>
    <row r="562" spans="1:6" x14ac:dyDescent="0.25">
      <c r="A562" t="s">
        <v>53</v>
      </c>
      <c r="B562">
        <v>2014</v>
      </c>
      <c r="C562" t="s">
        <v>81</v>
      </c>
      <c r="D562" t="s">
        <v>40</v>
      </c>
      <c r="E562" t="s">
        <v>2164</v>
      </c>
      <c r="F562">
        <v>2</v>
      </c>
    </row>
    <row r="563" spans="1:6" x14ac:dyDescent="0.25">
      <c r="A563" t="s">
        <v>53</v>
      </c>
      <c r="B563">
        <v>2014</v>
      </c>
      <c r="C563" t="s">
        <v>81</v>
      </c>
      <c r="D563" t="s">
        <v>102</v>
      </c>
      <c r="E563" t="s">
        <v>2165</v>
      </c>
      <c r="F563">
        <v>11</v>
      </c>
    </row>
    <row r="564" spans="1:6" x14ac:dyDescent="0.25">
      <c r="A564" t="s">
        <v>53</v>
      </c>
      <c r="B564">
        <v>2014</v>
      </c>
      <c r="C564" t="s">
        <v>81</v>
      </c>
      <c r="D564" t="s">
        <v>107</v>
      </c>
      <c r="E564" t="s">
        <v>2166</v>
      </c>
      <c r="F564">
        <v>15</v>
      </c>
    </row>
    <row r="565" spans="1:6" x14ac:dyDescent="0.25">
      <c r="A565" t="s">
        <v>53</v>
      </c>
      <c r="B565">
        <v>2014</v>
      </c>
      <c r="C565" t="s">
        <v>81</v>
      </c>
      <c r="D565" t="s">
        <v>39</v>
      </c>
      <c r="E565" t="s">
        <v>2167</v>
      </c>
      <c r="F565">
        <v>3</v>
      </c>
    </row>
    <row r="566" spans="1:6" x14ac:dyDescent="0.25">
      <c r="A566" t="s">
        <v>53</v>
      </c>
      <c r="B566">
        <v>2014</v>
      </c>
      <c r="C566" t="s">
        <v>81</v>
      </c>
      <c r="D566" t="s">
        <v>103</v>
      </c>
      <c r="E566" t="s">
        <v>2168</v>
      </c>
      <c r="F566">
        <v>73</v>
      </c>
    </row>
    <row r="567" spans="1:6" x14ac:dyDescent="0.25">
      <c r="A567" t="s">
        <v>53</v>
      </c>
      <c r="B567">
        <v>2015</v>
      </c>
      <c r="C567" t="s">
        <v>82</v>
      </c>
      <c r="D567" t="s">
        <v>38</v>
      </c>
      <c r="E567" t="s">
        <v>2169</v>
      </c>
      <c r="F567">
        <v>8</v>
      </c>
    </row>
    <row r="568" spans="1:6" x14ac:dyDescent="0.25">
      <c r="A568" t="s">
        <v>53</v>
      </c>
      <c r="B568">
        <v>2015</v>
      </c>
      <c r="C568" t="s">
        <v>82</v>
      </c>
      <c r="D568" t="s">
        <v>40</v>
      </c>
      <c r="E568" t="s">
        <v>2170</v>
      </c>
      <c r="F568">
        <v>10</v>
      </c>
    </row>
    <row r="569" spans="1:6" x14ac:dyDescent="0.25">
      <c r="A569" t="s">
        <v>53</v>
      </c>
      <c r="B569">
        <v>2015</v>
      </c>
      <c r="C569" t="s">
        <v>82</v>
      </c>
      <c r="D569" t="s">
        <v>102</v>
      </c>
      <c r="E569" t="s">
        <v>2171</v>
      </c>
      <c r="F569">
        <v>44</v>
      </c>
    </row>
    <row r="570" spans="1:6" x14ac:dyDescent="0.25">
      <c r="A570" t="s">
        <v>53</v>
      </c>
      <c r="B570">
        <v>2015</v>
      </c>
      <c r="C570" t="s">
        <v>82</v>
      </c>
      <c r="D570" t="s">
        <v>107</v>
      </c>
      <c r="E570" t="s">
        <v>2172</v>
      </c>
      <c r="F570">
        <v>31</v>
      </c>
    </row>
    <row r="571" spans="1:6" x14ac:dyDescent="0.25">
      <c r="A571" t="s">
        <v>53</v>
      </c>
      <c r="B571">
        <v>2015</v>
      </c>
      <c r="C571" t="s">
        <v>82</v>
      </c>
      <c r="D571" t="s">
        <v>39</v>
      </c>
      <c r="E571" t="s">
        <v>2173</v>
      </c>
      <c r="F571">
        <v>26</v>
      </c>
    </row>
    <row r="572" spans="1:6" x14ac:dyDescent="0.25">
      <c r="A572" t="s">
        <v>53</v>
      </c>
      <c r="B572">
        <v>2015</v>
      </c>
      <c r="C572" t="s">
        <v>82</v>
      </c>
      <c r="D572" t="s">
        <v>103</v>
      </c>
      <c r="E572" t="s">
        <v>2174</v>
      </c>
      <c r="F572">
        <v>287</v>
      </c>
    </row>
    <row r="573" spans="1:6" x14ac:dyDescent="0.25">
      <c r="A573" t="s">
        <v>53</v>
      </c>
      <c r="B573">
        <v>2015</v>
      </c>
      <c r="C573" t="s">
        <v>81</v>
      </c>
      <c r="D573" t="s">
        <v>38</v>
      </c>
      <c r="E573" t="s">
        <v>2175</v>
      </c>
      <c r="F573">
        <v>4</v>
      </c>
    </row>
    <row r="574" spans="1:6" x14ac:dyDescent="0.25">
      <c r="A574" t="s">
        <v>53</v>
      </c>
      <c r="B574">
        <v>2015</v>
      </c>
      <c r="C574" t="s">
        <v>81</v>
      </c>
      <c r="D574" t="s">
        <v>40</v>
      </c>
      <c r="E574" t="s">
        <v>2176</v>
      </c>
      <c r="F574">
        <v>2</v>
      </c>
    </row>
    <row r="575" spans="1:6" x14ac:dyDescent="0.25">
      <c r="A575" t="s">
        <v>53</v>
      </c>
      <c r="B575">
        <v>2015</v>
      </c>
      <c r="C575" t="s">
        <v>81</v>
      </c>
      <c r="D575" t="s">
        <v>102</v>
      </c>
      <c r="E575" t="s">
        <v>2177</v>
      </c>
      <c r="F575">
        <v>15</v>
      </c>
    </row>
    <row r="576" spans="1:6" x14ac:dyDescent="0.25">
      <c r="A576" t="s">
        <v>53</v>
      </c>
      <c r="B576">
        <v>2015</v>
      </c>
      <c r="C576" t="s">
        <v>81</v>
      </c>
      <c r="D576" t="s">
        <v>107</v>
      </c>
      <c r="E576" t="s">
        <v>2178</v>
      </c>
      <c r="F576">
        <v>7</v>
      </c>
    </row>
    <row r="577" spans="1:6" x14ac:dyDescent="0.25">
      <c r="A577" t="s">
        <v>53</v>
      </c>
      <c r="B577">
        <v>2015</v>
      </c>
      <c r="C577" t="s">
        <v>81</v>
      </c>
      <c r="D577" t="s">
        <v>39</v>
      </c>
      <c r="E577" t="s">
        <v>2179</v>
      </c>
      <c r="F577">
        <v>11</v>
      </c>
    </row>
    <row r="578" spans="1:6" x14ac:dyDescent="0.25">
      <c r="A578" t="s">
        <v>53</v>
      </c>
      <c r="B578">
        <v>2015</v>
      </c>
      <c r="C578" t="s">
        <v>81</v>
      </c>
      <c r="D578" t="s">
        <v>103</v>
      </c>
      <c r="E578" t="s">
        <v>2180</v>
      </c>
      <c r="F578">
        <v>78</v>
      </c>
    </row>
    <row r="579" spans="1:6" x14ac:dyDescent="0.25">
      <c r="A579" t="s">
        <v>93</v>
      </c>
      <c r="B579">
        <v>2010</v>
      </c>
      <c r="C579" t="s">
        <v>82</v>
      </c>
      <c r="D579" t="s">
        <v>38</v>
      </c>
      <c r="E579" t="s">
        <v>2181</v>
      </c>
      <c r="F579">
        <v>33</v>
      </c>
    </row>
    <row r="580" spans="1:6" x14ac:dyDescent="0.25">
      <c r="A580" t="s">
        <v>93</v>
      </c>
      <c r="B580">
        <v>2010</v>
      </c>
      <c r="C580" t="s">
        <v>82</v>
      </c>
      <c r="D580" t="s">
        <v>40</v>
      </c>
      <c r="E580" t="s">
        <v>2182</v>
      </c>
      <c r="F580">
        <v>35</v>
      </c>
    </row>
    <row r="581" spans="1:6" x14ac:dyDescent="0.25">
      <c r="A581" t="s">
        <v>93</v>
      </c>
      <c r="B581">
        <v>2010</v>
      </c>
      <c r="C581" t="s">
        <v>82</v>
      </c>
      <c r="D581" t="s">
        <v>102</v>
      </c>
      <c r="E581" t="s">
        <v>2183</v>
      </c>
      <c r="F581">
        <v>147</v>
      </c>
    </row>
    <row r="582" spans="1:6" x14ac:dyDescent="0.25">
      <c r="A582" t="s">
        <v>93</v>
      </c>
      <c r="B582">
        <v>2010</v>
      </c>
      <c r="C582" t="s">
        <v>82</v>
      </c>
      <c r="D582" t="s">
        <v>107</v>
      </c>
      <c r="E582" t="s">
        <v>2184</v>
      </c>
      <c r="F582">
        <v>120</v>
      </c>
    </row>
    <row r="583" spans="1:6" x14ac:dyDescent="0.25">
      <c r="A583" t="s">
        <v>93</v>
      </c>
      <c r="B583">
        <v>2010</v>
      </c>
      <c r="C583" t="s">
        <v>82</v>
      </c>
      <c r="D583" t="s">
        <v>39</v>
      </c>
      <c r="E583" t="s">
        <v>2185</v>
      </c>
      <c r="F583">
        <v>118</v>
      </c>
    </row>
    <row r="584" spans="1:6" x14ac:dyDescent="0.25">
      <c r="A584" t="s">
        <v>93</v>
      </c>
      <c r="B584">
        <v>2010</v>
      </c>
      <c r="C584" t="s">
        <v>82</v>
      </c>
      <c r="D584" t="s">
        <v>103</v>
      </c>
      <c r="E584" t="s">
        <v>2186</v>
      </c>
      <c r="F584">
        <v>1465</v>
      </c>
    </row>
    <row r="585" spans="1:6" x14ac:dyDescent="0.25">
      <c r="A585" t="s">
        <v>93</v>
      </c>
      <c r="B585">
        <v>2010</v>
      </c>
      <c r="C585" t="s">
        <v>81</v>
      </c>
      <c r="D585" t="s">
        <v>38</v>
      </c>
      <c r="E585" t="s">
        <v>2187</v>
      </c>
      <c r="F585">
        <v>10</v>
      </c>
    </row>
    <row r="586" spans="1:6" x14ac:dyDescent="0.25">
      <c r="A586" t="s">
        <v>93</v>
      </c>
      <c r="B586">
        <v>2010</v>
      </c>
      <c r="C586" t="s">
        <v>81</v>
      </c>
      <c r="D586" t="s">
        <v>40</v>
      </c>
      <c r="E586" t="s">
        <v>2188</v>
      </c>
      <c r="F586">
        <v>11</v>
      </c>
    </row>
    <row r="587" spans="1:6" x14ac:dyDescent="0.25">
      <c r="A587" t="s">
        <v>93</v>
      </c>
      <c r="B587">
        <v>2010</v>
      </c>
      <c r="C587" t="s">
        <v>81</v>
      </c>
      <c r="D587" t="s">
        <v>102</v>
      </c>
      <c r="E587" t="s">
        <v>2189</v>
      </c>
      <c r="F587">
        <v>32</v>
      </c>
    </row>
    <row r="588" spans="1:6" x14ac:dyDescent="0.25">
      <c r="A588" t="s">
        <v>93</v>
      </c>
      <c r="B588">
        <v>2010</v>
      </c>
      <c r="C588" t="s">
        <v>81</v>
      </c>
      <c r="D588" t="s">
        <v>107</v>
      </c>
      <c r="E588" t="s">
        <v>2190</v>
      </c>
      <c r="F588">
        <v>57</v>
      </c>
    </row>
    <row r="589" spans="1:6" x14ac:dyDescent="0.25">
      <c r="A589" t="s">
        <v>93</v>
      </c>
      <c r="B589">
        <v>2010</v>
      </c>
      <c r="C589" t="s">
        <v>81</v>
      </c>
      <c r="D589" t="s">
        <v>39</v>
      </c>
      <c r="E589" t="s">
        <v>2191</v>
      </c>
      <c r="F589">
        <v>34</v>
      </c>
    </row>
    <row r="590" spans="1:6" x14ac:dyDescent="0.25">
      <c r="A590" t="s">
        <v>93</v>
      </c>
      <c r="B590">
        <v>2010</v>
      </c>
      <c r="C590" t="s">
        <v>81</v>
      </c>
      <c r="D590" t="s">
        <v>103</v>
      </c>
      <c r="E590" t="s">
        <v>2192</v>
      </c>
      <c r="F590">
        <v>339</v>
      </c>
    </row>
    <row r="591" spans="1:6" x14ac:dyDescent="0.25">
      <c r="A591" t="s">
        <v>93</v>
      </c>
      <c r="B591">
        <v>2011</v>
      </c>
      <c r="C591" t="s">
        <v>82</v>
      </c>
      <c r="D591" t="s">
        <v>38</v>
      </c>
      <c r="E591" t="s">
        <v>2193</v>
      </c>
      <c r="F591">
        <v>25</v>
      </c>
    </row>
    <row r="592" spans="1:6" x14ac:dyDescent="0.25">
      <c r="A592" t="s">
        <v>93</v>
      </c>
      <c r="B592">
        <v>2011</v>
      </c>
      <c r="C592" t="s">
        <v>82</v>
      </c>
      <c r="D592" t="s">
        <v>40</v>
      </c>
      <c r="E592" t="s">
        <v>2194</v>
      </c>
      <c r="F592">
        <v>23</v>
      </c>
    </row>
    <row r="593" spans="1:6" x14ac:dyDescent="0.25">
      <c r="A593" t="s">
        <v>93</v>
      </c>
      <c r="B593">
        <v>2011</v>
      </c>
      <c r="C593" t="s">
        <v>82</v>
      </c>
      <c r="D593" t="s">
        <v>102</v>
      </c>
      <c r="E593" t="s">
        <v>2195</v>
      </c>
      <c r="F593">
        <v>164</v>
      </c>
    </row>
    <row r="594" spans="1:6" x14ac:dyDescent="0.25">
      <c r="A594" t="s">
        <v>93</v>
      </c>
      <c r="B594">
        <v>2011</v>
      </c>
      <c r="C594" t="s">
        <v>82</v>
      </c>
      <c r="D594" t="s">
        <v>107</v>
      </c>
      <c r="E594" t="s">
        <v>2196</v>
      </c>
      <c r="F594">
        <v>105</v>
      </c>
    </row>
    <row r="595" spans="1:6" x14ac:dyDescent="0.25">
      <c r="A595" t="s">
        <v>93</v>
      </c>
      <c r="B595">
        <v>2011</v>
      </c>
      <c r="C595" t="s">
        <v>82</v>
      </c>
      <c r="D595" t="s">
        <v>39</v>
      </c>
      <c r="E595" t="s">
        <v>2197</v>
      </c>
      <c r="F595">
        <v>178</v>
      </c>
    </row>
    <row r="596" spans="1:6" x14ac:dyDescent="0.25">
      <c r="A596" t="s">
        <v>93</v>
      </c>
      <c r="B596">
        <v>2011</v>
      </c>
      <c r="C596" t="s">
        <v>82</v>
      </c>
      <c r="D596" t="s">
        <v>103</v>
      </c>
      <c r="E596" t="s">
        <v>2198</v>
      </c>
      <c r="F596">
        <v>1419</v>
      </c>
    </row>
    <row r="597" spans="1:6" x14ac:dyDescent="0.25">
      <c r="A597" t="s">
        <v>93</v>
      </c>
      <c r="B597">
        <v>2011</v>
      </c>
      <c r="C597" t="s">
        <v>81</v>
      </c>
      <c r="D597" t="s">
        <v>38</v>
      </c>
      <c r="E597" t="s">
        <v>2199</v>
      </c>
      <c r="F597">
        <v>11</v>
      </c>
    </row>
    <row r="598" spans="1:6" x14ac:dyDescent="0.25">
      <c r="A598" t="s">
        <v>93</v>
      </c>
      <c r="B598">
        <v>2011</v>
      </c>
      <c r="C598" t="s">
        <v>81</v>
      </c>
      <c r="D598" t="s">
        <v>40</v>
      </c>
      <c r="E598" t="s">
        <v>2200</v>
      </c>
      <c r="F598">
        <v>9</v>
      </c>
    </row>
    <row r="599" spans="1:6" x14ac:dyDescent="0.25">
      <c r="A599" t="s">
        <v>93</v>
      </c>
      <c r="B599">
        <v>2011</v>
      </c>
      <c r="C599" t="s">
        <v>81</v>
      </c>
      <c r="D599" t="s">
        <v>102</v>
      </c>
      <c r="E599" t="s">
        <v>2201</v>
      </c>
      <c r="F599">
        <v>38</v>
      </c>
    </row>
    <row r="600" spans="1:6" x14ac:dyDescent="0.25">
      <c r="A600" t="s">
        <v>93</v>
      </c>
      <c r="B600">
        <v>2011</v>
      </c>
      <c r="C600" t="s">
        <v>81</v>
      </c>
      <c r="D600" t="s">
        <v>107</v>
      </c>
      <c r="E600" t="s">
        <v>2202</v>
      </c>
      <c r="F600">
        <v>44</v>
      </c>
    </row>
    <row r="601" spans="1:6" x14ac:dyDescent="0.25">
      <c r="A601" t="s">
        <v>93</v>
      </c>
      <c r="B601">
        <v>2011</v>
      </c>
      <c r="C601" t="s">
        <v>81</v>
      </c>
      <c r="D601" t="s">
        <v>39</v>
      </c>
      <c r="E601" t="s">
        <v>2203</v>
      </c>
      <c r="F601">
        <v>40</v>
      </c>
    </row>
    <row r="602" spans="1:6" x14ac:dyDescent="0.25">
      <c r="A602" t="s">
        <v>93</v>
      </c>
      <c r="B602">
        <v>2011</v>
      </c>
      <c r="C602" t="s">
        <v>81</v>
      </c>
      <c r="D602" t="s">
        <v>103</v>
      </c>
      <c r="E602" t="s">
        <v>2204</v>
      </c>
      <c r="F602">
        <v>363</v>
      </c>
    </row>
    <row r="603" spans="1:6" x14ac:dyDescent="0.25">
      <c r="A603" t="s">
        <v>93</v>
      </c>
      <c r="B603">
        <v>2012</v>
      </c>
      <c r="C603" t="s">
        <v>82</v>
      </c>
      <c r="D603" t="s">
        <v>38</v>
      </c>
      <c r="E603" t="s">
        <v>2205</v>
      </c>
      <c r="F603">
        <v>37</v>
      </c>
    </row>
    <row r="604" spans="1:6" x14ac:dyDescent="0.25">
      <c r="A604" t="s">
        <v>93</v>
      </c>
      <c r="B604">
        <v>2012</v>
      </c>
      <c r="C604" t="s">
        <v>82</v>
      </c>
      <c r="D604" t="s">
        <v>40</v>
      </c>
      <c r="E604" t="s">
        <v>2206</v>
      </c>
      <c r="F604">
        <v>34</v>
      </c>
    </row>
    <row r="605" spans="1:6" x14ac:dyDescent="0.25">
      <c r="A605" t="s">
        <v>93</v>
      </c>
      <c r="B605">
        <v>2012</v>
      </c>
      <c r="C605" t="s">
        <v>82</v>
      </c>
      <c r="D605" t="s">
        <v>102</v>
      </c>
      <c r="E605" t="s">
        <v>2207</v>
      </c>
      <c r="F605">
        <v>181</v>
      </c>
    </row>
    <row r="606" spans="1:6" x14ac:dyDescent="0.25">
      <c r="A606" t="s">
        <v>93</v>
      </c>
      <c r="B606">
        <v>2012</v>
      </c>
      <c r="C606" t="s">
        <v>82</v>
      </c>
      <c r="D606" t="s">
        <v>107</v>
      </c>
      <c r="E606" t="s">
        <v>2208</v>
      </c>
      <c r="F606">
        <v>127</v>
      </c>
    </row>
    <row r="607" spans="1:6" x14ac:dyDescent="0.25">
      <c r="A607" t="s">
        <v>93</v>
      </c>
      <c r="B607">
        <v>2012</v>
      </c>
      <c r="C607" t="s">
        <v>82</v>
      </c>
      <c r="D607" t="s">
        <v>39</v>
      </c>
      <c r="E607" t="s">
        <v>2209</v>
      </c>
      <c r="F607">
        <v>129</v>
      </c>
    </row>
    <row r="608" spans="1:6" x14ac:dyDescent="0.25">
      <c r="A608" t="s">
        <v>93</v>
      </c>
      <c r="B608">
        <v>2012</v>
      </c>
      <c r="C608" t="s">
        <v>82</v>
      </c>
      <c r="D608" t="s">
        <v>103</v>
      </c>
      <c r="E608" t="s">
        <v>2210</v>
      </c>
      <c r="F608">
        <v>1329</v>
      </c>
    </row>
    <row r="609" spans="1:6" x14ac:dyDescent="0.25">
      <c r="A609" t="s">
        <v>93</v>
      </c>
      <c r="B609">
        <v>2012</v>
      </c>
      <c r="C609" t="s">
        <v>81</v>
      </c>
      <c r="D609" t="s">
        <v>38</v>
      </c>
      <c r="E609" t="s">
        <v>2211</v>
      </c>
      <c r="F609">
        <v>15</v>
      </c>
    </row>
    <row r="610" spans="1:6" x14ac:dyDescent="0.25">
      <c r="A610" t="s">
        <v>93</v>
      </c>
      <c r="B610">
        <v>2012</v>
      </c>
      <c r="C610" t="s">
        <v>81</v>
      </c>
      <c r="D610" t="s">
        <v>40</v>
      </c>
      <c r="E610" t="s">
        <v>2212</v>
      </c>
      <c r="F610">
        <v>21</v>
      </c>
    </row>
    <row r="611" spans="1:6" x14ac:dyDescent="0.25">
      <c r="A611" t="s">
        <v>93</v>
      </c>
      <c r="B611">
        <v>2012</v>
      </c>
      <c r="C611" t="s">
        <v>81</v>
      </c>
      <c r="D611" t="s">
        <v>102</v>
      </c>
      <c r="E611" t="s">
        <v>2213</v>
      </c>
      <c r="F611">
        <v>41</v>
      </c>
    </row>
    <row r="612" spans="1:6" x14ac:dyDescent="0.25">
      <c r="A612" t="s">
        <v>93</v>
      </c>
      <c r="B612">
        <v>2012</v>
      </c>
      <c r="C612" t="s">
        <v>81</v>
      </c>
      <c r="D612" t="s">
        <v>107</v>
      </c>
      <c r="E612" t="s">
        <v>2214</v>
      </c>
      <c r="F612">
        <v>67</v>
      </c>
    </row>
    <row r="613" spans="1:6" x14ac:dyDescent="0.25">
      <c r="A613" t="s">
        <v>93</v>
      </c>
      <c r="B613">
        <v>2012</v>
      </c>
      <c r="C613" t="s">
        <v>81</v>
      </c>
      <c r="D613" t="s">
        <v>39</v>
      </c>
      <c r="E613" t="s">
        <v>2215</v>
      </c>
      <c r="F613">
        <v>35</v>
      </c>
    </row>
    <row r="614" spans="1:6" x14ac:dyDescent="0.25">
      <c r="A614" t="s">
        <v>93</v>
      </c>
      <c r="B614">
        <v>2012</v>
      </c>
      <c r="C614" t="s">
        <v>81</v>
      </c>
      <c r="D614" t="s">
        <v>103</v>
      </c>
      <c r="E614" t="s">
        <v>2216</v>
      </c>
      <c r="F614">
        <v>351</v>
      </c>
    </row>
    <row r="615" spans="1:6" x14ac:dyDescent="0.25">
      <c r="A615" t="s">
        <v>93</v>
      </c>
      <c r="B615">
        <v>2013</v>
      </c>
      <c r="C615" t="s">
        <v>82</v>
      </c>
      <c r="D615" t="s">
        <v>38</v>
      </c>
      <c r="E615" t="s">
        <v>2217</v>
      </c>
      <c r="F615">
        <v>63</v>
      </c>
    </row>
    <row r="616" spans="1:6" x14ac:dyDescent="0.25">
      <c r="A616" t="s">
        <v>93</v>
      </c>
      <c r="B616">
        <v>2013</v>
      </c>
      <c r="C616" t="s">
        <v>82</v>
      </c>
      <c r="D616" t="s">
        <v>40</v>
      </c>
      <c r="E616" t="s">
        <v>2218</v>
      </c>
      <c r="F616">
        <v>50</v>
      </c>
    </row>
    <row r="617" spans="1:6" x14ac:dyDescent="0.25">
      <c r="A617" t="s">
        <v>93</v>
      </c>
      <c r="B617">
        <v>2013</v>
      </c>
      <c r="C617" t="s">
        <v>82</v>
      </c>
      <c r="D617" t="s">
        <v>102</v>
      </c>
      <c r="E617" t="s">
        <v>2219</v>
      </c>
      <c r="F617">
        <v>181</v>
      </c>
    </row>
    <row r="618" spans="1:6" x14ac:dyDescent="0.25">
      <c r="A618" t="s">
        <v>93</v>
      </c>
      <c r="B618">
        <v>2013</v>
      </c>
      <c r="C618" t="s">
        <v>82</v>
      </c>
      <c r="D618" t="s">
        <v>107</v>
      </c>
      <c r="E618" t="s">
        <v>2220</v>
      </c>
      <c r="F618">
        <v>139</v>
      </c>
    </row>
    <row r="619" spans="1:6" x14ac:dyDescent="0.25">
      <c r="A619" t="s">
        <v>93</v>
      </c>
      <c r="B619">
        <v>2013</v>
      </c>
      <c r="C619" t="s">
        <v>82</v>
      </c>
      <c r="D619" t="s">
        <v>39</v>
      </c>
      <c r="E619" t="s">
        <v>2221</v>
      </c>
      <c r="F619">
        <v>119</v>
      </c>
    </row>
    <row r="620" spans="1:6" x14ac:dyDescent="0.25">
      <c r="A620" t="s">
        <v>93</v>
      </c>
      <c r="B620">
        <v>2013</v>
      </c>
      <c r="C620" t="s">
        <v>82</v>
      </c>
      <c r="D620" t="s">
        <v>103</v>
      </c>
      <c r="E620" t="s">
        <v>2222</v>
      </c>
      <c r="F620">
        <v>1242</v>
      </c>
    </row>
    <row r="621" spans="1:6" x14ac:dyDescent="0.25">
      <c r="A621" t="s">
        <v>93</v>
      </c>
      <c r="B621">
        <v>2013</v>
      </c>
      <c r="C621" t="s">
        <v>81</v>
      </c>
      <c r="D621" t="s">
        <v>38</v>
      </c>
      <c r="E621" t="s">
        <v>2223</v>
      </c>
      <c r="F621">
        <v>33</v>
      </c>
    </row>
    <row r="622" spans="1:6" x14ac:dyDescent="0.25">
      <c r="A622" t="s">
        <v>93</v>
      </c>
      <c r="B622">
        <v>2013</v>
      </c>
      <c r="C622" t="s">
        <v>81</v>
      </c>
      <c r="D622" t="s">
        <v>40</v>
      </c>
      <c r="E622" t="s">
        <v>2224</v>
      </c>
      <c r="F622">
        <v>15</v>
      </c>
    </row>
    <row r="623" spans="1:6" x14ac:dyDescent="0.25">
      <c r="A623" t="s">
        <v>93</v>
      </c>
      <c r="B623">
        <v>2013</v>
      </c>
      <c r="C623" t="s">
        <v>81</v>
      </c>
      <c r="D623" t="s">
        <v>102</v>
      </c>
      <c r="E623" t="s">
        <v>2225</v>
      </c>
      <c r="F623">
        <v>36</v>
      </c>
    </row>
    <row r="624" spans="1:6" x14ac:dyDescent="0.25">
      <c r="A624" t="s">
        <v>93</v>
      </c>
      <c r="B624">
        <v>2013</v>
      </c>
      <c r="C624" t="s">
        <v>81</v>
      </c>
      <c r="D624" t="s">
        <v>107</v>
      </c>
      <c r="E624" t="s">
        <v>2226</v>
      </c>
      <c r="F624">
        <v>89</v>
      </c>
    </row>
    <row r="625" spans="1:6" x14ac:dyDescent="0.25">
      <c r="A625" t="s">
        <v>93</v>
      </c>
      <c r="B625">
        <v>2013</v>
      </c>
      <c r="C625" t="s">
        <v>81</v>
      </c>
      <c r="D625" t="s">
        <v>39</v>
      </c>
      <c r="E625" t="s">
        <v>2227</v>
      </c>
      <c r="F625">
        <v>48</v>
      </c>
    </row>
    <row r="626" spans="1:6" x14ac:dyDescent="0.25">
      <c r="A626" t="s">
        <v>93</v>
      </c>
      <c r="B626">
        <v>2013</v>
      </c>
      <c r="C626" t="s">
        <v>81</v>
      </c>
      <c r="D626" t="s">
        <v>103</v>
      </c>
      <c r="E626" t="s">
        <v>2228</v>
      </c>
      <c r="F626">
        <v>364</v>
      </c>
    </row>
    <row r="627" spans="1:6" x14ac:dyDescent="0.25">
      <c r="A627" t="s">
        <v>93</v>
      </c>
      <c r="B627">
        <v>2014</v>
      </c>
      <c r="C627" t="s">
        <v>82</v>
      </c>
      <c r="D627" t="s">
        <v>38</v>
      </c>
      <c r="E627" t="s">
        <v>2229</v>
      </c>
      <c r="F627">
        <v>49</v>
      </c>
    </row>
    <row r="628" spans="1:6" x14ac:dyDescent="0.25">
      <c r="A628" t="s">
        <v>93</v>
      </c>
      <c r="B628">
        <v>2014</v>
      </c>
      <c r="C628" t="s">
        <v>82</v>
      </c>
      <c r="D628" t="s">
        <v>40</v>
      </c>
      <c r="E628" t="s">
        <v>2230</v>
      </c>
      <c r="F628">
        <v>44</v>
      </c>
    </row>
    <row r="629" spans="1:6" x14ac:dyDescent="0.25">
      <c r="A629" t="s">
        <v>93</v>
      </c>
      <c r="B629">
        <v>2014</v>
      </c>
      <c r="C629" t="s">
        <v>82</v>
      </c>
      <c r="D629" t="s">
        <v>102</v>
      </c>
      <c r="E629" t="s">
        <v>2231</v>
      </c>
      <c r="F629">
        <v>164</v>
      </c>
    </row>
    <row r="630" spans="1:6" x14ac:dyDescent="0.25">
      <c r="A630" t="s">
        <v>93</v>
      </c>
      <c r="B630">
        <v>2014</v>
      </c>
      <c r="C630" t="s">
        <v>82</v>
      </c>
      <c r="D630" t="s">
        <v>107</v>
      </c>
      <c r="E630" t="s">
        <v>2232</v>
      </c>
      <c r="F630">
        <v>139</v>
      </c>
    </row>
    <row r="631" spans="1:6" x14ac:dyDescent="0.25">
      <c r="A631" t="s">
        <v>93</v>
      </c>
      <c r="B631">
        <v>2014</v>
      </c>
      <c r="C631" t="s">
        <v>82</v>
      </c>
      <c r="D631" t="s">
        <v>39</v>
      </c>
      <c r="E631" t="s">
        <v>2233</v>
      </c>
      <c r="F631">
        <v>113</v>
      </c>
    </row>
    <row r="632" spans="1:6" x14ac:dyDescent="0.25">
      <c r="A632" t="s">
        <v>93</v>
      </c>
      <c r="B632">
        <v>2014</v>
      </c>
      <c r="C632" t="s">
        <v>82</v>
      </c>
      <c r="D632" t="s">
        <v>103</v>
      </c>
      <c r="E632" t="s">
        <v>2234</v>
      </c>
      <c r="F632">
        <v>1228</v>
      </c>
    </row>
    <row r="633" spans="1:6" x14ac:dyDescent="0.25">
      <c r="A633" t="s">
        <v>93</v>
      </c>
      <c r="B633">
        <v>2014</v>
      </c>
      <c r="C633" t="s">
        <v>81</v>
      </c>
      <c r="D633" t="s">
        <v>38</v>
      </c>
      <c r="E633" t="s">
        <v>2235</v>
      </c>
      <c r="F633">
        <v>29</v>
      </c>
    </row>
    <row r="634" spans="1:6" x14ac:dyDescent="0.25">
      <c r="A634" t="s">
        <v>93</v>
      </c>
      <c r="B634">
        <v>2014</v>
      </c>
      <c r="C634" t="s">
        <v>81</v>
      </c>
      <c r="D634" t="s">
        <v>40</v>
      </c>
      <c r="E634" t="s">
        <v>2236</v>
      </c>
      <c r="F634">
        <v>27</v>
      </c>
    </row>
    <row r="635" spans="1:6" x14ac:dyDescent="0.25">
      <c r="A635" t="s">
        <v>93</v>
      </c>
      <c r="B635">
        <v>2014</v>
      </c>
      <c r="C635" t="s">
        <v>81</v>
      </c>
      <c r="D635" t="s">
        <v>102</v>
      </c>
      <c r="E635" t="s">
        <v>2237</v>
      </c>
      <c r="F635">
        <v>44</v>
      </c>
    </row>
    <row r="636" spans="1:6" x14ac:dyDescent="0.25">
      <c r="A636" t="s">
        <v>93</v>
      </c>
      <c r="B636">
        <v>2014</v>
      </c>
      <c r="C636" t="s">
        <v>81</v>
      </c>
      <c r="D636" t="s">
        <v>107</v>
      </c>
      <c r="E636" t="s">
        <v>2238</v>
      </c>
      <c r="F636">
        <v>85</v>
      </c>
    </row>
    <row r="637" spans="1:6" x14ac:dyDescent="0.25">
      <c r="A637" t="s">
        <v>93</v>
      </c>
      <c r="B637">
        <v>2014</v>
      </c>
      <c r="C637" t="s">
        <v>81</v>
      </c>
      <c r="D637" t="s">
        <v>39</v>
      </c>
      <c r="E637" t="s">
        <v>2239</v>
      </c>
      <c r="F637">
        <v>51</v>
      </c>
    </row>
    <row r="638" spans="1:6" x14ac:dyDescent="0.25">
      <c r="A638" t="s">
        <v>93</v>
      </c>
      <c r="B638">
        <v>2014</v>
      </c>
      <c r="C638" t="s">
        <v>81</v>
      </c>
      <c r="D638" t="s">
        <v>103</v>
      </c>
      <c r="E638" t="s">
        <v>2240</v>
      </c>
      <c r="F638">
        <v>386</v>
      </c>
    </row>
    <row r="639" spans="1:6" x14ac:dyDescent="0.25">
      <c r="A639" t="s">
        <v>93</v>
      </c>
      <c r="B639">
        <v>2015</v>
      </c>
      <c r="C639" t="s">
        <v>82</v>
      </c>
      <c r="D639" t="s">
        <v>38</v>
      </c>
      <c r="E639" t="s">
        <v>2241</v>
      </c>
      <c r="F639">
        <v>47</v>
      </c>
    </row>
    <row r="640" spans="1:6" x14ac:dyDescent="0.25">
      <c r="A640" t="s">
        <v>93</v>
      </c>
      <c r="B640">
        <v>2015</v>
      </c>
      <c r="C640" t="s">
        <v>82</v>
      </c>
      <c r="D640" t="s">
        <v>40</v>
      </c>
      <c r="E640" t="s">
        <v>2242</v>
      </c>
      <c r="F640">
        <v>39</v>
      </c>
    </row>
    <row r="641" spans="1:6" x14ac:dyDescent="0.25">
      <c r="A641" t="s">
        <v>93</v>
      </c>
      <c r="B641">
        <v>2015</v>
      </c>
      <c r="C641" t="s">
        <v>82</v>
      </c>
      <c r="D641" t="s">
        <v>102</v>
      </c>
      <c r="E641" t="s">
        <v>2243</v>
      </c>
      <c r="F641">
        <v>174</v>
      </c>
    </row>
    <row r="642" spans="1:6" x14ac:dyDescent="0.25">
      <c r="A642" t="s">
        <v>93</v>
      </c>
      <c r="B642">
        <v>2015</v>
      </c>
      <c r="C642" t="s">
        <v>82</v>
      </c>
      <c r="D642" t="s">
        <v>107</v>
      </c>
      <c r="E642" t="s">
        <v>2244</v>
      </c>
      <c r="F642">
        <v>149</v>
      </c>
    </row>
    <row r="643" spans="1:6" x14ac:dyDescent="0.25">
      <c r="A643" t="s">
        <v>93</v>
      </c>
      <c r="B643">
        <v>2015</v>
      </c>
      <c r="C643" t="s">
        <v>82</v>
      </c>
      <c r="D643" t="s">
        <v>39</v>
      </c>
      <c r="E643" t="s">
        <v>2245</v>
      </c>
      <c r="F643">
        <v>94</v>
      </c>
    </row>
    <row r="644" spans="1:6" x14ac:dyDescent="0.25">
      <c r="A644" t="s">
        <v>93</v>
      </c>
      <c r="B644">
        <v>2015</v>
      </c>
      <c r="C644" t="s">
        <v>82</v>
      </c>
      <c r="D644" t="s">
        <v>103</v>
      </c>
      <c r="E644" t="s">
        <v>2246</v>
      </c>
      <c r="F644">
        <v>1217</v>
      </c>
    </row>
    <row r="645" spans="1:6" x14ac:dyDescent="0.25">
      <c r="A645" t="s">
        <v>93</v>
      </c>
      <c r="B645">
        <v>2015</v>
      </c>
      <c r="C645" t="s">
        <v>81</v>
      </c>
      <c r="D645" t="s">
        <v>38</v>
      </c>
      <c r="E645" t="s">
        <v>2247</v>
      </c>
      <c r="F645">
        <v>32</v>
      </c>
    </row>
    <row r="646" spans="1:6" x14ac:dyDescent="0.25">
      <c r="A646" t="s">
        <v>93</v>
      </c>
      <c r="B646">
        <v>2015</v>
      </c>
      <c r="C646" t="s">
        <v>81</v>
      </c>
      <c r="D646" t="s">
        <v>40</v>
      </c>
      <c r="E646" t="s">
        <v>2248</v>
      </c>
      <c r="F646">
        <v>25</v>
      </c>
    </row>
    <row r="647" spans="1:6" x14ac:dyDescent="0.25">
      <c r="A647" t="s">
        <v>93</v>
      </c>
      <c r="B647">
        <v>2015</v>
      </c>
      <c r="C647" t="s">
        <v>81</v>
      </c>
      <c r="D647" t="s">
        <v>102</v>
      </c>
      <c r="E647" t="s">
        <v>2249</v>
      </c>
      <c r="F647">
        <v>39</v>
      </c>
    </row>
    <row r="648" spans="1:6" x14ac:dyDescent="0.25">
      <c r="A648" t="s">
        <v>93</v>
      </c>
      <c r="B648">
        <v>2015</v>
      </c>
      <c r="C648" t="s">
        <v>81</v>
      </c>
      <c r="D648" t="s">
        <v>107</v>
      </c>
      <c r="E648" t="s">
        <v>2250</v>
      </c>
      <c r="F648">
        <v>45</v>
      </c>
    </row>
    <row r="649" spans="1:6" x14ac:dyDescent="0.25">
      <c r="A649" t="s">
        <v>93</v>
      </c>
      <c r="B649">
        <v>2015</v>
      </c>
      <c r="C649" t="s">
        <v>81</v>
      </c>
      <c r="D649" t="s">
        <v>39</v>
      </c>
      <c r="E649" t="s">
        <v>2251</v>
      </c>
      <c r="F649">
        <v>54</v>
      </c>
    </row>
    <row r="650" spans="1:6" x14ac:dyDescent="0.25">
      <c r="A650" t="s">
        <v>93</v>
      </c>
      <c r="B650">
        <v>2015</v>
      </c>
      <c r="C650" t="s">
        <v>81</v>
      </c>
      <c r="D650" t="s">
        <v>103</v>
      </c>
      <c r="E650" t="s">
        <v>2252</v>
      </c>
      <c r="F650">
        <v>422</v>
      </c>
    </row>
    <row r="651" spans="1:6" x14ac:dyDescent="0.25">
      <c r="A651" t="s">
        <v>54</v>
      </c>
      <c r="B651">
        <v>2010</v>
      </c>
      <c r="C651" t="s">
        <v>82</v>
      </c>
      <c r="D651" t="s">
        <v>38</v>
      </c>
      <c r="E651" t="s">
        <v>2253</v>
      </c>
      <c r="F651">
        <v>32</v>
      </c>
    </row>
    <row r="652" spans="1:6" x14ac:dyDescent="0.25">
      <c r="A652" t="s">
        <v>54</v>
      </c>
      <c r="B652">
        <v>2010</v>
      </c>
      <c r="C652" t="s">
        <v>82</v>
      </c>
      <c r="D652" t="s">
        <v>40</v>
      </c>
      <c r="E652" t="s">
        <v>2254</v>
      </c>
      <c r="F652">
        <v>18</v>
      </c>
    </row>
    <row r="653" spans="1:6" x14ac:dyDescent="0.25">
      <c r="A653" t="s">
        <v>54</v>
      </c>
      <c r="B653">
        <v>2010</v>
      </c>
      <c r="C653" t="s">
        <v>82</v>
      </c>
      <c r="D653" t="s">
        <v>102</v>
      </c>
      <c r="E653" t="s">
        <v>2255</v>
      </c>
      <c r="F653">
        <v>79</v>
      </c>
    </row>
    <row r="654" spans="1:6" x14ac:dyDescent="0.25">
      <c r="A654" t="s">
        <v>54</v>
      </c>
      <c r="B654">
        <v>2010</v>
      </c>
      <c r="C654" t="s">
        <v>82</v>
      </c>
      <c r="D654" t="s">
        <v>107</v>
      </c>
      <c r="E654" t="s">
        <v>2256</v>
      </c>
      <c r="F654">
        <v>84</v>
      </c>
    </row>
    <row r="655" spans="1:6" x14ac:dyDescent="0.25">
      <c r="A655" t="s">
        <v>54</v>
      </c>
      <c r="B655">
        <v>2010</v>
      </c>
      <c r="C655" t="s">
        <v>82</v>
      </c>
      <c r="D655" t="s">
        <v>39</v>
      </c>
      <c r="E655" t="s">
        <v>2257</v>
      </c>
      <c r="F655">
        <v>93</v>
      </c>
    </row>
    <row r="656" spans="1:6" x14ac:dyDescent="0.25">
      <c r="A656" t="s">
        <v>54</v>
      </c>
      <c r="B656">
        <v>2010</v>
      </c>
      <c r="C656" t="s">
        <v>82</v>
      </c>
      <c r="D656" t="s">
        <v>103</v>
      </c>
      <c r="E656" t="s">
        <v>2258</v>
      </c>
      <c r="F656">
        <v>881</v>
      </c>
    </row>
    <row r="657" spans="1:6" x14ac:dyDescent="0.25">
      <c r="A657" t="s">
        <v>54</v>
      </c>
      <c r="B657">
        <v>2010</v>
      </c>
      <c r="C657" t="s">
        <v>81</v>
      </c>
      <c r="D657" t="s">
        <v>38</v>
      </c>
      <c r="E657" t="s">
        <v>2259</v>
      </c>
      <c r="F657">
        <v>20</v>
      </c>
    </row>
    <row r="658" spans="1:6" x14ac:dyDescent="0.25">
      <c r="A658" t="s">
        <v>54</v>
      </c>
      <c r="B658">
        <v>2010</v>
      </c>
      <c r="C658" t="s">
        <v>81</v>
      </c>
      <c r="D658" t="s">
        <v>40</v>
      </c>
      <c r="E658" t="s">
        <v>2260</v>
      </c>
      <c r="F658">
        <v>23</v>
      </c>
    </row>
    <row r="659" spans="1:6" x14ac:dyDescent="0.25">
      <c r="A659" t="s">
        <v>54</v>
      </c>
      <c r="B659">
        <v>2010</v>
      </c>
      <c r="C659" t="s">
        <v>81</v>
      </c>
      <c r="D659" t="s">
        <v>102</v>
      </c>
      <c r="E659" t="s">
        <v>2261</v>
      </c>
      <c r="F659">
        <v>50</v>
      </c>
    </row>
    <row r="660" spans="1:6" x14ac:dyDescent="0.25">
      <c r="A660" t="s">
        <v>54</v>
      </c>
      <c r="B660">
        <v>2010</v>
      </c>
      <c r="C660" t="s">
        <v>81</v>
      </c>
      <c r="D660" t="s">
        <v>107</v>
      </c>
      <c r="E660" t="s">
        <v>2262</v>
      </c>
      <c r="F660">
        <v>74</v>
      </c>
    </row>
    <row r="661" spans="1:6" x14ac:dyDescent="0.25">
      <c r="A661" t="s">
        <v>54</v>
      </c>
      <c r="B661">
        <v>2010</v>
      </c>
      <c r="C661" t="s">
        <v>81</v>
      </c>
      <c r="D661" t="s">
        <v>39</v>
      </c>
      <c r="E661" t="s">
        <v>2263</v>
      </c>
      <c r="F661">
        <v>68</v>
      </c>
    </row>
    <row r="662" spans="1:6" x14ac:dyDescent="0.25">
      <c r="A662" t="s">
        <v>54</v>
      </c>
      <c r="B662">
        <v>2010</v>
      </c>
      <c r="C662" t="s">
        <v>81</v>
      </c>
      <c r="D662" t="s">
        <v>103</v>
      </c>
      <c r="E662" t="s">
        <v>2264</v>
      </c>
      <c r="F662">
        <v>593</v>
      </c>
    </row>
    <row r="663" spans="1:6" x14ac:dyDescent="0.25">
      <c r="A663" t="s">
        <v>54</v>
      </c>
      <c r="B663">
        <v>2011</v>
      </c>
      <c r="C663" t="s">
        <v>82</v>
      </c>
      <c r="D663" t="s">
        <v>38</v>
      </c>
      <c r="E663" t="s">
        <v>2265</v>
      </c>
      <c r="F663">
        <v>16</v>
      </c>
    </row>
    <row r="664" spans="1:6" x14ac:dyDescent="0.25">
      <c r="A664" t="s">
        <v>54</v>
      </c>
      <c r="B664">
        <v>2011</v>
      </c>
      <c r="C664" t="s">
        <v>82</v>
      </c>
      <c r="D664" t="s">
        <v>40</v>
      </c>
      <c r="E664" t="s">
        <v>2266</v>
      </c>
      <c r="F664">
        <v>23</v>
      </c>
    </row>
    <row r="665" spans="1:6" x14ac:dyDescent="0.25">
      <c r="A665" t="s">
        <v>54</v>
      </c>
      <c r="B665">
        <v>2011</v>
      </c>
      <c r="C665" t="s">
        <v>82</v>
      </c>
      <c r="D665" t="s">
        <v>102</v>
      </c>
      <c r="E665" t="s">
        <v>2267</v>
      </c>
      <c r="F665">
        <v>114</v>
      </c>
    </row>
    <row r="666" spans="1:6" x14ac:dyDescent="0.25">
      <c r="A666" t="s">
        <v>54</v>
      </c>
      <c r="B666">
        <v>2011</v>
      </c>
      <c r="C666" t="s">
        <v>82</v>
      </c>
      <c r="D666" t="s">
        <v>107</v>
      </c>
      <c r="E666" t="s">
        <v>2268</v>
      </c>
      <c r="F666">
        <v>64</v>
      </c>
    </row>
    <row r="667" spans="1:6" x14ac:dyDescent="0.25">
      <c r="A667" t="s">
        <v>54</v>
      </c>
      <c r="B667">
        <v>2011</v>
      </c>
      <c r="C667" t="s">
        <v>82</v>
      </c>
      <c r="D667" t="s">
        <v>39</v>
      </c>
      <c r="E667" t="s">
        <v>2269</v>
      </c>
      <c r="F667">
        <v>100</v>
      </c>
    </row>
    <row r="668" spans="1:6" x14ac:dyDescent="0.25">
      <c r="A668" t="s">
        <v>54</v>
      </c>
      <c r="B668">
        <v>2011</v>
      </c>
      <c r="C668" t="s">
        <v>82</v>
      </c>
      <c r="D668" t="s">
        <v>103</v>
      </c>
      <c r="E668" t="s">
        <v>2270</v>
      </c>
      <c r="F668">
        <v>854</v>
      </c>
    </row>
    <row r="669" spans="1:6" x14ac:dyDescent="0.25">
      <c r="A669" t="s">
        <v>54</v>
      </c>
      <c r="B669">
        <v>2011</v>
      </c>
      <c r="C669" t="s">
        <v>81</v>
      </c>
      <c r="D669" t="s">
        <v>38</v>
      </c>
      <c r="E669" t="s">
        <v>2271</v>
      </c>
      <c r="F669">
        <v>16</v>
      </c>
    </row>
    <row r="670" spans="1:6" x14ac:dyDescent="0.25">
      <c r="A670" t="s">
        <v>54</v>
      </c>
      <c r="B670">
        <v>2011</v>
      </c>
      <c r="C670" t="s">
        <v>81</v>
      </c>
      <c r="D670" t="s">
        <v>40</v>
      </c>
      <c r="E670" t="s">
        <v>2272</v>
      </c>
      <c r="F670">
        <v>14</v>
      </c>
    </row>
    <row r="671" spans="1:6" x14ac:dyDescent="0.25">
      <c r="A671" t="s">
        <v>54</v>
      </c>
      <c r="B671">
        <v>2011</v>
      </c>
      <c r="C671" t="s">
        <v>81</v>
      </c>
      <c r="D671" t="s">
        <v>102</v>
      </c>
      <c r="E671" t="s">
        <v>2273</v>
      </c>
      <c r="F671">
        <v>74</v>
      </c>
    </row>
    <row r="672" spans="1:6" x14ac:dyDescent="0.25">
      <c r="A672" t="s">
        <v>54</v>
      </c>
      <c r="B672">
        <v>2011</v>
      </c>
      <c r="C672" t="s">
        <v>81</v>
      </c>
      <c r="D672" t="s">
        <v>107</v>
      </c>
      <c r="E672" t="s">
        <v>2274</v>
      </c>
      <c r="F672">
        <v>45</v>
      </c>
    </row>
    <row r="673" spans="1:6" x14ac:dyDescent="0.25">
      <c r="A673" t="s">
        <v>54</v>
      </c>
      <c r="B673">
        <v>2011</v>
      </c>
      <c r="C673" t="s">
        <v>81</v>
      </c>
      <c r="D673" t="s">
        <v>39</v>
      </c>
      <c r="E673" t="s">
        <v>2275</v>
      </c>
      <c r="F673">
        <v>66</v>
      </c>
    </row>
    <row r="674" spans="1:6" x14ac:dyDescent="0.25">
      <c r="A674" t="s">
        <v>54</v>
      </c>
      <c r="B674">
        <v>2011</v>
      </c>
      <c r="C674" t="s">
        <v>81</v>
      </c>
      <c r="D674" t="s">
        <v>103</v>
      </c>
      <c r="E674" t="s">
        <v>2276</v>
      </c>
      <c r="F674">
        <v>597</v>
      </c>
    </row>
    <row r="675" spans="1:6" x14ac:dyDescent="0.25">
      <c r="A675" t="s">
        <v>54</v>
      </c>
      <c r="B675">
        <v>2012</v>
      </c>
      <c r="C675" t="s">
        <v>82</v>
      </c>
      <c r="D675" t="s">
        <v>38</v>
      </c>
      <c r="E675" t="s">
        <v>2277</v>
      </c>
      <c r="F675">
        <v>27</v>
      </c>
    </row>
    <row r="676" spans="1:6" x14ac:dyDescent="0.25">
      <c r="A676" t="s">
        <v>54</v>
      </c>
      <c r="B676">
        <v>2012</v>
      </c>
      <c r="C676" t="s">
        <v>82</v>
      </c>
      <c r="D676" t="s">
        <v>40</v>
      </c>
      <c r="E676" t="s">
        <v>2278</v>
      </c>
      <c r="F676">
        <v>30</v>
      </c>
    </row>
    <row r="677" spans="1:6" x14ac:dyDescent="0.25">
      <c r="A677" t="s">
        <v>54</v>
      </c>
      <c r="B677">
        <v>2012</v>
      </c>
      <c r="C677" t="s">
        <v>82</v>
      </c>
      <c r="D677" t="s">
        <v>102</v>
      </c>
      <c r="E677" t="s">
        <v>2279</v>
      </c>
      <c r="F677">
        <v>65</v>
      </c>
    </row>
    <row r="678" spans="1:6" x14ac:dyDescent="0.25">
      <c r="A678" t="s">
        <v>54</v>
      </c>
      <c r="B678">
        <v>2012</v>
      </c>
      <c r="C678" t="s">
        <v>82</v>
      </c>
      <c r="D678" t="s">
        <v>107</v>
      </c>
      <c r="E678" t="s">
        <v>2280</v>
      </c>
      <c r="F678">
        <v>75</v>
      </c>
    </row>
    <row r="679" spans="1:6" x14ac:dyDescent="0.25">
      <c r="A679" t="s">
        <v>54</v>
      </c>
      <c r="B679">
        <v>2012</v>
      </c>
      <c r="C679" t="s">
        <v>82</v>
      </c>
      <c r="D679" t="s">
        <v>39</v>
      </c>
      <c r="E679" t="s">
        <v>2281</v>
      </c>
      <c r="F679">
        <v>100</v>
      </c>
    </row>
    <row r="680" spans="1:6" x14ac:dyDescent="0.25">
      <c r="A680" t="s">
        <v>54</v>
      </c>
      <c r="B680">
        <v>2012</v>
      </c>
      <c r="C680" t="s">
        <v>82</v>
      </c>
      <c r="D680" t="s">
        <v>103</v>
      </c>
      <c r="E680" t="s">
        <v>2282</v>
      </c>
      <c r="F680">
        <v>863</v>
      </c>
    </row>
    <row r="681" spans="1:6" x14ac:dyDescent="0.25">
      <c r="A681" t="s">
        <v>54</v>
      </c>
      <c r="B681">
        <v>2012</v>
      </c>
      <c r="C681" t="s">
        <v>81</v>
      </c>
      <c r="D681" t="s">
        <v>38</v>
      </c>
      <c r="E681" t="s">
        <v>2283</v>
      </c>
      <c r="F681">
        <v>36</v>
      </c>
    </row>
    <row r="682" spans="1:6" x14ac:dyDescent="0.25">
      <c r="A682" t="s">
        <v>54</v>
      </c>
      <c r="B682">
        <v>2012</v>
      </c>
      <c r="C682" t="s">
        <v>81</v>
      </c>
      <c r="D682" t="s">
        <v>40</v>
      </c>
      <c r="E682" t="s">
        <v>2284</v>
      </c>
      <c r="F682">
        <v>37</v>
      </c>
    </row>
    <row r="683" spans="1:6" x14ac:dyDescent="0.25">
      <c r="A683" t="s">
        <v>54</v>
      </c>
      <c r="B683">
        <v>2012</v>
      </c>
      <c r="C683" t="s">
        <v>81</v>
      </c>
      <c r="D683" t="s">
        <v>102</v>
      </c>
      <c r="E683" t="s">
        <v>2285</v>
      </c>
      <c r="F683">
        <v>68</v>
      </c>
    </row>
    <row r="684" spans="1:6" x14ac:dyDescent="0.25">
      <c r="A684" t="s">
        <v>54</v>
      </c>
      <c r="B684">
        <v>2012</v>
      </c>
      <c r="C684" t="s">
        <v>81</v>
      </c>
      <c r="D684" t="s">
        <v>107</v>
      </c>
      <c r="E684" t="s">
        <v>2286</v>
      </c>
      <c r="F684">
        <v>85</v>
      </c>
    </row>
    <row r="685" spans="1:6" x14ac:dyDescent="0.25">
      <c r="A685" t="s">
        <v>54</v>
      </c>
      <c r="B685">
        <v>2012</v>
      </c>
      <c r="C685" t="s">
        <v>81</v>
      </c>
      <c r="D685" t="s">
        <v>39</v>
      </c>
      <c r="E685" t="s">
        <v>2287</v>
      </c>
      <c r="F685">
        <v>48</v>
      </c>
    </row>
    <row r="686" spans="1:6" x14ac:dyDescent="0.25">
      <c r="A686" t="s">
        <v>54</v>
      </c>
      <c r="B686">
        <v>2012</v>
      </c>
      <c r="C686" t="s">
        <v>81</v>
      </c>
      <c r="D686" t="s">
        <v>103</v>
      </c>
      <c r="E686" t="s">
        <v>2288</v>
      </c>
      <c r="F686">
        <v>557</v>
      </c>
    </row>
    <row r="687" spans="1:6" x14ac:dyDescent="0.25">
      <c r="A687" t="s">
        <v>54</v>
      </c>
      <c r="B687">
        <v>2013</v>
      </c>
      <c r="C687" t="s">
        <v>82</v>
      </c>
      <c r="D687" t="s">
        <v>38</v>
      </c>
      <c r="E687" t="s">
        <v>2289</v>
      </c>
      <c r="F687">
        <v>38</v>
      </c>
    </row>
    <row r="688" spans="1:6" x14ac:dyDescent="0.25">
      <c r="A688" t="s">
        <v>54</v>
      </c>
      <c r="B688">
        <v>2013</v>
      </c>
      <c r="C688" t="s">
        <v>82</v>
      </c>
      <c r="D688" t="s">
        <v>40</v>
      </c>
      <c r="E688" t="s">
        <v>2290</v>
      </c>
      <c r="F688">
        <v>35</v>
      </c>
    </row>
    <row r="689" spans="1:6" x14ac:dyDescent="0.25">
      <c r="A689" t="s">
        <v>54</v>
      </c>
      <c r="B689">
        <v>2013</v>
      </c>
      <c r="C689" t="s">
        <v>82</v>
      </c>
      <c r="D689" t="s">
        <v>102</v>
      </c>
      <c r="E689" t="s">
        <v>2291</v>
      </c>
      <c r="F689">
        <v>98</v>
      </c>
    </row>
    <row r="690" spans="1:6" x14ac:dyDescent="0.25">
      <c r="A690" t="s">
        <v>54</v>
      </c>
      <c r="B690">
        <v>2013</v>
      </c>
      <c r="C690" t="s">
        <v>82</v>
      </c>
      <c r="D690" t="s">
        <v>107</v>
      </c>
      <c r="E690" t="s">
        <v>2292</v>
      </c>
      <c r="F690">
        <v>79</v>
      </c>
    </row>
    <row r="691" spans="1:6" x14ac:dyDescent="0.25">
      <c r="A691" t="s">
        <v>54</v>
      </c>
      <c r="B691">
        <v>2013</v>
      </c>
      <c r="C691" t="s">
        <v>82</v>
      </c>
      <c r="D691" t="s">
        <v>39</v>
      </c>
      <c r="E691" t="s">
        <v>2293</v>
      </c>
      <c r="F691">
        <v>93</v>
      </c>
    </row>
    <row r="692" spans="1:6" x14ac:dyDescent="0.25">
      <c r="A692" t="s">
        <v>54</v>
      </c>
      <c r="B692">
        <v>2013</v>
      </c>
      <c r="C692" t="s">
        <v>82</v>
      </c>
      <c r="D692" t="s">
        <v>103</v>
      </c>
      <c r="E692" t="s">
        <v>2294</v>
      </c>
      <c r="F692">
        <v>822</v>
      </c>
    </row>
    <row r="693" spans="1:6" x14ac:dyDescent="0.25">
      <c r="A693" t="s">
        <v>54</v>
      </c>
      <c r="B693">
        <v>2013</v>
      </c>
      <c r="C693" t="s">
        <v>81</v>
      </c>
      <c r="D693" t="s">
        <v>38</v>
      </c>
      <c r="E693" t="s">
        <v>2295</v>
      </c>
      <c r="F693">
        <v>38</v>
      </c>
    </row>
    <row r="694" spans="1:6" x14ac:dyDescent="0.25">
      <c r="A694" t="s">
        <v>54</v>
      </c>
      <c r="B694">
        <v>2013</v>
      </c>
      <c r="C694" t="s">
        <v>81</v>
      </c>
      <c r="D694" t="s">
        <v>40</v>
      </c>
      <c r="E694" t="s">
        <v>2296</v>
      </c>
      <c r="F694">
        <v>43</v>
      </c>
    </row>
    <row r="695" spans="1:6" x14ac:dyDescent="0.25">
      <c r="A695" t="s">
        <v>54</v>
      </c>
      <c r="B695">
        <v>2013</v>
      </c>
      <c r="C695" t="s">
        <v>81</v>
      </c>
      <c r="D695" t="s">
        <v>102</v>
      </c>
      <c r="E695" t="s">
        <v>2297</v>
      </c>
      <c r="F695">
        <v>70</v>
      </c>
    </row>
    <row r="696" spans="1:6" x14ac:dyDescent="0.25">
      <c r="A696" t="s">
        <v>54</v>
      </c>
      <c r="B696">
        <v>2013</v>
      </c>
      <c r="C696" t="s">
        <v>81</v>
      </c>
      <c r="D696" t="s">
        <v>107</v>
      </c>
      <c r="E696" t="s">
        <v>2298</v>
      </c>
      <c r="F696">
        <v>77</v>
      </c>
    </row>
    <row r="697" spans="1:6" x14ac:dyDescent="0.25">
      <c r="A697" t="s">
        <v>54</v>
      </c>
      <c r="B697">
        <v>2013</v>
      </c>
      <c r="C697" t="s">
        <v>81</v>
      </c>
      <c r="D697" t="s">
        <v>39</v>
      </c>
      <c r="E697" t="s">
        <v>2299</v>
      </c>
      <c r="F697">
        <v>79</v>
      </c>
    </row>
    <row r="698" spans="1:6" x14ac:dyDescent="0.25">
      <c r="A698" t="s">
        <v>54</v>
      </c>
      <c r="B698">
        <v>2013</v>
      </c>
      <c r="C698" t="s">
        <v>81</v>
      </c>
      <c r="D698" t="s">
        <v>103</v>
      </c>
      <c r="E698" t="s">
        <v>2300</v>
      </c>
      <c r="F698">
        <v>539</v>
      </c>
    </row>
    <row r="699" spans="1:6" x14ac:dyDescent="0.25">
      <c r="A699" t="s">
        <v>54</v>
      </c>
      <c r="B699">
        <v>2014</v>
      </c>
      <c r="C699" t="s">
        <v>82</v>
      </c>
      <c r="D699" t="s">
        <v>38</v>
      </c>
      <c r="E699" t="s">
        <v>2301</v>
      </c>
      <c r="F699">
        <v>44</v>
      </c>
    </row>
    <row r="700" spans="1:6" x14ac:dyDescent="0.25">
      <c r="A700" t="s">
        <v>54</v>
      </c>
      <c r="B700">
        <v>2014</v>
      </c>
      <c r="C700" t="s">
        <v>82</v>
      </c>
      <c r="D700" t="s">
        <v>40</v>
      </c>
      <c r="E700" t="s">
        <v>2302</v>
      </c>
      <c r="F700">
        <v>27</v>
      </c>
    </row>
    <row r="701" spans="1:6" x14ac:dyDescent="0.25">
      <c r="A701" t="s">
        <v>54</v>
      </c>
      <c r="B701">
        <v>2014</v>
      </c>
      <c r="C701" t="s">
        <v>82</v>
      </c>
      <c r="D701" t="s">
        <v>102</v>
      </c>
      <c r="E701" t="s">
        <v>2303</v>
      </c>
      <c r="F701">
        <v>109</v>
      </c>
    </row>
    <row r="702" spans="1:6" x14ac:dyDescent="0.25">
      <c r="A702" t="s">
        <v>54</v>
      </c>
      <c r="B702">
        <v>2014</v>
      </c>
      <c r="C702" t="s">
        <v>82</v>
      </c>
      <c r="D702" t="s">
        <v>107</v>
      </c>
      <c r="E702" t="s">
        <v>2304</v>
      </c>
      <c r="F702">
        <v>83</v>
      </c>
    </row>
    <row r="703" spans="1:6" x14ac:dyDescent="0.25">
      <c r="A703" t="s">
        <v>54</v>
      </c>
      <c r="B703">
        <v>2014</v>
      </c>
      <c r="C703" t="s">
        <v>82</v>
      </c>
      <c r="D703" t="s">
        <v>39</v>
      </c>
      <c r="E703" t="s">
        <v>2305</v>
      </c>
      <c r="F703">
        <v>79</v>
      </c>
    </row>
    <row r="704" spans="1:6" x14ac:dyDescent="0.25">
      <c r="A704" t="s">
        <v>54</v>
      </c>
      <c r="B704">
        <v>2014</v>
      </c>
      <c r="C704" t="s">
        <v>82</v>
      </c>
      <c r="D704" t="s">
        <v>103</v>
      </c>
      <c r="E704" t="s">
        <v>2306</v>
      </c>
      <c r="F704">
        <v>789</v>
      </c>
    </row>
    <row r="705" spans="1:6" x14ac:dyDescent="0.25">
      <c r="A705" t="s">
        <v>54</v>
      </c>
      <c r="B705">
        <v>2014</v>
      </c>
      <c r="C705" t="s">
        <v>81</v>
      </c>
      <c r="D705" t="s">
        <v>38</v>
      </c>
      <c r="E705" t="s">
        <v>2307</v>
      </c>
      <c r="F705">
        <v>31</v>
      </c>
    </row>
    <row r="706" spans="1:6" x14ac:dyDescent="0.25">
      <c r="A706" t="s">
        <v>54</v>
      </c>
      <c r="B706">
        <v>2014</v>
      </c>
      <c r="C706" t="s">
        <v>81</v>
      </c>
      <c r="D706" t="s">
        <v>40</v>
      </c>
      <c r="E706" t="s">
        <v>2308</v>
      </c>
      <c r="F706">
        <v>49</v>
      </c>
    </row>
    <row r="707" spans="1:6" x14ac:dyDescent="0.25">
      <c r="A707" t="s">
        <v>54</v>
      </c>
      <c r="B707">
        <v>2014</v>
      </c>
      <c r="C707" t="s">
        <v>81</v>
      </c>
      <c r="D707" t="s">
        <v>102</v>
      </c>
      <c r="E707" t="s">
        <v>2309</v>
      </c>
      <c r="F707">
        <v>69</v>
      </c>
    </row>
    <row r="708" spans="1:6" x14ac:dyDescent="0.25">
      <c r="A708" t="s">
        <v>54</v>
      </c>
      <c r="B708">
        <v>2014</v>
      </c>
      <c r="C708" t="s">
        <v>81</v>
      </c>
      <c r="D708" t="s">
        <v>107</v>
      </c>
      <c r="E708" t="s">
        <v>2310</v>
      </c>
      <c r="F708">
        <v>93</v>
      </c>
    </row>
    <row r="709" spans="1:6" x14ac:dyDescent="0.25">
      <c r="A709" t="s">
        <v>54</v>
      </c>
      <c r="B709">
        <v>2014</v>
      </c>
      <c r="C709" t="s">
        <v>81</v>
      </c>
      <c r="D709" t="s">
        <v>39</v>
      </c>
      <c r="E709" t="s">
        <v>2311</v>
      </c>
      <c r="F709">
        <v>59</v>
      </c>
    </row>
    <row r="710" spans="1:6" x14ac:dyDescent="0.25">
      <c r="A710" t="s">
        <v>54</v>
      </c>
      <c r="B710">
        <v>2014</v>
      </c>
      <c r="C710" t="s">
        <v>81</v>
      </c>
      <c r="D710" t="s">
        <v>103</v>
      </c>
      <c r="E710" t="s">
        <v>2312</v>
      </c>
      <c r="F710">
        <v>540</v>
      </c>
    </row>
    <row r="711" spans="1:6" x14ac:dyDescent="0.25">
      <c r="A711" t="s">
        <v>54</v>
      </c>
      <c r="B711">
        <v>2015</v>
      </c>
      <c r="C711" t="s">
        <v>82</v>
      </c>
      <c r="D711" t="s">
        <v>38</v>
      </c>
      <c r="E711" t="s">
        <v>2313</v>
      </c>
      <c r="F711">
        <v>41</v>
      </c>
    </row>
    <row r="712" spans="1:6" x14ac:dyDescent="0.25">
      <c r="A712" t="s">
        <v>54</v>
      </c>
      <c r="B712">
        <v>2015</v>
      </c>
      <c r="C712" t="s">
        <v>82</v>
      </c>
      <c r="D712" t="s">
        <v>40</v>
      </c>
      <c r="E712" t="s">
        <v>2314</v>
      </c>
      <c r="F712">
        <v>36</v>
      </c>
    </row>
    <row r="713" spans="1:6" x14ac:dyDescent="0.25">
      <c r="A713" t="s">
        <v>54</v>
      </c>
      <c r="B713">
        <v>2015</v>
      </c>
      <c r="C713" t="s">
        <v>82</v>
      </c>
      <c r="D713" t="s">
        <v>102</v>
      </c>
      <c r="E713" t="s">
        <v>2315</v>
      </c>
      <c r="F713">
        <v>106</v>
      </c>
    </row>
    <row r="714" spans="1:6" x14ac:dyDescent="0.25">
      <c r="A714" t="s">
        <v>54</v>
      </c>
      <c r="B714">
        <v>2015</v>
      </c>
      <c r="C714" t="s">
        <v>82</v>
      </c>
      <c r="D714" t="s">
        <v>107</v>
      </c>
      <c r="E714" t="s">
        <v>2316</v>
      </c>
      <c r="F714">
        <v>71</v>
      </c>
    </row>
    <row r="715" spans="1:6" x14ac:dyDescent="0.25">
      <c r="A715" t="s">
        <v>54</v>
      </c>
      <c r="B715">
        <v>2015</v>
      </c>
      <c r="C715" t="s">
        <v>82</v>
      </c>
      <c r="D715" t="s">
        <v>39</v>
      </c>
      <c r="E715" t="s">
        <v>2317</v>
      </c>
      <c r="F715">
        <v>67</v>
      </c>
    </row>
    <row r="716" spans="1:6" x14ac:dyDescent="0.25">
      <c r="A716" t="s">
        <v>54</v>
      </c>
      <c r="B716">
        <v>2015</v>
      </c>
      <c r="C716" t="s">
        <v>82</v>
      </c>
      <c r="D716" t="s">
        <v>103</v>
      </c>
      <c r="E716" t="s">
        <v>2318</v>
      </c>
      <c r="F716">
        <v>784</v>
      </c>
    </row>
    <row r="717" spans="1:6" x14ac:dyDescent="0.25">
      <c r="A717" t="s">
        <v>54</v>
      </c>
      <c r="B717">
        <v>2015</v>
      </c>
      <c r="C717" t="s">
        <v>81</v>
      </c>
      <c r="D717" t="s">
        <v>38</v>
      </c>
      <c r="E717" t="s">
        <v>2319</v>
      </c>
      <c r="F717">
        <v>33</v>
      </c>
    </row>
    <row r="718" spans="1:6" x14ac:dyDescent="0.25">
      <c r="A718" t="s">
        <v>54</v>
      </c>
      <c r="B718">
        <v>2015</v>
      </c>
      <c r="C718" t="s">
        <v>81</v>
      </c>
      <c r="D718" t="s">
        <v>40</v>
      </c>
      <c r="E718" t="s">
        <v>2320</v>
      </c>
      <c r="F718">
        <v>39</v>
      </c>
    </row>
    <row r="719" spans="1:6" x14ac:dyDescent="0.25">
      <c r="A719" t="s">
        <v>54</v>
      </c>
      <c r="B719">
        <v>2015</v>
      </c>
      <c r="C719" t="s">
        <v>81</v>
      </c>
      <c r="D719" t="s">
        <v>102</v>
      </c>
      <c r="E719" t="s">
        <v>2321</v>
      </c>
      <c r="F719">
        <v>67</v>
      </c>
    </row>
    <row r="720" spans="1:6" x14ac:dyDescent="0.25">
      <c r="A720" t="s">
        <v>54</v>
      </c>
      <c r="B720">
        <v>2015</v>
      </c>
      <c r="C720" t="s">
        <v>81</v>
      </c>
      <c r="D720" t="s">
        <v>107</v>
      </c>
      <c r="E720" t="s">
        <v>2322</v>
      </c>
      <c r="F720">
        <v>63</v>
      </c>
    </row>
    <row r="721" spans="1:6" x14ac:dyDescent="0.25">
      <c r="A721" t="s">
        <v>54</v>
      </c>
      <c r="B721">
        <v>2015</v>
      </c>
      <c r="C721" t="s">
        <v>81</v>
      </c>
      <c r="D721" t="s">
        <v>39</v>
      </c>
      <c r="E721" t="s">
        <v>2323</v>
      </c>
      <c r="F721">
        <v>49</v>
      </c>
    </row>
    <row r="722" spans="1:6" x14ac:dyDescent="0.25">
      <c r="A722" t="s">
        <v>54</v>
      </c>
      <c r="B722">
        <v>2015</v>
      </c>
      <c r="C722" t="s">
        <v>81</v>
      </c>
      <c r="D722" t="s">
        <v>103</v>
      </c>
      <c r="E722" t="s">
        <v>2324</v>
      </c>
      <c r="F722">
        <v>587</v>
      </c>
    </row>
    <row r="723" spans="1:6" x14ac:dyDescent="0.25">
      <c r="A723" t="s">
        <v>57</v>
      </c>
      <c r="B723">
        <v>2010</v>
      </c>
      <c r="C723" t="s">
        <v>82</v>
      </c>
      <c r="D723" t="s">
        <v>38</v>
      </c>
      <c r="E723" t="s">
        <v>2325</v>
      </c>
      <c r="F723">
        <v>30</v>
      </c>
    </row>
    <row r="724" spans="1:6" x14ac:dyDescent="0.25">
      <c r="A724" t="s">
        <v>57</v>
      </c>
      <c r="B724">
        <v>2010</v>
      </c>
      <c r="C724" t="s">
        <v>82</v>
      </c>
      <c r="D724" t="s">
        <v>40</v>
      </c>
      <c r="E724" t="s">
        <v>2326</v>
      </c>
      <c r="F724">
        <v>9</v>
      </c>
    </row>
    <row r="725" spans="1:6" x14ac:dyDescent="0.25">
      <c r="A725" t="s">
        <v>57</v>
      </c>
      <c r="B725">
        <v>2010</v>
      </c>
      <c r="C725" t="s">
        <v>82</v>
      </c>
      <c r="D725" t="s">
        <v>102</v>
      </c>
      <c r="E725" t="s">
        <v>2327</v>
      </c>
      <c r="F725">
        <v>81</v>
      </c>
    </row>
    <row r="726" spans="1:6" x14ac:dyDescent="0.25">
      <c r="A726" t="s">
        <v>57</v>
      </c>
      <c r="B726">
        <v>2010</v>
      </c>
      <c r="C726" t="s">
        <v>82</v>
      </c>
      <c r="D726" t="s">
        <v>107</v>
      </c>
      <c r="E726" t="s">
        <v>2328</v>
      </c>
      <c r="F726">
        <v>96</v>
      </c>
    </row>
    <row r="727" spans="1:6" x14ac:dyDescent="0.25">
      <c r="A727" t="s">
        <v>57</v>
      </c>
      <c r="B727">
        <v>2010</v>
      </c>
      <c r="C727" t="s">
        <v>82</v>
      </c>
      <c r="D727" t="s">
        <v>39</v>
      </c>
      <c r="E727" t="s">
        <v>2329</v>
      </c>
      <c r="F727">
        <v>118</v>
      </c>
    </row>
    <row r="728" spans="1:6" x14ac:dyDescent="0.25">
      <c r="A728" t="s">
        <v>57</v>
      </c>
      <c r="B728">
        <v>2010</v>
      </c>
      <c r="C728" t="s">
        <v>82</v>
      </c>
      <c r="D728" t="s">
        <v>103</v>
      </c>
      <c r="E728" t="s">
        <v>2330</v>
      </c>
      <c r="F728">
        <v>820</v>
      </c>
    </row>
    <row r="729" spans="1:6" x14ac:dyDescent="0.25">
      <c r="A729" t="s">
        <v>57</v>
      </c>
      <c r="B729">
        <v>2010</v>
      </c>
      <c r="C729" t="s">
        <v>81</v>
      </c>
      <c r="D729" t="s">
        <v>38</v>
      </c>
      <c r="E729" t="s">
        <v>2331</v>
      </c>
      <c r="F729">
        <v>50</v>
      </c>
    </row>
    <row r="730" spans="1:6" x14ac:dyDescent="0.25">
      <c r="A730" t="s">
        <v>57</v>
      </c>
      <c r="B730">
        <v>2010</v>
      </c>
      <c r="C730" t="s">
        <v>81</v>
      </c>
      <c r="D730" t="s">
        <v>40</v>
      </c>
      <c r="E730" t="s">
        <v>2332</v>
      </c>
      <c r="F730">
        <v>20</v>
      </c>
    </row>
    <row r="731" spans="1:6" x14ac:dyDescent="0.25">
      <c r="A731" t="s">
        <v>57</v>
      </c>
      <c r="B731">
        <v>2010</v>
      </c>
      <c r="C731" t="s">
        <v>81</v>
      </c>
      <c r="D731" t="s">
        <v>102</v>
      </c>
      <c r="E731" t="s">
        <v>2333</v>
      </c>
      <c r="F731">
        <v>69</v>
      </c>
    </row>
    <row r="732" spans="1:6" x14ac:dyDescent="0.25">
      <c r="A732" t="s">
        <v>57</v>
      </c>
      <c r="B732">
        <v>2010</v>
      </c>
      <c r="C732" t="s">
        <v>81</v>
      </c>
      <c r="D732" t="s">
        <v>107</v>
      </c>
      <c r="E732" t="s">
        <v>2334</v>
      </c>
      <c r="F732">
        <v>78</v>
      </c>
    </row>
    <row r="733" spans="1:6" x14ac:dyDescent="0.25">
      <c r="A733" t="s">
        <v>57</v>
      </c>
      <c r="B733">
        <v>2010</v>
      </c>
      <c r="C733" t="s">
        <v>81</v>
      </c>
      <c r="D733" t="s">
        <v>39</v>
      </c>
      <c r="E733" t="s">
        <v>2335</v>
      </c>
      <c r="F733">
        <v>141</v>
      </c>
    </row>
    <row r="734" spans="1:6" x14ac:dyDescent="0.25">
      <c r="A734" t="s">
        <v>57</v>
      </c>
      <c r="B734">
        <v>2010</v>
      </c>
      <c r="C734" t="s">
        <v>81</v>
      </c>
      <c r="D734" t="s">
        <v>103</v>
      </c>
      <c r="E734" t="s">
        <v>2336</v>
      </c>
      <c r="F734">
        <v>706</v>
      </c>
    </row>
    <row r="735" spans="1:6" x14ac:dyDescent="0.25">
      <c r="A735" t="s">
        <v>57</v>
      </c>
      <c r="B735">
        <v>2011</v>
      </c>
      <c r="C735" t="s">
        <v>82</v>
      </c>
      <c r="D735" t="s">
        <v>38</v>
      </c>
      <c r="E735" t="s">
        <v>2337</v>
      </c>
      <c r="F735">
        <v>23</v>
      </c>
    </row>
    <row r="736" spans="1:6" x14ac:dyDescent="0.25">
      <c r="A736" t="s">
        <v>57</v>
      </c>
      <c r="B736">
        <v>2011</v>
      </c>
      <c r="C736" t="s">
        <v>82</v>
      </c>
      <c r="D736" t="s">
        <v>40</v>
      </c>
      <c r="E736" t="s">
        <v>2338</v>
      </c>
      <c r="F736">
        <v>6</v>
      </c>
    </row>
    <row r="737" spans="1:6" x14ac:dyDescent="0.25">
      <c r="A737" t="s">
        <v>57</v>
      </c>
      <c r="B737">
        <v>2011</v>
      </c>
      <c r="C737" t="s">
        <v>82</v>
      </c>
      <c r="D737" t="s">
        <v>102</v>
      </c>
      <c r="E737" t="s">
        <v>2339</v>
      </c>
      <c r="F737">
        <v>90</v>
      </c>
    </row>
    <row r="738" spans="1:6" x14ac:dyDescent="0.25">
      <c r="A738" t="s">
        <v>57</v>
      </c>
      <c r="B738">
        <v>2011</v>
      </c>
      <c r="C738" t="s">
        <v>82</v>
      </c>
      <c r="D738" t="s">
        <v>107</v>
      </c>
      <c r="E738" t="s">
        <v>2340</v>
      </c>
      <c r="F738">
        <v>46</v>
      </c>
    </row>
    <row r="739" spans="1:6" x14ac:dyDescent="0.25">
      <c r="A739" t="s">
        <v>57</v>
      </c>
      <c r="B739">
        <v>2011</v>
      </c>
      <c r="C739" t="s">
        <v>82</v>
      </c>
      <c r="D739" t="s">
        <v>39</v>
      </c>
      <c r="E739" t="s">
        <v>2341</v>
      </c>
      <c r="F739">
        <v>180</v>
      </c>
    </row>
    <row r="740" spans="1:6" x14ac:dyDescent="0.25">
      <c r="A740" t="s">
        <v>57</v>
      </c>
      <c r="B740">
        <v>2011</v>
      </c>
      <c r="C740" t="s">
        <v>82</v>
      </c>
      <c r="D740" t="s">
        <v>103</v>
      </c>
      <c r="E740" t="s">
        <v>2342</v>
      </c>
      <c r="F740">
        <v>860</v>
      </c>
    </row>
    <row r="741" spans="1:6" x14ac:dyDescent="0.25">
      <c r="A741" t="s">
        <v>57</v>
      </c>
      <c r="B741">
        <v>2011</v>
      </c>
      <c r="C741" t="s">
        <v>81</v>
      </c>
      <c r="D741" t="s">
        <v>38</v>
      </c>
      <c r="E741" t="s">
        <v>2343</v>
      </c>
      <c r="F741">
        <v>26</v>
      </c>
    </row>
    <row r="742" spans="1:6" x14ac:dyDescent="0.25">
      <c r="A742" t="s">
        <v>57</v>
      </c>
      <c r="B742">
        <v>2011</v>
      </c>
      <c r="C742" t="s">
        <v>81</v>
      </c>
      <c r="D742" t="s">
        <v>40</v>
      </c>
      <c r="E742" t="s">
        <v>2344</v>
      </c>
      <c r="F742">
        <v>7</v>
      </c>
    </row>
    <row r="743" spans="1:6" x14ac:dyDescent="0.25">
      <c r="A743" t="s">
        <v>57</v>
      </c>
      <c r="B743">
        <v>2011</v>
      </c>
      <c r="C743" t="s">
        <v>81</v>
      </c>
      <c r="D743" t="s">
        <v>102</v>
      </c>
      <c r="E743" t="s">
        <v>2345</v>
      </c>
      <c r="F743">
        <v>93</v>
      </c>
    </row>
    <row r="744" spans="1:6" x14ac:dyDescent="0.25">
      <c r="A744" t="s">
        <v>57</v>
      </c>
      <c r="B744">
        <v>2011</v>
      </c>
      <c r="C744" t="s">
        <v>81</v>
      </c>
      <c r="D744" t="s">
        <v>107</v>
      </c>
      <c r="E744" t="s">
        <v>2346</v>
      </c>
      <c r="F744">
        <v>53</v>
      </c>
    </row>
    <row r="745" spans="1:6" x14ac:dyDescent="0.25">
      <c r="A745" t="s">
        <v>57</v>
      </c>
      <c r="B745">
        <v>2011</v>
      </c>
      <c r="C745" t="s">
        <v>81</v>
      </c>
      <c r="D745" t="s">
        <v>39</v>
      </c>
      <c r="E745" t="s">
        <v>2347</v>
      </c>
      <c r="F745">
        <v>192</v>
      </c>
    </row>
    <row r="746" spans="1:6" x14ac:dyDescent="0.25">
      <c r="A746" t="s">
        <v>57</v>
      </c>
      <c r="B746">
        <v>2011</v>
      </c>
      <c r="C746" t="s">
        <v>81</v>
      </c>
      <c r="D746" t="s">
        <v>103</v>
      </c>
      <c r="E746" t="s">
        <v>2348</v>
      </c>
      <c r="F746">
        <v>724</v>
      </c>
    </row>
    <row r="747" spans="1:6" x14ac:dyDescent="0.25">
      <c r="A747" t="s">
        <v>57</v>
      </c>
      <c r="B747">
        <v>2012</v>
      </c>
      <c r="C747" t="s">
        <v>82</v>
      </c>
      <c r="D747" t="s">
        <v>38</v>
      </c>
      <c r="E747" t="s">
        <v>2349</v>
      </c>
      <c r="F747">
        <v>38</v>
      </c>
    </row>
    <row r="748" spans="1:6" x14ac:dyDescent="0.25">
      <c r="A748" t="s">
        <v>57</v>
      </c>
      <c r="B748">
        <v>2012</v>
      </c>
      <c r="C748" t="s">
        <v>82</v>
      </c>
      <c r="D748" t="s">
        <v>40</v>
      </c>
      <c r="E748" t="s">
        <v>2350</v>
      </c>
      <c r="F748">
        <v>13</v>
      </c>
    </row>
    <row r="749" spans="1:6" x14ac:dyDescent="0.25">
      <c r="A749" t="s">
        <v>57</v>
      </c>
      <c r="B749">
        <v>2012</v>
      </c>
      <c r="C749" t="s">
        <v>82</v>
      </c>
      <c r="D749" t="s">
        <v>102</v>
      </c>
      <c r="E749" t="s">
        <v>2351</v>
      </c>
      <c r="F749">
        <v>85</v>
      </c>
    </row>
    <row r="750" spans="1:6" x14ac:dyDescent="0.25">
      <c r="A750" t="s">
        <v>57</v>
      </c>
      <c r="B750">
        <v>2012</v>
      </c>
      <c r="C750" t="s">
        <v>82</v>
      </c>
      <c r="D750" t="s">
        <v>107</v>
      </c>
      <c r="E750" t="s">
        <v>2352</v>
      </c>
      <c r="F750">
        <v>88</v>
      </c>
    </row>
    <row r="751" spans="1:6" x14ac:dyDescent="0.25">
      <c r="A751" t="s">
        <v>57</v>
      </c>
      <c r="B751">
        <v>2012</v>
      </c>
      <c r="C751" t="s">
        <v>82</v>
      </c>
      <c r="D751" t="s">
        <v>39</v>
      </c>
      <c r="E751" t="s">
        <v>2353</v>
      </c>
      <c r="F751">
        <v>143</v>
      </c>
    </row>
    <row r="752" spans="1:6" x14ac:dyDescent="0.25">
      <c r="A752" t="s">
        <v>57</v>
      </c>
      <c r="B752">
        <v>2012</v>
      </c>
      <c r="C752" t="s">
        <v>82</v>
      </c>
      <c r="D752" t="s">
        <v>103</v>
      </c>
      <c r="E752" t="s">
        <v>2354</v>
      </c>
      <c r="F752">
        <v>858</v>
      </c>
    </row>
    <row r="753" spans="1:6" x14ac:dyDescent="0.25">
      <c r="A753" t="s">
        <v>57</v>
      </c>
      <c r="B753">
        <v>2012</v>
      </c>
      <c r="C753" t="s">
        <v>81</v>
      </c>
      <c r="D753" t="s">
        <v>38</v>
      </c>
      <c r="E753" t="s">
        <v>2355</v>
      </c>
      <c r="F753">
        <v>53</v>
      </c>
    </row>
    <row r="754" spans="1:6" x14ac:dyDescent="0.25">
      <c r="A754" t="s">
        <v>57</v>
      </c>
      <c r="B754">
        <v>2012</v>
      </c>
      <c r="C754" t="s">
        <v>81</v>
      </c>
      <c r="D754" t="s">
        <v>40</v>
      </c>
      <c r="E754" t="s">
        <v>2356</v>
      </c>
      <c r="F754">
        <v>13</v>
      </c>
    </row>
    <row r="755" spans="1:6" x14ac:dyDescent="0.25">
      <c r="A755" t="s">
        <v>57</v>
      </c>
      <c r="B755">
        <v>2012</v>
      </c>
      <c r="C755" t="s">
        <v>81</v>
      </c>
      <c r="D755" t="s">
        <v>102</v>
      </c>
      <c r="E755" t="s">
        <v>2357</v>
      </c>
      <c r="F755">
        <v>85</v>
      </c>
    </row>
    <row r="756" spans="1:6" x14ac:dyDescent="0.25">
      <c r="A756" t="s">
        <v>57</v>
      </c>
      <c r="B756">
        <v>2012</v>
      </c>
      <c r="C756" t="s">
        <v>81</v>
      </c>
      <c r="D756" t="s">
        <v>107</v>
      </c>
      <c r="E756" t="s">
        <v>2358</v>
      </c>
      <c r="F756">
        <v>77</v>
      </c>
    </row>
    <row r="757" spans="1:6" x14ac:dyDescent="0.25">
      <c r="A757" t="s">
        <v>57</v>
      </c>
      <c r="B757">
        <v>2012</v>
      </c>
      <c r="C757" t="s">
        <v>81</v>
      </c>
      <c r="D757" t="s">
        <v>39</v>
      </c>
      <c r="E757" t="s">
        <v>2359</v>
      </c>
      <c r="F757">
        <v>152</v>
      </c>
    </row>
    <row r="758" spans="1:6" x14ac:dyDescent="0.25">
      <c r="A758" t="s">
        <v>57</v>
      </c>
      <c r="B758">
        <v>2012</v>
      </c>
      <c r="C758" t="s">
        <v>81</v>
      </c>
      <c r="D758" t="s">
        <v>103</v>
      </c>
      <c r="E758" t="s">
        <v>2360</v>
      </c>
      <c r="F758">
        <v>676</v>
      </c>
    </row>
    <row r="759" spans="1:6" x14ac:dyDescent="0.25">
      <c r="A759" t="s">
        <v>57</v>
      </c>
      <c r="B759">
        <v>2013</v>
      </c>
      <c r="C759" t="s">
        <v>82</v>
      </c>
      <c r="D759" t="s">
        <v>38</v>
      </c>
      <c r="E759" t="s">
        <v>2361</v>
      </c>
      <c r="F759">
        <v>45</v>
      </c>
    </row>
    <row r="760" spans="1:6" x14ac:dyDescent="0.25">
      <c r="A760" t="s">
        <v>57</v>
      </c>
      <c r="B760">
        <v>2013</v>
      </c>
      <c r="C760" t="s">
        <v>82</v>
      </c>
      <c r="D760" t="s">
        <v>40</v>
      </c>
      <c r="E760" t="s">
        <v>2362</v>
      </c>
      <c r="F760">
        <v>11</v>
      </c>
    </row>
    <row r="761" spans="1:6" x14ac:dyDescent="0.25">
      <c r="A761" t="s">
        <v>57</v>
      </c>
      <c r="B761">
        <v>2013</v>
      </c>
      <c r="C761" t="s">
        <v>82</v>
      </c>
      <c r="D761" t="s">
        <v>102</v>
      </c>
      <c r="E761" t="s">
        <v>2363</v>
      </c>
      <c r="F761">
        <v>116</v>
      </c>
    </row>
    <row r="762" spans="1:6" x14ac:dyDescent="0.25">
      <c r="A762" t="s">
        <v>57</v>
      </c>
      <c r="B762">
        <v>2013</v>
      </c>
      <c r="C762" t="s">
        <v>82</v>
      </c>
      <c r="D762" t="s">
        <v>107</v>
      </c>
      <c r="E762" t="s">
        <v>2364</v>
      </c>
      <c r="F762">
        <v>95</v>
      </c>
    </row>
    <row r="763" spans="1:6" x14ac:dyDescent="0.25">
      <c r="A763" t="s">
        <v>57</v>
      </c>
      <c r="B763">
        <v>2013</v>
      </c>
      <c r="C763" t="s">
        <v>82</v>
      </c>
      <c r="D763" t="s">
        <v>39</v>
      </c>
      <c r="E763" t="s">
        <v>2365</v>
      </c>
      <c r="F763">
        <v>158</v>
      </c>
    </row>
    <row r="764" spans="1:6" x14ac:dyDescent="0.25">
      <c r="A764" t="s">
        <v>57</v>
      </c>
      <c r="B764">
        <v>2013</v>
      </c>
      <c r="C764" t="s">
        <v>82</v>
      </c>
      <c r="D764" t="s">
        <v>103</v>
      </c>
      <c r="E764" t="s">
        <v>2366</v>
      </c>
      <c r="F764">
        <v>828</v>
      </c>
    </row>
    <row r="765" spans="1:6" x14ac:dyDescent="0.25">
      <c r="A765" t="s">
        <v>57</v>
      </c>
      <c r="B765">
        <v>2013</v>
      </c>
      <c r="C765" t="s">
        <v>81</v>
      </c>
      <c r="D765" t="s">
        <v>38</v>
      </c>
      <c r="E765" t="s">
        <v>2367</v>
      </c>
      <c r="F765">
        <v>42</v>
      </c>
    </row>
    <row r="766" spans="1:6" x14ac:dyDescent="0.25">
      <c r="A766" t="s">
        <v>57</v>
      </c>
      <c r="B766">
        <v>2013</v>
      </c>
      <c r="C766" t="s">
        <v>81</v>
      </c>
      <c r="D766" t="s">
        <v>40</v>
      </c>
      <c r="E766" t="s">
        <v>2368</v>
      </c>
      <c r="F766">
        <v>24</v>
      </c>
    </row>
    <row r="767" spans="1:6" x14ac:dyDescent="0.25">
      <c r="A767" t="s">
        <v>57</v>
      </c>
      <c r="B767">
        <v>2013</v>
      </c>
      <c r="C767" t="s">
        <v>81</v>
      </c>
      <c r="D767" t="s">
        <v>102</v>
      </c>
      <c r="E767" t="s">
        <v>2369</v>
      </c>
      <c r="F767">
        <v>79</v>
      </c>
    </row>
    <row r="768" spans="1:6" x14ac:dyDescent="0.25">
      <c r="A768" t="s">
        <v>57</v>
      </c>
      <c r="B768">
        <v>2013</v>
      </c>
      <c r="C768" t="s">
        <v>81</v>
      </c>
      <c r="D768" t="s">
        <v>107</v>
      </c>
      <c r="E768" t="s">
        <v>2370</v>
      </c>
      <c r="F768">
        <v>89</v>
      </c>
    </row>
    <row r="769" spans="1:6" x14ac:dyDescent="0.25">
      <c r="A769" t="s">
        <v>57</v>
      </c>
      <c r="B769">
        <v>2013</v>
      </c>
      <c r="C769" t="s">
        <v>81</v>
      </c>
      <c r="D769" t="s">
        <v>39</v>
      </c>
      <c r="E769" t="s">
        <v>2371</v>
      </c>
      <c r="F769">
        <v>140</v>
      </c>
    </row>
    <row r="770" spans="1:6" x14ac:dyDescent="0.25">
      <c r="A770" t="s">
        <v>57</v>
      </c>
      <c r="B770">
        <v>2013</v>
      </c>
      <c r="C770" t="s">
        <v>81</v>
      </c>
      <c r="D770" t="s">
        <v>103</v>
      </c>
      <c r="E770" t="s">
        <v>2372</v>
      </c>
      <c r="F770">
        <v>669</v>
      </c>
    </row>
    <row r="771" spans="1:6" x14ac:dyDescent="0.25">
      <c r="A771" t="s">
        <v>57</v>
      </c>
      <c r="B771">
        <v>2014</v>
      </c>
      <c r="C771" t="s">
        <v>82</v>
      </c>
      <c r="D771" t="s">
        <v>38</v>
      </c>
      <c r="E771" t="s">
        <v>2373</v>
      </c>
      <c r="F771">
        <v>52</v>
      </c>
    </row>
    <row r="772" spans="1:6" x14ac:dyDescent="0.25">
      <c r="A772" t="s">
        <v>57</v>
      </c>
      <c r="B772">
        <v>2014</v>
      </c>
      <c r="C772" t="s">
        <v>82</v>
      </c>
      <c r="D772" t="s">
        <v>40</v>
      </c>
      <c r="E772" t="s">
        <v>2374</v>
      </c>
      <c r="F772">
        <v>12</v>
      </c>
    </row>
    <row r="773" spans="1:6" x14ac:dyDescent="0.25">
      <c r="A773" t="s">
        <v>57</v>
      </c>
      <c r="B773">
        <v>2014</v>
      </c>
      <c r="C773" t="s">
        <v>82</v>
      </c>
      <c r="D773" t="s">
        <v>102</v>
      </c>
      <c r="E773" t="s">
        <v>2375</v>
      </c>
      <c r="F773">
        <v>119</v>
      </c>
    </row>
    <row r="774" spans="1:6" x14ac:dyDescent="0.25">
      <c r="A774" t="s">
        <v>57</v>
      </c>
      <c r="B774">
        <v>2014</v>
      </c>
      <c r="C774" t="s">
        <v>82</v>
      </c>
      <c r="D774" t="s">
        <v>107</v>
      </c>
      <c r="E774" t="s">
        <v>2376</v>
      </c>
      <c r="F774">
        <v>93</v>
      </c>
    </row>
    <row r="775" spans="1:6" x14ac:dyDescent="0.25">
      <c r="A775" t="s">
        <v>57</v>
      </c>
      <c r="B775">
        <v>2014</v>
      </c>
      <c r="C775" t="s">
        <v>82</v>
      </c>
      <c r="D775" t="s">
        <v>39</v>
      </c>
      <c r="E775" t="s">
        <v>2377</v>
      </c>
      <c r="F775">
        <v>133</v>
      </c>
    </row>
    <row r="776" spans="1:6" x14ac:dyDescent="0.25">
      <c r="A776" t="s">
        <v>57</v>
      </c>
      <c r="B776">
        <v>2014</v>
      </c>
      <c r="C776" t="s">
        <v>82</v>
      </c>
      <c r="D776" t="s">
        <v>103</v>
      </c>
      <c r="E776" t="s">
        <v>2378</v>
      </c>
      <c r="F776">
        <v>822</v>
      </c>
    </row>
    <row r="777" spans="1:6" x14ac:dyDescent="0.25">
      <c r="A777" t="s">
        <v>57</v>
      </c>
      <c r="B777">
        <v>2014</v>
      </c>
      <c r="C777" t="s">
        <v>81</v>
      </c>
      <c r="D777" t="s">
        <v>38</v>
      </c>
      <c r="E777" t="s">
        <v>2379</v>
      </c>
      <c r="F777">
        <v>39</v>
      </c>
    </row>
    <row r="778" spans="1:6" x14ac:dyDescent="0.25">
      <c r="A778" t="s">
        <v>57</v>
      </c>
      <c r="B778">
        <v>2014</v>
      </c>
      <c r="C778" t="s">
        <v>81</v>
      </c>
      <c r="D778" t="s">
        <v>40</v>
      </c>
      <c r="E778" t="s">
        <v>2380</v>
      </c>
      <c r="F778">
        <v>26</v>
      </c>
    </row>
    <row r="779" spans="1:6" x14ac:dyDescent="0.25">
      <c r="A779" t="s">
        <v>57</v>
      </c>
      <c r="B779">
        <v>2014</v>
      </c>
      <c r="C779" t="s">
        <v>81</v>
      </c>
      <c r="D779" t="s">
        <v>102</v>
      </c>
      <c r="E779" t="s">
        <v>2381</v>
      </c>
      <c r="F779">
        <v>79</v>
      </c>
    </row>
    <row r="780" spans="1:6" x14ac:dyDescent="0.25">
      <c r="A780" t="s">
        <v>57</v>
      </c>
      <c r="B780">
        <v>2014</v>
      </c>
      <c r="C780" t="s">
        <v>81</v>
      </c>
      <c r="D780" t="s">
        <v>107</v>
      </c>
      <c r="E780" t="s">
        <v>2382</v>
      </c>
      <c r="F780">
        <v>102</v>
      </c>
    </row>
    <row r="781" spans="1:6" x14ac:dyDescent="0.25">
      <c r="A781" t="s">
        <v>57</v>
      </c>
      <c r="B781">
        <v>2014</v>
      </c>
      <c r="C781" t="s">
        <v>81</v>
      </c>
      <c r="D781" t="s">
        <v>39</v>
      </c>
      <c r="E781" t="s">
        <v>2383</v>
      </c>
      <c r="F781">
        <v>150</v>
      </c>
    </row>
    <row r="782" spans="1:6" x14ac:dyDescent="0.25">
      <c r="A782" t="s">
        <v>57</v>
      </c>
      <c r="B782">
        <v>2014</v>
      </c>
      <c r="C782" t="s">
        <v>81</v>
      </c>
      <c r="D782" t="s">
        <v>103</v>
      </c>
      <c r="E782" t="s">
        <v>2384</v>
      </c>
      <c r="F782">
        <v>699</v>
      </c>
    </row>
    <row r="783" spans="1:6" x14ac:dyDescent="0.25">
      <c r="A783" t="s">
        <v>57</v>
      </c>
      <c r="B783">
        <v>2015</v>
      </c>
      <c r="C783" t="s">
        <v>82</v>
      </c>
      <c r="D783" t="s">
        <v>38</v>
      </c>
      <c r="E783" t="s">
        <v>2385</v>
      </c>
      <c r="F783">
        <v>51</v>
      </c>
    </row>
    <row r="784" spans="1:6" x14ac:dyDescent="0.25">
      <c r="A784" t="s">
        <v>57</v>
      </c>
      <c r="B784">
        <v>2015</v>
      </c>
      <c r="C784" t="s">
        <v>82</v>
      </c>
      <c r="D784" t="s">
        <v>40</v>
      </c>
      <c r="E784" t="s">
        <v>2386</v>
      </c>
      <c r="F784">
        <v>17</v>
      </c>
    </row>
    <row r="785" spans="1:6" x14ac:dyDescent="0.25">
      <c r="A785" t="s">
        <v>57</v>
      </c>
      <c r="B785">
        <v>2015</v>
      </c>
      <c r="C785" t="s">
        <v>82</v>
      </c>
      <c r="D785" t="s">
        <v>102</v>
      </c>
      <c r="E785" t="s">
        <v>2387</v>
      </c>
      <c r="F785">
        <v>91</v>
      </c>
    </row>
    <row r="786" spans="1:6" x14ac:dyDescent="0.25">
      <c r="A786" t="s">
        <v>57</v>
      </c>
      <c r="B786">
        <v>2015</v>
      </c>
      <c r="C786" t="s">
        <v>82</v>
      </c>
      <c r="D786" t="s">
        <v>107</v>
      </c>
      <c r="E786" t="s">
        <v>2388</v>
      </c>
      <c r="F786">
        <v>99</v>
      </c>
    </row>
    <row r="787" spans="1:6" x14ac:dyDescent="0.25">
      <c r="A787" t="s">
        <v>57</v>
      </c>
      <c r="B787">
        <v>2015</v>
      </c>
      <c r="C787" t="s">
        <v>82</v>
      </c>
      <c r="D787" t="s">
        <v>39</v>
      </c>
      <c r="E787" t="s">
        <v>2389</v>
      </c>
      <c r="F787">
        <v>125</v>
      </c>
    </row>
    <row r="788" spans="1:6" x14ac:dyDescent="0.25">
      <c r="A788" t="s">
        <v>57</v>
      </c>
      <c r="B788">
        <v>2015</v>
      </c>
      <c r="C788" t="s">
        <v>82</v>
      </c>
      <c r="D788" t="s">
        <v>103</v>
      </c>
      <c r="E788" t="s">
        <v>2390</v>
      </c>
      <c r="F788">
        <v>825</v>
      </c>
    </row>
    <row r="789" spans="1:6" x14ac:dyDescent="0.25">
      <c r="A789" t="s">
        <v>57</v>
      </c>
      <c r="B789">
        <v>2015</v>
      </c>
      <c r="C789" t="s">
        <v>81</v>
      </c>
      <c r="D789" t="s">
        <v>38</v>
      </c>
      <c r="E789" t="s">
        <v>2391</v>
      </c>
      <c r="F789">
        <v>71</v>
      </c>
    </row>
    <row r="790" spans="1:6" x14ac:dyDescent="0.25">
      <c r="A790" t="s">
        <v>57</v>
      </c>
      <c r="B790">
        <v>2015</v>
      </c>
      <c r="C790" t="s">
        <v>81</v>
      </c>
      <c r="D790" t="s">
        <v>40</v>
      </c>
      <c r="E790" t="s">
        <v>2392</v>
      </c>
      <c r="F790">
        <v>23</v>
      </c>
    </row>
    <row r="791" spans="1:6" x14ac:dyDescent="0.25">
      <c r="A791" t="s">
        <v>57</v>
      </c>
      <c r="B791">
        <v>2015</v>
      </c>
      <c r="C791" t="s">
        <v>81</v>
      </c>
      <c r="D791" t="s">
        <v>102</v>
      </c>
      <c r="E791" t="s">
        <v>2393</v>
      </c>
      <c r="F791">
        <v>94</v>
      </c>
    </row>
    <row r="792" spans="1:6" x14ac:dyDescent="0.25">
      <c r="A792" t="s">
        <v>57</v>
      </c>
      <c r="B792">
        <v>2015</v>
      </c>
      <c r="C792" t="s">
        <v>81</v>
      </c>
      <c r="D792" t="s">
        <v>107</v>
      </c>
      <c r="E792" t="s">
        <v>2394</v>
      </c>
      <c r="F792">
        <v>72</v>
      </c>
    </row>
    <row r="793" spans="1:6" x14ac:dyDescent="0.25">
      <c r="A793" t="s">
        <v>57</v>
      </c>
      <c r="B793">
        <v>2015</v>
      </c>
      <c r="C793" t="s">
        <v>81</v>
      </c>
      <c r="D793" t="s">
        <v>39</v>
      </c>
      <c r="E793" t="s">
        <v>2395</v>
      </c>
      <c r="F793">
        <v>123</v>
      </c>
    </row>
    <row r="794" spans="1:6" x14ac:dyDescent="0.25">
      <c r="A794" t="s">
        <v>57</v>
      </c>
      <c r="B794">
        <v>2015</v>
      </c>
      <c r="C794" t="s">
        <v>81</v>
      </c>
      <c r="D794" t="s">
        <v>103</v>
      </c>
      <c r="E794" t="s">
        <v>2396</v>
      </c>
      <c r="F794">
        <v>706</v>
      </c>
    </row>
    <row r="795" spans="1:6" x14ac:dyDescent="0.25">
      <c r="A795" t="s">
        <v>55</v>
      </c>
      <c r="B795">
        <v>2010</v>
      </c>
      <c r="C795" t="s">
        <v>82</v>
      </c>
      <c r="D795" t="s">
        <v>38</v>
      </c>
      <c r="E795" t="s">
        <v>2397</v>
      </c>
      <c r="F795">
        <v>10</v>
      </c>
    </row>
    <row r="796" spans="1:6" x14ac:dyDescent="0.25">
      <c r="A796" t="s">
        <v>55</v>
      </c>
      <c r="B796">
        <v>2010</v>
      </c>
      <c r="C796" t="s">
        <v>82</v>
      </c>
      <c r="D796" t="s">
        <v>40</v>
      </c>
      <c r="E796" t="s">
        <v>2398</v>
      </c>
      <c r="F796">
        <v>22</v>
      </c>
    </row>
    <row r="797" spans="1:6" x14ac:dyDescent="0.25">
      <c r="A797" t="s">
        <v>55</v>
      </c>
      <c r="B797">
        <v>2010</v>
      </c>
      <c r="C797" t="s">
        <v>82</v>
      </c>
      <c r="D797" t="s">
        <v>102</v>
      </c>
      <c r="E797" t="s">
        <v>2399</v>
      </c>
      <c r="F797">
        <v>62</v>
      </c>
    </row>
    <row r="798" spans="1:6" x14ac:dyDescent="0.25">
      <c r="A798" t="s">
        <v>55</v>
      </c>
      <c r="B798">
        <v>2010</v>
      </c>
      <c r="C798" t="s">
        <v>82</v>
      </c>
      <c r="D798" t="s">
        <v>107</v>
      </c>
      <c r="E798" t="s">
        <v>2400</v>
      </c>
      <c r="F798">
        <v>92</v>
      </c>
    </row>
    <row r="799" spans="1:6" x14ac:dyDescent="0.25">
      <c r="A799" t="s">
        <v>55</v>
      </c>
      <c r="B799">
        <v>2010</v>
      </c>
      <c r="C799" t="s">
        <v>82</v>
      </c>
      <c r="D799" t="s">
        <v>39</v>
      </c>
      <c r="E799" t="s">
        <v>2401</v>
      </c>
      <c r="F799">
        <v>46</v>
      </c>
    </row>
    <row r="800" spans="1:6" x14ac:dyDescent="0.25">
      <c r="A800" t="s">
        <v>55</v>
      </c>
      <c r="B800">
        <v>2010</v>
      </c>
      <c r="C800" t="s">
        <v>82</v>
      </c>
      <c r="D800" t="s">
        <v>103</v>
      </c>
      <c r="E800" t="s">
        <v>2402</v>
      </c>
      <c r="F800">
        <v>645</v>
      </c>
    </row>
    <row r="801" spans="1:6" x14ac:dyDescent="0.25">
      <c r="A801" t="s">
        <v>55</v>
      </c>
      <c r="B801">
        <v>2010</v>
      </c>
      <c r="C801" t="s">
        <v>81</v>
      </c>
      <c r="D801" t="s">
        <v>38</v>
      </c>
      <c r="E801" t="s">
        <v>2403</v>
      </c>
      <c r="F801">
        <v>27</v>
      </c>
    </row>
    <row r="802" spans="1:6" x14ac:dyDescent="0.25">
      <c r="A802" t="s">
        <v>55</v>
      </c>
      <c r="B802">
        <v>2010</v>
      </c>
      <c r="C802" t="s">
        <v>81</v>
      </c>
      <c r="D802" t="s">
        <v>40</v>
      </c>
      <c r="E802" t="s">
        <v>2404</v>
      </c>
      <c r="F802">
        <v>29</v>
      </c>
    </row>
    <row r="803" spans="1:6" x14ac:dyDescent="0.25">
      <c r="A803" t="s">
        <v>55</v>
      </c>
      <c r="B803">
        <v>2010</v>
      </c>
      <c r="C803" t="s">
        <v>81</v>
      </c>
      <c r="D803" t="s">
        <v>102</v>
      </c>
      <c r="E803" t="s">
        <v>2405</v>
      </c>
      <c r="F803">
        <v>70</v>
      </c>
    </row>
    <row r="804" spans="1:6" x14ac:dyDescent="0.25">
      <c r="A804" t="s">
        <v>55</v>
      </c>
      <c r="B804">
        <v>2010</v>
      </c>
      <c r="C804" t="s">
        <v>81</v>
      </c>
      <c r="D804" t="s">
        <v>107</v>
      </c>
      <c r="E804" t="s">
        <v>2406</v>
      </c>
      <c r="F804">
        <v>62</v>
      </c>
    </row>
    <row r="805" spans="1:6" x14ac:dyDescent="0.25">
      <c r="A805" t="s">
        <v>55</v>
      </c>
      <c r="B805">
        <v>2010</v>
      </c>
      <c r="C805" t="s">
        <v>81</v>
      </c>
      <c r="D805" t="s">
        <v>39</v>
      </c>
      <c r="E805" t="s">
        <v>2407</v>
      </c>
      <c r="F805">
        <v>62</v>
      </c>
    </row>
    <row r="806" spans="1:6" x14ac:dyDescent="0.25">
      <c r="A806" t="s">
        <v>55</v>
      </c>
      <c r="B806">
        <v>2010</v>
      </c>
      <c r="C806" t="s">
        <v>81</v>
      </c>
      <c r="D806" t="s">
        <v>103</v>
      </c>
      <c r="E806" t="s">
        <v>2408</v>
      </c>
      <c r="F806">
        <v>644</v>
      </c>
    </row>
    <row r="807" spans="1:6" x14ac:dyDescent="0.25">
      <c r="A807" t="s">
        <v>55</v>
      </c>
      <c r="B807">
        <v>2011</v>
      </c>
      <c r="C807" t="s">
        <v>82</v>
      </c>
      <c r="D807" t="s">
        <v>38</v>
      </c>
      <c r="E807" t="s">
        <v>2409</v>
      </c>
      <c r="F807">
        <v>4</v>
      </c>
    </row>
    <row r="808" spans="1:6" x14ac:dyDescent="0.25">
      <c r="A808" t="s">
        <v>55</v>
      </c>
      <c r="B808">
        <v>2011</v>
      </c>
      <c r="C808" t="s">
        <v>82</v>
      </c>
      <c r="D808" t="s">
        <v>40</v>
      </c>
      <c r="E808" t="s">
        <v>2410</v>
      </c>
      <c r="F808">
        <v>16</v>
      </c>
    </row>
    <row r="809" spans="1:6" x14ac:dyDescent="0.25">
      <c r="A809" t="s">
        <v>55</v>
      </c>
      <c r="B809">
        <v>2011</v>
      </c>
      <c r="C809" t="s">
        <v>82</v>
      </c>
      <c r="D809" t="s">
        <v>102</v>
      </c>
      <c r="E809" t="s">
        <v>2411</v>
      </c>
      <c r="F809">
        <v>86</v>
      </c>
    </row>
    <row r="810" spans="1:6" x14ac:dyDescent="0.25">
      <c r="A810" t="s">
        <v>55</v>
      </c>
      <c r="B810">
        <v>2011</v>
      </c>
      <c r="C810" t="s">
        <v>82</v>
      </c>
      <c r="D810" t="s">
        <v>107</v>
      </c>
      <c r="E810" t="s">
        <v>2412</v>
      </c>
      <c r="F810">
        <v>64</v>
      </c>
    </row>
    <row r="811" spans="1:6" x14ac:dyDescent="0.25">
      <c r="A811" t="s">
        <v>55</v>
      </c>
      <c r="B811">
        <v>2011</v>
      </c>
      <c r="C811" t="s">
        <v>82</v>
      </c>
      <c r="D811" t="s">
        <v>39</v>
      </c>
      <c r="E811" t="s">
        <v>2413</v>
      </c>
      <c r="F811">
        <v>61</v>
      </c>
    </row>
    <row r="812" spans="1:6" x14ac:dyDescent="0.25">
      <c r="A812" t="s">
        <v>55</v>
      </c>
      <c r="B812">
        <v>2011</v>
      </c>
      <c r="C812" t="s">
        <v>82</v>
      </c>
      <c r="D812" t="s">
        <v>103</v>
      </c>
      <c r="E812" t="s">
        <v>2414</v>
      </c>
      <c r="F812">
        <v>646</v>
      </c>
    </row>
    <row r="813" spans="1:6" x14ac:dyDescent="0.25">
      <c r="A813" t="s">
        <v>55</v>
      </c>
      <c r="B813">
        <v>2011</v>
      </c>
      <c r="C813" t="s">
        <v>81</v>
      </c>
      <c r="D813" t="s">
        <v>38</v>
      </c>
      <c r="E813" t="s">
        <v>2415</v>
      </c>
      <c r="F813">
        <v>11</v>
      </c>
    </row>
    <row r="814" spans="1:6" x14ac:dyDescent="0.25">
      <c r="A814" t="s">
        <v>55</v>
      </c>
      <c r="B814">
        <v>2011</v>
      </c>
      <c r="C814" t="s">
        <v>81</v>
      </c>
      <c r="D814" t="s">
        <v>40</v>
      </c>
      <c r="E814" t="s">
        <v>2416</v>
      </c>
      <c r="F814">
        <v>21</v>
      </c>
    </row>
    <row r="815" spans="1:6" x14ac:dyDescent="0.25">
      <c r="A815" t="s">
        <v>55</v>
      </c>
      <c r="B815">
        <v>2011</v>
      </c>
      <c r="C815" t="s">
        <v>81</v>
      </c>
      <c r="D815" t="s">
        <v>102</v>
      </c>
      <c r="E815" t="s">
        <v>2417</v>
      </c>
      <c r="F815">
        <v>74</v>
      </c>
    </row>
    <row r="816" spans="1:6" x14ac:dyDescent="0.25">
      <c r="A816" t="s">
        <v>55</v>
      </c>
      <c r="B816">
        <v>2011</v>
      </c>
      <c r="C816" t="s">
        <v>81</v>
      </c>
      <c r="D816" t="s">
        <v>107</v>
      </c>
      <c r="E816" t="s">
        <v>2418</v>
      </c>
      <c r="F816">
        <v>39</v>
      </c>
    </row>
    <row r="817" spans="1:6" x14ac:dyDescent="0.25">
      <c r="A817" t="s">
        <v>55</v>
      </c>
      <c r="B817">
        <v>2011</v>
      </c>
      <c r="C817" t="s">
        <v>81</v>
      </c>
      <c r="D817" t="s">
        <v>39</v>
      </c>
      <c r="E817" t="s">
        <v>2419</v>
      </c>
      <c r="F817">
        <v>69</v>
      </c>
    </row>
    <row r="818" spans="1:6" x14ac:dyDescent="0.25">
      <c r="A818" t="s">
        <v>55</v>
      </c>
      <c r="B818">
        <v>2011</v>
      </c>
      <c r="C818" t="s">
        <v>81</v>
      </c>
      <c r="D818" t="s">
        <v>103</v>
      </c>
      <c r="E818" t="s">
        <v>2420</v>
      </c>
      <c r="F818">
        <v>645</v>
      </c>
    </row>
    <row r="819" spans="1:6" x14ac:dyDescent="0.25">
      <c r="A819" t="s">
        <v>55</v>
      </c>
      <c r="B819">
        <v>2012</v>
      </c>
      <c r="C819" t="s">
        <v>82</v>
      </c>
      <c r="D819" t="s">
        <v>38</v>
      </c>
      <c r="E819" t="s">
        <v>2421</v>
      </c>
      <c r="F819">
        <v>18</v>
      </c>
    </row>
    <row r="820" spans="1:6" x14ac:dyDescent="0.25">
      <c r="A820" t="s">
        <v>55</v>
      </c>
      <c r="B820">
        <v>2012</v>
      </c>
      <c r="C820" t="s">
        <v>82</v>
      </c>
      <c r="D820" t="s">
        <v>40</v>
      </c>
      <c r="E820" t="s">
        <v>2422</v>
      </c>
      <c r="F820">
        <v>34</v>
      </c>
    </row>
    <row r="821" spans="1:6" x14ac:dyDescent="0.25">
      <c r="A821" t="s">
        <v>55</v>
      </c>
      <c r="B821">
        <v>2012</v>
      </c>
      <c r="C821" t="s">
        <v>82</v>
      </c>
      <c r="D821" t="s">
        <v>102</v>
      </c>
      <c r="E821" t="s">
        <v>2423</v>
      </c>
      <c r="F821">
        <v>75</v>
      </c>
    </row>
    <row r="822" spans="1:6" x14ac:dyDescent="0.25">
      <c r="A822" t="s">
        <v>55</v>
      </c>
      <c r="B822">
        <v>2012</v>
      </c>
      <c r="C822" t="s">
        <v>82</v>
      </c>
      <c r="D822" t="s">
        <v>107</v>
      </c>
      <c r="E822" t="s">
        <v>2424</v>
      </c>
      <c r="F822">
        <v>56</v>
      </c>
    </row>
    <row r="823" spans="1:6" x14ac:dyDescent="0.25">
      <c r="A823" t="s">
        <v>55</v>
      </c>
      <c r="B823">
        <v>2012</v>
      </c>
      <c r="C823" t="s">
        <v>82</v>
      </c>
      <c r="D823" t="s">
        <v>39</v>
      </c>
      <c r="E823" t="s">
        <v>2425</v>
      </c>
      <c r="F823">
        <v>49</v>
      </c>
    </row>
    <row r="824" spans="1:6" x14ac:dyDescent="0.25">
      <c r="A824" t="s">
        <v>55</v>
      </c>
      <c r="B824">
        <v>2012</v>
      </c>
      <c r="C824" t="s">
        <v>82</v>
      </c>
      <c r="D824" t="s">
        <v>103</v>
      </c>
      <c r="E824" t="s">
        <v>2426</v>
      </c>
      <c r="F824">
        <v>625</v>
      </c>
    </row>
    <row r="825" spans="1:6" x14ac:dyDescent="0.25">
      <c r="A825" t="s">
        <v>55</v>
      </c>
      <c r="B825">
        <v>2012</v>
      </c>
      <c r="C825" t="s">
        <v>81</v>
      </c>
      <c r="D825" t="s">
        <v>38</v>
      </c>
      <c r="E825" t="s">
        <v>2427</v>
      </c>
      <c r="F825">
        <v>26</v>
      </c>
    </row>
    <row r="826" spans="1:6" x14ac:dyDescent="0.25">
      <c r="A826" t="s">
        <v>55</v>
      </c>
      <c r="B826">
        <v>2012</v>
      </c>
      <c r="C826" t="s">
        <v>81</v>
      </c>
      <c r="D826" t="s">
        <v>40</v>
      </c>
      <c r="E826" t="s">
        <v>2428</v>
      </c>
      <c r="F826">
        <v>28</v>
      </c>
    </row>
    <row r="827" spans="1:6" x14ac:dyDescent="0.25">
      <c r="A827" t="s">
        <v>55</v>
      </c>
      <c r="B827">
        <v>2012</v>
      </c>
      <c r="C827" t="s">
        <v>81</v>
      </c>
      <c r="D827" t="s">
        <v>102</v>
      </c>
      <c r="E827" t="s">
        <v>2429</v>
      </c>
      <c r="F827">
        <v>54</v>
      </c>
    </row>
    <row r="828" spans="1:6" x14ac:dyDescent="0.25">
      <c r="A828" t="s">
        <v>55</v>
      </c>
      <c r="B828">
        <v>2012</v>
      </c>
      <c r="C828" t="s">
        <v>81</v>
      </c>
      <c r="D828" t="s">
        <v>107</v>
      </c>
      <c r="E828" t="s">
        <v>2430</v>
      </c>
      <c r="F828">
        <v>57</v>
      </c>
    </row>
    <row r="829" spans="1:6" x14ac:dyDescent="0.25">
      <c r="A829" t="s">
        <v>55</v>
      </c>
      <c r="B829">
        <v>2012</v>
      </c>
      <c r="C829" t="s">
        <v>81</v>
      </c>
      <c r="D829" t="s">
        <v>39</v>
      </c>
      <c r="E829" t="s">
        <v>2431</v>
      </c>
      <c r="F829">
        <v>50</v>
      </c>
    </row>
    <row r="830" spans="1:6" x14ac:dyDescent="0.25">
      <c r="A830" t="s">
        <v>55</v>
      </c>
      <c r="B830">
        <v>2012</v>
      </c>
      <c r="C830" t="s">
        <v>81</v>
      </c>
      <c r="D830" t="s">
        <v>103</v>
      </c>
      <c r="E830" t="s">
        <v>2432</v>
      </c>
      <c r="F830">
        <v>591</v>
      </c>
    </row>
    <row r="831" spans="1:6" x14ac:dyDescent="0.25">
      <c r="A831" t="s">
        <v>55</v>
      </c>
      <c r="B831">
        <v>2013</v>
      </c>
      <c r="C831" t="s">
        <v>82</v>
      </c>
      <c r="D831" t="s">
        <v>38</v>
      </c>
      <c r="E831" t="s">
        <v>2433</v>
      </c>
      <c r="F831">
        <v>28</v>
      </c>
    </row>
    <row r="832" spans="1:6" x14ac:dyDescent="0.25">
      <c r="A832" t="s">
        <v>55</v>
      </c>
      <c r="B832">
        <v>2013</v>
      </c>
      <c r="C832" t="s">
        <v>82</v>
      </c>
      <c r="D832" t="s">
        <v>40</v>
      </c>
      <c r="E832" t="s">
        <v>2434</v>
      </c>
      <c r="F832">
        <v>38</v>
      </c>
    </row>
    <row r="833" spans="1:6" x14ac:dyDescent="0.25">
      <c r="A833" t="s">
        <v>55</v>
      </c>
      <c r="B833">
        <v>2013</v>
      </c>
      <c r="C833" t="s">
        <v>82</v>
      </c>
      <c r="D833" t="s">
        <v>102</v>
      </c>
      <c r="E833" t="s">
        <v>2435</v>
      </c>
      <c r="F833">
        <v>84</v>
      </c>
    </row>
    <row r="834" spans="1:6" x14ac:dyDescent="0.25">
      <c r="A834" t="s">
        <v>55</v>
      </c>
      <c r="B834">
        <v>2013</v>
      </c>
      <c r="C834" t="s">
        <v>82</v>
      </c>
      <c r="D834" t="s">
        <v>107</v>
      </c>
      <c r="E834" t="s">
        <v>2436</v>
      </c>
      <c r="F834">
        <v>77</v>
      </c>
    </row>
    <row r="835" spans="1:6" x14ac:dyDescent="0.25">
      <c r="A835" t="s">
        <v>55</v>
      </c>
      <c r="B835">
        <v>2013</v>
      </c>
      <c r="C835" t="s">
        <v>82</v>
      </c>
      <c r="D835" t="s">
        <v>39</v>
      </c>
      <c r="E835" t="s">
        <v>2437</v>
      </c>
      <c r="F835">
        <v>50</v>
      </c>
    </row>
    <row r="836" spans="1:6" x14ac:dyDescent="0.25">
      <c r="A836" t="s">
        <v>55</v>
      </c>
      <c r="B836">
        <v>2013</v>
      </c>
      <c r="C836" t="s">
        <v>82</v>
      </c>
      <c r="D836" t="s">
        <v>103</v>
      </c>
      <c r="E836" t="s">
        <v>2438</v>
      </c>
      <c r="F836">
        <v>591</v>
      </c>
    </row>
    <row r="837" spans="1:6" x14ac:dyDescent="0.25">
      <c r="A837" t="s">
        <v>55</v>
      </c>
      <c r="B837">
        <v>2013</v>
      </c>
      <c r="C837" t="s">
        <v>81</v>
      </c>
      <c r="D837" t="s">
        <v>38</v>
      </c>
      <c r="E837" t="s">
        <v>2439</v>
      </c>
      <c r="F837">
        <v>36</v>
      </c>
    </row>
    <row r="838" spans="1:6" x14ac:dyDescent="0.25">
      <c r="A838" t="s">
        <v>55</v>
      </c>
      <c r="B838">
        <v>2013</v>
      </c>
      <c r="C838" t="s">
        <v>81</v>
      </c>
      <c r="D838" t="s">
        <v>40</v>
      </c>
      <c r="E838" t="s">
        <v>2440</v>
      </c>
      <c r="F838">
        <v>44</v>
      </c>
    </row>
    <row r="839" spans="1:6" x14ac:dyDescent="0.25">
      <c r="A839" t="s">
        <v>55</v>
      </c>
      <c r="B839">
        <v>2013</v>
      </c>
      <c r="C839" t="s">
        <v>81</v>
      </c>
      <c r="D839" t="s">
        <v>102</v>
      </c>
      <c r="E839" t="s">
        <v>2441</v>
      </c>
      <c r="F839">
        <v>67</v>
      </c>
    </row>
    <row r="840" spans="1:6" x14ac:dyDescent="0.25">
      <c r="A840" t="s">
        <v>55</v>
      </c>
      <c r="B840">
        <v>2013</v>
      </c>
      <c r="C840" t="s">
        <v>81</v>
      </c>
      <c r="D840" t="s">
        <v>107</v>
      </c>
      <c r="E840" t="s">
        <v>2442</v>
      </c>
      <c r="F840">
        <v>75</v>
      </c>
    </row>
    <row r="841" spans="1:6" x14ac:dyDescent="0.25">
      <c r="A841" t="s">
        <v>55</v>
      </c>
      <c r="B841">
        <v>2013</v>
      </c>
      <c r="C841" t="s">
        <v>81</v>
      </c>
      <c r="D841" t="s">
        <v>39</v>
      </c>
      <c r="E841" t="s">
        <v>2443</v>
      </c>
      <c r="F841">
        <v>52</v>
      </c>
    </row>
    <row r="842" spans="1:6" x14ac:dyDescent="0.25">
      <c r="A842" t="s">
        <v>55</v>
      </c>
      <c r="B842">
        <v>2013</v>
      </c>
      <c r="C842" t="s">
        <v>81</v>
      </c>
      <c r="D842" t="s">
        <v>103</v>
      </c>
      <c r="E842" t="s">
        <v>2444</v>
      </c>
      <c r="F842">
        <v>546</v>
      </c>
    </row>
    <row r="843" spans="1:6" x14ac:dyDescent="0.25">
      <c r="A843" t="s">
        <v>55</v>
      </c>
      <c r="B843">
        <v>2014</v>
      </c>
      <c r="C843" t="s">
        <v>82</v>
      </c>
      <c r="D843" t="s">
        <v>38</v>
      </c>
      <c r="E843" t="s">
        <v>2445</v>
      </c>
      <c r="F843">
        <v>18</v>
      </c>
    </row>
    <row r="844" spans="1:6" x14ac:dyDescent="0.25">
      <c r="A844" t="s">
        <v>55</v>
      </c>
      <c r="B844">
        <v>2014</v>
      </c>
      <c r="C844" t="s">
        <v>82</v>
      </c>
      <c r="D844" t="s">
        <v>40</v>
      </c>
      <c r="E844" t="s">
        <v>2446</v>
      </c>
      <c r="F844">
        <v>41</v>
      </c>
    </row>
    <row r="845" spans="1:6" x14ac:dyDescent="0.25">
      <c r="A845" t="s">
        <v>55</v>
      </c>
      <c r="B845">
        <v>2014</v>
      </c>
      <c r="C845" t="s">
        <v>82</v>
      </c>
      <c r="D845" t="s">
        <v>102</v>
      </c>
      <c r="E845" t="s">
        <v>2447</v>
      </c>
      <c r="F845">
        <v>84</v>
      </c>
    </row>
    <row r="846" spans="1:6" x14ac:dyDescent="0.25">
      <c r="A846" t="s">
        <v>55</v>
      </c>
      <c r="B846">
        <v>2014</v>
      </c>
      <c r="C846" t="s">
        <v>82</v>
      </c>
      <c r="D846" t="s">
        <v>107</v>
      </c>
      <c r="E846" t="s">
        <v>2448</v>
      </c>
      <c r="F846">
        <v>88</v>
      </c>
    </row>
    <row r="847" spans="1:6" x14ac:dyDescent="0.25">
      <c r="A847" t="s">
        <v>55</v>
      </c>
      <c r="B847">
        <v>2014</v>
      </c>
      <c r="C847" t="s">
        <v>82</v>
      </c>
      <c r="D847" t="s">
        <v>39</v>
      </c>
      <c r="E847" t="s">
        <v>2449</v>
      </c>
      <c r="F847">
        <v>59</v>
      </c>
    </row>
    <row r="848" spans="1:6" x14ac:dyDescent="0.25">
      <c r="A848" t="s">
        <v>55</v>
      </c>
      <c r="B848">
        <v>2014</v>
      </c>
      <c r="C848" t="s">
        <v>82</v>
      </c>
      <c r="D848" t="s">
        <v>103</v>
      </c>
      <c r="E848" t="s">
        <v>2450</v>
      </c>
      <c r="F848">
        <v>567</v>
      </c>
    </row>
    <row r="849" spans="1:6" x14ac:dyDescent="0.25">
      <c r="A849" t="s">
        <v>55</v>
      </c>
      <c r="B849">
        <v>2014</v>
      </c>
      <c r="C849" t="s">
        <v>81</v>
      </c>
      <c r="D849" t="s">
        <v>38</v>
      </c>
      <c r="E849" t="s">
        <v>2451</v>
      </c>
      <c r="F849">
        <v>29</v>
      </c>
    </row>
    <row r="850" spans="1:6" x14ac:dyDescent="0.25">
      <c r="A850" t="s">
        <v>55</v>
      </c>
      <c r="B850">
        <v>2014</v>
      </c>
      <c r="C850" t="s">
        <v>81</v>
      </c>
      <c r="D850" t="s">
        <v>40</v>
      </c>
      <c r="E850" t="s">
        <v>2452</v>
      </c>
      <c r="F850">
        <v>43</v>
      </c>
    </row>
    <row r="851" spans="1:6" x14ac:dyDescent="0.25">
      <c r="A851" t="s">
        <v>55</v>
      </c>
      <c r="B851">
        <v>2014</v>
      </c>
      <c r="C851" t="s">
        <v>81</v>
      </c>
      <c r="D851" t="s">
        <v>102</v>
      </c>
      <c r="E851" t="s">
        <v>2453</v>
      </c>
      <c r="F851">
        <v>77</v>
      </c>
    </row>
    <row r="852" spans="1:6" x14ac:dyDescent="0.25">
      <c r="A852" t="s">
        <v>55</v>
      </c>
      <c r="B852">
        <v>2014</v>
      </c>
      <c r="C852" t="s">
        <v>81</v>
      </c>
      <c r="D852" t="s">
        <v>107</v>
      </c>
      <c r="E852" t="s">
        <v>2454</v>
      </c>
      <c r="F852">
        <v>64</v>
      </c>
    </row>
    <row r="853" spans="1:6" x14ac:dyDescent="0.25">
      <c r="A853" t="s">
        <v>55</v>
      </c>
      <c r="B853">
        <v>2014</v>
      </c>
      <c r="C853" t="s">
        <v>81</v>
      </c>
      <c r="D853" t="s">
        <v>39</v>
      </c>
      <c r="E853" t="s">
        <v>2455</v>
      </c>
      <c r="F853">
        <v>41</v>
      </c>
    </row>
    <row r="854" spans="1:6" x14ac:dyDescent="0.25">
      <c r="A854" t="s">
        <v>55</v>
      </c>
      <c r="B854">
        <v>2014</v>
      </c>
      <c r="C854" t="s">
        <v>81</v>
      </c>
      <c r="D854" t="s">
        <v>103</v>
      </c>
      <c r="E854" t="s">
        <v>2456</v>
      </c>
      <c r="F854">
        <v>553</v>
      </c>
    </row>
    <row r="855" spans="1:6" x14ac:dyDescent="0.25">
      <c r="A855" t="s">
        <v>55</v>
      </c>
      <c r="B855">
        <v>2015</v>
      </c>
      <c r="C855" t="s">
        <v>82</v>
      </c>
      <c r="D855" t="s">
        <v>38</v>
      </c>
      <c r="E855" t="s">
        <v>2457</v>
      </c>
      <c r="F855">
        <v>19</v>
      </c>
    </row>
    <row r="856" spans="1:6" x14ac:dyDescent="0.25">
      <c r="A856" t="s">
        <v>55</v>
      </c>
      <c r="B856">
        <v>2015</v>
      </c>
      <c r="C856" t="s">
        <v>82</v>
      </c>
      <c r="D856" t="s">
        <v>40</v>
      </c>
      <c r="E856" t="s">
        <v>2458</v>
      </c>
      <c r="F856">
        <v>38</v>
      </c>
    </row>
    <row r="857" spans="1:6" x14ac:dyDescent="0.25">
      <c r="A857" t="s">
        <v>55</v>
      </c>
      <c r="B857">
        <v>2015</v>
      </c>
      <c r="C857" t="s">
        <v>82</v>
      </c>
      <c r="D857" t="s">
        <v>102</v>
      </c>
      <c r="E857" t="s">
        <v>2459</v>
      </c>
      <c r="F857">
        <v>86</v>
      </c>
    </row>
    <row r="858" spans="1:6" x14ac:dyDescent="0.25">
      <c r="A858" t="s">
        <v>55</v>
      </c>
      <c r="B858">
        <v>2015</v>
      </c>
      <c r="C858" t="s">
        <v>82</v>
      </c>
      <c r="D858" t="s">
        <v>107</v>
      </c>
      <c r="E858" t="s">
        <v>2460</v>
      </c>
      <c r="F858">
        <v>97</v>
      </c>
    </row>
    <row r="859" spans="1:6" x14ac:dyDescent="0.25">
      <c r="A859" t="s">
        <v>55</v>
      </c>
      <c r="B859">
        <v>2015</v>
      </c>
      <c r="C859" t="s">
        <v>82</v>
      </c>
      <c r="D859" t="s">
        <v>39</v>
      </c>
      <c r="E859" t="s">
        <v>2461</v>
      </c>
      <c r="F859">
        <v>53</v>
      </c>
    </row>
    <row r="860" spans="1:6" x14ac:dyDescent="0.25">
      <c r="A860" t="s">
        <v>55</v>
      </c>
      <c r="B860">
        <v>2015</v>
      </c>
      <c r="C860" t="s">
        <v>82</v>
      </c>
      <c r="D860" t="s">
        <v>103</v>
      </c>
      <c r="E860" t="s">
        <v>2462</v>
      </c>
      <c r="F860">
        <v>575</v>
      </c>
    </row>
    <row r="861" spans="1:6" x14ac:dyDescent="0.25">
      <c r="A861" t="s">
        <v>55</v>
      </c>
      <c r="B861">
        <v>2015</v>
      </c>
      <c r="C861" t="s">
        <v>81</v>
      </c>
      <c r="D861" t="s">
        <v>38</v>
      </c>
      <c r="E861" t="s">
        <v>2463</v>
      </c>
      <c r="F861">
        <v>23</v>
      </c>
    </row>
    <row r="862" spans="1:6" x14ac:dyDescent="0.25">
      <c r="A862" t="s">
        <v>55</v>
      </c>
      <c r="B862">
        <v>2015</v>
      </c>
      <c r="C862" t="s">
        <v>81</v>
      </c>
      <c r="D862" t="s">
        <v>40</v>
      </c>
      <c r="E862" t="s">
        <v>2464</v>
      </c>
      <c r="F862">
        <v>29</v>
      </c>
    </row>
    <row r="863" spans="1:6" x14ac:dyDescent="0.25">
      <c r="A863" t="s">
        <v>55</v>
      </c>
      <c r="B863">
        <v>2015</v>
      </c>
      <c r="C863" t="s">
        <v>81</v>
      </c>
      <c r="D863" t="s">
        <v>102</v>
      </c>
      <c r="E863" t="s">
        <v>2465</v>
      </c>
      <c r="F863">
        <v>70</v>
      </c>
    </row>
    <row r="864" spans="1:6" x14ac:dyDescent="0.25">
      <c r="A864" t="s">
        <v>55</v>
      </c>
      <c r="B864">
        <v>2015</v>
      </c>
      <c r="C864" t="s">
        <v>81</v>
      </c>
      <c r="D864" t="s">
        <v>107</v>
      </c>
      <c r="E864" t="s">
        <v>2466</v>
      </c>
      <c r="F864">
        <v>44</v>
      </c>
    </row>
    <row r="865" spans="1:6" x14ac:dyDescent="0.25">
      <c r="A865" t="s">
        <v>55</v>
      </c>
      <c r="B865">
        <v>2015</v>
      </c>
      <c r="C865" t="s">
        <v>81</v>
      </c>
      <c r="D865" t="s">
        <v>39</v>
      </c>
      <c r="E865" t="s">
        <v>2467</v>
      </c>
      <c r="F865">
        <v>56</v>
      </c>
    </row>
    <row r="866" spans="1:6" x14ac:dyDescent="0.25">
      <c r="A866" t="s">
        <v>55</v>
      </c>
      <c r="B866">
        <v>2015</v>
      </c>
      <c r="C866" t="s">
        <v>81</v>
      </c>
      <c r="D866" t="s">
        <v>103</v>
      </c>
      <c r="E866" t="s">
        <v>2468</v>
      </c>
      <c r="F866">
        <v>564</v>
      </c>
    </row>
    <row r="867" spans="1:6" x14ac:dyDescent="0.25">
      <c r="A867" t="s">
        <v>52</v>
      </c>
      <c r="B867">
        <v>2010</v>
      </c>
      <c r="C867" t="s">
        <v>82</v>
      </c>
      <c r="D867" t="s">
        <v>38</v>
      </c>
      <c r="E867" t="s">
        <v>2469</v>
      </c>
      <c r="F867">
        <v>14</v>
      </c>
    </row>
    <row r="868" spans="1:6" x14ac:dyDescent="0.25">
      <c r="A868" t="s">
        <v>52</v>
      </c>
      <c r="B868">
        <v>2010</v>
      </c>
      <c r="C868" t="s">
        <v>82</v>
      </c>
      <c r="D868" t="s">
        <v>40</v>
      </c>
      <c r="E868" t="s">
        <v>2470</v>
      </c>
      <c r="F868">
        <v>15</v>
      </c>
    </row>
    <row r="869" spans="1:6" x14ac:dyDescent="0.25">
      <c r="A869" t="s">
        <v>52</v>
      </c>
      <c r="B869">
        <v>2010</v>
      </c>
      <c r="C869" t="s">
        <v>82</v>
      </c>
      <c r="D869" t="s">
        <v>102</v>
      </c>
      <c r="E869" t="s">
        <v>2471</v>
      </c>
      <c r="F869">
        <v>42</v>
      </c>
    </row>
    <row r="870" spans="1:6" x14ac:dyDescent="0.25">
      <c r="A870" t="s">
        <v>52</v>
      </c>
      <c r="B870">
        <v>2010</v>
      </c>
      <c r="C870" t="s">
        <v>82</v>
      </c>
      <c r="D870" t="s">
        <v>107</v>
      </c>
      <c r="E870" t="s">
        <v>2472</v>
      </c>
      <c r="F870">
        <v>59</v>
      </c>
    </row>
    <row r="871" spans="1:6" x14ac:dyDescent="0.25">
      <c r="A871" t="s">
        <v>52</v>
      </c>
      <c r="B871">
        <v>2010</v>
      </c>
      <c r="C871" t="s">
        <v>82</v>
      </c>
      <c r="D871" t="s">
        <v>39</v>
      </c>
      <c r="E871" t="s">
        <v>2473</v>
      </c>
      <c r="F871">
        <v>58</v>
      </c>
    </row>
    <row r="872" spans="1:6" x14ac:dyDescent="0.25">
      <c r="A872" t="s">
        <v>52</v>
      </c>
      <c r="B872">
        <v>2010</v>
      </c>
      <c r="C872" t="s">
        <v>82</v>
      </c>
      <c r="D872" t="s">
        <v>103</v>
      </c>
      <c r="E872" t="s">
        <v>2474</v>
      </c>
      <c r="F872">
        <v>401</v>
      </c>
    </row>
    <row r="873" spans="1:6" x14ac:dyDescent="0.25">
      <c r="A873" t="s">
        <v>52</v>
      </c>
      <c r="B873">
        <v>2010</v>
      </c>
      <c r="C873" t="s">
        <v>81</v>
      </c>
      <c r="D873" t="s">
        <v>38</v>
      </c>
      <c r="E873" t="s">
        <v>2475</v>
      </c>
      <c r="F873">
        <v>42</v>
      </c>
    </row>
    <row r="874" spans="1:6" x14ac:dyDescent="0.25">
      <c r="A874" t="s">
        <v>52</v>
      </c>
      <c r="B874">
        <v>2010</v>
      </c>
      <c r="C874" t="s">
        <v>81</v>
      </c>
      <c r="D874" t="s">
        <v>40</v>
      </c>
      <c r="E874" t="s">
        <v>2476</v>
      </c>
      <c r="F874">
        <v>45</v>
      </c>
    </row>
    <row r="875" spans="1:6" x14ac:dyDescent="0.25">
      <c r="A875" t="s">
        <v>52</v>
      </c>
      <c r="B875">
        <v>2010</v>
      </c>
      <c r="C875" t="s">
        <v>81</v>
      </c>
      <c r="D875" t="s">
        <v>102</v>
      </c>
      <c r="E875" t="s">
        <v>2477</v>
      </c>
      <c r="F875">
        <v>75</v>
      </c>
    </row>
    <row r="876" spans="1:6" x14ac:dyDescent="0.25">
      <c r="A876" t="s">
        <v>52</v>
      </c>
      <c r="B876">
        <v>2010</v>
      </c>
      <c r="C876" t="s">
        <v>81</v>
      </c>
      <c r="D876" t="s">
        <v>107</v>
      </c>
      <c r="E876" t="s">
        <v>2478</v>
      </c>
      <c r="F876">
        <v>73</v>
      </c>
    </row>
    <row r="877" spans="1:6" x14ac:dyDescent="0.25">
      <c r="A877" t="s">
        <v>52</v>
      </c>
      <c r="B877">
        <v>2010</v>
      </c>
      <c r="C877" t="s">
        <v>81</v>
      </c>
      <c r="D877" t="s">
        <v>39</v>
      </c>
      <c r="E877" t="s">
        <v>2479</v>
      </c>
      <c r="F877">
        <v>106</v>
      </c>
    </row>
    <row r="878" spans="1:6" x14ac:dyDescent="0.25">
      <c r="A878" t="s">
        <v>52</v>
      </c>
      <c r="B878">
        <v>2010</v>
      </c>
      <c r="C878" t="s">
        <v>81</v>
      </c>
      <c r="D878" t="s">
        <v>103</v>
      </c>
      <c r="E878" t="s">
        <v>2480</v>
      </c>
      <c r="F878">
        <v>1062</v>
      </c>
    </row>
    <row r="879" spans="1:6" x14ac:dyDescent="0.25">
      <c r="A879" t="s">
        <v>52</v>
      </c>
      <c r="B879">
        <v>2011</v>
      </c>
      <c r="C879" t="s">
        <v>82</v>
      </c>
      <c r="D879" t="s">
        <v>38</v>
      </c>
      <c r="E879" t="s">
        <v>2481</v>
      </c>
      <c r="F879">
        <v>13</v>
      </c>
    </row>
    <row r="880" spans="1:6" x14ac:dyDescent="0.25">
      <c r="A880" t="s">
        <v>52</v>
      </c>
      <c r="B880">
        <v>2011</v>
      </c>
      <c r="C880" t="s">
        <v>82</v>
      </c>
      <c r="D880" t="s">
        <v>40</v>
      </c>
      <c r="E880" t="s">
        <v>2482</v>
      </c>
      <c r="F880">
        <v>6</v>
      </c>
    </row>
    <row r="881" spans="1:6" x14ac:dyDescent="0.25">
      <c r="A881" t="s">
        <v>52</v>
      </c>
      <c r="B881">
        <v>2011</v>
      </c>
      <c r="C881" t="s">
        <v>82</v>
      </c>
      <c r="D881" t="s">
        <v>102</v>
      </c>
      <c r="E881" t="s">
        <v>2483</v>
      </c>
      <c r="F881">
        <v>50</v>
      </c>
    </row>
    <row r="882" spans="1:6" x14ac:dyDescent="0.25">
      <c r="A882" t="s">
        <v>52</v>
      </c>
      <c r="B882">
        <v>2011</v>
      </c>
      <c r="C882" t="s">
        <v>82</v>
      </c>
      <c r="D882" t="s">
        <v>107</v>
      </c>
      <c r="E882" t="s">
        <v>2484</v>
      </c>
      <c r="F882">
        <v>20</v>
      </c>
    </row>
    <row r="883" spans="1:6" x14ac:dyDescent="0.25">
      <c r="A883" t="s">
        <v>52</v>
      </c>
      <c r="B883">
        <v>2011</v>
      </c>
      <c r="C883" t="s">
        <v>82</v>
      </c>
      <c r="D883" t="s">
        <v>39</v>
      </c>
      <c r="E883" t="s">
        <v>2485</v>
      </c>
      <c r="F883">
        <v>51</v>
      </c>
    </row>
    <row r="884" spans="1:6" x14ac:dyDescent="0.25">
      <c r="A884" t="s">
        <v>52</v>
      </c>
      <c r="B884">
        <v>2011</v>
      </c>
      <c r="C884" t="s">
        <v>82</v>
      </c>
      <c r="D884" t="s">
        <v>103</v>
      </c>
      <c r="E884" t="s">
        <v>2486</v>
      </c>
      <c r="F884">
        <v>414</v>
      </c>
    </row>
    <row r="885" spans="1:6" x14ac:dyDescent="0.25">
      <c r="A885" t="s">
        <v>52</v>
      </c>
      <c r="B885">
        <v>2011</v>
      </c>
      <c r="C885" t="s">
        <v>81</v>
      </c>
      <c r="D885" t="s">
        <v>38</v>
      </c>
      <c r="E885" t="s">
        <v>2487</v>
      </c>
      <c r="F885">
        <v>30</v>
      </c>
    </row>
    <row r="886" spans="1:6" x14ac:dyDescent="0.25">
      <c r="A886" t="s">
        <v>52</v>
      </c>
      <c r="B886">
        <v>2011</v>
      </c>
      <c r="C886" t="s">
        <v>81</v>
      </c>
      <c r="D886" t="s">
        <v>40</v>
      </c>
      <c r="E886" t="s">
        <v>2488</v>
      </c>
      <c r="F886">
        <v>20</v>
      </c>
    </row>
    <row r="887" spans="1:6" x14ac:dyDescent="0.25">
      <c r="A887" t="s">
        <v>52</v>
      </c>
      <c r="B887">
        <v>2011</v>
      </c>
      <c r="C887" t="s">
        <v>81</v>
      </c>
      <c r="D887" t="s">
        <v>102</v>
      </c>
      <c r="E887" t="s">
        <v>2489</v>
      </c>
      <c r="F887">
        <v>95</v>
      </c>
    </row>
    <row r="888" spans="1:6" x14ac:dyDescent="0.25">
      <c r="A888" t="s">
        <v>52</v>
      </c>
      <c r="B888">
        <v>2011</v>
      </c>
      <c r="C888" t="s">
        <v>81</v>
      </c>
      <c r="D888" t="s">
        <v>107</v>
      </c>
      <c r="E888" t="s">
        <v>2490</v>
      </c>
      <c r="F888">
        <v>46</v>
      </c>
    </row>
    <row r="889" spans="1:6" x14ac:dyDescent="0.25">
      <c r="A889" t="s">
        <v>52</v>
      </c>
      <c r="B889">
        <v>2011</v>
      </c>
      <c r="C889" t="s">
        <v>81</v>
      </c>
      <c r="D889" t="s">
        <v>39</v>
      </c>
      <c r="E889" t="s">
        <v>2491</v>
      </c>
      <c r="F889">
        <v>120</v>
      </c>
    </row>
    <row r="890" spans="1:6" x14ac:dyDescent="0.25">
      <c r="A890" t="s">
        <v>52</v>
      </c>
      <c r="B890">
        <v>2011</v>
      </c>
      <c r="C890" t="s">
        <v>81</v>
      </c>
      <c r="D890" t="s">
        <v>103</v>
      </c>
      <c r="E890" t="s">
        <v>2492</v>
      </c>
      <c r="F890">
        <v>1067</v>
      </c>
    </row>
    <row r="891" spans="1:6" x14ac:dyDescent="0.25">
      <c r="A891" t="s">
        <v>52</v>
      </c>
      <c r="B891">
        <v>2012</v>
      </c>
      <c r="C891" t="s">
        <v>82</v>
      </c>
      <c r="D891" t="s">
        <v>38</v>
      </c>
      <c r="E891" t="s">
        <v>2493</v>
      </c>
      <c r="F891">
        <v>13</v>
      </c>
    </row>
    <row r="892" spans="1:6" x14ac:dyDescent="0.25">
      <c r="A892" t="s">
        <v>52</v>
      </c>
      <c r="B892">
        <v>2012</v>
      </c>
      <c r="C892" t="s">
        <v>82</v>
      </c>
      <c r="D892" t="s">
        <v>40</v>
      </c>
      <c r="E892" t="s">
        <v>2494</v>
      </c>
      <c r="F892">
        <v>12</v>
      </c>
    </row>
    <row r="893" spans="1:6" x14ac:dyDescent="0.25">
      <c r="A893" t="s">
        <v>52</v>
      </c>
      <c r="B893">
        <v>2012</v>
      </c>
      <c r="C893" t="s">
        <v>82</v>
      </c>
      <c r="D893" t="s">
        <v>102</v>
      </c>
      <c r="E893" t="s">
        <v>2495</v>
      </c>
      <c r="F893">
        <v>34</v>
      </c>
    </row>
    <row r="894" spans="1:6" x14ac:dyDescent="0.25">
      <c r="A894" t="s">
        <v>52</v>
      </c>
      <c r="B894">
        <v>2012</v>
      </c>
      <c r="C894" t="s">
        <v>82</v>
      </c>
      <c r="D894" t="s">
        <v>107</v>
      </c>
      <c r="E894" t="s">
        <v>2496</v>
      </c>
      <c r="F894">
        <v>34</v>
      </c>
    </row>
    <row r="895" spans="1:6" x14ac:dyDescent="0.25">
      <c r="A895" t="s">
        <v>52</v>
      </c>
      <c r="B895">
        <v>2012</v>
      </c>
      <c r="C895" t="s">
        <v>82</v>
      </c>
      <c r="D895" t="s">
        <v>39</v>
      </c>
      <c r="E895" t="s">
        <v>2497</v>
      </c>
      <c r="F895">
        <v>45</v>
      </c>
    </row>
    <row r="896" spans="1:6" x14ac:dyDescent="0.25">
      <c r="A896" t="s">
        <v>52</v>
      </c>
      <c r="B896">
        <v>2012</v>
      </c>
      <c r="C896" t="s">
        <v>82</v>
      </c>
      <c r="D896" t="s">
        <v>103</v>
      </c>
      <c r="E896" t="s">
        <v>2498</v>
      </c>
      <c r="F896">
        <v>401</v>
      </c>
    </row>
    <row r="897" spans="1:6" x14ac:dyDescent="0.25">
      <c r="A897" t="s">
        <v>52</v>
      </c>
      <c r="B897">
        <v>2012</v>
      </c>
      <c r="C897" t="s">
        <v>81</v>
      </c>
      <c r="D897" t="s">
        <v>38</v>
      </c>
      <c r="E897" t="s">
        <v>2499</v>
      </c>
      <c r="F897">
        <v>44</v>
      </c>
    </row>
    <row r="898" spans="1:6" x14ac:dyDescent="0.25">
      <c r="A898" t="s">
        <v>52</v>
      </c>
      <c r="B898">
        <v>2012</v>
      </c>
      <c r="C898" t="s">
        <v>81</v>
      </c>
      <c r="D898" t="s">
        <v>40</v>
      </c>
      <c r="E898" t="s">
        <v>2500</v>
      </c>
      <c r="F898">
        <v>43</v>
      </c>
    </row>
    <row r="899" spans="1:6" x14ac:dyDescent="0.25">
      <c r="A899" t="s">
        <v>52</v>
      </c>
      <c r="B899">
        <v>2012</v>
      </c>
      <c r="C899" t="s">
        <v>81</v>
      </c>
      <c r="D899" t="s">
        <v>102</v>
      </c>
      <c r="E899" t="s">
        <v>2501</v>
      </c>
      <c r="F899">
        <v>93</v>
      </c>
    </row>
    <row r="900" spans="1:6" x14ac:dyDescent="0.25">
      <c r="A900" t="s">
        <v>52</v>
      </c>
      <c r="B900">
        <v>2012</v>
      </c>
      <c r="C900" t="s">
        <v>81</v>
      </c>
      <c r="D900" t="s">
        <v>107</v>
      </c>
      <c r="E900" t="s">
        <v>2502</v>
      </c>
      <c r="F900">
        <v>85</v>
      </c>
    </row>
    <row r="901" spans="1:6" x14ac:dyDescent="0.25">
      <c r="A901" t="s">
        <v>52</v>
      </c>
      <c r="B901">
        <v>2012</v>
      </c>
      <c r="C901" t="s">
        <v>81</v>
      </c>
      <c r="D901" t="s">
        <v>39</v>
      </c>
      <c r="E901" t="s">
        <v>2503</v>
      </c>
      <c r="F901">
        <v>97</v>
      </c>
    </row>
    <row r="902" spans="1:6" x14ac:dyDescent="0.25">
      <c r="A902" t="s">
        <v>52</v>
      </c>
      <c r="B902">
        <v>2012</v>
      </c>
      <c r="C902" t="s">
        <v>81</v>
      </c>
      <c r="D902" t="s">
        <v>103</v>
      </c>
      <c r="E902" t="s">
        <v>2504</v>
      </c>
      <c r="F902">
        <v>984</v>
      </c>
    </row>
    <row r="903" spans="1:6" x14ac:dyDescent="0.25">
      <c r="A903" t="s">
        <v>52</v>
      </c>
      <c r="B903">
        <v>2013</v>
      </c>
      <c r="C903" t="s">
        <v>82</v>
      </c>
      <c r="D903" t="s">
        <v>38</v>
      </c>
      <c r="E903" t="s">
        <v>2505</v>
      </c>
      <c r="F903">
        <v>19</v>
      </c>
    </row>
    <row r="904" spans="1:6" x14ac:dyDescent="0.25">
      <c r="A904" t="s">
        <v>52</v>
      </c>
      <c r="B904">
        <v>2013</v>
      </c>
      <c r="C904" t="s">
        <v>82</v>
      </c>
      <c r="D904" t="s">
        <v>40</v>
      </c>
      <c r="E904" t="s">
        <v>2506</v>
      </c>
      <c r="F904">
        <v>18</v>
      </c>
    </row>
    <row r="905" spans="1:6" x14ac:dyDescent="0.25">
      <c r="A905" t="s">
        <v>52</v>
      </c>
      <c r="B905">
        <v>2013</v>
      </c>
      <c r="C905" t="s">
        <v>82</v>
      </c>
      <c r="D905" t="s">
        <v>102</v>
      </c>
      <c r="E905" t="s">
        <v>2507</v>
      </c>
      <c r="F905">
        <v>30</v>
      </c>
    </row>
    <row r="906" spans="1:6" x14ac:dyDescent="0.25">
      <c r="A906" t="s">
        <v>52</v>
      </c>
      <c r="B906">
        <v>2013</v>
      </c>
      <c r="C906" t="s">
        <v>82</v>
      </c>
      <c r="D906" t="s">
        <v>107</v>
      </c>
      <c r="E906" t="s">
        <v>2508</v>
      </c>
      <c r="F906">
        <v>43</v>
      </c>
    </row>
    <row r="907" spans="1:6" x14ac:dyDescent="0.25">
      <c r="A907" t="s">
        <v>52</v>
      </c>
      <c r="B907">
        <v>2013</v>
      </c>
      <c r="C907" t="s">
        <v>82</v>
      </c>
      <c r="D907" t="s">
        <v>39</v>
      </c>
      <c r="E907" t="s">
        <v>2509</v>
      </c>
      <c r="F907">
        <v>53</v>
      </c>
    </row>
    <row r="908" spans="1:6" x14ac:dyDescent="0.25">
      <c r="A908" t="s">
        <v>52</v>
      </c>
      <c r="B908">
        <v>2013</v>
      </c>
      <c r="C908" t="s">
        <v>82</v>
      </c>
      <c r="D908" t="s">
        <v>103</v>
      </c>
      <c r="E908" t="s">
        <v>2510</v>
      </c>
      <c r="F908">
        <v>372</v>
      </c>
    </row>
    <row r="909" spans="1:6" x14ac:dyDescent="0.25">
      <c r="A909" t="s">
        <v>52</v>
      </c>
      <c r="B909">
        <v>2013</v>
      </c>
      <c r="C909" t="s">
        <v>81</v>
      </c>
      <c r="D909" t="s">
        <v>38</v>
      </c>
      <c r="E909" t="s">
        <v>2511</v>
      </c>
      <c r="F909">
        <v>72</v>
      </c>
    </row>
    <row r="910" spans="1:6" x14ac:dyDescent="0.25">
      <c r="A910" t="s">
        <v>52</v>
      </c>
      <c r="B910">
        <v>2013</v>
      </c>
      <c r="C910" t="s">
        <v>81</v>
      </c>
      <c r="D910" t="s">
        <v>40</v>
      </c>
      <c r="E910" t="s">
        <v>2512</v>
      </c>
      <c r="F910">
        <v>58</v>
      </c>
    </row>
    <row r="911" spans="1:6" x14ac:dyDescent="0.25">
      <c r="A911" t="s">
        <v>52</v>
      </c>
      <c r="B911">
        <v>2013</v>
      </c>
      <c r="C911" t="s">
        <v>81</v>
      </c>
      <c r="D911" t="s">
        <v>102</v>
      </c>
      <c r="E911" t="s">
        <v>2513</v>
      </c>
      <c r="F911">
        <v>101</v>
      </c>
    </row>
    <row r="912" spans="1:6" x14ac:dyDescent="0.25">
      <c r="A912" t="s">
        <v>52</v>
      </c>
      <c r="B912">
        <v>2013</v>
      </c>
      <c r="C912" t="s">
        <v>81</v>
      </c>
      <c r="D912" t="s">
        <v>107</v>
      </c>
      <c r="E912" t="s">
        <v>2514</v>
      </c>
      <c r="F912">
        <v>115</v>
      </c>
    </row>
    <row r="913" spans="1:6" x14ac:dyDescent="0.25">
      <c r="A913" t="s">
        <v>52</v>
      </c>
      <c r="B913">
        <v>2013</v>
      </c>
      <c r="C913" t="s">
        <v>81</v>
      </c>
      <c r="D913" t="s">
        <v>39</v>
      </c>
      <c r="E913" t="s">
        <v>2515</v>
      </c>
      <c r="F913">
        <v>117</v>
      </c>
    </row>
    <row r="914" spans="1:6" x14ac:dyDescent="0.25">
      <c r="A914" t="s">
        <v>52</v>
      </c>
      <c r="B914">
        <v>2013</v>
      </c>
      <c r="C914" t="s">
        <v>81</v>
      </c>
      <c r="D914" t="s">
        <v>103</v>
      </c>
      <c r="E914" t="s">
        <v>2516</v>
      </c>
      <c r="F914">
        <v>896</v>
      </c>
    </row>
    <row r="915" spans="1:6" x14ac:dyDescent="0.25">
      <c r="A915" t="s">
        <v>52</v>
      </c>
      <c r="B915">
        <v>2014</v>
      </c>
      <c r="C915" t="s">
        <v>82</v>
      </c>
      <c r="D915" t="s">
        <v>38</v>
      </c>
      <c r="E915" t="s">
        <v>2517</v>
      </c>
      <c r="F915">
        <v>29</v>
      </c>
    </row>
    <row r="916" spans="1:6" x14ac:dyDescent="0.25">
      <c r="A916" t="s">
        <v>52</v>
      </c>
      <c r="B916">
        <v>2014</v>
      </c>
      <c r="C916" t="s">
        <v>82</v>
      </c>
      <c r="D916" t="s">
        <v>40</v>
      </c>
      <c r="E916" t="s">
        <v>2518</v>
      </c>
      <c r="F916">
        <v>12</v>
      </c>
    </row>
    <row r="917" spans="1:6" x14ac:dyDescent="0.25">
      <c r="A917" t="s">
        <v>52</v>
      </c>
      <c r="B917">
        <v>2014</v>
      </c>
      <c r="C917" t="s">
        <v>82</v>
      </c>
      <c r="D917" t="s">
        <v>102</v>
      </c>
      <c r="E917" t="s">
        <v>2519</v>
      </c>
      <c r="F917">
        <v>38</v>
      </c>
    </row>
    <row r="918" spans="1:6" x14ac:dyDescent="0.25">
      <c r="A918" t="s">
        <v>52</v>
      </c>
      <c r="B918">
        <v>2014</v>
      </c>
      <c r="C918" t="s">
        <v>82</v>
      </c>
      <c r="D918" t="s">
        <v>107</v>
      </c>
      <c r="E918" t="s">
        <v>2520</v>
      </c>
      <c r="F918">
        <v>49</v>
      </c>
    </row>
    <row r="919" spans="1:6" x14ac:dyDescent="0.25">
      <c r="A919" t="s">
        <v>52</v>
      </c>
      <c r="B919">
        <v>2014</v>
      </c>
      <c r="C919" t="s">
        <v>82</v>
      </c>
      <c r="D919" t="s">
        <v>39</v>
      </c>
      <c r="E919" t="s">
        <v>2521</v>
      </c>
      <c r="F919">
        <v>39</v>
      </c>
    </row>
    <row r="920" spans="1:6" x14ac:dyDescent="0.25">
      <c r="A920" t="s">
        <v>52</v>
      </c>
      <c r="B920">
        <v>2014</v>
      </c>
      <c r="C920" t="s">
        <v>82</v>
      </c>
      <c r="D920" t="s">
        <v>103</v>
      </c>
      <c r="E920" t="s">
        <v>2522</v>
      </c>
      <c r="F920">
        <v>389</v>
      </c>
    </row>
    <row r="921" spans="1:6" x14ac:dyDescent="0.25">
      <c r="A921" t="s">
        <v>52</v>
      </c>
      <c r="B921">
        <v>2014</v>
      </c>
      <c r="C921" t="s">
        <v>81</v>
      </c>
      <c r="D921" t="s">
        <v>38</v>
      </c>
      <c r="E921" t="s">
        <v>2523</v>
      </c>
      <c r="F921">
        <v>66</v>
      </c>
    </row>
    <row r="922" spans="1:6" x14ac:dyDescent="0.25">
      <c r="A922" t="s">
        <v>52</v>
      </c>
      <c r="B922">
        <v>2014</v>
      </c>
      <c r="C922" t="s">
        <v>81</v>
      </c>
      <c r="D922" t="s">
        <v>40</v>
      </c>
      <c r="E922" t="s">
        <v>2524</v>
      </c>
      <c r="F922">
        <v>58</v>
      </c>
    </row>
    <row r="923" spans="1:6" x14ac:dyDescent="0.25">
      <c r="A923" t="s">
        <v>52</v>
      </c>
      <c r="B923">
        <v>2014</v>
      </c>
      <c r="C923" t="s">
        <v>81</v>
      </c>
      <c r="D923" t="s">
        <v>102</v>
      </c>
      <c r="E923" t="s">
        <v>2525</v>
      </c>
      <c r="F923">
        <v>117</v>
      </c>
    </row>
    <row r="924" spans="1:6" x14ac:dyDescent="0.25">
      <c r="A924" t="s">
        <v>52</v>
      </c>
      <c r="B924">
        <v>2014</v>
      </c>
      <c r="C924" t="s">
        <v>81</v>
      </c>
      <c r="D924" t="s">
        <v>107</v>
      </c>
      <c r="E924" t="s">
        <v>2526</v>
      </c>
      <c r="F924">
        <v>96</v>
      </c>
    </row>
    <row r="925" spans="1:6" x14ac:dyDescent="0.25">
      <c r="A925" t="s">
        <v>52</v>
      </c>
      <c r="B925">
        <v>2014</v>
      </c>
      <c r="C925" t="s">
        <v>81</v>
      </c>
      <c r="D925" t="s">
        <v>39</v>
      </c>
      <c r="E925" t="s">
        <v>2527</v>
      </c>
      <c r="F925">
        <v>116</v>
      </c>
    </row>
    <row r="926" spans="1:6" x14ac:dyDescent="0.25">
      <c r="A926" t="s">
        <v>52</v>
      </c>
      <c r="B926">
        <v>2014</v>
      </c>
      <c r="C926" t="s">
        <v>81</v>
      </c>
      <c r="D926" t="s">
        <v>103</v>
      </c>
      <c r="E926" t="s">
        <v>2528</v>
      </c>
      <c r="F926">
        <v>853</v>
      </c>
    </row>
    <row r="927" spans="1:6" x14ac:dyDescent="0.25">
      <c r="A927" t="s">
        <v>52</v>
      </c>
      <c r="B927">
        <v>2015</v>
      </c>
      <c r="C927" t="s">
        <v>82</v>
      </c>
      <c r="D927" t="s">
        <v>38</v>
      </c>
      <c r="E927" t="s">
        <v>2529</v>
      </c>
      <c r="F927">
        <v>35</v>
      </c>
    </row>
    <row r="928" spans="1:6" x14ac:dyDescent="0.25">
      <c r="A928" t="s">
        <v>52</v>
      </c>
      <c r="B928">
        <v>2015</v>
      </c>
      <c r="C928" t="s">
        <v>82</v>
      </c>
      <c r="D928" t="s">
        <v>40</v>
      </c>
      <c r="E928" t="s">
        <v>2530</v>
      </c>
      <c r="F928">
        <v>9</v>
      </c>
    </row>
    <row r="929" spans="1:6" x14ac:dyDescent="0.25">
      <c r="A929" t="s">
        <v>52</v>
      </c>
      <c r="B929">
        <v>2015</v>
      </c>
      <c r="C929" t="s">
        <v>82</v>
      </c>
      <c r="D929" t="s">
        <v>102</v>
      </c>
      <c r="E929" t="s">
        <v>2531</v>
      </c>
      <c r="F929">
        <v>33</v>
      </c>
    </row>
    <row r="930" spans="1:6" x14ac:dyDescent="0.25">
      <c r="A930" t="s">
        <v>52</v>
      </c>
      <c r="B930">
        <v>2015</v>
      </c>
      <c r="C930" t="s">
        <v>82</v>
      </c>
      <c r="D930" t="s">
        <v>107</v>
      </c>
      <c r="E930" t="s">
        <v>2532</v>
      </c>
      <c r="F930">
        <v>29</v>
      </c>
    </row>
    <row r="931" spans="1:6" x14ac:dyDescent="0.25">
      <c r="A931" t="s">
        <v>52</v>
      </c>
      <c r="B931">
        <v>2015</v>
      </c>
      <c r="C931" t="s">
        <v>82</v>
      </c>
      <c r="D931" t="s">
        <v>39</v>
      </c>
      <c r="E931" t="s">
        <v>2533</v>
      </c>
      <c r="F931">
        <v>36</v>
      </c>
    </row>
    <row r="932" spans="1:6" x14ac:dyDescent="0.25">
      <c r="A932" t="s">
        <v>52</v>
      </c>
      <c r="B932">
        <v>2015</v>
      </c>
      <c r="C932" t="s">
        <v>82</v>
      </c>
      <c r="D932" t="s">
        <v>103</v>
      </c>
      <c r="E932" t="s">
        <v>2534</v>
      </c>
      <c r="F932">
        <v>413</v>
      </c>
    </row>
    <row r="933" spans="1:6" x14ac:dyDescent="0.25">
      <c r="A933" t="s">
        <v>52</v>
      </c>
      <c r="B933">
        <v>2015</v>
      </c>
      <c r="C933" t="s">
        <v>81</v>
      </c>
      <c r="D933" t="s">
        <v>38</v>
      </c>
      <c r="E933" t="s">
        <v>2535</v>
      </c>
      <c r="F933">
        <v>61</v>
      </c>
    </row>
    <row r="934" spans="1:6" x14ac:dyDescent="0.25">
      <c r="A934" t="s">
        <v>52</v>
      </c>
      <c r="B934">
        <v>2015</v>
      </c>
      <c r="C934" t="s">
        <v>81</v>
      </c>
      <c r="D934" t="s">
        <v>40</v>
      </c>
      <c r="E934" t="s">
        <v>2536</v>
      </c>
      <c r="F934">
        <v>42</v>
      </c>
    </row>
    <row r="935" spans="1:6" x14ac:dyDescent="0.25">
      <c r="A935" t="s">
        <v>52</v>
      </c>
      <c r="B935">
        <v>2015</v>
      </c>
      <c r="C935" t="s">
        <v>81</v>
      </c>
      <c r="D935" t="s">
        <v>102</v>
      </c>
      <c r="E935" t="s">
        <v>2537</v>
      </c>
      <c r="F935">
        <v>98</v>
      </c>
    </row>
    <row r="936" spans="1:6" x14ac:dyDescent="0.25">
      <c r="A936" t="s">
        <v>52</v>
      </c>
      <c r="B936">
        <v>2015</v>
      </c>
      <c r="C936" t="s">
        <v>81</v>
      </c>
      <c r="D936" t="s">
        <v>107</v>
      </c>
      <c r="E936" t="s">
        <v>2538</v>
      </c>
      <c r="F936">
        <v>71</v>
      </c>
    </row>
    <row r="937" spans="1:6" x14ac:dyDescent="0.25">
      <c r="A937" t="s">
        <v>52</v>
      </c>
      <c r="B937">
        <v>2015</v>
      </c>
      <c r="C937" t="s">
        <v>81</v>
      </c>
      <c r="D937" t="s">
        <v>39</v>
      </c>
      <c r="E937" t="s">
        <v>2539</v>
      </c>
      <c r="F937">
        <v>76</v>
      </c>
    </row>
    <row r="938" spans="1:6" x14ac:dyDescent="0.25">
      <c r="A938" t="s">
        <v>52</v>
      </c>
      <c r="B938">
        <v>2015</v>
      </c>
      <c r="C938" t="s">
        <v>81</v>
      </c>
      <c r="D938" t="s">
        <v>103</v>
      </c>
      <c r="E938" t="s">
        <v>2540</v>
      </c>
      <c r="F938">
        <v>887</v>
      </c>
    </row>
    <row r="939" spans="1:6" x14ac:dyDescent="0.25">
      <c r="A939" t="s">
        <v>56</v>
      </c>
      <c r="B939">
        <v>2010</v>
      </c>
      <c r="C939" t="s">
        <v>82</v>
      </c>
      <c r="D939" t="s">
        <v>38</v>
      </c>
      <c r="E939" t="s">
        <v>2541</v>
      </c>
      <c r="F939">
        <v>6</v>
      </c>
    </row>
    <row r="940" spans="1:6" x14ac:dyDescent="0.25">
      <c r="A940" t="s">
        <v>56</v>
      </c>
      <c r="B940">
        <v>2010</v>
      </c>
      <c r="C940" t="s">
        <v>82</v>
      </c>
      <c r="D940" t="s">
        <v>40</v>
      </c>
      <c r="E940" t="s">
        <v>2542</v>
      </c>
      <c r="F940">
        <v>7</v>
      </c>
    </row>
    <row r="941" spans="1:6" x14ac:dyDescent="0.25">
      <c r="A941" t="s">
        <v>56</v>
      </c>
      <c r="B941">
        <v>2010</v>
      </c>
      <c r="C941" t="s">
        <v>82</v>
      </c>
      <c r="D941" t="s">
        <v>102</v>
      </c>
      <c r="E941" t="s">
        <v>2543</v>
      </c>
      <c r="F941">
        <v>43</v>
      </c>
    </row>
    <row r="942" spans="1:6" x14ac:dyDescent="0.25">
      <c r="A942" t="s">
        <v>56</v>
      </c>
      <c r="B942">
        <v>2010</v>
      </c>
      <c r="C942" t="s">
        <v>82</v>
      </c>
      <c r="D942" t="s">
        <v>107</v>
      </c>
      <c r="E942" t="s">
        <v>2544</v>
      </c>
      <c r="F942">
        <v>34</v>
      </c>
    </row>
    <row r="943" spans="1:6" x14ac:dyDescent="0.25">
      <c r="A943" t="s">
        <v>56</v>
      </c>
      <c r="B943">
        <v>2010</v>
      </c>
      <c r="C943" t="s">
        <v>82</v>
      </c>
      <c r="D943" t="s">
        <v>39</v>
      </c>
      <c r="E943" t="s">
        <v>2545</v>
      </c>
      <c r="F943">
        <v>39</v>
      </c>
    </row>
    <row r="944" spans="1:6" x14ac:dyDescent="0.25">
      <c r="A944" t="s">
        <v>56</v>
      </c>
      <c r="B944">
        <v>2010</v>
      </c>
      <c r="C944" t="s">
        <v>82</v>
      </c>
      <c r="D944" t="s">
        <v>103</v>
      </c>
      <c r="E944" t="s">
        <v>2546</v>
      </c>
      <c r="F944">
        <v>425</v>
      </c>
    </row>
    <row r="945" spans="1:6" x14ac:dyDescent="0.25">
      <c r="A945" t="s">
        <v>56</v>
      </c>
      <c r="B945">
        <v>2010</v>
      </c>
      <c r="C945" t="s">
        <v>81</v>
      </c>
      <c r="D945" t="s">
        <v>38</v>
      </c>
      <c r="E945" t="s">
        <v>2547</v>
      </c>
      <c r="F945">
        <v>6</v>
      </c>
    </row>
    <row r="946" spans="1:6" x14ac:dyDescent="0.25">
      <c r="A946" t="s">
        <v>56</v>
      </c>
      <c r="B946">
        <v>2010</v>
      </c>
      <c r="C946" t="s">
        <v>81</v>
      </c>
      <c r="D946" t="s">
        <v>40</v>
      </c>
      <c r="E946" t="s">
        <v>2548</v>
      </c>
      <c r="F946">
        <v>12</v>
      </c>
    </row>
    <row r="947" spans="1:6" x14ac:dyDescent="0.25">
      <c r="A947" t="s">
        <v>56</v>
      </c>
      <c r="B947">
        <v>2010</v>
      </c>
      <c r="C947" t="s">
        <v>81</v>
      </c>
      <c r="D947" t="s">
        <v>102</v>
      </c>
      <c r="E947" t="s">
        <v>2549</v>
      </c>
      <c r="F947">
        <v>34</v>
      </c>
    </row>
    <row r="948" spans="1:6" x14ac:dyDescent="0.25">
      <c r="A948" t="s">
        <v>56</v>
      </c>
      <c r="B948">
        <v>2010</v>
      </c>
      <c r="C948" t="s">
        <v>81</v>
      </c>
      <c r="D948" t="s">
        <v>107</v>
      </c>
      <c r="E948" t="s">
        <v>2550</v>
      </c>
      <c r="F948">
        <v>31</v>
      </c>
    </row>
    <row r="949" spans="1:6" x14ac:dyDescent="0.25">
      <c r="A949" t="s">
        <v>56</v>
      </c>
      <c r="B949">
        <v>2010</v>
      </c>
      <c r="C949" t="s">
        <v>81</v>
      </c>
      <c r="D949" t="s">
        <v>39</v>
      </c>
      <c r="E949" t="s">
        <v>2551</v>
      </c>
      <c r="F949">
        <v>43</v>
      </c>
    </row>
    <row r="950" spans="1:6" x14ac:dyDescent="0.25">
      <c r="A950" t="s">
        <v>56</v>
      </c>
      <c r="B950">
        <v>2010</v>
      </c>
      <c r="C950" t="s">
        <v>81</v>
      </c>
      <c r="D950" t="s">
        <v>103</v>
      </c>
      <c r="E950" t="s">
        <v>2552</v>
      </c>
      <c r="F950">
        <v>362</v>
      </c>
    </row>
    <row r="951" spans="1:6" x14ac:dyDescent="0.25">
      <c r="A951" t="s">
        <v>56</v>
      </c>
      <c r="B951">
        <v>2011</v>
      </c>
      <c r="C951" t="s">
        <v>82</v>
      </c>
      <c r="D951" t="s">
        <v>38</v>
      </c>
      <c r="E951" t="s">
        <v>2553</v>
      </c>
      <c r="F951">
        <v>3</v>
      </c>
    </row>
    <row r="952" spans="1:6" x14ac:dyDescent="0.25">
      <c r="A952" t="s">
        <v>56</v>
      </c>
      <c r="B952">
        <v>2011</v>
      </c>
      <c r="C952" t="s">
        <v>82</v>
      </c>
      <c r="D952" t="s">
        <v>40</v>
      </c>
      <c r="E952" t="s">
        <v>2554</v>
      </c>
      <c r="F952">
        <v>3</v>
      </c>
    </row>
    <row r="953" spans="1:6" x14ac:dyDescent="0.25">
      <c r="A953" t="s">
        <v>56</v>
      </c>
      <c r="B953">
        <v>2011</v>
      </c>
      <c r="C953" t="s">
        <v>82</v>
      </c>
      <c r="D953" t="s">
        <v>102</v>
      </c>
      <c r="E953" t="s">
        <v>2555</v>
      </c>
      <c r="F953">
        <v>60</v>
      </c>
    </row>
    <row r="954" spans="1:6" x14ac:dyDescent="0.25">
      <c r="A954" t="s">
        <v>56</v>
      </c>
      <c r="B954">
        <v>2011</v>
      </c>
      <c r="C954" t="s">
        <v>82</v>
      </c>
      <c r="D954" t="s">
        <v>107</v>
      </c>
      <c r="E954" t="s">
        <v>2556</v>
      </c>
      <c r="F954">
        <v>28</v>
      </c>
    </row>
    <row r="955" spans="1:6" x14ac:dyDescent="0.25">
      <c r="A955" t="s">
        <v>56</v>
      </c>
      <c r="B955">
        <v>2011</v>
      </c>
      <c r="C955" t="s">
        <v>82</v>
      </c>
      <c r="D955" t="s">
        <v>39</v>
      </c>
      <c r="E955" t="s">
        <v>2557</v>
      </c>
      <c r="F955">
        <v>22</v>
      </c>
    </row>
    <row r="956" spans="1:6" x14ac:dyDescent="0.25">
      <c r="A956" t="s">
        <v>56</v>
      </c>
      <c r="B956">
        <v>2011</v>
      </c>
      <c r="C956" t="s">
        <v>82</v>
      </c>
      <c r="D956" t="s">
        <v>103</v>
      </c>
      <c r="E956" t="s">
        <v>2558</v>
      </c>
      <c r="F956">
        <v>447</v>
      </c>
    </row>
    <row r="957" spans="1:6" x14ac:dyDescent="0.25">
      <c r="A957" t="s">
        <v>56</v>
      </c>
      <c r="B957">
        <v>2011</v>
      </c>
      <c r="C957" t="s">
        <v>81</v>
      </c>
      <c r="D957" t="s">
        <v>40</v>
      </c>
      <c r="E957" t="s">
        <v>2559</v>
      </c>
      <c r="F957">
        <v>9</v>
      </c>
    </row>
    <row r="958" spans="1:6" x14ac:dyDescent="0.25">
      <c r="A958" t="s">
        <v>56</v>
      </c>
      <c r="B958">
        <v>2011</v>
      </c>
      <c r="C958" t="s">
        <v>81</v>
      </c>
      <c r="D958" t="s">
        <v>102</v>
      </c>
      <c r="E958" t="s">
        <v>2560</v>
      </c>
      <c r="F958">
        <v>45</v>
      </c>
    </row>
    <row r="959" spans="1:6" x14ac:dyDescent="0.25">
      <c r="A959" t="s">
        <v>56</v>
      </c>
      <c r="B959">
        <v>2011</v>
      </c>
      <c r="C959" t="s">
        <v>81</v>
      </c>
      <c r="D959" t="s">
        <v>107</v>
      </c>
      <c r="E959" t="s">
        <v>2561</v>
      </c>
      <c r="F959">
        <v>31</v>
      </c>
    </row>
    <row r="960" spans="1:6" x14ac:dyDescent="0.25">
      <c r="A960" t="s">
        <v>56</v>
      </c>
      <c r="B960">
        <v>2011</v>
      </c>
      <c r="C960" t="s">
        <v>81</v>
      </c>
      <c r="D960" t="s">
        <v>39</v>
      </c>
      <c r="E960" t="s">
        <v>2562</v>
      </c>
      <c r="F960">
        <v>27</v>
      </c>
    </row>
    <row r="961" spans="1:6" x14ac:dyDescent="0.25">
      <c r="A961" t="s">
        <v>56</v>
      </c>
      <c r="B961">
        <v>2011</v>
      </c>
      <c r="C961" t="s">
        <v>81</v>
      </c>
      <c r="D961" t="s">
        <v>103</v>
      </c>
      <c r="E961" t="s">
        <v>2563</v>
      </c>
      <c r="F961">
        <v>382</v>
      </c>
    </row>
    <row r="962" spans="1:6" x14ac:dyDescent="0.25">
      <c r="A962" t="s">
        <v>56</v>
      </c>
      <c r="B962">
        <v>2012</v>
      </c>
      <c r="C962" t="s">
        <v>82</v>
      </c>
      <c r="D962" t="s">
        <v>38</v>
      </c>
      <c r="E962" t="s">
        <v>2564</v>
      </c>
      <c r="F962">
        <v>11</v>
      </c>
    </row>
    <row r="963" spans="1:6" x14ac:dyDescent="0.25">
      <c r="A963" t="s">
        <v>56</v>
      </c>
      <c r="B963">
        <v>2012</v>
      </c>
      <c r="C963" t="s">
        <v>82</v>
      </c>
      <c r="D963" t="s">
        <v>40</v>
      </c>
      <c r="E963" t="s">
        <v>2565</v>
      </c>
      <c r="F963">
        <v>22</v>
      </c>
    </row>
    <row r="964" spans="1:6" x14ac:dyDescent="0.25">
      <c r="A964" t="s">
        <v>56</v>
      </c>
      <c r="B964">
        <v>2012</v>
      </c>
      <c r="C964" t="s">
        <v>82</v>
      </c>
      <c r="D964" t="s">
        <v>102</v>
      </c>
      <c r="E964" t="s">
        <v>2566</v>
      </c>
      <c r="F964">
        <v>44</v>
      </c>
    </row>
    <row r="965" spans="1:6" x14ac:dyDescent="0.25">
      <c r="A965" t="s">
        <v>56</v>
      </c>
      <c r="B965">
        <v>2012</v>
      </c>
      <c r="C965" t="s">
        <v>82</v>
      </c>
      <c r="D965" t="s">
        <v>107</v>
      </c>
      <c r="E965" t="s">
        <v>2567</v>
      </c>
      <c r="F965">
        <v>42</v>
      </c>
    </row>
    <row r="966" spans="1:6" x14ac:dyDescent="0.25">
      <c r="A966" t="s">
        <v>56</v>
      </c>
      <c r="B966">
        <v>2012</v>
      </c>
      <c r="C966" t="s">
        <v>82</v>
      </c>
      <c r="D966" t="s">
        <v>39</v>
      </c>
      <c r="E966" t="s">
        <v>2568</v>
      </c>
      <c r="F966">
        <v>44</v>
      </c>
    </row>
    <row r="967" spans="1:6" x14ac:dyDescent="0.25">
      <c r="A967" t="s">
        <v>56</v>
      </c>
      <c r="B967">
        <v>2012</v>
      </c>
      <c r="C967" t="s">
        <v>82</v>
      </c>
      <c r="D967" t="s">
        <v>103</v>
      </c>
      <c r="E967" t="s">
        <v>2569</v>
      </c>
      <c r="F967">
        <v>407</v>
      </c>
    </row>
    <row r="968" spans="1:6" x14ac:dyDescent="0.25">
      <c r="A968" t="s">
        <v>56</v>
      </c>
      <c r="B968">
        <v>2012</v>
      </c>
      <c r="C968" t="s">
        <v>81</v>
      </c>
      <c r="D968" t="s">
        <v>38</v>
      </c>
      <c r="E968" t="s">
        <v>2570</v>
      </c>
      <c r="F968">
        <v>8</v>
      </c>
    </row>
    <row r="969" spans="1:6" x14ac:dyDescent="0.25">
      <c r="A969" t="s">
        <v>56</v>
      </c>
      <c r="B969">
        <v>2012</v>
      </c>
      <c r="C969" t="s">
        <v>81</v>
      </c>
      <c r="D969" t="s">
        <v>40</v>
      </c>
      <c r="E969" t="s">
        <v>2571</v>
      </c>
      <c r="F969">
        <v>15</v>
      </c>
    </row>
    <row r="970" spans="1:6" x14ac:dyDescent="0.25">
      <c r="A970" t="s">
        <v>56</v>
      </c>
      <c r="B970">
        <v>2012</v>
      </c>
      <c r="C970" t="s">
        <v>81</v>
      </c>
      <c r="D970" t="s">
        <v>102</v>
      </c>
      <c r="E970" t="s">
        <v>2572</v>
      </c>
      <c r="F970">
        <v>35</v>
      </c>
    </row>
    <row r="971" spans="1:6" x14ac:dyDescent="0.25">
      <c r="A971" t="s">
        <v>56</v>
      </c>
      <c r="B971">
        <v>2012</v>
      </c>
      <c r="C971" t="s">
        <v>81</v>
      </c>
      <c r="D971" t="s">
        <v>107</v>
      </c>
      <c r="E971" t="s">
        <v>2573</v>
      </c>
      <c r="F971">
        <v>29</v>
      </c>
    </row>
    <row r="972" spans="1:6" x14ac:dyDescent="0.25">
      <c r="A972" t="s">
        <v>56</v>
      </c>
      <c r="B972">
        <v>2012</v>
      </c>
      <c r="C972" t="s">
        <v>81</v>
      </c>
      <c r="D972" t="s">
        <v>39</v>
      </c>
      <c r="E972" t="s">
        <v>2574</v>
      </c>
      <c r="F972">
        <v>39</v>
      </c>
    </row>
    <row r="973" spans="1:6" x14ac:dyDescent="0.25">
      <c r="A973" t="s">
        <v>56</v>
      </c>
      <c r="B973">
        <v>2012</v>
      </c>
      <c r="C973" t="s">
        <v>81</v>
      </c>
      <c r="D973" t="s">
        <v>103</v>
      </c>
      <c r="E973" t="s">
        <v>2575</v>
      </c>
      <c r="F973">
        <v>357</v>
      </c>
    </row>
    <row r="974" spans="1:6" x14ac:dyDescent="0.25">
      <c r="A974" t="s">
        <v>56</v>
      </c>
      <c r="B974">
        <v>2013</v>
      </c>
      <c r="C974" t="s">
        <v>82</v>
      </c>
      <c r="D974" t="s">
        <v>38</v>
      </c>
      <c r="E974" t="s">
        <v>2576</v>
      </c>
      <c r="F974">
        <v>20</v>
      </c>
    </row>
    <row r="975" spans="1:6" x14ac:dyDescent="0.25">
      <c r="A975" t="s">
        <v>56</v>
      </c>
      <c r="B975">
        <v>2013</v>
      </c>
      <c r="C975" t="s">
        <v>82</v>
      </c>
      <c r="D975" t="s">
        <v>40</v>
      </c>
      <c r="E975" t="s">
        <v>2577</v>
      </c>
      <c r="F975">
        <v>15</v>
      </c>
    </row>
    <row r="976" spans="1:6" x14ac:dyDescent="0.25">
      <c r="A976" t="s">
        <v>56</v>
      </c>
      <c r="B976">
        <v>2013</v>
      </c>
      <c r="C976" t="s">
        <v>82</v>
      </c>
      <c r="D976" t="s">
        <v>102</v>
      </c>
      <c r="E976" t="s">
        <v>2578</v>
      </c>
      <c r="F976">
        <v>44</v>
      </c>
    </row>
    <row r="977" spans="1:6" x14ac:dyDescent="0.25">
      <c r="A977" t="s">
        <v>56</v>
      </c>
      <c r="B977">
        <v>2013</v>
      </c>
      <c r="C977" t="s">
        <v>82</v>
      </c>
      <c r="D977" t="s">
        <v>107</v>
      </c>
      <c r="E977" t="s">
        <v>2579</v>
      </c>
      <c r="F977">
        <v>53</v>
      </c>
    </row>
    <row r="978" spans="1:6" x14ac:dyDescent="0.25">
      <c r="A978" t="s">
        <v>56</v>
      </c>
      <c r="B978">
        <v>2013</v>
      </c>
      <c r="C978" t="s">
        <v>82</v>
      </c>
      <c r="D978" t="s">
        <v>39</v>
      </c>
      <c r="E978" t="s">
        <v>2580</v>
      </c>
      <c r="F978">
        <v>26</v>
      </c>
    </row>
    <row r="979" spans="1:6" x14ac:dyDescent="0.25">
      <c r="A979" t="s">
        <v>56</v>
      </c>
      <c r="B979">
        <v>2013</v>
      </c>
      <c r="C979" t="s">
        <v>82</v>
      </c>
      <c r="D979" t="s">
        <v>103</v>
      </c>
      <c r="E979" t="s">
        <v>2581</v>
      </c>
      <c r="F979">
        <v>402</v>
      </c>
    </row>
    <row r="980" spans="1:6" x14ac:dyDescent="0.25">
      <c r="A980" t="s">
        <v>56</v>
      </c>
      <c r="B980">
        <v>2013</v>
      </c>
      <c r="C980" t="s">
        <v>81</v>
      </c>
      <c r="D980" t="s">
        <v>38</v>
      </c>
      <c r="E980" t="s">
        <v>2582</v>
      </c>
      <c r="F980">
        <v>10</v>
      </c>
    </row>
    <row r="981" spans="1:6" x14ac:dyDescent="0.25">
      <c r="A981" t="s">
        <v>56</v>
      </c>
      <c r="B981">
        <v>2013</v>
      </c>
      <c r="C981" t="s">
        <v>81</v>
      </c>
      <c r="D981" t="s">
        <v>40</v>
      </c>
      <c r="E981" t="s">
        <v>2583</v>
      </c>
      <c r="F981">
        <v>15</v>
      </c>
    </row>
    <row r="982" spans="1:6" x14ac:dyDescent="0.25">
      <c r="A982" t="s">
        <v>56</v>
      </c>
      <c r="B982">
        <v>2013</v>
      </c>
      <c r="C982" t="s">
        <v>81</v>
      </c>
      <c r="D982" t="s">
        <v>102</v>
      </c>
      <c r="E982" t="s">
        <v>2584</v>
      </c>
      <c r="F982">
        <v>45</v>
      </c>
    </row>
    <row r="983" spans="1:6" x14ac:dyDescent="0.25">
      <c r="A983" t="s">
        <v>56</v>
      </c>
      <c r="B983">
        <v>2013</v>
      </c>
      <c r="C983" t="s">
        <v>81</v>
      </c>
      <c r="D983" t="s">
        <v>107</v>
      </c>
      <c r="E983" t="s">
        <v>2585</v>
      </c>
      <c r="F983">
        <v>34</v>
      </c>
    </row>
    <row r="984" spans="1:6" x14ac:dyDescent="0.25">
      <c r="A984" t="s">
        <v>56</v>
      </c>
      <c r="B984">
        <v>2013</v>
      </c>
      <c r="C984" t="s">
        <v>81</v>
      </c>
      <c r="D984" t="s">
        <v>39</v>
      </c>
      <c r="E984" t="s">
        <v>2586</v>
      </c>
      <c r="F984">
        <v>19</v>
      </c>
    </row>
    <row r="985" spans="1:6" x14ac:dyDescent="0.25">
      <c r="A985" t="s">
        <v>56</v>
      </c>
      <c r="B985">
        <v>2013</v>
      </c>
      <c r="C985" t="s">
        <v>81</v>
      </c>
      <c r="D985" t="s">
        <v>103</v>
      </c>
      <c r="E985" t="s">
        <v>2587</v>
      </c>
      <c r="F985">
        <v>340</v>
      </c>
    </row>
    <row r="986" spans="1:6" x14ac:dyDescent="0.25">
      <c r="A986" t="s">
        <v>56</v>
      </c>
      <c r="B986">
        <v>2014</v>
      </c>
      <c r="C986" t="s">
        <v>82</v>
      </c>
      <c r="D986" t="s">
        <v>38</v>
      </c>
      <c r="E986" t="s">
        <v>2588</v>
      </c>
      <c r="F986">
        <v>22</v>
      </c>
    </row>
    <row r="987" spans="1:6" x14ac:dyDescent="0.25">
      <c r="A987" t="s">
        <v>56</v>
      </c>
      <c r="B987">
        <v>2014</v>
      </c>
      <c r="C987" t="s">
        <v>82</v>
      </c>
      <c r="D987" t="s">
        <v>40</v>
      </c>
      <c r="E987" t="s">
        <v>2589</v>
      </c>
      <c r="F987">
        <v>20</v>
      </c>
    </row>
    <row r="988" spans="1:6" x14ac:dyDescent="0.25">
      <c r="A988" t="s">
        <v>56</v>
      </c>
      <c r="B988">
        <v>2014</v>
      </c>
      <c r="C988" t="s">
        <v>82</v>
      </c>
      <c r="D988" t="s">
        <v>102</v>
      </c>
      <c r="E988" t="s">
        <v>2590</v>
      </c>
      <c r="F988">
        <v>53</v>
      </c>
    </row>
    <row r="989" spans="1:6" x14ac:dyDescent="0.25">
      <c r="A989" t="s">
        <v>56</v>
      </c>
      <c r="B989">
        <v>2014</v>
      </c>
      <c r="C989" t="s">
        <v>82</v>
      </c>
      <c r="D989" t="s">
        <v>107</v>
      </c>
      <c r="E989" t="s">
        <v>2591</v>
      </c>
      <c r="F989">
        <v>46</v>
      </c>
    </row>
    <row r="990" spans="1:6" x14ac:dyDescent="0.25">
      <c r="A990" t="s">
        <v>56</v>
      </c>
      <c r="B990">
        <v>2014</v>
      </c>
      <c r="C990" t="s">
        <v>82</v>
      </c>
      <c r="D990" t="s">
        <v>39</v>
      </c>
      <c r="E990" t="s">
        <v>2592</v>
      </c>
      <c r="F990">
        <v>15</v>
      </c>
    </row>
    <row r="991" spans="1:6" x14ac:dyDescent="0.25">
      <c r="A991" t="s">
        <v>56</v>
      </c>
      <c r="B991">
        <v>2014</v>
      </c>
      <c r="C991" t="s">
        <v>82</v>
      </c>
      <c r="D991" t="s">
        <v>103</v>
      </c>
      <c r="E991" t="s">
        <v>2593</v>
      </c>
      <c r="F991">
        <v>402</v>
      </c>
    </row>
    <row r="992" spans="1:6" x14ac:dyDescent="0.25">
      <c r="A992" t="s">
        <v>56</v>
      </c>
      <c r="B992">
        <v>2014</v>
      </c>
      <c r="C992" t="s">
        <v>81</v>
      </c>
      <c r="D992" t="s">
        <v>38</v>
      </c>
      <c r="E992" t="s">
        <v>2594</v>
      </c>
      <c r="F992">
        <v>7</v>
      </c>
    </row>
    <row r="993" spans="1:6" x14ac:dyDescent="0.25">
      <c r="A993" t="s">
        <v>56</v>
      </c>
      <c r="B993">
        <v>2014</v>
      </c>
      <c r="C993" t="s">
        <v>81</v>
      </c>
      <c r="D993" t="s">
        <v>40</v>
      </c>
      <c r="E993" t="s">
        <v>2595</v>
      </c>
      <c r="F993">
        <v>15</v>
      </c>
    </row>
    <row r="994" spans="1:6" x14ac:dyDescent="0.25">
      <c r="A994" t="s">
        <v>56</v>
      </c>
      <c r="B994">
        <v>2014</v>
      </c>
      <c r="C994" t="s">
        <v>81</v>
      </c>
      <c r="D994" t="s">
        <v>102</v>
      </c>
      <c r="E994" t="s">
        <v>2596</v>
      </c>
      <c r="F994">
        <v>49</v>
      </c>
    </row>
    <row r="995" spans="1:6" x14ac:dyDescent="0.25">
      <c r="A995" t="s">
        <v>56</v>
      </c>
      <c r="B995">
        <v>2014</v>
      </c>
      <c r="C995" t="s">
        <v>81</v>
      </c>
      <c r="D995" t="s">
        <v>107</v>
      </c>
      <c r="E995" t="s">
        <v>2597</v>
      </c>
      <c r="F995">
        <v>42</v>
      </c>
    </row>
    <row r="996" spans="1:6" x14ac:dyDescent="0.25">
      <c r="A996" t="s">
        <v>56</v>
      </c>
      <c r="B996">
        <v>2014</v>
      </c>
      <c r="C996" t="s">
        <v>81</v>
      </c>
      <c r="D996" t="s">
        <v>39</v>
      </c>
      <c r="E996" t="s">
        <v>2598</v>
      </c>
      <c r="F996">
        <v>16</v>
      </c>
    </row>
    <row r="997" spans="1:6" x14ac:dyDescent="0.25">
      <c r="A997" t="s">
        <v>56</v>
      </c>
      <c r="B997">
        <v>2014</v>
      </c>
      <c r="C997" t="s">
        <v>81</v>
      </c>
      <c r="D997" t="s">
        <v>103</v>
      </c>
      <c r="E997" t="s">
        <v>2599</v>
      </c>
      <c r="F997">
        <v>338</v>
      </c>
    </row>
    <row r="998" spans="1:6" x14ac:dyDescent="0.25">
      <c r="A998" t="s">
        <v>56</v>
      </c>
      <c r="B998">
        <v>2015</v>
      </c>
      <c r="C998" t="s">
        <v>82</v>
      </c>
      <c r="D998" t="s">
        <v>38</v>
      </c>
      <c r="E998" t="s">
        <v>2600</v>
      </c>
      <c r="F998">
        <v>13</v>
      </c>
    </row>
    <row r="999" spans="1:6" x14ac:dyDescent="0.25">
      <c r="A999" t="s">
        <v>56</v>
      </c>
      <c r="B999">
        <v>2015</v>
      </c>
      <c r="C999" t="s">
        <v>82</v>
      </c>
      <c r="D999" t="s">
        <v>40</v>
      </c>
      <c r="E999" t="s">
        <v>2601</v>
      </c>
      <c r="F999">
        <v>18</v>
      </c>
    </row>
    <row r="1000" spans="1:6" x14ac:dyDescent="0.25">
      <c r="A1000" t="s">
        <v>56</v>
      </c>
      <c r="B1000">
        <v>2015</v>
      </c>
      <c r="C1000" t="s">
        <v>82</v>
      </c>
      <c r="D1000" t="s">
        <v>102</v>
      </c>
      <c r="E1000" t="s">
        <v>2602</v>
      </c>
      <c r="F1000">
        <v>50</v>
      </c>
    </row>
    <row r="1001" spans="1:6" x14ac:dyDescent="0.25">
      <c r="A1001" t="s">
        <v>56</v>
      </c>
      <c r="B1001">
        <v>2015</v>
      </c>
      <c r="C1001" t="s">
        <v>82</v>
      </c>
      <c r="D1001" t="s">
        <v>107</v>
      </c>
      <c r="E1001" t="s">
        <v>2603</v>
      </c>
      <c r="F1001">
        <v>49</v>
      </c>
    </row>
    <row r="1002" spans="1:6" x14ac:dyDescent="0.25">
      <c r="A1002" t="s">
        <v>56</v>
      </c>
      <c r="B1002">
        <v>2015</v>
      </c>
      <c r="C1002" t="s">
        <v>82</v>
      </c>
      <c r="D1002" t="s">
        <v>39</v>
      </c>
      <c r="E1002" t="s">
        <v>2604</v>
      </c>
      <c r="F1002">
        <v>25</v>
      </c>
    </row>
    <row r="1003" spans="1:6" x14ac:dyDescent="0.25">
      <c r="A1003" t="s">
        <v>56</v>
      </c>
      <c r="B1003">
        <v>2015</v>
      </c>
      <c r="C1003" t="s">
        <v>82</v>
      </c>
      <c r="D1003" t="s">
        <v>103</v>
      </c>
      <c r="E1003" t="s">
        <v>2605</v>
      </c>
      <c r="F1003">
        <v>408</v>
      </c>
    </row>
    <row r="1004" spans="1:6" x14ac:dyDescent="0.25">
      <c r="A1004" t="s">
        <v>56</v>
      </c>
      <c r="B1004">
        <v>2015</v>
      </c>
      <c r="C1004" t="s">
        <v>81</v>
      </c>
      <c r="D1004" t="s">
        <v>38</v>
      </c>
      <c r="E1004" t="s">
        <v>2606</v>
      </c>
      <c r="F1004">
        <v>3</v>
      </c>
    </row>
    <row r="1005" spans="1:6" x14ac:dyDescent="0.25">
      <c r="A1005" t="s">
        <v>56</v>
      </c>
      <c r="B1005">
        <v>2015</v>
      </c>
      <c r="C1005" t="s">
        <v>81</v>
      </c>
      <c r="D1005" t="s">
        <v>40</v>
      </c>
      <c r="E1005" t="s">
        <v>2607</v>
      </c>
      <c r="F1005">
        <v>14</v>
      </c>
    </row>
    <row r="1006" spans="1:6" x14ac:dyDescent="0.25">
      <c r="A1006" t="s">
        <v>56</v>
      </c>
      <c r="B1006">
        <v>2015</v>
      </c>
      <c r="C1006" t="s">
        <v>81</v>
      </c>
      <c r="D1006" t="s">
        <v>102</v>
      </c>
      <c r="E1006" t="s">
        <v>2608</v>
      </c>
      <c r="F1006">
        <v>54</v>
      </c>
    </row>
    <row r="1007" spans="1:6" x14ac:dyDescent="0.25">
      <c r="A1007" t="s">
        <v>56</v>
      </c>
      <c r="B1007">
        <v>2015</v>
      </c>
      <c r="C1007" t="s">
        <v>81</v>
      </c>
      <c r="D1007" t="s">
        <v>107</v>
      </c>
      <c r="E1007" t="s">
        <v>2609</v>
      </c>
      <c r="F1007">
        <v>33</v>
      </c>
    </row>
    <row r="1008" spans="1:6" x14ac:dyDescent="0.25">
      <c r="A1008" t="s">
        <v>56</v>
      </c>
      <c r="B1008">
        <v>2015</v>
      </c>
      <c r="C1008" t="s">
        <v>81</v>
      </c>
      <c r="D1008" t="s">
        <v>39</v>
      </c>
      <c r="E1008" t="s">
        <v>2610</v>
      </c>
      <c r="F1008">
        <v>22</v>
      </c>
    </row>
    <row r="1009" spans="1:6" x14ac:dyDescent="0.25">
      <c r="A1009" t="s">
        <v>56</v>
      </c>
      <c r="B1009">
        <v>2015</v>
      </c>
      <c r="C1009" t="s">
        <v>81</v>
      </c>
      <c r="D1009" t="s">
        <v>103</v>
      </c>
      <c r="E1009" t="s">
        <v>2611</v>
      </c>
      <c r="F1009">
        <v>342</v>
      </c>
    </row>
    <row r="1010" spans="1:6" x14ac:dyDescent="0.25">
      <c r="A1010" t="s">
        <v>47</v>
      </c>
      <c r="B1010">
        <v>2010</v>
      </c>
      <c r="C1010" t="s">
        <v>82</v>
      </c>
      <c r="D1010" t="s">
        <v>38</v>
      </c>
      <c r="E1010" t="s">
        <v>2612</v>
      </c>
      <c r="F1010">
        <v>1</v>
      </c>
    </row>
    <row r="1011" spans="1:6" x14ac:dyDescent="0.25">
      <c r="A1011" t="s">
        <v>47</v>
      </c>
      <c r="B1011">
        <v>2010</v>
      </c>
      <c r="C1011" t="s">
        <v>82</v>
      </c>
      <c r="D1011" t="s">
        <v>40</v>
      </c>
      <c r="E1011" t="s">
        <v>2613</v>
      </c>
      <c r="F1011">
        <v>12</v>
      </c>
    </row>
    <row r="1012" spans="1:6" x14ac:dyDescent="0.25">
      <c r="A1012" t="s">
        <v>47</v>
      </c>
      <c r="B1012">
        <v>2010</v>
      </c>
      <c r="C1012" t="s">
        <v>82</v>
      </c>
      <c r="D1012" t="s">
        <v>102</v>
      </c>
      <c r="E1012" t="s">
        <v>2614</v>
      </c>
      <c r="F1012">
        <v>54</v>
      </c>
    </row>
    <row r="1013" spans="1:6" x14ac:dyDescent="0.25">
      <c r="A1013" t="s">
        <v>47</v>
      </c>
      <c r="B1013">
        <v>2010</v>
      </c>
      <c r="C1013" t="s">
        <v>82</v>
      </c>
      <c r="D1013" t="s">
        <v>107</v>
      </c>
      <c r="E1013" t="s">
        <v>2615</v>
      </c>
      <c r="F1013">
        <v>34</v>
      </c>
    </row>
    <row r="1014" spans="1:6" x14ac:dyDescent="0.25">
      <c r="A1014" t="s">
        <v>47</v>
      </c>
      <c r="B1014">
        <v>2010</v>
      </c>
      <c r="C1014" t="s">
        <v>82</v>
      </c>
      <c r="D1014" t="s">
        <v>39</v>
      </c>
      <c r="E1014" t="s">
        <v>2616</v>
      </c>
      <c r="F1014">
        <v>15</v>
      </c>
    </row>
    <row r="1015" spans="1:6" x14ac:dyDescent="0.25">
      <c r="A1015" t="s">
        <v>47</v>
      </c>
      <c r="B1015">
        <v>2010</v>
      </c>
      <c r="C1015" t="s">
        <v>82</v>
      </c>
      <c r="D1015" t="s">
        <v>103</v>
      </c>
      <c r="E1015" t="s">
        <v>2617</v>
      </c>
      <c r="F1015">
        <v>929</v>
      </c>
    </row>
    <row r="1016" spans="1:6" x14ac:dyDescent="0.25">
      <c r="A1016" t="s">
        <v>47</v>
      </c>
      <c r="B1016">
        <v>2010</v>
      </c>
      <c r="C1016" t="s">
        <v>81</v>
      </c>
      <c r="D1016" t="s">
        <v>102</v>
      </c>
      <c r="E1016" t="s">
        <v>2618</v>
      </c>
      <c r="F1016">
        <v>2</v>
      </c>
    </row>
    <row r="1017" spans="1:6" x14ac:dyDescent="0.25">
      <c r="A1017" t="s">
        <v>47</v>
      </c>
      <c r="B1017">
        <v>2010</v>
      </c>
      <c r="C1017" t="s">
        <v>81</v>
      </c>
      <c r="D1017" t="s">
        <v>107</v>
      </c>
      <c r="E1017" t="s">
        <v>2619</v>
      </c>
      <c r="F1017">
        <v>1</v>
      </c>
    </row>
    <row r="1018" spans="1:6" x14ac:dyDescent="0.25">
      <c r="A1018" t="s">
        <v>47</v>
      </c>
      <c r="B1018">
        <v>2010</v>
      </c>
      <c r="C1018" t="s">
        <v>81</v>
      </c>
      <c r="D1018" t="s">
        <v>39</v>
      </c>
      <c r="E1018" t="s">
        <v>2620</v>
      </c>
      <c r="F1018">
        <v>1</v>
      </c>
    </row>
    <row r="1019" spans="1:6" x14ac:dyDescent="0.25">
      <c r="A1019" t="s">
        <v>47</v>
      </c>
      <c r="B1019">
        <v>2010</v>
      </c>
      <c r="C1019" t="s">
        <v>81</v>
      </c>
      <c r="D1019" t="s">
        <v>103</v>
      </c>
      <c r="E1019" t="s">
        <v>2621</v>
      </c>
      <c r="F1019">
        <v>24</v>
      </c>
    </row>
    <row r="1020" spans="1:6" x14ac:dyDescent="0.25">
      <c r="A1020" t="s">
        <v>47</v>
      </c>
      <c r="B1020">
        <v>2011</v>
      </c>
      <c r="C1020" t="s">
        <v>82</v>
      </c>
      <c r="D1020" t="s">
        <v>38</v>
      </c>
      <c r="E1020" t="s">
        <v>2622</v>
      </c>
      <c r="F1020">
        <v>9</v>
      </c>
    </row>
    <row r="1021" spans="1:6" x14ac:dyDescent="0.25">
      <c r="A1021" t="s">
        <v>47</v>
      </c>
      <c r="B1021">
        <v>2011</v>
      </c>
      <c r="C1021" t="s">
        <v>82</v>
      </c>
      <c r="D1021" t="s">
        <v>40</v>
      </c>
      <c r="E1021" t="s">
        <v>2623</v>
      </c>
      <c r="F1021">
        <v>13</v>
      </c>
    </row>
    <row r="1022" spans="1:6" x14ac:dyDescent="0.25">
      <c r="A1022" t="s">
        <v>47</v>
      </c>
      <c r="B1022">
        <v>2011</v>
      </c>
      <c r="C1022" t="s">
        <v>82</v>
      </c>
      <c r="D1022" t="s">
        <v>102</v>
      </c>
      <c r="E1022" t="s">
        <v>2624</v>
      </c>
      <c r="F1022">
        <v>88</v>
      </c>
    </row>
    <row r="1023" spans="1:6" x14ac:dyDescent="0.25">
      <c r="A1023" t="s">
        <v>47</v>
      </c>
      <c r="B1023">
        <v>2011</v>
      </c>
      <c r="C1023" t="s">
        <v>82</v>
      </c>
      <c r="D1023" t="s">
        <v>107</v>
      </c>
      <c r="E1023" t="s">
        <v>2625</v>
      </c>
      <c r="F1023">
        <v>26</v>
      </c>
    </row>
    <row r="1024" spans="1:6" x14ac:dyDescent="0.25">
      <c r="A1024" t="s">
        <v>47</v>
      </c>
      <c r="B1024">
        <v>2011</v>
      </c>
      <c r="C1024" t="s">
        <v>82</v>
      </c>
      <c r="D1024" t="s">
        <v>39</v>
      </c>
      <c r="E1024" t="s">
        <v>2626</v>
      </c>
      <c r="F1024">
        <v>51</v>
      </c>
    </row>
    <row r="1025" spans="1:6" x14ac:dyDescent="0.25">
      <c r="A1025" t="s">
        <v>47</v>
      </c>
      <c r="B1025">
        <v>2011</v>
      </c>
      <c r="C1025" t="s">
        <v>82</v>
      </c>
      <c r="D1025" t="s">
        <v>103</v>
      </c>
      <c r="E1025" t="s">
        <v>2627</v>
      </c>
      <c r="F1025">
        <v>989</v>
      </c>
    </row>
    <row r="1026" spans="1:6" x14ac:dyDescent="0.25">
      <c r="A1026" t="s">
        <v>47</v>
      </c>
      <c r="B1026">
        <v>2011</v>
      </c>
      <c r="C1026" t="s">
        <v>81</v>
      </c>
      <c r="D1026" t="s">
        <v>102</v>
      </c>
      <c r="E1026" t="s">
        <v>2628</v>
      </c>
      <c r="F1026">
        <v>2</v>
      </c>
    </row>
    <row r="1027" spans="1:6" x14ac:dyDescent="0.25">
      <c r="A1027" t="s">
        <v>47</v>
      </c>
      <c r="B1027">
        <v>2011</v>
      </c>
      <c r="C1027" t="s">
        <v>81</v>
      </c>
      <c r="D1027" t="s">
        <v>107</v>
      </c>
      <c r="E1027" t="s">
        <v>2629</v>
      </c>
      <c r="F1027">
        <v>2</v>
      </c>
    </row>
    <row r="1028" spans="1:6" x14ac:dyDescent="0.25">
      <c r="A1028" t="s">
        <v>47</v>
      </c>
      <c r="B1028">
        <v>2011</v>
      </c>
      <c r="C1028" t="s">
        <v>81</v>
      </c>
      <c r="D1028" t="s">
        <v>39</v>
      </c>
      <c r="E1028" t="s">
        <v>2630</v>
      </c>
      <c r="F1028">
        <v>2</v>
      </c>
    </row>
    <row r="1029" spans="1:6" x14ac:dyDescent="0.25">
      <c r="A1029" t="s">
        <v>47</v>
      </c>
      <c r="B1029">
        <v>2011</v>
      </c>
      <c r="C1029" t="s">
        <v>81</v>
      </c>
      <c r="D1029" t="s">
        <v>103</v>
      </c>
      <c r="E1029" t="s">
        <v>2631</v>
      </c>
      <c r="F1029">
        <v>30</v>
      </c>
    </row>
    <row r="1030" spans="1:6" x14ac:dyDescent="0.25">
      <c r="A1030" t="s">
        <v>47</v>
      </c>
      <c r="B1030">
        <v>2012</v>
      </c>
      <c r="C1030" t="s">
        <v>82</v>
      </c>
      <c r="D1030" t="s">
        <v>38</v>
      </c>
      <c r="E1030" t="s">
        <v>2632</v>
      </c>
      <c r="F1030">
        <v>8</v>
      </c>
    </row>
    <row r="1031" spans="1:6" x14ac:dyDescent="0.25">
      <c r="A1031" t="s">
        <v>47</v>
      </c>
      <c r="B1031">
        <v>2012</v>
      </c>
      <c r="C1031" t="s">
        <v>82</v>
      </c>
      <c r="D1031" t="s">
        <v>40</v>
      </c>
      <c r="E1031" t="s">
        <v>2633</v>
      </c>
      <c r="F1031">
        <v>22</v>
      </c>
    </row>
    <row r="1032" spans="1:6" x14ac:dyDescent="0.25">
      <c r="A1032" t="s">
        <v>47</v>
      </c>
      <c r="B1032">
        <v>2012</v>
      </c>
      <c r="C1032" t="s">
        <v>82</v>
      </c>
      <c r="D1032" t="s">
        <v>102</v>
      </c>
      <c r="E1032" t="s">
        <v>2634</v>
      </c>
      <c r="F1032">
        <v>99</v>
      </c>
    </row>
    <row r="1033" spans="1:6" x14ac:dyDescent="0.25">
      <c r="A1033" t="s">
        <v>47</v>
      </c>
      <c r="B1033">
        <v>2012</v>
      </c>
      <c r="C1033" t="s">
        <v>82</v>
      </c>
      <c r="D1033" t="s">
        <v>107</v>
      </c>
      <c r="E1033" t="s">
        <v>2635</v>
      </c>
      <c r="F1033">
        <v>37</v>
      </c>
    </row>
    <row r="1034" spans="1:6" x14ac:dyDescent="0.25">
      <c r="A1034" t="s">
        <v>47</v>
      </c>
      <c r="B1034">
        <v>2012</v>
      </c>
      <c r="C1034" t="s">
        <v>82</v>
      </c>
      <c r="D1034" t="s">
        <v>39</v>
      </c>
      <c r="E1034" t="s">
        <v>2636</v>
      </c>
      <c r="F1034">
        <v>39</v>
      </c>
    </row>
    <row r="1035" spans="1:6" x14ac:dyDescent="0.25">
      <c r="A1035" t="s">
        <v>47</v>
      </c>
      <c r="B1035">
        <v>2012</v>
      </c>
      <c r="C1035" t="s">
        <v>82</v>
      </c>
      <c r="D1035" t="s">
        <v>103</v>
      </c>
      <c r="E1035" t="s">
        <v>2637</v>
      </c>
      <c r="F1035">
        <v>908</v>
      </c>
    </row>
    <row r="1036" spans="1:6" x14ac:dyDescent="0.25">
      <c r="A1036" t="s">
        <v>47</v>
      </c>
      <c r="B1036">
        <v>2012</v>
      </c>
      <c r="C1036" t="s">
        <v>81</v>
      </c>
      <c r="D1036" t="s">
        <v>107</v>
      </c>
      <c r="E1036" t="s">
        <v>2638</v>
      </c>
      <c r="F1036">
        <v>5</v>
      </c>
    </row>
    <row r="1037" spans="1:6" x14ac:dyDescent="0.25">
      <c r="A1037" t="s">
        <v>47</v>
      </c>
      <c r="B1037">
        <v>2012</v>
      </c>
      <c r="C1037" t="s">
        <v>81</v>
      </c>
      <c r="D1037" t="s">
        <v>39</v>
      </c>
      <c r="E1037" t="s">
        <v>2639</v>
      </c>
      <c r="F1037">
        <v>4</v>
      </c>
    </row>
    <row r="1038" spans="1:6" x14ac:dyDescent="0.25">
      <c r="A1038" t="s">
        <v>47</v>
      </c>
      <c r="B1038">
        <v>2012</v>
      </c>
      <c r="C1038" t="s">
        <v>81</v>
      </c>
      <c r="D1038" t="s">
        <v>103</v>
      </c>
      <c r="E1038" t="s">
        <v>2640</v>
      </c>
      <c r="F1038">
        <v>30</v>
      </c>
    </row>
    <row r="1039" spans="1:6" x14ac:dyDescent="0.25">
      <c r="A1039" t="s">
        <v>47</v>
      </c>
      <c r="B1039">
        <v>2013</v>
      </c>
      <c r="C1039" t="s">
        <v>82</v>
      </c>
      <c r="D1039" t="s">
        <v>38</v>
      </c>
      <c r="E1039" t="s">
        <v>2641</v>
      </c>
      <c r="F1039">
        <v>6</v>
      </c>
    </row>
    <row r="1040" spans="1:6" x14ac:dyDescent="0.25">
      <c r="A1040" t="s">
        <v>47</v>
      </c>
      <c r="B1040">
        <v>2013</v>
      </c>
      <c r="C1040" t="s">
        <v>82</v>
      </c>
      <c r="D1040" t="s">
        <v>40</v>
      </c>
      <c r="E1040" t="s">
        <v>2642</v>
      </c>
      <c r="F1040">
        <v>26</v>
      </c>
    </row>
    <row r="1041" spans="1:6" x14ac:dyDescent="0.25">
      <c r="A1041" t="s">
        <v>47</v>
      </c>
      <c r="B1041">
        <v>2013</v>
      </c>
      <c r="C1041" t="s">
        <v>82</v>
      </c>
      <c r="D1041" t="s">
        <v>102</v>
      </c>
      <c r="E1041" t="s">
        <v>2643</v>
      </c>
      <c r="F1041">
        <v>87</v>
      </c>
    </row>
    <row r="1042" spans="1:6" x14ac:dyDescent="0.25">
      <c r="A1042" t="s">
        <v>47</v>
      </c>
      <c r="B1042">
        <v>2013</v>
      </c>
      <c r="C1042" t="s">
        <v>82</v>
      </c>
      <c r="D1042" t="s">
        <v>107</v>
      </c>
      <c r="E1042" t="s">
        <v>2644</v>
      </c>
      <c r="F1042">
        <v>37</v>
      </c>
    </row>
    <row r="1043" spans="1:6" x14ac:dyDescent="0.25">
      <c r="A1043" t="s">
        <v>47</v>
      </c>
      <c r="B1043">
        <v>2013</v>
      </c>
      <c r="C1043" t="s">
        <v>82</v>
      </c>
      <c r="D1043" t="s">
        <v>39</v>
      </c>
      <c r="E1043" t="s">
        <v>2645</v>
      </c>
      <c r="F1043">
        <v>33</v>
      </c>
    </row>
    <row r="1044" spans="1:6" x14ac:dyDescent="0.25">
      <c r="A1044" t="s">
        <v>47</v>
      </c>
      <c r="B1044">
        <v>2013</v>
      </c>
      <c r="C1044" t="s">
        <v>82</v>
      </c>
      <c r="D1044" t="s">
        <v>103</v>
      </c>
      <c r="E1044" t="s">
        <v>2646</v>
      </c>
      <c r="F1044">
        <v>890</v>
      </c>
    </row>
    <row r="1045" spans="1:6" x14ac:dyDescent="0.25">
      <c r="A1045" t="s">
        <v>47</v>
      </c>
      <c r="B1045">
        <v>2013</v>
      </c>
      <c r="C1045" t="s">
        <v>81</v>
      </c>
      <c r="D1045" t="s">
        <v>40</v>
      </c>
      <c r="E1045" t="s">
        <v>2647</v>
      </c>
      <c r="F1045">
        <v>2</v>
      </c>
    </row>
    <row r="1046" spans="1:6" x14ac:dyDescent="0.25">
      <c r="A1046" t="s">
        <v>47</v>
      </c>
      <c r="B1046">
        <v>2013</v>
      </c>
      <c r="C1046" t="s">
        <v>81</v>
      </c>
      <c r="D1046" t="s">
        <v>102</v>
      </c>
      <c r="E1046" t="s">
        <v>2648</v>
      </c>
      <c r="F1046">
        <v>3</v>
      </c>
    </row>
    <row r="1047" spans="1:6" x14ac:dyDescent="0.25">
      <c r="A1047" t="s">
        <v>47</v>
      </c>
      <c r="B1047">
        <v>2013</v>
      </c>
      <c r="C1047" t="s">
        <v>81</v>
      </c>
      <c r="D1047" t="s">
        <v>107</v>
      </c>
      <c r="E1047" t="s">
        <v>2649</v>
      </c>
      <c r="F1047">
        <v>3</v>
      </c>
    </row>
    <row r="1048" spans="1:6" x14ac:dyDescent="0.25">
      <c r="A1048" t="s">
        <v>47</v>
      </c>
      <c r="B1048">
        <v>2013</v>
      </c>
      <c r="C1048" t="s">
        <v>81</v>
      </c>
      <c r="D1048" t="s">
        <v>39</v>
      </c>
      <c r="E1048" t="s">
        <v>2650</v>
      </c>
      <c r="F1048">
        <v>4</v>
      </c>
    </row>
    <row r="1049" spans="1:6" x14ac:dyDescent="0.25">
      <c r="A1049" t="s">
        <v>47</v>
      </c>
      <c r="B1049">
        <v>2013</v>
      </c>
      <c r="C1049" t="s">
        <v>81</v>
      </c>
      <c r="D1049" t="s">
        <v>103</v>
      </c>
      <c r="E1049" t="s">
        <v>2651</v>
      </c>
      <c r="F1049">
        <v>32</v>
      </c>
    </row>
    <row r="1050" spans="1:6" x14ac:dyDescent="0.25">
      <c r="A1050" t="s">
        <v>47</v>
      </c>
      <c r="B1050">
        <v>2014</v>
      </c>
      <c r="C1050" t="s">
        <v>82</v>
      </c>
      <c r="D1050" t="s">
        <v>38</v>
      </c>
      <c r="E1050" t="s">
        <v>2652</v>
      </c>
      <c r="F1050">
        <v>16</v>
      </c>
    </row>
    <row r="1051" spans="1:6" x14ac:dyDescent="0.25">
      <c r="A1051" t="s">
        <v>47</v>
      </c>
      <c r="B1051">
        <v>2014</v>
      </c>
      <c r="C1051" t="s">
        <v>82</v>
      </c>
      <c r="D1051" t="s">
        <v>40</v>
      </c>
      <c r="E1051" t="s">
        <v>2653</v>
      </c>
      <c r="F1051">
        <v>28</v>
      </c>
    </row>
    <row r="1052" spans="1:6" x14ac:dyDescent="0.25">
      <c r="A1052" t="s">
        <v>47</v>
      </c>
      <c r="B1052">
        <v>2014</v>
      </c>
      <c r="C1052" t="s">
        <v>82</v>
      </c>
      <c r="D1052" t="s">
        <v>102</v>
      </c>
      <c r="E1052" t="s">
        <v>2654</v>
      </c>
      <c r="F1052">
        <v>67</v>
      </c>
    </row>
    <row r="1053" spans="1:6" x14ac:dyDescent="0.25">
      <c r="A1053" t="s">
        <v>47</v>
      </c>
      <c r="B1053">
        <v>2014</v>
      </c>
      <c r="C1053" t="s">
        <v>82</v>
      </c>
      <c r="D1053" t="s">
        <v>107</v>
      </c>
      <c r="E1053" t="s">
        <v>2655</v>
      </c>
      <c r="F1053">
        <v>33</v>
      </c>
    </row>
    <row r="1054" spans="1:6" x14ac:dyDescent="0.25">
      <c r="A1054" t="s">
        <v>47</v>
      </c>
      <c r="B1054">
        <v>2014</v>
      </c>
      <c r="C1054" t="s">
        <v>82</v>
      </c>
      <c r="D1054" t="s">
        <v>39</v>
      </c>
      <c r="E1054" t="s">
        <v>2656</v>
      </c>
      <c r="F1054">
        <v>26</v>
      </c>
    </row>
    <row r="1055" spans="1:6" x14ac:dyDescent="0.25">
      <c r="A1055" t="s">
        <v>47</v>
      </c>
      <c r="B1055">
        <v>2014</v>
      </c>
      <c r="C1055" t="s">
        <v>82</v>
      </c>
      <c r="D1055" t="s">
        <v>103</v>
      </c>
      <c r="E1055" t="s">
        <v>2657</v>
      </c>
      <c r="F1055">
        <v>907</v>
      </c>
    </row>
    <row r="1056" spans="1:6" x14ac:dyDescent="0.25">
      <c r="A1056" t="s">
        <v>47</v>
      </c>
      <c r="B1056">
        <v>2014</v>
      </c>
      <c r="C1056" t="s">
        <v>81</v>
      </c>
      <c r="D1056" t="s">
        <v>38</v>
      </c>
      <c r="E1056" t="s">
        <v>2658</v>
      </c>
      <c r="F1056">
        <v>2</v>
      </c>
    </row>
    <row r="1057" spans="1:6" x14ac:dyDescent="0.25">
      <c r="A1057" t="s">
        <v>47</v>
      </c>
      <c r="B1057">
        <v>2014</v>
      </c>
      <c r="C1057" t="s">
        <v>81</v>
      </c>
      <c r="D1057" t="s">
        <v>40</v>
      </c>
      <c r="E1057" t="s">
        <v>2659</v>
      </c>
      <c r="F1057">
        <v>2</v>
      </c>
    </row>
    <row r="1058" spans="1:6" x14ac:dyDescent="0.25">
      <c r="A1058" t="s">
        <v>47</v>
      </c>
      <c r="B1058">
        <v>2014</v>
      </c>
      <c r="C1058" t="s">
        <v>81</v>
      </c>
      <c r="D1058" t="s">
        <v>102</v>
      </c>
      <c r="E1058" t="s">
        <v>2660</v>
      </c>
      <c r="F1058">
        <v>2</v>
      </c>
    </row>
    <row r="1059" spans="1:6" x14ac:dyDescent="0.25">
      <c r="A1059" t="s">
        <v>47</v>
      </c>
      <c r="B1059">
        <v>2014</v>
      </c>
      <c r="C1059" t="s">
        <v>81</v>
      </c>
      <c r="D1059" t="s">
        <v>107</v>
      </c>
      <c r="E1059" t="s">
        <v>2661</v>
      </c>
      <c r="F1059">
        <v>6</v>
      </c>
    </row>
    <row r="1060" spans="1:6" x14ac:dyDescent="0.25">
      <c r="A1060" t="s">
        <v>47</v>
      </c>
      <c r="B1060">
        <v>2014</v>
      </c>
      <c r="C1060" t="s">
        <v>81</v>
      </c>
      <c r="D1060" t="s">
        <v>39</v>
      </c>
      <c r="E1060" t="s">
        <v>2662</v>
      </c>
      <c r="F1060">
        <v>2</v>
      </c>
    </row>
    <row r="1061" spans="1:6" x14ac:dyDescent="0.25">
      <c r="A1061" t="s">
        <v>47</v>
      </c>
      <c r="B1061">
        <v>2014</v>
      </c>
      <c r="C1061" t="s">
        <v>81</v>
      </c>
      <c r="D1061" t="s">
        <v>103</v>
      </c>
      <c r="E1061" t="s">
        <v>2663</v>
      </c>
      <c r="F1061">
        <v>39</v>
      </c>
    </row>
    <row r="1062" spans="1:6" x14ac:dyDescent="0.25">
      <c r="A1062" t="s">
        <v>47</v>
      </c>
      <c r="B1062">
        <v>2015</v>
      </c>
      <c r="C1062" t="s">
        <v>82</v>
      </c>
      <c r="D1062" t="s">
        <v>38</v>
      </c>
      <c r="E1062" t="s">
        <v>2664</v>
      </c>
      <c r="F1062">
        <v>7</v>
      </c>
    </row>
    <row r="1063" spans="1:6" x14ac:dyDescent="0.25">
      <c r="A1063" t="s">
        <v>47</v>
      </c>
      <c r="B1063">
        <v>2015</v>
      </c>
      <c r="C1063" t="s">
        <v>82</v>
      </c>
      <c r="D1063" t="s">
        <v>40</v>
      </c>
      <c r="E1063" t="s">
        <v>2665</v>
      </c>
      <c r="F1063">
        <v>20</v>
      </c>
    </row>
    <row r="1064" spans="1:6" x14ac:dyDescent="0.25">
      <c r="A1064" t="s">
        <v>47</v>
      </c>
      <c r="B1064">
        <v>2015</v>
      </c>
      <c r="C1064" t="s">
        <v>82</v>
      </c>
      <c r="D1064" t="s">
        <v>102</v>
      </c>
      <c r="E1064" t="s">
        <v>2666</v>
      </c>
      <c r="F1064">
        <v>87</v>
      </c>
    </row>
    <row r="1065" spans="1:6" x14ac:dyDescent="0.25">
      <c r="A1065" t="s">
        <v>47</v>
      </c>
      <c r="B1065">
        <v>2015</v>
      </c>
      <c r="C1065" t="s">
        <v>82</v>
      </c>
      <c r="D1065" t="s">
        <v>107</v>
      </c>
      <c r="E1065" t="s">
        <v>2667</v>
      </c>
      <c r="F1065">
        <v>28</v>
      </c>
    </row>
    <row r="1066" spans="1:6" x14ac:dyDescent="0.25">
      <c r="A1066" t="s">
        <v>47</v>
      </c>
      <c r="B1066">
        <v>2015</v>
      </c>
      <c r="C1066" t="s">
        <v>82</v>
      </c>
      <c r="D1066" t="s">
        <v>39</v>
      </c>
      <c r="E1066" t="s">
        <v>2668</v>
      </c>
      <c r="F1066">
        <v>39</v>
      </c>
    </row>
    <row r="1067" spans="1:6" x14ac:dyDescent="0.25">
      <c r="A1067" t="s">
        <v>47</v>
      </c>
      <c r="B1067">
        <v>2015</v>
      </c>
      <c r="C1067" t="s">
        <v>82</v>
      </c>
      <c r="D1067" t="s">
        <v>103</v>
      </c>
      <c r="E1067" t="s">
        <v>2669</v>
      </c>
      <c r="F1067">
        <v>880</v>
      </c>
    </row>
    <row r="1068" spans="1:6" x14ac:dyDescent="0.25">
      <c r="A1068" t="s">
        <v>47</v>
      </c>
      <c r="B1068">
        <v>2015</v>
      </c>
      <c r="C1068" t="s">
        <v>81</v>
      </c>
      <c r="D1068" t="s">
        <v>38</v>
      </c>
      <c r="E1068" t="s">
        <v>2670</v>
      </c>
      <c r="F1068">
        <v>1</v>
      </c>
    </row>
    <row r="1069" spans="1:6" x14ac:dyDescent="0.25">
      <c r="A1069" t="s">
        <v>47</v>
      </c>
      <c r="B1069">
        <v>2015</v>
      </c>
      <c r="C1069" t="s">
        <v>81</v>
      </c>
      <c r="D1069" t="s">
        <v>40</v>
      </c>
      <c r="E1069" t="s">
        <v>2671</v>
      </c>
      <c r="F1069">
        <v>3</v>
      </c>
    </row>
    <row r="1070" spans="1:6" x14ac:dyDescent="0.25">
      <c r="A1070" t="s">
        <v>47</v>
      </c>
      <c r="B1070">
        <v>2015</v>
      </c>
      <c r="C1070" t="s">
        <v>81</v>
      </c>
      <c r="D1070" t="s">
        <v>102</v>
      </c>
      <c r="E1070" t="s">
        <v>2672</v>
      </c>
      <c r="F1070">
        <v>1</v>
      </c>
    </row>
    <row r="1071" spans="1:6" x14ac:dyDescent="0.25">
      <c r="A1071" t="s">
        <v>47</v>
      </c>
      <c r="B1071">
        <v>2015</v>
      </c>
      <c r="C1071" t="s">
        <v>81</v>
      </c>
      <c r="D1071" t="s">
        <v>107</v>
      </c>
      <c r="E1071" t="s">
        <v>2673</v>
      </c>
      <c r="F1071">
        <v>3</v>
      </c>
    </row>
    <row r="1072" spans="1:6" x14ac:dyDescent="0.25">
      <c r="A1072" t="s">
        <v>47</v>
      </c>
      <c r="B1072">
        <v>2015</v>
      </c>
      <c r="C1072" t="s">
        <v>81</v>
      </c>
      <c r="D1072" t="s">
        <v>39</v>
      </c>
      <c r="E1072" t="s">
        <v>2674</v>
      </c>
      <c r="F1072">
        <v>3</v>
      </c>
    </row>
    <row r="1073" spans="1:6" x14ac:dyDescent="0.25">
      <c r="A1073" t="s">
        <v>47</v>
      </c>
      <c r="B1073">
        <v>2015</v>
      </c>
      <c r="C1073" t="s">
        <v>81</v>
      </c>
      <c r="D1073" t="s">
        <v>103</v>
      </c>
      <c r="E1073" t="s">
        <v>2675</v>
      </c>
      <c r="F1073">
        <v>50</v>
      </c>
    </row>
    <row r="1074" spans="1:6" x14ac:dyDescent="0.25">
      <c r="A1074" t="s">
        <v>94</v>
      </c>
      <c r="B1074">
        <v>2010</v>
      </c>
      <c r="C1074" t="s">
        <v>82</v>
      </c>
      <c r="D1074" t="s">
        <v>38</v>
      </c>
      <c r="E1074" t="s">
        <v>2676</v>
      </c>
      <c r="F1074">
        <v>7</v>
      </c>
    </row>
    <row r="1075" spans="1:6" x14ac:dyDescent="0.25">
      <c r="A1075" t="s">
        <v>94</v>
      </c>
      <c r="B1075">
        <v>2010</v>
      </c>
      <c r="C1075" t="s">
        <v>82</v>
      </c>
      <c r="D1075" t="s">
        <v>40</v>
      </c>
      <c r="E1075" t="s">
        <v>2677</v>
      </c>
      <c r="F1075">
        <v>5</v>
      </c>
    </row>
    <row r="1076" spans="1:6" x14ac:dyDescent="0.25">
      <c r="A1076" t="s">
        <v>94</v>
      </c>
      <c r="B1076">
        <v>2010</v>
      </c>
      <c r="C1076" t="s">
        <v>82</v>
      </c>
      <c r="D1076" t="s">
        <v>102</v>
      </c>
      <c r="E1076" t="s">
        <v>2678</v>
      </c>
      <c r="F1076">
        <v>35</v>
      </c>
    </row>
    <row r="1077" spans="1:6" x14ac:dyDescent="0.25">
      <c r="A1077" t="s">
        <v>94</v>
      </c>
      <c r="B1077">
        <v>2010</v>
      </c>
      <c r="C1077" t="s">
        <v>82</v>
      </c>
      <c r="D1077" t="s">
        <v>107</v>
      </c>
      <c r="E1077" t="s">
        <v>2679</v>
      </c>
      <c r="F1077">
        <v>34</v>
      </c>
    </row>
    <row r="1078" spans="1:6" x14ac:dyDescent="0.25">
      <c r="A1078" t="s">
        <v>94</v>
      </c>
      <c r="B1078">
        <v>2010</v>
      </c>
      <c r="C1078" t="s">
        <v>82</v>
      </c>
      <c r="D1078" t="s">
        <v>39</v>
      </c>
      <c r="E1078" t="s">
        <v>2680</v>
      </c>
      <c r="F1078">
        <v>22</v>
      </c>
    </row>
    <row r="1079" spans="1:6" x14ac:dyDescent="0.25">
      <c r="A1079" t="s">
        <v>94</v>
      </c>
      <c r="B1079">
        <v>2010</v>
      </c>
      <c r="C1079" t="s">
        <v>82</v>
      </c>
      <c r="D1079" t="s">
        <v>103</v>
      </c>
      <c r="E1079" t="s">
        <v>2681</v>
      </c>
      <c r="F1079">
        <v>260</v>
      </c>
    </row>
    <row r="1080" spans="1:6" x14ac:dyDescent="0.25">
      <c r="A1080" t="s">
        <v>94</v>
      </c>
      <c r="B1080">
        <v>2010</v>
      </c>
      <c r="C1080" t="s">
        <v>81</v>
      </c>
      <c r="D1080" t="s">
        <v>38</v>
      </c>
      <c r="E1080" t="s">
        <v>2682</v>
      </c>
      <c r="F1080">
        <v>4</v>
      </c>
    </row>
    <row r="1081" spans="1:6" x14ac:dyDescent="0.25">
      <c r="A1081" t="s">
        <v>94</v>
      </c>
      <c r="B1081">
        <v>2010</v>
      </c>
      <c r="C1081" t="s">
        <v>81</v>
      </c>
      <c r="D1081" t="s">
        <v>40</v>
      </c>
      <c r="E1081" t="s">
        <v>2683</v>
      </c>
      <c r="F1081">
        <v>4</v>
      </c>
    </row>
    <row r="1082" spans="1:6" x14ac:dyDescent="0.25">
      <c r="A1082" t="s">
        <v>94</v>
      </c>
      <c r="B1082">
        <v>2010</v>
      </c>
      <c r="C1082" t="s">
        <v>81</v>
      </c>
      <c r="D1082" t="s">
        <v>102</v>
      </c>
      <c r="E1082" t="s">
        <v>2684</v>
      </c>
      <c r="F1082">
        <v>16</v>
      </c>
    </row>
    <row r="1083" spans="1:6" x14ac:dyDescent="0.25">
      <c r="A1083" t="s">
        <v>94</v>
      </c>
      <c r="B1083">
        <v>2010</v>
      </c>
      <c r="C1083" t="s">
        <v>81</v>
      </c>
      <c r="D1083" t="s">
        <v>107</v>
      </c>
      <c r="E1083" t="s">
        <v>2685</v>
      </c>
      <c r="F1083">
        <v>23</v>
      </c>
    </row>
    <row r="1084" spans="1:6" x14ac:dyDescent="0.25">
      <c r="A1084" t="s">
        <v>94</v>
      </c>
      <c r="B1084">
        <v>2010</v>
      </c>
      <c r="C1084" t="s">
        <v>81</v>
      </c>
      <c r="D1084" t="s">
        <v>39</v>
      </c>
      <c r="E1084" t="s">
        <v>2686</v>
      </c>
      <c r="F1084">
        <v>39</v>
      </c>
    </row>
    <row r="1085" spans="1:6" x14ac:dyDescent="0.25">
      <c r="A1085" t="s">
        <v>94</v>
      </c>
      <c r="B1085">
        <v>2010</v>
      </c>
      <c r="C1085" t="s">
        <v>81</v>
      </c>
      <c r="D1085" t="s">
        <v>103</v>
      </c>
      <c r="E1085" t="s">
        <v>2687</v>
      </c>
      <c r="F1085">
        <v>154</v>
      </c>
    </row>
    <row r="1086" spans="1:6" x14ac:dyDescent="0.25">
      <c r="A1086" t="s">
        <v>94</v>
      </c>
      <c r="B1086">
        <v>2011</v>
      </c>
      <c r="C1086" t="s">
        <v>82</v>
      </c>
      <c r="D1086" t="s">
        <v>38</v>
      </c>
      <c r="E1086" t="s">
        <v>2688</v>
      </c>
      <c r="F1086">
        <v>4</v>
      </c>
    </row>
    <row r="1087" spans="1:6" x14ac:dyDescent="0.25">
      <c r="A1087" t="s">
        <v>94</v>
      </c>
      <c r="B1087">
        <v>2011</v>
      </c>
      <c r="C1087" t="s">
        <v>82</v>
      </c>
      <c r="D1087" t="s">
        <v>40</v>
      </c>
      <c r="E1087" t="s">
        <v>2689</v>
      </c>
      <c r="F1087">
        <v>1</v>
      </c>
    </row>
    <row r="1088" spans="1:6" x14ac:dyDescent="0.25">
      <c r="A1088" t="s">
        <v>94</v>
      </c>
      <c r="B1088">
        <v>2011</v>
      </c>
      <c r="C1088" t="s">
        <v>82</v>
      </c>
      <c r="D1088" t="s">
        <v>102</v>
      </c>
      <c r="E1088" t="s">
        <v>2690</v>
      </c>
      <c r="F1088">
        <v>31</v>
      </c>
    </row>
    <row r="1089" spans="1:6" x14ac:dyDescent="0.25">
      <c r="A1089" t="s">
        <v>94</v>
      </c>
      <c r="B1089">
        <v>2011</v>
      </c>
      <c r="C1089" t="s">
        <v>82</v>
      </c>
      <c r="D1089" t="s">
        <v>107</v>
      </c>
      <c r="E1089" t="s">
        <v>2691</v>
      </c>
      <c r="F1089">
        <v>19</v>
      </c>
    </row>
    <row r="1090" spans="1:6" x14ac:dyDescent="0.25">
      <c r="A1090" t="s">
        <v>94</v>
      </c>
      <c r="B1090">
        <v>2011</v>
      </c>
      <c r="C1090" t="s">
        <v>82</v>
      </c>
      <c r="D1090" t="s">
        <v>39</v>
      </c>
      <c r="E1090" t="s">
        <v>2692</v>
      </c>
      <c r="F1090">
        <v>34</v>
      </c>
    </row>
    <row r="1091" spans="1:6" x14ac:dyDescent="0.25">
      <c r="A1091" t="s">
        <v>94</v>
      </c>
      <c r="B1091">
        <v>2011</v>
      </c>
      <c r="C1091" t="s">
        <v>82</v>
      </c>
      <c r="D1091" t="s">
        <v>103</v>
      </c>
      <c r="E1091" t="s">
        <v>2693</v>
      </c>
      <c r="F1091">
        <v>269</v>
      </c>
    </row>
    <row r="1092" spans="1:6" x14ac:dyDescent="0.25">
      <c r="A1092" t="s">
        <v>94</v>
      </c>
      <c r="B1092">
        <v>2011</v>
      </c>
      <c r="C1092" t="s">
        <v>81</v>
      </c>
      <c r="D1092" t="s">
        <v>38</v>
      </c>
      <c r="E1092" t="s">
        <v>2694</v>
      </c>
      <c r="F1092">
        <v>2</v>
      </c>
    </row>
    <row r="1093" spans="1:6" x14ac:dyDescent="0.25">
      <c r="A1093" t="s">
        <v>94</v>
      </c>
      <c r="B1093">
        <v>2011</v>
      </c>
      <c r="C1093" t="s">
        <v>81</v>
      </c>
      <c r="D1093" t="s">
        <v>40</v>
      </c>
      <c r="E1093" t="s">
        <v>2695</v>
      </c>
      <c r="F1093">
        <v>1</v>
      </c>
    </row>
    <row r="1094" spans="1:6" x14ac:dyDescent="0.25">
      <c r="A1094" t="s">
        <v>94</v>
      </c>
      <c r="B1094">
        <v>2011</v>
      </c>
      <c r="C1094" t="s">
        <v>81</v>
      </c>
      <c r="D1094" t="s">
        <v>102</v>
      </c>
      <c r="E1094" t="s">
        <v>2696</v>
      </c>
      <c r="F1094">
        <v>25</v>
      </c>
    </row>
    <row r="1095" spans="1:6" x14ac:dyDescent="0.25">
      <c r="A1095" t="s">
        <v>94</v>
      </c>
      <c r="B1095">
        <v>2011</v>
      </c>
      <c r="C1095" t="s">
        <v>81</v>
      </c>
      <c r="D1095" t="s">
        <v>107</v>
      </c>
      <c r="E1095" t="s">
        <v>2697</v>
      </c>
      <c r="F1095">
        <v>8</v>
      </c>
    </row>
    <row r="1096" spans="1:6" x14ac:dyDescent="0.25">
      <c r="A1096" t="s">
        <v>94</v>
      </c>
      <c r="B1096">
        <v>2011</v>
      </c>
      <c r="C1096" t="s">
        <v>81</v>
      </c>
      <c r="D1096" t="s">
        <v>39</v>
      </c>
      <c r="E1096" t="s">
        <v>2698</v>
      </c>
      <c r="F1096">
        <v>27</v>
      </c>
    </row>
    <row r="1097" spans="1:6" x14ac:dyDescent="0.25">
      <c r="A1097" t="s">
        <v>94</v>
      </c>
      <c r="B1097">
        <v>2011</v>
      </c>
      <c r="C1097" t="s">
        <v>81</v>
      </c>
      <c r="D1097" t="s">
        <v>103</v>
      </c>
      <c r="E1097" t="s">
        <v>2699</v>
      </c>
      <c r="F1097">
        <v>151</v>
      </c>
    </row>
    <row r="1098" spans="1:6" x14ac:dyDescent="0.25">
      <c r="A1098" t="s">
        <v>94</v>
      </c>
      <c r="B1098">
        <v>2012</v>
      </c>
      <c r="C1098" t="s">
        <v>82</v>
      </c>
      <c r="D1098" t="s">
        <v>38</v>
      </c>
      <c r="E1098" t="s">
        <v>2700</v>
      </c>
      <c r="F1098">
        <v>8</v>
      </c>
    </row>
    <row r="1099" spans="1:6" x14ac:dyDescent="0.25">
      <c r="A1099" t="s">
        <v>94</v>
      </c>
      <c r="B1099">
        <v>2012</v>
      </c>
      <c r="C1099" t="s">
        <v>82</v>
      </c>
      <c r="D1099" t="s">
        <v>40</v>
      </c>
      <c r="E1099" t="s">
        <v>2701</v>
      </c>
      <c r="F1099">
        <v>5</v>
      </c>
    </row>
    <row r="1100" spans="1:6" x14ac:dyDescent="0.25">
      <c r="A1100" t="s">
        <v>94</v>
      </c>
      <c r="B1100">
        <v>2012</v>
      </c>
      <c r="C1100" t="s">
        <v>82</v>
      </c>
      <c r="D1100" t="s">
        <v>102</v>
      </c>
      <c r="E1100" t="s">
        <v>2702</v>
      </c>
      <c r="F1100">
        <v>35</v>
      </c>
    </row>
    <row r="1101" spans="1:6" x14ac:dyDescent="0.25">
      <c r="A1101" t="s">
        <v>94</v>
      </c>
      <c r="B1101">
        <v>2012</v>
      </c>
      <c r="C1101" t="s">
        <v>82</v>
      </c>
      <c r="D1101" t="s">
        <v>107</v>
      </c>
      <c r="E1101" t="s">
        <v>2703</v>
      </c>
      <c r="F1101">
        <v>27</v>
      </c>
    </row>
    <row r="1102" spans="1:6" x14ac:dyDescent="0.25">
      <c r="A1102" t="s">
        <v>94</v>
      </c>
      <c r="B1102">
        <v>2012</v>
      </c>
      <c r="C1102" t="s">
        <v>82</v>
      </c>
      <c r="D1102" t="s">
        <v>39</v>
      </c>
      <c r="E1102" t="s">
        <v>2704</v>
      </c>
      <c r="F1102">
        <v>24</v>
      </c>
    </row>
    <row r="1103" spans="1:6" x14ac:dyDescent="0.25">
      <c r="A1103" t="s">
        <v>94</v>
      </c>
      <c r="B1103">
        <v>2012</v>
      </c>
      <c r="C1103" t="s">
        <v>82</v>
      </c>
      <c r="D1103" t="s">
        <v>103</v>
      </c>
      <c r="E1103" t="s">
        <v>2705</v>
      </c>
      <c r="F1103">
        <v>255</v>
      </c>
    </row>
    <row r="1104" spans="1:6" x14ac:dyDescent="0.25">
      <c r="A1104" t="s">
        <v>94</v>
      </c>
      <c r="B1104">
        <v>2012</v>
      </c>
      <c r="C1104" t="s">
        <v>81</v>
      </c>
      <c r="D1104" t="s">
        <v>38</v>
      </c>
      <c r="E1104" t="s">
        <v>2706</v>
      </c>
      <c r="F1104">
        <v>6</v>
      </c>
    </row>
    <row r="1105" spans="1:6" x14ac:dyDescent="0.25">
      <c r="A1105" t="s">
        <v>94</v>
      </c>
      <c r="B1105">
        <v>2012</v>
      </c>
      <c r="C1105" t="s">
        <v>81</v>
      </c>
      <c r="D1105" t="s">
        <v>40</v>
      </c>
      <c r="E1105" t="s">
        <v>2707</v>
      </c>
      <c r="F1105">
        <v>3</v>
      </c>
    </row>
    <row r="1106" spans="1:6" x14ac:dyDescent="0.25">
      <c r="A1106" t="s">
        <v>94</v>
      </c>
      <c r="B1106">
        <v>2012</v>
      </c>
      <c r="C1106" t="s">
        <v>81</v>
      </c>
      <c r="D1106" t="s">
        <v>102</v>
      </c>
      <c r="E1106" t="s">
        <v>2708</v>
      </c>
      <c r="F1106">
        <v>20</v>
      </c>
    </row>
    <row r="1107" spans="1:6" x14ac:dyDescent="0.25">
      <c r="A1107" t="s">
        <v>94</v>
      </c>
      <c r="B1107">
        <v>2012</v>
      </c>
      <c r="C1107" t="s">
        <v>81</v>
      </c>
      <c r="D1107" t="s">
        <v>107</v>
      </c>
      <c r="E1107" t="s">
        <v>2709</v>
      </c>
      <c r="F1107">
        <v>22</v>
      </c>
    </row>
    <row r="1108" spans="1:6" x14ac:dyDescent="0.25">
      <c r="A1108" t="s">
        <v>94</v>
      </c>
      <c r="B1108">
        <v>2012</v>
      </c>
      <c r="C1108" t="s">
        <v>81</v>
      </c>
      <c r="D1108" t="s">
        <v>39</v>
      </c>
      <c r="E1108" t="s">
        <v>2710</v>
      </c>
      <c r="F1108">
        <v>44</v>
      </c>
    </row>
    <row r="1109" spans="1:6" x14ac:dyDescent="0.25">
      <c r="A1109" t="s">
        <v>94</v>
      </c>
      <c r="B1109">
        <v>2012</v>
      </c>
      <c r="C1109" t="s">
        <v>81</v>
      </c>
      <c r="D1109" t="s">
        <v>103</v>
      </c>
      <c r="E1109" t="s">
        <v>2711</v>
      </c>
      <c r="F1109">
        <v>149</v>
      </c>
    </row>
    <row r="1110" spans="1:6" x14ac:dyDescent="0.25">
      <c r="A1110" t="s">
        <v>94</v>
      </c>
      <c r="B1110">
        <v>2013</v>
      </c>
      <c r="C1110" t="s">
        <v>82</v>
      </c>
      <c r="D1110" t="s">
        <v>38</v>
      </c>
      <c r="E1110" t="s">
        <v>2712</v>
      </c>
      <c r="F1110">
        <v>16</v>
      </c>
    </row>
    <row r="1111" spans="1:6" x14ac:dyDescent="0.25">
      <c r="A1111" t="s">
        <v>94</v>
      </c>
      <c r="B1111">
        <v>2013</v>
      </c>
      <c r="C1111" t="s">
        <v>82</v>
      </c>
      <c r="D1111" t="s">
        <v>40</v>
      </c>
      <c r="E1111" t="s">
        <v>2713</v>
      </c>
      <c r="F1111">
        <v>5</v>
      </c>
    </row>
    <row r="1112" spans="1:6" x14ac:dyDescent="0.25">
      <c r="A1112" t="s">
        <v>94</v>
      </c>
      <c r="B1112">
        <v>2013</v>
      </c>
      <c r="C1112" t="s">
        <v>82</v>
      </c>
      <c r="D1112" t="s">
        <v>102</v>
      </c>
      <c r="E1112" t="s">
        <v>2714</v>
      </c>
      <c r="F1112">
        <v>31</v>
      </c>
    </row>
    <row r="1113" spans="1:6" x14ac:dyDescent="0.25">
      <c r="A1113" t="s">
        <v>94</v>
      </c>
      <c r="B1113">
        <v>2013</v>
      </c>
      <c r="C1113" t="s">
        <v>82</v>
      </c>
      <c r="D1113" t="s">
        <v>107</v>
      </c>
      <c r="E1113" t="s">
        <v>2715</v>
      </c>
      <c r="F1113">
        <v>34</v>
      </c>
    </row>
    <row r="1114" spans="1:6" x14ac:dyDescent="0.25">
      <c r="A1114" t="s">
        <v>94</v>
      </c>
      <c r="B1114">
        <v>2013</v>
      </c>
      <c r="C1114" t="s">
        <v>82</v>
      </c>
      <c r="D1114" t="s">
        <v>39</v>
      </c>
      <c r="E1114" t="s">
        <v>2716</v>
      </c>
      <c r="F1114">
        <v>39</v>
      </c>
    </row>
    <row r="1115" spans="1:6" x14ac:dyDescent="0.25">
      <c r="A1115" t="s">
        <v>94</v>
      </c>
      <c r="B1115">
        <v>2013</v>
      </c>
      <c r="C1115" t="s">
        <v>82</v>
      </c>
      <c r="D1115" t="s">
        <v>103</v>
      </c>
      <c r="E1115" t="s">
        <v>2717</v>
      </c>
      <c r="F1115">
        <v>249</v>
      </c>
    </row>
    <row r="1116" spans="1:6" x14ac:dyDescent="0.25">
      <c r="A1116" t="s">
        <v>94</v>
      </c>
      <c r="B1116">
        <v>2013</v>
      </c>
      <c r="C1116" t="s">
        <v>81</v>
      </c>
      <c r="D1116" t="s">
        <v>38</v>
      </c>
      <c r="E1116" t="s">
        <v>2718</v>
      </c>
      <c r="F1116">
        <v>11</v>
      </c>
    </row>
    <row r="1117" spans="1:6" x14ac:dyDescent="0.25">
      <c r="A1117" t="s">
        <v>94</v>
      </c>
      <c r="B1117">
        <v>2013</v>
      </c>
      <c r="C1117" t="s">
        <v>81</v>
      </c>
      <c r="D1117" t="s">
        <v>40</v>
      </c>
      <c r="E1117" t="s">
        <v>2719</v>
      </c>
      <c r="F1117">
        <v>3</v>
      </c>
    </row>
    <row r="1118" spans="1:6" x14ac:dyDescent="0.25">
      <c r="A1118" t="s">
        <v>94</v>
      </c>
      <c r="B1118">
        <v>2013</v>
      </c>
      <c r="C1118" t="s">
        <v>81</v>
      </c>
      <c r="D1118" t="s">
        <v>102</v>
      </c>
      <c r="E1118" t="s">
        <v>2720</v>
      </c>
      <c r="F1118">
        <v>26</v>
      </c>
    </row>
    <row r="1119" spans="1:6" x14ac:dyDescent="0.25">
      <c r="A1119" t="s">
        <v>94</v>
      </c>
      <c r="B1119">
        <v>2013</v>
      </c>
      <c r="C1119" t="s">
        <v>81</v>
      </c>
      <c r="D1119" t="s">
        <v>107</v>
      </c>
      <c r="E1119" t="s">
        <v>2721</v>
      </c>
      <c r="F1119">
        <v>29</v>
      </c>
    </row>
    <row r="1120" spans="1:6" x14ac:dyDescent="0.25">
      <c r="A1120" t="s">
        <v>94</v>
      </c>
      <c r="B1120">
        <v>2013</v>
      </c>
      <c r="C1120" t="s">
        <v>81</v>
      </c>
      <c r="D1120" t="s">
        <v>39</v>
      </c>
      <c r="E1120" t="s">
        <v>2722</v>
      </c>
      <c r="F1120">
        <v>38</v>
      </c>
    </row>
    <row r="1121" spans="1:6" x14ac:dyDescent="0.25">
      <c r="A1121" t="s">
        <v>94</v>
      </c>
      <c r="B1121">
        <v>2013</v>
      </c>
      <c r="C1121" t="s">
        <v>81</v>
      </c>
      <c r="D1121" t="s">
        <v>103</v>
      </c>
      <c r="E1121" t="s">
        <v>2723</v>
      </c>
      <c r="F1121">
        <v>142</v>
      </c>
    </row>
    <row r="1122" spans="1:6" x14ac:dyDescent="0.25">
      <c r="A1122" t="s">
        <v>94</v>
      </c>
      <c r="B1122">
        <v>2014</v>
      </c>
      <c r="C1122" t="s">
        <v>82</v>
      </c>
      <c r="D1122" t="s">
        <v>38</v>
      </c>
      <c r="E1122" t="s">
        <v>2724</v>
      </c>
      <c r="F1122">
        <v>9</v>
      </c>
    </row>
    <row r="1123" spans="1:6" x14ac:dyDescent="0.25">
      <c r="A1123" t="s">
        <v>94</v>
      </c>
      <c r="B1123">
        <v>2014</v>
      </c>
      <c r="C1123" t="s">
        <v>82</v>
      </c>
      <c r="D1123" t="s">
        <v>40</v>
      </c>
      <c r="E1123" t="s">
        <v>2725</v>
      </c>
      <c r="F1123">
        <v>6</v>
      </c>
    </row>
    <row r="1124" spans="1:6" x14ac:dyDescent="0.25">
      <c r="A1124" t="s">
        <v>94</v>
      </c>
      <c r="B1124">
        <v>2014</v>
      </c>
      <c r="C1124" t="s">
        <v>82</v>
      </c>
      <c r="D1124" t="s">
        <v>102</v>
      </c>
      <c r="E1124" t="s">
        <v>2726</v>
      </c>
      <c r="F1124">
        <v>29</v>
      </c>
    </row>
    <row r="1125" spans="1:6" x14ac:dyDescent="0.25">
      <c r="A1125" t="s">
        <v>94</v>
      </c>
      <c r="B1125">
        <v>2014</v>
      </c>
      <c r="C1125" t="s">
        <v>82</v>
      </c>
      <c r="D1125" t="s">
        <v>107</v>
      </c>
      <c r="E1125" t="s">
        <v>2727</v>
      </c>
      <c r="F1125">
        <v>29</v>
      </c>
    </row>
    <row r="1126" spans="1:6" x14ac:dyDescent="0.25">
      <c r="A1126" t="s">
        <v>94</v>
      </c>
      <c r="B1126">
        <v>2014</v>
      </c>
      <c r="C1126" t="s">
        <v>82</v>
      </c>
      <c r="D1126" t="s">
        <v>39</v>
      </c>
      <c r="E1126" t="s">
        <v>2728</v>
      </c>
      <c r="F1126">
        <v>38</v>
      </c>
    </row>
    <row r="1127" spans="1:6" x14ac:dyDescent="0.25">
      <c r="A1127" t="s">
        <v>94</v>
      </c>
      <c r="B1127">
        <v>2014</v>
      </c>
      <c r="C1127" t="s">
        <v>82</v>
      </c>
      <c r="D1127" t="s">
        <v>103</v>
      </c>
      <c r="E1127" t="s">
        <v>2729</v>
      </c>
      <c r="F1127">
        <v>259</v>
      </c>
    </row>
    <row r="1128" spans="1:6" x14ac:dyDescent="0.25">
      <c r="A1128" t="s">
        <v>94</v>
      </c>
      <c r="B1128">
        <v>2014</v>
      </c>
      <c r="C1128" t="s">
        <v>81</v>
      </c>
      <c r="D1128" t="s">
        <v>38</v>
      </c>
      <c r="E1128" t="s">
        <v>2730</v>
      </c>
      <c r="F1128">
        <v>10</v>
      </c>
    </row>
    <row r="1129" spans="1:6" x14ac:dyDescent="0.25">
      <c r="A1129" t="s">
        <v>94</v>
      </c>
      <c r="B1129">
        <v>2014</v>
      </c>
      <c r="C1129" t="s">
        <v>81</v>
      </c>
      <c r="D1129" t="s">
        <v>40</v>
      </c>
      <c r="E1129" t="s">
        <v>2731</v>
      </c>
      <c r="F1129">
        <v>4</v>
      </c>
    </row>
    <row r="1130" spans="1:6" x14ac:dyDescent="0.25">
      <c r="A1130" t="s">
        <v>94</v>
      </c>
      <c r="B1130">
        <v>2014</v>
      </c>
      <c r="C1130" t="s">
        <v>81</v>
      </c>
      <c r="D1130" t="s">
        <v>102</v>
      </c>
      <c r="E1130" t="s">
        <v>2732</v>
      </c>
      <c r="F1130">
        <v>14</v>
      </c>
    </row>
    <row r="1131" spans="1:6" x14ac:dyDescent="0.25">
      <c r="A1131" t="s">
        <v>94</v>
      </c>
      <c r="B1131">
        <v>2014</v>
      </c>
      <c r="C1131" t="s">
        <v>81</v>
      </c>
      <c r="D1131" t="s">
        <v>107</v>
      </c>
      <c r="E1131" t="s">
        <v>2733</v>
      </c>
      <c r="F1131">
        <v>32</v>
      </c>
    </row>
    <row r="1132" spans="1:6" x14ac:dyDescent="0.25">
      <c r="A1132" t="s">
        <v>94</v>
      </c>
      <c r="B1132">
        <v>2014</v>
      </c>
      <c r="C1132" t="s">
        <v>81</v>
      </c>
      <c r="D1132" t="s">
        <v>39</v>
      </c>
      <c r="E1132" t="s">
        <v>2734</v>
      </c>
      <c r="F1132">
        <v>35</v>
      </c>
    </row>
    <row r="1133" spans="1:6" x14ac:dyDescent="0.25">
      <c r="A1133" t="s">
        <v>94</v>
      </c>
      <c r="B1133">
        <v>2014</v>
      </c>
      <c r="C1133" t="s">
        <v>81</v>
      </c>
      <c r="D1133" t="s">
        <v>103</v>
      </c>
      <c r="E1133" t="s">
        <v>2735</v>
      </c>
      <c r="F1133">
        <v>150</v>
      </c>
    </row>
    <row r="1134" spans="1:6" x14ac:dyDescent="0.25">
      <c r="A1134" t="s">
        <v>94</v>
      </c>
      <c r="B1134">
        <v>2015</v>
      </c>
      <c r="C1134" t="s">
        <v>82</v>
      </c>
      <c r="D1134" t="s">
        <v>38</v>
      </c>
      <c r="E1134" t="s">
        <v>2736</v>
      </c>
      <c r="F1134">
        <v>10</v>
      </c>
    </row>
    <row r="1135" spans="1:6" x14ac:dyDescent="0.25">
      <c r="A1135" t="s">
        <v>94</v>
      </c>
      <c r="B1135">
        <v>2015</v>
      </c>
      <c r="C1135" t="s">
        <v>82</v>
      </c>
      <c r="D1135" t="s">
        <v>40</v>
      </c>
      <c r="E1135" t="s">
        <v>2737</v>
      </c>
      <c r="F1135">
        <v>4</v>
      </c>
    </row>
    <row r="1136" spans="1:6" x14ac:dyDescent="0.25">
      <c r="A1136" t="s">
        <v>94</v>
      </c>
      <c r="B1136">
        <v>2015</v>
      </c>
      <c r="C1136" t="s">
        <v>82</v>
      </c>
      <c r="D1136" t="s">
        <v>102</v>
      </c>
      <c r="E1136" t="s">
        <v>2738</v>
      </c>
      <c r="F1136">
        <v>42</v>
      </c>
    </row>
    <row r="1137" spans="1:6" x14ac:dyDescent="0.25">
      <c r="A1137" t="s">
        <v>94</v>
      </c>
      <c r="B1137">
        <v>2015</v>
      </c>
      <c r="C1137" t="s">
        <v>82</v>
      </c>
      <c r="D1137" t="s">
        <v>107</v>
      </c>
      <c r="E1137" t="s">
        <v>2739</v>
      </c>
      <c r="F1137">
        <v>36</v>
      </c>
    </row>
    <row r="1138" spans="1:6" x14ac:dyDescent="0.25">
      <c r="A1138" t="s">
        <v>94</v>
      </c>
      <c r="B1138">
        <v>2015</v>
      </c>
      <c r="C1138" t="s">
        <v>82</v>
      </c>
      <c r="D1138" t="s">
        <v>39</v>
      </c>
      <c r="E1138" t="s">
        <v>2740</v>
      </c>
      <c r="F1138">
        <v>36</v>
      </c>
    </row>
    <row r="1139" spans="1:6" x14ac:dyDescent="0.25">
      <c r="A1139" t="s">
        <v>94</v>
      </c>
      <c r="B1139">
        <v>2015</v>
      </c>
      <c r="C1139" t="s">
        <v>82</v>
      </c>
      <c r="D1139" t="s">
        <v>103</v>
      </c>
      <c r="E1139" t="s">
        <v>2741</v>
      </c>
      <c r="F1139">
        <v>247</v>
      </c>
    </row>
    <row r="1140" spans="1:6" x14ac:dyDescent="0.25">
      <c r="A1140" t="s">
        <v>94</v>
      </c>
      <c r="B1140">
        <v>2015</v>
      </c>
      <c r="C1140" t="s">
        <v>81</v>
      </c>
      <c r="D1140" t="s">
        <v>38</v>
      </c>
      <c r="E1140" t="s">
        <v>2742</v>
      </c>
      <c r="F1140">
        <v>10</v>
      </c>
    </row>
    <row r="1141" spans="1:6" x14ac:dyDescent="0.25">
      <c r="A1141" t="s">
        <v>94</v>
      </c>
      <c r="B1141">
        <v>2015</v>
      </c>
      <c r="C1141" t="s">
        <v>81</v>
      </c>
      <c r="D1141" t="s">
        <v>40</v>
      </c>
      <c r="E1141" t="s">
        <v>2743</v>
      </c>
      <c r="F1141">
        <v>3</v>
      </c>
    </row>
    <row r="1142" spans="1:6" x14ac:dyDescent="0.25">
      <c r="A1142" t="s">
        <v>94</v>
      </c>
      <c r="B1142">
        <v>2015</v>
      </c>
      <c r="C1142" t="s">
        <v>81</v>
      </c>
      <c r="D1142" t="s">
        <v>102</v>
      </c>
      <c r="E1142" t="s">
        <v>2744</v>
      </c>
      <c r="F1142">
        <v>17</v>
      </c>
    </row>
    <row r="1143" spans="1:6" x14ac:dyDescent="0.25">
      <c r="A1143" t="s">
        <v>94</v>
      </c>
      <c r="B1143">
        <v>2015</v>
      </c>
      <c r="C1143" t="s">
        <v>81</v>
      </c>
      <c r="D1143" t="s">
        <v>107</v>
      </c>
      <c r="E1143" t="s">
        <v>2745</v>
      </c>
      <c r="F1143">
        <v>20</v>
      </c>
    </row>
    <row r="1144" spans="1:6" x14ac:dyDescent="0.25">
      <c r="A1144" t="s">
        <v>94</v>
      </c>
      <c r="B1144">
        <v>2015</v>
      </c>
      <c r="C1144" t="s">
        <v>81</v>
      </c>
      <c r="D1144" t="s">
        <v>39</v>
      </c>
      <c r="E1144" t="s">
        <v>2746</v>
      </c>
      <c r="F1144">
        <v>29</v>
      </c>
    </row>
    <row r="1145" spans="1:6" x14ac:dyDescent="0.25">
      <c r="A1145" t="s">
        <v>94</v>
      </c>
      <c r="B1145">
        <v>2015</v>
      </c>
      <c r="C1145" t="s">
        <v>81</v>
      </c>
      <c r="D1145" t="s">
        <v>103</v>
      </c>
      <c r="E1145" t="s">
        <v>2747</v>
      </c>
      <c r="F1145">
        <v>162</v>
      </c>
    </row>
    <row r="1146" spans="1:6" x14ac:dyDescent="0.25">
      <c r="A1146" t="s">
        <v>95</v>
      </c>
      <c r="B1146">
        <v>2010</v>
      </c>
      <c r="C1146" t="s">
        <v>82</v>
      </c>
      <c r="D1146" t="s">
        <v>38</v>
      </c>
      <c r="E1146" t="s">
        <v>2748</v>
      </c>
      <c r="F1146">
        <v>9</v>
      </c>
    </row>
    <row r="1147" spans="1:6" x14ac:dyDescent="0.25">
      <c r="A1147" t="s">
        <v>95</v>
      </c>
      <c r="B1147">
        <v>2010</v>
      </c>
      <c r="C1147" t="s">
        <v>82</v>
      </c>
      <c r="D1147" t="s">
        <v>102</v>
      </c>
      <c r="E1147" t="s">
        <v>2749</v>
      </c>
      <c r="F1147">
        <v>21</v>
      </c>
    </row>
    <row r="1148" spans="1:6" x14ac:dyDescent="0.25">
      <c r="A1148" t="s">
        <v>95</v>
      </c>
      <c r="B1148">
        <v>2010</v>
      </c>
      <c r="C1148" t="s">
        <v>82</v>
      </c>
      <c r="D1148" t="s">
        <v>107</v>
      </c>
      <c r="E1148" t="s">
        <v>2750</v>
      </c>
      <c r="F1148">
        <v>19</v>
      </c>
    </row>
    <row r="1149" spans="1:6" x14ac:dyDescent="0.25">
      <c r="A1149" t="s">
        <v>95</v>
      </c>
      <c r="B1149">
        <v>2010</v>
      </c>
      <c r="C1149" t="s">
        <v>82</v>
      </c>
      <c r="D1149" t="s">
        <v>39</v>
      </c>
      <c r="E1149" t="s">
        <v>2751</v>
      </c>
      <c r="F1149">
        <v>13</v>
      </c>
    </row>
    <row r="1150" spans="1:6" x14ac:dyDescent="0.25">
      <c r="A1150" t="s">
        <v>95</v>
      </c>
      <c r="B1150">
        <v>2010</v>
      </c>
      <c r="C1150" t="s">
        <v>82</v>
      </c>
      <c r="D1150" t="s">
        <v>103</v>
      </c>
      <c r="E1150" t="s">
        <v>2752</v>
      </c>
      <c r="F1150">
        <v>109</v>
      </c>
    </row>
    <row r="1151" spans="1:6" x14ac:dyDescent="0.25">
      <c r="A1151" t="s">
        <v>95</v>
      </c>
      <c r="B1151">
        <v>2010</v>
      </c>
      <c r="C1151" t="s">
        <v>81</v>
      </c>
      <c r="D1151" t="s">
        <v>102</v>
      </c>
      <c r="E1151" t="s">
        <v>2753</v>
      </c>
      <c r="F1151">
        <v>3</v>
      </c>
    </row>
    <row r="1152" spans="1:6" x14ac:dyDescent="0.25">
      <c r="A1152" t="s">
        <v>95</v>
      </c>
      <c r="B1152">
        <v>2010</v>
      </c>
      <c r="C1152" t="s">
        <v>81</v>
      </c>
      <c r="D1152" t="s">
        <v>107</v>
      </c>
      <c r="E1152" t="s">
        <v>2754</v>
      </c>
      <c r="F1152">
        <v>5</v>
      </c>
    </row>
    <row r="1153" spans="1:6" x14ac:dyDescent="0.25">
      <c r="A1153" t="s">
        <v>95</v>
      </c>
      <c r="B1153">
        <v>2010</v>
      </c>
      <c r="C1153" t="s">
        <v>81</v>
      </c>
      <c r="D1153" t="s">
        <v>39</v>
      </c>
      <c r="E1153" t="s">
        <v>2755</v>
      </c>
      <c r="F1153">
        <v>6</v>
      </c>
    </row>
    <row r="1154" spans="1:6" x14ac:dyDescent="0.25">
      <c r="A1154" t="s">
        <v>95</v>
      </c>
      <c r="B1154">
        <v>2010</v>
      </c>
      <c r="C1154" t="s">
        <v>81</v>
      </c>
      <c r="D1154" t="s">
        <v>103</v>
      </c>
      <c r="E1154" t="s">
        <v>2756</v>
      </c>
      <c r="F1154">
        <v>33</v>
      </c>
    </row>
    <row r="1155" spans="1:6" x14ac:dyDescent="0.25">
      <c r="A1155" t="s">
        <v>95</v>
      </c>
      <c r="B1155">
        <v>2011</v>
      </c>
      <c r="C1155" t="s">
        <v>82</v>
      </c>
      <c r="D1155" t="s">
        <v>38</v>
      </c>
      <c r="E1155" t="s">
        <v>2757</v>
      </c>
      <c r="F1155">
        <v>6</v>
      </c>
    </row>
    <row r="1156" spans="1:6" x14ac:dyDescent="0.25">
      <c r="A1156" t="s">
        <v>95</v>
      </c>
      <c r="B1156">
        <v>2011</v>
      </c>
      <c r="C1156" t="s">
        <v>82</v>
      </c>
      <c r="D1156" t="s">
        <v>40</v>
      </c>
      <c r="E1156" t="s">
        <v>2758</v>
      </c>
      <c r="F1156">
        <v>1</v>
      </c>
    </row>
    <row r="1157" spans="1:6" x14ac:dyDescent="0.25">
      <c r="A1157" t="s">
        <v>95</v>
      </c>
      <c r="B1157">
        <v>2011</v>
      </c>
      <c r="C1157" t="s">
        <v>82</v>
      </c>
      <c r="D1157" t="s">
        <v>102</v>
      </c>
      <c r="E1157" t="s">
        <v>2759</v>
      </c>
      <c r="F1157">
        <v>18</v>
      </c>
    </row>
    <row r="1158" spans="1:6" x14ac:dyDescent="0.25">
      <c r="A1158" t="s">
        <v>95</v>
      </c>
      <c r="B1158">
        <v>2011</v>
      </c>
      <c r="C1158" t="s">
        <v>82</v>
      </c>
      <c r="D1158" t="s">
        <v>107</v>
      </c>
      <c r="E1158" t="s">
        <v>2760</v>
      </c>
      <c r="F1158">
        <v>12</v>
      </c>
    </row>
    <row r="1159" spans="1:6" x14ac:dyDescent="0.25">
      <c r="A1159" t="s">
        <v>95</v>
      </c>
      <c r="B1159">
        <v>2011</v>
      </c>
      <c r="C1159" t="s">
        <v>82</v>
      </c>
      <c r="D1159" t="s">
        <v>39</v>
      </c>
      <c r="E1159" t="s">
        <v>2761</v>
      </c>
      <c r="F1159">
        <v>40</v>
      </c>
    </row>
    <row r="1160" spans="1:6" x14ac:dyDescent="0.25">
      <c r="A1160" t="s">
        <v>95</v>
      </c>
      <c r="B1160">
        <v>2011</v>
      </c>
      <c r="C1160" t="s">
        <v>82</v>
      </c>
      <c r="D1160" t="s">
        <v>103</v>
      </c>
      <c r="E1160" t="s">
        <v>2762</v>
      </c>
      <c r="F1160">
        <v>109</v>
      </c>
    </row>
    <row r="1161" spans="1:6" x14ac:dyDescent="0.25">
      <c r="A1161" t="s">
        <v>95</v>
      </c>
      <c r="B1161">
        <v>2011</v>
      </c>
      <c r="C1161" t="s">
        <v>81</v>
      </c>
      <c r="D1161" t="s">
        <v>38</v>
      </c>
      <c r="E1161" t="s">
        <v>2763</v>
      </c>
      <c r="F1161">
        <v>3</v>
      </c>
    </row>
    <row r="1162" spans="1:6" x14ac:dyDescent="0.25">
      <c r="A1162" t="s">
        <v>95</v>
      </c>
      <c r="B1162">
        <v>2011</v>
      </c>
      <c r="C1162" t="s">
        <v>81</v>
      </c>
      <c r="D1162" t="s">
        <v>40</v>
      </c>
      <c r="E1162" t="s">
        <v>2764</v>
      </c>
      <c r="F1162">
        <v>1</v>
      </c>
    </row>
    <row r="1163" spans="1:6" x14ac:dyDescent="0.25">
      <c r="A1163" t="s">
        <v>95</v>
      </c>
      <c r="B1163">
        <v>2011</v>
      </c>
      <c r="C1163" t="s">
        <v>81</v>
      </c>
      <c r="D1163" t="s">
        <v>102</v>
      </c>
      <c r="E1163" t="s">
        <v>2765</v>
      </c>
      <c r="F1163">
        <v>6</v>
      </c>
    </row>
    <row r="1164" spans="1:6" x14ac:dyDescent="0.25">
      <c r="A1164" t="s">
        <v>95</v>
      </c>
      <c r="B1164">
        <v>2011</v>
      </c>
      <c r="C1164" t="s">
        <v>81</v>
      </c>
      <c r="D1164" t="s">
        <v>107</v>
      </c>
      <c r="E1164" t="s">
        <v>2766</v>
      </c>
      <c r="F1164">
        <v>3</v>
      </c>
    </row>
    <row r="1165" spans="1:6" x14ac:dyDescent="0.25">
      <c r="A1165" t="s">
        <v>95</v>
      </c>
      <c r="B1165">
        <v>2011</v>
      </c>
      <c r="C1165" t="s">
        <v>81</v>
      </c>
      <c r="D1165" t="s">
        <v>39</v>
      </c>
      <c r="E1165" t="s">
        <v>2767</v>
      </c>
      <c r="F1165">
        <v>15</v>
      </c>
    </row>
    <row r="1166" spans="1:6" x14ac:dyDescent="0.25">
      <c r="A1166" t="s">
        <v>95</v>
      </c>
      <c r="B1166">
        <v>2011</v>
      </c>
      <c r="C1166" t="s">
        <v>81</v>
      </c>
      <c r="D1166" t="s">
        <v>103</v>
      </c>
      <c r="E1166" t="s">
        <v>2768</v>
      </c>
      <c r="F1166">
        <v>34</v>
      </c>
    </row>
    <row r="1167" spans="1:6" x14ac:dyDescent="0.25">
      <c r="A1167" t="s">
        <v>95</v>
      </c>
      <c r="B1167">
        <v>2012</v>
      </c>
      <c r="C1167" t="s">
        <v>82</v>
      </c>
      <c r="D1167" t="s">
        <v>38</v>
      </c>
      <c r="E1167" t="s">
        <v>2769</v>
      </c>
      <c r="F1167">
        <v>7</v>
      </c>
    </row>
    <row r="1168" spans="1:6" x14ac:dyDescent="0.25">
      <c r="A1168" t="s">
        <v>95</v>
      </c>
      <c r="B1168">
        <v>2012</v>
      </c>
      <c r="C1168" t="s">
        <v>82</v>
      </c>
      <c r="D1168" t="s">
        <v>40</v>
      </c>
      <c r="E1168" t="s">
        <v>2770</v>
      </c>
      <c r="F1168">
        <v>4</v>
      </c>
    </row>
    <row r="1169" spans="1:6" x14ac:dyDescent="0.25">
      <c r="A1169" t="s">
        <v>95</v>
      </c>
      <c r="B1169">
        <v>2012</v>
      </c>
      <c r="C1169" t="s">
        <v>82</v>
      </c>
      <c r="D1169" t="s">
        <v>102</v>
      </c>
      <c r="E1169" t="s">
        <v>2771</v>
      </c>
      <c r="F1169">
        <v>15</v>
      </c>
    </row>
    <row r="1170" spans="1:6" x14ac:dyDescent="0.25">
      <c r="A1170" t="s">
        <v>95</v>
      </c>
      <c r="B1170">
        <v>2012</v>
      </c>
      <c r="C1170" t="s">
        <v>82</v>
      </c>
      <c r="D1170" t="s">
        <v>107</v>
      </c>
      <c r="E1170" t="s">
        <v>2772</v>
      </c>
      <c r="F1170">
        <v>14</v>
      </c>
    </row>
    <row r="1171" spans="1:6" x14ac:dyDescent="0.25">
      <c r="A1171" t="s">
        <v>95</v>
      </c>
      <c r="B1171">
        <v>2012</v>
      </c>
      <c r="C1171" t="s">
        <v>82</v>
      </c>
      <c r="D1171" t="s">
        <v>39</v>
      </c>
      <c r="E1171" t="s">
        <v>2773</v>
      </c>
      <c r="F1171">
        <v>21</v>
      </c>
    </row>
    <row r="1172" spans="1:6" x14ac:dyDescent="0.25">
      <c r="A1172" t="s">
        <v>95</v>
      </c>
      <c r="B1172">
        <v>2012</v>
      </c>
      <c r="C1172" t="s">
        <v>82</v>
      </c>
      <c r="D1172" t="s">
        <v>103</v>
      </c>
      <c r="E1172" t="s">
        <v>2774</v>
      </c>
      <c r="F1172">
        <v>112</v>
      </c>
    </row>
    <row r="1173" spans="1:6" x14ac:dyDescent="0.25">
      <c r="A1173" t="s">
        <v>95</v>
      </c>
      <c r="B1173">
        <v>2012</v>
      </c>
      <c r="C1173" t="s">
        <v>81</v>
      </c>
      <c r="D1173" t="s">
        <v>38</v>
      </c>
      <c r="E1173" t="s">
        <v>2775</v>
      </c>
      <c r="F1173">
        <v>5</v>
      </c>
    </row>
    <row r="1174" spans="1:6" x14ac:dyDescent="0.25">
      <c r="A1174" t="s">
        <v>95</v>
      </c>
      <c r="B1174">
        <v>2012</v>
      </c>
      <c r="C1174" t="s">
        <v>81</v>
      </c>
      <c r="D1174" t="s">
        <v>102</v>
      </c>
      <c r="E1174" t="s">
        <v>2776</v>
      </c>
      <c r="F1174">
        <v>1</v>
      </c>
    </row>
    <row r="1175" spans="1:6" x14ac:dyDescent="0.25">
      <c r="A1175" t="s">
        <v>95</v>
      </c>
      <c r="B1175">
        <v>2012</v>
      </c>
      <c r="C1175" t="s">
        <v>81</v>
      </c>
      <c r="D1175" t="s">
        <v>107</v>
      </c>
      <c r="E1175" t="s">
        <v>2777</v>
      </c>
      <c r="F1175">
        <v>6</v>
      </c>
    </row>
    <row r="1176" spans="1:6" x14ac:dyDescent="0.25">
      <c r="A1176" t="s">
        <v>95</v>
      </c>
      <c r="B1176">
        <v>2012</v>
      </c>
      <c r="C1176" t="s">
        <v>81</v>
      </c>
      <c r="D1176" t="s">
        <v>39</v>
      </c>
      <c r="E1176" t="s">
        <v>2778</v>
      </c>
      <c r="F1176">
        <v>17</v>
      </c>
    </row>
    <row r="1177" spans="1:6" x14ac:dyDescent="0.25">
      <c r="A1177" t="s">
        <v>95</v>
      </c>
      <c r="B1177">
        <v>2012</v>
      </c>
      <c r="C1177" t="s">
        <v>81</v>
      </c>
      <c r="D1177" t="s">
        <v>103</v>
      </c>
      <c r="E1177" t="s">
        <v>2779</v>
      </c>
      <c r="F1177">
        <v>29</v>
      </c>
    </row>
    <row r="1178" spans="1:6" x14ac:dyDescent="0.25">
      <c r="A1178" t="s">
        <v>95</v>
      </c>
      <c r="B1178">
        <v>2013</v>
      </c>
      <c r="C1178" t="s">
        <v>82</v>
      </c>
      <c r="D1178" t="s">
        <v>38</v>
      </c>
      <c r="E1178" t="s">
        <v>2780</v>
      </c>
      <c r="F1178">
        <v>8</v>
      </c>
    </row>
    <row r="1179" spans="1:6" x14ac:dyDescent="0.25">
      <c r="A1179" t="s">
        <v>95</v>
      </c>
      <c r="B1179">
        <v>2013</v>
      </c>
      <c r="C1179" t="s">
        <v>82</v>
      </c>
      <c r="D1179" t="s">
        <v>40</v>
      </c>
      <c r="E1179" t="s">
        <v>2781</v>
      </c>
      <c r="F1179">
        <v>4</v>
      </c>
    </row>
    <row r="1180" spans="1:6" x14ac:dyDescent="0.25">
      <c r="A1180" t="s">
        <v>95</v>
      </c>
      <c r="B1180">
        <v>2013</v>
      </c>
      <c r="C1180" t="s">
        <v>82</v>
      </c>
      <c r="D1180" t="s">
        <v>102</v>
      </c>
      <c r="E1180" t="s">
        <v>2782</v>
      </c>
      <c r="F1180">
        <v>19</v>
      </c>
    </row>
    <row r="1181" spans="1:6" x14ac:dyDescent="0.25">
      <c r="A1181" t="s">
        <v>95</v>
      </c>
      <c r="B1181">
        <v>2013</v>
      </c>
      <c r="C1181" t="s">
        <v>82</v>
      </c>
      <c r="D1181" t="s">
        <v>107</v>
      </c>
      <c r="E1181" t="s">
        <v>2783</v>
      </c>
      <c r="F1181">
        <v>12</v>
      </c>
    </row>
    <row r="1182" spans="1:6" x14ac:dyDescent="0.25">
      <c r="A1182" t="s">
        <v>95</v>
      </c>
      <c r="B1182">
        <v>2013</v>
      </c>
      <c r="C1182" t="s">
        <v>82</v>
      </c>
      <c r="D1182" t="s">
        <v>39</v>
      </c>
      <c r="E1182" t="s">
        <v>2784</v>
      </c>
      <c r="F1182">
        <v>16</v>
      </c>
    </row>
    <row r="1183" spans="1:6" x14ac:dyDescent="0.25">
      <c r="A1183" t="s">
        <v>95</v>
      </c>
      <c r="B1183">
        <v>2013</v>
      </c>
      <c r="C1183" t="s">
        <v>82</v>
      </c>
      <c r="D1183" t="s">
        <v>103</v>
      </c>
      <c r="E1183" t="s">
        <v>2785</v>
      </c>
      <c r="F1183">
        <v>98</v>
      </c>
    </row>
    <row r="1184" spans="1:6" x14ac:dyDescent="0.25">
      <c r="A1184" t="s">
        <v>95</v>
      </c>
      <c r="B1184">
        <v>2013</v>
      </c>
      <c r="C1184" t="s">
        <v>81</v>
      </c>
      <c r="D1184" t="s">
        <v>38</v>
      </c>
      <c r="E1184" t="s">
        <v>2786</v>
      </c>
      <c r="F1184">
        <v>5</v>
      </c>
    </row>
    <row r="1185" spans="1:6" x14ac:dyDescent="0.25">
      <c r="A1185" t="s">
        <v>95</v>
      </c>
      <c r="B1185">
        <v>2013</v>
      </c>
      <c r="C1185" t="s">
        <v>81</v>
      </c>
      <c r="D1185" t="s">
        <v>40</v>
      </c>
      <c r="E1185" t="s">
        <v>2787</v>
      </c>
      <c r="F1185">
        <v>1</v>
      </c>
    </row>
    <row r="1186" spans="1:6" x14ac:dyDescent="0.25">
      <c r="A1186" t="s">
        <v>95</v>
      </c>
      <c r="B1186">
        <v>2013</v>
      </c>
      <c r="C1186" t="s">
        <v>81</v>
      </c>
      <c r="D1186" t="s">
        <v>107</v>
      </c>
      <c r="E1186" t="s">
        <v>2788</v>
      </c>
      <c r="F1186">
        <v>5</v>
      </c>
    </row>
    <row r="1187" spans="1:6" x14ac:dyDescent="0.25">
      <c r="A1187" t="s">
        <v>95</v>
      </c>
      <c r="B1187">
        <v>2013</v>
      </c>
      <c r="C1187" t="s">
        <v>81</v>
      </c>
      <c r="D1187" t="s">
        <v>39</v>
      </c>
      <c r="E1187" t="s">
        <v>2789</v>
      </c>
      <c r="F1187">
        <v>2</v>
      </c>
    </row>
    <row r="1188" spans="1:6" x14ac:dyDescent="0.25">
      <c r="A1188" t="s">
        <v>95</v>
      </c>
      <c r="B1188">
        <v>2013</v>
      </c>
      <c r="C1188" t="s">
        <v>81</v>
      </c>
      <c r="D1188" t="s">
        <v>103</v>
      </c>
      <c r="E1188" t="s">
        <v>2790</v>
      </c>
      <c r="F1188">
        <v>37</v>
      </c>
    </row>
    <row r="1189" spans="1:6" x14ac:dyDescent="0.25">
      <c r="A1189" t="s">
        <v>95</v>
      </c>
      <c r="B1189">
        <v>2014</v>
      </c>
      <c r="C1189" t="s">
        <v>82</v>
      </c>
      <c r="D1189" t="s">
        <v>38</v>
      </c>
      <c r="E1189" t="s">
        <v>2791</v>
      </c>
      <c r="F1189">
        <v>5</v>
      </c>
    </row>
    <row r="1190" spans="1:6" x14ac:dyDescent="0.25">
      <c r="A1190" t="s">
        <v>95</v>
      </c>
      <c r="B1190">
        <v>2014</v>
      </c>
      <c r="C1190" t="s">
        <v>82</v>
      </c>
      <c r="D1190" t="s">
        <v>102</v>
      </c>
      <c r="E1190" t="s">
        <v>2792</v>
      </c>
      <c r="F1190">
        <v>14</v>
      </c>
    </row>
    <row r="1191" spans="1:6" x14ac:dyDescent="0.25">
      <c r="A1191" t="s">
        <v>95</v>
      </c>
      <c r="B1191">
        <v>2014</v>
      </c>
      <c r="C1191" t="s">
        <v>82</v>
      </c>
      <c r="D1191" t="s">
        <v>107</v>
      </c>
      <c r="E1191" t="s">
        <v>2793</v>
      </c>
      <c r="F1191">
        <v>12</v>
      </c>
    </row>
    <row r="1192" spans="1:6" x14ac:dyDescent="0.25">
      <c r="A1192" t="s">
        <v>95</v>
      </c>
      <c r="B1192">
        <v>2014</v>
      </c>
      <c r="C1192" t="s">
        <v>82</v>
      </c>
      <c r="D1192" t="s">
        <v>39</v>
      </c>
      <c r="E1192" t="s">
        <v>2794</v>
      </c>
      <c r="F1192">
        <v>11</v>
      </c>
    </row>
    <row r="1193" spans="1:6" x14ac:dyDescent="0.25">
      <c r="A1193" t="s">
        <v>95</v>
      </c>
      <c r="B1193">
        <v>2014</v>
      </c>
      <c r="C1193" t="s">
        <v>82</v>
      </c>
      <c r="D1193" t="s">
        <v>103</v>
      </c>
      <c r="E1193" t="s">
        <v>2795</v>
      </c>
      <c r="F1193">
        <v>101</v>
      </c>
    </row>
    <row r="1194" spans="1:6" x14ac:dyDescent="0.25">
      <c r="A1194" t="s">
        <v>95</v>
      </c>
      <c r="B1194">
        <v>2014</v>
      </c>
      <c r="C1194" t="s">
        <v>81</v>
      </c>
      <c r="D1194" t="s">
        <v>38</v>
      </c>
      <c r="E1194" t="s">
        <v>2796</v>
      </c>
      <c r="F1194">
        <v>2</v>
      </c>
    </row>
    <row r="1195" spans="1:6" x14ac:dyDescent="0.25">
      <c r="A1195" t="s">
        <v>95</v>
      </c>
      <c r="B1195">
        <v>2014</v>
      </c>
      <c r="C1195" t="s">
        <v>81</v>
      </c>
      <c r="D1195" t="s">
        <v>102</v>
      </c>
      <c r="E1195" t="s">
        <v>2797</v>
      </c>
      <c r="F1195">
        <v>4</v>
      </c>
    </row>
    <row r="1196" spans="1:6" x14ac:dyDescent="0.25">
      <c r="A1196" t="s">
        <v>95</v>
      </c>
      <c r="B1196">
        <v>2014</v>
      </c>
      <c r="C1196" t="s">
        <v>81</v>
      </c>
      <c r="D1196" t="s">
        <v>107</v>
      </c>
      <c r="E1196" t="s">
        <v>2798</v>
      </c>
      <c r="F1196">
        <v>7</v>
      </c>
    </row>
    <row r="1197" spans="1:6" x14ac:dyDescent="0.25">
      <c r="A1197" t="s">
        <v>95</v>
      </c>
      <c r="B1197">
        <v>2014</v>
      </c>
      <c r="C1197" t="s">
        <v>81</v>
      </c>
      <c r="D1197" t="s">
        <v>39</v>
      </c>
      <c r="E1197" t="s">
        <v>2799</v>
      </c>
      <c r="F1197">
        <v>6</v>
      </c>
    </row>
    <row r="1198" spans="1:6" x14ac:dyDescent="0.25">
      <c r="A1198" t="s">
        <v>95</v>
      </c>
      <c r="B1198">
        <v>2014</v>
      </c>
      <c r="C1198" t="s">
        <v>81</v>
      </c>
      <c r="D1198" t="s">
        <v>103</v>
      </c>
      <c r="E1198" t="s">
        <v>2800</v>
      </c>
      <c r="F1198">
        <v>35</v>
      </c>
    </row>
    <row r="1199" spans="1:6" x14ac:dyDescent="0.25">
      <c r="A1199" t="s">
        <v>95</v>
      </c>
      <c r="B1199">
        <v>2015</v>
      </c>
      <c r="C1199" t="s">
        <v>82</v>
      </c>
      <c r="D1199" t="s">
        <v>38</v>
      </c>
      <c r="E1199" t="s">
        <v>2801</v>
      </c>
      <c r="F1199">
        <v>6</v>
      </c>
    </row>
    <row r="1200" spans="1:6" x14ac:dyDescent="0.25">
      <c r="A1200" t="s">
        <v>95</v>
      </c>
      <c r="B1200">
        <v>2015</v>
      </c>
      <c r="C1200" t="s">
        <v>82</v>
      </c>
      <c r="D1200" t="s">
        <v>40</v>
      </c>
      <c r="E1200" t="s">
        <v>2802</v>
      </c>
      <c r="F1200">
        <v>1</v>
      </c>
    </row>
    <row r="1201" spans="1:6" x14ac:dyDescent="0.25">
      <c r="A1201" t="s">
        <v>95</v>
      </c>
      <c r="B1201">
        <v>2015</v>
      </c>
      <c r="C1201" t="s">
        <v>82</v>
      </c>
      <c r="D1201" t="s">
        <v>102</v>
      </c>
      <c r="E1201" t="s">
        <v>2803</v>
      </c>
      <c r="F1201">
        <v>9</v>
      </c>
    </row>
    <row r="1202" spans="1:6" x14ac:dyDescent="0.25">
      <c r="A1202" t="s">
        <v>95</v>
      </c>
      <c r="B1202">
        <v>2015</v>
      </c>
      <c r="C1202" t="s">
        <v>82</v>
      </c>
      <c r="D1202" t="s">
        <v>107</v>
      </c>
      <c r="E1202" t="s">
        <v>2804</v>
      </c>
      <c r="F1202">
        <v>11</v>
      </c>
    </row>
    <row r="1203" spans="1:6" x14ac:dyDescent="0.25">
      <c r="A1203" t="s">
        <v>95</v>
      </c>
      <c r="B1203">
        <v>2015</v>
      </c>
      <c r="C1203" t="s">
        <v>82</v>
      </c>
      <c r="D1203" t="s">
        <v>39</v>
      </c>
      <c r="E1203" t="s">
        <v>2805</v>
      </c>
      <c r="F1203">
        <v>18</v>
      </c>
    </row>
    <row r="1204" spans="1:6" x14ac:dyDescent="0.25">
      <c r="A1204" t="s">
        <v>95</v>
      </c>
      <c r="B1204">
        <v>2015</v>
      </c>
      <c r="C1204" t="s">
        <v>82</v>
      </c>
      <c r="D1204" t="s">
        <v>103</v>
      </c>
      <c r="E1204" t="s">
        <v>2806</v>
      </c>
      <c r="F1204">
        <v>108</v>
      </c>
    </row>
    <row r="1205" spans="1:6" x14ac:dyDescent="0.25">
      <c r="A1205" t="s">
        <v>95</v>
      </c>
      <c r="B1205">
        <v>2015</v>
      </c>
      <c r="C1205" t="s">
        <v>81</v>
      </c>
      <c r="D1205" t="s">
        <v>38</v>
      </c>
      <c r="E1205" t="s">
        <v>2807</v>
      </c>
      <c r="F1205">
        <v>2</v>
      </c>
    </row>
    <row r="1206" spans="1:6" x14ac:dyDescent="0.25">
      <c r="A1206" t="s">
        <v>95</v>
      </c>
      <c r="B1206">
        <v>2015</v>
      </c>
      <c r="C1206" t="s">
        <v>81</v>
      </c>
      <c r="D1206" t="s">
        <v>102</v>
      </c>
      <c r="E1206" t="s">
        <v>2808</v>
      </c>
      <c r="F1206">
        <v>1</v>
      </c>
    </row>
    <row r="1207" spans="1:6" x14ac:dyDescent="0.25">
      <c r="A1207" t="s">
        <v>95</v>
      </c>
      <c r="B1207">
        <v>2015</v>
      </c>
      <c r="C1207" t="s">
        <v>81</v>
      </c>
      <c r="D1207" t="s">
        <v>107</v>
      </c>
      <c r="E1207" t="s">
        <v>2809</v>
      </c>
      <c r="F1207">
        <v>8</v>
      </c>
    </row>
    <row r="1208" spans="1:6" x14ac:dyDescent="0.25">
      <c r="A1208" t="s">
        <v>95</v>
      </c>
      <c r="B1208">
        <v>2015</v>
      </c>
      <c r="C1208" t="s">
        <v>81</v>
      </c>
      <c r="D1208" t="s">
        <v>39</v>
      </c>
      <c r="E1208" t="s">
        <v>2810</v>
      </c>
      <c r="F1208">
        <v>4</v>
      </c>
    </row>
    <row r="1209" spans="1:6" x14ac:dyDescent="0.25">
      <c r="A1209" t="s">
        <v>95</v>
      </c>
      <c r="B1209">
        <v>2015</v>
      </c>
      <c r="C1209" t="s">
        <v>81</v>
      </c>
      <c r="D1209" t="s">
        <v>103</v>
      </c>
      <c r="E1209" t="s">
        <v>2811</v>
      </c>
      <c r="F1209">
        <v>48</v>
      </c>
    </row>
    <row r="1210" spans="1:6" x14ac:dyDescent="0.25">
      <c r="A1210" t="s">
        <v>96</v>
      </c>
      <c r="B1210">
        <v>2010</v>
      </c>
      <c r="C1210" t="s">
        <v>82</v>
      </c>
      <c r="D1210" t="s">
        <v>38</v>
      </c>
      <c r="E1210" t="s">
        <v>2812</v>
      </c>
      <c r="F1210">
        <v>43</v>
      </c>
    </row>
    <row r="1211" spans="1:6" x14ac:dyDescent="0.25">
      <c r="A1211" t="s">
        <v>96</v>
      </c>
      <c r="B1211">
        <v>2010</v>
      </c>
      <c r="C1211" t="s">
        <v>82</v>
      </c>
      <c r="D1211" t="s">
        <v>40</v>
      </c>
      <c r="E1211" t="s">
        <v>2813</v>
      </c>
      <c r="F1211">
        <v>14</v>
      </c>
    </row>
    <row r="1212" spans="1:6" x14ac:dyDescent="0.25">
      <c r="A1212" t="s">
        <v>96</v>
      </c>
      <c r="B1212">
        <v>2010</v>
      </c>
      <c r="C1212" t="s">
        <v>82</v>
      </c>
      <c r="D1212" t="s">
        <v>102</v>
      </c>
      <c r="E1212" t="s">
        <v>2814</v>
      </c>
      <c r="F1212">
        <v>115</v>
      </c>
    </row>
    <row r="1213" spans="1:6" x14ac:dyDescent="0.25">
      <c r="A1213" t="s">
        <v>96</v>
      </c>
      <c r="B1213">
        <v>2010</v>
      </c>
      <c r="C1213" t="s">
        <v>82</v>
      </c>
      <c r="D1213" t="s">
        <v>107</v>
      </c>
      <c r="E1213" t="s">
        <v>2815</v>
      </c>
      <c r="F1213">
        <v>126</v>
      </c>
    </row>
    <row r="1214" spans="1:6" x14ac:dyDescent="0.25">
      <c r="A1214" t="s">
        <v>96</v>
      </c>
      <c r="B1214">
        <v>2010</v>
      </c>
      <c r="C1214" t="s">
        <v>82</v>
      </c>
      <c r="D1214" t="s">
        <v>39</v>
      </c>
      <c r="E1214" t="s">
        <v>2816</v>
      </c>
      <c r="F1214">
        <v>214</v>
      </c>
    </row>
    <row r="1215" spans="1:6" x14ac:dyDescent="0.25">
      <c r="A1215" t="s">
        <v>96</v>
      </c>
      <c r="B1215">
        <v>2010</v>
      </c>
      <c r="C1215" t="s">
        <v>82</v>
      </c>
      <c r="D1215" t="s">
        <v>103</v>
      </c>
      <c r="E1215" t="s">
        <v>2817</v>
      </c>
      <c r="F1215">
        <v>1132</v>
      </c>
    </row>
    <row r="1216" spans="1:6" x14ac:dyDescent="0.25">
      <c r="A1216" t="s">
        <v>96</v>
      </c>
      <c r="B1216">
        <v>2010</v>
      </c>
      <c r="C1216" t="s">
        <v>81</v>
      </c>
      <c r="D1216" t="s">
        <v>38</v>
      </c>
      <c r="E1216" t="s">
        <v>2818</v>
      </c>
      <c r="F1216">
        <v>11</v>
      </c>
    </row>
    <row r="1217" spans="1:6" x14ac:dyDescent="0.25">
      <c r="A1217" t="s">
        <v>96</v>
      </c>
      <c r="B1217">
        <v>2010</v>
      </c>
      <c r="C1217" t="s">
        <v>81</v>
      </c>
      <c r="D1217" t="s">
        <v>40</v>
      </c>
      <c r="E1217" t="s">
        <v>2819</v>
      </c>
      <c r="F1217">
        <v>7</v>
      </c>
    </row>
    <row r="1218" spans="1:6" x14ac:dyDescent="0.25">
      <c r="A1218" t="s">
        <v>96</v>
      </c>
      <c r="B1218">
        <v>2010</v>
      </c>
      <c r="C1218" t="s">
        <v>81</v>
      </c>
      <c r="D1218" t="s">
        <v>102</v>
      </c>
      <c r="E1218" t="s">
        <v>2820</v>
      </c>
      <c r="F1218">
        <v>13</v>
      </c>
    </row>
    <row r="1219" spans="1:6" x14ac:dyDescent="0.25">
      <c r="A1219" t="s">
        <v>96</v>
      </c>
      <c r="B1219">
        <v>2010</v>
      </c>
      <c r="C1219" t="s">
        <v>81</v>
      </c>
      <c r="D1219" t="s">
        <v>107</v>
      </c>
      <c r="E1219" t="s">
        <v>2821</v>
      </c>
      <c r="F1219">
        <v>42</v>
      </c>
    </row>
    <row r="1220" spans="1:6" x14ac:dyDescent="0.25">
      <c r="A1220" t="s">
        <v>96</v>
      </c>
      <c r="B1220">
        <v>2010</v>
      </c>
      <c r="C1220" t="s">
        <v>81</v>
      </c>
      <c r="D1220" t="s">
        <v>39</v>
      </c>
      <c r="E1220" t="s">
        <v>2822</v>
      </c>
      <c r="F1220">
        <v>36</v>
      </c>
    </row>
    <row r="1221" spans="1:6" x14ac:dyDescent="0.25">
      <c r="A1221" t="s">
        <v>96</v>
      </c>
      <c r="B1221">
        <v>2010</v>
      </c>
      <c r="C1221" t="s">
        <v>81</v>
      </c>
      <c r="D1221" t="s">
        <v>103</v>
      </c>
      <c r="E1221" t="s">
        <v>2823</v>
      </c>
      <c r="F1221">
        <v>155</v>
      </c>
    </row>
    <row r="1222" spans="1:6" x14ac:dyDescent="0.25">
      <c r="A1222" t="s">
        <v>96</v>
      </c>
      <c r="B1222">
        <v>2011</v>
      </c>
      <c r="C1222" t="s">
        <v>82</v>
      </c>
      <c r="D1222" t="s">
        <v>38</v>
      </c>
      <c r="E1222" t="s">
        <v>2824</v>
      </c>
      <c r="F1222">
        <v>25</v>
      </c>
    </row>
    <row r="1223" spans="1:6" x14ac:dyDescent="0.25">
      <c r="A1223" t="s">
        <v>96</v>
      </c>
      <c r="B1223">
        <v>2011</v>
      </c>
      <c r="C1223" t="s">
        <v>82</v>
      </c>
      <c r="D1223" t="s">
        <v>40</v>
      </c>
      <c r="E1223" t="s">
        <v>2825</v>
      </c>
      <c r="F1223">
        <v>12</v>
      </c>
    </row>
    <row r="1224" spans="1:6" x14ac:dyDescent="0.25">
      <c r="A1224" t="s">
        <v>96</v>
      </c>
      <c r="B1224">
        <v>2011</v>
      </c>
      <c r="C1224" t="s">
        <v>82</v>
      </c>
      <c r="D1224" t="s">
        <v>102</v>
      </c>
      <c r="E1224" t="s">
        <v>2826</v>
      </c>
      <c r="F1224">
        <v>133</v>
      </c>
    </row>
    <row r="1225" spans="1:6" x14ac:dyDescent="0.25">
      <c r="A1225" t="s">
        <v>96</v>
      </c>
      <c r="B1225">
        <v>2011</v>
      </c>
      <c r="C1225" t="s">
        <v>82</v>
      </c>
      <c r="D1225" t="s">
        <v>107</v>
      </c>
      <c r="E1225" t="s">
        <v>2827</v>
      </c>
      <c r="F1225">
        <v>53</v>
      </c>
    </row>
    <row r="1226" spans="1:6" x14ac:dyDescent="0.25">
      <c r="A1226" t="s">
        <v>96</v>
      </c>
      <c r="B1226">
        <v>2011</v>
      </c>
      <c r="C1226" t="s">
        <v>82</v>
      </c>
      <c r="D1226" t="s">
        <v>39</v>
      </c>
      <c r="E1226" t="s">
        <v>2828</v>
      </c>
      <c r="F1226">
        <v>181</v>
      </c>
    </row>
    <row r="1227" spans="1:6" x14ac:dyDescent="0.25">
      <c r="A1227" t="s">
        <v>96</v>
      </c>
      <c r="B1227">
        <v>2011</v>
      </c>
      <c r="C1227" t="s">
        <v>82</v>
      </c>
      <c r="D1227" t="s">
        <v>103</v>
      </c>
      <c r="E1227" t="s">
        <v>2829</v>
      </c>
      <c r="F1227">
        <v>1120</v>
      </c>
    </row>
    <row r="1228" spans="1:6" x14ac:dyDescent="0.25">
      <c r="A1228" t="s">
        <v>96</v>
      </c>
      <c r="B1228">
        <v>2011</v>
      </c>
      <c r="C1228" t="s">
        <v>81</v>
      </c>
      <c r="D1228" t="s">
        <v>38</v>
      </c>
      <c r="E1228" t="s">
        <v>2830</v>
      </c>
      <c r="F1228">
        <v>3</v>
      </c>
    </row>
    <row r="1229" spans="1:6" x14ac:dyDescent="0.25">
      <c r="A1229" t="s">
        <v>96</v>
      </c>
      <c r="B1229">
        <v>2011</v>
      </c>
      <c r="C1229" t="s">
        <v>81</v>
      </c>
      <c r="D1229" t="s">
        <v>40</v>
      </c>
      <c r="E1229" t="s">
        <v>2831</v>
      </c>
      <c r="F1229">
        <v>3</v>
      </c>
    </row>
    <row r="1230" spans="1:6" x14ac:dyDescent="0.25">
      <c r="A1230" t="s">
        <v>96</v>
      </c>
      <c r="B1230">
        <v>2011</v>
      </c>
      <c r="C1230" t="s">
        <v>81</v>
      </c>
      <c r="D1230" t="s">
        <v>102</v>
      </c>
      <c r="E1230" t="s">
        <v>2832</v>
      </c>
      <c r="F1230">
        <v>17</v>
      </c>
    </row>
    <row r="1231" spans="1:6" x14ac:dyDescent="0.25">
      <c r="A1231" t="s">
        <v>96</v>
      </c>
      <c r="B1231">
        <v>2011</v>
      </c>
      <c r="C1231" t="s">
        <v>81</v>
      </c>
      <c r="D1231" t="s">
        <v>107</v>
      </c>
      <c r="E1231" t="s">
        <v>2833</v>
      </c>
      <c r="F1231">
        <v>45</v>
      </c>
    </row>
    <row r="1232" spans="1:6" x14ac:dyDescent="0.25">
      <c r="A1232" t="s">
        <v>96</v>
      </c>
      <c r="B1232">
        <v>2011</v>
      </c>
      <c r="C1232" t="s">
        <v>81</v>
      </c>
      <c r="D1232" t="s">
        <v>39</v>
      </c>
      <c r="E1232" t="s">
        <v>2834</v>
      </c>
      <c r="F1232">
        <v>39</v>
      </c>
    </row>
    <row r="1233" spans="1:6" x14ac:dyDescent="0.25">
      <c r="A1233" t="s">
        <v>96</v>
      </c>
      <c r="B1233">
        <v>2011</v>
      </c>
      <c r="C1233" t="s">
        <v>81</v>
      </c>
      <c r="D1233" t="s">
        <v>103</v>
      </c>
      <c r="E1233" t="s">
        <v>2835</v>
      </c>
      <c r="F1233">
        <v>177</v>
      </c>
    </row>
    <row r="1234" spans="1:6" x14ac:dyDescent="0.25">
      <c r="A1234" t="s">
        <v>96</v>
      </c>
      <c r="B1234">
        <v>2012</v>
      </c>
      <c r="C1234" t="s">
        <v>82</v>
      </c>
      <c r="D1234" t="s">
        <v>38</v>
      </c>
      <c r="E1234" t="s">
        <v>2836</v>
      </c>
      <c r="F1234">
        <v>41</v>
      </c>
    </row>
    <row r="1235" spans="1:6" x14ac:dyDescent="0.25">
      <c r="A1235" t="s">
        <v>96</v>
      </c>
      <c r="B1235">
        <v>2012</v>
      </c>
      <c r="C1235" t="s">
        <v>82</v>
      </c>
      <c r="D1235" t="s">
        <v>40</v>
      </c>
      <c r="E1235" t="s">
        <v>2837</v>
      </c>
      <c r="F1235">
        <v>4</v>
      </c>
    </row>
    <row r="1236" spans="1:6" x14ac:dyDescent="0.25">
      <c r="A1236" t="s">
        <v>96</v>
      </c>
      <c r="B1236">
        <v>2012</v>
      </c>
      <c r="C1236" t="s">
        <v>82</v>
      </c>
      <c r="D1236" t="s">
        <v>102</v>
      </c>
      <c r="E1236" t="s">
        <v>2838</v>
      </c>
      <c r="F1236">
        <v>104</v>
      </c>
    </row>
    <row r="1237" spans="1:6" x14ac:dyDescent="0.25">
      <c r="A1237" t="s">
        <v>96</v>
      </c>
      <c r="B1237">
        <v>2012</v>
      </c>
      <c r="C1237" t="s">
        <v>82</v>
      </c>
      <c r="D1237" t="s">
        <v>107</v>
      </c>
      <c r="E1237" t="s">
        <v>2839</v>
      </c>
      <c r="F1237">
        <v>91</v>
      </c>
    </row>
    <row r="1238" spans="1:6" x14ac:dyDescent="0.25">
      <c r="A1238" t="s">
        <v>96</v>
      </c>
      <c r="B1238">
        <v>2012</v>
      </c>
      <c r="C1238" t="s">
        <v>82</v>
      </c>
      <c r="D1238" t="s">
        <v>39</v>
      </c>
      <c r="E1238" t="s">
        <v>2840</v>
      </c>
      <c r="F1238">
        <v>161</v>
      </c>
    </row>
    <row r="1239" spans="1:6" x14ac:dyDescent="0.25">
      <c r="A1239" t="s">
        <v>96</v>
      </c>
      <c r="B1239">
        <v>2012</v>
      </c>
      <c r="C1239" t="s">
        <v>82</v>
      </c>
      <c r="D1239" t="s">
        <v>103</v>
      </c>
      <c r="E1239" t="s">
        <v>2841</v>
      </c>
      <c r="F1239">
        <v>1077</v>
      </c>
    </row>
    <row r="1240" spans="1:6" x14ac:dyDescent="0.25">
      <c r="A1240" t="s">
        <v>96</v>
      </c>
      <c r="B1240">
        <v>2012</v>
      </c>
      <c r="C1240" t="s">
        <v>81</v>
      </c>
      <c r="D1240" t="s">
        <v>38</v>
      </c>
      <c r="E1240" t="s">
        <v>2842</v>
      </c>
      <c r="F1240">
        <v>16</v>
      </c>
    </row>
    <row r="1241" spans="1:6" x14ac:dyDescent="0.25">
      <c r="A1241" t="s">
        <v>96</v>
      </c>
      <c r="B1241">
        <v>2012</v>
      </c>
      <c r="C1241" t="s">
        <v>81</v>
      </c>
      <c r="D1241" t="s">
        <v>40</v>
      </c>
      <c r="E1241" t="s">
        <v>2843</v>
      </c>
      <c r="F1241">
        <v>5</v>
      </c>
    </row>
    <row r="1242" spans="1:6" x14ac:dyDescent="0.25">
      <c r="A1242" t="s">
        <v>96</v>
      </c>
      <c r="B1242">
        <v>2012</v>
      </c>
      <c r="C1242" t="s">
        <v>81</v>
      </c>
      <c r="D1242" t="s">
        <v>102</v>
      </c>
      <c r="E1242" t="s">
        <v>2844</v>
      </c>
      <c r="F1242">
        <v>9</v>
      </c>
    </row>
    <row r="1243" spans="1:6" x14ac:dyDescent="0.25">
      <c r="A1243" t="s">
        <v>96</v>
      </c>
      <c r="B1243">
        <v>2012</v>
      </c>
      <c r="C1243" t="s">
        <v>81</v>
      </c>
      <c r="D1243" t="s">
        <v>107</v>
      </c>
      <c r="E1243" t="s">
        <v>2845</v>
      </c>
      <c r="F1243">
        <v>52</v>
      </c>
    </row>
    <row r="1244" spans="1:6" x14ac:dyDescent="0.25">
      <c r="A1244" t="s">
        <v>96</v>
      </c>
      <c r="B1244">
        <v>2012</v>
      </c>
      <c r="C1244" t="s">
        <v>81</v>
      </c>
      <c r="D1244" t="s">
        <v>39</v>
      </c>
      <c r="E1244" t="s">
        <v>2846</v>
      </c>
      <c r="F1244">
        <v>40</v>
      </c>
    </row>
    <row r="1245" spans="1:6" x14ac:dyDescent="0.25">
      <c r="A1245" t="s">
        <v>96</v>
      </c>
      <c r="B1245">
        <v>2012</v>
      </c>
      <c r="C1245" t="s">
        <v>81</v>
      </c>
      <c r="D1245" t="s">
        <v>103</v>
      </c>
      <c r="E1245" t="s">
        <v>2847</v>
      </c>
      <c r="F1245">
        <v>194</v>
      </c>
    </row>
    <row r="1246" spans="1:6" x14ac:dyDescent="0.25">
      <c r="A1246" t="s">
        <v>96</v>
      </c>
      <c r="B1246">
        <v>2013</v>
      </c>
      <c r="C1246" t="s">
        <v>82</v>
      </c>
      <c r="D1246" t="s">
        <v>38</v>
      </c>
      <c r="E1246" t="s">
        <v>2848</v>
      </c>
      <c r="F1246">
        <v>51</v>
      </c>
    </row>
    <row r="1247" spans="1:6" x14ac:dyDescent="0.25">
      <c r="A1247" t="s">
        <v>96</v>
      </c>
      <c r="B1247">
        <v>2013</v>
      </c>
      <c r="C1247" t="s">
        <v>82</v>
      </c>
      <c r="D1247" t="s">
        <v>40</v>
      </c>
      <c r="E1247" t="s">
        <v>2849</v>
      </c>
      <c r="F1247">
        <v>18</v>
      </c>
    </row>
    <row r="1248" spans="1:6" x14ac:dyDescent="0.25">
      <c r="A1248" t="s">
        <v>96</v>
      </c>
      <c r="B1248">
        <v>2013</v>
      </c>
      <c r="C1248" t="s">
        <v>82</v>
      </c>
      <c r="D1248" t="s">
        <v>102</v>
      </c>
      <c r="E1248" t="s">
        <v>2850</v>
      </c>
      <c r="F1248">
        <v>138</v>
      </c>
    </row>
    <row r="1249" spans="1:6" x14ac:dyDescent="0.25">
      <c r="A1249" t="s">
        <v>96</v>
      </c>
      <c r="B1249">
        <v>2013</v>
      </c>
      <c r="C1249" t="s">
        <v>82</v>
      </c>
      <c r="D1249" t="s">
        <v>107</v>
      </c>
      <c r="E1249" t="s">
        <v>2851</v>
      </c>
      <c r="F1249">
        <v>115</v>
      </c>
    </row>
    <row r="1250" spans="1:6" x14ac:dyDescent="0.25">
      <c r="A1250" t="s">
        <v>96</v>
      </c>
      <c r="B1250">
        <v>2013</v>
      </c>
      <c r="C1250" t="s">
        <v>82</v>
      </c>
      <c r="D1250" t="s">
        <v>39</v>
      </c>
      <c r="E1250" t="s">
        <v>2852</v>
      </c>
      <c r="F1250">
        <v>177</v>
      </c>
    </row>
    <row r="1251" spans="1:6" x14ac:dyDescent="0.25">
      <c r="A1251" t="s">
        <v>96</v>
      </c>
      <c r="B1251">
        <v>2013</v>
      </c>
      <c r="C1251" t="s">
        <v>82</v>
      </c>
      <c r="D1251" t="s">
        <v>103</v>
      </c>
      <c r="E1251" t="s">
        <v>2853</v>
      </c>
      <c r="F1251">
        <v>998</v>
      </c>
    </row>
    <row r="1252" spans="1:6" x14ac:dyDescent="0.25">
      <c r="A1252" t="s">
        <v>96</v>
      </c>
      <c r="B1252">
        <v>2013</v>
      </c>
      <c r="C1252" t="s">
        <v>81</v>
      </c>
      <c r="D1252" t="s">
        <v>38</v>
      </c>
      <c r="E1252" t="s">
        <v>2854</v>
      </c>
      <c r="F1252">
        <v>28</v>
      </c>
    </row>
    <row r="1253" spans="1:6" x14ac:dyDescent="0.25">
      <c r="A1253" t="s">
        <v>96</v>
      </c>
      <c r="B1253">
        <v>2013</v>
      </c>
      <c r="C1253" t="s">
        <v>81</v>
      </c>
      <c r="D1253" t="s">
        <v>40</v>
      </c>
      <c r="E1253" t="s">
        <v>2855</v>
      </c>
      <c r="F1253">
        <v>17</v>
      </c>
    </row>
    <row r="1254" spans="1:6" x14ac:dyDescent="0.25">
      <c r="A1254" t="s">
        <v>96</v>
      </c>
      <c r="B1254">
        <v>2013</v>
      </c>
      <c r="C1254" t="s">
        <v>81</v>
      </c>
      <c r="D1254" t="s">
        <v>102</v>
      </c>
      <c r="E1254" t="s">
        <v>2856</v>
      </c>
      <c r="F1254">
        <v>10</v>
      </c>
    </row>
    <row r="1255" spans="1:6" x14ac:dyDescent="0.25">
      <c r="A1255" t="s">
        <v>96</v>
      </c>
      <c r="B1255">
        <v>2013</v>
      </c>
      <c r="C1255" t="s">
        <v>81</v>
      </c>
      <c r="D1255" t="s">
        <v>107</v>
      </c>
      <c r="E1255" t="s">
        <v>2857</v>
      </c>
      <c r="F1255">
        <v>78</v>
      </c>
    </row>
    <row r="1256" spans="1:6" x14ac:dyDescent="0.25">
      <c r="A1256" t="s">
        <v>96</v>
      </c>
      <c r="B1256">
        <v>2013</v>
      </c>
      <c r="C1256" t="s">
        <v>81</v>
      </c>
      <c r="D1256" t="s">
        <v>39</v>
      </c>
      <c r="E1256" t="s">
        <v>2858</v>
      </c>
      <c r="F1256">
        <v>53</v>
      </c>
    </row>
    <row r="1257" spans="1:6" x14ac:dyDescent="0.25">
      <c r="A1257" t="s">
        <v>96</v>
      </c>
      <c r="B1257">
        <v>2013</v>
      </c>
      <c r="C1257" t="s">
        <v>81</v>
      </c>
      <c r="D1257" t="s">
        <v>103</v>
      </c>
      <c r="E1257" t="s">
        <v>2859</v>
      </c>
      <c r="F1257">
        <v>200</v>
      </c>
    </row>
    <row r="1258" spans="1:6" x14ac:dyDescent="0.25">
      <c r="A1258" t="s">
        <v>96</v>
      </c>
      <c r="B1258">
        <v>2014</v>
      </c>
      <c r="C1258" t="s">
        <v>82</v>
      </c>
      <c r="D1258" t="s">
        <v>38</v>
      </c>
      <c r="E1258" t="s">
        <v>2860</v>
      </c>
      <c r="F1258">
        <v>66</v>
      </c>
    </row>
    <row r="1259" spans="1:6" x14ac:dyDescent="0.25">
      <c r="A1259" t="s">
        <v>96</v>
      </c>
      <c r="B1259">
        <v>2014</v>
      </c>
      <c r="C1259" t="s">
        <v>82</v>
      </c>
      <c r="D1259" t="s">
        <v>40</v>
      </c>
      <c r="E1259" t="s">
        <v>2861</v>
      </c>
      <c r="F1259">
        <v>26</v>
      </c>
    </row>
    <row r="1260" spans="1:6" x14ac:dyDescent="0.25">
      <c r="A1260" t="s">
        <v>96</v>
      </c>
      <c r="B1260">
        <v>2014</v>
      </c>
      <c r="C1260" t="s">
        <v>82</v>
      </c>
      <c r="D1260" t="s">
        <v>102</v>
      </c>
      <c r="E1260" t="s">
        <v>2862</v>
      </c>
      <c r="F1260">
        <v>129</v>
      </c>
    </row>
    <row r="1261" spans="1:6" x14ac:dyDescent="0.25">
      <c r="A1261" t="s">
        <v>96</v>
      </c>
      <c r="B1261">
        <v>2014</v>
      </c>
      <c r="C1261" t="s">
        <v>82</v>
      </c>
      <c r="D1261" t="s">
        <v>107</v>
      </c>
      <c r="E1261" t="s">
        <v>2863</v>
      </c>
      <c r="F1261">
        <v>125</v>
      </c>
    </row>
    <row r="1262" spans="1:6" x14ac:dyDescent="0.25">
      <c r="A1262" t="s">
        <v>96</v>
      </c>
      <c r="B1262">
        <v>2014</v>
      </c>
      <c r="C1262" t="s">
        <v>82</v>
      </c>
      <c r="D1262" t="s">
        <v>39</v>
      </c>
      <c r="E1262" t="s">
        <v>2864</v>
      </c>
      <c r="F1262">
        <v>163</v>
      </c>
    </row>
    <row r="1263" spans="1:6" x14ac:dyDescent="0.25">
      <c r="A1263" t="s">
        <v>96</v>
      </c>
      <c r="B1263">
        <v>2014</v>
      </c>
      <c r="C1263" t="s">
        <v>82</v>
      </c>
      <c r="D1263" t="s">
        <v>103</v>
      </c>
      <c r="E1263" t="s">
        <v>2865</v>
      </c>
      <c r="F1263">
        <v>935</v>
      </c>
    </row>
    <row r="1264" spans="1:6" x14ac:dyDescent="0.25">
      <c r="A1264" t="s">
        <v>96</v>
      </c>
      <c r="B1264">
        <v>2014</v>
      </c>
      <c r="C1264" t="s">
        <v>81</v>
      </c>
      <c r="D1264" t="s">
        <v>38</v>
      </c>
      <c r="E1264" t="s">
        <v>2866</v>
      </c>
      <c r="F1264">
        <v>26</v>
      </c>
    </row>
    <row r="1265" spans="1:6" x14ac:dyDescent="0.25">
      <c r="A1265" t="s">
        <v>96</v>
      </c>
      <c r="B1265">
        <v>2014</v>
      </c>
      <c r="C1265" t="s">
        <v>81</v>
      </c>
      <c r="D1265" t="s">
        <v>40</v>
      </c>
      <c r="E1265" t="s">
        <v>2867</v>
      </c>
      <c r="F1265">
        <v>4</v>
      </c>
    </row>
    <row r="1266" spans="1:6" x14ac:dyDescent="0.25">
      <c r="A1266" t="s">
        <v>96</v>
      </c>
      <c r="B1266">
        <v>2014</v>
      </c>
      <c r="C1266" t="s">
        <v>81</v>
      </c>
      <c r="D1266" t="s">
        <v>102</v>
      </c>
      <c r="E1266" t="s">
        <v>2868</v>
      </c>
      <c r="F1266">
        <v>26</v>
      </c>
    </row>
    <row r="1267" spans="1:6" x14ac:dyDescent="0.25">
      <c r="A1267" t="s">
        <v>96</v>
      </c>
      <c r="B1267">
        <v>2014</v>
      </c>
      <c r="C1267" t="s">
        <v>81</v>
      </c>
      <c r="D1267" t="s">
        <v>107</v>
      </c>
      <c r="E1267" t="s">
        <v>2869</v>
      </c>
      <c r="F1267">
        <v>56</v>
      </c>
    </row>
    <row r="1268" spans="1:6" x14ac:dyDescent="0.25">
      <c r="A1268" t="s">
        <v>96</v>
      </c>
      <c r="B1268">
        <v>2014</v>
      </c>
      <c r="C1268" t="s">
        <v>81</v>
      </c>
      <c r="D1268" t="s">
        <v>39</v>
      </c>
      <c r="E1268" t="s">
        <v>2870</v>
      </c>
      <c r="F1268">
        <v>49</v>
      </c>
    </row>
    <row r="1269" spans="1:6" x14ac:dyDescent="0.25">
      <c r="A1269" t="s">
        <v>96</v>
      </c>
      <c r="B1269">
        <v>2014</v>
      </c>
      <c r="C1269" t="s">
        <v>81</v>
      </c>
      <c r="D1269" t="s">
        <v>103</v>
      </c>
      <c r="E1269" t="s">
        <v>2871</v>
      </c>
      <c r="F1269">
        <v>243</v>
      </c>
    </row>
    <row r="1270" spans="1:6" x14ac:dyDescent="0.25">
      <c r="A1270" t="s">
        <v>96</v>
      </c>
      <c r="B1270">
        <v>2015</v>
      </c>
      <c r="C1270" t="s">
        <v>82</v>
      </c>
      <c r="D1270" t="s">
        <v>38</v>
      </c>
      <c r="E1270" t="s">
        <v>2872</v>
      </c>
      <c r="F1270">
        <v>50</v>
      </c>
    </row>
    <row r="1271" spans="1:6" x14ac:dyDescent="0.25">
      <c r="A1271" t="s">
        <v>96</v>
      </c>
      <c r="B1271">
        <v>2015</v>
      </c>
      <c r="C1271" t="s">
        <v>82</v>
      </c>
      <c r="D1271" t="s">
        <v>40</v>
      </c>
      <c r="E1271" t="s">
        <v>2873</v>
      </c>
      <c r="F1271">
        <v>26</v>
      </c>
    </row>
    <row r="1272" spans="1:6" x14ac:dyDescent="0.25">
      <c r="A1272" t="s">
        <v>96</v>
      </c>
      <c r="B1272">
        <v>2015</v>
      </c>
      <c r="C1272" t="s">
        <v>82</v>
      </c>
      <c r="D1272" t="s">
        <v>102</v>
      </c>
      <c r="E1272" t="s">
        <v>2874</v>
      </c>
      <c r="F1272">
        <v>156</v>
      </c>
    </row>
    <row r="1273" spans="1:6" x14ac:dyDescent="0.25">
      <c r="A1273" t="s">
        <v>96</v>
      </c>
      <c r="B1273">
        <v>2015</v>
      </c>
      <c r="C1273" t="s">
        <v>82</v>
      </c>
      <c r="D1273" t="s">
        <v>107</v>
      </c>
      <c r="E1273" t="s">
        <v>2875</v>
      </c>
      <c r="F1273">
        <v>141</v>
      </c>
    </row>
    <row r="1274" spans="1:6" x14ac:dyDescent="0.25">
      <c r="A1274" t="s">
        <v>96</v>
      </c>
      <c r="B1274">
        <v>2015</v>
      </c>
      <c r="C1274" t="s">
        <v>82</v>
      </c>
      <c r="D1274" t="s">
        <v>39</v>
      </c>
      <c r="E1274" t="s">
        <v>2876</v>
      </c>
      <c r="F1274">
        <v>164</v>
      </c>
    </row>
    <row r="1275" spans="1:6" x14ac:dyDescent="0.25">
      <c r="A1275" t="s">
        <v>96</v>
      </c>
      <c r="B1275">
        <v>2015</v>
      </c>
      <c r="C1275" t="s">
        <v>82</v>
      </c>
      <c r="D1275" t="s">
        <v>103</v>
      </c>
      <c r="E1275" t="s">
        <v>2877</v>
      </c>
      <c r="F1275">
        <v>871</v>
      </c>
    </row>
    <row r="1276" spans="1:6" x14ac:dyDescent="0.25">
      <c r="A1276" t="s">
        <v>96</v>
      </c>
      <c r="B1276">
        <v>2015</v>
      </c>
      <c r="C1276" t="s">
        <v>81</v>
      </c>
      <c r="D1276" t="s">
        <v>38</v>
      </c>
      <c r="E1276" t="s">
        <v>2878</v>
      </c>
      <c r="F1276">
        <v>29</v>
      </c>
    </row>
    <row r="1277" spans="1:6" x14ac:dyDescent="0.25">
      <c r="A1277" t="s">
        <v>96</v>
      </c>
      <c r="B1277">
        <v>2015</v>
      </c>
      <c r="C1277" t="s">
        <v>81</v>
      </c>
      <c r="D1277" t="s">
        <v>40</v>
      </c>
      <c r="E1277" t="s">
        <v>2879</v>
      </c>
      <c r="F1277">
        <v>14</v>
      </c>
    </row>
    <row r="1278" spans="1:6" x14ac:dyDescent="0.25">
      <c r="A1278" t="s">
        <v>96</v>
      </c>
      <c r="B1278">
        <v>2015</v>
      </c>
      <c r="C1278" t="s">
        <v>81</v>
      </c>
      <c r="D1278" t="s">
        <v>102</v>
      </c>
      <c r="E1278" t="s">
        <v>2880</v>
      </c>
      <c r="F1278">
        <v>25</v>
      </c>
    </row>
    <row r="1279" spans="1:6" x14ac:dyDescent="0.25">
      <c r="A1279" t="s">
        <v>96</v>
      </c>
      <c r="B1279">
        <v>2015</v>
      </c>
      <c r="C1279" t="s">
        <v>81</v>
      </c>
      <c r="D1279" t="s">
        <v>107</v>
      </c>
      <c r="E1279" t="s">
        <v>2881</v>
      </c>
      <c r="F1279">
        <v>25</v>
      </c>
    </row>
    <row r="1280" spans="1:6" x14ac:dyDescent="0.25">
      <c r="A1280" t="s">
        <v>96</v>
      </c>
      <c r="B1280">
        <v>2015</v>
      </c>
      <c r="C1280" t="s">
        <v>81</v>
      </c>
      <c r="D1280" t="s">
        <v>39</v>
      </c>
      <c r="E1280" t="s">
        <v>2882</v>
      </c>
      <c r="F1280">
        <v>45</v>
      </c>
    </row>
    <row r="1281" spans="1:6" x14ac:dyDescent="0.25">
      <c r="A1281" t="s">
        <v>96</v>
      </c>
      <c r="B1281">
        <v>2015</v>
      </c>
      <c r="C1281" t="s">
        <v>81</v>
      </c>
      <c r="D1281" t="s">
        <v>103</v>
      </c>
      <c r="E1281" t="s">
        <v>2883</v>
      </c>
      <c r="F1281">
        <v>264</v>
      </c>
    </row>
    <row r="1282" spans="1:6" x14ac:dyDescent="0.25">
      <c r="A1282" t="s">
        <v>97</v>
      </c>
      <c r="B1282">
        <v>2010</v>
      </c>
      <c r="C1282" t="s">
        <v>82</v>
      </c>
      <c r="D1282" t="s">
        <v>38</v>
      </c>
      <c r="E1282" t="s">
        <v>2884</v>
      </c>
      <c r="F1282">
        <v>29</v>
      </c>
    </row>
    <row r="1283" spans="1:6" x14ac:dyDescent="0.25">
      <c r="A1283" t="s">
        <v>97</v>
      </c>
      <c r="B1283">
        <v>2010</v>
      </c>
      <c r="C1283" t="s">
        <v>82</v>
      </c>
      <c r="D1283" t="s">
        <v>40</v>
      </c>
      <c r="E1283" t="s">
        <v>2885</v>
      </c>
      <c r="F1283">
        <v>9</v>
      </c>
    </row>
    <row r="1284" spans="1:6" x14ac:dyDescent="0.25">
      <c r="A1284" t="s">
        <v>97</v>
      </c>
      <c r="B1284">
        <v>2010</v>
      </c>
      <c r="C1284" t="s">
        <v>82</v>
      </c>
      <c r="D1284" t="s">
        <v>102</v>
      </c>
      <c r="E1284" t="s">
        <v>2886</v>
      </c>
      <c r="F1284">
        <v>53</v>
      </c>
    </row>
    <row r="1285" spans="1:6" x14ac:dyDescent="0.25">
      <c r="A1285" t="s">
        <v>97</v>
      </c>
      <c r="B1285">
        <v>2010</v>
      </c>
      <c r="C1285" t="s">
        <v>82</v>
      </c>
      <c r="D1285" t="s">
        <v>107</v>
      </c>
      <c r="E1285" t="s">
        <v>2887</v>
      </c>
      <c r="F1285">
        <v>73</v>
      </c>
    </row>
    <row r="1286" spans="1:6" x14ac:dyDescent="0.25">
      <c r="A1286" t="s">
        <v>97</v>
      </c>
      <c r="B1286">
        <v>2010</v>
      </c>
      <c r="C1286" t="s">
        <v>82</v>
      </c>
      <c r="D1286" t="s">
        <v>39</v>
      </c>
      <c r="E1286" t="s">
        <v>2888</v>
      </c>
      <c r="F1286">
        <v>113</v>
      </c>
    </row>
    <row r="1287" spans="1:6" x14ac:dyDescent="0.25">
      <c r="A1287" t="s">
        <v>97</v>
      </c>
      <c r="B1287">
        <v>2010</v>
      </c>
      <c r="C1287" t="s">
        <v>82</v>
      </c>
      <c r="D1287" t="s">
        <v>103</v>
      </c>
      <c r="E1287" t="s">
        <v>2889</v>
      </c>
      <c r="F1287">
        <v>680</v>
      </c>
    </row>
    <row r="1288" spans="1:6" x14ac:dyDescent="0.25">
      <c r="A1288" t="s">
        <v>97</v>
      </c>
      <c r="B1288">
        <v>2010</v>
      </c>
      <c r="C1288" t="s">
        <v>81</v>
      </c>
      <c r="D1288" t="s">
        <v>38</v>
      </c>
      <c r="E1288" t="s">
        <v>2890</v>
      </c>
      <c r="F1288">
        <v>12</v>
      </c>
    </row>
    <row r="1289" spans="1:6" x14ac:dyDescent="0.25">
      <c r="A1289" t="s">
        <v>97</v>
      </c>
      <c r="B1289">
        <v>2010</v>
      </c>
      <c r="C1289" t="s">
        <v>81</v>
      </c>
      <c r="D1289" t="s">
        <v>40</v>
      </c>
      <c r="E1289" t="s">
        <v>2891</v>
      </c>
      <c r="F1289">
        <v>7</v>
      </c>
    </row>
    <row r="1290" spans="1:6" x14ac:dyDescent="0.25">
      <c r="A1290" t="s">
        <v>97</v>
      </c>
      <c r="B1290">
        <v>2010</v>
      </c>
      <c r="C1290" t="s">
        <v>81</v>
      </c>
      <c r="D1290" t="s">
        <v>102</v>
      </c>
      <c r="E1290" t="s">
        <v>2892</v>
      </c>
      <c r="F1290">
        <v>19</v>
      </c>
    </row>
    <row r="1291" spans="1:6" x14ac:dyDescent="0.25">
      <c r="A1291" t="s">
        <v>97</v>
      </c>
      <c r="B1291">
        <v>2010</v>
      </c>
      <c r="C1291" t="s">
        <v>81</v>
      </c>
      <c r="D1291" t="s">
        <v>107</v>
      </c>
      <c r="E1291" t="s">
        <v>2893</v>
      </c>
      <c r="F1291">
        <v>35</v>
      </c>
    </row>
    <row r="1292" spans="1:6" x14ac:dyDescent="0.25">
      <c r="A1292" t="s">
        <v>97</v>
      </c>
      <c r="B1292">
        <v>2010</v>
      </c>
      <c r="C1292" t="s">
        <v>81</v>
      </c>
      <c r="D1292" t="s">
        <v>39</v>
      </c>
      <c r="E1292" t="s">
        <v>2894</v>
      </c>
      <c r="F1292">
        <v>65</v>
      </c>
    </row>
    <row r="1293" spans="1:6" x14ac:dyDescent="0.25">
      <c r="A1293" t="s">
        <v>97</v>
      </c>
      <c r="B1293">
        <v>2010</v>
      </c>
      <c r="C1293" t="s">
        <v>81</v>
      </c>
      <c r="D1293" t="s">
        <v>103</v>
      </c>
      <c r="E1293" t="s">
        <v>2895</v>
      </c>
      <c r="F1293">
        <v>249</v>
      </c>
    </row>
    <row r="1294" spans="1:6" x14ac:dyDescent="0.25">
      <c r="A1294" t="s">
        <v>97</v>
      </c>
      <c r="B1294">
        <v>2011</v>
      </c>
      <c r="C1294" t="s">
        <v>82</v>
      </c>
      <c r="D1294" t="s">
        <v>38</v>
      </c>
      <c r="E1294" t="s">
        <v>2896</v>
      </c>
      <c r="F1294">
        <v>14</v>
      </c>
    </row>
    <row r="1295" spans="1:6" x14ac:dyDescent="0.25">
      <c r="A1295" t="s">
        <v>97</v>
      </c>
      <c r="B1295">
        <v>2011</v>
      </c>
      <c r="C1295" t="s">
        <v>82</v>
      </c>
      <c r="D1295" t="s">
        <v>40</v>
      </c>
      <c r="E1295" t="s">
        <v>2897</v>
      </c>
      <c r="F1295">
        <v>4</v>
      </c>
    </row>
    <row r="1296" spans="1:6" x14ac:dyDescent="0.25">
      <c r="A1296" t="s">
        <v>97</v>
      </c>
      <c r="B1296">
        <v>2011</v>
      </c>
      <c r="C1296" t="s">
        <v>82</v>
      </c>
      <c r="D1296" t="s">
        <v>102</v>
      </c>
      <c r="E1296" t="s">
        <v>2898</v>
      </c>
      <c r="F1296">
        <v>56</v>
      </c>
    </row>
    <row r="1297" spans="1:6" x14ac:dyDescent="0.25">
      <c r="A1297" t="s">
        <v>97</v>
      </c>
      <c r="B1297">
        <v>2011</v>
      </c>
      <c r="C1297" t="s">
        <v>82</v>
      </c>
      <c r="D1297" t="s">
        <v>107</v>
      </c>
      <c r="E1297" t="s">
        <v>2899</v>
      </c>
      <c r="F1297">
        <v>60</v>
      </c>
    </row>
    <row r="1298" spans="1:6" x14ac:dyDescent="0.25">
      <c r="A1298" t="s">
        <v>97</v>
      </c>
      <c r="B1298">
        <v>2011</v>
      </c>
      <c r="C1298" t="s">
        <v>82</v>
      </c>
      <c r="D1298" t="s">
        <v>39</v>
      </c>
      <c r="E1298" t="s">
        <v>2900</v>
      </c>
      <c r="F1298">
        <v>125</v>
      </c>
    </row>
    <row r="1299" spans="1:6" x14ac:dyDescent="0.25">
      <c r="A1299" t="s">
        <v>97</v>
      </c>
      <c r="B1299">
        <v>2011</v>
      </c>
      <c r="C1299" t="s">
        <v>82</v>
      </c>
      <c r="D1299" t="s">
        <v>103</v>
      </c>
      <c r="E1299" t="s">
        <v>2901</v>
      </c>
      <c r="F1299">
        <v>678</v>
      </c>
    </row>
    <row r="1300" spans="1:6" x14ac:dyDescent="0.25">
      <c r="A1300" t="s">
        <v>97</v>
      </c>
      <c r="B1300">
        <v>2011</v>
      </c>
      <c r="C1300" t="s">
        <v>81</v>
      </c>
      <c r="D1300" t="s">
        <v>38</v>
      </c>
      <c r="E1300" t="s">
        <v>2902</v>
      </c>
      <c r="F1300">
        <v>7</v>
      </c>
    </row>
    <row r="1301" spans="1:6" x14ac:dyDescent="0.25">
      <c r="A1301" t="s">
        <v>97</v>
      </c>
      <c r="B1301">
        <v>2011</v>
      </c>
      <c r="C1301" t="s">
        <v>81</v>
      </c>
      <c r="D1301" t="s">
        <v>40</v>
      </c>
      <c r="E1301" t="s">
        <v>2903</v>
      </c>
      <c r="F1301">
        <v>4</v>
      </c>
    </row>
    <row r="1302" spans="1:6" x14ac:dyDescent="0.25">
      <c r="A1302" t="s">
        <v>97</v>
      </c>
      <c r="B1302">
        <v>2011</v>
      </c>
      <c r="C1302" t="s">
        <v>81</v>
      </c>
      <c r="D1302" t="s">
        <v>102</v>
      </c>
      <c r="E1302" t="s">
        <v>2904</v>
      </c>
      <c r="F1302">
        <v>25</v>
      </c>
    </row>
    <row r="1303" spans="1:6" x14ac:dyDescent="0.25">
      <c r="A1303" t="s">
        <v>97</v>
      </c>
      <c r="B1303">
        <v>2011</v>
      </c>
      <c r="C1303" t="s">
        <v>81</v>
      </c>
      <c r="D1303" t="s">
        <v>107</v>
      </c>
      <c r="E1303" t="s">
        <v>2905</v>
      </c>
      <c r="F1303">
        <v>30</v>
      </c>
    </row>
    <row r="1304" spans="1:6" x14ac:dyDescent="0.25">
      <c r="A1304" t="s">
        <v>97</v>
      </c>
      <c r="B1304">
        <v>2011</v>
      </c>
      <c r="C1304" t="s">
        <v>81</v>
      </c>
      <c r="D1304" t="s">
        <v>39</v>
      </c>
      <c r="E1304" t="s">
        <v>2906</v>
      </c>
      <c r="F1304">
        <v>62</v>
      </c>
    </row>
    <row r="1305" spans="1:6" x14ac:dyDescent="0.25">
      <c r="A1305" t="s">
        <v>97</v>
      </c>
      <c r="B1305">
        <v>2011</v>
      </c>
      <c r="C1305" t="s">
        <v>81</v>
      </c>
      <c r="D1305" t="s">
        <v>103</v>
      </c>
      <c r="E1305" t="s">
        <v>2907</v>
      </c>
      <c r="F1305">
        <v>252</v>
      </c>
    </row>
    <row r="1306" spans="1:6" x14ac:dyDescent="0.25">
      <c r="A1306" t="s">
        <v>97</v>
      </c>
      <c r="B1306">
        <v>2012</v>
      </c>
      <c r="C1306" t="s">
        <v>82</v>
      </c>
      <c r="D1306" t="s">
        <v>38</v>
      </c>
      <c r="E1306" t="s">
        <v>2908</v>
      </c>
      <c r="F1306">
        <v>35</v>
      </c>
    </row>
    <row r="1307" spans="1:6" x14ac:dyDescent="0.25">
      <c r="A1307" t="s">
        <v>97</v>
      </c>
      <c r="B1307">
        <v>2012</v>
      </c>
      <c r="C1307" t="s">
        <v>82</v>
      </c>
      <c r="D1307" t="s">
        <v>40</v>
      </c>
      <c r="E1307" t="s">
        <v>2909</v>
      </c>
      <c r="F1307">
        <v>5</v>
      </c>
    </row>
    <row r="1308" spans="1:6" x14ac:dyDescent="0.25">
      <c r="A1308" t="s">
        <v>97</v>
      </c>
      <c r="B1308">
        <v>2012</v>
      </c>
      <c r="C1308" t="s">
        <v>82</v>
      </c>
      <c r="D1308" t="s">
        <v>102</v>
      </c>
      <c r="E1308" t="s">
        <v>2910</v>
      </c>
      <c r="F1308">
        <v>86</v>
      </c>
    </row>
    <row r="1309" spans="1:6" x14ac:dyDescent="0.25">
      <c r="A1309" t="s">
        <v>97</v>
      </c>
      <c r="B1309">
        <v>2012</v>
      </c>
      <c r="C1309" t="s">
        <v>82</v>
      </c>
      <c r="D1309" t="s">
        <v>107</v>
      </c>
      <c r="E1309" t="s">
        <v>2911</v>
      </c>
      <c r="F1309">
        <v>60</v>
      </c>
    </row>
    <row r="1310" spans="1:6" x14ac:dyDescent="0.25">
      <c r="A1310" t="s">
        <v>97</v>
      </c>
      <c r="B1310">
        <v>2012</v>
      </c>
      <c r="C1310" t="s">
        <v>82</v>
      </c>
      <c r="D1310" t="s">
        <v>39</v>
      </c>
      <c r="E1310" t="s">
        <v>2912</v>
      </c>
      <c r="F1310">
        <v>119</v>
      </c>
    </row>
    <row r="1311" spans="1:6" x14ac:dyDescent="0.25">
      <c r="A1311" t="s">
        <v>97</v>
      </c>
      <c r="B1311">
        <v>2012</v>
      </c>
      <c r="C1311" t="s">
        <v>82</v>
      </c>
      <c r="D1311" t="s">
        <v>103</v>
      </c>
      <c r="E1311" t="s">
        <v>2913</v>
      </c>
      <c r="F1311">
        <v>644</v>
      </c>
    </row>
    <row r="1312" spans="1:6" x14ac:dyDescent="0.25">
      <c r="A1312" t="s">
        <v>97</v>
      </c>
      <c r="B1312">
        <v>2012</v>
      </c>
      <c r="C1312" t="s">
        <v>81</v>
      </c>
      <c r="D1312" t="s">
        <v>38</v>
      </c>
      <c r="E1312" t="s">
        <v>2914</v>
      </c>
      <c r="F1312">
        <v>18</v>
      </c>
    </row>
    <row r="1313" spans="1:6" x14ac:dyDescent="0.25">
      <c r="A1313" t="s">
        <v>97</v>
      </c>
      <c r="B1313">
        <v>2012</v>
      </c>
      <c r="C1313" t="s">
        <v>81</v>
      </c>
      <c r="D1313" t="s">
        <v>40</v>
      </c>
      <c r="E1313" t="s">
        <v>2915</v>
      </c>
      <c r="F1313">
        <v>11</v>
      </c>
    </row>
    <row r="1314" spans="1:6" x14ac:dyDescent="0.25">
      <c r="A1314" t="s">
        <v>97</v>
      </c>
      <c r="B1314">
        <v>2012</v>
      </c>
      <c r="C1314" t="s">
        <v>81</v>
      </c>
      <c r="D1314" t="s">
        <v>102</v>
      </c>
      <c r="E1314" t="s">
        <v>2916</v>
      </c>
      <c r="F1314">
        <v>28</v>
      </c>
    </row>
    <row r="1315" spans="1:6" x14ac:dyDescent="0.25">
      <c r="A1315" t="s">
        <v>97</v>
      </c>
      <c r="B1315">
        <v>2012</v>
      </c>
      <c r="C1315" t="s">
        <v>81</v>
      </c>
      <c r="D1315" t="s">
        <v>107</v>
      </c>
      <c r="E1315" t="s">
        <v>2917</v>
      </c>
      <c r="F1315">
        <v>43</v>
      </c>
    </row>
    <row r="1316" spans="1:6" x14ac:dyDescent="0.25">
      <c r="A1316" t="s">
        <v>97</v>
      </c>
      <c r="B1316">
        <v>2012</v>
      </c>
      <c r="C1316" t="s">
        <v>81</v>
      </c>
      <c r="D1316" t="s">
        <v>39</v>
      </c>
      <c r="E1316" t="s">
        <v>2918</v>
      </c>
      <c r="F1316">
        <v>50</v>
      </c>
    </row>
    <row r="1317" spans="1:6" x14ac:dyDescent="0.25">
      <c r="A1317" t="s">
        <v>97</v>
      </c>
      <c r="B1317">
        <v>2012</v>
      </c>
      <c r="C1317" t="s">
        <v>81</v>
      </c>
      <c r="D1317" t="s">
        <v>103</v>
      </c>
      <c r="E1317" t="s">
        <v>2919</v>
      </c>
      <c r="F1317">
        <v>235</v>
      </c>
    </row>
    <row r="1318" spans="1:6" x14ac:dyDescent="0.25">
      <c r="A1318" t="s">
        <v>97</v>
      </c>
      <c r="B1318">
        <v>2013</v>
      </c>
      <c r="C1318" t="s">
        <v>82</v>
      </c>
      <c r="D1318" t="s">
        <v>38</v>
      </c>
      <c r="E1318" t="s">
        <v>2920</v>
      </c>
      <c r="F1318">
        <v>47</v>
      </c>
    </row>
    <row r="1319" spans="1:6" x14ac:dyDescent="0.25">
      <c r="A1319" t="s">
        <v>97</v>
      </c>
      <c r="B1319">
        <v>2013</v>
      </c>
      <c r="C1319" t="s">
        <v>82</v>
      </c>
      <c r="D1319" t="s">
        <v>40</v>
      </c>
      <c r="E1319" t="s">
        <v>2921</v>
      </c>
      <c r="F1319">
        <v>15</v>
      </c>
    </row>
    <row r="1320" spans="1:6" x14ac:dyDescent="0.25">
      <c r="A1320" t="s">
        <v>97</v>
      </c>
      <c r="B1320">
        <v>2013</v>
      </c>
      <c r="C1320" t="s">
        <v>82</v>
      </c>
      <c r="D1320" t="s">
        <v>102</v>
      </c>
      <c r="E1320" t="s">
        <v>2922</v>
      </c>
      <c r="F1320">
        <v>89</v>
      </c>
    </row>
    <row r="1321" spans="1:6" x14ac:dyDescent="0.25">
      <c r="A1321" t="s">
        <v>97</v>
      </c>
      <c r="B1321">
        <v>2013</v>
      </c>
      <c r="C1321" t="s">
        <v>82</v>
      </c>
      <c r="D1321" t="s">
        <v>107</v>
      </c>
      <c r="E1321" t="s">
        <v>2923</v>
      </c>
      <c r="F1321">
        <v>85</v>
      </c>
    </row>
    <row r="1322" spans="1:6" x14ac:dyDescent="0.25">
      <c r="A1322" t="s">
        <v>97</v>
      </c>
      <c r="B1322">
        <v>2013</v>
      </c>
      <c r="C1322" t="s">
        <v>82</v>
      </c>
      <c r="D1322" t="s">
        <v>39</v>
      </c>
      <c r="E1322" t="s">
        <v>2924</v>
      </c>
      <c r="F1322">
        <v>87</v>
      </c>
    </row>
    <row r="1323" spans="1:6" x14ac:dyDescent="0.25">
      <c r="A1323" t="s">
        <v>97</v>
      </c>
      <c r="B1323">
        <v>2013</v>
      </c>
      <c r="C1323" t="s">
        <v>82</v>
      </c>
      <c r="D1323" t="s">
        <v>103</v>
      </c>
      <c r="E1323" t="s">
        <v>2925</v>
      </c>
      <c r="F1323">
        <v>610</v>
      </c>
    </row>
    <row r="1324" spans="1:6" x14ac:dyDescent="0.25">
      <c r="A1324" t="s">
        <v>97</v>
      </c>
      <c r="B1324">
        <v>2013</v>
      </c>
      <c r="C1324" t="s">
        <v>81</v>
      </c>
      <c r="D1324" t="s">
        <v>38</v>
      </c>
      <c r="E1324" t="s">
        <v>2926</v>
      </c>
      <c r="F1324">
        <v>27</v>
      </c>
    </row>
    <row r="1325" spans="1:6" x14ac:dyDescent="0.25">
      <c r="A1325" t="s">
        <v>97</v>
      </c>
      <c r="B1325">
        <v>2013</v>
      </c>
      <c r="C1325" t="s">
        <v>81</v>
      </c>
      <c r="D1325" t="s">
        <v>40</v>
      </c>
      <c r="E1325" t="s">
        <v>2927</v>
      </c>
      <c r="F1325">
        <v>16</v>
      </c>
    </row>
    <row r="1326" spans="1:6" x14ac:dyDescent="0.25">
      <c r="A1326" t="s">
        <v>97</v>
      </c>
      <c r="B1326">
        <v>2013</v>
      </c>
      <c r="C1326" t="s">
        <v>81</v>
      </c>
      <c r="D1326" t="s">
        <v>102</v>
      </c>
      <c r="E1326" t="s">
        <v>2928</v>
      </c>
      <c r="F1326">
        <v>27</v>
      </c>
    </row>
    <row r="1327" spans="1:6" x14ac:dyDescent="0.25">
      <c r="A1327" t="s">
        <v>97</v>
      </c>
      <c r="B1327">
        <v>2013</v>
      </c>
      <c r="C1327" t="s">
        <v>81</v>
      </c>
      <c r="D1327" t="s">
        <v>107</v>
      </c>
      <c r="E1327" t="s">
        <v>2929</v>
      </c>
      <c r="F1327">
        <v>59</v>
      </c>
    </row>
    <row r="1328" spans="1:6" x14ac:dyDescent="0.25">
      <c r="A1328" t="s">
        <v>97</v>
      </c>
      <c r="B1328">
        <v>2013</v>
      </c>
      <c r="C1328" t="s">
        <v>81</v>
      </c>
      <c r="D1328" t="s">
        <v>39</v>
      </c>
      <c r="E1328" t="s">
        <v>2930</v>
      </c>
      <c r="F1328">
        <v>58</v>
      </c>
    </row>
    <row r="1329" spans="1:6" x14ac:dyDescent="0.25">
      <c r="A1329" t="s">
        <v>97</v>
      </c>
      <c r="B1329">
        <v>2013</v>
      </c>
      <c r="C1329" t="s">
        <v>81</v>
      </c>
      <c r="D1329" t="s">
        <v>103</v>
      </c>
      <c r="E1329" t="s">
        <v>2931</v>
      </c>
      <c r="F1329">
        <v>237</v>
      </c>
    </row>
    <row r="1330" spans="1:6" x14ac:dyDescent="0.25">
      <c r="A1330" t="s">
        <v>97</v>
      </c>
      <c r="B1330">
        <v>2014</v>
      </c>
      <c r="C1330" t="s">
        <v>82</v>
      </c>
      <c r="D1330" t="s">
        <v>38</v>
      </c>
      <c r="E1330" t="s">
        <v>2932</v>
      </c>
      <c r="F1330">
        <v>41</v>
      </c>
    </row>
    <row r="1331" spans="1:6" x14ac:dyDescent="0.25">
      <c r="A1331" t="s">
        <v>97</v>
      </c>
      <c r="B1331">
        <v>2014</v>
      </c>
      <c r="C1331" t="s">
        <v>82</v>
      </c>
      <c r="D1331" t="s">
        <v>40</v>
      </c>
      <c r="E1331" t="s">
        <v>2933</v>
      </c>
      <c r="F1331">
        <v>18</v>
      </c>
    </row>
    <row r="1332" spans="1:6" x14ac:dyDescent="0.25">
      <c r="A1332" t="s">
        <v>97</v>
      </c>
      <c r="B1332">
        <v>2014</v>
      </c>
      <c r="C1332" t="s">
        <v>82</v>
      </c>
      <c r="D1332" t="s">
        <v>102</v>
      </c>
      <c r="E1332" t="s">
        <v>2934</v>
      </c>
      <c r="F1332">
        <v>105</v>
      </c>
    </row>
    <row r="1333" spans="1:6" x14ac:dyDescent="0.25">
      <c r="A1333" t="s">
        <v>97</v>
      </c>
      <c r="B1333">
        <v>2014</v>
      </c>
      <c r="C1333" t="s">
        <v>82</v>
      </c>
      <c r="D1333" t="s">
        <v>107</v>
      </c>
      <c r="E1333" t="s">
        <v>2935</v>
      </c>
      <c r="F1333">
        <v>76</v>
      </c>
    </row>
    <row r="1334" spans="1:6" x14ac:dyDescent="0.25">
      <c r="A1334" t="s">
        <v>97</v>
      </c>
      <c r="B1334">
        <v>2014</v>
      </c>
      <c r="C1334" t="s">
        <v>82</v>
      </c>
      <c r="D1334" t="s">
        <v>39</v>
      </c>
      <c r="E1334" t="s">
        <v>2936</v>
      </c>
      <c r="F1334">
        <v>126</v>
      </c>
    </row>
    <row r="1335" spans="1:6" x14ac:dyDescent="0.25">
      <c r="A1335" t="s">
        <v>97</v>
      </c>
      <c r="B1335">
        <v>2014</v>
      </c>
      <c r="C1335" t="s">
        <v>82</v>
      </c>
      <c r="D1335" t="s">
        <v>103</v>
      </c>
      <c r="E1335" t="s">
        <v>2937</v>
      </c>
      <c r="F1335">
        <v>569</v>
      </c>
    </row>
    <row r="1336" spans="1:6" x14ac:dyDescent="0.25">
      <c r="A1336" t="s">
        <v>97</v>
      </c>
      <c r="B1336">
        <v>2014</v>
      </c>
      <c r="C1336" t="s">
        <v>81</v>
      </c>
      <c r="D1336" t="s">
        <v>38</v>
      </c>
      <c r="E1336" t="s">
        <v>2938</v>
      </c>
      <c r="F1336">
        <v>33</v>
      </c>
    </row>
    <row r="1337" spans="1:6" x14ac:dyDescent="0.25">
      <c r="A1337" t="s">
        <v>97</v>
      </c>
      <c r="B1337">
        <v>2014</v>
      </c>
      <c r="C1337" t="s">
        <v>81</v>
      </c>
      <c r="D1337" t="s">
        <v>40</v>
      </c>
      <c r="E1337" t="s">
        <v>2939</v>
      </c>
      <c r="F1337">
        <v>12</v>
      </c>
    </row>
    <row r="1338" spans="1:6" x14ac:dyDescent="0.25">
      <c r="A1338" t="s">
        <v>97</v>
      </c>
      <c r="B1338">
        <v>2014</v>
      </c>
      <c r="C1338" t="s">
        <v>81</v>
      </c>
      <c r="D1338" t="s">
        <v>102</v>
      </c>
      <c r="E1338" t="s">
        <v>2940</v>
      </c>
      <c r="F1338">
        <v>38</v>
      </c>
    </row>
    <row r="1339" spans="1:6" x14ac:dyDescent="0.25">
      <c r="A1339" t="s">
        <v>97</v>
      </c>
      <c r="B1339">
        <v>2014</v>
      </c>
      <c r="C1339" t="s">
        <v>81</v>
      </c>
      <c r="D1339" t="s">
        <v>107</v>
      </c>
      <c r="E1339" t="s">
        <v>2941</v>
      </c>
      <c r="F1339">
        <v>56</v>
      </c>
    </row>
    <row r="1340" spans="1:6" x14ac:dyDescent="0.25">
      <c r="A1340" t="s">
        <v>97</v>
      </c>
      <c r="B1340">
        <v>2014</v>
      </c>
      <c r="C1340" t="s">
        <v>81</v>
      </c>
      <c r="D1340" t="s">
        <v>39</v>
      </c>
      <c r="E1340" t="s">
        <v>2942</v>
      </c>
      <c r="F1340">
        <v>54</v>
      </c>
    </row>
    <row r="1341" spans="1:6" x14ac:dyDescent="0.25">
      <c r="A1341" t="s">
        <v>97</v>
      </c>
      <c r="B1341">
        <v>2014</v>
      </c>
      <c r="C1341" t="s">
        <v>81</v>
      </c>
      <c r="D1341" t="s">
        <v>103</v>
      </c>
      <c r="E1341" t="s">
        <v>2943</v>
      </c>
      <c r="F1341">
        <v>244</v>
      </c>
    </row>
    <row r="1342" spans="1:6" x14ac:dyDescent="0.25">
      <c r="A1342" t="s">
        <v>97</v>
      </c>
      <c r="B1342">
        <v>2015</v>
      </c>
      <c r="C1342" t="s">
        <v>82</v>
      </c>
      <c r="D1342" t="s">
        <v>38</v>
      </c>
      <c r="E1342" t="s">
        <v>2944</v>
      </c>
      <c r="F1342">
        <v>34</v>
      </c>
    </row>
    <row r="1343" spans="1:6" x14ac:dyDescent="0.25">
      <c r="A1343" t="s">
        <v>97</v>
      </c>
      <c r="B1343">
        <v>2015</v>
      </c>
      <c r="C1343" t="s">
        <v>82</v>
      </c>
      <c r="D1343" t="s">
        <v>40</v>
      </c>
      <c r="E1343" t="s">
        <v>2945</v>
      </c>
      <c r="F1343">
        <v>14</v>
      </c>
    </row>
    <row r="1344" spans="1:6" x14ac:dyDescent="0.25">
      <c r="A1344" t="s">
        <v>97</v>
      </c>
      <c r="B1344">
        <v>2015</v>
      </c>
      <c r="C1344" t="s">
        <v>82</v>
      </c>
      <c r="D1344" t="s">
        <v>102</v>
      </c>
      <c r="E1344" t="s">
        <v>2946</v>
      </c>
      <c r="F1344">
        <v>86</v>
      </c>
    </row>
    <row r="1345" spans="1:6" x14ac:dyDescent="0.25">
      <c r="A1345" t="s">
        <v>97</v>
      </c>
      <c r="B1345">
        <v>2015</v>
      </c>
      <c r="C1345" t="s">
        <v>82</v>
      </c>
      <c r="D1345" t="s">
        <v>107</v>
      </c>
      <c r="E1345" t="s">
        <v>2947</v>
      </c>
      <c r="F1345">
        <v>64</v>
      </c>
    </row>
    <row r="1346" spans="1:6" x14ac:dyDescent="0.25">
      <c r="A1346" t="s">
        <v>97</v>
      </c>
      <c r="B1346">
        <v>2015</v>
      </c>
      <c r="C1346" t="s">
        <v>82</v>
      </c>
      <c r="D1346" t="s">
        <v>39</v>
      </c>
      <c r="E1346" t="s">
        <v>2948</v>
      </c>
      <c r="F1346">
        <v>94</v>
      </c>
    </row>
    <row r="1347" spans="1:6" x14ac:dyDescent="0.25">
      <c r="A1347" t="s">
        <v>97</v>
      </c>
      <c r="B1347">
        <v>2015</v>
      </c>
      <c r="C1347" t="s">
        <v>82</v>
      </c>
      <c r="D1347" t="s">
        <v>103</v>
      </c>
      <c r="E1347" t="s">
        <v>2949</v>
      </c>
      <c r="F1347">
        <v>586</v>
      </c>
    </row>
    <row r="1348" spans="1:6" x14ac:dyDescent="0.25">
      <c r="A1348" t="s">
        <v>97</v>
      </c>
      <c r="B1348">
        <v>2015</v>
      </c>
      <c r="C1348" t="s">
        <v>81</v>
      </c>
      <c r="D1348" t="s">
        <v>38</v>
      </c>
      <c r="E1348" t="s">
        <v>2950</v>
      </c>
      <c r="F1348">
        <v>23</v>
      </c>
    </row>
    <row r="1349" spans="1:6" x14ac:dyDescent="0.25">
      <c r="A1349" t="s">
        <v>97</v>
      </c>
      <c r="B1349">
        <v>2015</v>
      </c>
      <c r="C1349" t="s">
        <v>81</v>
      </c>
      <c r="D1349" t="s">
        <v>40</v>
      </c>
      <c r="E1349" t="s">
        <v>2951</v>
      </c>
      <c r="F1349">
        <v>17</v>
      </c>
    </row>
    <row r="1350" spans="1:6" x14ac:dyDescent="0.25">
      <c r="A1350" t="s">
        <v>97</v>
      </c>
      <c r="B1350">
        <v>2015</v>
      </c>
      <c r="C1350" t="s">
        <v>81</v>
      </c>
      <c r="D1350" t="s">
        <v>102</v>
      </c>
      <c r="E1350" t="s">
        <v>2952</v>
      </c>
      <c r="F1350">
        <v>37</v>
      </c>
    </row>
    <row r="1351" spans="1:6" x14ac:dyDescent="0.25">
      <c r="A1351" t="s">
        <v>97</v>
      </c>
      <c r="B1351">
        <v>2015</v>
      </c>
      <c r="C1351" t="s">
        <v>81</v>
      </c>
      <c r="D1351" t="s">
        <v>107</v>
      </c>
      <c r="E1351" t="s">
        <v>2953</v>
      </c>
      <c r="F1351">
        <v>45</v>
      </c>
    </row>
    <row r="1352" spans="1:6" x14ac:dyDescent="0.25">
      <c r="A1352" t="s">
        <v>97</v>
      </c>
      <c r="B1352">
        <v>2015</v>
      </c>
      <c r="C1352" t="s">
        <v>81</v>
      </c>
      <c r="D1352" t="s">
        <v>39</v>
      </c>
      <c r="E1352" t="s">
        <v>2954</v>
      </c>
      <c r="F1352">
        <v>49</v>
      </c>
    </row>
    <row r="1353" spans="1:6" x14ac:dyDescent="0.25">
      <c r="A1353" t="s">
        <v>97</v>
      </c>
      <c r="B1353">
        <v>2015</v>
      </c>
      <c r="C1353" t="s">
        <v>81</v>
      </c>
      <c r="D1353" t="s">
        <v>103</v>
      </c>
      <c r="E1353" t="s">
        <v>2955</v>
      </c>
      <c r="F1353">
        <v>260</v>
      </c>
    </row>
    <row r="1354" spans="1:6" x14ac:dyDescent="0.25">
      <c r="A1354" t="s">
        <v>98</v>
      </c>
      <c r="B1354">
        <v>2010</v>
      </c>
      <c r="C1354" t="s">
        <v>82</v>
      </c>
      <c r="D1354" t="s">
        <v>38</v>
      </c>
      <c r="E1354" t="s">
        <v>2956</v>
      </c>
      <c r="F1354">
        <v>13</v>
      </c>
    </row>
    <row r="1355" spans="1:6" x14ac:dyDescent="0.25">
      <c r="A1355" t="s">
        <v>98</v>
      </c>
      <c r="B1355">
        <v>2010</v>
      </c>
      <c r="C1355" t="s">
        <v>82</v>
      </c>
      <c r="D1355" t="s">
        <v>102</v>
      </c>
      <c r="E1355" t="s">
        <v>2957</v>
      </c>
      <c r="F1355">
        <v>20</v>
      </c>
    </row>
    <row r="1356" spans="1:6" x14ac:dyDescent="0.25">
      <c r="A1356" t="s">
        <v>98</v>
      </c>
      <c r="B1356">
        <v>2010</v>
      </c>
      <c r="C1356" t="s">
        <v>82</v>
      </c>
      <c r="D1356" t="s">
        <v>107</v>
      </c>
      <c r="E1356" t="s">
        <v>2958</v>
      </c>
      <c r="F1356">
        <v>39</v>
      </c>
    </row>
    <row r="1357" spans="1:6" x14ac:dyDescent="0.25">
      <c r="A1357" t="s">
        <v>98</v>
      </c>
      <c r="B1357">
        <v>2010</v>
      </c>
      <c r="C1357" t="s">
        <v>82</v>
      </c>
      <c r="D1357" t="s">
        <v>39</v>
      </c>
      <c r="E1357" t="s">
        <v>2959</v>
      </c>
      <c r="F1357">
        <v>99</v>
      </c>
    </row>
    <row r="1358" spans="1:6" x14ac:dyDescent="0.25">
      <c r="A1358" t="s">
        <v>98</v>
      </c>
      <c r="B1358">
        <v>2010</v>
      </c>
      <c r="C1358" t="s">
        <v>82</v>
      </c>
      <c r="D1358" t="s">
        <v>103</v>
      </c>
      <c r="E1358" t="s">
        <v>2960</v>
      </c>
      <c r="F1358">
        <v>325</v>
      </c>
    </row>
    <row r="1359" spans="1:6" x14ac:dyDescent="0.25">
      <c r="A1359" t="s">
        <v>98</v>
      </c>
      <c r="B1359">
        <v>2010</v>
      </c>
      <c r="C1359" t="s">
        <v>81</v>
      </c>
      <c r="D1359" t="s">
        <v>38</v>
      </c>
      <c r="E1359" t="s">
        <v>2961</v>
      </c>
      <c r="F1359">
        <v>23</v>
      </c>
    </row>
    <row r="1360" spans="1:6" x14ac:dyDescent="0.25">
      <c r="A1360" t="s">
        <v>98</v>
      </c>
      <c r="B1360">
        <v>2010</v>
      </c>
      <c r="C1360" t="s">
        <v>81</v>
      </c>
      <c r="D1360" t="s">
        <v>40</v>
      </c>
      <c r="E1360" t="s">
        <v>2962</v>
      </c>
      <c r="F1360">
        <v>3</v>
      </c>
    </row>
    <row r="1361" spans="1:6" x14ac:dyDescent="0.25">
      <c r="A1361" t="s">
        <v>98</v>
      </c>
      <c r="B1361">
        <v>2010</v>
      </c>
      <c r="C1361" t="s">
        <v>81</v>
      </c>
      <c r="D1361" t="s">
        <v>102</v>
      </c>
      <c r="E1361" t="s">
        <v>2963</v>
      </c>
      <c r="F1361">
        <v>27</v>
      </c>
    </row>
    <row r="1362" spans="1:6" x14ac:dyDescent="0.25">
      <c r="A1362" t="s">
        <v>98</v>
      </c>
      <c r="B1362">
        <v>2010</v>
      </c>
      <c r="C1362" t="s">
        <v>81</v>
      </c>
      <c r="D1362" t="s">
        <v>107</v>
      </c>
      <c r="E1362" t="s">
        <v>2964</v>
      </c>
      <c r="F1362">
        <v>32</v>
      </c>
    </row>
    <row r="1363" spans="1:6" x14ac:dyDescent="0.25">
      <c r="A1363" t="s">
        <v>98</v>
      </c>
      <c r="B1363">
        <v>2010</v>
      </c>
      <c r="C1363" t="s">
        <v>81</v>
      </c>
      <c r="D1363" t="s">
        <v>39</v>
      </c>
      <c r="E1363" t="s">
        <v>2965</v>
      </c>
      <c r="F1363">
        <v>69</v>
      </c>
    </row>
    <row r="1364" spans="1:6" x14ac:dyDescent="0.25">
      <c r="A1364" t="s">
        <v>98</v>
      </c>
      <c r="B1364">
        <v>2010</v>
      </c>
      <c r="C1364" t="s">
        <v>81</v>
      </c>
      <c r="D1364" t="s">
        <v>103</v>
      </c>
      <c r="E1364" t="s">
        <v>2966</v>
      </c>
      <c r="F1364">
        <v>322</v>
      </c>
    </row>
    <row r="1365" spans="1:6" x14ac:dyDescent="0.25">
      <c r="A1365" t="s">
        <v>98</v>
      </c>
      <c r="B1365">
        <v>2011</v>
      </c>
      <c r="C1365" t="s">
        <v>82</v>
      </c>
      <c r="D1365" t="s">
        <v>38</v>
      </c>
      <c r="E1365" t="s">
        <v>2967</v>
      </c>
      <c r="F1365">
        <v>7</v>
      </c>
    </row>
    <row r="1366" spans="1:6" x14ac:dyDescent="0.25">
      <c r="A1366" t="s">
        <v>98</v>
      </c>
      <c r="B1366">
        <v>2011</v>
      </c>
      <c r="C1366" t="s">
        <v>82</v>
      </c>
      <c r="D1366" t="s">
        <v>102</v>
      </c>
      <c r="E1366" t="s">
        <v>2968</v>
      </c>
      <c r="F1366">
        <v>23</v>
      </c>
    </row>
    <row r="1367" spans="1:6" x14ac:dyDescent="0.25">
      <c r="A1367" t="s">
        <v>98</v>
      </c>
      <c r="B1367">
        <v>2011</v>
      </c>
      <c r="C1367" t="s">
        <v>82</v>
      </c>
      <c r="D1367" t="s">
        <v>107</v>
      </c>
      <c r="E1367" t="s">
        <v>2969</v>
      </c>
      <c r="F1367">
        <v>26</v>
      </c>
    </row>
    <row r="1368" spans="1:6" x14ac:dyDescent="0.25">
      <c r="A1368" t="s">
        <v>98</v>
      </c>
      <c r="B1368">
        <v>2011</v>
      </c>
      <c r="C1368" t="s">
        <v>82</v>
      </c>
      <c r="D1368" t="s">
        <v>39</v>
      </c>
      <c r="E1368" t="s">
        <v>2970</v>
      </c>
      <c r="F1368">
        <v>90</v>
      </c>
    </row>
    <row r="1369" spans="1:6" x14ac:dyDescent="0.25">
      <c r="A1369" t="s">
        <v>98</v>
      </c>
      <c r="B1369">
        <v>2011</v>
      </c>
      <c r="C1369" t="s">
        <v>82</v>
      </c>
      <c r="D1369" t="s">
        <v>103</v>
      </c>
      <c r="E1369" t="s">
        <v>2971</v>
      </c>
      <c r="F1369">
        <v>311</v>
      </c>
    </row>
    <row r="1370" spans="1:6" x14ac:dyDescent="0.25">
      <c r="A1370" t="s">
        <v>98</v>
      </c>
      <c r="B1370">
        <v>2011</v>
      </c>
      <c r="C1370" t="s">
        <v>81</v>
      </c>
      <c r="D1370" t="s">
        <v>38</v>
      </c>
      <c r="E1370" t="s">
        <v>2972</v>
      </c>
      <c r="F1370">
        <v>13</v>
      </c>
    </row>
    <row r="1371" spans="1:6" x14ac:dyDescent="0.25">
      <c r="A1371" t="s">
        <v>98</v>
      </c>
      <c r="B1371">
        <v>2011</v>
      </c>
      <c r="C1371" t="s">
        <v>81</v>
      </c>
      <c r="D1371" t="s">
        <v>40</v>
      </c>
      <c r="E1371" t="s">
        <v>2973</v>
      </c>
      <c r="F1371">
        <v>3</v>
      </c>
    </row>
    <row r="1372" spans="1:6" x14ac:dyDescent="0.25">
      <c r="A1372" t="s">
        <v>98</v>
      </c>
      <c r="B1372">
        <v>2011</v>
      </c>
      <c r="C1372" t="s">
        <v>81</v>
      </c>
      <c r="D1372" t="s">
        <v>102</v>
      </c>
      <c r="E1372" t="s">
        <v>2974</v>
      </c>
      <c r="F1372">
        <v>34</v>
      </c>
    </row>
    <row r="1373" spans="1:6" x14ac:dyDescent="0.25">
      <c r="A1373" t="s">
        <v>98</v>
      </c>
      <c r="B1373">
        <v>2011</v>
      </c>
      <c r="C1373" t="s">
        <v>81</v>
      </c>
      <c r="D1373" t="s">
        <v>107</v>
      </c>
      <c r="E1373" t="s">
        <v>2975</v>
      </c>
      <c r="F1373">
        <v>23</v>
      </c>
    </row>
    <row r="1374" spans="1:6" x14ac:dyDescent="0.25">
      <c r="A1374" t="s">
        <v>98</v>
      </c>
      <c r="B1374">
        <v>2011</v>
      </c>
      <c r="C1374" t="s">
        <v>81</v>
      </c>
      <c r="D1374" t="s">
        <v>39</v>
      </c>
      <c r="E1374" t="s">
        <v>2976</v>
      </c>
      <c r="F1374">
        <v>113</v>
      </c>
    </row>
    <row r="1375" spans="1:6" x14ac:dyDescent="0.25">
      <c r="A1375" t="s">
        <v>98</v>
      </c>
      <c r="B1375">
        <v>2011</v>
      </c>
      <c r="C1375" t="s">
        <v>81</v>
      </c>
      <c r="D1375" t="s">
        <v>103</v>
      </c>
      <c r="E1375" t="s">
        <v>2977</v>
      </c>
      <c r="F1375">
        <v>285</v>
      </c>
    </row>
    <row r="1376" spans="1:6" x14ac:dyDescent="0.25">
      <c r="A1376" t="s">
        <v>98</v>
      </c>
      <c r="B1376">
        <v>2012</v>
      </c>
      <c r="C1376" t="s">
        <v>82</v>
      </c>
      <c r="D1376" t="s">
        <v>38</v>
      </c>
      <c r="E1376" t="s">
        <v>2978</v>
      </c>
      <c r="F1376">
        <v>8</v>
      </c>
    </row>
    <row r="1377" spans="1:6" x14ac:dyDescent="0.25">
      <c r="A1377" t="s">
        <v>98</v>
      </c>
      <c r="B1377">
        <v>2012</v>
      </c>
      <c r="C1377" t="s">
        <v>82</v>
      </c>
      <c r="D1377" t="s">
        <v>40</v>
      </c>
      <c r="E1377" t="s">
        <v>2979</v>
      </c>
      <c r="F1377">
        <v>1</v>
      </c>
    </row>
    <row r="1378" spans="1:6" x14ac:dyDescent="0.25">
      <c r="A1378" t="s">
        <v>98</v>
      </c>
      <c r="B1378">
        <v>2012</v>
      </c>
      <c r="C1378" t="s">
        <v>82</v>
      </c>
      <c r="D1378" t="s">
        <v>102</v>
      </c>
      <c r="E1378" t="s">
        <v>2980</v>
      </c>
      <c r="F1378">
        <v>36</v>
      </c>
    </row>
    <row r="1379" spans="1:6" x14ac:dyDescent="0.25">
      <c r="A1379" t="s">
        <v>98</v>
      </c>
      <c r="B1379">
        <v>2012</v>
      </c>
      <c r="C1379" t="s">
        <v>82</v>
      </c>
      <c r="D1379" t="s">
        <v>107</v>
      </c>
      <c r="E1379" t="s">
        <v>2981</v>
      </c>
      <c r="F1379">
        <v>35</v>
      </c>
    </row>
    <row r="1380" spans="1:6" x14ac:dyDescent="0.25">
      <c r="A1380" t="s">
        <v>98</v>
      </c>
      <c r="B1380">
        <v>2012</v>
      </c>
      <c r="C1380" t="s">
        <v>82</v>
      </c>
      <c r="D1380" t="s">
        <v>39</v>
      </c>
      <c r="E1380" t="s">
        <v>2982</v>
      </c>
      <c r="F1380">
        <v>80</v>
      </c>
    </row>
    <row r="1381" spans="1:6" x14ac:dyDescent="0.25">
      <c r="A1381" t="s">
        <v>98</v>
      </c>
      <c r="B1381">
        <v>2012</v>
      </c>
      <c r="C1381" t="s">
        <v>82</v>
      </c>
      <c r="D1381" t="s">
        <v>103</v>
      </c>
      <c r="E1381" t="s">
        <v>2983</v>
      </c>
      <c r="F1381">
        <v>295</v>
      </c>
    </row>
    <row r="1382" spans="1:6" x14ac:dyDescent="0.25">
      <c r="A1382" t="s">
        <v>98</v>
      </c>
      <c r="B1382">
        <v>2012</v>
      </c>
      <c r="C1382" t="s">
        <v>81</v>
      </c>
      <c r="D1382" t="s">
        <v>38</v>
      </c>
      <c r="E1382" t="s">
        <v>2984</v>
      </c>
      <c r="F1382">
        <v>19</v>
      </c>
    </row>
    <row r="1383" spans="1:6" x14ac:dyDescent="0.25">
      <c r="A1383" t="s">
        <v>98</v>
      </c>
      <c r="B1383">
        <v>2012</v>
      </c>
      <c r="C1383" t="s">
        <v>81</v>
      </c>
      <c r="D1383" t="s">
        <v>40</v>
      </c>
      <c r="E1383" t="s">
        <v>2985</v>
      </c>
      <c r="F1383">
        <v>2</v>
      </c>
    </row>
    <row r="1384" spans="1:6" x14ac:dyDescent="0.25">
      <c r="A1384" t="s">
        <v>98</v>
      </c>
      <c r="B1384">
        <v>2012</v>
      </c>
      <c r="C1384" t="s">
        <v>81</v>
      </c>
      <c r="D1384" t="s">
        <v>102</v>
      </c>
      <c r="E1384" t="s">
        <v>2986</v>
      </c>
      <c r="F1384">
        <v>28</v>
      </c>
    </row>
    <row r="1385" spans="1:6" x14ac:dyDescent="0.25">
      <c r="A1385" t="s">
        <v>98</v>
      </c>
      <c r="B1385">
        <v>2012</v>
      </c>
      <c r="C1385" t="s">
        <v>81</v>
      </c>
      <c r="D1385" t="s">
        <v>107</v>
      </c>
      <c r="E1385" t="s">
        <v>2987</v>
      </c>
      <c r="F1385">
        <v>28</v>
      </c>
    </row>
    <row r="1386" spans="1:6" x14ac:dyDescent="0.25">
      <c r="A1386" t="s">
        <v>98</v>
      </c>
      <c r="B1386">
        <v>2012</v>
      </c>
      <c r="C1386" t="s">
        <v>81</v>
      </c>
      <c r="D1386" t="s">
        <v>39</v>
      </c>
      <c r="E1386" t="s">
        <v>2988</v>
      </c>
      <c r="F1386">
        <v>90</v>
      </c>
    </row>
    <row r="1387" spans="1:6" x14ac:dyDescent="0.25">
      <c r="A1387" t="s">
        <v>98</v>
      </c>
      <c r="B1387">
        <v>2012</v>
      </c>
      <c r="C1387" t="s">
        <v>81</v>
      </c>
      <c r="D1387" t="s">
        <v>103</v>
      </c>
      <c r="E1387" t="s">
        <v>2989</v>
      </c>
      <c r="F1387">
        <v>274</v>
      </c>
    </row>
    <row r="1388" spans="1:6" x14ac:dyDescent="0.25">
      <c r="A1388" t="s">
        <v>98</v>
      </c>
      <c r="B1388">
        <v>2013</v>
      </c>
      <c r="C1388" t="s">
        <v>82</v>
      </c>
      <c r="D1388" t="s">
        <v>38</v>
      </c>
      <c r="E1388" t="s">
        <v>2990</v>
      </c>
      <c r="F1388">
        <v>28</v>
      </c>
    </row>
    <row r="1389" spans="1:6" x14ac:dyDescent="0.25">
      <c r="A1389" t="s">
        <v>98</v>
      </c>
      <c r="B1389">
        <v>2013</v>
      </c>
      <c r="C1389" t="s">
        <v>82</v>
      </c>
      <c r="D1389" t="s">
        <v>40</v>
      </c>
      <c r="E1389" t="s">
        <v>2991</v>
      </c>
      <c r="F1389">
        <v>1</v>
      </c>
    </row>
    <row r="1390" spans="1:6" x14ac:dyDescent="0.25">
      <c r="A1390" t="s">
        <v>98</v>
      </c>
      <c r="B1390">
        <v>2013</v>
      </c>
      <c r="C1390" t="s">
        <v>82</v>
      </c>
      <c r="D1390" t="s">
        <v>102</v>
      </c>
      <c r="E1390" t="s">
        <v>2992</v>
      </c>
      <c r="F1390">
        <v>35</v>
      </c>
    </row>
    <row r="1391" spans="1:6" x14ac:dyDescent="0.25">
      <c r="A1391" t="s">
        <v>98</v>
      </c>
      <c r="B1391">
        <v>2013</v>
      </c>
      <c r="C1391" t="s">
        <v>82</v>
      </c>
      <c r="D1391" t="s">
        <v>107</v>
      </c>
      <c r="E1391" t="s">
        <v>2993</v>
      </c>
      <c r="F1391">
        <v>56</v>
      </c>
    </row>
    <row r="1392" spans="1:6" x14ac:dyDescent="0.25">
      <c r="A1392" t="s">
        <v>98</v>
      </c>
      <c r="B1392">
        <v>2013</v>
      </c>
      <c r="C1392" t="s">
        <v>82</v>
      </c>
      <c r="D1392" t="s">
        <v>39</v>
      </c>
      <c r="E1392" t="s">
        <v>2994</v>
      </c>
      <c r="F1392">
        <v>65</v>
      </c>
    </row>
    <row r="1393" spans="1:6" x14ac:dyDescent="0.25">
      <c r="A1393" t="s">
        <v>98</v>
      </c>
      <c r="B1393">
        <v>2013</v>
      </c>
      <c r="C1393" t="s">
        <v>82</v>
      </c>
      <c r="D1393" t="s">
        <v>103</v>
      </c>
      <c r="E1393" t="s">
        <v>2995</v>
      </c>
      <c r="F1393">
        <v>280</v>
      </c>
    </row>
    <row r="1394" spans="1:6" x14ac:dyDescent="0.25">
      <c r="A1394" t="s">
        <v>98</v>
      </c>
      <c r="B1394">
        <v>2013</v>
      </c>
      <c r="C1394" t="s">
        <v>81</v>
      </c>
      <c r="D1394" t="s">
        <v>38</v>
      </c>
      <c r="E1394" t="s">
        <v>2996</v>
      </c>
      <c r="F1394">
        <v>25</v>
      </c>
    </row>
    <row r="1395" spans="1:6" x14ac:dyDescent="0.25">
      <c r="A1395" t="s">
        <v>98</v>
      </c>
      <c r="B1395">
        <v>2013</v>
      </c>
      <c r="C1395" t="s">
        <v>81</v>
      </c>
      <c r="D1395" t="s">
        <v>40</v>
      </c>
      <c r="E1395" t="s">
        <v>2997</v>
      </c>
      <c r="F1395">
        <v>3</v>
      </c>
    </row>
    <row r="1396" spans="1:6" x14ac:dyDescent="0.25">
      <c r="A1396" t="s">
        <v>98</v>
      </c>
      <c r="B1396">
        <v>2013</v>
      </c>
      <c r="C1396" t="s">
        <v>81</v>
      </c>
      <c r="D1396" t="s">
        <v>102</v>
      </c>
      <c r="E1396" t="s">
        <v>2998</v>
      </c>
      <c r="F1396">
        <v>38</v>
      </c>
    </row>
    <row r="1397" spans="1:6" x14ac:dyDescent="0.25">
      <c r="A1397" t="s">
        <v>98</v>
      </c>
      <c r="B1397">
        <v>2013</v>
      </c>
      <c r="C1397" t="s">
        <v>81</v>
      </c>
      <c r="D1397" t="s">
        <v>107</v>
      </c>
      <c r="E1397" t="s">
        <v>2999</v>
      </c>
      <c r="F1397">
        <v>48</v>
      </c>
    </row>
    <row r="1398" spans="1:6" x14ac:dyDescent="0.25">
      <c r="A1398" t="s">
        <v>98</v>
      </c>
      <c r="B1398">
        <v>2013</v>
      </c>
      <c r="C1398" t="s">
        <v>81</v>
      </c>
      <c r="D1398" t="s">
        <v>39</v>
      </c>
      <c r="E1398" t="s">
        <v>3000</v>
      </c>
      <c r="F1398">
        <v>95</v>
      </c>
    </row>
    <row r="1399" spans="1:6" x14ac:dyDescent="0.25">
      <c r="A1399" t="s">
        <v>98</v>
      </c>
      <c r="B1399">
        <v>2013</v>
      </c>
      <c r="C1399" t="s">
        <v>81</v>
      </c>
      <c r="D1399" t="s">
        <v>103</v>
      </c>
      <c r="E1399" t="s">
        <v>3001</v>
      </c>
      <c r="F1399">
        <v>252</v>
      </c>
    </row>
    <row r="1400" spans="1:6" x14ac:dyDescent="0.25">
      <c r="A1400" t="s">
        <v>98</v>
      </c>
      <c r="B1400">
        <v>2014</v>
      </c>
      <c r="C1400" t="s">
        <v>82</v>
      </c>
      <c r="D1400" t="s">
        <v>38</v>
      </c>
      <c r="E1400" t="s">
        <v>3002</v>
      </c>
      <c r="F1400">
        <v>25</v>
      </c>
    </row>
    <row r="1401" spans="1:6" x14ac:dyDescent="0.25">
      <c r="A1401" t="s">
        <v>98</v>
      </c>
      <c r="B1401">
        <v>2014</v>
      </c>
      <c r="C1401" t="s">
        <v>82</v>
      </c>
      <c r="D1401" t="s">
        <v>40</v>
      </c>
      <c r="E1401" t="s">
        <v>3003</v>
      </c>
      <c r="F1401">
        <v>6</v>
      </c>
    </row>
    <row r="1402" spans="1:6" x14ac:dyDescent="0.25">
      <c r="A1402" t="s">
        <v>98</v>
      </c>
      <c r="B1402">
        <v>2014</v>
      </c>
      <c r="C1402" t="s">
        <v>82</v>
      </c>
      <c r="D1402" t="s">
        <v>102</v>
      </c>
      <c r="E1402" t="s">
        <v>3004</v>
      </c>
      <c r="F1402">
        <v>40</v>
      </c>
    </row>
    <row r="1403" spans="1:6" x14ac:dyDescent="0.25">
      <c r="A1403" t="s">
        <v>98</v>
      </c>
      <c r="B1403">
        <v>2014</v>
      </c>
      <c r="C1403" t="s">
        <v>82</v>
      </c>
      <c r="D1403" t="s">
        <v>107</v>
      </c>
      <c r="E1403" t="s">
        <v>3005</v>
      </c>
      <c r="F1403">
        <v>39</v>
      </c>
    </row>
    <row r="1404" spans="1:6" x14ac:dyDescent="0.25">
      <c r="A1404" t="s">
        <v>98</v>
      </c>
      <c r="B1404">
        <v>2014</v>
      </c>
      <c r="C1404" t="s">
        <v>82</v>
      </c>
      <c r="D1404" t="s">
        <v>39</v>
      </c>
      <c r="E1404" t="s">
        <v>3006</v>
      </c>
      <c r="F1404">
        <v>73</v>
      </c>
    </row>
    <row r="1405" spans="1:6" x14ac:dyDescent="0.25">
      <c r="A1405" t="s">
        <v>98</v>
      </c>
      <c r="B1405">
        <v>2014</v>
      </c>
      <c r="C1405" t="s">
        <v>82</v>
      </c>
      <c r="D1405" t="s">
        <v>103</v>
      </c>
      <c r="E1405" t="s">
        <v>3007</v>
      </c>
      <c r="F1405">
        <v>291</v>
      </c>
    </row>
    <row r="1406" spans="1:6" x14ac:dyDescent="0.25">
      <c r="A1406" t="s">
        <v>98</v>
      </c>
      <c r="B1406">
        <v>2014</v>
      </c>
      <c r="C1406" t="s">
        <v>81</v>
      </c>
      <c r="D1406" t="s">
        <v>38</v>
      </c>
      <c r="E1406" t="s">
        <v>3008</v>
      </c>
      <c r="F1406">
        <v>25</v>
      </c>
    </row>
    <row r="1407" spans="1:6" x14ac:dyDescent="0.25">
      <c r="A1407" t="s">
        <v>98</v>
      </c>
      <c r="B1407">
        <v>2014</v>
      </c>
      <c r="C1407" t="s">
        <v>81</v>
      </c>
      <c r="D1407" t="s">
        <v>40</v>
      </c>
      <c r="E1407" t="s">
        <v>3009</v>
      </c>
      <c r="F1407">
        <v>11</v>
      </c>
    </row>
    <row r="1408" spans="1:6" x14ac:dyDescent="0.25">
      <c r="A1408" t="s">
        <v>98</v>
      </c>
      <c r="B1408">
        <v>2014</v>
      </c>
      <c r="C1408" t="s">
        <v>81</v>
      </c>
      <c r="D1408" t="s">
        <v>102</v>
      </c>
      <c r="E1408" t="s">
        <v>3010</v>
      </c>
      <c r="F1408">
        <v>37</v>
      </c>
    </row>
    <row r="1409" spans="1:6" x14ac:dyDescent="0.25">
      <c r="A1409" t="s">
        <v>98</v>
      </c>
      <c r="B1409">
        <v>2014</v>
      </c>
      <c r="C1409" t="s">
        <v>81</v>
      </c>
      <c r="D1409" t="s">
        <v>107</v>
      </c>
      <c r="E1409" t="s">
        <v>3011</v>
      </c>
      <c r="F1409">
        <v>43</v>
      </c>
    </row>
    <row r="1410" spans="1:6" x14ac:dyDescent="0.25">
      <c r="A1410" t="s">
        <v>98</v>
      </c>
      <c r="B1410">
        <v>2014</v>
      </c>
      <c r="C1410" t="s">
        <v>81</v>
      </c>
      <c r="D1410" t="s">
        <v>39</v>
      </c>
      <c r="E1410" t="s">
        <v>3012</v>
      </c>
      <c r="F1410">
        <v>84</v>
      </c>
    </row>
    <row r="1411" spans="1:6" x14ac:dyDescent="0.25">
      <c r="A1411" t="s">
        <v>98</v>
      </c>
      <c r="B1411">
        <v>2014</v>
      </c>
      <c r="C1411" t="s">
        <v>81</v>
      </c>
      <c r="D1411" t="s">
        <v>103</v>
      </c>
      <c r="E1411" t="s">
        <v>3013</v>
      </c>
      <c r="F1411">
        <v>251</v>
      </c>
    </row>
    <row r="1412" spans="1:6" x14ac:dyDescent="0.25">
      <c r="A1412" t="s">
        <v>98</v>
      </c>
      <c r="B1412">
        <v>2015</v>
      </c>
      <c r="C1412" t="s">
        <v>82</v>
      </c>
      <c r="D1412" t="s">
        <v>38</v>
      </c>
      <c r="E1412" t="s">
        <v>3014</v>
      </c>
      <c r="F1412">
        <v>29</v>
      </c>
    </row>
    <row r="1413" spans="1:6" x14ac:dyDescent="0.25">
      <c r="A1413" t="s">
        <v>98</v>
      </c>
      <c r="B1413">
        <v>2015</v>
      </c>
      <c r="C1413" t="s">
        <v>82</v>
      </c>
      <c r="D1413" t="s">
        <v>40</v>
      </c>
      <c r="E1413" t="s">
        <v>3015</v>
      </c>
      <c r="F1413">
        <v>1</v>
      </c>
    </row>
    <row r="1414" spans="1:6" x14ac:dyDescent="0.25">
      <c r="A1414" t="s">
        <v>98</v>
      </c>
      <c r="B1414">
        <v>2015</v>
      </c>
      <c r="C1414" t="s">
        <v>82</v>
      </c>
      <c r="D1414" t="s">
        <v>102</v>
      </c>
      <c r="E1414" t="s">
        <v>3016</v>
      </c>
      <c r="F1414">
        <v>42</v>
      </c>
    </row>
    <row r="1415" spans="1:6" x14ac:dyDescent="0.25">
      <c r="A1415" t="s">
        <v>98</v>
      </c>
      <c r="B1415">
        <v>2015</v>
      </c>
      <c r="C1415" t="s">
        <v>82</v>
      </c>
      <c r="D1415" t="s">
        <v>107</v>
      </c>
      <c r="E1415" t="s">
        <v>3017</v>
      </c>
      <c r="F1415">
        <v>42</v>
      </c>
    </row>
    <row r="1416" spans="1:6" x14ac:dyDescent="0.25">
      <c r="A1416" t="s">
        <v>98</v>
      </c>
      <c r="B1416">
        <v>2015</v>
      </c>
      <c r="C1416" t="s">
        <v>82</v>
      </c>
      <c r="D1416" t="s">
        <v>39</v>
      </c>
      <c r="E1416" t="s">
        <v>3018</v>
      </c>
      <c r="F1416">
        <v>72</v>
      </c>
    </row>
    <row r="1417" spans="1:6" x14ac:dyDescent="0.25">
      <c r="A1417" t="s">
        <v>98</v>
      </c>
      <c r="B1417">
        <v>2015</v>
      </c>
      <c r="C1417" t="s">
        <v>82</v>
      </c>
      <c r="D1417" t="s">
        <v>103</v>
      </c>
      <c r="E1417" t="s">
        <v>3019</v>
      </c>
      <c r="F1417">
        <v>287</v>
      </c>
    </row>
    <row r="1418" spans="1:6" x14ac:dyDescent="0.25">
      <c r="A1418" t="s">
        <v>98</v>
      </c>
      <c r="B1418">
        <v>2015</v>
      </c>
      <c r="C1418" t="s">
        <v>81</v>
      </c>
      <c r="D1418" t="s">
        <v>38</v>
      </c>
      <c r="E1418" t="s">
        <v>3020</v>
      </c>
      <c r="F1418">
        <v>33</v>
      </c>
    </row>
    <row r="1419" spans="1:6" x14ac:dyDescent="0.25">
      <c r="A1419" t="s">
        <v>98</v>
      </c>
      <c r="B1419">
        <v>2015</v>
      </c>
      <c r="C1419" t="s">
        <v>81</v>
      </c>
      <c r="D1419" t="s">
        <v>40</v>
      </c>
      <c r="E1419" t="s">
        <v>3021</v>
      </c>
      <c r="F1419">
        <v>2</v>
      </c>
    </row>
    <row r="1420" spans="1:6" x14ac:dyDescent="0.25">
      <c r="A1420" t="s">
        <v>98</v>
      </c>
      <c r="B1420">
        <v>2015</v>
      </c>
      <c r="C1420" t="s">
        <v>81</v>
      </c>
      <c r="D1420" t="s">
        <v>102</v>
      </c>
      <c r="E1420" t="s">
        <v>3022</v>
      </c>
      <c r="F1420">
        <v>30</v>
      </c>
    </row>
    <row r="1421" spans="1:6" x14ac:dyDescent="0.25">
      <c r="A1421" t="s">
        <v>98</v>
      </c>
      <c r="B1421">
        <v>2015</v>
      </c>
      <c r="C1421" t="s">
        <v>81</v>
      </c>
      <c r="D1421" t="s">
        <v>107</v>
      </c>
      <c r="E1421" t="s">
        <v>3023</v>
      </c>
      <c r="F1421">
        <v>33</v>
      </c>
    </row>
    <row r="1422" spans="1:6" x14ac:dyDescent="0.25">
      <c r="A1422" t="s">
        <v>98</v>
      </c>
      <c r="B1422">
        <v>2015</v>
      </c>
      <c r="C1422" t="s">
        <v>81</v>
      </c>
      <c r="D1422" t="s">
        <v>39</v>
      </c>
      <c r="E1422" t="s">
        <v>3024</v>
      </c>
      <c r="F1422">
        <v>84</v>
      </c>
    </row>
    <row r="1423" spans="1:6" x14ac:dyDescent="0.25">
      <c r="A1423" t="s">
        <v>98</v>
      </c>
      <c r="B1423">
        <v>2015</v>
      </c>
      <c r="C1423" t="s">
        <v>81</v>
      </c>
      <c r="D1423" t="s">
        <v>103</v>
      </c>
      <c r="E1423" t="s">
        <v>3025</v>
      </c>
      <c r="F1423">
        <v>279</v>
      </c>
    </row>
    <row r="1424" spans="1:6" x14ac:dyDescent="0.25">
      <c r="A1424" t="s">
        <v>99</v>
      </c>
      <c r="B1424">
        <v>2010</v>
      </c>
      <c r="C1424" t="s">
        <v>82</v>
      </c>
      <c r="D1424" t="s">
        <v>38</v>
      </c>
      <c r="E1424" t="s">
        <v>3026</v>
      </c>
      <c r="F1424">
        <v>14</v>
      </c>
    </row>
    <row r="1425" spans="1:6" x14ac:dyDescent="0.25">
      <c r="A1425" t="s">
        <v>99</v>
      </c>
      <c r="B1425">
        <v>2010</v>
      </c>
      <c r="C1425" t="s">
        <v>82</v>
      </c>
      <c r="D1425" t="s">
        <v>40</v>
      </c>
      <c r="E1425" t="s">
        <v>3027</v>
      </c>
      <c r="F1425">
        <v>5</v>
      </c>
    </row>
    <row r="1426" spans="1:6" x14ac:dyDescent="0.25">
      <c r="A1426" t="s">
        <v>99</v>
      </c>
      <c r="B1426">
        <v>2010</v>
      </c>
      <c r="C1426" t="s">
        <v>82</v>
      </c>
      <c r="D1426" t="s">
        <v>102</v>
      </c>
      <c r="E1426" t="s">
        <v>3028</v>
      </c>
      <c r="F1426">
        <v>29</v>
      </c>
    </row>
    <row r="1427" spans="1:6" x14ac:dyDescent="0.25">
      <c r="A1427" t="s">
        <v>99</v>
      </c>
      <c r="B1427">
        <v>2010</v>
      </c>
      <c r="C1427" t="s">
        <v>82</v>
      </c>
      <c r="D1427" t="s">
        <v>107</v>
      </c>
      <c r="E1427" t="s">
        <v>3029</v>
      </c>
      <c r="F1427">
        <v>42</v>
      </c>
    </row>
    <row r="1428" spans="1:6" x14ac:dyDescent="0.25">
      <c r="A1428" t="s">
        <v>99</v>
      </c>
      <c r="B1428">
        <v>2010</v>
      </c>
      <c r="C1428" t="s">
        <v>82</v>
      </c>
      <c r="D1428" t="s">
        <v>39</v>
      </c>
      <c r="E1428" t="s">
        <v>3030</v>
      </c>
      <c r="F1428">
        <v>65</v>
      </c>
    </row>
    <row r="1429" spans="1:6" x14ac:dyDescent="0.25">
      <c r="A1429" t="s">
        <v>99</v>
      </c>
      <c r="B1429">
        <v>2010</v>
      </c>
      <c r="C1429" t="s">
        <v>82</v>
      </c>
      <c r="D1429" t="s">
        <v>103</v>
      </c>
      <c r="E1429" t="s">
        <v>3031</v>
      </c>
      <c r="F1429">
        <v>504</v>
      </c>
    </row>
    <row r="1430" spans="1:6" x14ac:dyDescent="0.25">
      <c r="A1430" t="s">
        <v>99</v>
      </c>
      <c r="B1430">
        <v>2010</v>
      </c>
      <c r="C1430" t="s">
        <v>81</v>
      </c>
      <c r="D1430" t="s">
        <v>38</v>
      </c>
      <c r="E1430" t="s">
        <v>3032</v>
      </c>
      <c r="F1430">
        <v>11</v>
      </c>
    </row>
    <row r="1431" spans="1:6" x14ac:dyDescent="0.25">
      <c r="A1431" t="s">
        <v>99</v>
      </c>
      <c r="B1431">
        <v>2010</v>
      </c>
      <c r="C1431" t="s">
        <v>81</v>
      </c>
      <c r="D1431" t="s">
        <v>40</v>
      </c>
      <c r="E1431" t="s">
        <v>3033</v>
      </c>
      <c r="F1431">
        <v>2</v>
      </c>
    </row>
    <row r="1432" spans="1:6" x14ac:dyDescent="0.25">
      <c r="A1432" t="s">
        <v>99</v>
      </c>
      <c r="B1432">
        <v>2010</v>
      </c>
      <c r="C1432" t="s">
        <v>81</v>
      </c>
      <c r="D1432" t="s">
        <v>102</v>
      </c>
      <c r="E1432" t="s">
        <v>3034</v>
      </c>
      <c r="F1432">
        <v>25</v>
      </c>
    </row>
    <row r="1433" spans="1:6" x14ac:dyDescent="0.25">
      <c r="A1433" t="s">
        <v>99</v>
      </c>
      <c r="B1433">
        <v>2010</v>
      </c>
      <c r="C1433" t="s">
        <v>81</v>
      </c>
      <c r="D1433" t="s">
        <v>107</v>
      </c>
      <c r="E1433" t="s">
        <v>3035</v>
      </c>
      <c r="F1433">
        <v>30</v>
      </c>
    </row>
    <row r="1434" spans="1:6" x14ac:dyDescent="0.25">
      <c r="A1434" t="s">
        <v>99</v>
      </c>
      <c r="B1434">
        <v>2010</v>
      </c>
      <c r="C1434" t="s">
        <v>81</v>
      </c>
      <c r="D1434" t="s">
        <v>39</v>
      </c>
      <c r="E1434" t="s">
        <v>3036</v>
      </c>
      <c r="F1434">
        <v>55</v>
      </c>
    </row>
    <row r="1435" spans="1:6" x14ac:dyDescent="0.25">
      <c r="A1435" t="s">
        <v>99</v>
      </c>
      <c r="B1435">
        <v>2010</v>
      </c>
      <c r="C1435" t="s">
        <v>81</v>
      </c>
      <c r="D1435" t="s">
        <v>103</v>
      </c>
      <c r="E1435" t="s">
        <v>3037</v>
      </c>
      <c r="F1435">
        <v>286</v>
      </c>
    </row>
    <row r="1436" spans="1:6" x14ac:dyDescent="0.25">
      <c r="A1436" t="s">
        <v>99</v>
      </c>
      <c r="B1436">
        <v>2011</v>
      </c>
      <c r="C1436" t="s">
        <v>82</v>
      </c>
      <c r="D1436" t="s">
        <v>38</v>
      </c>
      <c r="E1436" t="s">
        <v>3038</v>
      </c>
      <c r="F1436">
        <v>5</v>
      </c>
    </row>
    <row r="1437" spans="1:6" x14ac:dyDescent="0.25">
      <c r="A1437" t="s">
        <v>99</v>
      </c>
      <c r="B1437">
        <v>2011</v>
      </c>
      <c r="C1437" t="s">
        <v>82</v>
      </c>
      <c r="D1437" t="s">
        <v>40</v>
      </c>
      <c r="E1437" t="s">
        <v>3039</v>
      </c>
      <c r="F1437">
        <v>3</v>
      </c>
    </row>
    <row r="1438" spans="1:6" x14ac:dyDescent="0.25">
      <c r="A1438" t="s">
        <v>99</v>
      </c>
      <c r="B1438">
        <v>2011</v>
      </c>
      <c r="C1438" t="s">
        <v>82</v>
      </c>
      <c r="D1438" t="s">
        <v>102</v>
      </c>
      <c r="E1438" t="s">
        <v>3040</v>
      </c>
      <c r="F1438">
        <v>31</v>
      </c>
    </row>
    <row r="1439" spans="1:6" x14ac:dyDescent="0.25">
      <c r="A1439" t="s">
        <v>99</v>
      </c>
      <c r="B1439">
        <v>2011</v>
      </c>
      <c r="C1439" t="s">
        <v>82</v>
      </c>
      <c r="D1439" t="s">
        <v>107</v>
      </c>
      <c r="E1439" t="s">
        <v>3041</v>
      </c>
      <c r="F1439">
        <v>28</v>
      </c>
    </row>
    <row r="1440" spans="1:6" x14ac:dyDescent="0.25">
      <c r="A1440" t="s">
        <v>99</v>
      </c>
      <c r="B1440">
        <v>2011</v>
      </c>
      <c r="C1440" t="s">
        <v>82</v>
      </c>
      <c r="D1440" t="s">
        <v>39</v>
      </c>
      <c r="E1440" t="s">
        <v>3042</v>
      </c>
      <c r="F1440">
        <v>71</v>
      </c>
    </row>
    <row r="1441" spans="1:6" x14ac:dyDescent="0.25">
      <c r="A1441" t="s">
        <v>99</v>
      </c>
      <c r="B1441">
        <v>2011</v>
      </c>
      <c r="C1441" t="s">
        <v>82</v>
      </c>
      <c r="D1441" t="s">
        <v>103</v>
      </c>
      <c r="E1441" t="s">
        <v>3043</v>
      </c>
      <c r="F1441">
        <v>520</v>
      </c>
    </row>
    <row r="1442" spans="1:6" x14ac:dyDescent="0.25">
      <c r="A1442" t="s">
        <v>99</v>
      </c>
      <c r="B1442">
        <v>2011</v>
      </c>
      <c r="C1442" t="s">
        <v>81</v>
      </c>
      <c r="D1442" t="s">
        <v>38</v>
      </c>
      <c r="E1442" t="s">
        <v>3044</v>
      </c>
      <c r="F1442">
        <v>6</v>
      </c>
    </row>
    <row r="1443" spans="1:6" x14ac:dyDescent="0.25">
      <c r="A1443" t="s">
        <v>99</v>
      </c>
      <c r="B1443">
        <v>2011</v>
      </c>
      <c r="C1443" t="s">
        <v>81</v>
      </c>
      <c r="D1443" t="s">
        <v>40</v>
      </c>
      <c r="E1443" t="s">
        <v>3045</v>
      </c>
      <c r="F1443">
        <v>1</v>
      </c>
    </row>
    <row r="1444" spans="1:6" x14ac:dyDescent="0.25">
      <c r="A1444" t="s">
        <v>99</v>
      </c>
      <c r="B1444">
        <v>2011</v>
      </c>
      <c r="C1444" t="s">
        <v>81</v>
      </c>
      <c r="D1444" t="s">
        <v>102</v>
      </c>
      <c r="E1444" t="s">
        <v>3046</v>
      </c>
      <c r="F1444">
        <v>14</v>
      </c>
    </row>
    <row r="1445" spans="1:6" x14ac:dyDescent="0.25">
      <c r="A1445" t="s">
        <v>99</v>
      </c>
      <c r="B1445">
        <v>2011</v>
      </c>
      <c r="C1445" t="s">
        <v>81</v>
      </c>
      <c r="D1445" t="s">
        <v>107</v>
      </c>
      <c r="E1445" t="s">
        <v>3047</v>
      </c>
      <c r="F1445">
        <v>23</v>
      </c>
    </row>
    <row r="1446" spans="1:6" x14ac:dyDescent="0.25">
      <c r="A1446" t="s">
        <v>99</v>
      </c>
      <c r="B1446">
        <v>2011</v>
      </c>
      <c r="C1446" t="s">
        <v>81</v>
      </c>
      <c r="D1446" t="s">
        <v>39</v>
      </c>
      <c r="E1446" t="s">
        <v>3048</v>
      </c>
      <c r="F1446">
        <v>50</v>
      </c>
    </row>
    <row r="1447" spans="1:6" x14ac:dyDescent="0.25">
      <c r="A1447" t="s">
        <v>99</v>
      </c>
      <c r="B1447">
        <v>2011</v>
      </c>
      <c r="C1447" t="s">
        <v>81</v>
      </c>
      <c r="D1447" t="s">
        <v>103</v>
      </c>
      <c r="E1447" t="s">
        <v>3049</v>
      </c>
      <c r="F1447">
        <v>299</v>
      </c>
    </row>
    <row r="1448" spans="1:6" x14ac:dyDescent="0.25">
      <c r="A1448" t="s">
        <v>99</v>
      </c>
      <c r="B1448">
        <v>2012</v>
      </c>
      <c r="C1448" t="s">
        <v>82</v>
      </c>
      <c r="D1448" t="s">
        <v>38</v>
      </c>
      <c r="E1448" t="s">
        <v>3050</v>
      </c>
      <c r="F1448">
        <v>18</v>
      </c>
    </row>
    <row r="1449" spans="1:6" x14ac:dyDescent="0.25">
      <c r="A1449" t="s">
        <v>99</v>
      </c>
      <c r="B1449">
        <v>2012</v>
      </c>
      <c r="C1449" t="s">
        <v>82</v>
      </c>
      <c r="D1449" t="s">
        <v>40</v>
      </c>
      <c r="E1449" t="s">
        <v>3051</v>
      </c>
      <c r="F1449">
        <v>10</v>
      </c>
    </row>
    <row r="1450" spans="1:6" x14ac:dyDescent="0.25">
      <c r="A1450" t="s">
        <v>99</v>
      </c>
      <c r="B1450">
        <v>2012</v>
      </c>
      <c r="C1450" t="s">
        <v>82</v>
      </c>
      <c r="D1450" t="s">
        <v>102</v>
      </c>
      <c r="E1450" t="s">
        <v>3052</v>
      </c>
      <c r="F1450">
        <v>56</v>
      </c>
    </row>
    <row r="1451" spans="1:6" x14ac:dyDescent="0.25">
      <c r="A1451" t="s">
        <v>99</v>
      </c>
      <c r="B1451">
        <v>2012</v>
      </c>
      <c r="C1451" t="s">
        <v>82</v>
      </c>
      <c r="D1451" t="s">
        <v>107</v>
      </c>
      <c r="E1451" t="s">
        <v>3053</v>
      </c>
      <c r="F1451">
        <v>46</v>
      </c>
    </row>
    <row r="1452" spans="1:6" x14ac:dyDescent="0.25">
      <c r="A1452" t="s">
        <v>99</v>
      </c>
      <c r="B1452">
        <v>2012</v>
      </c>
      <c r="C1452" t="s">
        <v>82</v>
      </c>
      <c r="D1452" t="s">
        <v>39</v>
      </c>
      <c r="E1452" t="s">
        <v>3054</v>
      </c>
      <c r="F1452">
        <v>81</v>
      </c>
    </row>
    <row r="1453" spans="1:6" x14ac:dyDescent="0.25">
      <c r="A1453" t="s">
        <v>99</v>
      </c>
      <c r="B1453">
        <v>2012</v>
      </c>
      <c r="C1453" t="s">
        <v>82</v>
      </c>
      <c r="D1453" t="s">
        <v>103</v>
      </c>
      <c r="E1453" t="s">
        <v>3055</v>
      </c>
      <c r="F1453">
        <v>461</v>
      </c>
    </row>
    <row r="1454" spans="1:6" x14ac:dyDescent="0.25">
      <c r="A1454" t="s">
        <v>99</v>
      </c>
      <c r="B1454">
        <v>2012</v>
      </c>
      <c r="C1454" t="s">
        <v>81</v>
      </c>
      <c r="D1454" t="s">
        <v>38</v>
      </c>
      <c r="E1454" t="s">
        <v>3056</v>
      </c>
      <c r="F1454">
        <v>14</v>
      </c>
    </row>
    <row r="1455" spans="1:6" x14ac:dyDescent="0.25">
      <c r="A1455" t="s">
        <v>99</v>
      </c>
      <c r="B1455">
        <v>2012</v>
      </c>
      <c r="C1455" t="s">
        <v>81</v>
      </c>
      <c r="D1455" t="s">
        <v>40</v>
      </c>
      <c r="E1455" t="s">
        <v>3057</v>
      </c>
      <c r="F1455">
        <v>2</v>
      </c>
    </row>
    <row r="1456" spans="1:6" x14ac:dyDescent="0.25">
      <c r="A1456" t="s">
        <v>99</v>
      </c>
      <c r="B1456">
        <v>2012</v>
      </c>
      <c r="C1456" t="s">
        <v>81</v>
      </c>
      <c r="D1456" t="s">
        <v>102</v>
      </c>
      <c r="E1456" t="s">
        <v>3058</v>
      </c>
      <c r="F1456">
        <v>28</v>
      </c>
    </row>
    <row r="1457" spans="1:6" x14ac:dyDescent="0.25">
      <c r="A1457" t="s">
        <v>99</v>
      </c>
      <c r="B1457">
        <v>2012</v>
      </c>
      <c r="C1457" t="s">
        <v>81</v>
      </c>
      <c r="D1457" t="s">
        <v>107</v>
      </c>
      <c r="E1457" t="s">
        <v>3059</v>
      </c>
      <c r="F1457">
        <v>38</v>
      </c>
    </row>
    <row r="1458" spans="1:6" x14ac:dyDescent="0.25">
      <c r="A1458" t="s">
        <v>99</v>
      </c>
      <c r="B1458">
        <v>2012</v>
      </c>
      <c r="C1458" t="s">
        <v>81</v>
      </c>
      <c r="D1458" t="s">
        <v>39</v>
      </c>
      <c r="E1458" t="s">
        <v>3060</v>
      </c>
      <c r="F1458">
        <v>42</v>
      </c>
    </row>
    <row r="1459" spans="1:6" x14ac:dyDescent="0.25">
      <c r="A1459" t="s">
        <v>99</v>
      </c>
      <c r="B1459">
        <v>2012</v>
      </c>
      <c r="C1459" t="s">
        <v>81</v>
      </c>
      <c r="D1459" t="s">
        <v>103</v>
      </c>
      <c r="E1459" t="s">
        <v>3061</v>
      </c>
      <c r="F1459">
        <v>298</v>
      </c>
    </row>
    <row r="1460" spans="1:6" x14ac:dyDescent="0.25">
      <c r="A1460" t="s">
        <v>99</v>
      </c>
      <c r="B1460">
        <v>2013</v>
      </c>
      <c r="C1460" t="s">
        <v>82</v>
      </c>
      <c r="D1460" t="s">
        <v>38</v>
      </c>
      <c r="E1460" t="s">
        <v>3062</v>
      </c>
      <c r="F1460">
        <v>16</v>
      </c>
    </row>
    <row r="1461" spans="1:6" x14ac:dyDescent="0.25">
      <c r="A1461" t="s">
        <v>99</v>
      </c>
      <c r="B1461">
        <v>2013</v>
      </c>
      <c r="C1461" t="s">
        <v>82</v>
      </c>
      <c r="D1461" t="s">
        <v>40</v>
      </c>
      <c r="E1461" t="s">
        <v>3063</v>
      </c>
      <c r="F1461">
        <v>11</v>
      </c>
    </row>
    <row r="1462" spans="1:6" x14ac:dyDescent="0.25">
      <c r="A1462" t="s">
        <v>99</v>
      </c>
      <c r="B1462">
        <v>2013</v>
      </c>
      <c r="C1462" t="s">
        <v>82</v>
      </c>
      <c r="D1462" t="s">
        <v>102</v>
      </c>
      <c r="E1462" t="s">
        <v>3064</v>
      </c>
      <c r="F1462">
        <v>57</v>
      </c>
    </row>
    <row r="1463" spans="1:6" x14ac:dyDescent="0.25">
      <c r="A1463" t="s">
        <v>99</v>
      </c>
      <c r="B1463">
        <v>2013</v>
      </c>
      <c r="C1463" t="s">
        <v>82</v>
      </c>
      <c r="D1463" t="s">
        <v>107</v>
      </c>
      <c r="E1463" t="s">
        <v>3065</v>
      </c>
      <c r="F1463">
        <v>58</v>
      </c>
    </row>
    <row r="1464" spans="1:6" x14ac:dyDescent="0.25">
      <c r="A1464" t="s">
        <v>99</v>
      </c>
      <c r="B1464">
        <v>2013</v>
      </c>
      <c r="C1464" t="s">
        <v>82</v>
      </c>
      <c r="D1464" t="s">
        <v>39</v>
      </c>
      <c r="E1464" t="s">
        <v>3066</v>
      </c>
      <c r="F1464">
        <v>77</v>
      </c>
    </row>
    <row r="1465" spans="1:6" x14ac:dyDescent="0.25">
      <c r="A1465" t="s">
        <v>99</v>
      </c>
      <c r="B1465">
        <v>2013</v>
      </c>
      <c r="C1465" t="s">
        <v>82</v>
      </c>
      <c r="D1465" t="s">
        <v>103</v>
      </c>
      <c r="E1465" t="s">
        <v>3067</v>
      </c>
      <c r="F1465">
        <v>437</v>
      </c>
    </row>
    <row r="1466" spans="1:6" x14ac:dyDescent="0.25">
      <c r="A1466" t="s">
        <v>99</v>
      </c>
      <c r="B1466">
        <v>2013</v>
      </c>
      <c r="C1466" t="s">
        <v>81</v>
      </c>
      <c r="D1466" t="s">
        <v>38</v>
      </c>
      <c r="E1466" t="s">
        <v>3068</v>
      </c>
      <c r="F1466">
        <v>27</v>
      </c>
    </row>
    <row r="1467" spans="1:6" x14ac:dyDescent="0.25">
      <c r="A1467" t="s">
        <v>99</v>
      </c>
      <c r="B1467">
        <v>2013</v>
      </c>
      <c r="C1467" t="s">
        <v>81</v>
      </c>
      <c r="D1467" t="s">
        <v>40</v>
      </c>
      <c r="E1467" t="s">
        <v>3069</v>
      </c>
      <c r="F1467">
        <v>8</v>
      </c>
    </row>
    <row r="1468" spans="1:6" x14ac:dyDescent="0.25">
      <c r="A1468" t="s">
        <v>99</v>
      </c>
      <c r="B1468">
        <v>2013</v>
      </c>
      <c r="C1468" t="s">
        <v>81</v>
      </c>
      <c r="D1468" t="s">
        <v>102</v>
      </c>
      <c r="E1468" t="s">
        <v>3070</v>
      </c>
      <c r="F1468">
        <v>29</v>
      </c>
    </row>
    <row r="1469" spans="1:6" x14ac:dyDescent="0.25">
      <c r="A1469" t="s">
        <v>99</v>
      </c>
      <c r="B1469">
        <v>2013</v>
      </c>
      <c r="C1469" t="s">
        <v>81</v>
      </c>
      <c r="D1469" t="s">
        <v>107</v>
      </c>
      <c r="E1469" t="s">
        <v>3071</v>
      </c>
      <c r="F1469">
        <v>39</v>
      </c>
    </row>
    <row r="1470" spans="1:6" x14ac:dyDescent="0.25">
      <c r="A1470" t="s">
        <v>99</v>
      </c>
      <c r="B1470">
        <v>2013</v>
      </c>
      <c r="C1470" t="s">
        <v>81</v>
      </c>
      <c r="D1470" t="s">
        <v>39</v>
      </c>
      <c r="E1470" t="s">
        <v>3072</v>
      </c>
      <c r="F1470">
        <v>41</v>
      </c>
    </row>
    <row r="1471" spans="1:6" x14ac:dyDescent="0.25">
      <c r="A1471" t="s">
        <v>99</v>
      </c>
      <c r="B1471">
        <v>2013</v>
      </c>
      <c r="C1471" t="s">
        <v>81</v>
      </c>
      <c r="D1471" t="s">
        <v>103</v>
      </c>
      <c r="E1471" t="s">
        <v>3073</v>
      </c>
      <c r="F1471">
        <v>286</v>
      </c>
    </row>
    <row r="1472" spans="1:6" x14ac:dyDescent="0.25">
      <c r="A1472" t="s">
        <v>99</v>
      </c>
      <c r="B1472">
        <v>2014</v>
      </c>
      <c r="C1472" t="s">
        <v>82</v>
      </c>
      <c r="D1472" t="s">
        <v>38</v>
      </c>
      <c r="E1472" t="s">
        <v>3074</v>
      </c>
      <c r="F1472">
        <v>32</v>
      </c>
    </row>
    <row r="1473" spans="1:6" x14ac:dyDescent="0.25">
      <c r="A1473" t="s">
        <v>99</v>
      </c>
      <c r="B1473">
        <v>2014</v>
      </c>
      <c r="C1473" t="s">
        <v>82</v>
      </c>
      <c r="D1473" t="s">
        <v>40</v>
      </c>
      <c r="E1473" t="s">
        <v>3075</v>
      </c>
      <c r="F1473">
        <v>11</v>
      </c>
    </row>
    <row r="1474" spans="1:6" x14ac:dyDescent="0.25">
      <c r="A1474" t="s">
        <v>99</v>
      </c>
      <c r="B1474">
        <v>2014</v>
      </c>
      <c r="C1474" t="s">
        <v>82</v>
      </c>
      <c r="D1474" t="s">
        <v>102</v>
      </c>
      <c r="E1474" t="s">
        <v>3076</v>
      </c>
      <c r="F1474">
        <v>66</v>
      </c>
    </row>
    <row r="1475" spans="1:6" x14ac:dyDescent="0.25">
      <c r="A1475" t="s">
        <v>99</v>
      </c>
      <c r="B1475">
        <v>2014</v>
      </c>
      <c r="C1475" t="s">
        <v>82</v>
      </c>
      <c r="D1475" t="s">
        <v>107</v>
      </c>
      <c r="E1475" t="s">
        <v>3077</v>
      </c>
      <c r="F1475">
        <v>60</v>
      </c>
    </row>
    <row r="1476" spans="1:6" x14ac:dyDescent="0.25">
      <c r="A1476" t="s">
        <v>99</v>
      </c>
      <c r="B1476">
        <v>2014</v>
      </c>
      <c r="C1476" t="s">
        <v>82</v>
      </c>
      <c r="D1476" t="s">
        <v>39</v>
      </c>
      <c r="E1476" t="s">
        <v>3078</v>
      </c>
      <c r="F1476">
        <v>58</v>
      </c>
    </row>
    <row r="1477" spans="1:6" x14ac:dyDescent="0.25">
      <c r="A1477" t="s">
        <v>99</v>
      </c>
      <c r="B1477">
        <v>2014</v>
      </c>
      <c r="C1477" t="s">
        <v>82</v>
      </c>
      <c r="D1477" t="s">
        <v>103</v>
      </c>
      <c r="E1477" t="s">
        <v>3079</v>
      </c>
      <c r="F1477">
        <v>419</v>
      </c>
    </row>
    <row r="1478" spans="1:6" x14ac:dyDescent="0.25">
      <c r="A1478" t="s">
        <v>99</v>
      </c>
      <c r="B1478">
        <v>2014</v>
      </c>
      <c r="C1478" t="s">
        <v>81</v>
      </c>
      <c r="D1478" t="s">
        <v>38</v>
      </c>
      <c r="E1478" t="s">
        <v>3080</v>
      </c>
      <c r="F1478">
        <v>25</v>
      </c>
    </row>
    <row r="1479" spans="1:6" x14ac:dyDescent="0.25">
      <c r="A1479" t="s">
        <v>99</v>
      </c>
      <c r="B1479">
        <v>2014</v>
      </c>
      <c r="C1479" t="s">
        <v>81</v>
      </c>
      <c r="D1479" t="s">
        <v>40</v>
      </c>
      <c r="E1479" t="s">
        <v>3081</v>
      </c>
      <c r="F1479">
        <v>10</v>
      </c>
    </row>
    <row r="1480" spans="1:6" x14ac:dyDescent="0.25">
      <c r="A1480" t="s">
        <v>99</v>
      </c>
      <c r="B1480">
        <v>2014</v>
      </c>
      <c r="C1480" t="s">
        <v>81</v>
      </c>
      <c r="D1480" t="s">
        <v>102</v>
      </c>
      <c r="E1480" t="s">
        <v>3082</v>
      </c>
      <c r="F1480">
        <v>32</v>
      </c>
    </row>
    <row r="1481" spans="1:6" x14ac:dyDescent="0.25">
      <c r="A1481" t="s">
        <v>99</v>
      </c>
      <c r="B1481">
        <v>2014</v>
      </c>
      <c r="C1481" t="s">
        <v>81</v>
      </c>
      <c r="D1481" t="s">
        <v>107</v>
      </c>
      <c r="E1481" t="s">
        <v>3083</v>
      </c>
      <c r="F1481">
        <v>47</v>
      </c>
    </row>
    <row r="1482" spans="1:6" x14ac:dyDescent="0.25">
      <c r="A1482" t="s">
        <v>99</v>
      </c>
      <c r="B1482">
        <v>2014</v>
      </c>
      <c r="C1482" t="s">
        <v>81</v>
      </c>
      <c r="D1482" t="s">
        <v>39</v>
      </c>
      <c r="E1482" t="s">
        <v>3084</v>
      </c>
      <c r="F1482">
        <v>55</v>
      </c>
    </row>
    <row r="1483" spans="1:6" x14ac:dyDescent="0.25">
      <c r="A1483" t="s">
        <v>99</v>
      </c>
      <c r="B1483">
        <v>2014</v>
      </c>
      <c r="C1483" t="s">
        <v>81</v>
      </c>
      <c r="D1483" t="s">
        <v>103</v>
      </c>
      <c r="E1483" t="s">
        <v>3085</v>
      </c>
      <c r="F1483">
        <v>279</v>
      </c>
    </row>
    <row r="1484" spans="1:6" x14ac:dyDescent="0.25">
      <c r="A1484" t="s">
        <v>99</v>
      </c>
      <c r="B1484">
        <v>2015</v>
      </c>
      <c r="C1484" t="s">
        <v>82</v>
      </c>
      <c r="D1484" t="s">
        <v>38</v>
      </c>
      <c r="E1484" t="s">
        <v>3086</v>
      </c>
      <c r="F1484">
        <v>20</v>
      </c>
    </row>
    <row r="1485" spans="1:6" x14ac:dyDescent="0.25">
      <c r="A1485" t="s">
        <v>99</v>
      </c>
      <c r="B1485">
        <v>2015</v>
      </c>
      <c r="C1485" t="s">
        <v>82</v>
      </c>
      <c r="D1485" t="s">
        <v>40</v>
      </c>
      <c r="E1485" t="s">
        <v>3087</v>
      </c>
      <c r="F1485">
        <v>16</v>
      </c>
    </row>
    <row r="1486" spans="1:6" x14ac:dyDescent="0.25">
      <c r="A1486" t="s">
        <v>99</v>
      </c>
      <c r="B1486">
        <v>2015</v>
      </c>
      <c r="C1486" t="s">
        <v>82</v>
      </c>
      <c r="D1486" t="s">
        <v>102</v>
      </c>
      <c r="E1486" t="s">
        <v>3088</v>
      </c>
      <c r="F1486">
        <v>54</v>
      </c>
    </row>
    <row r="1487" spans="1:6" x14ac:dyDescent="0.25">
      <c r="A1487" t="s">
        <v>99</v>
      </c>
      <c r="B1487">
        <v>2015</v>
      </c>
      <c r="C1487" t="s">
        <v>82</v>
      </c>
      <c r="D1487" t="s">
        <v>107</v>
      </c>
      <c r="E1487" t="s">
        <v>3089</v>
      </c>
      <c r="F1487">
        <v>65</v>
      </c>
    </row>
    <row r="1488" spans="1:6" x14ac:dyDescent="0.25">
      <c r="A1488" t="s">
        <v>99</v>
      </c>
      <c r="B1488">
        <v>2015</v>
      </c>
      <c r="C1488" t="s">
        <v>82</v>
      </c>
      <c r="D1488" t="s">
        <v>39</v>
      </c>
      <c r="E1488" t="s">
        <v>3090</v>
      </c>
      <c r="F1488">
        <v>65</v>
      </c>
    </row>
    <row r="1489" spans="1:6" x14ac:dyDescent="0.25">
      <c r="A1489" t="s">
        <v>99</v>
      </c>
      <c r="B1489">
        <v>2015</v>
      </c>
      <c r="C1489" t="s">
        <v>82</v>
      </c>
      <c r="D1489" t="s">
        <v>103</v>
      </c>
      <c r="E1489" t="s">
        <v>3091</v>
      </c>
      <c r="F1489">
        <v>425</v>
      </c>
    </row>
    <row r="1490" spans="1:6" x14ac:dyDescent="0.25">
      <c r="A1490" t="s">
        <v>99</v>
      </c>
      <c r="B1490">
        <v>2015</v>
      </c>
      <c r="C1490" t="s">
        <v>81</v>
      </c>
      <c r="D1490" t="s">
        <v>38</v>
      </c>
      <c r="E1490" t="s">
        <v>3092</v>
      </c>
      <c r="F1490">
        <v>24</v>
      </c>
    </row>
    <row r="1491" spans="1:6" x14ac:dyDescent="0.25">
      <c r="A1491" t="s">
        <v>99</v>
      </c>
      <c r="B1491">
        <v>2015</v>
      </c>
      <c r="C1491" t="s">
        <v>81</v>
      </c>
      <c r="D1491" t="s">
        <v>40</v>
      </c>
      <c r="E1491" t="s">
        <v>3093</v>
      </c>
      <c r="F1491">
        <v>14</v>
      </c>
    </row>
    <row r="1492" spans="1:6" x14ac:dyDescent="0.25">
      <c r="A1492" t="s">
        <v>99</v>
      </c>
      <c r="B1492">
        <v>2015</v>
      </c>
      <c r="C1492" t="s">
        <v>81</v>
      </c>
      <c r="D1492" t="s">
        <v>102</v>
      </c>
      <c r="E1492" t="s">
        <v>3094</v>
      </c>
      <c r="F1492">
        <v>45</v>
      </c>
    </row>
    <row r="1493" spans="1:6" x14ac:dyDescent="0.25">
      <c r="A1493" t="s">
        <v>99</v>
      </c>
      <c r="B1493">
        <v>2015</v>
      </c>
      <c r="C1493" t="s">
        <v>81</v>
      </c>
      <c r="D1493" t="s">
        <v>107</v>
      </c>
      <c r="E1493" t="s">
        <v>3095</v>
      </c>
      <c r="F1493">
        <v>25</v>
      </c>
    </row>
    <row r="1494" spans="1:6" x14ac:dyDescent="0.25">
      <c r="A1494" t="s">
        <v>99</v>
      </c>
      <c r="B1494">
        <v>2015</v>
      </c>
      <c r="C1494" t="s">
        <v>81</v>
      </c>
      <c r="D1494" t="s">
        <v>39</v>
      </c>
      <c r="E1494" t="s">
        <v>3096</v>
      </c>
      <c r="F1494">
        <v>35</v>
      </c>
    </row>
    <row r="1495" spans="1:6" x14ac:dyDescent="0.25">
      <c r="A1495" t="s">
        <v>99</v>
      </c>
      <c r="B1495">
        <v>2015</v>
      </c>
      <c r="C1495" t="s">
        <v>81</v>
      </c>
      <c r="D1495" t="s">
        <v>103</v>
      </c>
      <c r="E1495" t="s">
        <v>3097</v>
      </c>
      <c r="F1495">
        <v>271</v>
      </c>
    </row>
    <row r="1496" spans="1:6" x14ac:dyDescent="0.25">
      <c r="A1496" t="s">
        <v>100</v>
      </c>
      <c r="B1496">
        <v>2010</v>
      </c>
      <c r="C1496" t="s">
        <v>82</v>
      </c>
      <c r="D1496" t="s">
        <v>38</v>
      </c>
      <c r="E1496" t="s">
        <v>3098</v>
      </c>
      <c r="F1496">
        <v>17</v>
      </c>
    </row>
    <row r="1497" spans="1:6" x14ac:dyDescent="0.25">
      <c r="A1497" t="s">
        <v>100</v>
      </c>
      <c r="B1497">
        <v>2010</v>
      </c>
      <c r="C1497" t="s">
        <v>82</v>
      </c>
      <c r="D1497" t="s">
        <v>40</v>
      </c>
      <c r="E1497" t="s">
        <v>3099</v>
      </c>
      <c r="F1497">
        <v>1</v>
      </c>
    </row>
    <row r="1498" spans="1:6" x14ac:dyDescent="0.25">
      <c r="A1498" t="s">
        <v>100</v>
      </c>
      <c r="B1498">
        <v>2010</v>
      </c>
      <c r="C1498" t="s">
        <v>82</v>
      </c>
      <c r="D1498" t="s">
        <v>102</v>
      </c>
      <c r="E1498" t="s">
        <v>3100</v>
      </c>
      <c r="F1498">
        <v>47</v>
      </c>
    </row>
    <row r="1499" spans="1:6" x14ac:dyDescent="0.25">
      <c r="A1499" t="s">
        <v>100</v>
      </c>
      <c r="B1499">
        <v>2010</v>
      </c>
      <c r="C1499" t="s">
        <v>82</v>
      </c>
      <c r="D1499" t="s">
        <v>107</v>
      </c>
      <c r="E1499" t="s">
        <v>3101</v>
      </c>
      <c r="F1499">
        <v>34</v>
      </c>
    </row>
    <row r="1500" spans="1:6" x14ac:dyDescent="0.25">
      <c r="A1500" t="s">
        <v>100</v>
      </c>
      <c r="B1500">
        <v>2010</v>
      </c>
      <c r="C1500" t="s">
        <v>82</v>
      </c>
      <c r="D1500" t="s">
        <v>39</v>
      </c>
      <c r="E1500" t="s">
        <v>3102</v>
      </c>
      <c r="F1500">
        <v>65</v>
      </c>
    </row>
    <row r="1501" spans="1:6" x14ac:dyDescent="0.25">
      <c r="A1501" t="s">
        <v>100</v>
      </c>
      <c r="B1501">
        <v>2010</v>
      </c>
      <c r="C1501" t="s">
        <v>82</v>
      </c>
      <c r="D1501" t="s">
        <v>103</v>
      </c>
      <c r="E1501" t="s">
        <v>3103</v>
      </c>
      <c r="F1501">
        <v>376</v>
      </c>
    </row>
    <row r="1502" spans="1:6" x14ac:dyDescent="0.25">
      <c r="A1502" t="s">
        <v>100</v>
      </c>
      <c r="B1502">
        <v>2010</v>
      </c>
      <c r="C1502" t="s">
        <v>81</v>
      </c>
      <c r="D1502" t="s">
        <v>38</v>
      </c>
      <c r="E1502" t="s">
        <v>3104</v>
      </c>
      <c r="F1502">
        <v>22</v>
      </c>
    </row>
    <row r="1503" spans="1:6" x14ac:dyDescent="0.25">
      <c r="A1503" t="s">
        <v>100</v>
      </c>
      <c r="B1503">
        <v>2010</v>
      </c>
      <c r="C1503" t="s">
        <v>81</v>
      </c>
      <c r="D1503" t="s">
        <v>40</v>
      </c>
      <c r="E1503" t="s">
        <v>3105</v>
      </c>
      <c r="F1503">
        <v>5</v>
      </c>
    </row>
    <row r="1504" spans="1:6" x14ac:dyDescent="0.25">
      <c r="A1504" t="s">
        <v>100</v>
      </c>
      <c r="B1504">
        <v>2010</v>
      </c>
      <c r="C1504" t="s">
        <v>81</v>
      </c>
      <c r="D1504" t="s">
        <v>102</v>
      </c>
      <c r="E1504" t="s">
        <v>3106</v>
      </c>
      <c r="F1504">
        <v>37</v>
      </c>
    </row>
    <row r="1505" spans="1:6" x14ac:dyDescent="0.25">
      <c r="A1505" t="s">
        <v>100</v>
      </c>
      <c r="B1505">
        <v>2010</v>
      </c>
      <c r="C1505" t="s">
        <v>81</v>
      </c>
      <c r="D1505" t="s">
        <v>107</v>
      </c>
      <c r="E1505" t="s">
        <v>3107</v>
      </c>
      <c r="F1505">
        <v>50</v>
      </c>
    </row>
    <row r="1506" spans="1:6" x14ac:dyDescent="0.25">
      <c r="A1506" t="s">
        <v>100</v>
      </c>
      <c r="B1506">
        <v>2010</v>
      </c>
      <c r="C1506" t="s">
        <v>81</v>
      </c>
      <c r="D1506" t="s">
        <v>39</v>
      </c>
      <c r="E1506" t="s">
        <v>3108</v>
      </c>
      <c r="F1506">
        <v>75</v>
      </c>
    </row>
    <row r="1507" spans="1:6" x14ac:dyDescent="0.25">
      <c r="A1507" t="s">
        <v>100</v>
      </c>
      <c r="B1507">
        <v>2010</v>
      </c>
      <c r="C1507" t="s">
        <v>81</v>
      </c>
      <c r="D1507" t="s">
        <v>103</v>
      </c>
      <c r="E1507" t="s">
        <v>3109</v>
      </c>
      <c r="F1507">
        <v>434</v>
      </c>
    </row>
    <row r="1508" spans="1:6" x14ac:dyDescent="0.25">
      <c r="A1508" t="s">
        <v>100</v>
      </c>
      <c r="B1508">
        <v>2011</v>
      </c>
      <c r="C1508" t="s">
        <v>82</v>
      </c>
      <c r="D1508" t="s">
        <v>38</v>
      </c>
      <c r="E1508" t="s">
        <v>3110</v>
      </c>
      <c r="F1508">
        <v>8</v>
      </c>
    </row>
    <row r="1509" spans="1:6" x14ac:dyDescent="0.25">
      <c r="A1509" t="s">
        <v>100</v>
      </c>
      <c r="B1509">
        <v>2011</v>
      </c>
      <c r="C1509" t="s">
        <v>82</v>
      </c>
      <c r="D1509" t="s">
        <v>40</v>
      </c>
      <c r="E1509" t="s">
        <v>3111</v>
      </c>
      <c r="F1509">
        <v>2</v>
      </c>
    </row>
    <row r="1510" spans="1:6" x14ac:dyDescent="0.25">
      <c r="A1510" t="s">
        <v>100</v>
      </c>
      <c r="B1510">
        <v>2011</v>
      </c>
      <c r="C1510" t="s">
        <v>82</v>
      </c>
      <c r="D1510" t="s">
        <v>102</v>
      </c>
      <c r="E1510" t="s">
        <v>3112</v>
      </c>
      <c r="F1510">
        <v>38</v>
      </c>
    </row>
    <row r="1511" spans="1:6" x14ac:dyDescent="0.25">
      <c r="A1511" t="s">
        <v>100</v>
      </c>
      <c r="B1511">
        <v>2011</v>
      </c>
      <c r="C1511" t="s">
        <v>82</v>
      </c>
      <c r="D1511" t="s">
        <v>107</v>
      </c>
      <c r="E1511" t="s">
        <v>3113</v>
      </c>
      <c r="F1511">
        <v>32</v>
      </c>
    </row>
    <row r="1512" spans="1:6" x14ac:dyDescent="0.25">
      <c r="A1512" t="s">
        <v>100</v>
      </c>
      <c r="B1512">
        <v>2011</v>
      </c>
      <c r="C1512" t="s">
        <v>82</v>
      </c>
      <c r="D1512" t="s">
        <v>39</v>
      </c>
      <c r="E1512" t="s">
        <v>3114</v>
      </c>
      <c r="F1512">
        <v>70</v>
      </c>
    </row>
    <row r="1513" spans="1:6" x14ac:dyDescent="0.25">
      <c r="A1513" t="s">
        <v>100</v>
      </c>
      <c r="B1513">
        <v>2011</v>
      </c>
      <c r="C1513" t="s">
        <v>82</v>
      </c>
      <c r="D1513" t="s">
        <v>103</v>
      </c>
      <c r="E1513" t="s">
        <v>3115</v>
      </c>
      <c r="F1513">
        <v>367</v>
      </c>
    </row>
    <row r="1514" spans="1:6" x14ac:dyDescent="0.25">
      <c r="A1514" t="s">
        <v>100</v>
      </c>
      <c r="B1514">
        <v>2011</v>
      </c>
      <c r="C1514" t="s">
        <v>81</v>
      </c>
      <c r="D1514" t="s">
        <v>38</v>
      </c>
      <c r="E1514" t="s">
        <v>3116</v>
      </c>
      <c r="F1514">
        <v>9</v>
      </c>
    </row>
    <row r="1515" spans="1:6" x14ac:dyDescent="0.25">
      <c r="A1515" t="s">
        <v>100</v>
      </c>
      <c r="B1515">
        <v>2011</v>
      </c>
      <c r="C1515" t="s">
        <v>81</v>
      </c>
      <c r="D1515" t="s">
        <v>40</v>
      </c>
      <c r="E1515" t="s">
        <v>3117</v>
      </c>
      <c r="F1515">
        <v>2</v>
      </c>
    </row>
    <row r="1516" spans="1:6" x14ac:dyDescent="0.25">
      <c r="A1516" t="s">
        <v>100</v>
      </c>
      <c r="B1516">
        <v>2011</v>
      </c>
      <c r="C1516" t="s">
        <v>81</v>
      </c>
      <c r="D1516" t="s">
        <v>102</v>
      </c>
      <c r="E1516" t="s">
        <v>3118</v>
      </c>
      <c r="F1516">
        <v>50</v>
      </c>
    </row>
    <row r="1517" spans="1:6" x14ac:dyDescent="0.25">
      <c r="A1517" t="s">
        <v>100</v>
      </c>
      <c r="B1517">
        <v>2011</v>
      </c>
      <c r="C1517" t="s">
        <v>81</v>
      </c>
      <c r="D1517" t="s">
        <v>107</v>
      </c>
      <c r="E1517" t="s">
        <v>3119</v>
      </c>
      <c r="F1517">
        <v>17</v>
      </c>
    </row>
    <row r="1518" spans="1:6" x14ac:dyDescent="0.25">
      <c r="A1518" t="s">
        <v>100</v>
      </c>
      <c r="B1518">
        <v>2011</v>
      </c>
      <c r="C1518" t="s">
        <v>81</v>
      </c>
      <c r="D1518" t="s">
        <v>39</v>
      </c>
      <c r="E1518" t="s">
        <v>3120</v>
      </c>
      <c r="F1518">
        <v>71</v>
      </c>
    </row>
    <row r="1519" spans="1:6" x14ac:dyDescent="0.25">
      <c r="A1519" t="s">
        <v>100</v>
      </c>
      <c r="B1519">
        <v>2011</v>
      </c>
      <c r="C1519" t="s">
        <v>81</v>
      </c>
      <c r="D1519" t="s">
        <v>103</v>
      </c>
      <c r="E1519" t="s">
        <v>3121</v>
      </c>
      <c r="F1519">
        <v>431</v>
      </c>
    </row>
    <row r="1520" spans="1:6" x14ac:dyDescent="0.25">
      <c r="A1520" t="s">
        <v>100</v>
      </c>
      <c r="B1520">
        <v>2012</v>
      </c>
      <c r="C1520" t="s">
        <v>82</v>
      </c>
      <c r="D1520" t="s">
        <v>38</v>
      </c>
      <c r="E1520" t="s">
        <v>3122</v>
      </c>
      <c r="F1520">
        <v>14</v>
      </c>
    </row>
    <row r="1521" spans="1:6" x14ac:dyDescent="0.25">
      <c r="A1521" t="s">
        <v>100</v>
      </c>
      <c r="B1521">
        <v>2012</v>
      </c>
      <c r="C1521" t="s">
        <v>82</v>
      </c>
      <c r="D1521" t="s">
        <v>40</v>
      </c>
      <c r="E1521" t="s">
        <v>3123</v>
      </c>
      <c r="F1521">
        <v>2</v>
      </c>
    </row>
    <row r="1522" spans="1:6" x14ac:dyDescent="0.25">
      <c r="A1522" t="s">
        <v>100</v>
      </c>
      <c r="B1522">
        <v>2012</v>
      </c>
      <c r="C1522" t="s">
        <v>82</v>
      </c>
      <c r="D1522" t="s">
        <v>102</v>
      </c>
      <c r="E1522" t="s">
        <v>3124</v>
      </c>
      <c r="F1522">
        <v>40</v>
      </c>
    </row>
    <row r="1523" spans="1:6" x14ac:dyDescent="0.25">
      <c r="A1523" t="s">
        <v>100</v>
      </c>
      <c r="B1523">
        <v>2012</v>
      </c>
      <c r="C1523" t="s">
        <v>82</v>
      </c>
      <c r="D1523" t="s">
        <v>107</v>
      </c>
      <c r="E1523" t="s">
        <v>3125</v>
      </c>
      <c r="F1523">
        <v>40</v>
      </c>
    </row>
    <row r="1524" spans="1:6" x14ac:dyDescent="0.25">
      <c r="A1524" t="s">
        <v>100</v>
      </c>
      <c r="B1524">
        <v>2012</v>
      </c>
      <c r="C1524" t="s">
        <v>82</v>
      </c>
      <c r="D1524" t="s">
        <v>39</v>
      </c>
      <c r="E1524" t="s">
        <v>3126</v>
      </c>
      <c r="F1524">
        <v>64</v>
      </c>
    </row>
    <row r="1525" spans="1:6" x14ac:dyDescent="0.25">
      <c r="A1525" t="s">
        <v>100</v>
      </c>
      <c r="B1525">
        <v>2012</v>
      </c>
      <c r="C1525" t="s">
        <v>82</v>
      </c>
      <c r="D1525" t="s">
        <v>103</v>
      </c>
      <c r="E1525" t="s">
        <v>3127</v>
      </c>
      <c r="F1525">
        <v>359</v>
      </c>
    </row>
    <row r="1526" spans="1:6" x14ac:dyDescent="0.25">
      <c r="A1526" t="s">
        <v>100</v>
      </c>
      <c r="B1526">
        <v>2012</v>
      </c>
      <c r="C1526" t="s">
        <v>81</v>
      </c>
      <c r="D1526" t="s">
        <v>38</v>
      </c>
      <c r="E1526" t="s">
        <v>3128</v>
      </c>
      <c r="F1526">
        <v>25</v>
      </c>
    </row>
    <row r="1527" spans="1:6" x14ac:dyDescent="0.25">
      <c r="A1527" t="s">
        <v>100</v>
      </c>
      <c r="B1527">
        <v>2012</v>
      </c>
      <c r="C1527" t="s">
        <v>81</v>
      </c>
      <c r="D1527" t="s">
        <v>40</v>
      </c>
      <c r="E1527" t="s">
        <v>3129</v>
      </c>
      <c r="F1527">
        <v>8</v>
      </c>
    </row>
    <row r="1528" spans="1:6" x14ac:dyDescent="0.25">
      <c r="A1528" t="s">
        <v>100</v>
      </c>
      <c r="B1528">
        <v>2012</v>
      </c>
      <c r="C1528" t="s">
        <v>81</v>
      </c>
      <c r="D1528" t="s">
        <v>102</v>
      </c>
      <c r="E1528" t="s">
        <v>3130</v>
      </c>
      <c r="F1528">
        <v>34</v>
      </c>
    </row>
    <row r="1529" spans="1:6" x14ac:dyDescent="0.25">
      <c r="A1529" t="s">
        <v>100</v>
      </c>
      <c r="B1529">
        <v>2012</v>
      </c>
      <c r="C1529" t="s">
        <v>81</v>
      </c>
      <c r="D1529" t="s">
        <v>107</v>
      </c>
      <c r="E1529" t="s">
        <v>3131</v>
      </c>
      <c r="F1529">
        <v>44</v>
      </c>
    </row>
    <row r="1530" spans="1:6" x14ac:dyDescent="0.25">
      <c r="A1530" t="s">
        <v>100</v>
      </c>
      <c r="B1530">
        <v>2012</v>
      </c>
      <c r="C1530" t="s">
        <v>81</v>
      </c>
      <c r="D1530" t="s">
        <v>39</v>
      </c>
      <c r="E1530" t="s">
        <v>3132</v>
      </c>
      <c r="F1530">
        <v>55</v>
      </c>
    </row>
    <row r="1531" spans="1:6" x14ac:dyDescent="0.25">
      <c r="A1531" t="s">
        <v>100</v>
      </c>
      <c r="B1531">
        <v>2012</v>
      </c>
      <c r="C1531" t="s">
        <v>81</v>
      </c>
      <c r="D1531" t="s">
        <v>103</v>
      </c>
      <c r="E1531" t="s">
        <v>3133</v>
      </c>
      <c r="F1531">
        <v>412</v>
      </c>
    </row>
    <row r="1532" spans="1:6" x14ac:dyDescent="0.25">
      <c r="A1532" t="s">
        <v>100</v>
      </c>
      <c r="B1532">
        <v>2013</v>
      </c>
      <c r="C1532" t="s">
        <v>82</v>
      </c>
      <c r="D1532" t="s">
        <v>38</v>
      </c>
      <c r="E1532" t="s">
        <v>3134</v>
      </c>
      <c r="F1532">
        <v>22</v>
      </c>
    </row>
    <row r="1533" spans="1:6" x14ac:dyDescent="0.25">
      <c r="A1533" t="s">
        <v>100</v>
      </c>
      <c r="B1533">
        <v>2013</v>
      </c>
      <c r="C1533" t="s">
        <v>82</v>
      </c>
      <c r="D1533" t="s">
        <v>40</v>
      </c>
      <c r="E1533" t="s">
        <v>3135</v>
      </c>
      <c r="F1533">
        <v>6</v>
      </c>
    </row>
    <row r="1534" spans="1:6" x14ac:dyDescent="0.25">
      <c r="A1534" t="s">
        <v>100</v>
      </c>
      <c r="B1534">
        <v>2013</v>
      </c>
      <c r="C1534" t="s">
        <v>82</v>
      </c>
      <c r="D1534" t="s">
        <v>102</v>
      </c>
      <c r="E1534" t="s">
        <v>3136</v>
      </c>
      <c r="F1534">
        <v>47</v>
      </c>
    </row>
    <row r="1535" spans="1:6" x14ac:dyDescent="0.25">
      <c r="A1535" t="s">
        <v>100</v>
      </c>
      <c r="B1535">
        <v>2013</v>
      </c>
      <c r="C1535" t="s">
        <v>82</v>
      </c>
      <c r="D1535" t="s">
        <v>107</v>
      </c>
      <c r="E1535" t="s">
        <v>3137</v>
      </c>
      <c r="F1535">
        <v>57</v>
      </c>
    </row>
    <row r="1536" spans="1:6" x14ac:dyDescent="0.25">
      <c r="A1536" t="s">
        <v>100</v>
      </c>
      <c r="B1536">
        <v>2013</v>
      </c>
      <c r="C1536" t="s">
        <v>82</v>
      </c>
      <c r="D1536" t="s">
        <v>39</v>
      </c>
      <c r="E1536" t="s">
        <v>3138</v>
      </c>
      <c r="F1536">
        <v>74</v>
      </c>
    </row>
    <row r="1537" spans="1:6" x14ac:dyDescent="0.25">
      <c r="A1537" t="s">
        <v>100</v>
      </c>
      <c r="B1537">
        <v>2013</v>
      </c>
      <c r="C1537" t="s">
        <v>82</v>
      </c>
      <c r="D1537" t="s">
        <v>103</v>
      </c>
      <c r="E1537" t="s">
        <v>3139</v>
      </c>
      <c r="F1537">
        <v>309</v>
      </c>
    </row>
    <row r="1538" spans="1:6" x14ac:dyDescent="0.25">
      <c r="A1538" t="s">
        <v>100</v>
      </c>
      <c r="B1538">
        <v>2013</v>
      </c>
      <c r="C1538" t="s">
        <v>81</v>
      </c>
      <c r="D1538" t="s">
        <v>38</v>
      </c>
      <c r="E1538" t="s">
        <v>3140</v>
      </c>
      <c r="F1538">
        <v>31</v>
      </c>
    </row>
    <row r="1539" spans="1:6" x14ac:dyDescent="0.25">
      <c r="A1539" t="s">
        <v>100</v>
      </c>
      <c r="B1539">
        <v>2013</v>
      </c>
      <c r="C1539" t="s">
        <v>81</v>
      </c>
      <c r="D1539" t="s">
        <v>40</v>
      </c>
      <c r="E1539" t="s">
        <v>3141</v>
      </c>
      <c r="F1539">
        <v>12</v>
      </c>
    </row>
    <row r="1540" spans="1:6" x14ac:dyDescent="0.25">
      <c r="A1540" t="s">
        <v>100</v>
      </c>
      <c r="B1540">
        <v>2013</v>
      </c>
      <c r="C1540" t="s">
        <v>81</v>
      </c>
      <c r="D1540" t="s">
        <v>102</v>
      </c>
      <c r="E1540" t="s">
        <v>3142</v>
      </c>
      <c r="F1540">
        <v>42</v>
      </c>
    </row>
    <row r="1541" spans="1:6" x14ac:dyDescent="0.25">
      <c r="A1541" t="s">
        <v>100</v>
      </c>
      <c r="B1541">
        <v>2013</v>
      </c>
      <c r="C1541" t="s">
        <v>81</v>
      </c>
      <c r="D1541" t="s">
        <v>107</v>
      </c>
      <c r="E1541" t="s">
        <v>3143</v>
      </c>
      <c r="F1541">
        <v>60</v>
      </c>
    </row>
    <row r="1542" spans="1:6" x14ac:dyDescent="0.25">
      <c r="A1542" t="s">
        <v>100</v>
      </c>
      <c r="B1542">
        <v>2013</v>
      </c>
      <c r="C1542" t="s">
        <v>81</v>
      </c>
      <c r="D1542" t="s">
        <v>39</v>
      </c>
      <c r="E1542" t="s">
        <v>3144</v>
      </c>
      <c r="F1542">
        <v>74</v>
      </c>
    </row>
    <row r="1543" spans="1:6" x14ac:dyDescent="0.25">
      <c r="A1543" t="s">
        <v>100</v>
      </c>
      <c r="B1543">
        <v>2013</v>
      </c>
      <c r="C1543" t="s">
        <v>81</v>
      </c>
      <c r="D1543" t="s">
        <v>103</v>
      </c>
      <c r="E1543" t="s">
        <v>3145</v>
      </c>
      <c r="F1543">
        <v>383</v>
      </c>
    </row>
    <row r="1544" spans="1:6" x14ac:dyDescent="0.25">
      <c r="A1544" t="s">
        <v>100</v>
      </c>
      <c r="B1544">
        <v>2014</v>
      </c>
      <c r="C1544" t="s">
        <v>82</v>
      </c>
      <c r="D1544" t="s">
        <v>38</v>
      </c>
      <c r="E1544" t="s">
        <v>3146</v>
      </c>
      <c r="F1544">
        <v>30</v>
      </c>
    </row>
    <row r="1545" spans="1:6" x14ac:dyDescent="0.25">
      <c r="A1545" t="s">
        <v>100</v>
      </c>
      <c r="B1545">
        <v>2014</v>
      </c>
      <c r="C1545" t="s">
        <v>82</v>
      </c>
      <c r="D1545" t="s">
        <v>40</v>
      </c>
      <c r="E1545" t="s">
        <v>3147</v>
      </c>
      <c r="F1545">
        <v>5</v>
      </c>
    </row>
    <row r="1546" spans="1:6" x14ac:dyDescent="0.25">
      <c r="A1546" t="s">
        <v>100</v>
      </c>
      <c r="B1546">
        <v>2014</v>
      </c>
      <c r="C1546" t="s">
        <v>82</v>
      </c>
      <c r="D1546" t="s">
        <v>102</v>
      </c>
      <c r="E1546" t="s">
        <v>3148</v>
      </c>
      <c r="F1546">
        <v>35</v>
      </c>
    </row>
    <row r="1547" spans="1:6" x14ac:dyDescent="0.25">
      <c r="A1547" t="s">
        <v>100</v>
      </c>
      <c r="B1547">
        <v>2014</v>
      </c>
      <c r="C1547" t="s">
        <v>82</v>
      </c>
      <c r="D1547" t="s">
        <v>107</v>
      </c>
      <c r="E1547" t="s">
        <v>3149</v>
      </c>
      <c r="F1547">
        <v>48</v>
      </c>
    </row>
    <row r="1548" spans="1:6" x14ac:dyDescent="0.25">
      <c r="A1548" t="s">
        <v>100</v>
      </c>
      <c r="B1548">
        <v>2014</v>
      </c>
      <c r="C1548" t="s">
        <v>82</v>
      </c>
      <c r="D1548" t="s">
        <v>39</v>
      </c>
      <c r="E1548" t="s">
        <v>3150</v>
      </c>
      <c r="F1548">
        <v>63</v>
      </c>
    </row>
    <row r="1549" spans="1:6" x14ac:dyDescent="0.25">
      <c r="A1549" t="s">
        <v>100</v>
      </c>
      <c r="B1549">
        <v>2014</v>
      </c>
      <c r="C1549" t="s">
        <v>82</v>
      </c>
      <c r="D1549" t="s">
        <v>103</v>
      </c>
      <c r="E1549" t="s">
        <v>3151</v>
      </c>
      <c r="F1549">
        <v>319</v>
      </c>
    </row>
    <row r="1550" spans="1:6" x14ac:dyDescent="0.25">
      <c r="A1550" t="s">
        <v>100</v>
      </c>
      <c r="B1550">
        <v>2014</v>
      </c>
      <c r="C1550" t="s">
        <v>81</v>
      </c>
      <c r="D1550" t="s">
        <v>38</v>
      </c>
      <c r="E1550" t="s">
        <v>3152</v>
      </c>
      <c r="F1550">
        <v>27</v>
      </c>
    </row>
    <row r="1551" spans="1:6" x14ac:dyDescent="0.25">
      <c r="A1551" t="s">
        <v>100</v>
      </c>
      <c r="B1551">
        <v>2014</v>
      </c>
      <c r="C1551" t="s">
        <v>81</v>
      </c>
      <c r="D1551" t="s">
        <v>40</v>
      </c>
      <c r="E1551" t="s">
        <v>3153</v>
      </c>
      <c r="F1551">
        <v>12</v>
      </c>
    </row>
    <row r="1552" spans="1:6" x14ac:dyDescent="0.25">
      <c r="A1552" t="s">
        <v>100</v>
      </c>
      <c r="B1552">
        <v>2014</v>
      </c>
      <c r="C1552" t="s">
        <v>81</v>
      </c>
      <c r="D1552" t="s">
        <v>102</v>
      </c>
      <c r="E1552" t="s">
        <v>3154</v>
      </c>
      <c r="F1552">
        <v>48</v>
      </c>
    </row>
    <row r="1553" spans="1:6" x14ac:dyDescent="0.25">
      <c r="A1553" t="s">
        <v>100</v>
      </c>
      <c r="B1553">
        <v>2014</v>
      </c>
      <c r="C1553" t="s">
        <v>81</v>
      </c>
      <c r="D1553" t="s">
        <v>107</v>
      </c>
      <c r="E1553" t="s">
        <v>3155</v>
      </c>
      <c r="F1553">
        <v>65</v>
      </c>
    </row>
    <row r="1554" spans="1:6" x14ac:dyDescent="0.25">
      <c r="A1554" t="s">
        <v>100</v>
      </c>
      <c r="B1554">
        <v>2014</v>
      </c>
      <c r="C1554" t="s">
        <v>81</v>
      </c>
      <c r="D1554" t="s">
        <v>39</v>
      </c>
      <c r="E1554" t="s">
        <v>3156</v>
      </c>
      <c r="F1554">
        <v>79</v>
      </c>
    </row>
    <row r="1555" spans="1:6" x14ac:dyDescent="0.25">
      <c r="A1555" t="s">
        <v>100</v>
      </c>
      <c r="B1555">
        <v>2014</v>
      </c>
      <c r="C1555" t="s">
        <v>81</v>
      </c>
      <c r="D1555" t="s">
        <v>103</v>
      </c>
      <c r="E1555" t="s">
        <v>3157</v>
      </c>
      <c r="F1555">
        <v>397</v>
      </c>
    </row>
    <row r="1556" spans="1:6" x14ac:dyDescent="0.25">
      <c r="A1556" t="s">
        <v>100</v>
      </c>
      <c r="B1556">
        <v>2015</v>
      </c>
      <c r="C1556" t="s">
        <v>82</v>
      </c>
      <c r="D1556" t="s">
        <v>38</v>
      </c>
      <c r="E1556" t="s">
        <v>3158</v>
      </c>
      <c r="F1556">
        <v>21</v>
      </c>
    </row>
    <row r="1557" spans="1:6" x14ac:dyDescent="0.25">
      <c r="A1557" t="s">
        <v>100</v>
      </c>
      <c r="B1557">
        <v>2015</v>
      </c>
      <c r="C1557" t="s">
        <v>82</v>
      </c>
      <c r="D1557" t="s">
        <v>40</v>
      </c>
      <c r="E1557" t="s">
        <v>3159</v>
      </c>
      <c r="F1557">
        <v>10</v>
      </c>
    </row>
    <row r="1558" spans="1:6" x14ac:dyDescent="0.25">
      <c r="A1558" t="s">
        <v>100</v>
      </c>
      <c r="B1558">
        <v>2015</v>
      </c>
      <c r="C1558" t="s">
        <v>82</v>
      </c>
      <c r="D1558" t="s">
        <v>102</v>
      </c>
      <c r="E1558" t="s">
        <v>3160</v>
      </c>
      <c r="F1558">
        <v>42</v>
      </c>
    </row>
    <row r="1559" spans="1:6" x14ac:dyDescent="0.25">
      <c r="A1559" t="s">
        <v>100</v>
      </c>
      <c r="B1559">
        <v>2015</v>
      </c>
      <c r="C1559" t="s">
        <v>82</v>
      </c>
      <c r="D1559" t="s">
        <v>107</v>
      </c>
      <c r="E1559" t="s">
        <v>3161</v>
      </c>
      <c r="F1559">
        <v>37</v>
      </c>
    </row>
    <row r="1560" spans="1:6" x14ac:dyDescent="0.25">
      <c r="A1560" t="s">
        <v>100</v>
      </c>
      <c r="B1560">
        <v>2015</v>
      </c>
      <c r="C1560" t="s">
        <v>82</v>
      </c>
      <c r="D1560" t="s">
        <v>39</v>
      </c>
      <c r="E1560" t="s">
        <v>3162</v>
      </c>
      <c r="F1560">
        <v>70</v>
      </c>
    </row>
    <row r="1561" spans="1:6" x14ac:dyDescent="0.25">
      <c r="A1561" t="s">
        <v>100</v>
      </c>
      <c r="B1561">
        <v>2015</v>
      </c>
      <c r="C1561" t="s">
        <v>82</v>
      </c>
      <c r="D1561" t="s">
        <v>103</v>
      </c>
      <c r="E1561" t="s">
        <v>3163</v>
      </c>
      <c r="F1561">
        <v>318</v>
      </c>
    </row>
    <row r="1562" spans="1:6" x14ac:dyDescent="0.25">
      <c r="A1562" t="s">
        <v>100</v>
      </c>
      <c r="B1562">
        <v>2015</v>
      </c>
      <c r="C1562" t="s">
        <v>81</v>
      </c>
      <c r="D1562" t="s">
        <v>38</v>
      </c>
      <c r="E1562" t="s">
        <v>3164</v>
      </c>
      <c r="F1562">
        <v>37</v>
      </c>
    </row>
    <row r="1563" spans="1:6" x14ac:dyDescent="0.25">
      <c r="A1563" t="s">
        <v>100</v>
      </c>
      <c r="B1563">
        <v>2015</v>
      </c>
      <c r="C1563" t="s">
        <v>81</v>
      </c>
      <c r="D1563" t="s">
        <v>40</v>
      </c>
      <c r="E1563" t="s">
        <v>3165</v>
      </c>
      <c r="F1563">
        <v>11</v>
      </c>
    </row>
    <row r="1564" spans="1:6" x14ac:dyDescent="0.25">
      <c r="A1564" t="s">
        <v>100</v>
      </c>
      <c r="B1564">
        <v>2015</v>
      </c>
      <c r="C1564" t="s">
        <v>81</v>
      </c>
      <c r="D1564" t="s">
        <v>102</v>
      </c>
      <c r="E1564" t="s">
        <v>3166</v>
      </c>
      <c r="F1564">
        <v>62</v>
      </c>
    </row>
    <row r="1565" spans="1:6" x14ac:dyDescent="0.25">
      <c r="A1565" t="s">
        <v>100</v>
      </c>
      <c r="B1565">
        <v>2015</v>
      </c>
      <c r="C1565" t="s">
        <v>81</v>
      </c>
      <c r="D1565" t="s">
        <v>107</v>
      </c>
      <c r="E1565" t="s">
        <v>3167</v>
      </c>
      <c r="F1565">
        <v>57</v>
      </c>
    </row>
    <row r="1566" spans="1:6" x14ac:dyDescent="0.25">
      <c r="A1566" t="s">
        <v>100</v>
      </c>
      <c r="B1566">
        <v>2015</v>
      </c>
      <c r="C1566" t="s">
        <v>81</v>
      </c>
      <c r="D1566" t="s">
        <v>39</v>
      </c>
      <c r="E1566" t="s">
        <v>3168</v>
      </c>
      <c r="F1566">
        <v>52</v>
      </c>
    </row>
    <row r="1567" spans="1:6" x14ac:dyDescent="0.25">
      <c r="A1567" t="s">
        <v>100</v>
      </c>
      <c r="B1567">
        <v>2015</v>
      </c>
      <c r="C1567" t="s">
        <v>81</v>
      </c>
      <c r="D1567" t="s">
        <v>103</v>
      </c>
      <c r="E1567" t="s">
        <v>3169</v>
      </c>
      <c r="F1567">
        <v>394</v>
      </c>
    </row>
    <row r="1568" spans="1:6" x14ac:dyDescent="0.25">
      <c r="A1568" t="s">
        <v>101</v>
      </c>
      <c r="B1568">
        <v>2010</v>
      </c>
      <c r="C1568" t="s">
        <v>82</v>
      </c>
      <c r="D1568" t="s">
        <v>38</v>
      </c>
      <c r="E1568" t="s">
        <v>3170</v>
      </c>
      <c r="F1568">
        <v>2</v>
      </c>
    </row>
    <row r="1569" spans="1:6" x14ac:dyDescent="0.25">
      <c r="A1569" t="s">
        <v>101</v>
      </c>
      <c r="B1569">
        <v>2010</v>
      </c>
      <c r="C1569" t="s">
        <v>82</v>
      </c>
      <c r="D1569" t="s">
        <v>102</v>
      </c>
      <c r="E1569" t="s">
        <v>3171</v>
      </c>
      <c r="F1569">
        <v>4</v>
      </c>
    </row>
    <row r="1570" spans="1:6" x14ac:dyDescent="0.25">
      <c r="A1570" t="s">
        <v>101</v>
      </c>
      <c r="B1570">
        <v>2010</v>
      </c>
      <c r="C1570" t="s">
        <v>82</v>
      </c>
      <c r="D1570" t="s">
        <v>107</v>
      </c>
      <c r="E1570" t="s">
        <v>3172</v>
      </c>
      <c r="F1570">
        <v>6</v>
      </c>
    </row>
    <row r="1571" spans="1:6" x14ac:dyDescent="0.25">
      <c r="A1571" t="s">
        <v>101</v>
      </c>
      <c r="B1571">
        <v>2010</v>
      </c>
      <c r="C1571" t="s">
        <v>82</v>
      </c>
      <c r="D1571" t="s">
        <v>39</v>
      </c>
      <c r="E1571" t="s">
        <v>3173</v>
      </c>
      <c r="F1571">
        <v>4</v>
      </c>
    </row>
    <row r="1572" spans="1:6" x14ac:dyDescent="0.25">
      <c r="A1572" t="s">
        <v>101</v>
      </c>
      <c r="B1572">
        <v>2010</v>
      </c>
      <c r="C1572" t="s">
        <v>82</v>
      </c>
      <c r="D1572" t="s">
        <v>103</v>
      </c>
      <c r="E1572" t="s">
        <v>3174</v>
      </c>
      <c r="F1572">
        <v>28</v>
      </c>
    </row>
    <row r="1573" spans="1:6" x14ac:dyDescent="0.25">
      <c r="A1573" t="s">
        <v>101</v>
      </c>
      <c r="B1573">
        <v>2010</v>
      </c>
      <c r="C1573" t="s">
        <v>81</v>
      </c>
      <c r="D1573" t="s">
        <v>38</v>
      </c>
      <c r="E1573" t="s">
        <v>3175</v>
      </c>
      <c r="F1573">
        <v>1</v>
      </c>
    </row>
    <row r="1574" spans="1:6" x14ac:dyDescent="0.25">
      <c r="A1574" t="s">
        <v>101</v>
      </c>
      <c r="B1574">
        <v>2010</v>
      </c>
      <c r="C1574" t="s">
        <v>81</v>
      </c>
      <c r="D1574" t="s">
        <v>40</v>
      </c>
      <c r="E1574" t="s">
        <v>3176</v>
      </c>
      <c r="F1574">
        <v>1</v>
      </c>
    </row>
    <row r="1575" spans="1:6" x14ac:dyDescent="0.25">
      <c r="A1575" t="s">
        <v>101</v>
      </c>
      <c r="B1575">
        <v>2010</v>
      </c>
      <c r="C1575" t="s">
        <v>81</v>
      </c>
      <c r="D1575" t="s">
        <v>102</v>
      </c>
      <c r="E1575" t="s">
        <v>3177</v>
      </c>
      <c r="F1575">
        <v>10</v>
      </c>
    </row>
    <row r="1576" spans="1:6" x14ac:dyDescent="0.25">
      <c r="A1576" t="s">
        <v>101</v>
      </c>
      <c r="B1576">
        <v>2010</v>
      </c>
      <c r="C1576" t="s">
        <v>81</v>
      </c>
      <c r="D1576" t="s">
        <v>107</v>
      </c>
      <c r="E1576" t="s">
        <v>3178</v>
      </c>
      <c r="F1576">
        <v>5</v>
      </c>
    </row>
    <row r="1577" spans="1:6" x14ac:dyDescent="0.25">
      <c r="A1577" t="s">
        <v>101</v>
      </c>
      <c r="B1577">
        <v>2010</v>
      </c>
      <c r="C1577" t="s">
        <v>81</v>
      </c>
      <c r="D1577" t="s">
        <v>39</v>
      </c>
      <c r="E1577" t="s">
        <v>3179</v>
      </c>
      <c r="F1577">
        <v>10</v>
      </c>
    </row>
    <row r="1578" spans="1:6" x14ac:dyDescent="0.25">
      <c r="A1578" t="s">
        <v>101</v>
      </c>
      <c r="B1578">
        <v>2010</v>
      </c>
      <c r="C1578" t="s">
        <v>81</v>
      </c>
      <c r="D1578" t="s">
        <v>103</v>
      </c>
      <c r="E1578" t="s">
        <v>3180</v>
      </c>
      <c r="F1578">
        <v>49</v>
      </c>
    </row>
    <row r="1579" spans="1:6" x14ac:dyDescent="0.25">
      <c r="A1579" t="s">
        <v>101</v>
      </c>
      <c r="B1579">
        <v>2011</v>
      </c>
      <c r="C1579" t="s">
        <v>82</v>
      </c>
      <c r="D1579" t="s">
        <v>102</v>
      </c>
      <c r="E1579" t="s">
        <v>3181</v>
      </c>
      <c r="F1579">
        <v>3</v>
      </c>
    </row>
    <row r="1580" spans="1:6" x14ac:dyDescent="0.25">
      <c r="A1580" t="s">
        <v>101</v>
      </c>
      <c r="B1580">
        <v>2011</v>
      </c>
      <c r="C1580" t="s">
        <v>82</v>
      </c>
      <c r="D1580" t="s">
        <v>107</v>
      </c>
      <c r="E1580" t="s">
        <v>3182</v>
      </c>
      <c r="F1580">
        <v>4</v>
      </c>
    </row>
    <row r="1581" spans="1:6" x14ac:dyDescent="0.25">
      <c r="A1581" t="s">
        <v>101</v>
      </c>
      <c r="B1581">
        <v>2011</v>
      </c>
      <c r="C1581" t="s">
        <v>82</v>
      </c>
      <c r="D1581" t="s">
        <v>39</v>
      </c>
      <c r="E1581" t="s">
        <v>3183</v>
      </c>
      <c r="F1581">
        <v>7</v>
      </c>
    </row>
    <row r="1582" spans="1:6" x14ac:dyDescent="0.25">
      <c r="A1582" t="s">
        <v>101</v>
      </c>
      <c r="B1582">
        <v>2011</v>
      </c>
      <c r="C1582" t="s">
        <v>82</v>
      </c>
      <c r="D1582" t="s">
        <v>103</v>
      </c>
      <c r="E1582" t="s">
        <v>3184</v>
      </c>
      <c r="F1582">
        <v>36</v>
      </c>
    </row>
    <row r="1583" spans="1:6" x14ac:dyDescent="0.25">
      <c r="A1583" t="s">
        <v>101</v>
      </c>
      <c r="B1583">
        <v>2011</v>
      </c>
      <c r="C1583" t="s">
        <v>81</v>
      </c>
      <c r="D1583" t="s">
        <v>38</v>
      </c>
      <c r="E1583" t="s">
        <v>3185</v>
      </c>
      <c r="F1583">
        <v>1</v>
      </c>
    </row>
    <row r="1584" spans="1:6" x14ac:dyDescent="0.25">
      <c r="A1584" t="s">
        <v>101</v>
      </c>
      <c r="B1584">
        <v>2011</v>
      </c>
      <c r="C1584" t="s">
        <v>81</v>
      </c>
      <c r="D1584" t="s">
        <v>102</v>
      </c>
      <c r="E1584" t="s">
        <v>3186</v>
      </c>
      <c r="F1584">
        <v>8</v>
      </c>
    </row>
    <row r="1585" spans="1:6" x14ac:dyDescent="0.25">
      <c r="A1585" t="s">
        <v>101</v>
      </c>
      <c r="B1585">
        <v>2011</v>
      </c>
      <c r="C1585" t="s">
        <v>81</v>
      </c>
      <c r="D1585" t="s">
        <v>107</v>
      </c>
      <c r="E1585" t="s">
        <v>3187</v>
      </c>
      <c r="F1585">
        <v>3</v>
      </c>
    </row>
    <row r="1586" spans="1:6" x14ac:dyDescent="0.25">
      <c r="A1586" t="s">
        <v>101</v>
      </c>
      <c r="B1586">
        <v>2011</v>
      </c>
      <c r="C1586" t="s">
        <v>81</v>
      </c>
      <c r="D1586" t="s">
        <v>39</v>
      </c>
      <c r="E1586" t="s">
        <v>3188</v>
      </c>
      <c r="F1586">
        <v>8</v>
      </c>
    </row>
    <row r="1587" spans="1:6" x14ac:dyDescent="0.25">
      <c r="A1587" t="s">
        <v>101</v>
      </c>
      <c r="B1587">
        <v>2011</v>
      </c>
      <c r="C1587" t="s">
        <v>81</v>
      </c>
      <c r="D1587" t="s">
        <v>103</v>
      </c>
      <c r="E1587" t="s">
        <v>3189</v>
      </c>
      <c r="F1587">
        <v>61</v>
      </c>
    </row>
    <row r="1588" spans="1:6" x14ac:dyDescent="0.25">
      <c r="A1588" t="s">
        <v>101</v>
      </c>
      <c r="B1588">
        <v>2012</v>
      </c>
      <c r="C1588" t="s">
        <v>82</v>
      </c>
      <c r="D1588" t="s">
        <v>38</v>
      </c>
      <c r="E1588" t="s">
        <v>3190</v>
      </c>
      <c r="F1588">
        <v>1</v>
      </c>
    </row>
    <row r="1589" spans="1:6" x14ac:dyDescent="0.25">
      <c r="A1589" t="s">
        <v>101</v>
      </c>
      <c r="B1589">
        <v>2012</v>
      </c>
      <c r="C1589" t="s">
        <v>82</v>
      </c>
      <c r="D1589" t="s">
        <v>102</v>
      </c>
      <c r="E1589" t="s">
        <v>3191</v>
      </c>
      <c r="F1589">
        <v>5</v>
      </c>
    </row>
    <row r="1590" spans="1:6" x14ac:dyDescent="0.25">
      <c r="A1590" t="s">
        <v>101</v>
      </c>
      <c r="B1590">
        <v>2012</v>
      </c>
      <c r="C1590" t="s">
        <v>82</v>
      </c>
      <c r="D1590" t="s">
        <v>107</v>
      </c>
      <c r="E1590" t="s">
        <v>3192</v>
      </c>
      <c r="F1590">
        <v>4</v>
      </c>
    </row>
    <row r="1591" spans="1:6" x14ac:dyDescent="0.25">
      <c r="A1591" t="s">
        <v>101</v>
      </c>
      <c r="B1591">
        <v>2012</v>
      </c>
      <c r="C1591" t="s">
        <v>82</v>
      </c>
      <c r="D1591" t="s">
        <v>39</v>
      </c>
      <c r="E1591" t="s">
        <v>3193</v>
      </c>
      <c r="F1591">
        <v>8</v>
      </c>
    </row>
    <row r="1592" spans="1:6" x14ac:dyDescent="0.25">
      <c r="A1592" t="s">
        <v>101</v>
      </c>
      <c r="B1592">
        <v>2012</v>
      </c>
      <c r="C1592" t="s">
        <v>82</v>
      </c>
      <c r="D1592" t="s">
        <v>103</v>
      </c>
      <c r="E1592" t="s">
        <v>3194</v>
      </c>
      <c r="F1592">
        <v>38</v>
      </c>
    </row>
    <row r="1593" spans="1:6" x14ac:dyDescent="0.25">
      <c r="A1593" t="s">
        <v>101</v>
      </c>
      <c r="B1593">
        <v>2012</v>
      </c>
      <c r="C1593" t="s">
        <v>81</v>
      </c>
      <c r="D1593" t="s">
        <v>38</v>
      </c>
      <c r="E1593" t="s">
        <v>3195</v>
      </c>
      <c r="F1593">
        <v>1</v>
      </c>
    </row>
    <row r="1594" spans="1:6" x14ac:dyDescent="0.25">
      <c r="A1594" t="s">
        <v>101</v>
      </c>
      <c r="B1594">
        <v>2012</v>
      </c>
      <c r="C1594" t="s">
        <v>81</v>
      </c>
      <c r="D1594" t="s">
        <v>102</v>
      </c>
      <c r="E1594" t="s">
        <v>3196</v>
      </c>
      <c r="F1594">
        <v>6</v>
      </c>
    </row>
    <row r="1595" spans="1:6" x14ac:dyDescent="0.25">
      <c r="A1595" t="s">
        <v>101</v>
      </c>
      <c r="B1595">
        <v>2012</v>
      </c>
      <c r="C1595" t="s">
        <v>81</v>
      </c>
      <c r="D1595" t="s">
        <v>107</v>
      </c>
      <c r="E1595" t="s">
        <v>3197</v>
      </c>
      <c r="F1595">
        <v>5</v>
      </c>
    </row>
    <row r="1596" spans="1:6" x14ac:dyDescent="0.25">
      <c r="A1596" t="s">
        <v>101</v>
      </c>
      <c r="B1596">
        <v>2012</v>
      </c>
      <c r="C1596" t="s">
        <v>81</v>
      </c>
      <c r="D1596" t="s">
        <v>39</v>
      </c>
      <c r="E1596" t="s">
        <v>3198</v>
      </c>
      <c r="F1596">
        <v>13</v>
      </c>
    </row>
    <row r="1597" spans="1:6" x14ac:dyDescent="0.25">
      <c r="A1597" t="s">
        <v>101</v>
      </c>
      <c r="B1597">
        <v>2012</v>
      </c>
      <c r="C1597" t="s">
        <v>81</v>
      </c>
      <c r="D1597" t="s">
        <v>103</v>
      </c>
      <c r="E1597" t="s">
        <v>3199</v>
      </c>
      <c r="F1597">
        <v>58</v>
      </c>
    </row>
    <row r="1598" spans="1:6" x14ac:dyDescent="0.25">
      <c r="A1598" t="s">
        <v>101</v>
      </c>
      <c r="B1598">
        <v>2013</v>
      </c>
      <c r="C1598" t="s">
        <v>82</v>
      </c>
      <c r="D1598" t="s">
        <v>38</v>
      </c>
      <c r="E1598" t="s">
        <v>3200</v>
      </c>
      <c r="F1598">
        <v>1</v>
      </c>
    </row>
    <row r="1599" spans="1:6" x14ac:dyDescent="0.25">
      <c r="A1599" t="s">
        <v>101</v>
      </c>
      <c r="B1599">
        <v>2013</v>
      </c>
      <c r="C1599" t="s">
        <v>82</v>
      </c>
      <c r="D1599" t="s">
        <v>102</v>
      </c>
      <c r="E1599" t="s">
        <v>3201</v>
      </c>
      <c r="F1599">
        <v>5</v>
      </c>
    </row>
    <row r="1600" spans="1:6" x14ac:dyDescent="0.25">
      <c r="A1600" t="s">
        <v>101</v>
      </c>
      <c r="B1600">
        <v>2013</v>
      </c>
      <c r="C1600" t="s">
        <v>82</v>
      </c>
      <c r="D1600" t="s">
        <v>107</v>
      </c>
      <c r="E1600" t="s">
        <v>3202</v>
      </c>
      <c r="F1600">
        <v>2</v>
      </c>
    </row>
    <row r="1601" spans="1:6" x14ac:dyDescent="0.25">
      <c r="A1601" t="s">
        <v>101</v>
      </c>
      <c r="B1601">
        <v>2013</v>
      </c>
      <c r="C1601" t="s">
        <v>82</v>
      </c>
      <c r="D1601" t="s">
        <v>39</v>
      </c>
      <c r="E1601" t="s">
        <v>3203</v>
      </c>
      <c r="F1601">
        <v>7</v>
      </c>
    </row>
    <row r="1602" spans="1:6" x14ac:dyDescent="0.25">
      <c r="A1602" t="s">
        <v>101</v>
      </c>
      <c r="B1602">
        <v>2013</v>
      </c>
      <c r="C1602" t="s">
        <v>82</v>
      </c>
      <c r="D1602" t="s">
        <v>103</v>
      </c>
      <c r="E1602" t="s">
        <v>3204</v>
      </c>
      <c r="F1602">
        <v>37</v>
      </c>
    </row>
    <row r="1603" spans="1:6" x14ac:dyDescent="0.25">
      <c r="A1603" t="s">
        <v>101</v>
      </c>
      <c r="B1603">
        <v>2013</v>
      </c>
      <c r="C1603" t="s">
        <v>81</v>
      </c>
      <c r="D1603" t="s">
        <v>38</v>
      </c>
      <c r="E1603" t="s">
        <v>3205</v>
      </c>
      <c r="F1603">
        <v>1</v>
      </c>
    </row>
    <row r="1604" spans="1:6" x14ac:dyDescent="0.25">
      <c r="A1604" t="s">
        <v>101</v>
      </c>
      <c r="B1604">
        <v>2013</v>
      </c>
      <c r="C1604" t="s">
        <v>81</v>
      </c>
      <c r="D1604" t="s">
        <v>102</v>
      </c>
      <c r="E1604" t="s">
        <v>3206</v>
      </c>
      <c r="F1604">
        <v>4</v>
      </c>
    </row>
    <row r="1605" spans="1:6" x14ac:dyDescent="0.25">
      <c r="A1605" t="s">
        <v>101</v>
      </c>
      <c r="B1605">
        <v>2013</v>
      </c>
      <c r="C1605" t="s">
        <v>81</v>
      </c>
      <c r="D1605" t="s">
        <v>107</v>
      </c>
      <c r="E1605" t="s">
        <v>3207</v>
      </c>
      <c r="F1605">
        <v>2</v>
      </c>
    </row>
    <row r="1606" spans="1:6" x14ac:dyDescent="0.25">
      <c r="A1606" t="s">
        <v>101</v>
      </c>
      <c r="B1606">
        <v>2013</v>
      </c>
      <c r="C1606" t="s">
        <v>81</v>
      </c>
      <c r="D1606" t="s">
        <v>39</v>
      </c>
      <c r="E1606" t="s">
        <v>3208</v>
      </c>
      <c r="F1606">
        <v>5</v>
      </c>
    </row>
    <row r="1607" spans="1:6" x14ac:dyDescent="0.25">
      <c r="A1607" t="s">
        <v>101</v>
      </c>
      <c r="B1607">
        <v>2013</v>
      </c>
      <c r="C1607" t="s">
        <v>81</v>
      </c>
      <c r="D1607" t="s">
        <v>103</v>
      </c>
      <c r="E1607" t="s">
        <v>3209</v>
      </c>
      <c r="F1607">
        <v>58</v>
      </c>
    </row>
    <row r="1608" spans="1:6" x14ac:dyDescent="0.25">
      <c r="A1608" t="s">
        <v>101</v>
      </c>
      <c r="B1608">
        <v>2014</v>
      </c>
      <c r="C1608" t="s">
        <v>82</v>
      </c>
      <c r="D1608" t="s">
        <v>38</v>
      </c>
      <c r="E1608" t="s">
        <v>3210</v>
      </c>
      <c r="F1608">
        <v>3</v>
      </c>
    </row>
    <row r="1609" spans="1:6" x14ac:dyDescent="0.25">
      <c r="A1609" t="s">
        <v>101</v>
      </c>
      <c r="B1609">
        <v>2014</v>
      </c>
      <c r="C1609" t="s">
        <v>82</v>
      </c>
      <c r="D1609" t="s">
        <v>102</v>
      </c>
      <c r="E1609" t="s">
        <v>3211</v>
      </c>
      <c r="F1609">
        <v>7</v>
      </c>
    </row>
    <row r="1610" spans="1:6" x14ac:dyDescent="0.25">
      <c r="A1610" t="s">
        <v>101</v>
      </c>
      <c r="B1610">
        <v>2014</v>
      </c>
      <c r="C1610" t="s">
        <v>82</v>
      </c>
      <c r="D1610" t="s">
        <v>107</v>
      </c>
      <c r="E1610" t="s">
        <v>3212</v>
      </c>
      <c r="F1610">
        <v>4</v>
      </c>
    </row>
    <row r="1611" spans="1:6" x14ac:dyDescent="0.25">
      <c r="A1611" t="s">
        <v>101</v>
      </c>
      <c r="B1611">
        <v>2014</v>
      </c>
      <c r="C1611" t="s">
        <v>82</v>
      </c>
      <c r="D1611" t="s">
        <v>39</v>
      </c>
      <c r="E1611" t="s">
        <v>3213</v>
      </c>
      <c r="F1611">
        <v>7</v>
      </c>
    </row>
    <row r="1612" spans="1:6" x14ac:dyDescent="0.25">
      <c r="A1612" t="s">
        <v>101</v>
      </c>
      <c r="B1612">
        <v>2014</v>
      </c>
      <c r="C1612" t="s">
        <v>82</v>
      </c>
      <c r="D1612" t="s">
        <v>103</v>
      </c>
      <c r="E1612" t="s">
        <v>3214</v>
      </c>
      <c r="F1612">
        <v>35</v>
      </c>
    </row>
    <row r="1613" spans="1:6" x14ac:dyDescent="0.25">
      <c r="A1613" t="s">
        <v>101</v>
      </c>
      <c r="B1613">
        <v>2014</v>
      </c>
      <c r="C1613" t="s">
        <v>81</v>
      </c>
      <c r="D1613" t="s">
        <v>38</v>
      </c>
      <c r="E1613" t="s">
        <v>3215</v>
      </c>
      <c r="F1613">
        <v>3</v>
      </c>
    </row>
    <row r="1614" spans="1:6" x14ac:dyDescent="0.25">
      <c r="A1614" t="s">
        <v>101</v>
      </c>
      <c r="B1614">
        <v>2014</v>
      </c>
      <c r="C1614" t="s">
        <v>81</v>
      </c>
      <c r="D1614" t="s">
        <v>102</v>
      </c>
      <c r="E1614" t="s">
        <v>3216</v>
      </c>
      <c r="F1614">
        <v>10</v>
      </c>
    </row>
    <row r="1615" spans="1:6" x14ac:dyDescent="0.25">
      <c r="A1615" t="s">
        <v>101</v>
      </c>
      <c r="B1615">
        <v>2014</v>
      </c>
      <c r="C1615" t="s">
        <v>81</v>
      </c>
      <c r="D1615" t="s">
        <v>107</v>
      </c>
      <c r="E1615" t="s">
        <v>3217</v>
      </c>
      <c r="F1615">
        <v>4</v>
      </c>
    </row>
    <row r="1616" spans="1:6" x14ac:dyDescent="0.25">
      <c r="A1616" t="s">
        <v>101</v>
      </c>
      <c r="B1616">
        <v>2014</v>
      </c>
      <c r="C1616" t="s">
        <v>81</v>
      </c>
      <c r="D1616" t="s">
        <v>39</v>
      </c>
      <c r="E1616" t="s">
        <v>3218</v>
      </c>
      <c r="F1616">
        <v>11</v>
      </c>
    </row>
    <row r="1617" spans="1:6" x14ac:dyDescent="0.25">
      <c r="A1617" t="s">
        <v>101</v>
      </c>
      <c r="B1617">
        <v>2014</v>
      </c>
      <c r="C1617" t="s">
        <v>81</v>
      </c>
      <c r="D1617" t="s">
        <v>103</v>
      </c>
      <c r="E1617" t="s">
        <v>3219</v>
      </c>
      <c r="F1617">
        <v>49</v>
      </c>
    </row>
    <row r="1618" spans="1:6" x14ac:dyDescent="0.25">
      <c r="A1618" t="s">
        <v>101</v>
      </c>
      <c r="B1618">
        <v>2015</v>
      </c>
      <c r="C1618" t="s">
        <v>82</v>
      </c>
      <c r="D1618" t="s">
        <v>38</v>
      </c>
      <c r="E1618" t="s">
        <v>3220</v>
      </c>
      <c r="F1618">
        <v>3</v>
      </c>
    </row>
    <row r="1619" spans="1:6" x14ac:dyDescent="0.25">
      <c r="A1619" t="s">
        <v>101</v>
      </c>
      <c r="B1619">
        <v>2015</v>
      </c>
      <c r="C1619" t="s">
        <v>82</v>
      </c>
      <c r="D1619" t="s">
        <v>102</v>
      </c>
      <c r="E1619" t="s">
        <v>3221</v>
      </c>
      <c r="F1619">
        <v>3</v>
      </c>
    </row>
    <row r="1620" spans="1:6" x14ac:dyDescent="0.25">
      <c r="A1620" t="s">
        <v>101</v>
      </c>
      <c r="B1620">
        <v>2015</v>
      </c>
      <c r="C1620" t="s">
        <v>82</v>
      </c>
      <c r="D1620" t="s">
        <v>107</v>
      </c>
      <c r="E1620" t="s">
        <v>3222</v>
      </c>
      <c r="F1620">
        <v>3</v>
      </c>
    </row>
    <row r="1621" spans="1:6" x14ac:dyDescent="0.25">
      <c r="A1621" t="s">
        <v>101</v>
      </c>
      <c r="B1621">
        <v>2015</v>
      </c>
      <c r="C1621" t="s">
        <v>82</v>
      </c>
      <c r="D1621" t="s">
        <v>39</v>
      </c>
      <c r="E1621" t="s">
        <v>3223</v>
      </c>
      <c r="F1621">
        <v>5</v>
      </c>
    </row>
    <row r="1622" spans="1:6" x14ac:dyDescent="0.25">
      <c r="A1622" t="s">
        <v>101</v>
      </c>
      <c r="B1622">
        <v>2015</v>
      </c>
      <c r="C1622" t="s">
        <v>82</v>
      </c>
      <c r="D1622" t="s">
        <v>103</v>
      </c>
      <c r="E1622" t="s">
        <v>3224</v>
      </c>
      <c r="F1622">
        <v>39</v>
      </c>
    </row>
    <row r="1623" spans="1:6" x14ac:dyDescent="0.25">
      <c r="A1623" t="s">
        <v>101</v>
      </c>
      <c r="B1623">
        <v>2015</v>
      </c>
      <c r="C1623" t="s">
        <v>81</v>
      </c>
      <c r="D1623" t="s">
        <v>38</v>
      </c>
      <c r="E1623" t="s">
        <v>3225</v>
      </c>
      <c r="F1623">
        <v>2</v>
      </c>
    </row>
    <row r="1624" spans="1:6" x14ac:dyDescent="0.25">
      <c r="A1624" t="s">
        <v>101</v>
      </c>
      <c r="B1624">
        <v>2015</v>
      </c>
      <c r="C1624" t="s">
        <v>81</v>
      </c>
      <c r="D1624" t="s">
        <v>102</v>
      </c>
      <c r="E1624" t="s">
        <v>3226</v>
      </c>
      <c r="F1624">
        <v>7</v>
      </c>
    </row>
    <row r="1625" spans="1:6" x14ac:dyDescent="0.25">
      <c r="A1625" t="s">
        <v>101</v>
      </c>
      <c r="B1625">
        <v>2015</v>
      </c>
      <c r="C1625" t="s">
        <v>81</v>
      </c>
      <c r="D1625" t="s">
        <v>39</v>
      </c>
      <c r="E1625" t="s">
        <v>3227</v>
      </c>
      <c r="F1625">
        <v>7</v>
      </c>
    </row>
    <row r="1626" spans="1:6" x14ac:dyDescent="0.25">
      <c r="A1626" t="s">
        <v>101</v>
      </c>
      <c r="B1626">
        <v>2015</v>
      </c>
      <c r="C1626" t="s">
        <v>81</v>
      </c>
      <c r="D1626" t="s">
        <v>103</v>
      </c>
      <c r="E1626" t="s">
        <v>3228</v>
      </c>
      <c r="F1626">
        <v>52</v>
      </c>
    </row>
    <row r="1627" spans="1:6" x14ac:dyDescent="0.25">
      <c r="A1627" t="s">
        <v>58</v>
      </c>
      <c r="B1627">
        <v>2010</v>
      </c>
      <c r="C1627" t="s">
        <v>82</v>
      </c>
      <c r="D1627" t="s">
        <v>38</v>
      </c>
      <c r="E1627" t="s">
        <v>3229</v>
      </c>
      <c r="F1627">
        <v>35</v>
      </c>
    </row>
    <row r="1628" spans="1:6" x14ac:dyDescent="0.25">
      <c r="A1628" t="s">
        <v>58</v>
      </c>
      <c r="B1628">
        <v>2010</v>
      </c>
      <c r="C1628" t="s">
        <v>82</v>
      </c>
      <c r="D1628" t="s">
        <v>40</v>
      </c>
      <c r="E1628" t="s">
        <v>3230</v>
      </c>
      <c r="F1628">
        <v>6</v>
      </c>
    </row>
    <row r="1629" spans="1:6" x14ac:dyDescent="0.25">
      <c r="A1629" t="s">
        <v>58</v>
      </c>
      <c r="B1629">
        <v>2010</v>
      </c>
      <c r="C1629" t="s">
        <v>82</v>
      </c>
      <c r="D1629" t="s">
        <v>102</v>
      </c>
      <c r="E1629" t="s">
        <v>3231</v>
      </c>
      <c r="F1629">
        <v>76</v>
      </c>
    </row>
    <row r="1630" spans="1:6" x14ac:dyDescent="0.25">
      <c r="A1630" t="s">
        <v>58</v>
      </c>
      <c r="B1630">
        <v>2010</v>
      </c>
      <c r="C1630" t="s">
        <v>82</v>
      </c>
      <c r="D1630" t="s">
        <v>107</v>
      </c>
      <c r="E1630" t="s">
        <v>3232</v>
      </c>
      <c r="F1630">
        <v>103</v>
      </c>
    </row>
    <row r="1631" spans="1:6" x14ac:dyDescent="0.25">
      <c r="A1631" t="s">
        <v>58</v>
      </c>
      <c r="B1631">
        <v>2010</v>
      </c>
      <c r="C1631" t="s">
        <v>82</v>
      </c>
      <c r="D1631" t="s">
        <v>39</v>
      </c>
      <c r="E1631" t="s">
        <v>3233</v>
      </c>
      <c r="F1631">
        <v>210</v>
      </c>
    </row>
    <row r="1632" spans="1:6" x14ac:dyDescent="0.25">
      <c r="A1632" t="s">
        <v>58</v>
      </c>
      <c r="B1632">
        <v>2010</v>
      </c>
      <c r="C1632" t="s">
        <v>82</v>
      </c>
      <c r="D1632" t="s">
        <v>103</v>
      </c>
      <c r="E1632" t="s">
        <v>3234</v>
      </c>
      <c r="F1632">
        <v>702</v>
      </c>
    </row>
    <row r="1633" spans="1:6" x14ac:dyDescent="0.25">
      <c r="A1633" t="s">
        <v>58</v>
      </c>
      <c r="B1633">
        <v>2010</v>
      </c>
      <c r="C1633" t="s">
        <v>81</v>
      </c>
      <c r="D1633" t="s">
        <v>38</v>
      </c>
      <c r="E1633" t="s">
        <v>3235</v>
      </c>
      <c r="F1633">
        <v>11</v>
      </c>
    </row>
    <row r="1634" spans="1:6" x14ac:dyDescent="0.25">
      <c r="A1634" t="s">
        <v>58</v>
      </c>
      <c r="B1634">
        <v>2010</v>
      </c>
      <c r="C1634" t="s">
        <v>81</v>
      </c>
      <c r="D1634" t="s">
        <v>40</v>
      </c>
      <c r="E1634" t="s">
        <v>3236</v>
      </c>
      <c r="F1634">
        <v>3</v>
      </c>
    </row>
    <row r="1635" spans="1:6" x14ac:dyDescent="0.25">
      <c r="A1635" t="s">
        <v>58</v>
      </c>
      <c r="B1635">
        <v>2010</v>
      </c>
      <c r="C1635" t="s">
        <v>81</v>
      </c>
      <c r="D1635" t="s">
        <v>102</v>
      </c>
      <c r="E1635" t="s">
        <v>3237</v>
      </c>
      <c r="F1635">
        <v>30</v>
      </c>
    </row>
    <row r="1636" spans="1:6" x14ac:dyDescent="0.25">
      <c r="A1636" t="s">
        <v>58</v>
      </c>
      <c r="B1636">
        <v>2010</v>
      </c>
      <c r="C1636" t="s">
        <v>81</v>
      </c>
      <c r="D1636" t="s">
        <v>107</v>
      </c>
      <c r="E1636" t="s">
        <v>3238</v>
      </c>
      <c r="F1636">
        <v>55</v>
      </c>
    </row>
    <row r="1637" spans="1:6" x14ac:dyDescent="0.25">
      <c r="A1637" t="s">
        <v>58</v>
      </c>
      <c r="B1637">
        <v>2010</v>
      </c>
      <c r="C1637" t="s">
        <v>81</v>
      </c>
      <c r="D1637" t="s">
        <v>39</v>
      </c>
      <c r="E1637" t="s">
        <v>3239</v>
      </c>
      <c r="F1637">
        <v>57</v>
      </c>
    </row>
    <row r="1638" spans="1:6" x14ac:dyDescent="0.25">
      <c r="A1638" t="s">
        <v>58</v>
      </c>
      <c r="B1638">
        <v>2010</v>
      </c>
      <c r="C1638" t="s">
        <v>81</v>
      </c>
      <c r="D1638" t="s">
        <v>103</v>
      </c>
      <c r="E1638" t="s">
        <v>3240</v>
      </c>
      <c r="F1638">
        <v>175</v>
      </c>
    </row>
    <row r="1639" spans="1:6" x14ac:dyDescent="0.25">
      <c r="A1639" t="s">
        <v>58</v>
      </c>
      <c r="B1639">
        <v>2011</v>
      </c>
      <c r="C1639" t="s">
        <v>82</v>
      </c>
      <c r="D1639" t="s">
        <v>38</v>
      </c>
      <c r="E1639" t="s">
        <v>3241</v>
      </c>
      <c r="F1639">
        <v>20</v>
      </c>
    </row>
    <row r="1640" spans="1:6" x14ac:dyDescent="0.25">
      <c r="A1640" t="s">
        <v>58</v>
      </c>
      <c r="B1640">
        <v>2011</v>
      </c>
      <c r="C1640" t="s">
        <v>82</v>
      </c>
      <c r="D1640" t="s">
        <v>40</v>
      </c>
      <c r="E1640" t="s">
        <v>3242</v>
      </c>
      <c r="F1640">
        <v>5</v>
      </c>
    </row>
    <row r="1641" spans="1:6" x14ac:dyDescent="0.25">
      <c r="A1641" t="s">
        <v>58</v>
      </c>
      <c r="B1641">
        <v>2011</v>
      </c>
      <c r="C1641" t="s">
        <v>82</v>
      </c>
      <c r="D1641" t="s">
        <v>102</v>
      </c>
      <c r="E1641" t="s">
        <v>3243</v>
      </c>
      <c r="F1641">
        <v>104</v>
      </c>
    </row>
    <row r="1642" spans="1:6" x14ac:dyDescent="0.25">
      <c r="A1642" t="s">
        <v>58</v>
      </c>
      <c r="B1642">
        <v>2011</v>
      </c>
      <c r="C1642" t="s">
        <v>82</v>
      </c>
      <c r="D1642" t="s">
        <v>107</v>
      </c>
      <c r="E1642" t="s">
        <v>3244</v>
      </c>
      <c r="F1642">
        <v>75</v>
      </c>
    </row>
    <row r="1643" spans="1:6" x14ac:dyDescent="0.25">
      <c r="A1643" t="s">
        <v>58</v>
      </c>
      <c r="B1643">
        <v>2011</v>
      </c>
      <c r="C1643" t="s">
        <v>82</v>
      </c>
      <c r="D1643" t="s">
        <v>39</v>
      </c>
      <c r="E1643" t="s">
        <v>3245</v>
      </c>
      <c r="F1643">
        <v>257</v>
      </c>
    </row>
    <row r="1644" spans="1:6" x14ac:dyDescent="0.25">
      <c r="A1644" t="s">
        <v>58</v>
      </c>
      <c r="B1644">
        <v>2011</v>
      </c>
      <c r="C1644" t="s">
        <v>82</v>
      </c>
      <c r="D1644" t="s">
        <v>103</v>
      </c>
      <c r="E1644" t="s">
        <v>3246</v>
      </c>
      <c r="F1644">
        <v>745</v>
      </c>
    </row>
    <row r="1645" spans="1:6" x14ac:dyDescent="0.25">
      <c r="A1645" t="s">
        <v>58</v>
      </c>
      <c r="B1645">
        <v>2011</v>
      </c>
      <c r="C1645" t="s">
        <v>81</v>
      </c>
      <c r="D1645" t="s">
        <v>38</v>
      </c>
      <c r="E1645" t="s">
        <v>3247</v>
      </c>
      <c r="F1645">
        <v>16</v>
      </c>
    </row>
    <row r="1646" spans="1:6" x14ac:dyDescent="0.25">
      <c r="A1646" t="s">
        <v>58</v>
      </c>
      <c r="B1646">
        <v>2011</v>
      </c>
      <c r="C1646" t="s">
        <v>81</v>
      </c>
      <c r="D1646" t="s">
        <v>40</v>
      </c>
      <c r="E1646" t="s">
        <v>3248</v>
      </c>
      <c r="F1646">
        <v>1</v>
      </c>
    </row>
    <row r="1647" spans="1:6" x14ac:dyDescent="0.25">
      <c r="A1647" t="s">
        <v>58</v>
      </c>
      <c r="B1647">
        <v>2011</v>
      </c>
      <c r="C1647" t="s">
        <v>81</v>
      </c>
      <c r="D1647" t="s">
        <v>102</v>
      </c>
      <c r="E1647" t="s">
        <v>3249</v>
      </c>
      <c r="F1647">
        <v>41</v>
      </c>
    </row>
    <row r="1648" spans="1:6" x14ac:dyDescent="0.25">
      <c r="A1648" t="s">
        <v>58</v>
      </c>
      <c r="B1648">
        <v>2011</v>
      </c>
      <c r="C1648" t="s">
        <v>81</v>
      </c>
      <c r="D1648" t="s">
        <v>107</v>
      </c>
      <c r="E1648" t="s">
        <v>3250</v>
      </c>
      <c r="F1648">
        <v>29</v>
      </c>
    </row>
    <row r="1649" spans="1:6" x14ac:dyDescent="0.25">
      <c r="A1649" t="s">
        <v>58</v>
      </c>
      <c r="B1649">
        <v>2011</v>
      </c>
      <c r="C1649" t="s">
        <v>81</v>
      </c>
      <c r="D1649" t="s">
        <v>39</v>
      </c>
      <c r="E1649" t="s">
        <v>3251</v>
      </c>
      <c r="F1649">
        <v>104</v>
      </c>
    </row>
    <row r="1650" spans="1:6" x14ac:dyDescent="0.25">
      <c r="A1650" t="s">
        <v>58</v>
      </c>
      <c r="B1650">
        <v>2011</v>
      </c>
      <c r="C1650" t="s">
        <v>81</v>
      </c>
      <c r="D1650" t="s">
        <v>103</v>
      </c>
      <c r="E1650" t="s">
        <v>3252</v>
      </c>
      <c r="F1650">
        <v>166</v>
      </c>
    </row>
    <row r="1651" spans="1:6" x14ac:dyDescent="0.25">
      <c r="A1651" t="s">
        <v>58</v>
      </c>
      <c r="B1651">
        <v>2012</v>
      </c>
      <c r="C1651" t="s">
        <v>82</v>
      </c>
      <c r="D1651" t="s">
        <v>38</v>
      </c>
      <c r="E1651" t="s">
        <v>3253</v>
      </c>
      <c r="F1651">
        <v>40</v>
      </c>
    </row>
    <row r="1652" spans="1:6" x14ac:dyDescent="0.25">
      <c r="A1652" t="s">
        <v>58</v>
      </c>
      <c r="B1652">
        <v>2012</v>
      </c>
      <c r="C1652" t="s">
        <v>82</v>
      </c>
      <c r="D1652" t="s">
        <v>40</v>
      </c>
      <c r="E1652" t="s">
        <v>3254</v>
      </c>
      <c r="F1652">
        <v>8</v>
      </c>
    </row>
    <row r="1653" spans="1:6" x14ac:dyDescent="0.25">
      <c r="A1653" t="s">
        <v>58</v>
      </c>
      <c r="B1653">
        <v>2012</v>
      </c>
      <c r="C1653" t="s">
        <v>82</v>
      </c>
      <c r="D1653" t="s">
        <v>102</v>
      </c>
      <c r="E1653" t="s">
        <v>3255</v>
      </c>
      <c r="F1653">
        <v>114</v>
      </c>
    </row>
    <row r="1654" spans="1:6" x14ac:dyDescent="0.25">
      <c r="A1654" t="s">
        <v>58</v>
      </c>
      <c r="B1654">
        <v>2012</v>
      </c>
      <c r="C1654" t="s">
        <v>82</v>
      </c>
      <c r="D1654" t="s">
        <v>107</v>
      </c>
      <c r="E1654" t="s">
        <v>3256</v>
      </c>
      <c r="F1654">
        <v>95</v>
      </c>
    </row>
    <row r="1655" spans="1:6" x14ac:dyDescent="0.25">
      <c r="A1655" t="s">
        <v>58</v>
      </c>
      <c r="B1655">
        <v>2012</v>
      </c>
      <c r="C1655" t="s">
        <v>82</v>
      </c>
      <c r="D1655" t="s">
        <v>39</v>
      </c>
      <c r="E1655" t="s">
        <v>3257</v>
      </c>
      <c r="F1655">
        <v>214</v>
      </c>
    </row>
    <row r="1656" spans="1:6" x14ac:dyDescent="0.25">
      <c r="A1656" t="s">
        <v>58</v>
      </c>
      <c r="B1656">
        <v>2012</v>
      </c>
      <c r="C1656" t="s">
        <v>82</v>
      </c>
      <c r="D1656" t="s">
        <v>103</v>
      </c>
      <c r="E1656" t="s">
        <v>3258</v>
      </c>
      <c r="F1656">
        <v>696</v>
      </c>
    </row>
    <row r="1657" spans="1:6" x14ac:dyDescent="0.25">
      <c r="A1657" t="s">
        <v>58</v>
      </c>
      <c r="B1657">
        <v>2012</v>
      </c>
      <c r="C1657" t="s">
        <v>81</v>
      </c>
      <c r="D1657" t="s">
        <v>38</v>
      </c>
      <c r="E1657" t="s">
        <v>3259</v>
      </c>
      <c r="F1657">
        <v>23</v>
      </c>
    </row>
    <row r="1658" spans="1:6" x14ac:dyDescent="0.25">
      <c r="A1658" t="s">
        <v>58</v>
      </c>
      <c r="B1658">
        <v>2012</v>
      </c>
      <c r="C1658" t="s">
        <v>81</v>
      </c>
      <c r="D1658" t="s">
        <v>40</v>
      </c>
      <c r="E1658" t="s">
        <v>3260</v>
      </c>
      <c r="F1658">
        <v>1</v>
      </c>
    </row>
    <row r="1659" spans="1:6" x14ac:dyDescent="0.25">
      <c r="A1659" t="s">
        <v>58</v>
      </c>
      <c r="B1659">
        <v>2012</v>
      </c>
      <c r="C1659" t="s">
        <v>81</v>
      </c>
      <c r="D1659" t="s">
        <v>102</v>
      </c>
      <c r="E1659" t="s">
        <v>3261</v>
      </c>
      <c r="F1659">
        <v>31</v>
      </c>
    </row>
    <row r="1660" spans="1:6" x14ac:dyDescent="0.25">
      <c r="A1660" t="s">
        <v>58</v>
      </c>
      <c r="B1660">
        <v>2012</v>
      </c>
      <c r="C1660" t="s">
        <v>81</v>
      </c>
      <c r="D1660" t="s">
        <v>107</v>
      </c>
      <c r="E1660" t="s">
        <v>3262</v>
      </c>
      <c r="F1660">
        <v>53</v>
      </c>
    </row>
    <row r="1661" spans="1:6" x14ac:dyDescent="0.25">
      <c r="A1661" t="s">
        <v>58</v>
      </c>
      <c r="B1661">
        <v>2012</v>
      </c>
      <c r="C1661" t="s">
        <v>81</v>
      </c>
      <c r="D1661" t="s">
        <v>39</v>
      </c>
      <c r="E1661" t="s">
        <v>3263</v>
      </c>
      <c r="F1661">
        <v>72</v>
      </c>
    </row>
    <row r="1662" spans="1:6" x14ac:dyDescent="0.25">
      <c r="A1662" t="s">
        <v>58</v>
      </c>
      <c r="B1662">
        <v>2012</v>
      </c>
      <c r="C1662" t="s">
        <v>81</v>
      </c>
      <c r="D1662" t="s">
        <v>103</v>
      </c>
      <c r="E1662" t="s">
        <v>3264</v>
      </c>
      <c r="F1662">
        <v>156</v>
      </c>
    </row>
    <row r="1663" spans="1:6" x14ac:dyDescent="0.25">
      <c r="A1663" t="s">
        <v>58</v>
      </c>
      <c r="B1663">
        <v>2013</v>
      </c>
      <c r="C1663" t="s">
        <v>82</v>
      </c>
      <c r="D1663" t="s">
        <v>38</v>
      </c>
      <c r="E1663" t="s">
        <v>3265</v>
      </c>
      <c r="F1663">
        <v>53</v>
      </c>
    </row>
    <row r="1664" spans="1:6" x14ac:dyDescent="0.25">
      <c r="A1664" t="s">
        <v>58</v>
      </c>
      <c r="B1664">
        <v>2013</v>
      </c>
      <c r="C1664" t="s">
        <v>82</v>
      </c>
      <c r="D1664" t="s">
        <v>40</v>
      </c>
      <c r="E1664" t="s">
        <v>3266</v>
      </c>
      <c r="F1664">
        <v>8</v>
      </c>
    </row>
    <row r="1665" spans="1:6" x14ac:dyDescent="0.25">
      <c r="A1665" t="s">
        <v>58</v>
      </c>
      <c r="B1665">
        <v>2013</v>
      </c>
      <c r="C1665" t="s">
        <v>82</v>
      </c>
      <c r="D1665" t="s">
        <v>102</v>
      </c>
      <c r="E1665" t="s">
        <v>3267</v>
      </c>
      <c r="F1665">
        <v>124</v>
      </c>
    </row>
    <row r="1666" spans="1:6" x14ac:dyDescent="0.25">
      <c r="A1666" t="s">
        <v>58</v>
      </c>
      <c r="B1666">
        <v>2013</v>
      </c>
      <c r="C1666" t="s">
        <v>82</v>
      </c>
      <c r="D1666" t="s">
        <v>107</v>
      </c>
      <c r="E1666" t="s">
        <v>3268</v>
      </c>
      <c r="F1666">
        <v>97</v>
      </c>
    </row>
    <row r="1667" spans="1:6" x14ac:dyDescent="0.25">
      <c r="A1667" t="s">
        <v>58</v>
      </c>
      <c r="B1667">
        <v>2013</v>
      </c>
      <c r="C1667" t="s">
        <v>82</v>
      </c>
      <c r="D1667" t="s">
        <v>39</v>
      </c>
      <c r="E1667" t="s">
        <v>3269</v>
      </c>
      <c r="F1667">
        <v>176</v>
      </c>
    </row>
    <row r="1668" spans="1:6" x14ac:dyDescent="0.25">
      <c r="A1668" t="s">
        <v>58</v>
      </c>
      <c r="B1668">
        <v>2013</v>
      </c>
      <c r="C1668" t="s">
        <v>82</v>
      </c>
      <c r="D1668" t="s">
        <v>103</v>
      </c>
      <c r="E1668" t="s">
        <v>3270</v>
      </c>
      <c r="F1668">
        <v>716</v>
      </c>
    </row>
    <row r="1669" spans="1:6" x14ac:dyDescent="0.25">
      <c r="A1669" t="s">
        <v>58</v>
      </c>
      <c r="B1669">
        <v>2013</v>
      </c>
      <c r="C1669" t="s">
        <v>81</v>
      </c>
      <c r="D1669" t="s">
        <v>38</v>
      </c>
      <c r="E1669" t="s">
        <v>3271</v>
      </c>
      <c r="F1669">
        <v>30</v>
      </c>
    </row>
    <row r="1670" spans="1:6" x14ac:dyDescent="0.25">
      <c r="A1670" t="s">
        <v>58</v>
      </c>
      <c r="B1670">
        <v>2013</v>
      </c>
      <c r="C1670" t="s">
        <v>81</v>
      </c>
      <c r="D1670" t="s">
        <v>40</v>
      </c>
      <c r="E1670" t="s">
        <v>3272</v>
      </c>
      <c r="F1670">
        <v>3</v>
      </c>
    </row>
    <row r="1671" spans="1:6" x14ac:dyDescent="0.25">
      <c r="A1671" t="s">
        <v>58</v>
      </c>
      <c r="B1671">
        <v>2013</v>
      </c>
      <c r="C1671" t="s">
        <v>81</v>
      </c>
      <c r="D1671" t="s">
        <v>102</v>
      </c>
      <c r="E1671" t="s">
        <v>3273</v>
      </c>
      <c r="F1671">
        <v>39</v>
      </c>
    </row>
    <row r="1672" spans="1:6" x14ac:dyDescent="0.25">
      <c r="A1672" t="s">
        <v>58</v>
      </c>
      <c r="B1672">
        <v>2013</v>
      </c>
      <c r="C1672" t="s">
        <v>81</v>
      </c>
      <c r="D1672" t="s">
        <v>107</v>
      </c>
      <c r="E1672" t="s">
        <v>3274</v>
      </c>
      <c r="F1672">
        <v>46</v>
      </c>
    </row>
    <row r="1673" spans="1:6" x14ac:dyDescent="0.25">
      <c r="A1673" t="s">
        <v>58</v>
      </c>
      <c r="B1673">
        <v>2013</v>
      </c>
      <c r="C1673" t="s">
        <v>81</v>
      </c>
      <c r="D1673" t="s">
        <v>39</v>
      </c>
      <c r="E1673" t="s">
        <v>3275</v>
      </c>
      <c r="F1673">
        <v>58</v>
      </c>
    </row>
    <row r="1674" spans="1:6" x14ac:dyDescent="0.25">
      <c r="A1674" t="s">
        <v>58</v>
      </c>
      <c r="B1674">
        <v>2013</v>
      </c>
      <c r="C1674" t="s">
        <v>81</v>
      </c>
      <c r="D1674" t="s">
        <v>103</v>
      </c>
      <c r="E1674" t="s">
        <v>3276</v>
      </c>
      <c r="F1674">
        <v>179</v>
      </c>
    </row>
    <row r="1675" spans="1:6" x14ac:dyDescent="0.25">
      <c r="A1675" t="s">
        <v>58</v>
      </c>
      <c r="B1675">
        <v>2014</v>
      </c>
      <c r="C1675" t="s">
        <v>82</v>
      </c>
      <c r="D1675" t="s">
        <v>38</v>
      </c>
      <c r="E1675" t="s">
        <v>3277</v>
      </c>
      <c r="F1675">
        <v>74</v>
      </c>
    </row>
    <row r="1676" spans="1:6" x14ac:dyDescent="0.25">
      <c r="A1676" t="s">
        <v>58</v>
      </c>
      <c r="B1676">
        <v>2014</v>
      </c>
      <c r="C1676" t="s">
        <v>82</v>
      </c>
      <c r="D1676" t="s">
        <v>40</v>
      </c>
      <c r="E1676" t="s">
        <v>3278</v>
      </c>
      <c r="F1676">
        <v>7</v>
      </c>
    </row>
    <row r="1677" spans="1:6" x14ac:dyDescent="0.25">
      <c r="A1677" t="s">
        <v>58</v>
      </c>
      <c r="B1677">
        <v>2014</v>
      </c>
      <c r="C1677" t="s">
        <v>82</v>
      </c>
      <c r="D1677" t="s">
        <v>102</v>
      </c>
      <c r="E1677" t="s">
        <v>3279</v>
      </c>
      <c r="F1677">
        <v>136</v>
      </c>
    </row>
    <row r="1678" spans="1:6" x14ac:dyDescent="0.25">
      <c r="A1678" t="s">
        <v>58</v>
      </c>
      <c r="B1678">
        <v>2014</v>
      </c>
      <c r="C1678" t="s">
        <v>82</v>
      </c>
      <c r="D1678" t="s">
        <v>107</v>
      </c>
      <c r="E1678" t="s">
        <v>3280</v>
      </c>
      <c r="F1678">
        <v>63</v>
      </c>
    </row>
    <row r="1679" spans="1:6" x14ac:dyDescent="0.25">
      <c r="A1679" t="s">
        <v>58</v>
      </c>
      <c r="B1679">
        <v>2014</v>
      </c>
      <c r="C1679" t="s">
        <v>82</v>
      </c>
      <c r="D1679" t="s">
        <v>39</v>
      </c>
      <c r="E1679" t="s">
        <v>3281</v>
      </c>
      <c r="F1679">
        <v>248</v>
      </c>
    </row>
    <row r="1680" spans="1:6" x14ac:dyDescent="0.25">
      <c r="A1680" t="s">
        <v>58</v>
      </c>
      <c r="B1680">
        <v>2014</v>
      </c>
      <c r="C1680" t="s">
        <v>82</v>
      </c>
      <c r="D1680" t="s">
        <v>103</v>
      </c>
      <c r="E1680" t="s">
        <v>3282</v>
      </c>
      <c r="F1680">
        <v>635</v>
      </c>
    </row>
    <row r="1681" spans="1:6" x14ac:dyDescent="0.25">
      <c r="A1681" t="s">
        <v>58</v>
      </c>
      <c r="B1681">
        <v>2014</v>
      </c>
      <c r="C1681" t="s">
        <v>81</v>
      </c>
      <c r="D1681" t="s">
        <v>38</v>
      </c>
      <c r="E1681" t="s">
        <v>3283</v>
      </c>
      <c r="F1681">
        <v>26</v>
      </c>
    </row>
    <row r="1682" spans="1:6" x14ac:dyDescent="0.25">
      <c r="A1682" t="s">
        <v>58</v>
      </c>
      <c r="B1682">
        <v>2014</v>
      </c>
      <c r="C1682" t="s">
        <v>81</v>
      </c>
      <c r="D1682" t="s">
        <v>40</v>
      </c>
      <c r="E1682" t="s">
        <v>3284</v>
      </c>
      <c r="F1682">
        <v>1</v>
      </c>
    </row>
    <row r="1683" spans="1:6" x14ac:dyDescent="0.25">
      <c r="A1683" t="s">
        <v>58</v>
      </c>
      <c r="B1683">
        <v>2014</v>
      </c>
      <c r="C1683" t="s">
        <v>81</v>
      </c>
      <c r="D1683" t="s">
        <v>102</v>
      </c>
      <c r="E1683" t="s">
        <v>3285</v>
      </c>
      <c r="F1683">
        <v>41</v>
      </c>
    </row>
    <row r="1684" spans="1:6" x14ac:dyDescent="0.25">
      <c r="A1684" t="s">
        <v>58</v>
      </c>
      <c r="B1684">
        <v>2014</v>
      </c>
      <c r="C1684" t="s">
        <v>81</v>
      </c>
      <c r="D1684" t="s">
        <v>107</v>
      </c>
      <c r="E1684" t="s">
        <v>3286</v>
      </c>
      <c r="F1684">
        <v>35</v>
      </c>
    </row>
    <row r="1685" spans="1:6" x14ac:dyDescent="0.25">
      <c r="A1685" t="s">
        <v>58</v>
      </c>
      <c r="B1685">
        <v>2014</v>
      </c>
      <c r="C1685" t="s">
        <v>81</v>
      </c>
      <c r="D1685" t="s">
        <v>39</v>
      </c>
      <c r="E1685" t="s">
        <v>3287</v>
      </c>
      <c r="F1685">
        <v>84</v>
      </c>
    </row>
    <row r="1686" spans="1:6" x14ac:dyDescent="0.25">
      <c r="A1686" t="s">
        <v>58</v>
      </c>
      <c r="B1686">
        <v>2014</v>
      </c>
      <c r="C1686" t="s">
        <v>81</v>
      </c>
      <c r="D1686" t="s">
        <v>103</v>
      </c>
      <c r="E1686" t="s">
        <v>3288</v>
      </c>
      <c r="F1686">
        <v>167</v>
      </c>
    </row>
    <row r="1687" spans="1:6" x14ac:dyDescent="0.25">
      <c r="A1687" t="s">
        <v>58</v>
      </c>
      <c r="B1687">
        <v>2015</v>
      </c>
      <c r="C1687" t="s">
        <v>82</v>
      </c>
      <c r="D1687" t="s">
        <v>38</v>
      </c>
      <c r="E1687" t="s">
        <v>3289</v>
      </c>
      <c r="F1687">
        <v>49</v>
      </c>
    </row>
    <row r="1688" spans="1:6" x14ac:dyDescent="0.25">
      <c r="A1688" t="s">
        <v>58</v>
      </c>
      <c r="B1688">
        <v>2015</v>
      </c>
      <c r="C1688" t="s">
        <v>82</v>
      </c>
      <c r="D1688" t="s">
        <v>40</v>
      </c>
      <c r="E1688" t="s">
        <v>3290</v>
      </c>
      <c r="F1688">
        <v>6</v>
      </c>
    </row>
    <row r="1689" spans="1:6" x14ac:dyDescent="0.25">
      <c r="A1689" t="s">
        <v>58</v>
      </c>
      <c r="B1689">
        <v>2015</v>
      </c>
      <c r="C1689" t="s">
        <v>82</v>
      </c>
      <c r="D1689" t="s">
        <v>102</v>
      </c>
      <c r="E1689" t="s">
        <v>3291</v>
      </c>
      <c r="F1689">
        <v>83</v>
      </c>
    </row>
    <row r="1690" spans="1:6" x14ac:dyDescent="0.25">
      <c r="A1690" t="s">
        <v>58</v>
      </c>
      <c r="B1690">
        <v>2015</v>
      </c>
      <c r="C1690" t="s">
        <v>82</v>
      </c>
      <c r="D1690" t="s">
        <v>107</v>
      </c>
      <c r="E1690" t="s">
        <v>3292</v>
      </c>
      <c r="F1690">
        <v>70</v>
      </c>
    </row>
    <row r="1691" spans="1:6" x14ac:dyDescent="0.25">
      <c r="A1691" t="s">
        <v>58</v>
      </c>
      <c r="B1691">
        <v>2015</v>
      </c>
      <c r="C1691" t="s">
        <v>82</v>
      </c>
      <c r="D1691" t="s">
        <v>39</v>
      </c>
      <c r="E1691" t="s">
        <v>3293</v>
      </c>
      <c r="F1691">
        <v>124</v>
      </c>
    </row>
    <row r="1692" spans="1:6" x14ac:dyDescent="0.25">
      <c r="A1692" t="s">
        <v>58</v>
      </c>
      <c r="B1692">
        <v>2015</v>
      </c>
      <c r="C1692" t="s">
        <v>82</v>
      </c>
      <c r="D1692" t="s">
        <v>103</v>
      </c>
      <c r="E1692" t="s">
        <v>3294</v>
      </c>
      <c r="F1692">
        <v>629</v>
      </c>
    </row>
    <row r="1693" spans="1:6" x14ac:dyDescent="0.25">
      <c r="A1693" t="s">
        <v>58</v>
      </c>
      <c r="B1693">
        <v>2015</v>
      </c>
      <c r="C1693" t="s">
        <v>81</v>
      </c>
      <c r="D1693" t="s">
        <v>38</v>
      </c>
      <c r="E1693" t="s">
        <v>3295</v>
      </c>
      <c r="F1693">
        <v>18</v>
      </c>
    </row>
    <row r="1694" spans="1:6" x14ac:dyDescent="0.25">
      <c r="A1694" t="s">
        <v>58</v>
      </c>
      <c r="B1694">
        <v>2015</v>
      </c>
      <c r="C1694" t="s">
        <v>81</v>
      </c>
      <c r="D1694" t="s">
        <v>40</v>
      </c>
      <c r="E1694" t="s">
        <v>3296</v>
      </c>
      <c r="F1694">
        <v>2</v>
      </c>
    </row>
    <row r="1695" spans="1:6" x14ac:dyDescent="0.25">
      <c r="A1695" t="s">
        <v>58</v>
      </c>
      <c r="B1695">
        <v>2015</v>
      </c>
      <c r="C1695" t="s">
        <v>81</v>
      </c>
      <c r="D1695" t="s">
        <v>102</v>
      </c>
      <c r="E1695" t="s">
        <v>3297</v>
      </c>
      <c r="F1695">
        <v>32</v>
      </c>
    </row>
    <row r="1696" spans="1:6" x14ac:dyDescent="0.25">
      <c r="A1696" t="s">
        <v>58</v>
      </c>
      <c r="B1696">
        <v>2015</v>
      </c>
      <c r="C1696" t="s">
        <v>81</v>
      </c>
      <c r="D1696" t="s">
        <v>107</v>
      </c>
      <c r="E1696" t="s">
        <v>3298</v>
      </c>
      <c r="F1696">
        <v>23</v>
      </c>
    </row>
    <row r="1697" spans="1:6" x14ac:dyDescent="0.25">
      <c r="A1697" t="s">
        <v>58</v>
      </c>
      <c r="B1697">
        <v>2015</v>
      </c>
      <c r="C1697" t="s">
        <v>81</v>
      </c>
      <c r="D1697" t="s">
        <v>39</v>
      </c>
      <c r="E1697" t="s">
        <v>3299</v>
      </c>
      <c r="F1697">
        <v>61</v>
      </c>
    </row>
    <row r="1698" spans="1:6" x14ac:dyDescent="0.25">
      <c r="A1698" t="s">
        <v>58</v>
      </c>
      <c r="B1698">
        <v>2015</v>
      </c>
      <c r="C1698" t="s">
        <v>81</v>
      </c>
      <c r="D1698" t="s">
        <v>103</v>
      </c>
      <c r="E1698" t="s">
        <v>3300</v>
      </c>
      <c r="F1698">
        <v>155</v>
      </c>
    </row>
    <row r="1699" spans="1:6" x14ac:dyDescent="0.25">
      <c r="A1699" t="s">
        <v>48</v>
      </c>
      <c r="B1699">
        <v>2010</v>
      </c>
      <c r="C1699" t="s">
        <v>82</v>
      </c>
      <c r="D1699" t="s">
        <v>38</v>
      </c>
      <c r="E1699" t="s">
        <v>3301</v>
      </c>
      <c r="F1699">
        <v>9</v>
      </c>
    </row>
    <row r="1700" spans="1:6" x14ac:dyDescent="0.25">
      <c r="A1700" t="s">
        <v>48</v>
      </c>
      <c r="B1700">
        <v>2010</v>
      </c>
      <c r="C1700" t="s">
        <v>82</v>
      </c>
      <c r="D1700" t="s">
        <v>40</v>
      </c>
      <c r="E1700" t="s">
        <v>3302</v>
      </c>
      <c r="F1700">
        <v>23</v>
      </c>
    </row>
    <row r="1701" spans="1:6" x14ac:dyDescent="0.25">
      <c r="A1701" t="s">
        <v>48</v>
      </c>
      <c r="B1701">
        <v>2010</v>
      </c>
      <c r="C1701" t="s">
        <v>82</v>
      </c>
      <c r="D1701" t="s">
        <v>102</v>
      </c>
      <c r="E1701" t="s">
        <v>3303</v>
      </c>
      <c r="F1701">
        <v>68</v>
      </c>
    </row>
    <row r="1702" spans="1:6" x14ac:dyDescent="0.25">
      <c r="A1702" t="s">
        <v>48</v>
      </c>
      <c r="B1702">
        <v>2010</v>
      </c>
      <c r="C1702" t="s">
        <v>82</v>
      </c>
      <c r="D1702" t="s">
        <v>107</v>
      </c>
      <c r="E1702" t="s">
        <v>3304</v>
      </c>
      <c r="F1702">
        <v>105</v>
      </c>
    </row>
    <row r="1703" spans="1:6" x14ac:dyDescent="0.25">
      <c r="A1703" t="s">
        <v>48</v>
      </c>
      <c r="B1703">
        <v>2010</v>
      </c>
      <c r="C1703" t="s">
        <v>82</v>
      </c>
      <c r="D1703" t="s">
        <v>39</v>
      </c>
      <c r="E1703" t="s">
        <v>3305</v>
      </c>
      <c r="F1703">
        <v>35</v>
      </c>
    </row>
    <row r="1704" spans="1:6" x14ac:dyDescent="0.25">
      <c r="A1704" t="s">
        <v>48</v>
      </c>
      <c r="B1704">
        <v>2010</v>
      </c>
      <c r="C1704" t="s">
        <v>82</v>
      </c>
      <c r="D1704" t="s">
        <v>103</v>
      </c>
      <c r="E1704" t="s">
        <v>3306</v>
      </c>
      <c r="F1704">
        <v>744</v>
      </c>
    </row>
    <row r="1705" spans="1:6" x14ac:dyDescent="0.25">
      <c r="A1705" t="s">
        <v>48</v>
      </c>
      <c r="B1705">
        <v>2010</v>
      </c>
      <c r="C1705" t="s">
        <v>81</v>
      </c>
      <c r="D1705" t="s">
        <v>38</v>
      </c>
      <c r="E1705" t="s">
        <v>3307</v>
      </c>
      <c r="F1705">
        <v>5</v>
      </c>
    </row>
    <row r="1706" spans="1:6" x14ac:dyDescent="0.25">
      <c r="A1706" t="s">
        <v>48</v>
      </c>
      <c r="B1706">
        <v>2010</v>
      </c>
      <c r="C1706" t="s">
        <v>81</v>
      </c>
      <c r="D1706" t="s">
        <v>40</v>
      </c>
      <c r="E1706" t="s">
        <v>3308</v>
      </c>
      <c r="F1706">
        <v>1</v>
      </c>
    </row>
    <row r="1707" spans="1:6" x14ac:dyDescent="0.25">
      <c r="A1707" t="s">
        <v>48</v>
      </c>
      <c r="B1707">
        <v>2010</v>
      </c>
      <c r="C1707" t="s">
        <v>81</v>
      </c>
      <c r="D1707" t="s">
        <v>102</v>
      </c>
      <c r="E1707" t="s">
        <v>3309</v>
      </c>
      <c r="F1707">
        <v>1</v>
      </c>
    </row>
    <row r="1708" spans="1:6" x14ac:dyDescent="0.25">
      <c r="A1708" t="s">
        <v>48</v>
      </c>
      <c r="B1708">
        <v>2010</v>
      </c>
      <c r="C1708" t="s">
        <v>81</v>
      </c>
      <c r="D1708" t="s">
        <v>107</v>
      </c>
      <c r="E1708" t="s">
        <v>3310</v>
      </c>
      <c r="F1708">
        <v>5</v>
      </c>
    </row>
    <row r="1709" spans="1:6" x14ac:dyDescent="0.25">
      <c r="A1709" t="s">
        <v>48</v>
      </c>
      <c r="B1709">
        <v>2010</v>
      </c>
      <c r="C1709" t="s">
        <v>81</v>
      </c>
      <c r="D1709" t="s">
        <v>39</v>
      </c>
      <c r="E1709" t="s">
        <v>3311</v>
      </c>
      <c r="F1709">
        <v>7</v>
      </c>
    </row>
    <row r="1710" spans="1:6" x14ac:dyDescent="0.25">
      <c r="A1710" t="s">
        <v>48</v>
      </c>
      <c r="B1710">
        <v>2010</v>
      </c>
      <c r="C1710" t="s">
        <v>81</v>
      </c>
      <c r="D1710" t="s">
        <v>103</v>
      </c>
      <c r="E1710" t="s">
        <v>3312</v>
      </c>
      <c r="F1710">
        <v>31</v>
      </c>
    </row>
    <row r="1711" spans="1:6" x14ac:dyDescent="0.25">
      <c r="A1711" t="s">
        <v>48</v>
      </c>
      <c r="B1711">
        <v>2011</v>
      </c>
      <c r="C1711" t="s">
        <v>82</v>
      </c>
      <c r="D1711" t="s">
        <v>38</v>
      </c>
      <c r="E1711" t="s">
        <v>3313</v>
      </c>
      <c r="F1711">
        <v>6</v>
      </c>
    </row>
    <row r="1712" spans="1:6" x14ac:dyDescent="0.25">
      <c r="A1712" t="s">
        <v>48</v>
      </c>
      <c r="B1712">
        <v>2011</v>
      </c>
      <c r="C1712" t="s">
        <v>82</v>
      </c>
      <c r="D1712" t="s">
        <v>40</v>
      </c>
      <c r="E1712" t="s">
        <v>3314</v>
      </c>
      <c r="F1712">
        <v>19</v>
      </c>
    </row>
    <row r="1713" spans="1:6" x14ac:dyDescent="0.25">
      <c r="A1713" t="s">
        <v>48</v>
      </c>
      <c r="B1713">
        <v>2011</v>
      </c>
      <c r="C1713" t="s">
        <v>82</v>
      </c>
      <c r="D1713" t="s">
        <v>102</v>
      </c>
      <c r="E1713" t="s">
        <v>3315</v>
      </c>
      <c r="F1713">
        <v>111</v>
      </c>
    </row>
    <row r="1714" spans="1:6" x14ac:dyDescent="0.25">
      <c r="A1714" t="s">
        <v>48</v>
      </c>
      <c r="B1714">
        <v>2011</v>
      </c>
      <c r="C1714" t="s">
        <v>82</v>
      </c>
      <c r="D1714" t="s">
        <v>107</v>
      </c>
      <c r="E1714" t="s">
        <v>3316</v>
      </c>
      <c r="F1714">
        <v>81</v>
      </c>
    </row>
    <row r="1715" spans="1:6" x14ac:dyDescent="0.25">
      <c r="A1715" t="s">
        <v>48</v>
      </c>
      <c r="B1715">
        <v>2011</v>
      </c>
      <c r="C1715" t="s">
        <v>82</v>
      </c>
      <c r="D1715" t="s">
        <v>39</v>
      </c>
      <c r="E1715" t="s">
        <v>3317</v>
      </c>
      <c r="F1715">
        <v>52</v>
      </c>
    </row>
    <row r="1716" spans="1:6" x14ac:dyDescent="0.25">
      <c r="A1716" t="s">
        <v>48</v>
      </c>
      <c r="B1716">
        <v>2011</v>
      </c>
      <c r="C1716" t="s">
        <v>82</v>
      </c>
      <c r="D1716" t="s">
        <v>103</v>
      </c>
      <c r="E1716" t="s">
        <v>3318</v>
      </c>
      <c r="F1716">
        <v>773</v>
      </c>
    </row>
    <row r="1717" spans="1:6" x14ac:dyDescent="0.25">
      <c r="A1717" t="s">
        <v>48</v>
      </c>
      <c r="B1717">
        <v>2011</v>
      </c>
      <c r="C1717" t="s">
        <v>81</v>
      </c>
      <c r="D1717" t="s">
        <v>102</v>
      </c>
      <c r="E1717" t="s">
        <v>3319</v>
      </c>
      <c r="F1717">
        <v>6</v>
      </c>
    </row>
    <row r="1718" spans="1:6" x14ac:dyDescent="0.25">
      <c r="A1718" t="s">
        <v>48</v>
      </c>
      <c r="B1718">
        <v>2011</v>
      </c>
      <c r="C1718" t="s">
        <v>81</v>
      </c>
      <c r="D1718" t="s">
        <v>107</v>
      </c>
      <c r="E1718" t="s">
        <v>3320</v>
      </c>
      <c r="F1718">
        <v>6</v>
      </c>
    </row>
    <row r="1719" spans="1:6" x14ac:dyDescent="0.25">
      <c r="A1719" t="s">
        <v>48</v>
      </c>
      <c r="B1719">
        <v>2011</v>
      </c>
      <c r="C1719" t="s">
        <v>81</v>
      </c>
      <c r="D1719" t="s">
        <v>39</v>
      </c>
      <c r="E1719" t="s">
        <v>3321</v>
      </c>
      <c r="F1719">
        <v>11</v>
      </c>
    </row>
    <row r="1720" spans="1:6" x14ac:dyDescent="0.25">
      <c r="A1720" t="s">
        <v>48</v>
      </c>
      <c r="B1720">
        <v>2011</v>
      </c>
      <c r="C1720" t="s">
        <v>81</v>
      </c>
      <c r="D1720" t="s">
        <v>103</v>
      </c>
      <c r="E1720" t="s">
        <v>3322</v>
      </c>
      <c r="F1720">
        <v>37</v>
      </c>
    </row>
    <row r="1721" spans="1:6" x14ac:dyDescent="0.25">
      <c r="A1721" t="s">
        <v>48</v>
      </c>
      <c r="B1721">
        <v>2012</v>
      </c>
      <c r="C1721" t="s">
        <v>82</v>
      </c>
      <c r="D1721" t="s">
        <v>38</v>
      </c>
      <c r="E1721" t="s">
        <v>3323</v>
      </c>
      <c r="F1721">
        <v>7</v>
      </c>
    </row>
    <row r="1722" spans="1:6" x14ac:dyDescent="0.25">
      <c r="A1722" t="s">
        <v>48</v>
      </c>
      <c r="B1722">
        <v>2012</v>
      </c>
      <c r="C1722" t="s">
        <v>82</v>
      </c>
      <c r="D1722" t="s">
        <v>40</v>
      </c>
      <c r="E1722" t="s">
        <v>3324</v>
      </c>
      <c r="F1722">
        <v>17</v>
      </c>
    </row>
    <row r="1723" spans="1:6" x14ac:dyDescent="0.25">
      <c r="A1723" t="s">
        <v>48</v>
      </c>
      <c r="B1723">
        <v>2012</v>
      </c>
      <c r="C1723" t="s">
        <v>82</v>
      </c>
      <c r="D1723" t="s">
        <v>102</v>
      </c>
      <c r="E1723" t="s">
        <v>3325</v>
      </c>
      <c r="F1723">
        <v>130</v>
      </c>
    </row>
    <row r="1724" spans="1:6" x14ac:dyDescent="0.25">
      <c r="A1724" t="s">
        <v>48</v>
      </c>
      <c r="B1724">
        <v>2012</v>
      </c>
      <c r="C1724" t="s">
        <v>82</v>
      </c>
      <c r="D1724" t="s">
        <v>107</v>
      </c>
      <c r="E1724" t="s">
        <v>3326</v>
      </c>
      <c r="F1724">
        <v>106</v>
      </c>
    </row>
    <row r="1725" spans="1:6" x14ac:dyDescent="0.25">
      <c r="A1725" t="s">
        <v>48</v>
      </c>
      <c r="B1725">
        <v>2012</v>
      </c>
      <c r="C1725" t="s">
        <v>82</v>
      </c>
      <c r="D1725" t="s">
        <v>39</v>
      </c>
      <c r="E1725" t="s">
        <v>3327</v>
      </c>
      <c r="F1725">
        <v>40</v>
      </c>
    </row>
    <row r="1726" spans="1:6" x14ac:dyDescent="0.25">
      <c r="A1726" t="s">
        <v>48</v>
      </c>
      <c r="B1726">
        <v>2012</v>
      </c>
      <c r="C1726" t="s">
        <v>82</v>
      </c>
      <c r="D1726" t="s">
        <v>103</v>
      </c>
      <c r="E1726" t="s">
        <v>3328</v>
      </c>
      <c r="F1726">
        <v>766</v>
      </c>
    </row>
    <row r="1727" spans="1:6" x14ac:dyDescent="0.25">
      <c r="A1727" t="s">
        <v>48</v>
      </c>
      <c r="B1727">
        <v>2012</v>
      </c>
      <c r="C1727" t="s">
        <v>81</v>
      </c>
      <c r="D1727" t="s">
        <v>38</v>
      </c>
      <c r="E1727" t="s">
        <v>3329</v>
      </c>
      <c r="F1727">
        <v>2</v>
      </c>
    </row>
    <row r="1728" spans="1:6" x14ac:dyDescent="0.25">
      <c r="A1728" t="s">
        <v>48</v>
      </c>
      <c r="B1728">
        <v>2012</v>
      </c>
      <c r="C1728" t="s">
        <v>81</v>
      </c>
      <c r="D1728" t="s">
        <v>40</v>
      </c>
      <c r="E1728" t="s">
        <v>3330</v>
      </c>
      <c r="F1728">
        <v>2</v>
      </c>
    </row>
    <row r="1729" spans="1:6" x14ac:dyDescent="0.25">
      <c r="A1729" t="s">
        <v>48</v>
      </c>
      <c r="B1729">
        <v>2012</v>
      </c>
      <c r="C1729" t="s">
        <v>81</v>
      </c>
      <c r="D1729" t="s">
        <v>102</v>
      </c>
      <c r="E1729" t="s">
        <v>3331</v>
      </c>
      <c r="F1729">
        <v>2</v>
      </c>
    </row>
    <row r="1730" spans="1:6" x14ac:dyDescent="0.25">
      <c r="A1730" t="s">
        <v>48</v>
      </c>
      <c r="B1730">
        <v>2012</v>
      </c>
      <c r="C1730" t="s">
        <v>81</v>
      </c>
      <c r="D1730" t="s">
        <v>107</v>
      </c>
      <c r="E1730" t="s">
        <v>3332</v>
      </c>
      <c r="F1730">
        <v>6</v>
      </c>
    </row>
    <row r="1731" spans="1:6" x14ac:dyDescent="0.25">
      <c r="A1731" t="s">
        <v>48</v>
      </c>
      <c r="B1731">
        <v>2012</v>
      </c>
      <c r="C1731" t="s">
        <v>81</v>
      </c>
      <c r="D1731" t="s">
        <v>39</v>
      </c>
      <c r="E1731" t="s">
        <v>3333</v>
      </c>
      <c r="F1731">
        <v>20</v>
      </c>
    </row>
    <row r="1732" spans="1:6" x14ac:dyDescent="0.25">
      <c r="A1732" t="s">
        <v>48</v>
      </c>
      <c r="B1732">
        <v>2012</v>
      </c>
      <c r="C1732" t="s">
        <v>81</v>
      </c>
      <c r="D1732" t="s">
        <v>103</v>
      </c>
      <c r="E1732" t="s">
        <v>3334</v>
      </c>
      <c r="F1732">
        <v>41</v>
      </c>
    </row>
    <row r="1733" spans="1:6" x14ac:dyDescent="0.25">
      <c r="A1733" t="s">
        <v>48</v>
      </c>
      <c r="B1733">
        <v>2013</v>
      </c>
      <c r="C1733" t="s">
        <v>82</v>
      </c>
      <c r="D1733" t="s">
        <v>38</v>
      </c>
      <c r="E1733" t="s">
        <v>3335</v>
      </c>
      <c r="F1733">
        <v>11</v>
      </c>
    </row>
    <row r="1734" spans="1:6" x14ac:dyDescent="0.25">
      <c r="A1734" t="s">
        <v>48</v>
      </c>
      <c r="B1734">
        <v>2013</v>
      </c>
      <c r="C1734" t="s">
        <v>82</v>
      </c>
      <c r="D1734" t="s">
        <v>40</v>
      </c>
      <c r="E1734" t="s">
        <v>3336</v>
      </c>
      <c r="F1734">
        <v>23</v>
      </c>
    </row>
    <row r="1735" spans="1:6" x14ac:dyDescent="0.25">
      <c r="A1735" t="s">
        <v>48</v>
      </c>
      <c r="B1735">
        <v>2013</v>
      </c>
      <c r="C1735" t="s">
        <v>82</v>
      </c>
      <c r="D1735" t="s">
        <v>102</v>
      </c>
      <c r="E1735" t="s">
        <v>3337</v>
      </c>
      <c r="F1735">
        <v>120</v>
      </c>
    </row>
    <row r="1736" spans="1:6" x14ac:dyDescent="0.25">
      <c r="A1736" t="s">
        <v>48</v>
      </c>
      <c r="B1736">
        <v>2013</v>
      </c>
      <c r="C1736" t="s">
        <v>82</v>
      </c>
      <c r="D1736" t="s">
        <v>107</v>
      </c>
      <c r="E1736" t="s">
        <v>3338</v>
      </c>
      <c r="F1736">
        <v>110</v>
      </c>
    </row>
    <row r="1737" spans="1:6" x14ac:dyDescent="0.25">
      <c r="A1737" t="s">
        <v>48</v>
      </c>
      <c r="B1737">
        <v>2013</v>
      </c>
      <c r="C1737" t="s">
        <v>82</v>
      </c>
      <c r="D1737" t="s">
        <v>39</v>
      </c>
      <c r="E1737" t="s">
        <v>3339</v>
      </c>
      <c r="F1737">
        <v>40</v>
      </c>
    </row>
    <row r="1738" spans="1:6" x14ac:dyDescent="0.25">
      <c r="A1738" t="s">
        <v>48</v>
      </c>
      <c r="B1738">
        <v>2013</v>
      </c>
      <c r="C1738" t="s">
        <v>82</v>
      </c>
      <c r="D1738" t="s">
        <v>103</v>
      </c>
      <c r="E1738" t="s">
        <v>3340</v>
      </c>
      <c r="F1738">
        <v>754</v>
      </c>
    </row>
    <row r="1739" spans="1:6" x14ac:dyDescent="0.25">
      <c r="A1739" t="s">
        <v>48</v>
      </c>
      <c r="B1739">
        <v>2013</v>
      </c>
      <c r="C1739" t="s">
        <v>81</v>
      </c>
      <c r="D1739" t="s">
        <v>38</v>
      </c>
      <c r="E1739" t="s">
        <v>3341</v>
      </c>
      <c r="F1739">
        <v>1</v>
      </c>
    </row>
    <row r="1740" spans="1:6" x14ac:dyDescent="0.25">
      <c r="A1740" t="s">
        <v>48</v>
      </c>
      <c r="B1740">
        <v>2013</v>
      </c>
      <c r="C1740" t="s">
        <v>81</v>
      </c>
      <c r="D1740" t="s">
        <v>40</v>
      </c>
      <c r="E1740" t="s">
        <v>3342</v>
      </c>
      <c r="F1740">
        <v>2</v>
      </c>
    </row>
    <row r="1741" spans="1:6" x14ac:dyDescent="0.25">
      <c r="A1741" t="s">
        <v>48</v>
      </c>
      <c r="B1741">
        <v>2013</v>
      </c>
      <c r="C1741" t="s">
        <v>81</v>
      </c>
      <c r="D1741" t="s">
        <v>102</v>
      </c>
      <c r="E1741" t="s">
        <v>3343</v>
      </c>
      <c r="F1741">
        <v>6</v>
      </c>
    </row>
    <row r="1742" spans="1:6" x14ac:dyDescent="0.25">
      <c r="A1742" t="s">
        <v>48</v>
      </c>
      <c r="B1742">
        <v>2013</v>
      </c>
      <c r="C1742" t="s">
        <v>81</v>
      </c>
      <c r="D1742" t="s">
        <v>107</v>
      </c>
      <c r="E1742" t="s">
        <v>3344</v>
      </c>
      <c r="F1742">
        <v>3</v>
      </c>
    </row>
    <row r="1743" spans="1:6" x14ac:dyDescent="0.25">
      <c r="A1743" t="s">
        <v>48</v>
      </c>
      <c r="B1743">
        <v>2013</v>
      </c>
      <c r="C1743" t="s">
        <v>81</v>
      </c>
      <c r="D1743" t="s">
        <v>39</v>
      </c>
      <c r="E1743" t="s">
        <v>3345</v>
      </c>
      <c r="F1743">
        <v>15</v>
      </c>
    </row>
    <row r="1744" spans="1:6" x14ac:dyDescent="0.25">
      <c r="A1744" t="s">
        <v>48</v>
      </c>
      <c r="B1744">
        <v>2013</v>
      </c>
      <c r="C1744" t="s">
        <v>81</v>
      </c>
      <c r="D1744" t="s">
        <v>103</v>
      </c>
      <c r="E1744" t="s">
        <v>3346</v>
      </c>
      <c r="F1744">
        <v>50</v>
      </c>
    </row>
    <row r="1745" spans="1:6" x14ac:dyDescent="0.25">
      <c r="A1745" t="s">
        <v>48</v>
      </c>
      <c r="B1745">
        <v>2014</v>
      </c>
      <c r="C1745" t="s">
        <v>82</v>
      </c>
      <c r="D1745" t="s">
        <v>38</v>
      </c>
      <c r="E1745" t="s">
        <v>3347</v>
      </c>
      <c r="F1745">
        <v>17</v>
      </c>
    </row>
    <row r="1746" spans="1:6" x14ac:dyDescent="0.25">
      <c r="A1746" t="s">
        <v>48</v>
      </c>
      <c r="B1746">
        <v>2014</v>
      </c>
      <c r="C1746" t="s">
        <v>82</v>
      </c>
      <c r="D1746" t="s">
        <v>40</v>
      </c>
      <c r="E1746" t="s">
        <v>3348</v>
      </c>
      <c r="F1746">
        <v>22</v>
      </c>
    </row>
    <row r="1747" spans="1:6" x14ac:dyDescent="0.25">
      <c r="A1747" t="s">
        <v>48</v>
      </c>
      <c r="B1747">
        <v>2014</v>
      </c>
      <c r="C1747" t="s">
        <v>82</v>
      </c>
      <c r="D1747" t="s">
        <v>102</v>
      </c>
      <c r="E1747" t="s">
        <v>3349</v>
      </c>
      <c r="F1747">
        <v>120</v>
      </c>
    </row>
    <row r="1748" spans="1:6" x14ac:dyDescent="0.25">
      <c r="A1748" t="s">
        <v>48</v>
      </c>
      <c r="B1748">
        <v>2014</v>
      </c>
      <c r="C1748" t="s">
        <v>82</v>
      </c>
      <c r="D1748" t="s">
        <v>107</v>
      </c>
      <c r="E1748" t="s">
        <v>3350</v>
      </c>
      <c r="F1748">
        <v>129</v>
      </c>
    </row>
    <row r="1749" spans="1:6" x14ac:dyDescent="0.25">
      <c r="A1749" t="s">
        <v>48</v>
      </c>
      <c r="B1749">
        <v>2014</v>
      </c>
      <c r="C1749" t="s">
        <v>82</v>
      </c>
      <c r="D1749" t="s">
        <v>39</v>
      </c>
      <c r="E1749" t="s">
        <v>3351</v>
      </c>
      <c r="F1749">
        <v>42</v>
      </c>
    </row>
    <row r="1750" spans="1:6" x14ac:dyDescent="0.25">
      <c r="A1750" t="s">
        <v>48</v>
      </c>
      <c r="B1750">
        <v>2014</v>
      </c>
      <c r="C1750" t="s">
        <v>82</v>
      </c>
      <c r="D1750" t="s">
        <v>103</v>
      </c>
      <c r="E1750" t="s">
        <v>3352</v>
      </c>
      <c r="F1750">
        <v>755</v>
      </c>
    </row>
    <row r="1751" spans="1:6" x14ac:dyDescent="0.25">
      <c r="A1751" t="s">
        <v>48</v>
      </c>
      <c r="B1751">
        <v>2014</v>
      </c>
      <c r="C1751" t="s">
        <v>81</v>
      </c>
      <c r="D1751" t="s">
        <v>38</v>
      </c>
      <c r="E1751" t="s">
        <v>3353</v>
      </c>
      <c r="F1751">
        <v>2</v>
      </c>
    </row>
    <row r="1752" spans="1:6" x14ac:dyDescent="0.25">
      <c r="A1752" t="s">
        <v>48</v>
      </c>
      <c r="B1752">
        <v>2014</v>
      </c>
      <c r="C1752" t="s">
        <v>81</v>
      </c>
      <c r="D1752" t="s">
        <v>102</v>
      </c>
      <c r="E1752" t="s">
        <v>3354</v>
      </c>
      <c r="F1752">
        <v>8</v>
      </c>
    </row>
    <row r="1753" spans="1:6" x14ac:dyDescent="0.25">
      <c r="A1753" t="s">
        <v>48</v>
      </c>
      <c r="B1753">
        <v>2014</v>
      </c>
      <c r="C1753" t="s">
        <v>81</v>
      </c>
      <c r="D1753" t="s">
        <v>107</v>
      </c>
      <c r="E1753" t="s">
        <v>3355</v>
      </c>
      <c r="F1753">
        <v>7</v>
      </c>
    </row>
    <row r="1754" spans="1:6" x14ac:dyDescent="0.25">
      <c r="A1754" t="s">
        <v>48</v>
      </c>
      <c r="B1754">
        <v>2014</v>
      </c>
      <c r="C1754" t="s">
        <v>81</v>
      </c>
      <c r="D1754" t="s">
        <v>39</v>
      </c>
      <c r="E1754" t="s">
        <v>3356</v>
      </c>
      <c r="F1754">
        <v>18</v>
      </c>
    </row>
    <row r="1755" spans="1:6" x14ac:dyDescent="0.25">
      <c r="A1755" t="s">
        <v>48</v>
      </c>
      <c r="B1755">
        <v>2014</v>
      </c>
      <c r="C1755" t="s">
        <v>81</v>
      </c>
      <c r="D1755" t="s">
        <v>103</v>
      </c>
      <c r="E1755" t="s">
        <v>3357</v>
      </c>
      <c r="F1755">
        <v>46</v>
      </c>
    </row>
    <row r="1756" spans="1:6" x14ac:dyDescent="0.25">
      <c r="A1756" t="s">
        <v>48</v>
      </c>
      <c r="B1756">
        <v>2015</v>
      </c>
      <c r="C1756" t="s">
        <v>82</v>
      </c>
      <c r="D1756" t="s">
        <v>38</v>
      </c>
      <c r="E1756" t="s">
        <v>3358</v>
      </c>
      <c r="F1756">
        <v>14</v>
      </c>
    </row>
    <row r="1757" spans="1:6" x14ac:dyDescent="0.25">
      <c r="A1757" t="s">
        <v>48</v>
      </c>
      <c r="B1757">
        <v>2015</v>
      </c>
      <c r="C1757" t="s">
        <v>82</v>
      </c>
      <c r="D1757" t="s">
        <v>40</v>
      </c>
      <c r="E1757" t="s">
        <v>3359</v>
      </c>
      <c r="F1757">
        <v>18</v>
      </c>
    </row>
    <row r="1758" spans="1:6" x14ac:dyDescent="0.25">
      <c r="A1758" t="s">
        <v>48</v>
      </c>
      <c r="B1758">
        <v>2015</v>
      </c>
      <c r="C1758" t="s">
        <v>82</v>
      </c>
      <c r="D1758" t="s">
        <v>102</v>
      </c>
      <c r="E1758" t="s">
        <v>3360</v>
      </c>
      <c r="F1758">
        <v>109</v>
      </c>
    </row>
    <row r="1759" spans="1:6" x14ac:dyDescent="0.25">
      <c r="A1759" t="s">
        <v>48</v>
      </c>
      <c r="B1759">
        <v>2015</v>
      </c>
      <c r="C1759" t="s">
        <v>82</v>
      </c>
      <c r="D1759" t="s">
        <v>107</v>
      </c>
      <c r="E1759" t="s">
        <v>3361</v>
      </c>
      <c r="F1759">
        <v>97</v>
      </c>
    </row>
    <row r="1760" spans="1:6" x14ac:dyDescent="0.25">
      <c r="A1760" t="s">
        <v>48</v>
      </c>
      <c r="B1760">
        <v>2015</v>
      </c>
      <c r="C1760" t="s">
        <v>82</v>
      </c>
      <c r="D1760" t="s">
        <v>39</v>
      </c>
      <c r="E1760" t="s">
        <v>3362</v>
      </c>
      <c r="F1760">
        <v>47</v>
      </c>
    </row>
    <row r="1761" spans="1:6" x14ac:dyDescent="0.25">
      <c r="A1761" t="s">
        <v>48</v>
      </c>
      <c r="B1761">
        <v>2015</v>
      </c>
      <c r="C1761" t="s">
        <v>82</v>
      </c>
      <c r="D1761" t="s">
        <v>103</v>
      </c>
      <c r="E1761" t="s">
        <v>3363</v>
      </c>
      <c r="F1761">
        <v>802</v>
      </c>
    </row>
    <row r="1762" spans="1:6" x14ac:dyDescent="0.25">
      <c r="A1762" t="s">
        <v>48</v>
      </c>
      <c r="B1762">
        <v>2015</v>
      </c>
      <c r="C1762" t="s">
        <v>81</v>
      </c>
      <c r="D1762" t="s">
        <v>38</v>
      </c>
      <c r="E1762" t="s">
        <v>3364</v>
      </c>
      <c r="F1762">
        <v>2</v>
      </c>
    </row>
    <row r="1763" spans="1:6" x14ac:dyDescent="0.25">
      <c r="A1763" t="s">
        <v>48</v>
      </c>
      <c r="B1763">
        <v>2015</v>
      </c>
      <c r="C1763" t="s">
        <v>81</v>
      </c>
      <c r="D1763" t="s">
        <v>40</v>
      </c>
      <c r="E1763" t="s">
        <v>3365</v>
      </c>
      <c r="F1763">
        <v>2</v>
      </c>
    </row>
    <row r="1764" spans="1:6" x14ac:dyDescent="0.25">
      <c r="A1764" t="s">
        <v>48</v>
      </c>
      <c r="B1764">
        <v>2015</v>
      </c>
      <c r="C1764" t="s">
        <v>81</v>
      </c>
      <c r="D1764" t="s">
        <v>102</v>
      </c>
      <c r="E1764" t="s">
        <v>3366</v>
      </c>
      <c r="F1764">
        <v>8</v>
      </c>
    </row>
    <row r="1765" spans="1:6" x14ac:dyDescent="0.25">
      <c r="A1765" t="s">
        <v>48</v>
      </c>
      <c r="B1765">
        <v>2015</v>
      </c>
      <c r="C1765" t="s">
        <v>81</v>
      </c>
      <c r="D1765" t="s">
        <v>107</v>
      </c>
      <c r="E1765" t="s">
        <v>3367</v>
      </c>
      <c r="F1765">
        <v>3</v>
      </c>
    </row>
    <row r="1766" spans="1:6" x14ac:dyDescent="0.25">
      <c r="A1766" t="s">
        <v>48</v>
      </c>
      <c r="B1766">
        <v>2015</v>
      </c>
      <c r="C1766" t="s">
        <v>81</v>
      </c>
      <c r="D1766" t="s">
        <v>39</v>
      </c>
      <c r="E1766" t="s">
        <v>3368</v>
      </c>
      <c r="F1766">
        <v>17</v>
      </c>
    </row>
    <row r="1767" spans="1:6" x14ac:dyDescent="0.25">
      <c r="A1767" t="s">
        <v>48</v>
      </c>
      <c r="B1767">
        <v>2015</v>
      </c>
      <c r="C1767" t="s">
        <v>81</v>
      </c>
      <c r="D1767" t="s">
        <v>103</v>
      </c>
      <c r="E1767" t="s">
        <v>3369</v>
      </c>
      <c r="F1767">
        <v>46</v>
      </c>
    </row>
    <row r="1768" spans="1:6" x14ac:dyDescent="0.25">
      <c r="A1768" t="s">
        <v>34</v>
      </c>
      <c r="B1768">
        <v>2010</v>
      </c>
      <c r="C1768" t="s">
        <v>82</v>
      </c>
      <c r="D1768" t="s">
        <v>38</v>
      </c>
      <c r="E1768" t="s">
        <v>3370</v>
      </c>
      <c r="F1768">
        <v>598</v>
      </c>
    </row>
    <row r="1769" spans="1:6" x14ac:dyDescent="0.25">
      <c r="A1769" t="s">
        <v>34</v>
      </c>
      <c r="B1769">
        <v>2010</v>
      </c>
      <c r="C1769" t="s">
        <v>82</v>
      </c>
      <c r="D1769" t="s">
        <v>40</v>
      </c>
      <c r="E1769" t="s">
        <v>3371</v>
      </c>
      <c r="F1769">
        <v>657</v>
      </c>
    </row>
    <row r="1770" spans="1:6" x14ac:dyDescent="0.25">
      <c r="A1770" t="s">
        <v>34</v>
      </c>
      <c r="B1770">
        <v>2010</v>
      </c>
      <c r="C1770" t="s">
        <v>82</v>
      </c>
      <c r="D1770" t="s">
        <v>102</v>
      </c>
      <c r="E1770" t="s">
        <v>3372</v>
      </c>
      <c r="F1770">
        <v>2640</v>
      </c>
    </row>
    <row r="1771" spans="1:6" x14ac:dyDescent="0.25">
      <c r="A1771" t="s">
        <v>34</v>
      </c>
      <c r="B1771">
        <v>2010</v>
      </c>
      <c r="C1771" t="s">
        <v>82</v>
      </c>
      <c r="D1771" t="s">
        <v>107</v>
      </c>
      <c r="E1771" t="s">
        <v>3373</v>
      </c>
      <c r="F1771">
        <v>2759</v>
      </c>
    </row>
    <row r="1772" spans="1:6" x14ac:dyDescent="0.25">
      <c r="A1772" t="s">
        <v>34</v>
      </c>
      <c r="B1772">
        <v>2010</v>
      </c>
      <c r="C1772" t="s">
        <v>82</v>
      </c>
      <c r="D1772" t="s">
        <v>39</v>
      </c>
      <c r="E1772" t="s">
        <v>3374</v>
      </c>
      <c r="F1772">
        <v>2845</v>
      </c>
    </row>
    <row r="1773" spans="1:6" x14ac:dyDescent="0.25">
      <c r="A1773" t="s">
        <v>34</v>
      </c>
      <c r="B1773">
        <v>2010</v>
      </c>
      <c r="C1773" t="s">
        <v>82</v>
      </c>
      <c r="D1773" t="s">
        <v>103</v>
      </c>
      <c r="E1773" t="s">
        <v>3375</v>
      </c>
      <c r="F1773">
        <v>31802</v>
      </c>
    </row>
    <row r="1774" spans="1:6" x14ac:dyDescent="0.25">
      <c r="A1774" t="s">
        <v>34</v>
      </c>
      <c r="B1774">
        <v>2010</v>
      </c>
      <c r="C1774" t="s">
        <v>81</v>
      </c>
      <c r="D1774" t="s">
        <v>38</v>
      </c>
      <c r="E1774" t="s">
        <v>3376</v>
      </c>
      <c r="F1774">
        <v>419</v>
      </c>
    </row>
    <row r="1775" spans="1:6" x14ac:dyDescent="0.25">
      <c r="A1775" t="s">
        <v>34</v>
      </c>
      <c r="B1775">
        <v>2010</v>
      </c>
      <c r="C1775" t="s">
        <v>81</v>
      </c>
      <c r="D1775" t="s">
        <v>40</v>
      </c>
      <c r="E1775" t="s">
        <v>3377</v>
      </c>
      <c r="F1775">
        <v>372</v>
      </c>
    </row>
    <row r="1776" spans="1:6" x14ac:dyDescent="0.25">
      <c r="A1776" t="s">
        <v>34</v>
      </c>
      <c r="B1776">
        <v>2010</v>
      </c>
      <c r="C1776" t="s">
        <v>81</v>
      </c>
      <c r="D1776" t="s">
        <v>102</v>
      </c>
      <c r="E1776" t="s">
        <v>3378</v>
      </c>
      <c r="F1776">
        <v>909</v>
      </c>
    </row>
    <row r="1777" spans="1:6" x14ac:dyDescent="0.25">
      <c r="A1777" t="s">
        <v>34</v>
      </c>
      <c r="B1777">
        <v>2010</v>
      </c>
      <c r="C1777" t="s">
        <v>81</v>
      </c>
      <c r="D1777" t="s">
        <v>107</v>
      </c>
      <c r="E1777" t="s">
        <v>3379</v>
      </c>
      <c r="F1777">
        <v>1506</v>
      </c>
    </row>
    <row r="1778" spans="1:6" x14ac:dyDescent="0.25">
      <c r="A1778" t="s">
        <v>34</v>
      </c>
      <c r="B1778">
        <v>2010</v>
      </c>
      <c r="C1778" t="s">
        <v>81</v>
      </c>
      <c r="D1778" t="s">
        <v>39</v>
      </c>
      <c r="E1778" t="s">
        <v>3380</v>
      </c>
      <c r="F1778">
        <v>1410</v>
      </c>
    </row>
    <row r="1779" spans="1:6" x14ac:dyDescent="0.25">
      <c r="A1779" t="s">
        <v>34</v>
      </c>
      <c r="B1779">
        <v>2010</v>
      </c>
      <c r="C1779" t="s">
        <v>81</v>
      </c>
      <c r="D1779" t="s">
        <v>103</v>
      </c>
      <c r="E1779" t="s">
        <v>3381</v>
      </c>
      <c r="F1779">
        <v>10673</v>
      </c>
    </row>
    <row r="1780" spans="1:6" x14ac:dyDescent="0.25">
      <c r="A1780" t="s">
        <v>34</v>
      </c>
      <c r="B1780">
        <v>2011</v>
      </c>
      <c r="C1780" t="s">
        <v>82</v>
      </c>
      <c r="D1780" t="s">
        <v>38</v>
      </c>
      <c r="E1780" t="s">
        <v>3382</v>
      </c>
      <c r="F1780">
        <v>368</v>
      </c>
    </row>
    <row r="1781" spans="1:6" x14ac:dyDescent="0.25">
      <c r="A1781" t="s">
        <v>34</v>
      </c>
      <c r="B1781">
        <v>2011</v>
      </c>
      <c r="C1781" t="s">
        <v>82</v>
      </c>
      <c r="D1781" t="s">
        <v>40</v>
      </c>
      <c r="E1781" t="s">
        <v>3383</v>
      </c>
      <c r="F1781">
        <v>449</v>
      </c>
    </row>
    <row r="1782" spans="1:6" x14ac:dyDescent="0.25">
      <c r="A1782" t="s">
        <v>34</v>
      </c>
      <c r="B1782">
        <v>2011</v>
      </c>
      <c r="C1782" t="s">
        <v>82</v>
      </c>
      <c r="D1782" t="s">
        <v>102</v>
      </c>
      <c r="E1782" t="s">
        <v>3384</v>
      </c>
      <c r="F1782">
        <v>3349</v>
      </c>
    </row>
    <row r="1783" spans="1:6" x14ac:dyDescent="0.25">
      <c r="A1783" t="s">
        <v>34</v>
      </c>
      <c r="B1783">
        <v>2011</v>
      </c>
      <c r="C1783" t="s">
        <v>82</v>
      </c>
      <c r="D1783" t="s">
        <v>107</v>
      </c>
      <c r="E1783" t="s">
        <v>3385</v>
      </c>
      <c r="F1783">
        <v>1824</v>
      </c>
    </row>
    <row r="1784" spans="1:6" x14ac:dyDescent="0.25">
      <c r="A1784" t="s">
        <v>34</v>
      </c>
      <c r="B1784">
        <v>2011</v>
      </c>
      <c r="C1784" t="s">
        <v>82</v>
      </c>
      <c r="D1784" t="s">
        <v>39</v>
      </c>
      <c r="E1784" t="s">
        <v>3386</v>
      </c>
      <c r="F1784">
        <v>2683</v>
      </c>
    </row>
    <row r="1785" spans="1:6" x14ac:dyDescent="0.25">
      <c r="A1785" t="s">
        <v>34</v>
      </c>
      <c r="B1785">
        <v>2011</v>
      </c>
      <c r="C1785" t="s">
        <v>82</v>
      </c>
      <c r="D1785" t="s">
        <v>103</v>
      </c>
      <c r="E1785" t="s">
        <v>3387</v>
      </c>
      <c r="F1785">
        <v>31804</v>
      </c>
    </row>
    <row r="1786" spans="1:6" x14ac:dyDescent="0.25">
      <c r="A1786" t="s">
        <v>34</v>
      </c>
      <c r="B1786">
        <v>2011</v>
      </c>
      <c r="C1786" t="s">
        <v>81</v>
      </c>
      <c r="D1786" t="s">
        <v>38</v>
      </c>
      <c r="E1786" t="s">
        <v>3388</v>
      </c>
      <c r="F1786">
        <v>270</v>
      </c>
    </row>
    <row r="1787" spans="1:6" x14ac:dyDescent="0.25">
      <c r="A1787" t="s">
        <v>34</v>
      </c>
      <c r="B1787">
        <v>2011</v>
      </c>
      <c r="C1787" t="s">
        <v>81</v>
      </c>
      <c r="D1787" t="s">
        <v>40</v>
      </c>
      <c r="E1787" t="s">
        <v>3389</v>
      </c>
      <c r="F1787">
        <v>262</v>
      </c>
    </row>
    <row r="1788" spans="1:6" x14ac:dyDescent="0.25">
      <c r="A1788" t="s">
        <v>34</v>
      </c>
      <c r="B1788">
        <v>2011</v>
      </c>
      <c r="C1788" t="s">
        <v>81</v>
      </c>
      <c r="D1788" t="s">
        <v>102</v>
      </c>
      <c r="E1788" t="s">
        <v>3390</v>
      </c>
      <c r="F1788">
        <v>1167</v>
      </c>
    </row>
    <row r="1789" spans="1:6" x14ac:dyDescent="0.25">
      <c r="A1789" t="s">
        <v>34</v>
      </c>
      <c r="B1789">
        <v>2011</v>
      </c>
      <c r="C1789" t="s">
        <v>81</v>
      </c>
      <c r="D1789" t="s">
        <v>107</v>
      </c>
      <c r="E1789" t="s">
        <v>3391</v>
      </c>
      <c r="F1789">
        <v>1088</v>
      </c>
    </row>
    <row r="1790" spans="1:6" x14ac:dyDescent="0.25">
      <c r="A1790" t="s">
        <v>34</v>
      </c>
      <c r="B1790">
        <v>2011</v>
      </c>
      <c r="C1790" t="s">
        <v>81</v>
      </c>
      <c r="D1790" t="s">
        <v>39</v>
      </c>
      <c r="E1790" t="s">
        <v>3392</v>
      </c>
      <c r="F1790">
        <v>1414</v>
      </c>
    </row>
    <row r="1791" spans="1:6" x14ac:dyDescent="0.25">
      <c r="A1791" t="s">
        <v>34</v>
      </c>
      <c r="B1791">
        <v>2011</v>
      </c>
      <c r="C1791" t="s">
        <v>81</v>
      </c>
      <c r="D1791" t="s">
        <v>103</v>
      </c>
      <c r="E1791" t="s">
        <v>3393</v>
      </c>
      <c r="F1791">
        <v>11275</v>
      </c>
    </row>
    <row r="1792" spans="1:6" x14ac:dyDescent="0.25">
      <c r="A1792" t="s">
        <v>34</v>
      </c>
      <c r="B1792">
        <v>2012</v>
      </c>
      <c r="C1792" t="s">
        <v>82</v>
      </c>
      <c r="D1792" t="s">
        <v>38</v>
      </c>
      <c r="E1792" t="s">
        <v>3394</v>
      </c>
      <c r="F1792">
        <v>630</v>
      </c>
    </row>
    <row r="1793" spans="1:6" x14ac:dyDescent="0.25">
      <c r="A1793" t="s">
        <v>34</v>
      </c>
      <c r="B1793">
        <v>2012</v>
      </c>
      <c r="C1793" t="s">
        <v>82</v>
      </c>
      <c r="D1793" t="s">
        <v>40</v>
      </c>
      <c r="E1793" t="s">
        <v>3395</v>
      </c>
      <c r="F1793">
        <v>733</v>
      </c>
    </row>
    <row r="1794" spans="1:6" x14ac:dyDescent="0.25">
      <c r="A1794" t="s">
        <v>34</v>
      </c>
      <c r="B1794">
        <v>2012</v>
      </c>
      <c r="C1794" t="s">
        <v>82</v>
      </c>
      <c r="D1794" t="s">
        <v>102</v>
      </c>
      <c r="E1794" t="s">
        <v>3396</v>
      </c>
      <c r="F1794">
        <v>3096</v>
      </c>
    </row>
    <row r="1795" spans="1:6" x14ac:dyDescent="0.25">
      <c r="A1795" t="s">
        <v>34</v>
      </c>
      <c r="B1795">
        <v>2012</v>
      </c>
      <c r="C1795" t="s">
        <v>82</v>
      </c>
      <c r="D1795" t="s">
        <v>107</v>
      </c>
      <c r="E1795" t="s">
        <v>3397</v>
      </c>
      <c r="F1795">
        <v>2655</v>
      </c>
    </row>
    <row r="1796" spans="1:6" x14ac:dyDescent="0.25">
      <c r="A1796" t="s">
        <v>34</v>
      </c>
      <c r="B1796">
        <v>2012</v>
      </c>
      <c r="C1796" t="s">
        <v>82</v>
      </c>
      <c r="D1796" t="s">
        <v>39</v>
      </c>
      <c r="E1796" t="s">
        <v>3398</v>
      </c>
      <c r="F1796">
        <v>2436</v>
      </c>
    </row>
    <row r="1797" spans="1:6" x14ac:dyDescent="0.25">
      <c r="A1797" t="s">
        <v>34</v>
      </c>
      <c r="B1797">
        <v>2012</v>
      </c>
      <c r="C1797" t="s">
        <v>82</v>
      </c>
      <c r="D1797" t="s">
        <v>103</v>
      </c>
      <c r="E1797" t="s">
        <v>3399</v>
      </c>
      <c r="F1797">
        <v>30235</v>
      </c>
    </row>
    <row r="1798" spans="1:6" x14ac:dyDescent="0.25">
      <c r="A1798" t="s">
        <v>34</v>
      </c>
      <c r="B1798">
        <v>2012</v>
      </c>
      <c r="C1798" t="s">
        <v>81</v>
      </c>
      <c r="D1798" t="s">
        <v>38</v>
      </c>
      <c r="E1798" t="s">
        <v>3400</v>
      </c>
      <c r="F1798">
        <v>490</v>
      </c>
    </row>
    <row r="1799" spans="1:6" x14ac:dyDescent="0.25">
      <c r="A1799" t="s">
        <v>34</v>
      </c>
      <c r="B1799">
        <v>2012</v>
      </c>
      <c r="C1799" t="s">
        <v>81</v>
      </c>
      <c r="D1799" t="s">
        <v>40</v>
      </c>
      <c r="E1799" t="s">
        <v>3401</v>
      </c>
      <c r="F1799">
        <v>471</v>
      </c>
    </row>
    <row r="1800" spans="1:6" x14ac:dyDescent="0.25">
      <c r="A1800" t="s">
        <v>34</v>
      </c>
      <c r="B1800">
        <v>2012</v>
      </c>
      <c r="C1800" t="s">
        <v>81</v>
      </c>
      <c r="D1800" t="s">
        <v>102</v>
      </c>
      <c r="E1800" t="s">
        <v>3402</v>
      </c>
      <c r="F1800">
        <v>1017</v>
      </c>
    </row>
    <row r="1801" spans="1:6" x14ac:dyDescent="0.25">
      <c r="A1801" t="s">
        <v>34</v>
      </c>
      <c r="B1801">
        <v>2012</v>
      </c>
      <c r="C1801" t="s">
        <v>81</v>
      </c>
      <c r="D1801" t="s">
        <v>107</v>
      </c>
      <c r="E1801" t="s">
        <v>3403</v>
      </c>
      <c r="F1801">
        <v>1779</v>
      </c>
    </row>
    <row r="1802" spans="1:6" x14ac:dyDescent="0.25">
      <c r="A1802" t="s">
        <v>34</v>
      </c>
      <c r="B1802">
        <v>2012</v>
      </c>
      <c r="C1802" t="s">
        <v>81</v>
      </c>
      <c r="D1802" t="s">
        <v>39</v>
      </c>
      <c r="E1802" t="s">
        <v>3404</v>
      </c>
      <c r="F1802">
        <v>1308</v>
      </c>
    </row>
    <row r="1803" spans="1:6" x14ac:dyDescent="0.25">
      <c r="A1803" t="s">
        <v>34</v>
      </c>
      <c r="B1803">
        <v>2012</v>
      </c>
      <c r="C1803" t="s">
        <v>81</v>
      </c>
      <c r="D1803" t="s">
        <v>103</v>
      </c>
      <c r="E1803" t="s">
        <v>3405</v>
      </c>
      <c r="F1803">
        <v>11021</v>
      </c>
    </row>
    <row r="1804" spans="1:6" x14ac:dyDescent="0.25">
      <c r="A1804" t="s">
        <v>34</v>
      </c>
      <c r="B1804">
        <v>2013</v>
      </c>
      <c r="C1804" t="s">
        <v>82</v>
      </c>
      <c r="D1804" t="s">
        <v>38</v>
      </c>
      <c r="E1804" t="s">
        <v>3406</v>
      </c>
      <c r="F1804">
        <v>940</v>
      </c>
    </row>
    <row r="1805" spans="1:6" x14ac:dyDescent="0.25">
      <c r="A1805" t="s">
        <v>34</v>
      </c>
      <c r="B1805">
        <v>2013</v>
      </c>
      <c r="C1805" t="s">
        <v>82</v>
      </c>
      <c r="D1805" t="s">
        <v>40</v>
      </c>
      <c r="E1805" t="s">
        <v>3407</v>
      </c>
      <c r="F1805">
        <v>1048</v>
      </c>
    </row>
    <row r="1806" spans="1:6" x14ac:dyDescent="0.25">
      <c r="A1806" t="s">
        <v>34</v>
      </c>
      <c r="B1806">
        <v>2013</v>
      </c>
      <c r="C1806" t="s">
        <v>82</v>
      </c>
      <c r="D1806" t="s">
        <v>102</v>
      </c>
      <c r="E1806" t="s">
        <v>3408</v>
      </c>
      <c r="F1806">
        <v>3515</v>
      </c>
    </row>
    <row r="1807" spans="1:6" x14ac:dyDescent="0.25">
      <c r="A1807" t="s">
        <v>34</v>
      </c>
      <c r="B1807">
        <v>2013</v>
      </c>
      <c r="C1807" t="s">
        <v>82</v>
      </c>
      <c r="D1807" t="s">
        <v>107</v>
      </c>
      <c r="E1807" t="s">
        <v>3409</v>
      </c>
      <c r="F1807">
        <v>3213</v>
      </c>
    </row>
    <row r="1808" spans="1:6" x14ac:dyDescent="0.25">
      <c r="A1808" t="s">
        <v>34</v>
      </c>
      <c r="B1808">
        <v>2013</v>
      </c>
      <c r="C1808" t="s">
        <v>82</v>
      </c>
      <c r="D1808" t="s">
        <v>39</v>
      </c>
      <c r="E1808" t="s">
        <v>3410</v>
      </c>
      <c r="F1808">
        <v>2425</v>
      </c>
    </row>
    <row r="1809" spans="1:6" x14ac:dyDescent="0.25">
      <c r="A1809" t="s">
        <v>34</v>
      </c>
      <c r="B1809">
        <v>2013</v>
      </c>
      <c r="C1809" t="s">
        <v>82</v>
      </c>
      <c r="D1809" t="s">
        <v>103</v>
      </c>
      <c r="E1809" t="s">
        <v>3411</v>
      </c>
      <c r="F1809">
        <v>28745</v>
      </c>
    </row>
    <row r="1810" spans="1:6" x14ac:dyDescent="0.25">
      <c r="A1810" t="s">
        <v>34</v>
      </c>
      <c r="B1810">
        <v>2013</v>
      </c>
      <c r="C1810" t="s">
        <v>81</v>
      </c>
      <c r="D1810" t="s">
        <v>38</v>
      </c>
      <c r="E1810" t="s">
        <v>3412</v>
      </c>
      <c r="F1810">
        <v>672</v>
      </c>
    </row>
    <row r="1811" spans="1:6" x14ac:dyDescent="0.25">
      <c r="A1811" t="s">
        <v>34</v>
      </c>
      <c r="B1811">
        <v>2013</v>
      </c>
      <c r="C1811" t="s">
        <v>81</v>
      </c>
      <c r="D1811" t="s">
        <v>40</v>
      </c>
      <c r="E1811" t="s">
        <v>3413</v>
      </c>
      <c r="F1811">
        <v>702</v>
      </c>
    </row>
    <row r="1812" spans="1:6" x14ac:dyDescent="0.25">
      <c r="A1812" t="s">
        <v>34</v>
      </c>
      <c r="B1812">
        <v>2013</v>
      </c>
      <c r="C1812" t="s">
        <v>81</v>
      </c>
      <c r="D1812" t="s">
        <v>102</v>
      </c>
      <c r="E1812" t="s">
        <v>3414</v>
      </c>
      <c r="F1812">
        <v>1106</v>
      </c>
    </row>
    <row r="1813" spans="1:6" x14ac:dyDescent="0.25">
      <c r="A1813" t="s">
        <v>34</v>
      </c>
      <c r="B1813">
        <v>2013</v>
      </c>
      <c r="C1813" t="s">
        <v>81</v>
      </c>
      <c r="D1813" t="s">
        <v>107</v>
      </c>
      <c r="E1813" t="s">
        <v>3415</v>
      </c>
      <c r="F1813">
        <v>2143</v>
      </c>
    </row>
    <row r="1814" spans="1:6" x14ac:dyDescent="0.25">
      <c r="A1814" t="s">
        <v>34</v>
      </c>
      <c r="B1814">
        <v>2013</v>
      </c>
      <c r="C1814" t="s">
        <v>81</v>
      </c>
      <c r="D1814" t="s">
        <v>39</v>
      </c>
      <c r="E1814" t="s">
        <v>3416</v>
      </c>
      <c r="F1814">
        <v>1314</v>
      </c>
    </row>
    <row r="1815" spans="1:6" x14ac:dyDescent="0.25">
      <c r="A1815" t="s">
        <v>34</v>
      </c>
      <c r="B1815">
        <v>2013</v>
      </c>
      <c r="C1815" t="s">
        <v>81</v>
      </c>
      <c r="D1815" t="s">
        <v>103</v>
      </c>
      <c r="E1815" t="s">
        <v>3417</v>
      </c>
      <c r="F1815">
        <v>11291</v>
      </c>
    </row>
    <row r="1816" spans="1:6" x14ac:dyDescent="0.25">
      <c r="A1816" t="s">
        <v>34</v>
      </c>
      <c r="B1816">
        <v>2014</v>
      </c>
      <c r="C1816" t="s">
        <v>82</v>
      </c>
      <c r="D1816" t="s">
        <v>38</v>
      </c>
      <c r="E1816" t="s">
        <v>3418</v>
      </c>
      <c r="F1816">
        <v>978</v>
      </c>
    </row>
    <row r="1817" spans="1:6" x14ac:dyDescent="0.25">
      <c r="A1817" t="s">
        <v>34</v>
      </c>
      <c r="B1817">
        <v>2014</v>
      </c>
      <c r="C1817" t="s">
        <v>82</v>
      </c>
      <c r="D1817" t="s">
        <v>40</v>
      </c>
      <c r="E1817" t="s">
        <v>3419</v>
      </c>
      <c r="F1817">
        <v>1133</v>
      </c>
    </row>
    <row r="1818" spans="1:6" x14ac:dyDescent="0.25">
      <c r="A1818" t="s">
        <v>34</v>
      </c>
      <c r="B1818">
        <v>2014</v>
      </c>
      <c r="C1818" t="s">
        <v>82</v>
      </c>
      <c r="D1818" t="s">
        <v>102</v>
      </c>
      <c r="E1818" t="s">
        <v>3420</v>
      </c>
      <c r="F1818">
        <v>3922</v>
      </c>
    </row>
    <row r="1819" spans="1:6" x14ac:dyDescent="0.25">
      <c r="A1819" t="s">
        <v>34</v>
      </c>
      <c r="B1819">
        <v>2014</v>
      </c>
      <c r="C1819" t="s">
        <v>82</v>
      </c>
      <c r="D1819" t="s">
        <v>107</v>
      </c>
      <c r="E1819" t="s">
        <v>3421</v>
      </c>
      <c r="F1819">
        <v>3114</v>
      </c>
    </row>
    <row r="1820" spans="1:6" x14ac:dyDescent="0.25">
      <c r="A1820" t="s">
        <v>34</v>
      </c>
      <c r="B1820">
        <v>2014</v>
      </c>
      <c r="C1820" t="s">
        <v>82</v>
      </c>
      <c r="D1820" t="s">
        <v>39</v>
      </c>
      <c r="E1820" t="s">
        <v>3422</v>
      </c>
      <c r="F1820">
        <v>2369</v>
      </c>
    </row>
    <row r="1821" spans="1:6" x14ac:dyDescent="0.25">
      <c r="A1821" t="s">
        <v>34</v>
      </c>
      <c r="B1821">
        <v>2014</v>
      </c>
      <c r="C1821" t="s">
        <v>82</v>
      </c>
      <c r="D1821" t="s">
        <v>103</v>
      </c>
      <c r="E1821" t="s">
        <v>3423</v>
      </c>
      <c r="F1821">
        <v>27968</v>
      </c>
    </row>
    <row r="1822" spans="1:6" x14ac:dyDescent="0.25">
      <c r="A1822" t="s">
        <v>34</v>
      </c>
      <c r="B1822">
        <v>2014</v>
      </c>
      <c r="C1822" t="s">
        <v>81</v>
      </c>
      <c r="D1822" t="s">
        <v>38</v>
      </c>
      <c r="E1822" t="s">
        <v>3424</v>
      </c>
      <c r="F1822">
        <v>634</v>
      </c>
    </row>
    <row r="1823" spans="1:6" x14ac:dyDescent="0.25">
      <c r="A1823" t="s">
        <v>34</v>
      </c>
      <c r="B1823">
        <v>2014</v>
      </c>
      <c r="C1823" t="s">
        <v>81</v>
      </c>
      <c r="D1823" t="s">
        <v>40</v>
      </c>
      <c r="E1823" t="s">
        <v>3425</v>
      </c>
      <c r="F1823">
        <v>778</v>
      </c>
    </row>
    <row r="1824" spans="1:6" x14ac:dyDescent="0.25">
      <c r="A1824" t="s">
        <v>34</v>
      </c>
      <c r="B1824">
        <v>2014</v>
      </c>
      <c r="C1824" t="s">
        <v>81</v>
      </c>
      <c r="D1824" t="s">
        <v>102</v>
      </c>
      <c r="E1824" t="s">
        <v>3426</v>
      </c>
      <c r="F1824">
        <v>1203</v>
      </c>
    </row>
    <row r="1825" spans="1:6" x14ac:dyDescent="0.25">
      <c r="A1825" t="s">
        <v>34</v>
      </c>
      <c r="B1825">
        <v>2014</v>
      </c>
      <c r="C1825" t="s">
        <v>81</v>
      </c>
      <c r="D1825" t="s">
        <v>107</v>
      </c>
      <c r="E1825" t="s">
        <v>3427</v>
      </c>
      <c r="F1825">
        <v>2027</v>
      </c>
    </row>
    <row r="1826" spans="1:6" x14ac:dyDescent="0.25">
      <c r="A1826" t="s">
        <v>34</v>
      </c>
      <c r="B1826">
        <v>2014</v>
      </c>
      <c r="C1826" t="s">
        <v>81</v>
      </c>
      <c r="D1826" t="s">
        <v>39</v>
      </c>
      <c r="E1826" t="s">
        <v>3428</v>
      </c>
      <c r="F1826">
        <v>1399</v>
      </c>
    </row>
    <row r="1827" spans="1:6" x14ac:dyDescent="0.25">
      <c r="A1827" t="s">
        <v>34</v>
      </c>
      <c r="B1827">
        <v>2014</v>
      </c>
      <c r="C1827" t="s">
        <v>81</v>
      </c>
      <c r="D1827" t="s">
        <v>103</v>
      </c>
      <c r="E1827" t="s">
        <v>3429</v>
      </c>
      <c r="F1827">
        <v>12109</v>
      </c>
    </row>
    <row r="1828" spans="1:6" x14ac:dyDescent="0.25">
      <c r="A1828" t="s">
        <v>34</v>
      </c>
      <c r="B1828">
        <v>2015</v>
      </c>
      <c r="C1828" t="s">
        <v>82</v>
      </c>
      <c r="D1828" t="s">
        <v>38</v>
      </c>
      <c r="E1828" t="s">
        <v>3430</v>
      </c>
      <c r="F1828">
        <v>870</v>
      </c>
    </row>
    <row r="1829" spans="1:6" x14ac:dyDescent="0.25">
      <c r="A1829" t="s">
        <v>34</v>
      </c>
      <c r="B1829">
        <v>2015</v>
      </c>
      <c r="C1829" t="s">
        <v>82</v>
      </c>
      <c r="D1829" t="s">
        <v>40</v>
      </c>
      <c r="E1829" t="s">
        <v>3431</v>
      </c>
      <c r="F1829">
        <v>997</v>
      </c>
    </row>
    <row r="1830" spans="1:6" x14ac:dyDescent="0.25">
      <c r="A1830" t="s">
        <v>34</v>
      </c>
      <c r="B1830">
        <v>2015</v>
      </c>
      <c r="C1830" t="s">
        <v>82</v>
      </c>
      <c r="D1830" t="s">
        <v>102</v>
      </c>
      <c r="E1830" t="s">
        <v>3432</v>
      </c>
      <c r="F1830">
        <v>3728</v>
      </c>
    </row>
    <row r="1831" spans="1:6" x14ac:dyDescent="0.25">
      <c r="A1831" t="s">
        <v>34</v>
      </c>
      <c r="B1831">
        <v>2015</v>
      </c>
      <c r="C1831" t="s">
        <v>82</v>
      </c>
      <c r="D1831" t="s">
        <v>107</v>
      </c>
      <c r="E1831" t="s">
        <v>3433</v>
      </c>
      <c r="F1831">
        <v>3341</v>
      </c>
    </row>
    <row r="1832" spans="1:6" x14ac:dyDescent="0.25">
      <c r="A1832" t="s">
        <v>34</v>
      </c>
      <c r="B1832">
        <v>2015</v>
      </c>
      <c r="C1832" t="s">
        <v>82</v>
      </c>
      <c r="D1832" t="s">
        <v>39</v>
      </c>
      <c r="E1832" t="s">
        <v>3434</v>
      </c>
      <c r="F1832">
        <v>2077</v>
      </c>
    </row>
    <row r="1833" spans="1:6" x14ac:dyDescent="0.25">
      <c r="A1833" t="s">
        <v>34</v>
      </c>
      <c r="B1833">
        <v>2015</v>
      </c>
      <c r="C1833" t="s">
        <v>82</v>
      </c>
      <c r="D1833" t="s">
        <v>103</v>
      </c>
      <c r="E1833" t="s">
        <v>3435</v>
      </c>
      <c r="F1833">
        <v>27891</v>
      </c>
    </row>
    <row r="1834" spans="1:6" x14ac:dyDescent="0.25">
      <c r="A1834" t="s">
        <v>34</v>
      </c>
      <c r="B1834">
        <v>2015</v>
      </c>
      <c r="C1834" t="s">
        <v>81</v>
      </c>
      <c r="D1834" t="s">
        <v>38</v>
      </c>
      <c r="E1834" t="s">
        <v>3436</v>
      </c>
      <c r="F1834">
        <v>660</v>
      </c>
    </row>
    <row r="1835" spans="1:6" x14ac:dyDescent="0.25">
      <c r="A1835" t="s">
        <v>34</v>
      </c>
      <c r="B1835">
        <v>2015</v>
      </c>
      <c r="C1835" t="s">
        <v>81</v>
      </c>
      <c r="D1835" t="s">
        <v>40</v>
      </c>
      <c r="E1835" t="s">
        <v>3437</v>
      </c>
      <c r="F1835">
        <v>754</v>
      </c>
    </row>
    <row r="1836" spans="1:6" x14ac:dyDescent="0.25">
      <c r="A1836" t="s">
        <v>34</v>
      </c>
      <c r="B1836">
        <v>2015</v>
      </c>
      <c r="C1836" t="s">
        <v>81</v>
      </c>
      <c r="D1836" t="s">
        <v>102</v>
      </c>
      <c r="E1836" t="s">
        <v>3438</v>
      </c>
      <c r="F1836">
        <v>1195</v>
      </c>
    </row>
    <row r="1837" spans="1:6" x14ac:dyDescent="0.25">
      <c r="A1837" t="s">
        <v>34</v>
      </c>
      <c r="B1837">
        <v>2015</v>
      </c>
      <c r="C1837" t="s">
        <v>81</v>
      </c>
      <c r="D1837" t="s">
        <v>107</v>
      </c>
      <c r="E1837" t="s">
        <v>3439</v>
      </c>
      <c r="F1837">
        <v>921</v>
      </c>
    </row>
    <row r="1838" spans="1:6" x14ac:dyDescent="0.25">
      <c r="A1838" t="s">
        <v>34</v>
      </c>
      <c r="B1838">
        <v>2015</v>
      </c>
      <c r="C1838" t="s">
        <v>81</v>
      </c>
      <c r="D1838" t="s">
        <v>39</v>
      </c>
      <c r="E1838" t="s">
        <v>3440</v>
      </c>
      <c r="F1838">
        <v>1240</v>
      </c>
    </row>
    <row r="1839" spans="1:6" x14ac:dyDescent="0.25">
      <c r="A1839" t="s">
        <v>34</v>
      </c>
      <c r="B1839">
        <v>2015</v>
      </c>
      <c r="C1839" t="s">
        <v>81</v>
      </c>
      <c r="D1839" t="s">
        <v>103</v>
      </c>
      <c r="E1839" t="s">
        <v>3441</v>
      </c>
      <c r="F1839">
        <v>13097</v>
      </c>
    </row>
    <row r="1840" spans="1:6" x14ac:dyDescent="0.25">
      <c r="A1840" t="s">
        <v>157</v>
      </c>
      <c r="B1840">
        <v>2010</v>
      </c>
      <c r="C1840" t="s">
        <v>82</v>
      </c>
      <c r="D1840" t="s">
        <v>38</v>
      </c>
      <c r="E1840" t="s">
        <v>3442</v>
      </c>
      <c r="F1840">
        <v>490</v>
      </c>
    </row>
    <row r="1841" spans="1:6" x14ac:dyDescent="0.25">
      <c r="A1841" t="s">
        <v>157</v>
      </c>
      <c r="B1841">
        <v>2010</v>
      </c>
      <c r="C1841" t="s">
        <v>82</v>
      </c>
      <c r="D1841" t="s">
        <v>40</v>
      </c>
      <c r="E1841" t="s">
        <v>3443</v>
      </c>
      <c r="F1841">
        <v>545</v>
      </c>
    </row>
    <row r="1842" spans="1:6" x14ac:dyDescent="0.25">
      <c r="A1842" t="s">
        <v>157</v>
      </c>
      <c r="B1842">
        <v>2010</v>
      </c>
      <c r="C1842" t="s">
        <v>82</v>
      </c>
      <c r="D1842" t="s">
        <v>102</v>
      </c>
      <c r="E1842" t="s">
        <v>3444</v>
      </c>
      <c r="F1842">
        <v>2103</v>
      </c>
    </row>
    <row r="1843" spans="1:6" x14ac:dyDescent="0.25">
      <c r="A1843" t="s">
        <v>157</v>
      </c>
      <c r="B1843">
        <v>2010</v>
      </c>
      <c r="C1843" t="s">
        <v>82</v>
      </c>
      <c r="D1843" t="s">
        <v>107</v>
      </c>
      <c r="E1843" t="s">
        <v>3445</v>
      </c>
      <c r="F1843">
        <v>2303</v>
      </c>
    </row>
    <row r="1844" spans="1:6" x14ac:dyDescent="0.25">
      <c r="A1844" t="s">
        <v>157</v>
      </c>
      <c r="B1844">
        <v>2010</v>
      </c>
      <c r="C1844" t="s">
        <v>82</v>
      </c>
      <c r="D1844" t="s">
        <v>39</v>
      </c>
      <c r="E1844" t="s">
        <v>3446</v>
      </c>
      <c r="F1844">
        <v>1877</v>
      </c>
    </row>
    <row r="1845" spans="1:6" x14ac:dyDescent="0.25">
      <c r="A1845" t="s">
        <v>157</v>
      </c>
      <c r="B1845">
        <v>2010</v>
      </c>
      <c r="C1845" t="s">
        <v>82</v>
      </c>
      <c r="D1845" t="s">
        <v>103</v>
      </c>
      <c r="E1845" t="s">
        <v>3447</v>
      </c>
      <c r="F1845">
        <v>26308</v>
      </c>
    </row>
    <row r="1846" spans="1:6" x14ac:dyDescent="0.25">
      <c r="A1846" t="s">
        <v>157</v>
      </c>
      <c r="B1846">
        <v>2010</v>
      </c>
      <c r="C1846" t="s">
        <v>81</v>
      </c>
      <c r="D1846" t="s">
        <v>38</v>
      </c>
      <c r="E1846" t="s">
        <v>3448</v>
      </c>
      <c r="F1846">
        <v>341</v>
      </c>
    </row>
    <row r="1847" spans="1:6" x14ac:dyDescent="0.25">
      <c r="A1847" t="s">
        <v>157</v>
      </c>
      <c r="B1847">
        <v>2010</v>
      </c>
      <c r="C1847" t="s">
        <v>81</v>
      </c>
      <c r="D1847" t="s">
        <v>40</v>
      </c>
      <c r="E1847" t="s">
        <v>3449</v>
      </c>
      <c r="F1847">
        <v>295</v>
      </c>
    </row>
    <row r="1848" spans="1:6" x14ac:dyDescent="0.25">
      <c r="A1848" t="s">
        <v>157</v>
      </c>
      <c r="B1848">
        <v>2010</v>
      </c>
      <c r="C1848" t="s">
        <v>81</v>
      </c>
      <c r="D1848" t="s">
        <v>102</v>
      </c>
      <c r="E1848" t="s">
        <v>3450</v>
      </c>
      <c r="F1848">
        <v>683</v>
      </c>
    </row>
    <row r="1849" spans="1:6" x14ac:dyDescent="0.25">
      <c r="A1849" t="s">
        <v>157</v>
      </c>
      <c r="B1849">
        <v>2010</v>
      </c>
      <c r="C1849" t="s">
        <v>81</v>
      </c>
      <c r="D1849" t="s">
        <v>107</v>
      </c>
      <c r="E1849" t="s">
        <v>3451</v>
      </c>
      <c r="F1849">
        <v>1366</v>
      </c>
    </row>
    <row r="1850" spans="1:6" x14ac:dyDescent="0.25">
      <c r="A1850" t="s">
        <v>157</v>
      </c>
      <c r="B1850">
        <v>2010</v>
      </c>
      <c r="C1850" t="s">
        <v>81</v>
      </c>
      <c r="D1850" t="s">
        <v>39</v>
      </c>
      <c r="E1850" t="s">
        <v>3452</v>
      </c>
      <c r="F1850">
        <v>1044</v>
      </c>
    </row>
    <row r="1851" spans="1:6" x14ac:dyDescent="0.25">
      <c r="A1851" t="s">
        <v>157</v>
      </c>
      <c r="B1851">
        <v>2010</v>
      </c>
      <c r="C1851" t="s">
        <v>81</v>
      </c>
      <c r="D1851" t="s">
        <v>103</v>
      </c>
      <c r="E1851" t="s">
        <v>3453</v>
      </c>
      <c r="F1851">
        <v>8552</v>
      </c>
    </row>
    <row r="1852" spans="1:6" x14ac:dyDescent="0.25">
      <c r="A1852" t="s">
        <v>157</v>
      </c>
      <c r="B1852">
        <v>2011</v>
      </c>
      <c r="C1852" t="s">
        <v>82</v>
      </c>
      <c r="D1852" t="s">
        <v>38</v>
      </c>
      <c r="E1852" t="s">
        <v>3454</v>
      </c>
      <c r="F1852">
        <v>294</v>
      </c>
    </row>
    <row r="1853" spans="1:6" x14ac:dyDescent="0.25">
      <c r="A1853" t="s">
        <v>157</v>
      </c>
      <c r="B1853">
        <v>2011</v>
      </c>
      <c r="C1853" t="s">
        <v>82</v>
      </c>
      <c r="D1853" t="s">
        <v>40</v>
      </c>
      <c r="E1853" t="s">
        <v>3455</v>
      </c>
      <c r="F1853">
        <v>353</v>
      </c>
    </row>
    <row r="1854" spans="1:6" x14ac:dyDescent="0.25">
      <c r="A1854" t="s">
        <v>157</v>
      </c>
      <c r="B1854">
        <v>2011</v>
      </c>
      <c r="C1854" t="s">
        <v>82</v>
      </c>
      <c r="D1854" t="s">
        <v>102</v>
      </c>
      <c r="E1854" t="s">
        <v>3456</v>
      </c>
      <c r="F1854">
        <v>2685</v>
      </c>
    </row>
    <row r="1855" spans="1:6" x14ac:dyDescent="0.25">
      <c r="A1855" t="s">
        <v>157</v>
      </c>
      <c r="B1855">
        <v>2011</v>
      </c>
      <c r="C1855" t="s">
        <v>82</v>
      </c>
      <c r="D1855" t="s">
        <v>107</v>
      </c>
      <c r="E1855" t="s">
        <v>3457</v>
      </c>
      <c r="F1855">
        <v>1494</v>
      </c>
    </row>
    <row r="1856" spans="1:6" x14ac:dyDescent="0.25">
      <c r="A1856" t="s">
        <v>157</v>
      </c>
      <c r="B1856">
        <v>2011</v>
      </c>
      <c r="C1856" t="s">
        <v>82</v>
      </c>
      <c r="D1856" t="s">
        <v>39</v>
      </c>
      <c r="E1856" t="s">
        <v>3458</v>
      </c>
      <c r="F1856">
        <v>2031</v>
      </c>
    </row>
    <row r="1857" spans="1:6" x14ac:dyDescent="0.25">
      <c r="A1857" t="s">
        <v>157</v>
      </c>
      <c r="B1857">
        <v>2011</v>
      </c>
      <c r="C1857" t="s">
        <v>82</v>
      </c>
      <c r="D1857" t="s">
        <v>103</v>
      </c>
      <c r="E1857" t="s">
        <v>3459</v>
      </c>
      <c r="F1857">
        <v>26178</v>
      </c>
    </row>
    <row r="1858" spans="1:6" x14ac:dyDescent="0.25">
      <c r="A1858" t="s">
        <v>157</v>
      </c>
      <c r="B1858">
        <v>2011</v>
      </c>
      <c r="C1858" t="s">
        <v>81</v>
      </c>
      <c r="D1858" t="s">
        <v>38</v>
      </c>
      <c r="E1858" t="s">
        <v>3460</v>
      </c>
      <c r="F1858">
        <v>212</v>
      </c>
    </row>
    <row r="1859" spans="1:6" x14ac:dyDescent="0.25">
      <c r="A1859" t="s">
        <v>157</v>
      </c>
      <c r="B1859">
        <v>2011</v>
      </c>
      <c r="C1859" t="s">
        <v>81</v>
      </c>
      <c r="D1859" t="s">
        <v>40</v>
      </c>
      <c r="E1859" t="s">
        <v>3461</v>
      </c>
      <c r="F1859">
        <v>220</v>
      </c>
    </row>
    <row r="1860" spans="1:6" x14ac:dyDescent="0.25">
      <c r="A1860" t="s">
        <v>157</v>
      </c>
      <c r="B1860">
        <v>2011</v>
      </c>
      <c r="C1860" t="s">
        <v>81</v>
      </c>
      <c r="D1860" t="s">
        <v>102</v>
      </c>
      <c r="E1860" t="s">
        <v>3462</v>
      </c>
      <c r="F1860">
        <v>921</v>
      </c>
    </row>
    <row r="1861" spans="1:6" x14ac:dyDescent="0.25">
      <c r="A1861" t="s">
        <v>157</v>
      </c>
      <c r="B1861">
        <v>2011</v>
      </c>
      <c r="C1861" t="s">
        <v>81</v>
      </c>
      <c r="D1861" t="s">
        <v>107</v>
      </c>
      <c r="E1861" t="s">
        <v>3463</v>
      </c>
      <c r="F1861">
        <v>984</v>
      </c>
    </row>
    <row r="1862" spans="1:6" x14ac:dyDescent="0.25">
      <c r="A1862" t="s">
        <v>157</v>
      </c>
      <c r="B1862">
        <v>2011</v>
      </c>
      <c r="C1862" t="s">
        <v>81</v>
      </c>
      <c r="D1862" t="s">
        <v>39</v>
      </c>
      <c r="E1862" t="s">
        <v>3464</v>
      </c>
      <c r="F1862">
        <v>1149</v>
      </c>
    </row>
    <row r="1863" spans="1:6" x14ac:dyDescent="0.25">
      <c r="A1863" t="s">
        <v>157</v>
      </c>
      <c r="B1863">
        <v>2011</v>
      </c>
      <c r="C1863" t="s">
        <v>81</v>
      </c>
      <c r="D1863" t="s">
        <v>103</v>
      </c>
      <c r="E1863" t="s">
        <v>3465</v>
      </c>
      <c r="F1863">
        <v>9104</v>
      </c>
    </row>
    <row r="1864" spans="1:6" x14ac:dyDescent="0.25">
      <c r="A1864" t="s">
        <v>157</v>
      </c>
      <c r="B1864">
        <v>2012</v>
      </c>
      <c r="C1864" t="s">
        <v>82</v>
      </c>
      <c r="D1864" t="s">
        <v>38</v>
      </c>
      <c r="E1864" t="s">
        <v>3466</v>
      </c>
      <c r="F1864">
        <v>522</v>
      </c>
    </row>
    <row r="1865" spans="1:6" x14ac:dyDescent="0.25">
      <c r="A1865" t="s">
        <v>157</v>
      </c>
      <c r="B1865">
        <v>2012</v>
      </c>
      <c r="C1865" t="s">
        <v>82</v>
      </c>
      <c r="D1865" t="s">
        <v>40</v>
      </c>
      <c r="E1865" t="s">
        <v>3467</v>
      </c>
      <c r="F1865">
        <v>600</v>
      </c>
    </row>
    <row r="1866" spans="1:6" x14ac:dyDescent="0.25">
      <c r="A1866" t="s">
        <v>157</v>
      </c>
      <c r="B1866">
        <v>2012</v>
      </c>
      <c r="C1866" t="s">
        <v>82</v>
      </c>
      <c r="D1866" t="s">
        <v>102</v>
      </c>
      <c r="E1866" t="s">
        <v>3468</v>
      </c>
      <c r="F1866">
        <v>2434</v>
      </c>
    </row>
    <row r="1867" spans="1:6" x14ac:dyDescent="0.25">
      <c r="A1867" t="s">
        <v>157</v>
      </c>
      <c r="B1867">
        <v>2012</v>
      </c>
      <c r="C1867" t="s">
        <v>82</v>
      </c>
      <c r="D1867" t="s">
        <v>107</v>
      </c>
      <c r="E1867" t="s">
        <v>3469</v>
      </c>
      <c r="F1867">
        <v>2204</v>
      </c>
    </row>
    <row r="1868" spans="1:6" x14ac:dyDescent="0.25">
      <c r="A1868" t="s">
        <v>157</v>
      </c>
      <c r="B1868">
        <v>2012</v>
      </c>
      <c r="C1868" t="s">
        <v>82</v>
      </c>
      <c r="D1868" t="s">
        <v>39</v>
      </c>
      <c r="E1868" t="s">
        <v>3470</v>
      </c>
      <c r="F1868">
        <v>1931</v>
      </c>
    </row>
    <row r="1869" spans="1:6" x14ac:dyDescent="0.25">
      <c r="A1869" t="s">
        <v>157</v>
      </c>
      <c r="B1869">
        <v>2012</v>
      </c>
      <c r="C1869" t="s">
        <v>82</v>
      </c>
      <c r="D1869" t="s">
        <v>103</v>
      </c>
      <c r="E1869" t="s">
        <v>3471</v>
      </c>
      <c r="F1869">
        <v>24862</v>
      </c>
    </row>
    <row r="1870" spans="1:6" x14ac:dyDescent="0.25">
      <c r="A1870" t="s">
        <v>157</v>
      </c>
      <c r="B1870">
        <v>2012</v>
      </c>
      <c r="C1870" t="s">
        <v>81</v>
      </c>
      <c r="D1870" t="s">
        <v>38</v>
      </c>
      <c r="E1870" t="s">
        <v>3472</v>
      </c>
      <c r="F1870">
        <v>421</v>
      </c>
    </row>
    <row r="1871" spans="1:6" x14ac:dyDescent="0.25">
      <c r="A1871" t="s">
        <v>157</v>
      </c>
      <c r="B1871">
        <v>2012</v>
      </c>
      <c r="C1871" t="s">
        <v>81</v>
      </c>
      <c r="D1871" t="s">
        <v>40</v>
      </c>
      <c r="E1871" t="s">
        <v>3473</v>
      </c>
      <c r="F1871">
        <v>386</v>
      </c>
    </row>
    <row r="1872" spans="1:6" x14ac:dyDescent="0.25">
      <c r="A1872" t="s">
        <v>157</v>
      </c>
      <c r="B1872">
        <v>2012</v>
      </c>
      <c r="C1872" t="s">
        <v>81</v>
      </c>
      <c r="D1872" t="s">
        <v>102</v>
      </c>
      <c r="E1872" t="s">
        <v>3474</v>
      </c>
      <c r="F1872">
        <v>789</v>
      </c>
    </row>
    <row r="1873" spans="1:6" x14ac:dyDescent="0.25">
      <c r="A1873" t="s">
        <v>157</v>
      </c>
      <c r="B1873">
        <v>2012</v>
      </c>
      <c r="C1873" t="s">
        <v>81</v>
      </c>
      <c r="D1873" t="s">
        <v>107</v>
      </c>
      <c r="E1873" t="s">
        <v>3475</v>
      </c>
      <c r="F1873">
        <v>1632</v>
      </c>
    </row>
    <row r="1874" spans="1:6" x14ac:dyDescent="0.25">
      <c r="A1874" t="s">
        <v>157</v>
      </c>
      <c r="B1874">
        <v>2012</v>
      </c>
      <c r="C1874" t="s">
        <v>81</v>
      </c>
      <c r="D1874" t="s">
        <v>39</v>
      </c>
      <c r="E1874" t="s">
        <v>3476</v>
      </c>
      <c r="F1874">
        <v>1087</v>
      </c>
    </row>
    <row r="1875" spans="1:6" x14ac:dyDescent="0.25">
      <c r="A1875" t="s">
        <v>157</v>
      </c>
      <c r="B1875">
        <v>2012</v>
      </c>
      <c r="C1875" t="s">
        <v>81</v>
      </c>
      <c r="D1875" t="s">
        <v>103</v>
      </c>
      <c r="E1875" t="s">
        <v>3477</v>
      </c>
      <c r="F1875">
        <v>8970</v>
      </c>
    </row>
    <row r="1876" spans="1:6" x14ac:dyDescent="0.25">
      <c r="A1876" t="s">
        <v>157</v>
      </c>
      <c r="B1876">
        <v>2013</v>
      </c>
      <c r="C1876" t="s">
        <v>82</v>
      </c>
      <c r="D1876" t="s">
        <v>38</v>
      </c>
      <c r="E1876" t="s">
        <v>3478</v>
      </c>
      <c r="F1876">
        <v>793</v>
      </c>
    </row>
    <row r="1877" spans="1:6" x14ac:dyDescent="0.25">
      <c r="A1877" t="s">
        <v>157</v>
      </c>
      <c r="B1877">
        <v>2013</v>
      </c>
      <c r="C1877" t="s">
        <v>82</v>
      </c>
      <c r="D1877" t="s">
        <v>40</v>
      </c>
      <c r="E1877" t="s">
        <v>3479</v>
      </c>
      <c r="F1877">
        <v>864</v>
      </c>
    </row>
    <row r="1878" spans="1:6" x14ac:dyDescent="0.25">
      <c r="A1878" t="s">
        <v>157</v>
      </c>
      <c r="B1878">
        <v>2013</v>
      </c>
      <c r="C1878" t="s">
        <v>82</v>
      </c>
      <c r="D1878" t="s">
        <v>102</v>
      </c>
      <c r="E1878" t="s">
        <v>3480</v>
      </c>
      <c r="F1878">
        <v>2811</v>
      </c>
    </row>
    <row r="1879" spans="1:6" x14ac:dyDescent="0.25">
      <c r="A1879" t="s">
        <v>157</v>
      </c>
      <c r="B1879">
        <v>2013</v>
      </c>
      <c r="C1879" t="s">
        <v>82</v>
      </c>
      <c r="D1879" t="s">
        <v>107</v>
      </c>
      <c r="E1879" t="s">
        <v>3481</v>
      </c>
      <c r="F1879">
        <v>2699</v>
      </c>
    </row>
    <row r="1880" spans="1:6" x14ac:dyDescent="0.25">
      <c r="A1880" t="s">
        <v>157</v>
      </c>
      <c r="B1880">
        <v>2013</v>
      </c>
      <c r="C1880" t="s">
        <v>82</v>
      </c>
      <c r="D1880" t="s">
        <v>39</v>
      </c>
      <c r="E1880" t="s">
        <v>3482</v>
      </c>
      <c r="F1880">
        <v>1947</v>
      </c>
    </row>
    <row r="1881" spans="1:6" x14ac:dyDescent="0.25">
      <c r="A1881" t="s">
        <v>157</v>
      </c>
      <c r="B1881">
        <v>2013</v>
      </c>
      <c r="C1881" t="s">
        <v>82</v>
      </c>
      <c r="D1881" t="s">
        <v>103</v>
      </c>
      <c r="E1881" t="s">
        <v>3483</v>
      </c>
      <c r="F1881">
        <v>23464</v>
      </c>
    </row>
    <row r="1882" spans="1:6" x14ac:dyDescent="0.25">
      <c r="A1882" t="s">
        <v>157</v>
      </c>
      <c r="B1882">
        <v>2013</v>
      </c>
      <c r="C1882" t="s">
        <v>81</v>
      </c>
      <c r="D1882" t="s">
        <v>38</v>
      </c>
      <c r="E1882" t="s">
        <v>3484</v>
      </c>
      <c r="F1882">
        <v>586</v>
      </c>
    </row>
    <row r="1883" spans="1:6" x14ac:dyDescent="0.25">
      <c r="A1883" t="s">
        <v>157</v>
      </c>
      <c r="B1883">
        <v>2013</v>
      </c>
      <c r="C1883" t="s">
        <v>81</v>
      </c>
      <c r="D1883" t="s">
        <v>40</v>
      </c>
      <c r="E1883" t="s">
        <v>3485</v>
      </c>
      <c r="F1883">
        <v>616</v>
      </c>
    </row>
    <row r="1884" spans="1:6" x14ac:dyDescent="0.25">
      <c r="A1884" t="s">
        <v>157</v>
      </c>
      <c r="B1884">
        <v>2013</v>
      </c>
      <c r="C1884" t="s">
        <v>81</v>
      </c>
      <c r="D1884" t="s">
        <v>102</v>
      </c>
      <c r="E1884" t="s">
        <v>3486</v>
      </c>
      <c r="F1884">
        <v>866</v>
      </c>
    </row>
    <row r="1885" spans="1:6" x14ac:dyDescent="0.25">
      <c r="A1885" t="s">
        <v>157</v>
      </c>
      <c r="B1885">
        <v>2013</v>
      </c>
      <c r="C1885" t="s">
        <v>81</v>
      </c>
      <c r="D1885" t="s">
        <v>107</v>
      </c>
      <c r="E1885" t="s">
        <v>3487</v>
      </c>
      <c r="F1885">
        <v>1995</v>
      </c>
    </row>
    <row r="1886" spans="1:6" x14ac:dyDescent="0.25">
      <c r="A1886" t="s">
        <v>157</v>
      </c>
      <c r="B1886">
        <v>2013</v>
      </c>
      <c r="C1886" t="s">
        <v>81</v>
      </c>
      <c r="D1886" t="s">
        <v>39</v>
      </c>
      <c r="E1886" t="s">
        <v>3488</v>
      </c>
      <c r="F1886">
        <v>1140</v>
      </c>
    </row>
    <row r="1887" spans="1:6" x14ac:dyDescent="0.25">
      <c r="A1887" t="s">
        <v>157</v>
      </c>
      <c r="B1887">
        <v>2013</v>
      </c>
      <c r="C1887" t="s">
        <v>81</v>
      </c>
      <c r="D1887" t="s">
        <v>103</v>
      </c>
      <c r="E1887" t="s">
        <v>3489</v>
      </c>
      <c r="F1887">
        <v>9200</v>
      </c>
    </row>
    <row r="1888" spans="1:6" x14ac:dyDescent="0.25">
      <c r="A1888" t="s">
        <v>157</v>
      </c>
      <c r="B1888">
        <v>2014</v>
      </c>
      <c r="C1888" t="s">
        <v>82</v>
      </c>
      <c r="D1888" t="s">
        <v>38</v>
      </c>
      <c r="E1888" t="s">
        <v>3490</v>
      </c>
      <c r="F1888">
        <v>759</v>
      </c>
    </row>
    <row r="1889" spans="1:6" x14ac:dyDescent="0.25">
      <c r="A1889" t="s">
        <v>157</v>
      </c>
      <c r="B1889">
        <v>2014</v>
      </c>
      <c r="C1889" t="s">
        <v>82</v>
      </c>
      <c r="D1889" t="s">
        <v>40</v>
      </c>
      <c r="E1889" t="s">
        <v>3491</v>
      </c>
      <c r="F1889">
        <v>952</v>
      </c>
    </row>
    <row r="1890" spans="1:6" x14ac:dyDescent="0.25">
      <c r="A1890" t="s">
        <v>157</v>
      </c>
      <c r="B1890">
        <v>2014</v>
      </c>
      <c r="C1890" t="s">
        <v>82</v>
      </c>
      <c r="D1890" t="s">
        <v>102</v>
      </c>
      <c r="E1890" t="s">
        <v>3492</v>
      </c>
      <c r="F1890">
        <v>3159</v>
      </c>
    </row>
    <row r="1891" spans="1:6" x14ac:dyDescent="0.25">
      <c r="A1891" t="s">
        <v>157</v>
      </c>
      <c r="B1891">
        <v>2014</v>
      </c>
      <c r="C1891" t="s">
        <v>82</v>
      </c>
      <c r="D1891" t="s">
        <v>107</v>
      </c>
      <c r="E1891" t="s">
        <v>3493</v>
      </c>
      <c r="F1891">
        <v>2682</v>
      </c>
    </row>
    <row r="1892" spans="1:6" x14ac:dyDescent="0.25">
      <c r="A1892" t="s">
        <v>157</v>
      </c>
      <c r="B1892">
        <v>2014</v>
      </c>
      <c r="C1892" t="s">
        <v>82</v>
      </c>
      <c r="D1892" t="s">
        <v>39</v>
      </c>
      <c r="E1892" t="s">
        <v>3494</v>
      </c>
      <c r="F1892">
        <v>1847</v>
      </c>
    </row>
    <row r="1893" spans="1:6" x14ac:dyDescent="0.25">
      <c r="A1893" t="s">
        <v>157</v>
      </c>
      <c r="B1893">
        <v>2014</v>
      </c>
      <c r="C1893" t="s">
        <v>82</v>
      </c>
      <c r="D1893" t="s">
        <v>103</v>
      </c>
      <c r="E1893" t="s">
        <v>3495</v>
      </c>
      <c r="F1893">
        <v>22666</v>
      </c>
    </row>
    <row r="1894" spans="1:6" x14ac:dyDescent="0.25">
      <c r="A1894" t="s">
        <v>157</v>
      </c>
      <c r="B1894">
        <v>2014</v>
      </c>
      <c r="C1894" t="s">
        <v>81</v>
      </c>
      <c r="D1894" t="s">
        <v>38</v>
      </c>
      <c r="E1894" t="s">
        <v>3496</v>
      </c>
      <c r="F1894">
        <v>547</v>
      </c>
    </row>
    <row r="1895" spans="1:6" x14ac:dyDescent="0.25">
      <c r="A1895" t="s">
        <v>157</v>
      </c>
      <c r="B1895">
        <v>2014</v>
      </c>
      <c r="C1895" t="s">
        <v>81</v>
      </c>
      <c r="D1895" t="s">
        <v>40</v>
      </c>
      <c r="E1895" t="s">
        <v>3497</v>
      </c>
      <c r="F1895">
        <v>699</v>
      </c>
    </row>
    <row r="1896" spans="1:6" x14ac:dyDescent="0.25">
      <c r="A1896" t="s">
        <v>157</v>
      </c>
      <c r="B1896">
        <v>2014</v>
      </c>
      <c r="C1896" t="s">
        <v>81</v>
      </c>
      <c r="D1896" t="s">
        <v>102</v>
      </c>
      <c r="E1896" t="s">
        <v>3498</v>
      </c>
      <c r="F1896">
        <v>946</v>
      </c>
    </row>
    <row r="1897" spans="1:6" x14ac:dyDescent="0.25">
      <c r="A1897" t="s">
        <v>157</v>
      </c>
      <c r="B1897">
        <v>2014</v>
      </c>
      <c r="C1897" t="s">
        <v>81</v>
      </c>
      <c r="D1897" t="s">
        <v>107</v>
      </c>
      <c r="E1897" t="s">
        <v>3499</v>
      </c>
      <c r="F1897">
        <v>1908</v>
      </c>
    </row>
    <row r="1898" spans="1:6" x14ac:dyDescent="0.25">
      <c r="A1898" t="s">
        <v>157</v>
      </c>
      <c r="B1898">
        <v>2014</v>
      </c>
      <c r="C1898" t="s">
        <v>81</v>
      </c>
      <c r="D1898" t="s">
        <v>39</v>
      </c>
      <c r="E1898" t="s">
        <v>3500</v>
      </c>
      <c r="F1898">
        <v>1175</v>
      </c>
    </row>
    <row r="1899" spans="1:6" x14ac:dyDescent="0.25">
      <c r="A1899" t="s">
        <v>157</v>
      </c>
      <c r="B1899">
        <v>2014</v>
      </c>
      <c r="C1899" t="s">
        <v>81</v>
      </c>
      <c r="D1899" t="s">
        <v>103</v>
      </c>
      <c r="E1899" t="s">
        <v>3501</v>
      </c>
      <c r="F1899">
        <v>9989</v>
      </c>
    </row>
    <row r="1900" spans="1:6" x14ac:dyDescent="0.25">
      <c r="A1900" t="s">
        <v>157</v>
      </c>
      <c r="B1900">
        <v>2015</v>
      </c>
      <c r="C1900" t="s">
        <v>82</v>
      </c>
      <c r="D1900" t="s">
        <v>38</v>
      </c>
      <c r="E1900" t="s">
        <v>3502</v>
      </c>
      <c r="F1900">
        <v>706</v>
      </c>
    </row>
    <row r="1901" spans="1:6" x14ac:dyDescent="0.25">
      <c r="A1901" t="s">
        <v>157</v>
      </c>
      <c r="B1901">
        <v>2015</v>
      </c>
      <c r="C1901" t="s">
        <v>82</v>
      </c>
      <c r="D1901" t="s">
        <v>40</v>
      </c>
      <c r="E1901" t="s">
        <v>3503</v>
      </c>
      <c r="F1901">
        <v>853</v>
      </c>
    </row>
    <row r="1902" spans="1:6" x14ac:dyDescent="0.25">
      <c r="A1902" t="s">
        <v>157</v>
      </c>
      <c r="B1902">
        <v>2015</v>
      </c>
      <c r="C1902" t="s">
        <v>82</v>
      </c>
      <c r="D1902" t="s">
        <v>102</v>
      </c>
      <c r="E1902" t="s">
        <v>3504</v>
      </c>
      <c r="F1902">
        <v>3055</v>
      </c>
    </row>
    <row r="1903" spans="1:6" x14ac:dyDescent="0.25">
      <c r="A1903" t="s">
        <v>157</v>
      </c>
      <c r="B1903">
        <v>2015</v>
      </c>
      <c r="C1903" t="s">
        <v>82</v>
      </c>
      <c r="D1903" t="s">
        <v>107</v>
      </c>
      <c r="E1903" t="s">
        <v>3505</v>
      </c>
      <c r="F1903">
        <v>2955</v>
      </c>
    </row>
    <row r="1904" spans="1:6" x14ac:dyDescent="0.25">
      <c r="A1904" t="s">
        <v>157</v>
      </c>
      <c r="B1904">
        <v>2015</v>
      </c>
      <c r="C1904" t="s">
        <v>82</v>
      </c>
      <c r="D1904" t="s">
        <v>39</v>
      </c>
      <c r="E1904" t="s">
        <v>3506</v>
      </c>
      <c r="F1904">
        <v>1671</v>
      </c>
    </row>
    <row r="1905" spans="1:6" x14ac:dyDescent="0.25">
      <c r="A1905" t="s">
        <v>157</v>
      </c>
      <c r="B1905">
        <v>2015</v>
      </c>
      <c r="C1905" t="s">
        <v>82</v>
      </c>
      <c r="D1905" t="s">
        <v>103</v>
      </c>
      <c r="E1905" t="s">
        <v>3507</v>
      </c>
      <c r="F1905">
        <v>22431</v>
      </c>
    </row>
    <row r="1906" spans="1:6" x14ac:dyDescent="0.25">
      <c r="A1906" t="s">
        <v>157</v>
      </c>
      <c r="B1906">
        <v>2015</v>
      </c>
      <c r="C1906" t="s">
        <v>81</v>
      </c>
      <c r="D1906" t="s">
        <v>38</v>
      </c>
      <c r="E1906" t="s">
        <v>3508</v>
      </c>
      <c r="F1906">
        <v>578</v>
      </c>
    </row>
    <row r="1907" spans="1:6" x14ac:dyDescent="0.25">
      <c r="A1907" t="s">
        <v>157</v>
      </c>
      <c r="B1907">
        <v>2015</v>
      </c>
      <c r="C1907" t="s">
        <v>81</v>
      </c>
      <c r="D1907" t="s">
        <v>40</v>
      </c>
      <c r="E1907" t="s">
        <v>3509</v>
      </c>
      <c r="F1907">
        <v>670</v>
      </c>
    </row>
    <row r="1908" spans="1:6" x14ac:dyDescent="0.25">
      <c r="A1908" t="s">
        <v>157</v>
      </c>
      <c r="B1908">
        <v>2015</v>
      </c>
      <c r="C1908" t="s">
        <v>81</v>
      </c>
      <c r="D1908" t="s">
        <v>102</v>
      </c>
      <c r="E1908" t="s">
        <v>3510</v>
      </c>
      <c r="F1908">
        <v>953</v>
      </c>
    </row>
    <row r="1909" spans="1:6" x14ac:dyDescent="0.25">
      <c r="A1909" t="s">
        <v>157</v>
      </c>
      <c r="B1909">
        <v>2015</v>
      </c>
      <c r="C1909" t="s">
        <v>81</v>
      </c>
      <c r="D1909" t="s">
        <v>107</v>
      </c>
      <c r="E1909" t="s">
        <v>3511</v>
      </c>
      <c r="F1909">
        <v>837</v>
      </c>
    </row>
    <row r="1910" spans="1:6" x14ac:dyDescent="0.25">
      <c r="A1910" t="s">
        <v>157</v>
      </c>
      <c r="B1910">
        <v>2015</v>
      </c>
      <c r="C1910" t="s">
        <v>81</v>
      </c>
      <c r="D1910" t="s">
        <v>39</v>
      </c>
      <c r="E1910" t="s">
        <v>3512</v>
      </c>
      <c r="F1910">
        <v>1046</v>
      </c>
    </row>
    <row r="1911" spans="1:6" x14ac:dyDescent="0.25">
      <c r="A1911" t="s">
        <v>157</v>
      </c>
      <c r="B1911">
        <v>2015</v>
      </c>
      <c r="C1911" t="s">
        <v>81</v>
      </c>
      <c r="D1911" t="s">
        <v>103</v>
      </c>
      <c r="E1911" t="s">
        <v>3513</v>
      </c>
      <c r="F1911">
        <v>10965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47"/>
  <sheetViews>
    <sheetView topLeftCell="A4226" workbookViewId="0">
      <selection activeCell="B4246" sqref="B4246"/>
    </sheetView>
  </sheetViews>
  <sheetFormatPr defaultRowHeight="15" x14ac:dyDescent="0.25"/>
  <cols>
    <col min="1" max="1" width="17.28515625" bestFit="1" customWidth="1"/>
    <col min="2" max="2" width="5" bestFit="1" customWidth="1"/>
    <col min="3" max="3" width="30.28515625" bestFit="1" customWidth="1"/>
    <col min="4" max="4" width="33.28515625" bestFit="1" customWidth="1"/>
    <col min="5" max="5" width="86.5703125" bestFit="1" customWidth="1"/>
  </cols>
  <sheetData>
    <row r="1" spans="1:6" x14ac:dyDescent="0.25">
      <c r="B1" s="306" t="s">
        <v>44</v>
      </c>
      <c r="C1" s="307"/>
      <c r="D1" s="307"/>
      <c r="E1" s="307"/>
      <c r="F1" s="308"/>
    </row>
    <row r="2" spans="1:6" x14ac:dyDescent="0.25">
      <c r="A2" s="3" t="s">
        <v>26</v>
      </c>
      <c r="B2" s="3" t="s">
        <v>27</v>
      </c>
      <c r="C2" s="3" t="s">
        <v>33</v>
      </c>
      <c r="D2" s="3" t="s">
        <v>37</v>
      </c>
      <c r="E2" s="3" t="s">
        <v>64</v>
      </c>
      <c r="F2" s="3" t="s">
        <v>35</v>
      </c>
    </row>
    <row r="3" spans="1:6" x14ac:dyDescent="0.25">
      <c r="A3" t="s">
        <v>45</v>
      </c>
      <c r="B3">
        <v>2010</v>
      </c>
      <c r="C3" t="s">
        <v>1</v>
      </c>
      <c r="D3" t="s">
        <v>38</v>
      </c>
      <c r="E3" t="s">
        <v>3514</v>
      </c>
      <c r="F3">
        <v>4</v>
      </c>
    </row>
    <row r="4" spans="1:6" x14ac:dyDescent="0.25">
      <c r="A4" t="s">
        <v>45</v>
      </c>
      <c r="B4">
        <v>2010</v>
      </c>
      <c r="C4" t="s">
        <v>1</v>
      </c>
      <c r="D4" t="s">
        <v>40</v>
      </c>
      <c r="E4" t="s">
        <v>3515</v>
      </c>
      <c r="F4">
        <v>4</v>
      </c>
    </row>
    <row r="5" spans="1:6" x14ac:dyDescent="0.25">
      <c r="A5" t="s">
        <v>45</v>
      </c>
      <c r="B5">
        <v>2010</v>
      </c>
      <c r="C5" t="s">
        <v>1</v>
      </c>
      <c r="D5" t="s">
        <v>102</v>
      </c>
      <c r="E5" t="s">
        <v>3516</v>
      </c>
      <c r="F5">
        <v>5</v>
      </c>
    </row>
    <row r="6" spans="1:6" x14ac:dyDescent="0.25">
      <c r="A6" t="s">
        <v>45</v>
      </c>
      <c r="B6">
        <v>2010</v>
      </c>
      <c r="C6" t="s">
        <v>1</v>
      </c>
      <c r="D6" t="s">
        <v>107</v>
      </c>
      <c r="E6" t="s">
        <v>3517</v>
      </c>
      <c r="F6">
        <v>1</v>
      </c>
    </row>
    <row r="7" spans="1:6" x14ac:dyDescent="0.25">
      <c r="A7" t="s">
        <v>45</v>
      </c>
      <c r="B7">
        <v>2010</v>
      </c>
      <c r="C7" t="s">
        <v>1</v>
      </c>
      <c r="D7" t="s">
        <v>39</v>
      </c>
      <c r="E7" t="s">
        <v>3518</v>
      </c>
      <c r="F7">
        <v>19</v>
      </c>
    </row>
    <row r="8" spans="1:6" x14ac:dyDescent="0.25">
      <c r="A8" t="s">
        <v>45</v>
      </c>
      <c r="B8">
        <v>2010</v>
      </c>
      <c r="C8" t="s">
        <v>1</v>
      </c>
      <c r="D8" t="s">
        <v>103</v>
      </c>
      <c r="E8" t="s">
        <v>3519</v>
      </c>
      <c r="F8">
        <v>98</v>
      </c>
    </row>
    <row r="9" spans="1:6" x14ac:dyDescent="0.25">
      <c r="A9" t="s">
        <v>45</v>
      </c>
      <c r="B9">
        <v>2010</v>
      </c>
      <c r="C9" t="s">
        <v>3</v>
      </c>
      <c r="D9" t="s">
        <v>103</v>
      </c>
      <c r="E9" t="s">
        <v>3520</v>
      </c>
      <c r="F9">
        <v>4</v>
      </c>
    </row>
    <row r="10" spans="1:6" x14ac:dyDescent="0.25">
      <c r="A10" t="s">
        <v>45</v>
      </c>
      <c r="B10">
        <v>2010</v>
      </c>
      <c r="C10" t="s">
        <v>0</v>
      </c>
      <c r="D10" t="s">
        <v>38</v>
      </c>
      <c r="E10" t="s">
        <v>3521</v>
      </c>
      <c r="F10">
        <v>3</v>
      </c>
    </row>
    <row r="11" spans="1:6" x14ac:dyDescent="0.25">
      <c r="A11" t="s">
        <v>45</v>
      </c>
      <c r="B11">
        <v>2010</v>
      </c>
      <c r="C11" t="s">
        <v>0</v>
      </c>
      <c r="D11" t="s">
        <v>102</v>
      </c>
      <c r="E11" t="s">
        <v>3522</v>
      </c>
      <c r="F11">
        <v>8</v>
      </c>
    </row>
    <row r="12" spans="1:6" x14ac:dyDescent="0.25">
      <c r="A12" t="s">
        <v>45</v>
      </c>
      <c r="B12">
        <v>2010</v>
      </c>
      <c r="C12" t="s">
        <v>0</v>
      </c>
      <c r="D12" t="s">
        <v>107</v>
      </c>
      <c r="E12" t="s">
        <v>3523</v>
      </c>
      <c r="F12">
        <v>4</v>
      </c>
    </row>
    <row r="13" spans="1:6" x14ac:dyDescent="0.25">
      <c r="A13" t="s">
        <v>45</v>
      </c>
      <c r="B13">
        <v>2010</v>
      </c>
      <c r="C13" t="s">
        <v>0</v>
      </c>
      <c r="D13" t="s">
        <v>39</v>
      </c>
      <c r="E13" t="s">
        <v>3524</v>
      </c>
      <c r="F13">
        <v>5</v>
      </c>
    </row>
    <row r="14" spans="1:6" x14ac:dyDescent="0.25">
      <c r="A14" t="s">
        <v>45</v>
      </c>
      <c r="B14">
        <v>2010</v>
      </c>
      <c r="C14" t="s">
        <v>0</v>
      </c>
      <c r="D14" t="s">
        <v>103</v>
      </c>
      <c r="E14" t="s">
        <v>3525</v>
      </c>
      <c r="F14">
        <v>139</v>
      </c>
    </row>
    <row r="15" spans="1:6" x14ac:dyDescent="0.25">
      <c r="A15" t="s">
        <v>45</v>
      </c>
      <c r="B15">
        <v>2010</v>
      </c>
      <c r="C15" t="s">
        <v>4</v>
      </c>
      <c r="D15" t="s">
        <v>38</v>
      </c>
      <c r="E15" t="s">
        <v>3526</v>
      </c>
      <c r="F15">
        <v>34</v>
      </c>
    </row>
    <row r="16" spans="1:6" x14ac:dyDescent="0.25">
      <c r="A16" t="s">
        <v>45</v>
      </c>
      <c r="B16">
        <v>2010</v>
      </c>
      <c r="C16" t="s">
        <v>4</v>
      </c>
      <c r="D16" t="s">
        <v>40</v>
      </c>
      <c r="E16" t="s">
        <v>3527</v>
      </c>
      <c r="F16">
        <v>61</v>
      </c>
    </row>
    <row r="17" spans="1:6" x14ac:dyDescent="0.25">
      <c r="A17" t="s">
        <v>45</v>
      </c>
      <c r="B17">
        <v>2010</v>
      </c>
      <c r="C17" t="s">
        <v>4</v>
      </c>
      <c r="D17" t="s">
        <v>102</v>
      </c>
      <c r="E17" t="s">
        <v>3528</v>
      </c>
      <c r="F17">
        <v>118</v>
      </c>
    </row>
    <row r="18" spans="1:6" x14ac:dyDescent="0.25">
      <c r="A18" t="s">
        <v>45</v>
      </c>
      <c r="B18">
        <v>2010</v>
      </c>
      <c r="C18" t="s">
        <v>4</v>
      </c>
      <c r="D18" t="s">
        <v>107</v>
      </c>
      <c r="E18" t="s">
        <v>3529</v>
      </c>
      <c r="F18">
        <v>36</v>
      </c>
    </row>
    <row r="19" spans="1:6" x14ac:dyDescent="0.25">
      <c r="A19" t="s">
        <v>45</v>
      </c>
      <c r="B19">
        <v>2010</v>
      </c>
      <c r="C19" t="s">
        <v>4</v>
      </c>
      <c r="D19" t="s">
        <v>39</v>
      </c>
      <c r="E19" t="s">
        <v>3530</v>
      </c>
      <c r="F19">
        <v>187</v>
      </c>
    </row>
    <row r="20" spans="1:6" x14ac:dyDescent="0.25">
      <c r="A20" t="s">
        <v>45</v>
      </c>
      <c r="B20">
        <v>2010</v>
      </c>
      <c r="C20" t="s">
        <v>4</v>
      </c>
      <c r="D20" t="s">
        <v>103</v>
      </c>
      <c r="E20" t="s">
        <v>3531</v>
      </c>
      <c r="F20">
        <v>1835</v>
      </c>
    </row>
    <row r="21" spans="1:6" x14ac:dyDescent="0.25">
      <c r="A21" t="s">
        <v>45</v>
      </c>
      <c r="B21">
        <v>2010</v>
      </c>
      <c r="C21" t="s">
        <v>2</v>
      </c>
      <c r="D21" t="s">
        <v>38</v>
      </c>
      <c r="E21" t="s">
        <v>3532</v>
      </c>
      <c r="F21">
        <v>2</v>
      </c>
    </row>
    <row r="22" spans="1:6" x14ac:dyDescent="0.25">
      <c r="A22" t="s">
        <v>45</v>
      </c>
      <c r="B22">
        <v>2010</v>
      </c>
      <c r="C22" t="s">
        <v>2</v>
      </c>
      <c r="D22" t="s">
        <v>102</v>
      </c>
      <c r="E22" t="s">
        <v>3533</v>
      </c>
      <c r="F22">
        <v>1</v>
      </c>
    </row>
    <row r="23" spans="1:6" x14ac:dyDescent="0.25">
      <c r="A23" t="s">
        <v>45</v>
      </c>
      <c r="B23">
        <v>2010</v>
      </c>
      <c r="C23" t="s">
        <v>2</v>
      </c>
      <c r="D23" t="s">
        <v>107</v>
      </c>
      <c r="E23" t="s">
        <v>3534</v>
      </c>
      <c r="F23">
        <v>2</v>
      </c>
    </row>
    <row r="24" spans="1:6" x14ac:dyDescent="0.25">
      <c r="A24" t="s">
        <v>45</v>
      </c>
      <c r="B24">
        <v>2010</v>
      </c>
      <c r="C24" t="s">
        <v>2</v>
      </c>
      <c r="D24" t="s">
        <v>39</v>
      </c>
      <c r="E24" t="s">
        <v>3535</v>
      </c>
      <c r="F24">
        <v>3</v>
      </c>
    </row>
    <row r="25" spans="1:6" x14ac:dyDescent="0.25">
      <c r="A25" t="s">
        <v>45</v>
      </c>
      <c r="B25">
        <v>2010</v>
      </c>
      <c r="C25" t="s">
        <v>2</v>
      </c>
      <c r="D25" t="s">
        <v>103</v>
      </c>
      <c r="E25" t="s">
        <v>3536</v>
      </c>
      <c r="F25">
        <v>17</v>
      </c>
    </row>
    <row r="26" spans="1:6" x14ac:dyDescent="0.25">
      <c r="A26" t="s">
        <v>45</v>
      </c>
      <c r="B26">
        <v>2011</v>
      </c>
      <c r="C26" t="s">
        <v>1</v>
      </c>
      <c r="D26" t="s">
        <v>40</v>
      </c>
      <c r="E26" t="s">
        <v>3537</v>
      </c>
      <c r="F26">
        <v>2</v>
      </c>
    </row>
    <row r="27" spans="1:6" x14ac:dyDescent="0.25">
      <c r="A27" t="s">
        <v>45</v>
      </c>
      <c r="B27">
        <v>2011</v>
      </c>
      <c r="C27" t="s">
        <v>1</v>
      </c>
      <c r="D27" t="s">
        <v>102</v>
      </c>
      <c r="E27" t="s">
        <v>3538</v>
      </c>
      <c r="F27">
        <v>12</v>
      </c>
    </row>
    <row r="28" spans="1:6" x14ac:dyDescent="0.25">
      <c r="A28" t="s">
        <v>45</v>
      </c>
      <c r="B28">
        <v>2011</v>
      </c>
      <c r="C28" t="s">
        <v>1</v>
      </c>
      <c r="D28" t="s">
        <v>107</v>
      </c>
      <c r="E28" t="s">
        <v>3539</v>
      </c>
      <c r="F28">
        <v>2</v>
      </c>
    </row>
    <row r="29" spans="1:6" x14ac:dyDescent="0.25">
      <c r="A29" t="s">
        <v>45</v>
      </c>
      <c r="B29">
        <v>2011</v>
      </c>
      <c r="C29" t="s">
        <v>1</v>
      </c>
      <c r="D29" t="s">
        <v>39</v>
      </c>
      <c r="E29" t="s">
        <v>3540</v>
      </c>
      <c r="F29">
        <v>12</v>
      </c>
    </row>
    <row r="30" spans="1:6" x14ac:dyDescent="0.25">
      <c r="A30" t="s">
        <v>45</v>
      </c>
      <c r="B30">
        <v>2011</v>
      </c>
      <c r="C30" t="s">
        <v>1</v>
      </c>
      <c r="D30" t="s">
        <v>103</v>
      </c>
      <c r="E30" t="s">
        <v>3541</v>
      </c>
      <c r="F30">
        <v>100</v>
      </c>
    </row>
    <row r="31" spans="1:6" x14ac:dyDescent="0.25">
      <c r="A31" t="s">
        <v>45</v>
      </c>
      <c r="B31">
        <v>2011</v>
      </c>
      <c r="C31" t="s">
        <v>3</v>
      </c>
      <c r="D31" t="s">
        <v>103</v>
      </c>
      <c r="E31" t="s">
        <v>3542</v>
      </c>
      <c r="F31">
        <v>4</v>
      </c>
    </row>
    <row r="32" spans="1:6" x14ac:dyDescent="0.25">
      <c r="A32" t="s">
        <v>45</v>
      </c>
      <c r="B32">
        <v>2011</v>
      </c>
      <c r="C32" t="s">
        <v>0</v>
      </c>
      <c r="D32" t="s">
        <v>38</v>
      </c>
      <c r="E32" t="s">
        <v>3543</v>
      </c>
      <c r="F32">
        <v>2</v>
      </c>
    </row>
    <row r="33" spans="1:6" x14ac:dyDescent="0.25">
      <c r="A33" t="s">
        <v>45</v>
      </c>
      <c r="B33">
        <v>2011</v>
      </c>
      <c r="C33" t="s">
        <v>0</v>
      </c>
      <c r="D33" t="s">
        <v>40</v>
      </c>
      <c r="E33" t="s">
        <v>3544</v>
      </c>
      <c r="F33">
        <v>2</v>
      </c>
    </row>
    <row r="34" spans="1:6" x14ac:dyDescent="0.25">
      <c r="A34" t="s">
        <v>45</v>
      </c>
      <c r="B34">
        <v>2011</v>
      </c>
      <c r="C34" t="s">
        <v>0</v>
      </c>
      <c r="D34" t="s">
        <v>102</v>
      </c>
      <c r="E34" t="s">
        <v>3545</v>
      </c>
      <c r="F34">
        <v>9</v>
      </c>
    </row>
    <row r="35" spans="1:6" x14ac:dyDescent="0.25">
      <c r="A35" t="s">
        <v>45</v>
      </c>
      <c r="B35">
        <v>2011</v>
      </c>
      <c r="C35" t="s">
        <v>0</v>
      </c>
      <c r="D35" t="s">
        <v>107</v>
      </c>
      <c r="E35" t="s">
        <v>3546</v>
      </c>
      <c r="F35">
        <v>2</v>
      </c>
    </row>
    <row r="36" spans="1:6" x14ac:dyDescent="0.25">
      <c r="A36" t="s">
        <v>45</v>
      </c>
      <c r="B36">
        <v>2011</v>
      </c>
      <c r="C36" t="s">
        <v>0</v>
      </c>
      <c r="D36" t="s">
        <v>39</v>
      </c>
      <c r="E36" t="s">
        <v>3547</v>
      </c>
      <c r="F36">
        <v>3</v>
      </c>
    </row>
    <row r="37" spans="1:6" x14ac:dyDescent="0.25">
      <c r="A37" t="s">
        <v>45</v>
      </c>
      <c r="B37">
        <v>2011</v>
      </c>
      <c r="C37" t="s">
        <v>0</v>
      </c>
      <c r="D37" t="s">
        <v>103</v>
      </c>
      <c r="E37" t="s">
        <v>3548</v>
      </c>
      <c r="F37">
        <v>138</v>
      </c>
    </row>
    <row r="38" spans="1:6" x14ac:dyDescent="0.25">
      <c r="A38" t="s">
        <v>45</v>
      </c>
      <c r="B38">
        <v>2011</v>
      </c>
      <c r="C38" t="s">
        <v>4</v>
      </c>
      <c r="D38" t="s">
        <v>38</v>
      </c>
      <c r="E38" t="s">
        <v>3549</v>
      </c>
      <c r="F38">
        <v>34</v>
      </c>
    </row>
    <row r="39" spans="1:6" x14ac:dyDescent="0.25">
      <c r="A39" t="s">
        <v>45</v>
      </c>
      <c r="B39">
        <v>2011</v>
      </c>
      <c r="C39" t="s">
        <v>4</v>
      </c>
      <c r="D39" t="s">
        <v>40</v>
      </c>
      <c r="E39" t="s">
        <v>3550</v>
      </c>
      <c r="F39">
        <v>27</v>
      </c>
    </row>
    <row r="40" spans="1:6" x14ac:dyDescent="0.25">
      <c r="A40" t="s">
        <v>45</v>
      </c>
      <c r="B40">
        <v>2011</v>
      </c>
      <c r="C40" t="s">
        <v>4</v>
      </c>
      <c r="D40" t="s">
        <v>102</v>
      </c>
      <c r="E40" t="s">
        <v>3551</v>
      </c>
      <c r="F40">
        <v>154</v>
      </c>
    </row>
    <row r="41" spans="1:6" x14ac:dyDescent="0.25">
      <c r="A41" t="s">
        <v>45</v>
      </c>
      <c r="B41">
        <v>2011</v>
      </c>
      <c r="C41" t="s">
        <v>4</v>
      </c>
      <c r="D41" t="s">
        <v>107</v>
      </c>
      <c r="E41" t="s">
        <v>3552</v>
      </c>
      <c r="F41">
        <v>25</v>
      </c>
    </row>
    <row r="42" spans="1:6" x14ac:dyDescent="0.25">
      <c r="A42" t="s">
        <v>45</v>
      </c>
      <c r="B42">
        <v>2011</v>
      </c>
      <c r="C42" t="s">
        <v>4</v>
      </c>
      <c r="D42" t="s">
        <v>39</v>
      </c>
      <c r="E42" t="s">
        <v>3553</v>
      </c>
      <c r="F42">
        <v>108</v>
      </c>
    </row>
    <row r="43" spans="1:6" x14ac:dyDescent="0.25">
      <c r="A43" t="s">
        <v>45</v>
      </c>
      <c r="B43">
        <v>2011</v>
      </c>
      <c r="C43" t="s">
        <v>4</v>
      </c>
      <c r="D43" t="s">
        <v>103</v>
      </c>
      <c r="E43" t="s">
        <v>3554</v>
      </c>
      <c r="F43">
        <v>1861</v>
      </c>
    </row>
    <row r="44" spans="1:6" x14ac:dyDescent="0.25">
      <c r="A44" t="s">
        <v>45</v>
      </c>
      <c r="B44">
        <v>2011</v>
      </c>
      <c r="C44" t="s">
        <v>2</v>
      </c>
      <c r="D44" t="s">
        <v>39</v>
      </c>
      <c r="E44" t="s">
        <v>3555</v>
      </c>
      <c r="F44">
        <v>2</v>
      </c>
    </row>
    <row r="45" spans="1:6" x14ac:dyDescent="0.25">
      <c r="A45" t="s">
        <v>45</v>
      </c>
      <c r="B45">
        <v>2011</v>
      </c>
      <c r="C45" t="s">
        <v>2</v>
      </c>
      <c r="D45" t="s">
        <v>103</v>
      </c>
      <c r="E45" t="s">
        <v>3556</v>
      </c>
      <c r="F45">
        <v>24</v>
      </c>
    </row>
    <row r="46" spans="1:6" x14ac:dyDescent="0.25">
      <c r="A46" t="s">
        <v>45</v>
      </c>
      <c r="B46">
        <v>2012</v>
      </c>
      <c r="C46" t="s">
        <v>1</v>
      </c>
      <c r="D46" t="s">
        <v>38</v>
      </c>
      <c r="E46" t="s">
        <v>3557</v>
      </c>
      <c r="F46">
        <v>2</v>
      </c>
    </row>
    <row r="47" spans="1:6" x14ac:dyDescent="0.25">
      <c r="A47" t="s">
        <v>45</v>
      </c>
      <c r="B47">
        <v>2012</v>
      </c>
      <c r="C47" t="s">
        <v>1</v>
      </c>
      <c r="D47" t="s">
        <v>40</v>
      </c>
      <c r="E47" t="s">
        <v>3558</v>
      </c>
      <c r="F47">
        <v>4</v>
      </c>
    </row>
    <row r="48" spans="1:6" x14ac:dyDescent="0.25">
      <c r="A48" t="s">
        <v>45</v>
      </c>
      <c r="B48">
        <v>2012</v>
      </c>
      <c r="C48" t="s">
        <v>1</v>
      </c>
      <c r="D48" t="s">
        <v>102</v>
      </c>
      <c r="E48" t="s">
        <v>3559</v>
      </c>
      <c r="F48">
        <v>6</v>
      </c>
    </row>
    <row r="49" spans="1:6" x14ac:dyDescent="0.25">
      <c r="A49" t="s">
        <v>45</v>
      </c>
      <c r="B49">
        <v>2012</v>
      </c>
      <c r="C49" t="s">
        <v>1</v>
      </c>
      <c r="D49" t="s">
        <v>107</v>
      </c>
      <c r="E49" t="s">
        <v>3560</v>
      </c>
      <c r="F49">
        <v>6</v>
      </c>
    </row>
    <row r="50" spans="1:6" x14ac:dyDescent="0.25">
      <c r="A50" t="s">
        <v>45</v>
      </c>
      <c r="B50">
        <v>2012</v>
      </c>
      <c r="C50" t="s">
        <v>1</v>
      </c>
      <c r="D50" t="s">
        <v>39</v>
      </c>
      <c r="E50" t="s">
        <v>3561</v>
      </c>
      <c r="F50">
        <v>12</v>
      </c>
    </row>
    <row r="51" spans="1:6" x14ac:dyDescent="0.25">
      <c r="A51" t="s">
        <v>45</v>
      </c>
      <c r="B51">
        <v>2012</v>
      </c>
      <c r="C51" t="s">
        <v>1</v>
      </c>
      <c r="D51" t="s">
        <v>103</v>
      </c>
      <c r="E51" t="s">
        <v>3562</v>
      </c>
      <c r="F51">
        <v>137</v>
      </c>
    </row>
    <row r="52" spans="1:6" x14ac:dyDescent="0.25">
      <c r="A52" t="s">
        <v>45</v>
      </c>
      <c r="B52">
        <v>2012</v>
      </c>
      <c r="C52" t="s">
        <v>3</v>
      </c>
      <c r="D52" t="s">
        <v>103</v>
      </c>
      <c r="E52" t="s">
        <v>3563</v>
      </c>
      <c r="F52">
        <v>3</v>
      </c>
    </row>
    <row r="53" spans="1:6" x14ac:dyDescent="0.25">
      <c r="A53" t="s">
        <v>45</v>
      </c>
      <c r="B53">
        <v>2012</v>
      </c>
      <c r="C53" t="s">
        <v>0</v>
      </c>
      <c r="D53" t="s">
        <v>38</v>
      </c>
      <c r="E53" t="s">
        <v>3564</v>
      </c>
      <c r="F53">
        <v>4</v>
      </c>
    </row>
    <row r="54" spans="1:6" x14ac:dyDescent="0.25">
      <c r="A54" t="s">
        <v>45</v>
      </c>
      <c r="B54">
        <v>2012</v>
      </c>
      <c r="C54" t="s">
        <v>0</v>
      </c>
      <c r="D54" t="s">
        <v>40</v>
      </c>
      <c r="E54" t="s">
        <v>3565</v>
      </c>
      <c r="F54">
        <v>1</v>
      </c>
    </row>
    <row r="55" spans="1:6" x14ac:dyDescent="0.25">
      <c r="A55" t="s">
        <v>45</v>
      </c>
      <c r="B55">
        <v>2012</v>
      </c>
      <c r="C55" t="s">
        <v>0</v>
      </c>
      <c r="D55" t="s">
        <v>102</v>
      </c>
      <c r="E55" t="s">
        <v>3566</v>
      </c>
      <c r="F55">
        <v>14</v>
      </c>
    </row>
    <row r="56" spans="1:6" x14ac:dyDescent="0.25">
      <c r="A56" t="s">
        <v>45</v>
      </c>
      <c r="B56">
        <v>2012</v>
      </c>
      <c r="C56" t="s">
        <v>0</v>
      </c>
      <c r="D56" t="s">
        <v>107</v>
      </c>
      <c r="E56" t="s">
        <v>3567</v>
      </c>
      <c r="F56">
        <v>8</v>
      </c>
    </row>
    <row r="57" spans="1:6" x14ac:dyDescent="0.25">
      <c r="A57" t="s">
        <v>45</v>
      </c>
      <c r="B57">
        <v>2012</v>
      </c>
      <c r="C57" t="s">
        <v>0</v>
      </c>
      <c r="D57" t="s">
        <v>39</v>
      </c>
      <c r="E57" t="s">
        <v>3568</v>
      </c>
      <c r="F57">
        <v>15</v>
      </c>
    </row>
    <row r="58" spans="1:6" x14ac:dyDescent="0.25">
      <c r="A58" t="s">
        <v>45</v>
      </c>
      <c r="B58">
        <v>2012</v>
      </c>
      <c r="C58" t="s">
        <v>0</v>
      </c>
      <c r="D58" t="s">
        <v>103</v>
      </c>
      <c r="E58" t="s">
        <v>3569</v>
      </c>
      <c r="F58">
        <v>130</v>
      </c>
    </row>
    <row r="59" spans="1:6" x14ac:dyDescent="0.25">
      <c r="A59" t="s">
        <v>45</v>
      </c>
      <c r="B59">
        <v>2012</v>
      </c>
      <c r="C59" t="s">
        <v>4</v>
      </c>
      <c r="D59" t="s">
        <v>38</v>
      </c>
      <c r="E59" t="s">
        <v>3570</v>
      </c>
      <c r="F59">
        <v>36</v>
      </c>
    </row>
    <row r="60" spans="1:6" x14ac:dyDescent="0.25">
      <c r="A60" t="s">
        <v>45</v>
      </c>
      <c r="B60">
        <v>2012</v>
      </c>
      <c r="C60" t="s">
        <v>4</v>
      </c>
      <c r="D60" t="s">
        <v>40</v>
      </c>
      <c r="E60" t="s">
        <v>3571</v>
      </c>
      <c r="F60">
        <v>68</v>
      </c>
    </row>
    <row r="61" spans="1:6" x14ac:dyDescent="0.25">
      <c r="A61" t="s">
        <v>45</v>
      </c>
      <c r="B61">
        <v>2012</v>
      </c>
      <c r="C61" t="s">
        <v>4</v>
      </c>
      <c r="D61" t="s">
        <v>102</v>
      </c>
      <c r="E61" t="s">
        <v>3572</v>
      </c>
      <c r="F61">
        <v>155</v>
      </c>
    </row>
    <row r="62" spans="1:6" x14ac:dyDescent="0.25">
      <c r="A62" t="s">
        <v>45</v>
      </c>
      <c r="B62">
        <v>2012</v>
      </c>
      <c r="C62" t="s">
        <v>4</v>
      </c>
      <c r="D62" t="s">
        <v>107</v>
      </c>
      <c r="E62" t="s">
        <v>3573</v>
      </c>
      <c r="F62">
        <v>50</v>
      </c>
    </row>
    <row r="63" spans="1:6" x14ac:dyDescent="0.25">
      <c r="A63" t="s">
        <v>45</v>
      </c>
      <c r="B63">
        <v>2012</v>
      </c>
      <c r="C63" t="s">
        <v>4</v>
      </c>
      <c r="D63" t="s">
        <v>39</v>
      </c>
      <c r="E63" t="s">
        <v>3574</v>
      </c>
      <c r="F63">
        <v>119</v>
      </c>
    </row>
    <row r="64" spans="1:6" x14ac:dyDescent="0.25">
      <c r="A64" t="s">
        <v>45</v>
      </c>
      <c r="B64">
        <v>2012</v>
      </c>
      <c r="C64" t="s">
        <v>4</v>
      </c>
      <c r="D64" t="s">
        <v>103</v>
      </c>
      <c r="E64" t="s">
        <v>3575</v>
      </c>
      <c r="F64">
        <v>1740</v>
      </c>
    </row>
    <row r="65" spans="1:6" x14ac:dyDescent="0.25">
      <c r="A65" t="s">
        <v>45</v>
      </c>
      <c r="B65">
        <v>2012</v>
      </c>
      <c r="C65" t="s">
        <v>2</v>
      </c>
      <c r="D65" t="s">
        <v>38</v>
      </c>
      <c r="E65" t="s">
        <v>3576</v>
      </c>
      <c r="F65">
        <v>2</v>
      </c>
    </row>
    <row r="66" spans="1:6" x14ac:dyDescent="0.25">
      <c r="A66" t="s">
        <v>45</v>
      </c>
      <c r="B66">
        <v>2012</v>
      </c>
      <c r="C66" t="s">
        <v>2</v>
      </c>
      <c r="D66" t="s">
        <v>40</v>
      </c>
      <c r="E66" t="s">
        <v>3577</v>
      </c>
      <c r="F66">
        <v>1</v>
      </c>
    </row>
    <row r="67" spans="1:6" x14ac:dyDescent="0.25">
      <c r="A67" t="s">
        <v>45</v>
      </c>
      <c r="B67">
        <v>2012</v>
      </c>
      <c r="C67" t="s">
        <v>2</v>
      </c>
      <c r="D67" t="s">
        <v>102</v>
      </c>
      <c r="E67" t="s">
        <v>3578</v>
      </c>
      <c r="F67">
        <v>2</v>
      </c>
    </row>
    <row r="68" spans="1:6" x14ac:dyDescent="0.25">
      <c r="A68" t="s">
        <v>45</v>
      </c>
      <c r="B68">
        <v>2012</v>
      </c>
      <c r="C68" t="s">
        <v>2</v>
      </c>
      <c r="D68" t="s">
        <v>107</v>
      </c>
      <c r="E68" t="s">
        <v>3579</v>
      </c>
      <c r="F68">
        <v>2</v>
      </c>
    </row>
    <row r="69" spans="1:6" x14ac:dyDescent="0.25">
      <c r="A69" t="s">
        <v>45</v>
      </c>
      <c r="B69">
        <v>2012</v>
      </c>
      <c r="C69" t="s">
        <v>2</v>
      </c>
      <c r="D69" t="s">
        <v>39</v>
      </c>
      <c r="E69" t="s">
        <v>3580</v>
      </c>
      <c r="F69">
        <v>2</v>
      </c>
    </row>
    <row r="70" spans="1:6" x14ac:dyDescent="0.25">
      <c r="A70" t="s">
        <v>45</v>
      </c>
      <c r="B70">
        <v>2012</v>
      </c>
      <c r="C70" t="s">
        <v>2</v>
      </c>
      <c r="D70" t="s">
        <v>103</v>
      </c>
      <c r="E70" t="s">
        <v>3581</v>
      </c>
      <c r="F70">
        <v>25</v>
      </c>
    </row>
    <row r="71" spans="1:6" x14ac:dyDescent="0.25">
      <c r="A71" t="s">
        <v>45</v>
      </c>
      <c r="B71">
        <v>2012</v>
      </c>
      <c r="C71" t="s">
        <v>6</v>
      </c>
      <c r="D71" t="s">
        <v>39</v>
      </c>
      <c r="E71" t="s">
        <v>3582</v>
      </c>
      <c r="F71">
        <v>1</v>
      </c>
    </row>
    <row r="72" spans="1:6" x14ac:dyDescent="0.25">
      <c r="A72" t="s">
        <v>45</v>
      </c>
      <c r="B72">
        <v>2012</v>
      </c>
      <c r="C72" t="s">
        <v>6</v>
      </c>
      <c r="D72" t="s">
        <v>103</v>
      </c>
      <c r="E72" t="s">
        <v>3583</v>
      </c>
      <c r="F72">
        <v>1</v>
      </c>
    </row>
    <row r="73" spans="1:6" x14ac:dyDescent="0.25">
      <c r="A73" t="s">
        <v>45</v>
      </c>
      <c r="B73">
        <v>2013</v>
      </c>
      <c r="C73" t="s">
        <v>1</v>
      </c>
      <c r="D73" t="s">
        <v>38</v>
      </c>
      <c r="E73" t="s">
        <v>3584</v>
      </c>
      <c r="F73">
        <v>1</v>
      </c>
    </row>
    <row r="74" spans="1:6" x14ac:dyDescent="0.25">
      <c r="A74" t="s">
        <v>45</v>
      </c>
      <c r="B74">
        <v>2013</v>
      </c>
      <c r="C74" t="s">
        <v>1</v>
      </c>
      <c r="D74" t="s">
        <v>40</v>
      </c>
      <c r="E74" t="s">
        <v>3585</v>
      </c>
      <c r="F74">
        <v>7</v>
      </c>
    </row>
    <row r="75" spans="1:6" x14ac:dyDescent="0.25">
      <c r="A75" t="s">
        <v>45</v>
      </c>
      <c r="B75">
        <v>2013</v>
      </c>
      <c r="C75" t="s">
        <v>1</v>
      </c>
      <c r="D75" t="s">
        <v>102</v>
      </c>
      <c r="E75" t="s">
        <v>3586</v>
      </c>
      <c r="F75">
        <v>22</v>
      </c>
    </row>
    <row r="76" spans="1:6" x14ac:dyDescent="0.25">
      <c r="A76" t="s">
        <v>45</v>
      </c>
      <c r="B76">
        <v>2013</v>
      </c>
      <c r="C76" t="s">
        <v>1</v>
      </c>
      <c r="D76" t="s">
        <v>107</v>
      </c>
      <c r="E76" t="s">
        <v>3587</v>
      </c>
      <c r="F76">
        <v>4</v>
      </c>
    </row>
    <row r="77" spans="1:6" x14ac:dyDescent="0.25">
      <c r="A77" t="s">
        <v>45</v>
      </c>
      <c r="B77">
        <v>2013</v>
      </c>
      <c r="C77" t="s">
        <v>1</v>
      </c>
      <c r="D77" t="s">
        <v>39</v>
      </c>
      <c r="E77" t="s">
        <v>3588</v>
      </c>
      <c r="F77">
        <v>7</v>
      </c>
    </row>
    <row r="78" spans="1:6" x14ac:dyDescent="0.25">
      <c r="A78" t="s">
        <v>45</v>
      </c>
      <c r="B78">
        <v>2013</v>
      </c>
      <c r="C78" t="s">
        <v>1</v>
      </c>
      <c r="D78" t="s">
        <v>103</v>
      </c>
      <c r="E78" t="s">
        <v>3589</v>
      </c>
      <c r="F78">
        <v>129</v>
      </c>
    </row>
    <row r="79" spans="1:6" x14ac:dyDescent="0.25">
      <c r="A79" t="s">
        <v>45</v>
      </c>
      <c r="B79">
        <v>2013</v>
      </c>
      <c r="C79" t="s">
        <v>3</v>
      </c>
      <c r="D79" t="s">
        <v>103</v>
      </c>
      <c r="E79" t="s">
        <v>3590</v>
      </c>
      <c r="F79">
        <v>6</v>
      </c>
    </row>
    <row r="80" spans="1:6" x14ac:dyDescent="0.25">
      <c r="A80" t="s">
        <v>45</v>
      </c>
      <c r="B80">
        <v>2013</v>
      </c>
      <c r="C80" t="s">
        <v>0</v>
      </c>
      <c r="D80" t="s">
        <v>38</v>
      </c>
      <c r="E80" t="s">
        <v>3591</v>
      </c>
      <c r="F80">
        <v>4</v>
      </c>
    </row>
    <row r="81" spans="1:6" x14ac:dyDescent="0.25">
      <c r="A81" t="s">
        <v>45</v>
      </c>
      <c r="B81">
        <v>2013</v>
      </c>
      <c r="C81" t="s">
        <v>0</v>
      </c>
      <c r="D81" t="s">
        <v>40</v>
      </c>
      <c r="E81" t="s">
        <v>3592</v>
      </c>
      <c r="F81">
        <v>4</v>
      </c>
    </row>
    <row r="82" spans="1:6" x14ac:dyDescent="0.25">
      <c r="A82" t="s">
        <v>45</v>
      </c>
      <c r="B82">
        <v>2013</v>
      </c>
      <c r="C82" t="s">
        <v>0</v>
      </c>
      <c r="D82" t="s">
        <v>102</v>
      </c>
      <c r="E82" t="s">
        <v>3593</v>
      </c>
      <c r="F82">
        <v>16</v>
      </c>
    </row>
    <row r="83" spans="1:6" x14ac:dyDescent="0.25">
      <c r="A83" t="s">
        <v>45</v>
      </c>
      <c r="B83">
        <v>2013</v>
      </c>
      <c r="C83" t="s">
        <v>0</v>
      </c>
      <c r="D83" t="s">
        <v>107</v>
      </c>
      <c r="E83" t="s">
        <v>3594</v>
      </c>
      <c r="F83">
        <v>7</v>
      </c>
    </row>
    <row r="84" spans="1:6" x14ac:dyDescent="0.25">
      <c r="A84" t="s">
        <v>45</v>
      </c>
      <c r="B84">
        <v>2013</v>
      </c>
      <c r="C84" t="s">
        <v>0</v>
      </c>
      <c r="D84" t="s">
        <v>39</v>
      </c>
      <c r="E84" t="s">
        <v>3595</v>
      </c>
      <c r="F84">
        <v>9</v>
      </c>
    </row>
    <row r="85" spans="1:6" x14ac:dyDescent="0.25">
      <c r="A85" t="s">
        <v>45</v>
      </c>
      <c r="B85">
        <v>2013</v>
      </c>
      <c r="C85" t="s">
        <v>0</v>
      </c>
      <c r="D85" t="s">
        <v>103</v>
      </c>
      <c r="E85" t="s">
        <v>3596</v>
      </c>
      <c r="F85">
        <v>120</v>
      </c>
    </row>
    <row r="86" spans="1:6" x14ac:dyDescent="0.25">
      <c r="A86" t="s">
        <v>45</v>
      </c>
      <c r="B86">
        <v>2013</v>
      </c>
      <c r="C86" t="s">
        <v>4</v>
      </c>
      <c r="D86" t="s">
        <v>38</v>
      </c>
      <c r="E86" t="s">
        <v>3597</v>
      </c>
      <c r="F86">
        <v>57</v>
      </c>
    </row>
    <row r="87" spans="1:6" x14ac:dyDescent="0.25">
      <c r="A87" t="s">
        <v>45</v>
      </c>
      <c r="B87">
        <v>2013</v>
      </c>
      <c r="C87" t="s">
        <v>4</v>
      </c>
      <c r="D87" t="s">
        <v>40</v>
      </c>
      <c r="E87" t="s">
        <v>3598</v>
      </c>
      <c r="F87">
        <v>68</v>
      </c>
    </row>
    <row r="88" spans="1:6" x14ac:dyDescent="0.25">
      <c r="A88" t="s">
        <v>45</v>
      </c>
      <c r="B88">
        <v>2013</v>
      </c>
      <c r="C88" t="s">
        <v>4</v>
      </c>
      <c r="D88" t="s">
        <v>102</v>
      </c>
      <c r="E88" t="s">
        <v>3599</v>
      </c>
      <c r="F88">
        <v>159</v>
      </c>
    </row>
    <row r="89" spans="1:6" x14ac:dyDescent="0.25">
      <c r="A89" t="s">
        <v>45</v>
      </c>
      <c r="B89">
        <v>2013</v>
      </c>
      <c r="C89" t="s">
        <v>4</v>
      </c>
      <c r="D89" t="s">
        <v>107</v>
      </c>
      <c r="E89" t="s">
        <v>3600</v>
      </c>
      <c r="F89">
        <v>40</v>
      </c>
    </row>
    <row r="90" spans="1:6" x14ac:dyDescent="0.25">
      <c r="A90" t="s">
        <v>45</v>
      </c>
      <c r="B90">
        <v>2013</v>
      </c>
      <c r="C90" t="s">
        <v>4</v>
      </c>
      <c r="D90" t="s">
        <v>39</v>
      </c>
      <c r="E90" t="s">
        <v>3601</v>
      </c>
      <c r="F90">
        <v>105</v>
      </c>
    </row>
    <row r="91" spans="1:6" x14ac:dyDescent="0.25">
      <c r="A91" t="s">
        <v>45</v>
      </c>
      <c r="B91">
        <v>2013</v>
      </c>
      <c r="C91" t="s">
        <v>4</v>
      </c>
      <c r="D91" t="s">
        <v>103</v>
      </c>
      <c r="E91" t="s">
        <v>3602</v>
      </c>
      <c r="F91">
        <v>1699</v>
      </c>
    </row>
    <row r="92" spans="1:6" x14ac:dyDescent="0.25">
      <c r="A92" t="s">
        <v>45</v>
      </c>
      <c r="B92">
        <v>2013</v>
      </c>
      <c r="C92" t="s">
        <v>2</v>
      </c>
      <c r="D92" t="s">
        <v>40</v>
      </c>
      <c r="E92" t="s">
        <v>3603</v>
      </c>
      <c r="F92">
        <v>2</v>
      </c>
    </row>
    <row r="93" spans="1:6" x14ac:dyDescent="0.25">
      <c r="A93" t="s">
        <v>45</v>
      </c>
      <c r="B93">
        <v>2013</v>
      </c>
      <c r="C93" t="s">
        <v>2</v>
      </c>
      <c r="D93" t="s">
        <v>102</v>
      </c>
      <c r="E93" t="s">
        <v>3604</v>
      </c>
      <c r="F93">
        <v>1</v>
      </c>
    </row>
    <row r="94" spans="1:6" x14ac:dyDescent="0.25">
      <c r="A94" t="s">
        <v>45</v>
      </c>
      <c r="B94">
        <v>2013</v>
      </c>
      <c r="C94" t="s">
        <v>2</v>
      </c>
      <c r="D94" t="s">
        <v>107</v>
      </c>
      <c r="E94" t="s">
        <v>3605</v>
      </c>
      <c r="F94">
        <v>2</v>
      </c>
    </row>
    <row r="95" spans="1:6" x14ac:dyDescent="0.25">
      <c r="A95" t="s">
        <v>45</v>
      </c>
      <c r="B95">
        <v>2013</v>
      </c>
      <c r="C95" t="s">
        <v>2</v>
      </c>
      <c r="D95" t="s">
        <v>39</v>
      </c>
      <c r="E95" t="s">
        <v>3606</v>
      </c>
      <c r="F95">
        <v>1</v>
      </c>
    </row>
    <row r="96" spans="1:6" x14ac:dyDescent="0.25">
      <c r="A96" t="s">
        <v>45</v>
      </c>
      <c r="B96">
        <v>2013</v>
      </c>
      <c r="C96" t="s">
        <v>2</v>
      </c>
      <c r="D96" t="s">
        <v>103</v>
      </c>
      <c r="E96" t="s">
        <v>3607</v>
      </c>
      <c r="F96">
        <v>24</v>
      </c>
    </row>
    <row r="97" spans="1:6" x14ac:dyDescent="0.25">
      <c r="A97" t="s">
        <v>45</v>
      </c>
      <c r="B97">
        <v>2013</v>
      </c>
      <c r="C97" t="s">
        <v>5</v>
      </c>
      <c r="D97" t="s">
        <v>38</v>
      </c>
      <c r="E97" t="s">
        <v>3608</v>
      </c>
      <c r="F97">
        <v>3</v>
      </c>
    </row>
    <row r="98" spans="1:6" x14ac:dyDescent="0.25">
      <c r="A98" t="s">
        <v>45</v>
      </c>
      <c r="B98">
        <v>2013</v>
      </c>
      <c r="C98" t="s">
        <v>5</v>
      </c>
      <c r="D98" t="s">
        <v>40</v>
      </c>
      <c r="E98" t="s">
        <v>3609</v>
      </c>
      <c r="F98">
        <v>2</v>
      </c>
    </row>
    <row r="99" spans="1:6" x14ac:dyDescent="0.25">
      <c r="A99" t="s">
        <v>45</v>
      </c>
      <c r="B99">
        <v>2013</v>
      </c>
      <c r="C99" t="s">
        <v>5</v>
      </c>
      <c r="D99" t="s">
        <v>102</v>
      </c>
      <c r="E99" t="s">
        <v>3610</v>
      </c>
      <c r="F99">
        <v>2</v>
      </c>
    </row>
    <row r="100" spans="1:6" x14ac:dyDescent="0.25">
      <c r="A100" t="s">
        <v>45</v>
      </c>
      <c r="B100">
        <v>2013</v>
      </c>
      <c r="C100" t="s">
        <v>5</v>
      </c>
      <c r="D100" t="s">
        <v>39</v>
      </c>
      <c r="E100" t="s">
        <v>3611</v>
      </c>
      <c r="F100">
        <v>1</v>
      </c>
    </row>
    <row r="101" spans="1:6" x14ac:dyDescent="0.25">
      <c r="A101" t="s">
        <v>45</v>
      </c>
      <c r="B101">
        <v>2013</v>
      </c>
      <c r="C101" t="s">
        <v>5</v>
      </c>
      <c r="D101" t="s">
        <v>103</v>
      </c>
      <c r="E101" t="s">
        <v>3612</v>
      </c>
      <c r="F101">
        <v>36</v>
      </c>
    </row>
    <row r="102" spans="1:6" x14ac:dyDescent="0.25">
      <c r="A102" t="s">
        <v>45</v>
      </c>
      <c r="B102">
        <v>2013</v>
      </c>
      <c r="C102" t="s">
        <v>6</v>
      </c>
      <c r="D102" t="s">
        <v>103</v>
      </c>
      <c r="E102" t="s">
        <v>3613</v>
      </c>
      <c r="F102">
        <v>1</v>
      </c>
    </row>
    <row r="103" spans="1:6" x14ac:dyDescent="0.25">
      <c r="A103" t="s">
        <v>45</v>
      </c>
      <c r="B103">
        <v>2014</v>
      </c>
      <c r="C103" t="s">
        <v>1</v>
      </c>
      <c r="D103" t="s">
        <v>38</v>
      </c>
      <c r="E103" t="s">
        <v>3614</v>
      </c>
      <c r="F103">
        <v>5</v>
      </c>
    </row>
    <row r="104" spans="1:6" x14ac:dyDescent="0.25">
      <c r="A104" t="s">
        <v>45</v>
      </c>
      <c r="B104">
        <v>2014</v>
      </c>
      <c r="C104" t="s">
        <v>1</v>
      </c>
      <c r="D104" t="s">
        <v>40</v>
      </c>
      <c r="E104" t="s">
        <v>3615</v>
      </c>
      <c r="F104">
        <v>5</v>
      </c>
    </row>
    <row r="105" spans="1:6" x14ac:dyDescent="0.25">
      <c r="A105" t="s">
        <v>45</v>
      </c>
      <c r="B105">
        <v>2014</v>
      </c>
      <c r="C105" t="s">
        <v>1</v>
      </c>
      <c r="D105" t="s">
        <v>102</v>
      </c>
      <c r="E105" t="s">
        <v>3616</v>
      </c>
      <c r="F105">
        <v>12</v>
      </c>
    </row>
    <row r="106" spans="1:6" x14ac:dyDescent="0.25">
      <c r="A106" t="s">
        <v>45</v>
      </c>
      <c r="B106">
        <v>2014</v>
      </c>
      <c r="C106" t="s">
        <v>1</v>
      </c>
      <c r="D106" t="s">
        <v>107</v>
      </c>
      <c r="E106" t="s">
        <v>3617</v>
      </c>
      <c r="F106">
        <v>4</v>
      </c>
    </row>
    <row r="107" spans="1:6" x14ac:dyDescent="0.25">
      <c r="A107" t="s">
        <v>45</v>
      </c>
      <c r="B107">
        <v>2014</v>
      </c>
      <c r="C107" t="s">
        <v>1</v>
      </c>
      <c r="D107" t="s">
        <v>39</v>
      </c>
      <c r="E107" t="s">
        <v>3618</v>
      </c>
      <c r="F107">
        <v>5</v>
      </c>
    </row>
    <row r="108" spans="1:6" x14ac:dyDescent="0.25">
      <c r="A108" t="s">
        <v>45</v>
      </c>
      <c r="B108">
        <v>2014</v>
      </c>
      <c r="C108" t="s">
        <v>1</v>
      </c>
      <c r="D108" t="s">
        <v>103</v>
      </c>
      <c r="E108" t="s">
        <v>3619</v>
      </c>
      <c r="F108">
        <v>135</v>
      </c>
    </row>
    <row r="109" spans="1:6" x14ac:dyDescent="0.25">
      <c r="A109" t="s">
        <v>45</v>
      </c>
      <c r="B109">
        <v>2014</v>
      </c>
      <c r="C109" t="s">
        <v>3</v>
      </c>
      <c r="D109" t="s">
        <v>39</v>
      </c>
      <c r="E109" t="s">
        <v>3620</v>
      </c>
      <c r="F109">
        <v>2</v>
      </c>
    </row>
    <row r="110" spans="1:6" x14ac:dyDescent="0.25">
      <c r="A110" t="s">
        <v>45</v>
      </c>
      <c r="B110">
        <v>2014</v>
      </c>
      <c r="C110" t="s">
        <v>3</v>
      </c>
      <c r="D110" t="s">
        <v>103</v>
      </c>
      <c r="E110" t="s">
        <v>3621</v>
      </c>
      <c r="F110">
        <v>3</v>
      </c>
    </row>
    <row r="111" spans="1:6" x14ac:dyDescent="0.25">
      <c r="A111" t="s">
        <v>45</v>
      </c>
      <c r="B111">
        <v>2014</v>
      </c>
      <c r="C111" t="s">
        <v>0</v>
      </c>
      <c r="D111" t="s">
        <v>38</v>
      </c>
      <c r="E111" t="s">
        <v>3622</v>
      </c>
      <c r="F111">
        <v>2</v>
      </c>
    </row>
    <row r="112" spans="1:6" x14ac:dyDescent="0.25">
      <c r="A112" t="s">
        <v>45</v>
      </c>
      <c r="B112">
        <v>2014</v>
      </c>
      <c r="C112" t="s">
        <v>0</v>
      </c>
      <c r="D112" t="s">
        <v>40</v>
      </c>
      <c r="E112" t="s">
        <v>3623</v>
      </c>
      <c r="F112">
        <v>1</v>
      </c>
    </row>
    <row r="113" spans="1:6" x14ac:dyDescent="0.25">
      <c r="A113" t="s">
        <v>45</v>
      </c>
      <c r="B113">
        <v>2014</v>
      </c>
      <c r="C113" t="s">
        <v>0</v>
      </c>
      <c r="D113" t="s">
        <v>102</v>
      </c>
      <c r="E113" t="s">
        <v>3624</v>
      </c>
      <c r="F113">
        <v>17</v>
      </c>
    </row>
    <row r="114" spans="1:6" x14ac:dyDescent="0.25">
      <c r="A114" t="s">
        <v>45</v>
      </c>
      <c r="B114">
        <v>2014</v>
      </c>
      <c r="C114" t="s">
        <v>0</v>
      </c>
      <c r="D114" t="s">
        <v>107</v>
      </c>
      <c r="E114" t="s">
        <v>3625</v>
      </c>
      <c r="F114">
        <v>6</v>
      </c>
    </row>
    <row r="115" spans="1:6" x14ac:dyDescent="0.25">
      <c r="A115" t="s">
        <v>45</v>
      </c>
      <c r="B115">
        <v>2014</v>
      </c>
      <c r="C115" t="s">
        <v>0</v>
      </c>
      <c r="D115" t="s">
        <v>39</v>
      </c>
      <c r="E115" t="s">
        <v>3626</v>
      </c>
      <c r="F115">
        <v>6</v>
      </c>
    </row>
    <row r="116" spans="1:6" x14ac:dyDescent="0.25">
      <c r="A116" t="s">
        <v>45</v>
      </c>
      <c r="B116">
        <v>2014</v>
      </c>
      <c r="C116" t="s">
        <v>0</v>
      </c>
      <c r="D116" t="s">
        <v>103</v>
      </c>
      <c r="E116" t="s">
        <v>3627</v>
      </c>
      <c r="F116">
        <v>122</v>
      </c>
    </row>
    <row r="117" spans="1:6" x14ac:dyDescent="0.25">
      <c r="A117" t="s">
        <v>45</v>
      </c>
      <c r="B117">
        <v>2014</v>
      </c>
      <c r="C117" t="s">
        <v>4</v>
      </c>
      <c r="D117" t="s">
        <v>38</v>
      </c>
      <c r="E117" t="s">
        <v>3628</v>
      </c>
      <c r="F117">
        <v>51</v>
      </c>
    </row>
    <row r="118" spans="1:6" x14ac:dyDescent="0.25">
      <c r="A118" t="s">
        <v>45</v>
      </c>
      <c r="B118">
        <v>2014</v>
      </c>
      <c r="C118" t="s">
        <v>4</v>
      </c>
      <c r="D118" t="s">
        <v>40</v>
      </c>
      <c r="E118" t="s">
        <v>3629</v>
      </c>
      <c r="F118">
        <v>57</v>
      </c>
    </row>
    <row r="119" spans="1:6" x14ac:dyDescent="0.25">
      <c r="A119" t="s">
        <v>45</v>
      </c>
      <c r="B119">
        <v>2014</v>
      </c>
      <c r="C119" t="s">
        <v>4</v>
      </c>
      <c r="D119" t="s">
        <v>102</v>
      </c>
      <c r="E119" t="s">
        <v>3630</v>
      </c>
      <c r="F119">
        <v>153</v>
      </c>
    </row>
    <row r="120" spans="1:6" x14ac:dyDescent="0.25">
      <c r="A120" t="s">
        <v>45</v>
      </c>
      <c r="B120">
        <v>2014</v>
      </c>
      <c r="C120" t="s">
        <v>4</v>
      </c>
      <c r="D120" t="s">
        <v>107</v>
      </c>
      <c r="E120" t="s">
        <v>3631</v>
      </c>
      <c r="F120">
        <v>47</v>
      </c>
    </row>
    <row r="121" spans="1:6" x14ac:dyDescent="0.25">
      <c r="A121" t="s">
        <v>45</v>
      </c>
      <c r="B121">
        <v>2014</v>
      </c>
      <c r="C121" t="s">
        <v>4</v>
      </c>
      <c r="D121" t="s">
        <v>39</v>
      </c>
      <c r="E121" t="s">
        <v>3632</v>
      </c>
      <c r="F121">
        <v>126</v>
      </c>
    </row>
    <row r="122" spans="1:6" x14ac:dyDescent="0.25">
      <c r="A122" t="s">
        <v>45</v>
      </c>
      <c r="B122">
        <v>2014</v>
      </c>
      <c r="C122" t="s">
        <v>4</v>
      </c>
      <c r="D122" t="s">
        <v>103</v>
      </c>
      <c r="E122" t="s">
        <v>3633</v>
      </c>
      <c r="F122">
        <v>1786</v>
      </c>
    </row>
    <row r="123" spans="1:6" x14ac:dyDescent="0.25">
      <c r="A123" t="s">
        <v>45</v>
      </c>
      <c r="B123">
        <v>2014</v>
      </c>
      <c r="C123" t="s">
        <v>2</v>
      </c>
      <c r="D123" t="s">
        <v>38</v>
      </c>
      <c r="E123" t="s">
        <v>3634</v>
      </c>
      <c r="F123">
        <v>2</v>
      </c>
    </row>
    <row r="124" spans="1:6" x14ac:dyDescent="0.25">
      <c r="A124" t="s">
        <v>45</v>
      </c>
      <c r="B124">
        <v>2014</v>
      </c>
      <c r="C124" t="s">
        <v>2</v>
      </c>
      <c r="D124" t="s">
        <v>40</v>
      </c>
      <c r="E124" t="s">
        <v>3635</v>
      </c>
      <c r="F124">
        <v>3</v>
      </c>
    </row>
    <row r="125" spans="1:6" x14ac:dyDescent="0.25">
      <c r="A125" t="s">
        <v>45</v>
      </c>
      <c r="B125">
        <v>2014</v>
      </c>
      <c r="C125" t="s">
        <v>2</v>
      </c>
      <c r="D125" t="s">
        <v>102</v>
      </c>
      <c r="E125" t="s">
        <v>3636</v>
      </c>
      <c r="F125">
        <v>4</v>
      </c>
    </row>
    <row r="126" spans="1:6" x14ac:dyDescent="0.25">
      <c r="A126" t="s">
        <v>45</v>
      </c>
      <c r="B126">
        <v>2014</v>
      </c>
      <c r="C126" t="s">
        <v>2</v>
      </c>
      <c r="D126" t="s">
        <v>107</v>
      </c>
      <c r="E126" t="s">
        <v>3637</v>
      </c>
      <c r="F126">
        <v>1</v>
      </c>
    </row>
    <row r="127" spans="1:6" x14ac:dyDescent="0.25">
      <c r="A127" t="s">
        <v>45</v>
      </c>
      <c r="B127">
        <v>2014</v>
      </c>
      <c r="C127" t="s">
        <v>2</v>
      </c>
      <c r="D127" t="s">
        <v>39</v>
      </c>
      <c r="E127" t="s">
        <v>3638</v>
      </c>
      <c r="F127">
        <v>3</v>
      </c>
    </row>
    <row r="128" spans="1:6" x14ac:dyDescent="0.25">
      <c r="A128" t="s">
        <v>45</v>
      </c>
      <c r="B128">
        <v>2014</v>
      </c>
      <c r="C128" t="s">
        <v>2</v>
      </c>
      <c r="D128" t="s">
        <v>103</v>
      </c>
      <c r="E128" t="s">
        <v>3639</v>
      </c>
      <c r="F128">
        <v>23</v>
      </c>
    </row>
    <row r="129" spans="1:6" x14ac:dyDescent="0.25">
      <c r="A129" t="s">
        <v>45</v>
      </c>
      <c r="B129">
        <v>2014</v>
      </c>
      <c r="C129" t="s">
        <v>5</v>
      </c>
      <c r="D129" t="s">
        <v>40</v>
      </c>
      <c r="E129" t="s">
        <v>3640</v>
      </c>
      <c r="F129">
        <v>2</v>
      </c>
    </row>
    <row r="130" spans="1:6" x14ac:dyDescent="0.25">
      <c r="A130" t="s">
        <v>45</v>
      </c>
      <c r="B130">
        <v>2014</v>
      </c>
      <c r="C130" t="s">
        <v>5</v>
      </c>
      <c r="D130" t="s">
        <v>102</v>
      </c>
      <c r="E130" t="s">
        <v>3641</v>
      </c>
      <c r="F130">
        <v>5</v>
      </c>
    </row>
    <row r="131" spans="1:6" x14ac:dyDescent="0.25">
      <c r="A131" t="s">
        <v>45</v>
      </c>
      <c r="B131">
        <v>2014</v>
      </c>
      <c r="C131" t="s">
        <v>5</v>
      </c>
      <c r="D131" t="s">
        <v>107</v>
      </c>
      <c r="E131" t="s">
        <v>3642</v>
      </c>
      <c r="F131">
        <v>1</v>
      </c>
    </row>
    <row r="132" spans="1:6" x14ac:dyDescent="0.25">
      <c r="A132" t="s">
        <v>45</v>
      </c>
      <c r="B132">
        <v>2014</v>
      </c>
      <c r="C132" t="s">
        <v>5</v>
      </c>
      <c r="D132" t="s">
        <v>39</v>
      </c>
      <c r="E132" t="s">
        <v>3643</v>
      </c>
      <c r="F132">
        <v>6</v>
      </c>
    </row>
    <row r="133" spans="1:6" x14ac:dyDescent="0.25">
      <c r="A133" t="s">
        <v>45</v>
      </c>
      <c r="B133">
        <v>2014</v>
      </c>
      <c r="C133" t="s">
        <v>5</v>
      </c>
      <c r="D133" t="s">
        <v>103</v>
      </c>
      <c r="E133" t="s">
        <v>3644</v>
      </c>
      <c r="F133">
        <v>31</v>
      </c>
    </row>
    <row r="134" spans="1:6" x14ac:dyDescent="0.25">
      <c r="A134" t="s">
        <v>45</v>
      </c>
      <c r="B134">
        <v>2014</v>
      </c>
      <c r="C134" t="s">
        <v>6</v>
      </c>
      <c r="D134" t="s">
        <v>103</v>
      </c>
      <c r="E134" t="s">
        <v>3645</v>
      </c>
      <c r="F134">
        <v>1</v>
      </c>
    </row>
    <row r="135" spans="1:6" x14ac:dyDescent="0.25">
      <c r="A135" t="s">
        <v>45</v>
      </c>
      <c r="B135">
        <v>2015</v>
      </c>
      <c r="C135" t="s">
        <v>1</v>
      </c>
      <c r="D135" t="s">
        <v>38</v>
      </c>
      <c r="E135" t="s">
        <v>3646</v>
      </c>
      <c r="F135">
        <v>6</v>
      </c>
    </row>
    <row r="136" spans="1:6" x14ac:dyDescent="0.25">
      <c r="A136" t="s">
        <v>45</v>
      </c>
      <c r="B136">
        <v>2015</v>
      </c>
      <c r="C136" t="s">
        <v>1</v>
      </c>
      <c r="D136" t="s">
        <v>40</v>
      </c>
      <c r="E136" t="s">
        <v>3647</v>
      </c>
      <c r="F136">
        <v>3</v>
      </c>
    </row>
    <row r="137" spans="1:6" x14ac:dyDescent="0.25">
      <c r="A137" t="s">
        <v>45</v>
      </c>
      <c r="B137">
        <v>2015</v>
      </c>
      <c r="C137" t="s">
        <v>1</v>
      </c>
      <c r="D137" t="s">
        <v>102</v>
      </c>
      <c r="E137" t="s">
        <v>3648</v>
      </c>
      <c r="F137">
        <v>11</v>
      </c>
    </row>
    <row r="138" spans="1:6" x14ac:dyDescent="0.25">
      <c r="A138" t="s">
        <v>45</v>
      </c>
      <c r="B138">
        <v>2015</v>
      </c>
      <c r="C138" t="s">
        <v>1</v>
      </c>
      <c r="D138" t="s">
        <v>107</v>
      </c>
      <c r="E138" t="s">
        <v>3649</v>
      </c>
      <c r="F138">
        <v>3</v>
      </c>
    </row>
    <row r="139" spans="1:6" x14ac:dyDescent="0.25">
      <c r="A139" t="s">
        <v>45</v>
      </c>
      <c r="B139">
        <v>2015</v>
      </c>
      <c r="C139" t="s">
        <v>1</v>
      </c>
      <c r="D139" t="s">
        <v>39</v>
      </c>
      <c r="E139" t="s">
        <v>3650</v>
      </c>
      <c r="F139">
        <v>10</v>
      </c>
    </row>
    <row r="140" spans="1:6" x14ac:dyDescent="0.25">
      <c r="A140" t="s">
        <v>45</v>
      </c>
      <c r="B140">
        <v>2015</v>
      </c>
      <c r="C140" t="s">
        <v>1</v>
      </c>
      <c r="D140" t="s">
        <v>103</v>
      </c>
      <c r="E140" t="s">
        <v>3651</v>
      </c>
      <c r="F140">
        <v>139</v>
      </c>
    </row>
    <row r="141" spans="1:6" x14ac:dyDescent="0.25">
      <c r="A141" t="s">
        <v>45</v>
      </c>
      <c r="B141">
        <v>2015</v>
      </c>
      <c r="C141" t="s">
        <v>3</v>
      </c>
      <c r="D141" t="s">
        <v>103</v>
      </c>
      <c r="E141" t="s">
        <v>3652</v>
      </c>
      <c r="F141">
        <v>3</v>
      </c>
    </row>
    <row r="142" spans="1:6" x14ac:dyDescent="0.25">
      <c r="A142" t="s">
        <v>45</v>
      </c>
      <c r="B142">
        <v>2015</v>
      </c>
      <c r="C142" t="s">
        <v>0</v>
      </c>
      <c r="D142" t="s">
        <v>38</v>
      </c>
      <c r="E142" t="s">
        <v>3653</v>
      </c>
      <c r="F142">
        <v>1</v>
      </c>
    </row>
    <row r="143" spans="1:6" x14ac:dyDescent="0.25">
      <c r="A143" t="s">
        <v>45</v>
      </c>
      <c r="B143">
        <v>2015</v>
      </c>
      <c r="C143" t="s">
        <v>0</v>
      </c>
      <c r="D143" t="s">
        <v>40</v>
      </c>
      <c r="E143" t="s">
        <v>3654</v>
      </c>
      <c r="F143">
        <v>6</v>
      </c>
    </row>
    <row r="144" spans="1:6" x14ac:dyDescent="0.25">
      <c r="A144" t="s">
        <v>45</v>
      </c>
      <c r="B144">
        <v>2015</v>
      </c>
      <c r="C144" t="s">
        <v>0</v>
      </c>
      <c r="D144" t="s">
        <v>102</v>
      </c>
      <c r="E144" t="s">
        <v>3655</v>
      </c>
      <c r="F144">
        <v>15</v>
      </c>
    </row>
    <row r="145" spans="1:6" x14ac:dyDescent="0.25">
      <c r="A145" t="s">
        <v>45</v>
      </c>
      <c r="B145">
        <v>2015</v>
      </c>
      <c r="C145" t="s">
        <v>0</v>
      </c>
      <c r="D145" t="s">
        <v>107</v>
      </c>
      <c r="E145" t="s">
        <v>3656</v>
      </c>
      <c r="F145">
        <v>6</v>
      </c>
    </row>
    <row r="146" spans="1:6" x14ac:dyDescent="0.25">
      <c r="A146" t="s">
        <v>45</v>
      </c>
      <c r="B146">
        <v>2015</v>
      </c>
      <c r="C146" t="s">
        <v>0</v>
      </c>
      <c r="D146" t="s">
        <v>39</v>
      </c>
      <c r="E146" t="s">
        <v>3657</v>
      </c>
      <c r="F146">
        <v>2</v>
      </c>
    </row>
    <row r="147" spans="1:6" x14ac:dyDescent="0.25">
      <c r="A147" t="s">
        <v>45</v>
      </c>
      <c r="B147">
        <v>2015</v>
      </c>
      <c r="C147" t="s">
        <v>0</v>
      </c>
      <c r="D147" t="s">
        <v>103</v>
      </c>
      <c r="E147" t="s">
        <v>3658</v>
      </c>
      <c r="F147">
        <v>130</v>
      </c>
    </row>
    <row r="148" spans="1:6" x14ac:dyDescent="0.25">
      <c r="A148" t="s">
        <v>45</v>
      </c>
      <c r="B148">
        <v>2015</v>
      </c>
      <c r="C148" t="s">
        <v>4</v>
      </c>
      <c r="D148" t="s">
        <v>38</v>
      </c>
      <c r="E148" t="s">
        <v>3659</v>
      </c>
      <c r="F148">
        <v>63</v>
      </c>
    </row>
    <row r="149" spans="1:6" x14ac:dyDescent="0.25">
      <c r="A149" t="s">
        <v>45</v>
      </c>
      <c r="B149">
        <v>2015</v>
      </c>
      <c r="C149" t="s">
        <v>4</v>
      </c>
      <c r="D149" t="s">
        <v>40</v>
      </c>
      <c r="E149" t="s">
        <v>3660</v>
      </c>
      <c r="F149">
        <v>68</v>
      </c>
    </row>
    <row r="150" spans="1:6" x14ac:dyDescent="0.25">
      <c r="A150" t="s">
        <v>45</v>
      </c>
      <c r="B150">
        <v>2015</v>
      </c>
      <c r="C150" t="s">
        <v>4</v>
      </c>
      <c r="D150" t="s">
        <v>102</v>
      </c>
      <c r="E150" t="s">
        <v>3661</v>
      </c>
      <c r="F150">
        <v>153</v>
      </c>
    </row>
    <row r="151" spans="1:6" x14ac:dyDescent="0.25">
      <c r="A151" t="s">
        <v>45</v>
      </c>
      <c r="B151">
        <v>2015</v>
      </c>
      <c r="C151" t="s">
        <v>4</v>
      </c>
      <c r="D151" t="s">
        <v>107</v>
      </c>
      <c r="E151" t="s">
        <v>3662</v>
      </c>
      <c r="F151">
        <v>30</v>
      </c>
    </row>
    <row r="152" spans="1:6" x14ac:dyDescent="0.25">
      <c r="A152" t="s">
        <v>45</v>
      </c>
      <c r="B152">
        <v>2015</v>
      </c>
      <c r="C152" t="s">
        <v>4</v>
      </c>
      <c r="D152" t="s">
        <v>39</v>
      </c>
      <c r="E152" t="s">
        <v>3663</v>
      </c>
      <c r="F152">
        <v>95</v>
      </c>
    </row>
    <row r="153" spans="1:6" x14ac:dyDescent="0.25">
      <c r="A153" t="s">
        <v>45</v>
      </c>
      <c r="B153">
        <v>2015</v>
      </c>
      <c r="C153" t="s">
        <v>4</v>
      </c>
      <c r="D153" t="s">
        <v>103</v>
      </c>
      <c r="E153" t="s">
        <v>3664</v>
      </c>
      <c r="F153">
        <v>1859</v>
      </c>
    </row>
    <row r="154" spans="1:6" x14ac:dyDescent="0.25">
      <c r="A154" t="s">
        <v>45</v>
      </c>
      <c r="B154">
        <v>2015</v>
      </c>
      <c r="C154" t="s">
        <v>2</v>
      </c>
      <c r="D154" t="s">
        <v>38</v>
      </c>
      <c r="E154" t="s">
        <v>3665</v>
      </c>
      <c r="F154">
        <v>2</v>
      </c>
    </row>
    <row r="155" spans="1:6" x14ac:dyDescent="0.25">
      <c r="A155" t="s">
        <v>45</v>
      </c>
      <c r="B155">
        <v>2015</v>
      </c>
      <c r="C155" t="s">
        <v>2</v>
      </c>
      <c r="D155" t="s">
        <v>40</v>
      </c>
      <c r="E155" t="s">
        <v>3666</v>
      </c>
      <c r="F155">
        <v>4</v>
      </c>
    </row>
    <row r="156" spans="1:6" x14ac:dyDescent="0.25">
      <c r="A156" t="s">
        <v>45</v>
      </c>
      <c r="B156">
        <v>2015</v>
      </c>
      <c r="C156" t="s">
        <v>2</v>
      </c>
      <c r="D156" t="s">
        <v>102</v>
      </c>
      <c r="E156" t="s">
        <v>3667</v>
      </c>
      <c r="F156">
        <v>3</v>
      </c>
    </row>
    <row r="157" spans="1:6" x14ac:dyDescent="0.25">
      <c r="A157" t="s">
        <v>45</v>
      </c>
      <c r="B157">
        <v>2015</v>
      </c>
      <c r="C157" t="s">
        <v>2</v>
      </c>
      <c r="D157" t="s">
        <v>107</v>
      </c>
      <c r="E157" t="s">
        <v>3668</v>
      </c>
      <c r="F157">
        <v>1</v>
      </c>
    </row>
    <row r="158" spans="1:6" x14ac:dyDescent="0.25">
      <c r="A158" t="s">
        <v>45</v>
      </c>
      <c r="B158">
        <v>2015</v>
      </c>
      <c r="C158" t="s">
        <v>2</v>
      </c>
      <c r="D158" t="s">
        <v>39</v>
      </c>
      <c r="E158" t="s">
        <v>3669</v>
      </c>
      <c r="F158">
        <v>2</v>
      </c>
    </row>
    <row r="159" spans="1:6" x14ac:dyDescent="0.25">
      <c r="A159" t="s">
        <v>45</v>
      </c>
      <c r="B159">
        <v>2015</v>
      </c>
      <c r="C159" t="s">
        <v>2</v>
      </c>
      <c r="D159" t="s">
        <v>103</v>
      </c>
      <c r="E159" t="s">
        <v>3670</v>
      </c>
      <c r="F159">
        <v>21</v>
      </c>
    </row>
    <row r="160" spans="1:6" x14ac:dyDescent="0.25">
      <c r="A160" t="s">
        <v>45</v>
      </c>
      <c r="B160">
        <v>2015</v>
      </c>
      <c r="C160" t="s">
        <v>5</v>
      </c>
      <c r="D160" t="s">
        <v>40</v>
      </c>
      <c r="E160" t="s">
        <v>3671</v>
      </c>
      <c r="F160">
        <v>2</v>
      </c>
    </row>
    <row r="161" spans="1:6" x14ac:dyDescent="0.25">
      <c r="A161" t="s">
        <v>45</v>
      </c>
      <c r="B161">
        <v>2015</v>
      </c>
      <c r="C161" t="s">
        <v>5</v>
      </c>
      <c r="D161" t="s">
        <v>102</v>
      </c>
      <c r="E161" t="s">
        <v>3672</v>
      </c>
      <c r="F161">
        <v>5</v>
      </c>
    </row>
    <row r="162" spans="1:6" x14ac:dyDescent="0.25">
      <c r="A162" t="s">
        <v>45</v>
      </c>
      <c r="B162">
        <v>2015</v>
      </c>
      <c r="C162" t="s">
        <v>5</v>
      </c>
      <c r="D162" t="s">
        <v>39</v>
      </c>
      <c r="E162" t="s">
        <v>3673</v>
      </c>
      <c r="F162">
        <v>4</v>
      </c>
    </row>
    <row r="163" spans="1:6" x14ac:dyDescent="0.25">
      <c r="A163" t="s">
        <v>45</v>
      </c>
      <c r="B163">
        <v>2015</v>
      </c>
      <c r="C163" t="s">
        <v>5</v>
      </c>
      <c r="D163" t="s">
        <v>103</v>
      </c>
      <c r="E163" t="s">
        <v>3674</v>
      </c>
      <c r="F163">
        <v>31</v>
      </c>
    </row>
    <row r="164" spans="1:6" x14ac:dyDescent="0.25">
      <c r="A164" t="s">
        <v>45</v>
      </c>
      <c r="B164">
        <v>2015</v>
      </c>
      <c r="C164" t="s">
        <v>6</v>
      </c>
      <c r="D164" t="s">
        <v>103</v>
      </c>
      <c r="E164" t="s">
        <v>3675</v>
      </c>
      <c r="F164">
        <v>1</v>
      </c>
    </row>
    <row r="165" spans="1:6" x14ac:dyDescent="0.25">
      <c r="A165" t="s">
        <v>148</v>
      </c>
      <c r="B165">
        <v>2010</v>
      </c>
      <c r="C165" t="s">
        <v>1</v>
      </c>
      <c r="D165" t="s">
        <v>40</v>
      </c>
      <c r="E165" t="s">
        <v>3676</v>
      </c>
      <c r="F165">
        <v>1</v>
      </c>
    </row>
    <row r="166" spans="1:6" x14ac:dyDescent="0.25">
      <c r="A166" t="s">
        <v>148</v>
      </c>
      <c r="B166">
        <v>2010</v>
      </c>
      <c r="C166" t="s">
        <v>1</v>
      </c>
      <c r="D166" t="s">
        <v>102</v>
      </c>
      <c r="E166" t="s">
        <v>3677</v>
      </c>
      <c r="F166">
        <v>4</v>
      </c>
    </row>
    <row r="167" spans="1:6" x14ac:dyDescent="0.25">
      <c r="A167" t="s">
        <v>148</v>
      </c>
      <c r="B167">
        <v>2010</v>
      </c>
      <c r="C167" t="s">
        <v>1</v>
      </c>
      <c r="D167" t="s">
        <v>107</v>
      </c>
      <c r="E167" t="s">
        <v>3678</v>
      </c>
      <c r="F167">
        <v>5</v>
      </c>
    </row>
    <row r="168" spans="1:6" x14ac:dyDescent="0.25">
      <c r="A168" t="s">
        <v>148</v>
      </c>
      <c r="B168">
        <v>2010</v>
      </c>
      <c r="C168" t="s">
        <v>1</v>
      </c>
      <c r="D168" t="s">
        <v>103</v>
      </c>
      <c r="E168" t="s">
        <v>3679</v>
      </c>
      <c r="F168">
        <v>8</v>
      </c>
    </row>
    <row r="169" spans="1:6" x14ac:dyDescent="0.25">
      <c r="A169" t="s">
        <v>148</v>
      </c>
      <c r="B169">
        <v>2010</v>
      </c>
      <c r="C169" t="s">
        <v>3</v>
      </c>
      <c r="D169" t="s">
        <v>102</v>
      </c>
      <c r="E169" t="s">
        <v>3680</v>
      </c>
      <c r="F169">
        <v>2</v>
      </c>
    </row>
    <row r="170" spans="1:6" x14ac:dyDescent="0.25">
      <c r="A170" t="s">
        <v>148</v>
      </c>
      <c r="B170">
        <v>2010</v>
      </c>
      <c r="C170" t="s">
        <v>3</v>
      </c>
      <c r="D170" t="s">
        <v>107</v>
      </c>
      <c r="E170" t="s">
        <v>3681</v>
      </c>
      <c r="F170">
        <v>2</v>
      </c>
    </row>
    <row r="171" spans="1:6" x14ac:dyDescent="0.25">
      <c r="A171" t="s">
        <v>148</v>
      </c>
      <c r="B171">
        <v>2010</v>
      </c>
      <c r="C171" t="s">
        <v>3</v>
      </c>
      <c r="D171" t="s">
        <v>103</v>
      </c>
      <c r="E171" t="s">
        <v>3682</v>
      </c>
      <c r="F171">
        <v>3</v>
      </c>
    </row>
    <row r="172" spans="1:6" x14ac:dyDescent="0.25">
      <c r="A172" t="s">
        <v>148</v>
      </c>
      <c r="B172">
        <v>2010</v>
      </c>
      <c r="C172" t="s">
        <v>0</v>
      </c>
      <c r="D172" t="s">
        <v>38</v>
      </c>
      <c r="E172" t="s">
        <v>3683</v>
      </c>
      <c r="F172">
        <v>1</v>
      </c>
    </row>
    <row r="173" spans="1:6" x14ac:dyDescent="0.25">
      <c r="A173" t="s">
        <v>148</v>
      </c>
      <c r="B173">
        <v>2010</v>
      </c>
      <c r="C173" t="s">
        <v>0</v>
      </c>
      <c r="D173" t="s">
        <v>102</v>
      </c>
      <c r="E173" t="s">
        <v>3684</v>
      </c>
      <c r="F173">
        <v>8</v>
      </c>
    </row>
    <row r="174" spans="1:6" x14ac:dyDescent="0.25">
      <c r="A174" t="s">
        <v>148</v>
      </c>
      <c r="B174">
        <v>2010</v>
      </c>
      <c r="C174" t="s">
        <v>0</v>
      </c>
      <c r="D174" t="s">
        <v>107</v>
      </c>
      <c r="E174" t="s">
        <v>3685</v>
      </c>
      <c r="F174">
        <v>11</v>
      </c>
    </row>
    <row r="175" spans="1:6" x14ac:dyDescent="0.25">
      <c r="A175" t="s">
        <v>148</v>
      </c>
      <c r="B175">
        <v>2010</v>
      </c>
      <c r="C175" t="s">
        <v>0</v>
      </c>
      <c r="D175" t="s">
        <v>39</v>
      </c>
      <c r="E175" t="s">
        <v>3686</v>
      </c>
      <c r="F175">
        <v>1</v>
      </c>
    </row>
    <row r="176" spans="1:6" x14ac:dyDescent="0.25">
      <c r="A176" t="s">
        <v>148</v>
      </c>
      <c r="B176">
        <v>2010</v>
      </c>
      <c r="C176" t="s">
        <v>0</v>
      </c>
      <c r="D176" t="s">
        <v>103</v>
      </c>
      <c r="E176" t="s">
        <v>3687</v>
      </c>
      <c r="F176">
        <v>24</v>
      </c>
    </row>
    <row r="177" spans="1:6" x14ac:dyDescent="0.25">
      <c r="A177" t="s">
        <v>148</v>
      </c>
      <c r="B177">
        <v>2010</v>
      </c>
      <c r="C177" t="s">
        <v>4</v>
      </c>
      <c r="D177" t="s">
        <v>38</v>
      </c>
      <c r="E177" t="s">
        <v>3688</v>
      </c>
      <c r="F177">
        <v>15</v>
      </c>
    </row>
    <row r="178" spans="1:6" x14ac:dyDescent="0.25">
      <c r="A178" t="s">
        <v>148</v>
      </c>
      <c r="B178">
        <v>2010</v>
      </c>
      <c r="C178" t="s">
        <v>4</v>
      </c>
      <c r="D178" t="s">
        <v>40</v>
      </c>
      <c r="E178" t="s">
        <v>3689</v>
      </c>
      <c r="F178">
        <v>2</v>
      </c>
    </row>
    <row r="179" spans="1:6" x14ac:dyDescent="0.25">
      <c r="A179" t="s">
        <v>148</v>
      </c>
      <c r="B179">
        <v>2010</v>
      </c>
      <c r="C179" t="s">
        <v>4</v>
      </c>
      <c r="D179" t="s">
        <v>102</v>
      </c>
      <c r="E179" t="s">
        <v>3690</v>
      </c>
      <c r="F179">
        <v>52</v>
      </c>
    </row>
    <row r="180" spans="1:6" x14ac:dyDescent="0.25">
      <c r="A180" t="s">
        <v>148</v>
      </c>
      <c r="B180">
        <v>2010</v>
      </c>
      <c r="C180" t="s">
        <v>4</v>
      </c>
      <c r="D180" t="s">
        <v>107</v>
      </c>
      <c r="E180" t="s">
        <v>3691</v>
      </c>
      <c r="F180">
        <v>96</v>
      </c>
    </row>
    <row r="181" spans="1:6" x14ac:dyDescent="0.25">
      <c r="A181" t="s">
        <v>148</v>
      </c>
      <c r="B181">
        <v>2010</v>
      </c>
      <c r="C181" t="s">
        <v>4</v>
      </c>
      <c r="D181" t="s">
        <v>39</v>
      </c>
      <c r="E181" t="s">
        <v>3692</v>
      </c>
      <c r="F181">
        <v>5</v>
      </c>
    </row>
    <row r="182" spans="1:6" x14ac:dyDescent="0.25">
      <c r="A182" t="s">
        <v>148</v>
      </c>
      <c r="B182">
        <v>2010</v>
      </c>
      <c r="C182" t="s">
        <v>4</v>
      </c>
      <c r="D182" t="s">
        <v>103</v>
      </c>
      <c r="E182" t="s">
        <v>3693</v>
      </c>
      <c r="F182">
        <v>203</v>
      </c>
    </row>
    <row r="183" spans="1:6" x14ac:dyDescent="0.25">
      <c r="A183" t="s">
        <v>148</v>
      </c>
      <c r="B183">
        <v>2010</v>
      </c>
      <c r="C183" t="s">
        <v>2</v>
      </c>
      <c r="D183" t="s">
        <v>38</v>
      </c>
      <c r="E183" t="s">
        <v>3694</v>
      </c>
      <c r="F183">
        <v>1</v>
      </c>
    </row>
    <row r="184" spans="1:6" x14ac:dyDescent="0.25">
      <c r="A184" t="s">
        <v>148</v>
      </c>
      <c r="B184">
        <v>2010</v>
      </c>
      <c r="C184" t="s">
        <v>2</v>
      </c>
      <c r="D184" t="s">
        <v>40</v>
      </c>
      <c r="E184" t="s">
        <v>3695</v>
      </c>
      <c r="F184">
        <v>1</v>
      </c>
    </row>
    <row r="185" spans="1:6" x14ac:dyDescent="0.25">
      <c r="A185" t="s">
        <v>148</v>
      </c>
      <c r="B185">
        <v>2010</v>
      </c>
      <c r="C185" t="s">
        <v>2</v>
      </c>
      <c r="D185" t="s">
        <v>102</v>
      </c>
      <c r="E185" t="s">
        <v>3696</v>
      </c>
      <c r="F185">
        <v>2</v>
      </c>
    </row>
    <row r="186" spans="1:6" x14ac:dyDescent="0.25">
      <c r="A186" t="s">
        <v>148</v>
      </c>
      <c r="B186">
        <v>2010</v>
      </c>
      <c r="C186" t="s">
        <v>2</v>
      </c>
      <c r="D186" t="s">
        <v>107</v>
      </c>
      <c r="E186" t="s">
        <v>3697</v>
      </c>
      <c r="F186">
        <v>7</v>
      </c>
    </row>
    <row r="187" spans="1:6" x14ac:dyDescent="0.25">
      <c r="A187" t="s">
        <v>148</v>
      </c>
      <c r="B187">
        <v>2010</v>
      </c>
      <c r="C187" t="s">
        <v>2</v>
      </c>
      <c r="D187" t="s">
        <v>103</v>
      </c>
      <c r="E187" t="s">
        <v>3698</v>
      </c>
      <c r="F187">
        <v>11</v>
      </c>
    </row>
    <row r="188" spans="1:6" x14ac:dyDescent="0.25">
      <c r="A188" t="s">
        <v>148</v>
      </c>
      <c r="B188">
        <v>2011</v>
      </c>
      <c r="C188" t="s">
        <v>1</v>
      </c>
      <c r="D188" t="s">
        <v>40</v>
      </c>
      <c r="E188" t="s">
        <v>3699</v>
      </c>
      <c r="F188">
        <v>1</v>
      </c>
    </row>
    <row r="189" spans="1:6" x14ac:dyDescent="0.25">
      <c r="A189" t="s">
        <v>148</v>
      </c>
      <c r="B189">
        <v>2011</v>
      </c>
      <c r="C189" t="s">
        <v>1</v>
      </c>
      <c r="D189" t="s">
        <v>102</v>
      </c>
      <c r="E189" t="s">
        <v>3700</v>
      </c>
      <c r="F189">
        <v>1</v>
      </c>
    </row>
    <row r="190" spans="1:6" x14ac:dyDescent="0.25">
      <c r="A190" t="s">
        <v>148</v>
      </c>
      <c r="B190">
        <v>2011</v>
      </c>
      <c r="C190" t="s">
        <v>1</v>
      </c>
      <c r="D190" t="s">
        <v>107</v>
      </c>
      <c r="E190" t="s">
        <v>3701</v>
      </c>
      <c r="F190">
        <v>2</v>
      </c>
    </row>
    <row r="191" spans="1:6" x14ac:dyDescent="0.25">
      <c r="A191" t="s">
        <v>148</v>
      </c>
      <c r="B191">
        <v>2011</v>
      </c>
      <c r="C191" t="s">
        <v>1</v>
      </c>
      <c r="D191" t="s">
        <v>103</v>
      </c>
      <c r="E191" t="s">
        <v>3702</v>
      </c>
      <c r="F191">
        <v>12</v>
      </c>
    </row>
    <row r="192" spans="1:6" x14ac:dyDescent="0.25">
      <c r="A192" t="s">
        <v>148</v>
      </c>
      <c r="B192">
        <v>2011</v>
      </c>
      <c r="C192" t="s">
        <v>3</v>
      </c>
      <c r="D192" t="s">
        <v>102</v>
      </c>
      <c r="E192" t="s">
        <v>3703</v>
      </c>
      <c r="F192">
        <v>1</v>
      </c>
    </row>
    <row r="193" spans="1:6" x14ac:dyDescent="0.25">
      <c r="A193" t="s">
        <v>148</v>
      </c>
      <c r="B193">
        <v>2011</v>
      </c>
      <c r="C193" t="s">
        <v>3</v>
      </c>
      <c r="D193" t="s">
        <v>103</v>
      </c>
      <c r="E193" t="s">
        <v>3704</v>
      </c>
      <c r="F193">
        <v>4</v>
      </c>
    </row>
    <row r="194" spans="1:6" x14ac:dyDescent="0.25">
      <c r="A194" t="s">
        <v>148</v>
      </c>
      <c r="B194">
        <v>2011</v>
      </c>
      <c r="C194" t="s">
        <v>0</v>
      </c>
      <c r="D194" t="s">
        <v>38</v>
      </c>
      <c r="E194" t="s">
        <v>3705</v>
      </c>
      <c r="F194">
        <v>2</v>
      </c>
    </row>
    <row r="195" spans="1:6" x14ac:dyDescent="0.25">
      <c r="A195" t="s">
        <v>148</v>
      </c>
      <c r="B195">
        <v>2011</v>
      </c>
      <c r="C195" t="s">
        <v>0</v>
      </c>
      <c r="D195" t="s">
        <v>102</v>
      </c>
      <c r="E195" t="s">
        <v>3706</v>
      </c>
      <c r="F195">
        <v>12</v>
      </c>
    </row>
    <row r="196" spans="1:6" x14ac:dyDescent="0.25">
      <c r="A196" t="s">
        <v>148</v>
      </c>
      <c r="B196">
        <v>2011</v>
      </c>
      <c r="C196" t="s">
        <v>0</v>
      </c>
      <c r="D196" t="s">
        <v>107</v>
      </c>
      <c r="E196" t="s">
        <v>3707</v>
      </c>
      <c r="F196">
        <v>13</v>
      </c>
    </row>
    <row r="197" spans="1:6" x14ac:dyDescent="0.25">
      <c r="A197" t="s">
        <v>148</v>
      </c>
      <c r="B197">
        <v>2011</v>
      </c>
      <c r="C197" t="s">
        <v>0</v>
      </c>
      <c r="D197" t="s">
        <v>103</v>
      </c>
      <c r="E197" t="s">
        <v>3708</v>
      </c>
      <c r="F197">
        <v>21</v>
      </c>
    </row>
    <row r="198" spans="1:6" x14ac:dyDescent="0.25">
      <c r="A198" t="s">
        <v>148</v>
      </c>
      <c r="B198">
        <v>2011</v>
      </c>
      <c r="C198" t="s">
        <v>4</v>
      </c>
      <c r="D198" t="s">
        <v>38</v>
      </c>
      <c r="E198" t="s">
        <v>3709</v>
      </c>
      <c r="F198">
        <v>17</v>
      </c>
    </row>
    <row r="199" spans="1:6" x14ac:dyDescent="0.25">
      <c r="A199" t="s">
        <v>148</v>
      </c>
      <c r="B199">
        <v>2011</v>
      </c>
      <c r="C199" t="s">
        <v>4</v>
      </c>
      <c r="D199" t="s">
        <v>40</v>
      </c>
      <c r="E199" t="s">
        <v>3710</v>
      </c>
      <c r="F199">
        <v>25</v>
      </c>
    </row>
    <row r="200" spans="1:6" x14ac:dyDescent="0.25">
      <c r="A200" t="s">
        <v>148</v>
      </c>
      <c r="B200">
        <v>2011</v>
      </c>
      <c r="C200" t="s">
        <v>4</v>
      </c>
      <c r="D200" t="s">
        <v>102</v>
      </c>
      <c r="E200" t="s">
        <v>3711</v>
      </c>
      <c r="F200">
        <v>71</v>
      </c>
    </row>
    <row r="201" spans="1:6" x14ac:dyDescent="0.25">
      <c r="A201" t="s">
        <v>148</v>
      </c>
      <c r="B201">
        <v>2011</v>
      </c>
      <c r="C201" t="s">
        <v>4</v>
      </c>
      <c r="D201" t="s">
        <v>107</v>
      </c>
      <c r="E201" t="s">
        <v>3712</v>
      </c>
      <c r="F201">
        <v>70</v>
      </c>
    </row>
    <row r="202" spans="1:6" x14ac:dyDescent="0.25">
      <c r="A202" t="s">
        <v>148</v>
      </c>
      <c r="B202">
        <v>2011</v>
      </c>
      <c r="C202" t="s">
        <v>4</v>
      </c>
      <c r="D202" t="s">
        <v>39</v>
      </c>
      <c r="E202" t="s">
        <v>3713</v>
      </c>
      <c r="F202">
        <v>10</v>
      </c>
    </row>
    <row r="203" spans="1:6" x14ac:dyDescent="0.25">
      <c r="A203" t="s">
        <v>148</v>
      </c>
      <c r="B203">
        <v>2011</v>
      </c>
      <c r="C203" t="s">
        <v>4</v>
      </c>
      <c r="D203" t="s">
        <v>103</v>
      </c>
      <c r="E203" t="s">
        <v>3714</v>
      </c>
      <c r="F203">
        <v>197</v>
      </c>
    </row>
    <row r="204" spans="1:6" x14ac:dyDescent="0.25">
      <c r="A204" t="s">
        <v>148</v>
      </c>
      <c r="B204">
        <v>2011</v>
      </c>
      <c r="C204" t="s">
        <v>2</v>
      </c>
      <c r="D204" t="s">
        <v>38</v>
      </c>
      <c r="E204" t="s">
        <v>3715</v>
      </c>
      <c r="F204">
        <v>2</v>
      </c>
    </row>
    <row r="205" spans="1:6" x14ac:dyDescent="0.25">
      <c r="A205" t="s">
        <v>148</v>
      </c>
      <c r="B205">
        <v>2011</v>
      </c>
      <c r="C205" t="s">
        <v>2</v>
      </c>
      <c r="D205" t="s">
        <v>102</v>
      </c>
      <c r="E205" t="s">
        <v>3716</v>
      </c>
      <c r="F205">
        <v>7</v>
      </c>
    </row>
    <row r="206" spans="1:6" x14ac:dyDescent="0.25">
      <c r="A206" t="s">
        <v>148</v>
      </c>
      <c r="B206">
        <v>2011</v>
      </c>
      <c r="C206" t="s">
        <v>2</v>
      </c>
      <c r="D206" t="s">
        <v>107</v>
      </c>
      <c r="E206" t="s">
        <v>3717</v>
      </c>
      <c r="F206">
        <v>4</v>
      </c>
    </row>
    <row r="207" spans="1:6" x14ac:dyDescent="0.25">
      <c r="A207" t="s">
        <v>148</v>
      </c>
      <c r="B207">
        <v>2011</v>
      </c>
      <c r="C207" t="s">
        <v>2</v>
      </c>
      <c r="D207" t="s">
        <v>39</v>
      </c>
      <c r="E207" t="s">
        <v>3718</v>
      </c>
      <c r="F207">
        <v>1</v>
      </c>
    </row>
    <row r="208" spans="1:6" x14ac:dyDescent="0.25">
      <c r="A208" t="s">
        <v>148</v>
      </c>
      <c r="B208">
        <v>2011</v>
      </c>
      <c r="C208" t="s">
        <v>2</v>
      </c>
      <c r="D208" t="s">
        <v>103</v>
      </c>
      <c r="E208" t="s">
        <v>3719</v>
      </c>
      <c r="F208">
        <v>13</v>
      </c>
    </row>
    <row r="209" spans="1:6" x14ac:dyDescent="0.25">
      <c r="A209" t="s">
        <v>148</v>
      </c>
      <c r="B209">
        <v>2012</v>
      </c>
      <c r="C209" t="s">
        <v>1</v>
      </c>
      <c r="D209" t="s">
        <v>40</v>
      </c>
      <c r="E209" t="s">
        <v>3720</v>
      </c>
      <c r="F209">
        <v>2</v>
      </c>
    </row>
    <row r="210" spans="1:6" x14ac:dyDescent="0.25">
      <c r="A210" t="s">
        <v>148</v>
      </c>
      <c r="B210">
        <v>2012</v>
      </c>
      <c r="C210" t="s">
        <v>1</v>
      </c>
      <c r="D210" t="s">
        <v>102</v>
      </c>
      <c r="E210" t="s">
        <v>3721</v>
      </c>
      <c r="F210">
        <v>3</v>
      </c>
    </row>
    <row r="211" spans="1:6" x14ac:dyDescent="0.25">
      <c r="A211" t="s">
        <v>148</v>
      </c>
      <c r="B211">
        <v>2012</v>
      </c>
      <c r="C211" t="s">
        <v>1</v>
      </c>
      <c r="D211" t="s">
        <v>107</v>
      </c>
      <c r="E211" t="s">
        <v>3722</v>
      </c>
      <c r="F211">
        <v>11</v>
      </c>
    </row>
    <row r="212" spans="1:6" x14ac:dyDescent="0.25">
      <c r="A212" t="s">
        <v>148</v>
      </c>
      <c r="B212">
        <v>2012</v>
      </c>
      <c r="C212" t="s">
        <v>1</v>
      </c>
      <c r="D212" t="s">
        <v>39</v>
      </c>
      <c r="E212" t="s">
        <v>3723</v>
      </c>
      <c r="F212">
        <v>1</v>
      </c>
    </row>
    <row r="213" spans="1:6" x14ac:dyDescent="0.25">
      <c r="A213" t="s">
        <v>148</v>
      </c>
      <c r="B213">
        <v>2012</v>
      </c>
      <c r="C213" t="s">
        <v>1</v>
      </c>
      <c r="D213" t="s">
        <v>103</v>
      </c>
      <c r="E213" t="s">
        <v>3724</v>
      </c>
      <c r="F213">
        <v>10</v>
      </c>
    </row>
    <row r="214" spans="1:6" x14ac:dyDescent="0.25">
      <c r="A214" t="s">
        <v>148</v>
      </c>
      <c r="B214">
        <v>2012</v>
      </c>
      <c r="C214" t="s">
        <v>3</v>
      </c>
      <c r="D214" t="s">
        <v>40</v>
      </c>
      <c r="E214" t="s">
        <v>3725</v>
      </c>
      <c r="F214">
        <v>1</v>
      </c>
    </row>
    <row r="215" spans="1:6" x14ac:dyDescent="0.25">
      <c r="A215" t="s">
        <v>148</v>
      </c>
      <c r="B215">
        <v>2012</v>
      </c>
      <c r="C215" t="s">
        <v>3</v>
      </c>
      <c r="D215" t="s">
        <v>107</v>
      </c>
      <c r="E215" t="s">
        <v>3726</v>
      </c>
      <c r="F215">
        <v>3</v>
      </c>
    </row>
    <row r="216" spans="1:6" x14ac:dyDescent="0.25">
      <c r="A216" t="s">
        <v>148</v>
      </c>
      <c r="B216">
        <v>2012</v>
      </c>
      <c r="C216" t="s">
        <v>3</v>
      </c>
      <c r="D216" t="s">
        <v>103</v>
      </c>
      <c r="E216" t="s">
        <v>3727</v>
      </c>
      <c r="F216">
        <v>3</v>
      </c>
    </row>
    <row r="217" spans="1:6" x14ac:dyDescent="0.25">
      <c r="A217" t="s">
        <v>148</v>
      </c>
      <c r="B217">
        <v>2012</v>
      </c>
      <c r="C217" t="s">
        <v>0</v>
      </c>
      <c r="D217" t="s">
        <v>38</v>
      </c>
      <c r="E217" t="s">
        <v>3728</v>
      </c>
      <c r="F217">
        <v>4</v>
      </c>
    </row>
    <row r="218" spans="1:6" x14ac:dyDescent="0.25">
      <c r="A218" t="s">
        <v>148</v>
      </c>
      <c r="B218">
        <v>2012</v>
      </c>
      <c r="C218" t="s">
        <v>0</v>
      </c>
      <c r="D218" t="s">
        <v>102</v>
      </c>
      <c r="E218" t="s">
        <v>3729</v>
      </c>
      <c r="F218">
        <v>8</v>
      </c>
    </row>
    <row r="219" spans="1:6" x14ac:dyDescent="0.25">
      <c r="A219" t="s">
        <v>148</v>
      </c>
      <c r="B219">
        <v>2012</v>
      </c>
      <c r="C219" t="s">
        <v>0</v>
      </c>
      <c r="D219" t="s">
        <v>107</v>
      </c>
      <c r="E219" t="s">
        <v>3730</v>
      </c>
      <c r="F219">
        <v>16</v>
      </c>
    </row>
    <row r="220" spans="1:6" x14ac:dyDescent="0.25">
      <c r="A220" t="s">
        <v>148</v>
      </c>
      <c r="B220">
        <v>2012</v>
      </c>
      <c r="C220" t="s">
        <v>0</v>
      </c>
      <c r="D220" t="s">
        <v>103</v>
      </c>
      <c r="E220" t="s">
        <v>3731</v>
      </c>
      <c r="F220">
        <v>22</v>
      </c>
    </row>
    <row r="221" spans="1:6" x14ac:dyDescent="0.25">
      <c r="A221" t="s">
        <v>148</v>
      </c>
      <c r="B221">
        <v>2012</v>
      </c>
      <c r="C221" t="s">
        <v>4</v>
      </c>
      <c r="D221" t="s">
        <v>38</v>
      </c>
      <c r="E221" t="s">
        <v>3732</v>
      </c>
      <c r="F221">
        <v>35</v>
      </c>
    </row>
    <row r="222" spans="1:6" x14ac:dyDescent="0.25">
      <c r="A222" t="s">
        <v>148</v>
      </c>
      <c r="B222">
        <v>2012</v>
      </c>
      <c r="C222" t="s">
        <v>4</v>
      </c>
      <c r="D222" t="s">
        <v>40</v>
      </c>
      <c r="E222" t="s">
        <v>3733</v>
      </c>
      <c r="F222">
        <v>8</v>
      </c>
    </row>
    <row r="223" spans="1:6" x14ac:dyDescent="0.25">
      <c r="A223" t="s">
        <v>148</v>
      </c>
      <c r="B223">
        <v>2012</v>
      </c>
      <c r="C223" t="s">
        <v>4</v>
      </c>
      <c r="D223" t="s">
        <v>102</v>
      </c>
      <c r="E223" t="s">
        <v>3734</v>
      </c>
      <c r="F223">
        <v>49</v>
      </c>
    </row>
    <row r="224" spans="1:6" x14ac:dyDescent="0.25">
      <c r="A224" t="s">
        <v>148</v>
      </c>
      <c r="B224">
        <v>2012</v>
      </c>
      <c r="C224" t="s">
        <v>4</v>
      </c>
      <c r="D224" t="s">
        <v>107</v>
      </c>
      <c r="E224" t="s">
        <v>3735</v>
      </c>
      <c r="F224">
        <v>134</v>
      </c>
    </row>
    <row r="225" spans="1:6" x14ac:dyDescent="0.25">
      <c r="A225" t="s">
        <v>148</v>
      </c>
      <c r="B225">
        <v>2012</v>
      </c>
      <c r="C225" t="s">
        <v>4</v>
      </c>
      <c r="D225" t="s">
        <v>39</v>
      </c>
      <c r="E225" t="s">
        <v>3736</v>
      </c>
      <c r="F225">
        <v>5</v>
      </c>
    </row>
    <row r="226" spans="1:6" x14ac:dyDescent="0.25">
      <c r="A226" t="s">
        <v>148</v>
      </c>
      <c r="B226">
        <v>2012</v>
      </c>
      <c r="C226" t="s">
        <v>4</v>
      </c>
      <c r="D226" t="s">
        <v>103</v>
      </c>
      <c r="E226" t="s">
        <v>3737</v>
      </c>
      <c r="F226">
        <v>216</v>
      </c>
    </row>
    <row r="227" spans="1:6" x14ac:dyDescent="0.25">
      <c r="A227" t="s">
        <v>148</v>
      </c>
      <c r="B227">
        <v>2012</v>
      </c>
      <c r="C227" t="s">
        <v>2</v>
      </c>
      <c r="D227" t="s">
        <v>38</v>
      </c>
      <c r="E227" t="s">
        <v>3738</v>
      </c>
      <c r="F227">
        <v>3</v>
      </c>
    </row>
    <row r="228" spans="1:6" x14ac:dyDescent="0.25">
      <c r="A228" t="s">
        <v>148</v>
      </c>
      <c r="B228">
        <v>2012</v>
      </c>
      <c r="C228" t="s">
        <v>2</v>
      </c>
      <c r="D228" t="s">
        <v>102</v>
      </c>
      <c r="E228" t="s">
        <v>3739</v>
      </c>
      <c r="F228">
        <v>3</v>
      </c>
    </row>
    <row r="229" spans="1:6" x14ac:dyDescent="0.25">
      <c r="A229" t="s">
        <v>148</v>
      </c>
      <c r="B229">
        <v>2012</v>
      </c>
      <c r="C229" t="s">
        <v>2</v>
      </c>
      <c r="D229" t="s">
        <v>107</v>
      </c>
      <c r="E229" t="s">
        <v>3740</v>
      </c>
      <c r="F229">
        <v>8</v>
      </c>
    </row>
    <row r="230" spans="1:6" x14ac:dyDescent="0.25">
      <c r="A230" t="s">
        <v>148</v>
      </c>
      <c r="B230">
        <v>2012</v>
      </c>
      <c r="C230" t="s">
        <v>2</v>
      </c>
      <c r="D230" t="s">
        <v>103</v>
      </c>
      <c r="E230" t="s">
        <v>3741</v>
      </c>
      <c r="F230">
        <v>16</v>
      </c>
    </row>
    <row r="231" spans="1:6" x14ac:dyDescent="0.25">
      <c r="A231" t="s">
        <v>148</v>
      </c>
      <c r="B231">
        <v>2012</v>
      </c>
      <c r="C231" t="s">
        <v>5</v>
      </c>
      <c r="D231" t="s">
        <v>107</v>
      </c>
      <c r="E231" t="s">
        <v>3742</v>
      </c>
      <c r="F231">
        <v>1</v>
      </c>
    </row>
    <row r="232" spans="1:6" x14ac:dyDescent="0.25">
      <c r="A232" t="s">
        <v>148</v>
      </c>
      <c r="B232">
        <v>2013</v>
      </c>
      <c r="C232" t="s">
        <v>1</v>
      </c>
      <c r="D232" t="s">
        <v>38</v>
      </c>
      <c r="E232" t="s">
        <v>3743</v>
      </c>
      <c r="F232">
        <v>5</v>
      </c>
    </row>
    <row r="233" spans="1:6" x14ac:dyDescent="0.25">
      <c r="A233" t="s">
        <v>148</v>
      </c>
      <c r="B233">
        <v>2013</v>
      </c>
      <c r="C233" t="s">
        <v>1</v>
      </c>
      <c r="D233" t="s">
        <v>40</v>
      </c>
      <c r="E233" t="s">
        <v>3744</v>
      </c>
      <c r="F233">
        <v>1</v>
      </c>
    </row>
    <row r="234" spans="1:6" x14ac:dyDescent="0.25">
      <c r="A234" t="s">
        <v>148</v>
      </c>
      <c r="B234">
        <v>2013</v>
      </c>
      <c r="C234" t="s">
        <v>1</v>
      </c>
      <c r="D234" t="s">
        <v>102</v>
      </c>
      <c r="E234" t="s">
        <v>3745</v>
      </c>
      <c r="F234">
        <v>2</v>
      </c>
    </row>
    <row r="235" spans="1:6" x14ac:dyDescent="0.25">
      <c r="A235" t="s">
        <v>148</v>
      </c>
      <c r="B235">
        <v>2013</v>
      </c>
      <c r="C235" t="s">
        <v>1</v>
      </c>
      <c r="D235" t="s">
        <v>107</v>
      </c>
      <c r="E235" t="s">
        <v>3746</v>
      </c>
      <c r="F235">
        <v>9</v>
      </c>
    </row>
    <row r="236" spans="1:6" x14ac:dyDescent="0.25">
      <c r="A236" t="s">
        <v>148</v>
      </c>
      <c r="B236">
        <v>2013</v>
      </c>
      <c r="C236" t="s">
        <v>1</v>
      </c>
      <c r="D236" t="s">
        <v>39</v>
      </c>
      <c r="E236" t="s">
        <v>3747</v>
      </c>
      <c r="F236">
        <v>1</v>
      </c>
    </row>
    <row r="237" spans="1:6" x14ac:dyDescent="0.25">
      <c r="A237" t="s">
        <v>148</v>
      </c>
      <c r="B237">
        <v>2013</v>
      </c>
      <c r="C237" t="s">
        <v>1</v>
      </c>
      <c r="D237" t="s">
        <v>103</v>
      </c>
      <c r="E237" t="s">
        <v>3748</v>
      </c>
      <c r="F237">
        <v>16</v>
      </c>
    </row>
    <row r="238" spans="1:6" x14ac:dyDescent="0.25">
      <c r="A238" t="s">
        <v>148</v>
      </c>
      <c r="B238">
        <v>2013</v>
      </c>
      <c r="C238" t="s">
        <v>3</v>
      </c>
      <c r="D238" t="s">
        <v>102</v>
      </c>
      <c r="E238" t="s">
        <v>3749</v>
      </c>
      <c r="F238">
        <v>2</v>
      </c>
    </row>
    <row r="239" spans="1:6" x14ac:dyDescent="0.25">
      <c r="A239" t="s">
        <v>148</v>
      </c>
      <c r="B239">
        <v>2013</v>
      </c>
      <c r="C239" t="s">
        <v>3</v>
      </c>
      <c r="D239" t="s">
        <v>107</v>
      </c>
      <c r="E239" t="s">
        <v>3750</v>
      </c>
      <c r="F239">
        <v>2</v>
      </c>
    </row>
    <row r="240" spans="1:6" x14ac:dyDescent="0.25">
      <c r="A240" t="s">
        <v>148</v>
      </c>
      <c r="B240">
        <v>2013</v>
      </c>
      <c r="C240" t="s">
        <v>3</v>
      </c>
      <c r="D240" t="s">
        <v>103</v>
      </c>
      <c r="E240" t="s">
        <v>3751</v>
      </c>
      <c r="F240">
        <v>5</v>
      </c>
    </row>
    <row r="241" spans="1:6" x14ac:dyDescent="0.25">
      <c r="A241" t="s">
        <v>148</v>
      </c>
      <c r="B241">
        <v>2013</v>
      </c>
      <c r="C241" t="s">
        <v>0</v>
      </c>
      <c r="D241" t="s">
        <v>38</v>
      </c>
      <c r="E241" t="s">
        <v>3752</v>
      </c>
      <c r="F241">
        <v>6</v>
      </c>
    </row>
    <row r="242" spans="1:6" x14ac:dyDescent="0.25">
      <c r="A242" t="s">
        <v>148</v>
      </c>
      <c r="B242">
        <v>2013</v>
      </c>
      <c r="C242" t="s">
        <v>0</v>
      </c>
      <c r="D242" t="s">
        <v>40</v>
      </c>
      <c r="E242" t="s">
        <v>3753</v>
      </c>
      <c r="F242">
        <v>1</v>
      </c>
    </row>
    <row r="243" spans="1:6" x14ac:dyDescent="0.25">
      <c r="A243" t="s">
        <v>148</v>
      </c>
      <c r="B243">
        <v>2013</v>
      </c>
      <c r="C243" t="s">
        <v>0</v>
      </c>
      <c r="D243" t="s">
        <v>102</v>
      </c>
      <c r="E243" t="s">
        <v>3754</v>
      </c>
      <c r="F243">
        <v>10</v>
      </c>
    </row>
    <row r="244" spans="1:6" x14ac:dyDescent="0.25">
      <c r="A244" t="s">
        <v>148</v>
      </c>
      <c r="B244">
        <v>2013</v>
      </c>
      <c r="C244" t="s">
        <v>0</v>
      </c>
      <c r="D244" t="s">
        <v>107</v>
      </c>
      <c r="E244" t="s">
        <v>3755</v>
      </c>
      <c r="F244">
        <v>28</v>
      </c>
    </row>
    <row r="245" spans="1:6" x14ac:dyDescent="0.25">
      <c r="A245" t="s">
        <v>148</v>
      </c>
      <c r="B245">
        <v>2013</v>
      </c>
      <c r="C245" t="s">
        <v>0</v>
      </c>
      <c r="D245" t="s">
        <v>39</v>
      </c>
      <c r="E245" t="s">
        <v>3756</v>
      </c>
      <c r="F245">
        <v>2</v>
      </c>
    </row>
    <row r="246" spans="1:6" x14ac:dyDescent="0.25">
      <c r="A246" t="s">
        <v>148</v>
      </c>
      <c r="B246">
        <v>2013</v>
      </c>
      <c r="C246" t="s">
        <v>0</v>
      </c>
      <c r="D246" t="s">
        <v>103</v>
      </c>
      <c r="E246" t="s">
        <v>3757</v>
      </c>
      <c r="F246">
        <v>21</v>
      </c>
    </row>
    <row r="247" spans="1:6" x14ac:dyDescent="0.25">
      <c r="A247" t="s">
        <v>148</v>
      </c>
      <c r="B247">
        <v>2013</v>
      </c>
      <c r="C247" t="s">
        <v>4</v>
      </c>
      <c r="D247" t="s">
        <v>38</v>
      </c>
      <c r="E247" t="s">
        <v>3758</v>
      </c>
      <c r="F247">
        <v>58</v>
      </c>
    </row>
    <row r="248" spans="1:6" x14ac:dyDescent="0.25">
      <c r="A248" t="s">
        <v>148</v>
      </c>
      <c r="B248">
        <v>2013</v>
      </c>
      <c r="C248" t="s">
        <v>4</v>
      </c>
      <c r="D248" t="s">
        <v>40</v>
      </c>
      <c r="E248" t="s">
        <v>3759</v>
      </c>
      <c r="F248">
        <v>6</v>
      </c>
    </row>
    <row r="249" spans="1:6" x14ac:dyDescent="0.25">
      <c r="A249" t="s">
        <v>148</v>
      </c>
      <c r="B249">
        <v>2013</v>
      </c>
      <c r="C249" t="s">
        <v>4</v>
      </c>
      <c r="D249" t="s">
        <v>102</v>
      </c>
      <c r="E249" t="s">
        <v>3760</v>
      </c>
      <c r="F249">
        <v>60</v>
      </c>
    </row>
    <row r="250" spans="1:6" x14ac:dyDescent="0.25">
      <c r="A250" t="s">
        <v>148</v>
      </c>
      <c r="B250">
        <v>2013</v>
      </c>
      <c r="C250" t="s">
        <v>4</v>
      </c>
      <c r="D250" t="s">
        <v>107</v>
      </c>
      <c r="E250" t="s">
        <v>3761</v>
      </c>
      <c r="F250">
        <v>113</v>
      </c>
    </row>
    <row r="251" spans="1:6" x14ac:dyDescent="0.25">
      <c r="A251" t="s">
        <v>148</v>
      </c>
      <c r="B251">
        <v>2013</v>
      </c>
      <c r="C251" t="s">
        <v>4</v>
      </c>
      <c r="D251" t="s">
        <v>39</v>
      </c>
      <c r="E251" t="s">
        <v>3762</v>
      </c>
      <c r="F251">
        <v>10</v>
      </c>
    </row>
    <row r="252" spans="1:6" x14ac:dyDescent="0.25">
      <c r="A252" t="s">
        <v>148</v>
      </c>
      <c r="B252">
        <v>2013</v>
      </c>
      <c r="C252" t="s">
        <v>4</v>
      </c>
      <c r="D252" t="s">
        <v>103</v>
      </c>
      <c r="E252" t="s">
        <v>3763</v>
      </c>
      <c r="F252">
        <v>278</v>
      </c>
    </row>
    <row r="253" spans="1:6" x14ac:dyDescent="0.25">
      <c r="A253" t="s">
        <v>148</v>
      </c>
      <c r="B253">
        <v>2013</v>
      </c>
      <c r="C253" t="s">
        <v>2</v>
      </c>
      <c r="D253" t="s">
        <v>38</v>
      </c>
      <c r="E253" t="s">
        <v>3764</v>
      </c>
      <c r="F253">
        <v>3</v>
      </c>
    </row>
    <row r="254" spans="1:6" x14ac:dyDescent="0.25">
      <c r="A254" t="s">
        <v>148</v>
      </c>
      <c r="B254">
        <v>2013</v>
      </c>
      <c r="C254" t="s">
        <v>2</v>
      </c>
      <c r="D254" t="s">
        <v>40</v>
      </c>
      <c r="E254" t="s">
        <v>3765</v>
      </c>
      <c r="F254">
        <v>1</v>
      </c>
    </row>
    <row r="255" spans="1:6" x14ac:dyDescent="0.25">
      <c r="A255" t="s">
        <v>148</v>
      </c>
      <c r="B255">
        <v>2013</v>
      </c>
      <c r="C255" t="s">
        <v>2</v>
      </c>
      <c r="D255" t="s">
        <v>102</v>
      </c>
      <c r="E255" t="s">
        <v>3766</v>
      </c>
      <c r="F255">
        <v>4</v>
      </c>
    </row>
    <row r="256" spans="1:6" x14ac:dyDescent="0.25">
      <c r="A256" t="s">
        <v>148</v>
      </c>
      <c r="B256">
        <v>2013</v>
      </c>
      <c r="C256" t="s">
        <v>2</v>
      </c>
      <c r="D256" t="s">
        <v>107</v>
      </c>
      <c r="E256" t="s">
        <v>3767</v>
      </c>
      <c r="F256">
        <v>8</v>
      </c>
    </row>
    <row r="257" spans="1:6" x14ac:dyDescent="0.25">
      <c r="A257" t="s">
        <v>148</v>
      </c>
      <c r="B257">
        <v>2013</v>
      </c>
      <c r="C257" t="s">
        <v>2</v>
      </c>
      <c r="D257" t="s">
        <v>39</v>
      </c>
      <c r="E257" t="s">
        <v>3768</v>
      </c>
      <c r="F257">
        <v>1</v>
      </c>
    </row>
    <row r="258" spans="1:6" x14ac:dyDescent="0.25">
      <c r="A258" t="s">
        <v>148</v>
      </c>
      <c r="B258">
        <v>2013</v>
      </c>
      <c r="C258" t="s">
        <v>2</v>
      </c>
      <c r="D258" t="s">
        <v>103</v>
      </c>
      <c r="E258" t="s">
        <v>3769</v>
      </c>
      <c r="F258">
        <v>16</v>
      </c>
    </row>
    <row r="259" spans="1:6" x14ac:dyDescent="0.25">
      <c r="A259" t="s">
        <v>148</v>
      </c>
      <c r="B259">
        <v>2013</v>
      </c>
      <c r="C259" t="s">
        <v>5</v>
      </c>
      <c r="D259" t="s">
        <v>107</v>
      </c>
      <c r="E259" t="s">
        <v>3770</v>
      </c>
      <c r="F259">
        <v>3</v>
      </c>
    </row>
    <row r="260" spans="1:6" x14ac:dyDescent="0.25">
      <c r="A260" t="s">
        <v>148</v>
      </c>
      <c r="B260">
        <v>2013</v>
      </c>
      <c r="C260" t="s">
        <v>5</v>
      </c>
      <c r="D260" t="s">
        <v>39</v>
      </c>
      <c r="E260" t="s">
        <v>3771</v>
      </c>
      <c r="F260">
        <v>1</v>
      </c>
    </row>
    <row r="261" spans="1:6" x14ac:dyDescent="0.25">
      <c r="A261" t="s">
        <v>148</v>
      </c>
      <c r="B261">
        <v>2013</v>
      </c>
      <c r="C261" t="s">
        <v>5</v>
      </c>
      <c r="D261" t="s">
        <v>103</v>
      </c>
      <c r="E261" t="s">
        <v>3772</v>
      </c>
      <c r="F261">
        <v>3</v>
      </c>
    </row>
    <row r="262" spans="1:6" x14ac:dyDescent="0.25">
      <c r="A262" t="s">
        <v>148</v>
      </c>
      <c r="B262">
        <v>2014</v>
      </c>
      <c r="C262" t="s">
        <v>1</v>
      </c>
      <c r="D262" t="s">
        <v>40</v>
      </c>
      <c r="E262" t="s">
        <v>3773</v>
      </c>
      <c r="F262">
        <v>1</v>
      </c>
    </row>
    <row r="263" spans="1:6" x14ac:dyDescent="0.25">
      <c r="A263" t="s">
        <v>148</v>
      </c>
      <c r="B263">
        <v>2014</v>
      </c>
      <c r="C263" t="s">
        <v>1</v>
      </c>
      <c r="D263" t="s">
        <v>102</v>
      </c>
      <c r="E263" t="s">
        <v>3774</v>
      </c>
      <c r="F263">
        <v>3</v>
      </c>
    </row>
    <row r="264" spans="1:6" x14ac:dyDescent="0.25">
      <c r="A264" t="s">
        <v>148</v>
      </c>
      <c r="B264">
        <v>2014</v>
      </c>
      <c r="C264" t="s">
        <v>1</v>
      </c>
      <c r="D264" t="s">
        <v>107</v>
      </c>
      <c r="E264" t="s">
        <v>3775</v>
      </c>
      <c r="F264">
        <v>4</v>
      </c>
    </row>
    <row r="265" spans="1:6" x14ac:dyDescent="0.25">
      <c r="A265" t="s">
        <v>148</v>
      </c>
      <c r="B265">
        <v>2014</v>
      </c>
      <c r="C265" t="s">
        <v>1</v>
      </c>
      <c r="D265" t="s">
        <v>103</v>
      </c>
      <c r="E265" t="s">
        <v>3776</v>
      </c>
      <c r="F265">
        <v>22</v>
      </c>
    </row>
    <row r="266" spans="1:6" x14ac:dyDescent="0.25">
      <c r="A266" t="s">
        <v>148</v>
      </c>
      <c r="B266">
        <v>2014</v>
      </c>
      <c r="C266" t="s">
        <v>3</v>
      </c>
      <c r="D266" t="s">
        <v>38</v>
      </c>
      <c r="E266" t="s">
        <v>3777</v>
      </c>
      <c r="F266">
        <v>1</v>
      </c>
    </row>
    <row r="267" spans="1:6" x14ac:dyDescent="0.25">
      <c r="A267" t="s">
        <v>148</v>
      </c>
      <c r="B267">
        <v>2014</v>
      </c>
      <c r="C267" t="s">
        <v>3</v>
      </c>
      <c r="D267" t="s">
        <v>102</v>
      </c>
      <c r="E267" t="s">
        <v>3778</v>
      </c>
      <c r="F267">
        <v>1</v>
      </c>
    </row>
    <row r="268" spans="1:6" x14ac:dyDescent="0.25">
      <c r="A268" t="s">
        <v>148</v>
      </c>
      <c r="B268">
        <v>2014</v>
      </c>
      <c r="C268" t="s">
        <v>3</v>
      </c>
      <c r="D268" t="s">
        <v>107</v>
      </c>
      <c r="E268" t="s">
        <v>3779</v>
      </c>
      <c r="F268">
        <v>4</v>
      </c>
    </row>
    <row r="269" spans="1:6" x14ac:dyDescent="0.25">
      <c r="A269" t="s">
        <v>148</v>
      </c>
      <c r="B269">
        <v>2014</v>
      </c>
      <c r="C269" t="s">
        <v>3</v>
      </c>
      <c r="D269" t="s">
        <v>103</v>
      </c>
      <c r="E269" t="s">
        <v>3780</v>
      </c>
      <c r="F269">
        <v>6</v>
      </c>
    </row>
    <row r="270" spans="1:6" x14ac:dyDescent="0.25">
      <c r="A270" t="s">
        <v>148</v>
      </c>
      <c r="B270">
        <v>2014</v>
      </c>
      <c r="C270" t="s">
        <v>0</v>
      </c>
      <c r="D270" t="s">
        <v>38</v>
      </c>
      <c r="E270" t="s">
        <v>3781</v>
      </c>
      <c r="F270">
        <v>7</v>
      </c>
    </row>
    <row r="271" spans="1:6" x14ac:dyDescent="0.25">
      <c r="A271" t="s">
        <v>148</v>
      </c>
      <c r="B271">
        <v>2014</v>
      </c>
      <c r="C271" t="s">
        <v>0</v>
      </c>
      <c r="D271" t="s">
        <v>40</v>
      </c>
      <c r="E271" t="s">
        <v>3782</v>
      </c>
      <c r="F271">
        <v>2</v>
      </c>
    </row>
    <row r="272" spans="1:6" x14ac:dyDescent="0.25">
      <c r="A272" t="s">
        <v>148</v>
      </c>
      <c r="B272">
        <v>2014</v>
      </c>
      <c r="C272" t="s">
        <v>0</v>
      </c>
      <c r="D272" t="s">
        <v>102</v>
      </c>
      <c r="E272" t="s">
        <v>3783</v>
      </c>
      <c r="F272">
        <v>19</v>
      </c>
    </row>
    <row r="273" spans="1:6" x14ac:dyDescent="0.25">
      <c r="A273" t="s">
        <v>148</v>
      </c>
      <c r="B273">
        <v>2014</v>
      </c>
      <c r="C273" t="s">
        <v>0</v>
      </c>
      <c r="D273" t="s">
        <v>107</v>
      </c>
      <c r="E273" t="s">
        <v>3784</v>
      </c>
      <c r="F273">
        <v>22</v>
      </c>
    </row>
    <row r="274" spans="1:6" x14ac:dyDescent="0.25">
      <c r="A274" t="s">
        <v>148</v>
      </c>
      <c r="B274">
        <v>2014</v>
      </c>
      <c r="C274" t="s">
        <v>0</v>
      </c>
      <c r="D274" t="s">
        <v>39</v>
      </c>
      <c r="E274" t="s">
        <v>3785</v>
      </c>
      <c r="F274">
        <v>2</v>
      </c>
    </row>
    <row r="275" spans="1:6" x14ac:dyDescent="0.25">
      <c r="A275" t="s">
        <v>148</v>
      </c>
      <c r="B275">
        <v>2014</v>
      </c>
      <c r="C275" t="s">
        <v>0</v>
      </c>
      <c r="D275" t="s">
        <v>103</v>
      </c>
      <c r="E275" t="s">
        <v>3786</v>
      </c>
      <c r="F275">
        <v>33</v>
      </c>
    </row>
    <row r="276" spans="1:6" x14ac:dyDescent="0.25">
      <c r="A276" t="s">
        <v>148</v>
      </c>
      <c r="B276">
        <v>2014</v>
      </c>
      <c r="C276" t="s">
        <v>4</v>
      </c>
      <c r="D276" t="s">
        <v>38</v>
      </c>
      <c r="E276" t="s">
        <v>3787</v>
      </c>
      <c r="F276">
        <v>45</v>
      </c>
    </row>
    <row r="277" spans="1:6" x14ac:dyDescent="0.25">
      <c r="A277" t="s">
        <v>148</v>
      </c>
      <c r="B277">
        <v>2014</v>
      </c>
      <c r="C277" t="s">
        <v>4</v>
      </c>
      <c r="D277" t="s">
        <v>40</v>
      </c>
      <c r="E277" t="s">
        <v>3788</v>
      </c>
      <c r="F277">
        <v>13</v>
      </c>
    </row>
    <row r="278" spans="1:6" x14ac:dyDescent="0.25">
      <c r="A278" t="s">
        <v>148</v>
      </c>
      <c r="B278">
        <v>2014</v>
      </c>
      <c r="C278" t="s">
        <v>4</v>
      </c>
      <c r="D278" t="s">
        <v>102</v>
      </c>
      <c r="E278" t="s">
        <v>3789</v>
      </c>
      <c r="F278">
        <v>138</v>
      </c>
    </row>
    <row r="279" spans="1:6" x14ac:dyDescent="0.25">
      <c r="A279" t="s">
        <v>148</v>
      </c>
      <c r="B279">
        <v>2014</v>
      </c>
      <c r="C279" t="s">
        <v>4</v>
      </c>
      <c r="D279" t="s">
        <v>107</v>
      </c>
      <c r="E279" t="s">
        <v>3790</v>
      </c>
      <c r="F279">
        <v>107</v>
      </c>
    </row>
    <row r="280" spans="1:6" x14ac:dyDescent="0.25">
      <c r="A280" t="s">
        <v>148</v>
      </c>
      <c r="B280">
        <v>2014</v>
      </c>
      <c r="C280" t="s">
        <v>4</v>
      </c>
      <c r="D280" t="s">
        <v>39</v>
      </c>
      <c r="E280" t="s">
        <v>3791</v>
      </c>
      <c r="F280">
        <v>7</v>
      </c>
    </row>
    <row r="281" spans="1:6" x14ac:dyDescent="0.25">
      <c r="A281" t="s">
        <v>148</v>
      </c>
      <c r="B281">
        <v>2014</v>
      </c>
      <c r="C281" t="s">
        <v>4</v>
      </c>
      <c r="D281" t="s">
        <v>103</v>
      </c>
      <c r="E281" t="s">
        <v>3792</v>
      </c>
      <c r="F281">
        <v>265</v>
      </c>
    </row>
    <row r="282" spans="1:6" x14ac:dyDescent="0.25">
      <c r="A282" t="s">
        <v>148</v>
      </c>
      <c r="B282">
        <v>2014</v>
      </c>
      <c r="C282" t="s">
        <v>2</v>
      </c>
      <c r="D282" t="s">
        <v>38</v>
      </c>
      <c r="E282" t="s">
        <v>3793</v>
      </c>
      <c r="F282">
        <v>2</v>
      </c>
    </row>
    <row r="283" spans="1:6" x14ac:dyDescent="0.25">
      <c r="A283" t="s">
        <v>148</v>
      </c>
      <c r="B283">
        <v>2014</v>
      </c>
      <c r="C283" t="s">
        <v>2</v>
      </c>
      <c r="D283" t="s">
        <v>40</v>
      </c>
      <c r="E283" t="s">
        <v>3794</v>
      </c>
      <c r="F283">
        <v>1</v>
      </c>
    </row>
    <row r="284" spans="1:6" x14ac:dyDescent="0.25">
      <c r="A284" t="s">
        <v>148</v>
      </c>
      <c r="B284">
        <v>2014</v>
      </c>
      <c r="C284" t="s">
        <v>2</v>
      </c>
      <c r="D284" t="s">
        <v>102</v>
      </c>
      <c r="E284" t="s">
        <v>3795</v>
      </c>
      <c r="F284">
        <v>7</v>
      </c>
    </row>
    <row r="285" spans="1:6" x14ac:dyDescent="0.25">
      <c r="A285" t="s">
        <v>148</v>
      </c>
      <c r="B285">
        <v>2014</v>
      </c>
      <c r="C285" t="s">
        <v>2</v>
      </c>
      <c r="D285" t="s">
        <v>107</v>
      </c>
      <c r="E285" t="s">
        <v>3796</v>
      </c>
      <c r="F285">
        <v>6</v>
      </c>
    </row>
    <row r="286" spans="1:6" x14ac:dyDescent="0.25">
      <c r="A286" t="s">
        <v>148</v>
      </c>
      <c r="B286">
        <v>2014</v>
      </c>
      <c r="C286" t="s">
        <v>2</v>
      </c>
      <c r="D286" t="s">
        <v>39</v>
      </c>
      <c r="E286" t="s">
        <v>3797</v>
      </c>
      <c r="F286">
        <v>1</v>
      </c>
    </row>
    <row r="287" spans="1:6" x14ac:dyDescent="0.25">
      <c r="A287" t="s">
        <v>148</v>
      </c>
      <c r="B287">
        <v>2014</v>
      </c>
      <c r="C287" t="s">
        <v>2</v>
      </c>
      <c r="D287" t="s">
        <v>103</v>
      </c>
      <c r="E287" t="s">
        <v>3798</v>
      </c>
      <c r="F287">
        <v>15</v>
      </c>
    </row>
    <row r="288" spans="1:6" x14ac:dyDescent="0.25">
      <c r="A288" t="s">
        <v>148</v>
      </c>
      <c r="B288">
        <v>2014</v>
      </c>
      <c r="C288" t="s">
        <v>5</v>
      </c>
      <c r="D288" t="s">
        <v>38</v>
      </c>
      <c r="E288" t="s">
        <v>3799</v>
      </c>
      <c r="F288">
        <v>2</v>
      </c>
    </row>
    <row r="289" spans="1:6" x14ac:dyDescent="0.25">
      <c r="A289" t="s">
        <v>148</v>
      </c>
      <c r="B289">
        <v>2014</v>
      </c>
      <c r="C289" t="s">
        <v>5</v>
      </c>
      <c r="D289" t="s">
        <v>102</v>
      </c>
      <c r="E289" t="s">
        <v>3800</v>
      </c>
      <c r="F289">
        <v>1</v>
      </c>
    </row>
    <row r="290" spans="1:6" x14ac:dyDescent="0.25">
      <c r="A290" t="s">
        <v>148</v>
      </c>
      <c r="B290">
        <v>2014</v>
      </c>
      <c r="C290" t="s">
        <v>5</v>
      </c>
      <c r="D290" t="s">
        <v>107</v>
      </c>
      <c r="E290" t="s">
        <v>3801</v>
      </c>
      <c r="F290">
        <v>2</v>
      </c>
    </row>
    <row r="291" spans="1:6" x14ac:dyDescent="0.25">
      <c r="A291" t="s">
        <v>148</v>
      </c>
      <c r="B291">
        <v>2014</v>
      </c>
      <c r="C291" t="s">
        <v>5</v>
      </c>
      <c r="D291" t="s">
        <v>103</v>
      </c>
      <c r="E291" t="s">
        <v>3802</v>
      </c>
      <c r="F291">
        <v>2</v>
      </c>
    </row>
    <row r="292" spans="1:6" x14ac:dyDescent="0.25">
      <c r="A292" t="s">
        <v>148</v>
      </c>
      <c r="B292">
        <v>2014</v>
      </c>
      <c r="C292" t="s">
        <v>6</v>
      </c>
      <c r="D292" t="s">
        <v>107</v>
      </c>
      <c r="E292" t="s">
        <v>3803</v>
      </c>
      <c r="F292">
        <v>1</v>
      </c>
    </row>
    <row r="293" spans="1:6" x14ac:dyDescent="0.25">
      <c r="A293" t="s">
        <v>148</v>
      </c>
      <c r="B293">
        <v>2015</v>
      </c>
      <c r="C293" t="s">
        <v>1</v>
      </c>
      <c r="D293" t="s">
        <v>38</v>
      </c>
      <c r="E293" t="s">
        <v>3804</v>
      </c>
      <c r="F293">
        <v>4</v>
      </c>
    </row>
    <row r="294" spans="1:6" x14ac:dyDescent="0.25">
      <c r="A294" t="s">
        <v>148</v>
      </c>
      <c r="B294">
        <v>2015</v>
      </c>
      <c r="C294" t="s">
        <v>1</v>
      </c>
      <c r="D294" t="s">
        <v>102</v>
      </c>
      <c r="E294" t="s">
        <v>3805</v>
      </c>
      <c r="F294">
        <v>5</v>
      </c>
    </row>
    <row r="295" spans="1:6" x14ac:dyDescent="0.25">
      <c r="A295" t="s">
        <v>148</v>
      </c>
      <c r="B295">
        <v>2015</v>
      </c>
      <c r="C295" t="s">
        <v>1</v>
      </c>
      <c r="D295" t="s">
        <v>107</v>
      </c>
      <c r="E295" t="s">
        <v>3806</v>
      </c>
      <c r="F295">
        <v>3</v>
      </c>
    </row>
    <row r="296" spans="1:6" x14ac:dyDescent="0.25">
      <c r="A296" t="s">
        <v>148</v>
      </c>
      <c r="B296">
        <v>2015</v>
      </c>
      <c r="C296" t="s">
        <v>1</v>
      </c>
      <c r="D296" t="s">
        <v>39</v>
      </c>
      <c r="E296" t="s">
        <v>3807</v>
      </c>
      <c r="F296">
        <v>2</v>
      </c>
    </row>
    <row r="297" spans="1:6" x14ac:dyDescent="0.25">
      <c r="A297" t="s">
        <v>148</v>
      </c>
      <c r="B297">
        <v>2015</v>
      </c>
      <c r="C297" t="s">
        <v>1</v>
      </c>
      <c r="D297" t="s">
        <v>103</v>
      </c>
      <c r="E297" t="s">
        <v>3808</v>
      </c>
      <c r="F297">
        <v>17</v>
      </c>
    </row>
    <row r="298" spans="1:6" x14ac:dyDescent="0.25">
      <c r="A298" t="s">
        <v>148</v>
      </c>
      <c r="B298">
        <v>2015</v>
      </c>
      <c r="C298" t="s">
        <v>3</v>
      </c>
      <c r="D298" t="s">
        <v>103</v>
      </c>
      <c r="E298" t="s">
        <v>3809</v>
      </c>
      <c r="F298">
        <v>10</v>
      </c>
    </row>
    <row r="299" spans="1:6" x14ac:dyDescent="0.25">
      <c r="A299" t="s">
        <v>148</v>
      </c>
      <c r="B299">
        <v>2015</v>
      </c>
      <c r="C299" t="s">
        <v>0</v>
      </c>
      <c r="D299" t="s">
        <v>38</v>
      </c>
      <c r="E299" t="s">
        <v>3810</v>
      </c>
      <c r="F299">
        <v>5</v>
      </c>
    </row>
    <row r="300" spans="1:6" x14ac:dyDescent="0.25">
      <c r="A300" t="s">
        <v>148</v>
      </c>
      <c r="B300">
        <v>2015</v>
      </c>
      <c r="C300" t="s">
        <v>0</v>
      </c>
      <c r="D300" t="s">
        <v>102</v>
      </c>
      <c r="E300" t="s">
        <v>3811</v>
      </c>
      <c r="F300">
        <v>14</v>
      </c>
    </row>
    <row r="301" spans="1:6" x14ac:dyDescent="0.25">
      <c r="A301" t="s">
        <v>148</v>
      </c>
      <c r="B301">
        <v>2015</v>
      </c>
      <c r="C301" t="s">
        <v>0</v>
      </c>
      <c r="D301" t="s">
        <v>107</v>
      </c>
      <c r="E301" t="s">
        <v>3812</v>
      </c>
      <c r="F301">
        <v>20</v>
      </c>
    </row>
    <row r="302" spans="1:6" x14ac:dyDescent="0.25">
      <c r="A302" t="s">
        <v>148</v>
      </c>
      <c r="B302">
        <v>2015</v>
      </c>
      <c r="C302" t="s">
        <v>0</v>
      </c>
      <c r="D302" t="s">
        <v>39</v>
      </c>
      <c r="E302" t="s">
        <v>3813</v>
      </c>
      <c r="F302">
        <v>4</v>
      </c>
    </row>
    <row r="303" spans="1:6" x14ac:dyDescent="0.25">
      <c r="A303" t="s">
        <v>148</v>
      </c>
      <c r="B303">
        <v>2015</v>
      </c>
      <c r="C303" t="s">
        <v>0</v>
      </c>
      <c r="D303" t="s">
        <v>103</v>
      </c>
      <c r="E303" t="s">
        <v>3814</v>
      </c>
      <c r="F303">
        <v>40</v>
      </c>
    </row>
    <row r="304" spans="1:6" x14ac:dyDescent="0.25">
      <c r="A304" t="s">
        <v>148</v>
      </c>
      <c r="B304">
        <v>2015</v>
      </c>
      <c r="C304" t="s">
        <v>4</v>
      </c>
      <c r="D304" t="s">
        <v>38</v>
      </c>
      <c r="E304" t="s">
        <v>3815</v>
      </c>
      <c r="F304">
        <v>37</v>
      </c>
    </row>
    <row r="305" spans="1:6" x14ac:dyDescent="0.25">
      <c r="A305" t="s">
        <v>148</v>
      </c>
      <c r="B305">
        <v>2015</v>
      </c>
      <c r="C305" t="s">
        <v>4</v>
      </c>
      <c r="D305" t="s">
        <v>40</v>
      </c>
      <c r="E305" t="s">
        <v>3816</v>
      </c>
      <c r="F305">
        <v>3</v>
      </c>
    </row>
    <row r="306" spans="1:6" x14ac:dyDescent="0.25">
      <c r="A306" t="s">
        <v>148</v>
      </c>
      <c r="B306">
        <v>2015</v>
      </c>
      <c r="C306" t="s">
        <v>4</v>
      </c>
      <c r="D306" t="s">
        <v>102</v>
      </c>
      <c r="E306" t="s">
        <v>3817</v>
      </c>
      <c r="F306">
        <v>69</v>
      </c>
    </row>
    <row r="307" spans="1:6" x14ac:dyDescent="0.25">
      <c r="A307" t="s">
        <v>148</v>
      </c>
      <c r="B307">
        <v>2015</v>
      </c>
      <c r="C307" t="s">
        <v>4</v>
      </c>
      <c r="D307" t="s">
        <v>107</v>
      </c>
      <c r="E307" t="s">
        <v>3818</v>
      </c>
      <c r="F307">
        <v>81</v>
      </c>
    </row>
    <row r="308" spans="1:6" x14ac:dyDescent="0.25">
      <c r="A308" t="s">
        <v>148</v>
      </c>
      <c r="B308">
        <v>2015</v>
      </c>
      <c r="C308" t="s">
        <v>4</v>
      </c>
      <c r="D308" t="s">
        <v>39</v>
      </c>
      <c r="E308" t="s">
        <v>3819</v>
      </c>
      <c r="F308">
        <v>4</v>
      </c>
    </row>
    <row r="309" spans="1:6" x14ac:dyDescent="0.25">
      <c r="A309" t="s">
        <v>148</v>
      </c>
      <c r="B309">
        <v>2015</v>
      </c>
      <c r="C309" t="s">
        <v>4</v>
      </c>
      <c r="D309" t="s">
        <v>103</v>
      </c>
      <c r="E309" t="s">
        <v>3820</v>
      </c>
      <c r="F309">
        <v>318</v>
      </c>
    </row>
    <row r="310" spans="1:6" x14ac:dyDescent="0.25">
      <c r="A310" t="s">
        <v>148</v>
      </c>
      <c r="B310">
        <v>2015</v>
      </c>
      <c r="C310" t="s">
        <v>2</v>
      </c>
      <c r="D310" t="s">
        <v>40</v>
      </c>
      <c r="E310" t="s">
        <v>3821</v>
      </c>
      <c r="F310">
        <v>1</v>
      </c>
    </row>
    <row r="311" spans="1:6" x14ac:dyDescent="0.25">
      <c r="A311" t="s">
        <v>148</v>
      </c>
      <c r="B311">
        <v>2015</v>
      </c>
      <c r="C311" t="s">
        <v>2</v>
      </c>
      <c r="D311" t="s">
        <v>102</v>
      </c>
      <c r="E311" t="s">
        <v>3822</v>
      </c>
      <c r="F311">
        <v>5</v>
      </c>
    </row>
    <row r="312" spans="1:6" x14ac:dyDescent="0.25">
      <c r="A312" t="s">
        <v>148</v>
      </c>
      <c r="B312">
        <v>2015</v>
      </c>
      <c r="C312" t="s">
        <v>2</v>
      </c>
      <c r="D312" t="s">
        <v>107</v>
      </c>
      <c r="E312" t="s">
        <v>3823</v>
      </c>
      <c r="F312">
        <v>5</v>
      </c>
    </row>
    <row r="313" spans="1:6" x14ac:dyDescent="0.25">
      <c r="A313" t="s">
        <v>148</v>
      </c>
      <c r="B313">
        <v>2015</v>
      </c>
      <c r="C313" t="s">
        <v>2</v>
      </c>
      <c r="D313" t="s">
        <v>103</v>
      </c>
      <c r="E313" t="s">
        <v>3824</v>
      </c>
      <c r="F313">
        <v>15</v>
      </c>
    </row>
    <row r="314" spans="1:6" x14ac:dyDescent="0.25">
      <c r="A314" t="s">
        <v>148</v>
      </c>
      <c r="B314">
        <v>2015</v>
      </c>
      <c r="C314" t="s">
        <v>5</v>
      </c>
      <c r="D314" t="s">
        <v>103</v>
      </c>
      <c r="E314" t="s">
        <v>3825</v>
      </c>
      <c r="F314">
        <v>5</v>
      </c>
    </row>
    <row r="315" spans="1:6" x14ac:dyDescent="0.25">
      <c r="A315" t="s">
        <v>148</v>
      </c>
      <c r="B315">
        <v>2015</v>
      </c>
      <c r="C315" t="s">
        <v>6</v>
      </c>
      <c r="D315" t="s">
        <v>102</v>
      </c>
      <c r="E315" t="s">
        <v>3826</v>
      </c>
      <c r="F315">
        <v>1</v>
      </c>
    </row>
    <row r="316" spans="1:6" x14ac:dyDescent="0.25">
      <c r="A316" t="s">
        <v>149</v>
      </c>
      <c r="B316">
        <v>2010</v>
      </c>
      <c r="C316" t="s">
        <v>1</v>
      </c>
      <c r="D316" t="s">
        <v>38</v>
      </c>
      <c r="E316" t="s">
        <v>3827</v>
      </c>
      <c r="F316">
        <v>1</v>
      </c>
    </row>
    <row r="317" spans="1:6" x14ac:dyDescent="0.25">
      <c r="A317" t="s">
        <v>149</v>
      </c>
      <c r="B317">
        <v>2010</v>
      </c>
      <c r="C317" t="s">
        <v>1</v>
      </c>
      <c r="D317" t="s">
        <v>40</v>
      </c>
      <c r="E317" t="s">
        <v>3828</v>
      </c>
      <c r="F317">
        <v>1</v>
      </c>
    </row>
    <row r="318" spans="1:6" x14ac:dyDescent="0.25">
      <c r="A318" t="s">
        <v>149</v>
      </c>
      <c r="B318">
        <v>2010</v>
      </c>
      <c r="C318" t="s">
        <v>1</v>
      </c>
      <c r="D318" t="s">
        <v>102</v>
      </c>
      <c r="E318" t="s">
        <v>3829</v>
      </c>
      <c r="F318">
        <v>17</v>
      </c>
    </row>
    <row r="319" spans="1:6" x14ac:dyDescent="0.25">
      <c r="A319" t="s">
        <v>149</v>
      </c>
      <c r="B319">
        <v>2010</v>
      </c>
      <c r="C319" t="s">
        <v>1</v>
      </c>
      <c r="D319" t="s">
        <v>107</v>
      </c>
      <c r="E319" t="s">
        <v>3830</v>
      </c>
      <c r="F319">
        <v>13</v>
      </c>
    </row>
    <row r="320" spans="1:6" x14ac:dyDescent="0.25">
      <c r="A320" t="s">
        <v>149</v>
      </c>
      <c r="B320">
        <v>2010</v>
      </c>
      <c r="C320" t="s">
        <v>1</v>
      </c>
      <c r="D320" t="s">
        <v>39</v>
      </c>
      <c r="E320" t="s">
        <v>3831</v>
      </c>
      <c r="F320">
        <v>42</v>
      </c>
    </row>
    <row r="321" spans="1:6" x14ac:dyDescent="0.25">
      <c r="A321" t="s">
        <v>149</v>
      </c>
      <c r="B321">
        <v>2010</v>
      </c>
      <c r="C321" t="s">
        <v>1</v>
      </c>
      <c r="D321" t="s">
        <v>103</v>
      </c>
      <c r="E321" t="s">
        <v>3832</v>
      </c>
      <c r="F321">
        <v>125</v>
      </c>
    </row>
    <row r="322" spans="1:6" x14ac:dyDescent="0.25">
      <c r="A322" t="s">
        <v>149</v>
      </c>
      <c r="B322">
        <v>2010</v>
      </c>
      <c r="C322" t="s">
        <v>3</v>
      </c>
      <c r="D322" t="s">
        <v>38</v>
      </c>
      <c r="E322" t="s">
        <v>3833</v>
      </c>
      <c r="F322">
        <v>1</v>
      </c>
    </row>
    <row r="323" spans="1:6" x14ac:dyDescent="0.25">
      <c r="A323" t="s">
        <v>149</v>
      </c>
      <c r="B323">
        <v>2010</v>
      </c>
      <c r="C323" t="s">
        <v>3</v>
      </c>
      <c r="D323" t="s">
        <v>102</v>
      </c>
      <c r="E323" t="s">
        <v>3834</v>
      </c>
      <c r="F323">
        <v>4</v>
      </c>
    </row>
    <row r="324" spans="1:6" x14ac:dyDescent="0.25">
      <c r="A324" t="s">
        <v>149</v>
      </c>
      <c r="B324">
        <v>2010</v>
      </c>
      <c r="C324" t="s">
        <v>3</v>
      </c>
      <c r="D324" t="s">
        <v>39</v>
      </c>
      <c r="E324" t="s">
        <v>3835</v>
      </c>
      <c r="F324">
        <v>2</v>
      </c>
    </row>
    <row r="325" spans="1:6" x14ac:dyDescent="0.25">
      <c r="A325" t="s">
        <v>149</v>
      </c>
      <c r="B325">
        <v>2010</v>
      </c>
      <c r="C325" t="s">
        <v>3</v>
      </c>
      <c r="D325" t="s">
        <v>103</v>
      </c>
      <c r="E325" t="s">
        <v>3836</v>
      </c>
      <c r="F325">
        <v>9</v>
      </c>
    </row>
    <row r="326" spans="1:6" x14ac:dyDescent="0.25">
      <c r="A326" t="s">
        <v>149</v>
      </c>
      <c r="B326">
        <v>2010</v>
      </c>
      <c r="C326" t="s">
        <v>0</v>
      </c>
      <c r="D326" t="s">
        <v>38</v>
      </c>
      <c r="E326" t="s">
        <v>3837</v>
      </c>
      <c r="F326">
        <v>2</v>
      </c>
    </row>
    <row r="327" spans="1:6" x14ac:dyDescent="0.25">
      <c r="A327" t="s">
        <v>149</v>
      </c>
      <c r="B327">
        <v>2010</v>
      </c>
      <c r="C327" t="s">
        <v>0</v>
      </c>
      <c r="D327" t="s">
        <v>102</v>
      </c>
      <c r="E327" t="s">
        <v>3838</v>
      </c>
      <c r="F327">
        <v>10</v>
      </c>
    </row>
    <row r="328" spans="1:6" x14ac:dyDescent="0.25">
      <c r="A328" t="s">
        <v>149</v>
      </c>
      <c r="B328">
        <v>2010</v>
      </c>
      <c r="C328" t="s">
        <v>0</v>
      </c>
      <c r="D328" t="s">
        <v>107</v>
      </c>
      <c r="E328" t="s">
        <v>3839</v>
      </c>
      <c r="F328">
        <v>6</v>
      </c>
    </row>
    <row r="329" spans="1:6" x14ac:dyDescent="0.25">
      <c r="A329" t="s">
        <v>149</v>
      </c>
      <c r="B329">
        <v>2010</v>
      </c>
      <c r="C329" t="s">
        <v>0</v>
      </c>
      <c r="D329" t="s">
        <v>39</v>
      </c>
      <c r="E329" t="s">
        <v>3840</v>
      </c>
      <c r="F329">
        <v>13</v>
      </c>
    </row>
    <row r="330" spans="1:6" x14ac:dyDescent="0.25">
      <c r="A330" t="s">
        <v>149</v>
      </c>
      <c r="B330">
        <v>2010</v>
      </c>
      <c r="C330" t="s">
        <v>0</v>
      </c>
      <c r="D330" t="s">
        <v>103</v>
      </c>
      <c r="E330" t="s">
        <v>3841</v>
      </c>
      <c r="F330">
        <v>53</v>
      </c>
    </row>
    <row r="331" spans="1:6" x14ac:dyDescent="0.25">
      <c r="A331" t="s">
        <v>149</v>
      </c>
      <c r="B331">
        <v>2010</v>
      </c>
      <c r="C331" t="s">
        <v>4</v>
      </c>
      <c r="D331" t="s">
        <v>38</v>
      </c>
      <c r="E331" t="s">
        <v>3842</v>
      </c>
      <c r="F331">
        <v>63</v>
      </c>
    </row>
    <row r="332" spans="1:6" x14ac:dyDescent="0.25">
      <c r="A332" t="s">
        <v>149</v>
      </c>
      <c r="B332">
        <v>2010</v>
      </c>
      <c r="C332" t="s">
        <v>4</v>
      </c>
      <c r="D332" t="s">
        <v>40</v>
      </c>
      <c r="E332" t="s">
        <v>3843</v>
      </c>
      <c r="F332">
        <v>36</v>
      </c>
    </row>
    <row r="333" spans="1:6" x14ac:dyDescent="0.25">
      <c r="A333" t="s">
        <v>149</v>
      </c>
      <c r="B333">
        <v>2010</v>
      </c>
      <c r="C333" t="s">
        <v>4</v>
      </c>
      <c r="D333" t="s">
        <v>102</v>
      </c>
      <c r="E333" t="s">
        <v>3844</v>
      </c>
      <c r="F333">
        <v>257</v>
      </c>
    </row>
    <row r="334" spans="1:6" x14ac:dyDescent="0.25">
      <c r="A334" t="s">
        <v>149</v>
      </c>
      <c r="B334">
        <v>2010</v>
      </c>
      <c r="C334" t="s">
        <v>4</v>
      </c>
      <c r="D334" t="s">
        <v>107</v>
      </c>
      <c r="E334" t="s">
        <v>3845</v>
      </c>
      <c r="F334">
        <v>114</v>
      </c>
    </row>
    <row r="335" spans="1:6" x14ac:dyDescent="0.25">
      <c r="A335" t="s">
        <v>149</v>
      </c>
      <c r="B335">
        <v>2010</v>
      </c>
      <c r="C335" t="s">
        <v>4</v>
      </c>
      <c r="D335" t="s">
        <v>39</v>
      </c>
      <c r="E335" t="s">
        <v>3846</v>
      </c>
      <c r="F335">
        <v>686</v>
      </c>
    </row>
    <row r="336" spans="1:6" x14ac:dyDescent="0.25">
      <c r="A336" t="s">
        <v>149</v>
      </c>
      <c r="B336">
        <v>2010</v>
      </c>
      <c r="C336" t="s">
        <v>4</v>
      </c>
      <c r="D336" t="s">
        <v>103</v>
      </c>
      <c r="E336" t="s">
        <v>3847</v>
      </c>
      <c r="F336">
        <v>1317</v>
      </c>
    </row>
    <row r="337" spans="1:6" x14ac:dyDescent="0.25">
      <c r="A337" t="s">
        <v>149</v>
      </c>
      <c r="B337">
        <v>2010</v>
      </c>
      <c r="C337" t="s">
        <v>2</v>
      </c>
      <c r="D337" t="s">
        <v>107</v>
      </c>
      <c r="E337" t="s">
        <v>3848</v>
      </c>
      <c r="F337">
        <v>1</v>
      </c>
    </row>
    <row r="338" spans="1:6" x14ac:dyDescent="0.25">
      <c r="A338" t="s">
        <v>149</v>
      </c>
      <c r="B338">
        <v>2010</v>
      </c>
      <c r="C338" t="s">
        <v>2</v>
      </c>
      <c r="D338" t="s">
        <v>39</v>
      </c>
      <c r="E338" t="s">
        <v>3849</v>
      </c>
      <c r="F338">
        <v>5</v>
      </c>
    </row>
    <row r="339" spans="1:6" x14ac:dyDescent="0.25">
      <c r="A339" t="s">
        <v>149</v>
      </c>
      <c r="B339">
        <v>2010</v>
      </c>
      <c r="C339" t="s">
        <v>2</v>
      </c>
      <c r="D339" t="s">
        <v>103</v>
      </c>
      <c r="E339" t="s">
        <v>3850</v>
      </c>
      <c r="F339">
        <v>14</v>
      </c>
    </row>
    <row r="340" spans="1:6" x14ac:dyDescent="0.25">
      <c r="A340" t="s">
        <v>149</v>
      </c>
      <c r="B340">
        <v>2011</v>
      </c>
      <c r="C340" t="s">
        <v>1</v>
      </c>
      <c r="D340" t="s">
        <v>38</v>
      </c>
      <c r="E340" t="s">
        <v>3851</v>
      </c>
      <c r="F340">
        <v>3</v>
      </c>
    </row>
    <row r="341" spans="1:6" x14ac:dyDescent="0.25">
      <c r="A341" t="s">
        <v>149</v>
      </c>
      <c r="B341">
        <v>2011</v>
      </c>
      <c r="C341" t="s">
        <v>1</v>
      </c>
      <c r="D341" t="s">
        <v>40</v>
      </c>
      <c r="E341" t="s">
        <v>3852</v>
      </c>
      <c r="F341">
        <v>1</v>
      </c>
    </row>
    <row r="342" spans="1:6" x14ac:dyDescent="0.25">
      <c r="A342" t="s">
        <v>149</v>
      </c>
      <c r="B342">
        <v>2011</v>
      </c>
      <c r="C342" t="s">
        <v>1</v>
      </c>
      <c r="D342" t="s">
        <v>102</v>
      </c>
      <c r="E342" t="s">
        <v>3853</v>
      </c>
      <c r="F342">
        <v>12</v>
      </c>
    </row>
    <row r="343" spans="1:6" x14ac:dyDescent="0.25">
      <c r="A343" t="s">
        <v>149</v>
      </c>
      <c r="B343">
        <v>2011</v>
      </c>
      <c r="C343" t="s">
        <v>1</v>
      </c>
      <c r="D343" t="s">
        <v>107</v>
      </c>
      <c r="E343" t="s">
        <v>3854</v>
      </c>
      <c r="F343">
        <v>10</v>
      </c>
    </row>
    <row r="344" spans="1:6" x14ac:dyDescent="0.25">
      <c r="A344" t="s">
        <v>149</v>
      </c>
      <c r="B344">
        <v>2011</v>
      </c>
      <c r="C344" t="s">
        <v>1</v>
      </c>
      <c r="D344" t="s">
        <v>39</v>
      </c>
      <c r="E344" t="s">
        <v>3855</v>
      </c>
      <c r="F344">
        <v>13</v>
      </c>
    </row>
    <row r="345" spans="1:6" x14ac:dyDescent="0.25">
      <c r="A345" t="s">
        <v>149</v>
      </c>
      <c r="B345">
        <v>2011</v>
      </c>
      <c r="C345" t="s">
        <v>1</v>
      </c>
      <c r="D345" t="s">
        <v>103</v>
      </c>
      <c r="E345" t="s">
        <v>3856</v>
      </c>
      <c r="F345">
        <v>139</v>
      </c>
    </row>
    <row r="346" spans="1:6" x14ac:dyDescent="0.25">
      <c r="A346" t="s">
        <v>149</v>
      </c>
      <c r="B346">
        <v>2011</v>
      </c>
      <c r="C346" t="s">
        <v>3</v>
      </c>
      <c r="D346" t="s">
        <v>102</v>
      </c>
      <c r="E346" t="s">
        <v>3857</v>
      </c>
      <c r="F346">
        <v>1</v>
      </c>
    </row>
    <row r="347" spans="1:6" x14ac:dyDescent="0.25">
      <c r="A347" t="s">
        <v>149</v>
      </c>
      <c r="B347">
        <v>2011</v>
      </c>
      <c r="C347" t="s">
        <v>3</v>
      </c>
      <c r="D347" t="s">
        <v>107</v>
      </c>
      <c r="E347" t="s">
        <v>3858</v>
      </c>
      <c r="F347">
        <v>1</v>
      </c>
    </row>
    <row r="348" spans="1:6" x14ac:dyDescent="0.25">
      <c r="A348" t="s">
        <v>149</v>
      </c>
      <c r="B348">
        <v>2011</v>
      </c>
      <c r="C348" t="s">
        <v>3</v>
      </c>
      <c r="D348" t="s">
        <v>103</v>
      </c>
      <c r="E348" t="s">
        <v>3859</v>
      </c>
      <c r="F348">
        <v>9</v>
      </c>
    </row>
    <row r="349" spans="1:6" x14ac:dyDescent="0.25">
      <c r="A349" t="s">
        <v>149</v>
      </c>
      <c r="B349">
        <v>2011</v>
      </c>
      <c r="C349" t="s">
        <v>0</v>
      </c>
      <c r="D349" t="s">
        <v>40</v>
      </c>
      <c r="E349" t="s">
        <v>3860</v>
      </c>
      <c r="F349">
        <v>1</v>
      </c>
    </row>
    <row r="350" spans="1:6" x14ac:dyDescent="0.25">
      <c r="A350" t="s">
        <v>149</v>
      </c>
      <c r="B350">
        <v>2011</v>
      </c>
      <c r="C350" t="s">
        <v>0</v>
      </c>
      <c r="D350" t="s">
        <v>102</v>
      </c>
      <c r="E350" t="s">
        <v>3861</v>
      </c>
      <c r="F350">
        <v>14</v>
      </c>
    </row>
    <row r="351" spans="1:6" x14ac:dyDescent="0.25">
      <c r="A351" t="s">
        <v>149</v>
      </c>
      <c r="B351">
        <v>2011</v>
      </c>
      <c r="C351" t="s">
        <v>0</v>
      </c>
      <c r="D351" t="s">
        <v>107</v>
      </c>
      <c r="E351" t="s">
        <v>3862</v>
      </c>
      <c r="F351">
        <v>4</v>
      </c>
    </row>
    <row r="352" spans="1:6" x14ac:dyDescent="0.25">
      <c r="A352" t="s">
        <v>149</v>
      </c>
      <c r="B352">
        <v>2011</v>
      </c>
      <c r="C352" t="s">
        <v>0</v>
      </c>
      <c r="D352" t="s">
        <v>39</v>
      </c>
      <c r="E352" t="s">
        <v>3863</v>
      </c>
      <c r="F352">
        <v>11</v>
      </c>
    </row>
    <row r="353" spans="1:6" x14ac:dyDescent="0.25">
      <c r="A353" t="s">
        <v>149</v>
      </c>
      <c r="B353">
        <v>2011</v>
      </c>
      <c r="C353" t="s">
        <v>0</v>
      </c>
      <c r="D353" t="s">
        <v>103</v>
      </c>
      <c r="E353" t="s">
        <v>3864</v>
      </c>
      <c r="F353">
        <v>40</v>
      </c>
    </row>
    <row r="354" spans="1:6" x14ac:dyDescent="0.25">
      <c r="A354" t="s">
        <v>149</v>
      </c>
      <c r="B354">
        <v>2011</v>
      </c>
      <c r="C354" t="s">
        <v>4</v>
      </c>
      <c r="D354" t="s">
        <v>38</v>
      </c>
      <c r="E354" t="s">
        <v>3865</v>
      </c>
      <c r="F354">
        <v>32</v>
      </c>
    </row>
    <row r="355" spans="1:6" x14ac:dyDescent="0.25">
      <c r="A355" t="s">
        <v>149</v>
      </c>
      <c r="B355">
        <v>2011</v>
      </c>
      <c r="C355" t="s">
        <v>4</v>
      </c>
      <c r="D355" t="s">
        <v>40</v>
      </c>
      <c r="E355" t="s">
        <v>3866</v>
      </c>
      <c r="F355">
        <v>25</v>
      </c>
    </row>
    <row r="356" spans="1:6" x14ac:dyDescent="0.25">
      <c r="A356" t="s">
        <v>149</v>
      </c>
      <c r="B356">
        <v>2011</v>
      </c>
      <c r="C356" t="s">
        <v>4</v>
      </c>
      <c r="D356" t="s">
        <v>102</v>
      </c>
      <c r="E356" t="s">
        <v>3867</v>
      </c>
      <c r="F356">
        <v>180</v>
      </c>
    </row>
    <row r="357" spans="1:6" x14ac:dyDescent="0.25">
      <c r="A357" t="s">
        <v>149</v>
      </c>
      <c r="B357">
        <v>2011</v>
      </c>
      <c r="C357" t="s">
        <v>4</v>
      </c>
      <c r="D357" t="s">
        <v>107</v>
      </c>
      <c r="E357" t="s">
        <v>3868</v>
      </c>
      <c r="F357">
        <v>102</v>
      </c>
    </row>
    <row r="358" spans="1:6" x14ac:dyDescent="0.25">
      <c r="A358" t="s">
        <v>149</v>
      </c>
      <c r="B358">
        <v>2011</v>
      </c>
      <c r="C358" t="s">
        <v>4</v>
      </c>
      <c r="D358" t="s">
        <v>39</v>
      </c>
      <c r="E358" t="s">
        <v>3869</v>
      </c>
      <c r="F358">
        <v>224</v>
      </c>
    </row>
    <row r="359" spans="1:6" x14ac:dyDescent="0.25">
      <c r="A359" t="s">
        <v>149</v>
      </c>
      <c r="B359">
        <v>2011</v>
      </c>
      <c r="C359" t="s">
        <v>4</v>
      </c>
      <c r="D359" t="s">
        <v>103</v>
      </c>
      <c r="E359" t="s">
        <v>3870</v>
      </c>
      <c r="F359">
        <v>1276</v>
      </c>
    </row>
    <row r="360" spans="1:6" x14ac:dyDescent="0.25">
      <c r="A360" t="s">
        <v>149</v>
      </c>
      <c r="B360">
        <v>2011</v>
      </c>
      <c r="C360" t="s">
        <v>2</v>
      </c>
      <c r="D360" t="s">
        <v>102</v>
      </c>
      <c r="E360" t="s">
        <v>3871</v>
      </c>
      <c r="F360">
        <v>1</v>
      </c>
    </row>
    <row r="361" spans="1:6" x14ac:dyDescent="0.25">
      <c r="A361" t="s">
        <v>149</v>
      </c>
      <c r="B361">
        <v>2011</v>
      </c>
      <c r="C361" t="s">
        <v>2</v>
      </c>
      <c r="D361" t="s">
        <v>107</v>
      </c>
      <c r="E361" t="s">
        <v>3872</v>
      </c>
      <c r="F361">
        <v>2</v>
      </c>
    </row>
    <row r="362" spans="1:6" x14ac:dyDescent="0.25">
      <c r="A362" t="s">
        <v>149</v>
      </c>
      <c r="B362">
        <v>2011</v>
      </c>
      <c r="C362" t="s">
        <v>2</v>
      </c>
      <c r="D362" t="s">
        <v>39</v>
      </c>
      <c r="E362" t="s">
        <v>3873</v>
      </c>
      <c r="F362">
        <v>7</v>
      </c>
    </row>
    <row r="363" spans="1:6" x14ac:dyDescent="0.25">
      <c r="A363" t="s">
        <v>149</v>
      </c>
      <c r="B363">
        <v>2011</v>
      </c>
      <c r="C363" t="s">
        <v>2</v>
      </c>
      <c r="D363" t="s">
        <v>103</v>
      </c>
      <c r="E363" t="s">
        <v>3874</v>
      </c>
      <c r="F363">
        <v>13</v>
      </c>
    </row>
    <row r="364" spans="1:6" x14ac:dyDescent="0.25">
      <c r="A364" t="s">
        <v>149</v>
      </c>
      <c r="B364">
        <v>2012</v>
      </c>
      <c r="C364" t="s">
        <v>1</v>
      </c>
      <c r="D364" t="s">
        <v>38</v>
      </c>
      <c r="E364" t="s">
        <v>3875</v>
      </c>
      <c r="F364">
        <v>2</v>
      </c>
    </row>
    <row r="365" spans="1:6" x14ac:dyDescent="0.25">
      <c r="A365" t="s">
        <v>149</v>
      </c>
      <c r="B365">
        <v>2012</v>
      </c>
      <c r="C365" t="s">
        <v>1</v>
      </c>
      <c r="D365" t="s">
        <v>40</v>
      </c>
      <c r="E365" t="s">
        <v>3876</v>
      </c>
      <c r="F365">
        <v>3</v>
      </c>
    </row>
    <row r="366" spans="1:6" x14ac:dyDescent="0.25">
      <c r="A366" t="s">
        <v>149</v>
      </c>
      <c r="B366">
        <v>2012</v>
      </c>
      <c r="C366" t="s">
        <v>1</v>
      </c>
      <c r="D366" t="s">
        <v>102</v>
      </c>
      <c r="E366" t="s">
        <v>3877</v>
      </c>
      <c r="F366">
        <v>14</v>
      </c>
    </row>
    <row r="367" spans="1:6" x14ac:dyDescent="0.25">
      <c r="A367" t="s">
        <v>149</v>
      </c>
      <c r="B367">
        <v>2012</v>
      </c>
      <c r="C367" t="s">
        <v>1</v>
      </c>
      <c r="D367" t="s">
        <v>107</v>
      </c>
      <c r="E367" t="s">
        <v>3878</v>
      </c>
      <c r="F367">
        <v>10</v>
      </c>
    </row>
    <row r="368" spans="1:6" x14ac:dyDescent="0.25">
      <c r="A368" t="s">
        <v>149</v>
      </c>
      <c r="B368">
        <v>2012</v>
      </c>
      <c r="C368" t="s">
        <v>1</v>
      </c>
      <c r="D368" t="s">
        <v>39</v>
      </c>
      <c r="E368" t="s">
        <v>3879</v>
      </c>
      <c r="F368">
        <v>5</v>
      </c>
    </row>
    <row r="369" spans="1:6" x14ac:dyDescent="0.25">
      <c r="A369" t="s">
        <v>149</v>
      </c>
      <c r="B369">
        <v>2012</v>
      </c>
      <c r="C369" t="s">
        <v>1</v>
      </c>
      <c r="D369" t="s">
        <v>103</v>
      </c>
      <c r="E369" t="s">
        <v>3880</v>
      </c>
      <c r="F369">
        <v>136</v>
      </c>
    </row>
    <row r="370" spans="1:6" x14ac:dyDescent="0.25">
      <c r="A370" t="s">
        <v>149</v>
      </c>
      <c r="B370">
        <v>2012</v>
      </c>
      <c r="C370" t="s">
        <v>3</v>
      </c>
      <c r="D370" t="s">
        <v>39</v>
      </c>
      <c r="E370" t="s">
        <v>3881</v>
      </c>
      <c r="F370">
        <v>2</v>
      </c>
    </row>
    <row r="371" spans="1:6" x14ac:dyDescent="0.25">
      <c r="A371" t="s">
        <v>149</v>
      </c>
      <c r="B371">
        <v>2012</v>
      </c>
      <c r="C371" t="s">
        <v>3</v>
      </c>
      <c r="D371" t="s">
        <v>103</v>
      </c>
      <c r="E371" t="s">
        <v>3882</v>
      </c>
      <c r="F371">
        <v>8</v>
      </c>
    </row>
    <row r="372" spans="1:6" x14ac:dyDescent="0.25">
      <c r="A372" t="s">
        <v>149</v>
      </c>
      <c r="B372">
        <v>2012</v>
      </c>
      <c r="C372" t="s">
        <v>0</v>
      </c>
      <c r="D372" t="s">
        <v>40</v>
      </c>
      <c r="E372" t="s">
        <v>3883</v>
      </c>
      <c r="F372">
        <v>1</v>
      </c>
    </row>
    <row r="373" spans="1:6" x14ac:dyDescent="0.25">
      <c r="A373" t="s">
        <v>149</v>
      </c>
      <c r="B373">
        <v>2012</v>
      </c>
      <c r="C373" t="s">
        <v>0</v>
      </c>
      <c r="D373" t="s">
        <v>102</v>
      </c>
      <c r="E373" t="s">
        <v>3884</v>
      </c>
      <c r="F373">
        <v>8</v>
      </c>
    </row>
    <row r="374" spans="1:6" x14ac:dyDescent="0.25">
      <c r="A374" t="s">
        <v>149</v>
      </c>
      <c r="B374">
        <v>2012</v>
      </c>
      <c r="C374" t="s">
        <v>0</v>
      </c>
      <c r="D374" t="s">
        <v>107</v>
      </c>
      <c r="E374" t="s">
        <v>3885</v>
      </c>
      <c r="F374">
        <v>4</v>
      </c>
    </row>
    <row r="375" spans="1:6" x14ac:dyDescent="0.25">
      <c r="A375" t="s">
        <v>149</v>
      </c>
      <c r="B375">
        <v>2012</v>
      </c>
      <c r="C375" t="s">
        <v>0</v>
      </c>
      <c r="D375" t="s">
        <v>39</v>
      </c>
      <c r="E375" t="s">
        <v>3886</v>
      </c>
      <c r="F375">
        <v>5</v>
      </c>
    </row>
    <row r="376" spans="1:6" x14ac:dyDescent="0.25">
      <c r="A376" t="s">
        <v>149</v>
      </c>
      <c r="B376">
        <v>2012</v>
      </c>
      <c r="C376" t="s">
        <v>0</v>
      </c>
      <c r="D376" t="s">
        <v>103</v>
      </c>
      <c r="E376" t="s">
        <v>3887</v>
      </c>
      <c r="F376">
        <v>35</v>
      </c>
    </row>
    <row r="377" spans="1:6" x14ac:dyDescent="0.25">
      <c r="A377" t="s">
        <v>149</v>
      </c>
      <c r="B377">
        <v>2012</v>
      </c>
      <c r="C377" t="s">
        <v>4</v>
      </c>
      <c r="D377" t="s">
        <v>38</v>
      </c>
      <c r="E377" t="s">
        <v>3888</v>
      </c>
      <c r="F377">
        <v>38</v>
      </c>
    </row>
    <row r="378" spans="1:6" x14ac:dyDescent="0.25">
      <c r="A378" t="s">
        <v>149</v>
      </c>
      <c r="B378">
        <v>2012</v>
      </c>
      <c r="C378" t="s">
        <v>4</v>
      </c>
      <c r="D378" t="s">
        <v>40</v>
      </c>
      <c r="E378" t="s">
        <v>3889</v>
      </c>
      <c r="F378">
        <v>39</v>
      </c>
    </row>
    <row r="379" spans="1:6" x14ac:dyDescent="0.25">
      <c r="A379" t="s">
        <v>149</v>
      </c>
      <c r="B379">
        <v>2012</v>
      </c>
      <c r="C379" t="s">
        <v>4</v>
      </c>
      <c r="D379" t="s">
        <v>102</v>
      </c>
      <c r="E379" t="s">
        <v>3890</v>
      </c>
      <c r="F379">
        <v>170</v>
      </c>
    </row>
    <row r="380" spans="1:6" x14ac:dyDescent="0.25">
      <c r="A380" t="s">
        <v>149</v>
      </c>
      <c r="B380">
        <v>2012</v>
      </c>
      <c r="C380" t="s">
        <v>4</v>
      </c>
      <c r="D380" t="s">
        <v>107</v>
      </c>
      <c r="E380" t="s">
        <v>3891</v>
      </c>
      <c r="F380">
        <v>107</v>
      </c>
    </row>
    <row r="381" spans="1:6" x14ac:dyDescent="0.25">
      <c r="A381" t="s">
        <v>149</v>
      </c>
      <c r="B381">
        <v>2012</v>
      </c>
      <c r="C381" t="s">
        <v>4</v>
      </c>
      <c r="D381" t="s">
        <v>39</v>
      </c>
      <c r="E381" t="s">
        <v>3892</v>
      </c>
      <c r="F381">
        <v>119</v>
      </c>
    </row>
    <row r="382" spans="1:6" x14ac:dyDescent="0.25">
      <c r="A382" t="s">
        <v>149</v>
      </c>
      <c r="B382">
        <v>2012</v>
      </c>
      <c r="C382" t="s">
        <v>4</v>
      </c>
      <c r="D382" t="s">
        <v>103</v>
      </c>
      <c r="E382" t="s">
        <v>3893</v>
      </c>
      <c r="F382">
        <v>1215</v>
      </c>
    </row>
    <row r="383" spans="1:6" x14ac:dyDescent="0.25">
      <c r="A383" t="s">
        <v>149</v>
      </c>
      <c r="B383">
        <v>2012</v>
      </c>
      <c r="C383" t="s">
        <v>2</v>
      </c>
      <c r="D383" t="s">
        <v>102</v>
      </c>
      <c r="E383" t="s">
        <v>3894</v>
      </c>
      <c r="F383">
        <v>3</v>
      </c>
    </row>
    <row r="384" spans="1:6" x14ac:dyDescent="0.25">
      <c r="A384" t="s">
        <v>149</v>
      </c>
      <c r="B384">
        <v>2012</v>
      </c>
      <c r="C384" t="s">
        <v>2</v>
      </c>
      <c r="D384" t="s">
        <v>107</v>
      </c>
      <c r="E384" t="s">
        <v>3895</v>
      </c>
      <c r="F384">
        <v>2</v>
      </c>
    </row>
    <row r="385" spans="1:6" x14ac:dyDescent="0.25">
      <c r="A385" t="s">
        <v>149</v>
      </c>
      <c r="B385">
        <v>2012</v>
      </c>
      <c r="C385" t="s">
        <v>2</v>
      </c>
      <c r="D385" t="s">
        <v>39</v>
      </c>
      <c r="E385" t="s">
        <v>3896</v>
      </c>
      <c r="F385">
        <v>3</v>
      </c>
    </row>
    <row r="386" spans="1:6" x14ac:dyDescent="0.25">
      <c r="A386" t="s">
        <v>149</v>
      </c>
      <c r="B386">
        <v>2012</v>
      </c>
      <c r="C386" t="s">
        <v>2</v>
      </c>
      <c r="D386" t="s">
        <v>103</v>
      </c>
      <c r="E386" t="s">
        <v>3897</v>
      </c>
      <c r="F386">
        <v>9</v>
      </c>
    </row>
    <row r="387" spans="1:6" x14ac:dyDescent="0.25">
      <c r="A387" t="s">
        <v>149</v>
      </c>
      <c r="B387">
        <v>2012</v>
      </c>
      <c r="C387" t="s">
        <v>5</v>
      </c>
      <c r="D387" t="s">
        <v>107</v>
      </c>
      <c r="E387" t="s">
        <v>3898</v>
      </c>
      <c r="F387">
        <v>4</v>
      </c>
    </row>
    <row r="388" spans="1:6" x14ac:dyDescent="0.25">
      <c r="A388" t="s">
        <v>149</v>
      </c>
      <c r="B388">
        <v>2013</v>
      </c>
      <c r="C388" t="s">
        <v>1</v>
      </c>
      <c r="D388" t="s">
        <v>38</v>
      </c>
      <c r="E388" t="s">
        <v>3899</v>
      </c>
      <c r="F388">
        <v>6</v>
      </c>
    </row>
    <row r="389" spans="1:6" x14ac:dyDescent="0.25">
      <c r="A389" t="s">
        <v>149</v>
      </c>
      <c r="B389">
        <v>2013</v>
      </c>
      <c r="C389" t="s">
        <v>1</v>
      </c>
      <c r="D389" t="s">
        <v>40</v>
      </c>
      <c r="E389" t="s">
        <v>3900</v>
      </c>
      <c r="F389">
        <v>4</v>
      </c>
    </row>
    <row r="390" spans="1:6" x14ac:dyDescent="0.25">
      <c r="A390" t="s">
        <v>149</v>
      </c>
      <c r="B390">
        <v>2013</v>
      </c>
      <c r="C390" t="s">
        <v>1</v>
      </c>
      <c r="D390" t="s">
        <v>102</v>
      </c>
      <c r="E390" t="s">
        <v>3901</v>
      </c>
      <c r="F390">
        <v>29</v>
      </c>
    </row>
    <row r="391" spans="1:6" x14ac:dyDescent="0.25">
      <c r="A391" t="s">
        <v>149</v>
      </c>
      <c r="B391">
        <v>2013</v>
      </c>
      <c r="C391" t="s">
        <v>1</v>
      </c>
      <c r="D391" t="s">
        <v>107</v>
      </c>
      <c r="E391" t="s">
        <v>3902</v>
      </c>
      <c r="F391">
        <v>14</v>
      </c>
    </row>
    <row r="392" spans="1:6" x14ac:dyDescent="0.25">
      <c r="A392" t="s">
        <v>149</v>
      </c>
      <c r="B392">
        <v>2013</v>
      </c>
      <c r="C392" t="s">
        <v>1</v>
      </c>
      <c r="D392" t="s">
        <v>39</v>
      </c>
      <c r="E392" t="s">
        <v>3903</v>
      </c>
      <c r="F392">
        <v>8</v>
      </c>
    </row>
    <row r="393" spans="1:6" x14ac:dyDescent="0.25">
      <c r="A393" t="s">
        <v>149</v>
      </c>
      <c r="B393">
        <v>2013</v>
      </c>
      <c r="C393" t="s">
        <v>1</v>
      </c>
      <c r="D393" t="s">
        <v>103</v>
      </c>
      <c r="E393" t="s">
        <v>3904</v>
      </c>
      <c r="F393">
        <v>128</v>
      </c>
    </row>
    <row r="394" spans="1:6" x14ac:dyDescent="0.25">
      <c r="A394" t="s">
        <v>149</v>
      </c>
      <c r="B394">
        <v>2013</v>
      </c>
      <c r="C394" t="s">
        <v>3</v>
      </c>
      <c r="D394" t="s">
        <v>40</v>
      </c>
      <c r="E394" t="s">
        <v>3905</v>
      </c>
      <c r="F394">
        <v>1</v>
      </c>
    </row>
    <row r="395" spans="1:6" x14ac:dyDescent="0.25">
      <c r="A395" t="s">
        <v>149</v>
      </c>
      <c r="B395">
        <v>2013</v>
      </c>
      <c r="C395" t="s">
        <v>3</v>
      </c>
      <c r="D395" t="s">
        <v>103</v>
      </c>
      <c r="E395" t="s">
        <v>3906</v>
      </c>
      <c r="F395">
        <v>7</v>
      </c>
    </row>
    <row r="396" spans="1:6" x14ac:dyDescent="0.25">
      <c r="A396" t="s">
        <v>149</v>
      </c>
      <c r="B396">
        <v>2013</v>
      </c>
      <c r="C396" t="s">
        <v>0</v>
      </c>
      <c r="D396" t="s">
        <v>38</v>
      </c>
      <c r="E396" t="s">
        <v>3907</v>
      </c>
      <c r="F396">
        <v>2</v>
      </c>
    </row>
    <row r="397" spans="1:6" x14ac:dyDescent="0.25">
      <c r="A397" t="s">
        <v>149</v>
      </c>
      <c r="B397">
        <v>2013</v>
      </c>
      <c r="C397" t="s">
        <v>0</v>
      </c>
      <c r="D397" t="s">
        <v>102</v>
      </c>
      <c r="E397" t="s">
        <v>3908</v>
      </c>
      <c r="F397">
        <v>6</v>
      </c>
    </row>
    <row r="398" spans="1:6" x14ac:dyDescent="0.25">
      <c r="A398" t="s">
        <v>149</v>
      </c>
      <c r="B398">
        <v>2013</v>
      </c>
      <c r="C398" t="s">
        <v>0</v>
      </c>
      <c r="D398" t="s">
        <v>107</v>
      </c>
      <c r="E398" t="s">
        <v>3909</v>
      </c>
      <c r="F398">
        <v>4</v>
      </c>
    </row>
    <row r="399" spans="1:6" x14ac:dyDescent="0.25">
      <c r="A399" t="s">
        <v>149</v>
      </c>
      <c r="B399">
        <v>2013</v>
      </c>
      <c r="C399" t="s">
        <v>0</v>
      </c>
      <c r="D399" t="s">
        <v>39</v>
      </c>
      <c r="E399" t="s">
        <v>3910</v>
      </c>
      <c r="F399">
        <v>8</v>
      </c>
    </row>
    <row r="400" spans="1:6" x14ac:dyDescent="0.25">
      <c r="A400" t="s">
        <v>149</v>
      </c>
      <c r="B400">
        <v>2013</v>
      </c>
      <c r="C400" t="s">
        <v>0</v>
      </c>
      <c r="D400" t="s">
        <v>103</v>
      </c>
      <c r="E400" t="s">
        <v>3911</v>
      </c>
      <c r="F400">
        <v>50</v>
      </c>
    </row>
    <row r="401" spans="1:6" x14ac:dyDescent="0.25">
      <c r="A401" t="s">
        <v>149</v>
      </c>
      <c r="B401">
        <v>2013</v>
      </c>
      <c r="C401" t="s">
        <v>4</v>
      </c>
      <c r="D401" t="s">
        <v>38</v>
      </c>
      <c r="E401" t="s">
        <v>3912</v>
      </c>
      <c r="F401">
        <v>38</v>
      </c>
    </row>
    <row r="402" spans="1:6" x14ac:dyDescent="0.25">
      <c r="A402" t="s">
        <v>149</v>
      </c>
      <c r="B402">
        <v>2013</v>
      </c>
      <c r="C402" t="s">
        <v>4</v>
      </c>
      <c r="D402" t="s">
        <v>40</v>
      </c>
      <c r="E402" t="s">
        <v>3913</v>
      </c>
      <c r="F402">
        <v>39</v>
      </c>
    </row>
    <row r="403" spans="1:6" x14ac:dyDescent="0.25">
      <c r="A403" t="s">
        <v>149</v>
      </c>
      <c r="B403">
        <v>2013</v>
      </c>
      <c r="C403" t="s">
        <v>4</v>
      </c>
      <c r="D403" t="s">
        <v>102</v>
      </c>
      <c r="E403" t="s">
        <v>3914</v>
      </c>
      <c r="F403">
        <v>159</v>
      </c>
    </row>
    <row r="404" spans="1:6" x14ac:dyDescent="0.25">
      <c r="A404" t="s">
        <v>149</v>
      </c>
      <c r="B404">
        <v>2013</v>
      </c>
      <c r="C404" t="s">
        <v>4</v>
      </c>
      <c r="D404" t="s">
        <v>107</v>
      </c>
      <c r="E404" t="s">
        <v>3915</v>
      </c>
      <c r="F404">
        <v>170</v>
      </c>
    </row>
    <row r="405" spans="1:6" x14ac:dyDescent="0.25">
      <c r="A405" t="s">
        <v>149</v>
      </c>
      <c r="B405">
        <v>2013</v>
      </c>
      <c r="C405" t="s">
        <v>4</v>
      </c>
      <c r="D405" t="s">
        <v>39</v>
      </c>
      <c r="E405" t="s">
        <v>3916</v>
      </c>
      <c r="F405">
        <v>102</v>
      </c>
    </row>
    <row r="406" spans="1:6" x14ac:dyDescent="0.25">
      <c r="A406" t="s">
        <v>149</v>
      </c>
      <c r="B406">
        <v>2013</v>
      </c>
      <c r="C406" t="s">
        <v>4</v>
      </c>
      <c r="D406" t="s">
        <v>103</v>
      </c>
      <c r="E406" t="s">
        <v>3917</v>
      </c>
      <c r="F406">
        <v>1184</v>
      </c>
    </row>
    <row r="407" spans="1:6" x14ac:dyDescent="0.25">
      <c r="A407" t="s">
        <v>149</v>
      </c>
      <c r="B407">
        <v>2013</v>
      </c>
      <c r="C407" t="s">
        <v>2</v>
      </c>
      <c r="D407" t="s">
        <v>102</v>
      </c>
      <c r="E407" t="s">
        <v>3918</v>
      </c>
      <c r="F407">
        <v>3</v>
      </c>
    </row>
    <row r="408" spans="1:6" x14ac:dyDescent="0.25">
      <c r="A408" t="s">
        <v>149</v>
      </c>
      <c r="B408">
        <v>2013</v>
      </c>
      <c r="C408" t="s">
        <v>2</v>
      </c>
      <c r="D408" t="s">
        <v>107</v>
      </c>
      <c r="E408" t="s">
        <v>3919</v>
      </c>
      <c r="F408">
        <v>3</v>
      </c>
    </row>
    <row r="409" spans="1:6" x14ac:dyDescent="0.25">
      <c r="A409" t="s">
        <v>149</v>
      </c>
      <c r="B409">
        <v>2013</v>
      </c>
      <c r="C409" t="s">
        <v>2</v>
      </c>
      <c r="D409" t="s">
        <v>39</v>
      </c>
      <c r="E409" t="s">
        <v>3920</v>
      </c>
      <c r="F409">
        <v>1</v>
      </c>
    </row>
    <row r="410" spans="1:6" x14ac:dyDescent="0.25">
      <c r="A410" t="s">
        <v>149</v>
      </c>
      <c r="B410">
        <v>2013</v>
      </c>
      <c r="C410" t="s">
        <v>2</v>
      </c>
      <c r="D410" t="s">
        <v>103</v>
      </c>
      <c r="E410" t="s">
        <v>3921</v>
      </c>
      <c r="F410">
        <v>13</v>
      </c>
    </row>
    <row r="411" spans="1:6" x14ac:dyDescent="0.25">
      <c r="A411" t="s">
        <v>149</v>
      </c>
      <c r="B411">
        <v>2013</v>
      </c>
      <c r="C411" t="s">
        <v>5</v>
      </c>
      <c r="D411" t="s">
        <v>38</v>
      </c>
      <c r="E411" t="s">
        <v>3922</v>
      </c>
      <c r="F411">
        <v>2</v>
      </c>
    </row>
    <row r="412" spans="1:6" x14ac:dyDescent="0.25">
      <c r="A412" t="s">
        <v>149</v>
      </c>
      <c r="B412">
        <v>2013</v>
      </c>
      <c r="C412" t="s">
        <v>5</v>
      </c>
      <c r="D412" t="s">
        <v>40</v>
      </c>
      <c r="E412" t="s">
        <v>3923</v>
      </c>
      <c r="F412">
        <v>1</v>
      </c>
    </row>
    <row r="413" spans="1:6" x14ac:dyDescent="0.25">
      <c r="A413" t="s">
        <v>149</v>
      </c>
      <c r="B413">
        <v>2013</v>
      </c>
      <c r="C413" t="s">
        <v>5</v>
      </c>
      <c r="D413" t="s">
        <v>102</v>
      </c>
      <c r="E413" t="s">
        <v>3924</v>
      </c>
      <c r="F413">
        <v>7</v>
      </c>
    </row>
    <row r="414" spans="1:6" x14ac:dyDescent="0.25">
      <c r="A414" t="s">
        <v>149</v>
      </c>
      <c r="B414">
        <v>2013</v>
      </c>
      <c r="C414" t="s">
        <v>5</v>
      </c>
      <c r="D414" t="s">
        <v>107</v>
      </c>
      <c r="E414" t="s">
        <v>3925</v>
      </c>
      <c r="F414">
        <v>4</v>
      </c>
    </row>
    <row r="415" spans="1:6" x14ac:dyDescent="0.25">
      <c r="A415" t="s">
        <v>149</v>
      </c>
      <c r="B415">
        <v>2013</v>
      </c>
      <c r="C415" t="s">
        <v>5</v>
      </c>
      <c r="D415" t="s">
        <v>39</v>
      </c>
      <c r="E415" t="s">
        <v>3926</v>
      </c>
      <c r="F415">
        <v>2</v>
      </c>
    </row>
    <row r="416" spans="1:6" x14ac:dyDescent="0.25">
      <c r="A416" t="s">
        <v>149</v>
      </c>
      <c r="B416">
        <v>2013</v>
      </c>
      <c r="C416" t="s">
        <v>5</v>
      </c>
      <c r="D416" t="s">
        <v>103</v>
      </c>
      <c r="E416" t="s">
        <v>3927</v>
      </c>
      <c r="F416">
        <v>33</v>
      </c>
    </row>
    <row r="417" spans="1:6" x14ac:dyDescent="0.25">
      <c r="A417" t="s">
        <v>149</v>
      </c>
      <c r="B417">
        <v>2013</v>
      </c>
      <c r="C417" t="s">
        <v>6</v>
      </c>
      <c r="D417" t="s">
        <v>103</v>
      </c>
      <c r="E417" t="s">
        <v>3928</v>
      </c>
      <c r="F417">
        <v>2</v>
      </c>
    </row>
    <row r="418" spans="1:6" x14ac:dyDescent="0.25">
      <c r="A418" t="s">
        <v>149</v>
      </c>
      <c r="B418">
        <v>2014</v>
      </c>
      <c r="C418" t="s">
        <v>1</v>
      </c>
      <c r="D418" t="s">
        <v>38</v>
      </c>
      <c r="E418" t="s">
        <v>3929</v>
      </c>
      <c r="F418">
        <v>5</v>
      </c>
    </row>
    <row r="419" spans="1:6" x14ac:dyDescent="0.25">
      <c r="A419" t="s">
        <v>149</v>
      </c>
      <c r="B419">
        <v>2014</v>
      </c>
      <c r="C419" t="s">
        <v>1</v>
      </c>
      <c r="D419" t="s">
        <v>40</v>
      </c>
      <c r="E419" t="s">
        <v>3930</v>
      </c>
      <c r="F419">
        <v>5</v>
      </c>
    </row>
    <row r="420" spans="1:6" x14ac:dyDescent="0.25">
      <c r="A420" t="s">
        <v>149</v>
      </c>
      <c r="B420">
        <v>2014</v>
      </c>
      <c r="C420" t="s">
        <v>1</v>
      </c>
      <c r="D420" t="s">
        <v>102</v>
      </c>
      <c r="E420" t="s">
        <v>3931</v>
      </c>
      <c r="F420">
        <v>21</v>
      </c>
    </row>
    <row r="421" spans="1:6" x14ac:dyDescent="0.25">
      <c r="A421" t="s">
        <v>149</v>
      </c>
      <c r="B421">
        <v>2014</v>
      </c>
      <c r="C421" t="s">
        <v>1</v>
      </c>
      <c r="D421" t="s">
        <v>107</v>
      </c>
      <c r="E421" t="s">
        <v>3932</v>
      </c>
      <c r="F421">
        <v>17</v>
      </c>
    </row>
    <row r="422" spans="1:6" x14ac:dyDescent="0.25">
      <c r="A422" t="s">
        <v>149</v>
      </c>
      <c r="B422">
        <v>2014</v>
      </c>
      <c r="C422" t="s">
        <v>1</v>
      </c>
      <c r="D422" t="s">
        <v>39</v>
      </c>
      <c r="E422" t="s">
        <v>3933</v>
      </c>
      <c r="F422">
        <v>5</v>
      </c>
    </row>
    <row r="423" spans="1:6" x14ac:dyDescent="0.25">
      <c r="A423" t="s">
        <v>149</v>
      </c>
      <c r="B423">
        <v>2014</v>
      </c>
      <c r="C423" t="s">
        <v>1</v>
      </c>
      <c r="D423" t="s">
        <v>103</v>
      </c>
      <c r="E423" t="s">
        <v>3934</v>
      </c>
      <c r="F423">
        <v>127</v>
      </c>
    </row>
    <row r="424" spans="1:6" x14ac:dyDescent="0.25">
      <c r="A424" t="s">
        <v>149</v>
      </c>
      <c r="B424">
        <v>2014</v>
      </c>
      <c r="C424" t="s">
        <v>3</v>
      </c>
      <c r="D424" t="s">
        <v>102</v>
      </c>
      <c r="E424" t="s">
        <v>3935</v>
      </c>
      <c r="F424">
        <v>1</v>
      </c>
    </row>
    <row r="425" spans="1:6" x14ac:dyDescent="0.25">
      <c r="A425" t="s">
        <v>149</v>
      </c>
      <c r="B425">
        <v>2014</v>
      </c>
      <c r="C425" t="s">
        <v>3</v>
      </c>
      <c r="D425" t="s">
        <v>103</v>
      </c>
      <c r="E425" t="s">
        <v>3936</v>
      </c>
      <c r="F425">
        <v>8</v>
      </c>
    </row>
    <row r="426" spans="1:6" x14ac:dyDescent="0.25">
      <c r="A426" t="s">
        <v>149</v>
      </c>
      <c r="B426">
        <v>2014</v>
      </c>
      <c r="C426" t="s">
        <v>0</v>
      </c>
      <c r="D426" t="s">
        <v>38</v>
      </c>
      <c r="E426" t="s">
        <v>3937</v>
      </c>
      <c r="F426">
        <v>4</v>
      </c>
    </row>
    <row r="427" spans="1:6" x14ac:dyDescent="0.25">
      <c r="A427" t="s">
        <v>149</v>
      </c>
      <c r="B427">
        <v>2014</v>
      </c>
      <c r="C427" t="s">
        <v>0</v>
      </c>
      <c r="D427" t="s">
        <v>40</v>
      </c>
      <c r="E427" t="s">
        <v>3938</v>
      </c>
      <c r="F427">
        <v>2</v>
      </c>
    </row>
    <row r="428" spans="1:6" x14ac:dyDescent="0.25">
      <c r="A428" t="s">
        <v>149</v>
      </c>
      <c r="B428">
        <v>2014</v>
      </c>
      <c r="C428" t="s">
        <v>0</v>
      </c>
      <c r="D428" t="s">
        <v>102</v>
      </c>
      <c r="E428" t="s">
        <v>3939</v>
      </c>
      <c r="F428">
        <v>10</v>
      </c>
    </row>
    <row r="429" spans="1:6" x14ac:dyDescent="0.25">
      <c r="A429" t="s">
        <v>149</v>
      </c>
      <c r="B429">
        <v>2014</v>
      </c>
      <c r="C429" t="s">
        <v>0</v>
      </c>
      <c r="D429" t="s">
        <v>107</v>
      </c>
      <c r="E429" t="s">
        <v>3940</v>
      </c>
      <c r="F429">
        <v>5</v>
      </c>
    </row>
    <row r="430" spans="1:6" x14ac:dyDescent="0.25">
      <c r="A430" t="s">
        <v>149</v>
      </c>
      <c r="B430">
        <v>2014</v>
      </c>
      <c r="C430" t="s">
        <v>0</v>
      </c>
      <c r="D430" t="s">
        <v>39</v>
      </c>
      <c r="E430" t="s">
        <v>3941</v>
      </c>
      <c r="F430">
        <v>5</v>
      </c>
    </row>
    <row r="431" spans="1:6" x14ac:dyDescent="0.25">
      <c r="A431" t="s">
        <v>149</v>
      </c>
      <c r="B431">
        <v>2014</v>
      </c>
      <c r="C431" t="s">
        <v>0</v>
      </c>
      <c r="D431" t="s">
        <v>103</v>
      </c>
      <c r="E431" t="s">
        <v>3942</v>
      </c>
      <c r="F431">
        <v>47</v>
      </c>
    </row>
    <row r="432" spans="1:6" x14ac:dyDescent="0.25">
      <c r="A432" t="s">
        <v>149</v>
      </c>
      <c r="B432">
        <v>2014</v>
      </c>
      <c r="C432" t="s">
        <v>4</v>
      </c>
      <c r="D432" t="s">
        <v>38</v>
      </c>
      <c r="E432" t="s">
        <v>3943</v>
      </c>
      <c r="F432">
        <v>74</v>
      </c>
    </row>
    <row r="433" spans="1:6" x14ac:dyDescent="0.25">
      <c r="A433" t="s">
        <v>149</v>
      </c>
      <c r="B433">
        <v>2014</v>
      </c>
      <c r="C433" t="s">
        <v>4</v>
      </c>
      <c r="D433" t="s">
        <v>40</v>
      </c>
      <c r="E433" t="s">
        <v>3944</v>
      </c>
      <c r="F433">
        <v>49</v>
      </c>
    </row>
    <row r="434" spans="1:6" x14ac:dyDescent="0.25">
      <c r="A434" t="s">
        <v>149</v>
      </c>
      <c r="B434">
        <v>2014</v>
      </c>
      <c r="C434" t="s">
        <v>4</v>
      </c>
      <c r="D434" t="s">
        <v>102</v>
      </c>
      <c r="E434" t="s">
        <v>3945</v>
      </c>
      <c r="F434">
        <v>237</v>
      </c>
    </row>
    <row r="435" spans="1:6" x14ac:dyDescent="0.25">
      <c r="A435" t="s">
        <v>149</v>
      </c>
      <c r="B435">
        <v>2014</v>
      </c>
      <c r="C435" t="s">
        <v>4</v>
      </c>
      <c r="D435" t="s">
        <v>107</v>
      </c>
      <c r="E435" t="s">
        <v>3946</v>
      </c>
      <c r="F435">
        <v>77</v>
      </c>
    </row>
    <row r="436" spans="1:6" x14ac:dyDescent="0.25">
      <c r="A436" t="s">
        <v>149</v>
      </c>
      <c r="B436">
        <v>2014</v>
      </c>
      <c r="C436" t="s">
        <v>4</v>
      </c>
      <c r="D436" t="s">
        <v>39</v>
      </c>
      <c r="E436" t="s">
        <v>3947</v>
      </c>
      <c r="F436">
        <v>114</v>
      </c>
    </row>
    <row r="437" spans="1:6" x14ac:dyDescent="0.25">
      <c r="A437" t="s">
        <v>149</v>
      </c>
      <c r="B437">
        <v>2014</v>
      </c>
      <c r="C437" t="s">
        <v>4</v>
      </c>
      <c r="D437" t="s">
        <v>103</v>
      </c>
      <c r="E437" t="s">
        <v>3948</v>
      </c>
      <c r="F437">
        <v>1215</v>
      </c>
    </row>
    <row r="438" spans="1:6" x14ac:dyDescent="0.25">
      <c r="A438" t="s">
        <v>149</v>
      </c>
      <c r="B438">
        <v>2014</v>
      </c>
      <c r="C438" t="s">
        <v>2</v>
      </c>
      <c r="D438" t="s">
        <v>38</v>
      </c>
      <c r="E438" t="s">
        <v>3949</v>
      </c>
      <c r="F438">
        <v>1</v>
      </c>
    </row>
    <row r="439" spans="1:6" x14ac:dyDescent="0.25">
      <c r="A439" t="s">
        <v>149</v>
      </c>
      <c r="B439">
        <v>2014</v>
      </c>
      <c r="C439" t="s">
        <v>2</v>
      </c>
      <c r="D439" t="s">
        <v>40</v>
      </c>
      <c r="E439" t="s">
        <v>3950</v>
      </c>
      <c r="F439">
        <v>1</v>
      </c>
    </row>
    <row r="440" spans="1:6" x14ac:dyDescent="0.25">
      <c r="A440" t="s">
        <v>149</v>
      </c>
      <c r="B440">
        <v>2014</v>
      </c>
      <c r="C440" t="s">
        <v>2</v>
      </c>
      <c r="D440" t="s">
        <v>102</v>
      </c>
      <c r="E440" t="s">
        <v>3951</v>
      </c>
      <c r="F440">
        <v>5</v>
      </c>
    </row>
    <row r="441" spans="1:6" x14ac:dyDescent="0.25">
      <c r="A441" t="s">
        <v>149</v>
      </c>
      <c r="B441">
        <v>2014</v>
      </c>
      <c r="C441" t="s">
        <v>2</v>
      </c>
      <c r="D441" t="s">
        <v>107</v>
      </c>
      <c r="E441" t="s">
        <v>3952</v>
      </c>
      <c r="F441">
        <v>1</v>
      </c>
    </row>
    <row r="442" spans="1:6" x14ac:dyDescent="0.25">
      <c r="A442" t="s">
        <v>149</v>
      </c>
      <c r="B442">
        <v>2014</v>
      </c>
      <c r="C442" t="s">
        <v>2</v>
      </c>
      <c r="D442" t="s">
        <v>39</v>
      </c>
      <c r="E442" t="s">
        <v>3953</v>
      </c>
      <c r="F442">
        <v>1</v>
      </c>
    </row>
    <row r="443" spans="1:6" x14ac:dyDescent="0.25">
      <c r="A443" t="s">
        <v>149</v>
      </c>
      <c r="B443">
        <v>2014</v>
      </c>
      <c r="C443" t="s">
        <v>2</v>
      </c>
      <c r="D443" t="s">
        <v>103</v>
      </c>
      <c r="E443" t="s">
        <v>3954</v>
      </c>
      <c r="F443">
        <v>16</v>
      </c>
    </row>
    <row r="444" spans="1:6" x14ac:dyDescent="0.25">
      <c r="A444" t="s">
        <v>149</v>
      </c>
      <c r="B444">
        <v>2014</v>
      </c>
      <c r="C444" t="s">
        <v>5</v>
      </c>
      <c r="D444" t="s">
        <v>40</v>
      </c>
      <c r="E444" t="s">
        <v>3955</v>
      </c>
      <c r="F444">
        <v>2</v>
      </c>
    </row>
    <row r="445" spans="1:6" x14ac:dyDescent="0.25">
      <c r="A445" t="s">
        <v>149</v>
      </c>
      <c r="B445">
        <v>2014</v>
      </c>
      <c r="C445" t="s">
        <v>5</v>
      </c>
      <c r="D445" t="s">
        <v>102</v>
      </c>
      <c r="E445" t="s">
        <v>3956</v>
      </c>
      <c r="F445">
        <v>10</v>
      </c>
    </row>
    <row r="446" spans="1:6" x14ac:dyDescent="0.25">
      <c r="A446" t="s">
        <v>149</v>
      </c>
      <c r="B446">
        <v>2014</v>
      </c>
      <c r="C446" t="s">
        <v>5</v>
      </c>
      <c r="D446" t="s">
        <v>107</v>
      </c>
      <c r="E446" t="s">
        <v>3957</v>
      </c>
      <c r="F446">
        <v>2</v>
      </c>
    </row>
    <row r="447" spans="1:6" x14ac:dyDescent="0.25">
      <c r="A447" t="s">
        <v>149</v>
      </c>
      <c r="B447">
        <v>2014</v>
      </c>
      <c r="C447" t="s">
        <v>5</v>
      </c>
      <c r="D447" t="s">
        <v>39</v>
      </c>
      <c r="E447" t="s">
        <v>3958</v>
      </c>
      <c r="F447">
        <v>3</v>
      </c>
    </row>
    <row r="448" spans="1:6" x14ac:dyDescent="0.25">
      <c r="A448" t="s">
        <v>149</v>
      </c>
      <c r="B448">
        <v>2014</v>
      </c>
      <c r="C448" t="s">
        <v>5</v>
      </c>
      <c r="D448" t="s">
        <v>103</v>
      </c>
      <c r="E448" t="s">
        <v>3959</v>
      </c>
      <c r="F448">
        <v>26</v>
      </c>
    </row>
    <row r="449" spans="1:6" x14ac:dyDescent="0.25">
      <c r="A449" t="s">
        <v>149</v>
      </c>
      <c r="B449">
        <v>2014</v>
      </c>
      <c r="C449" t="s">
        <v>6</v>
      </c>
      <c r="D449" t="s">
        <v>103</v>
      </c>
      <c r="E449" t="s">
        <v>3960</v>
      </c>
      <c r="F449">
        <v>2</v>
      </c>
    </row>
    <row r="450" spans="1:6" x14ac:dyDescent="0.25">
      <c r="A450" t="s">
        <v>149</v>
      </c>
      <c r="B450">
        <v>2015</v>
      </c>
      <c r="C450" t="s">
        <v>1</v>
      </c>
      <c r="D450" t="s">
        <v>38</v>
      </c>
      <c r="E450" t="s">
        <v>3961</v>
      </c>
      <c r="F450">
        <v>7</v>
      </c>
    </row>
    <row r="451" spans="1:6" x14ac:dyDescent="0.25">
      <c r="A451" t="s">
        <v>149</v>
      </c>
      <c r="B451">
        <v>2015</v>
      </c>
      <c r="C451" t="s">
        <v>1</v>
      </c>
      <c r="D451" t="s">
        <v>40</v>
      </c>
      <c r="E451" t="s">
        <v>3962</v>
      </c>
      <c r="F451">
        <v>5</v>
      </c>
    </row>
    <row r="452" spans="1:6" x14ac:dyDescent="0.25">
      <c r="A452" t="s">
        <v>149</v>
      </c>
      <c r="B452">
        <v>2015</v>
      </c>
      <c r="C452" t="s">
        <v>1</v>
      </c>
      <c r="D452" t="s">
        <v>102</v>
      </c>
      <c r="E452" t="s">
        <v>3963</v>
      </c>
      <c r="F452">
        <v>23</v>
      </c>
    </row>
    <row r="453" spans="1:6" x14ac:dyDescent="0.25">
      <c r="A453" t="s">
        <v>149</v>
      </c>
      <c r="B453">
        <v>2015</v>
      </c>
      <c r="C453" t="s">
        <v>1</v>
      </c>
      <c r="D453" t="s">
        <v>107</v>
      </c>
      <c r="E453" t="s">
        <v>3964</v>
      </c>
      <c r="F453">
        <v>10</v>
      </c>
    </row>
    <row r="454" spans="1:6" x14ac:dyDescent="0.25">
      <c r="A454" t="s">
        <v>149</v>
      </c>
      <c r="B454">
        <v>2015</v>
      </c>
      <c r="C454" t="s">
        <v>1</v>
      </c>
      <c r="D454" t="s">
        <v>39</v>
      </c>
      <c r="E454" t="s">
        <v>3965</v>
      </c>
      <c r="F454">
        <v>10</v>
      </c>
    </row>
    <row r="455" spans="1:6" x14ac:dyDescent="0.25">
      <c r="A455" t="s">
        <v>149</v>
      </c>
      <c r="B455">
        <v>2015</v>
      </c>
      <c r="C455" t="s">
        <v>1</v>
      </c>
      <c r="D455" t="s">
        <v>103</v>
      </c>
      <c r="E455" t="s">
        <v>3966</v>
      </c>
      <c r="F455">
        <v>122</v>
      </c>
    </row>
    <row r="456" spans="1:6" x14ac:dyDescent="0.25">
      <c r="A456" t="s">
        <v>149</v>
      </c>
      <c r="B456">
        <v>2015</v>
      </c>
      <c r="C456" t="s">
        <v>3</v>
      </c>
      <c r="D456" t="s">
        <v>103</v>
      </c>
      <c r="E456" t="s">
        <v>3967</v>
      </c>
      <c r="F456">
        <v>11</v>
      </c>
    </row>
    <row r="457" spans="1:6" x14ac:dyDescent="0.25">
      <c r="A457" t="s">
        <v>149</v>
      </c>
      <c r="B457">
        <v>2015</v>
      </c>
      <c r="C457" t="s">
        <v>0</v>
      </c>
      <c r="D457" t="s">
        <v>40</v>
      </c>
      <c r="E457" t="s">
        <v>3968</v>
      </c>
      <c r="F457">
        <v>1</v>
      </c>
    </row>
    <row r="458" spans="1:6" x14ac:dyDescent="0.25">
      <c r="A458" t="s">
        <v>149</v>
      </c>
      <c r="B458">
        <v>2015</v>
      </c>
      <c r="C458" t="s">
        <v>0</v>
      </c>
      <c r="D458" t="s">
        <v>102</v>
      </c>
      <c r="E458" t="s">
        <v>3969</v>
      </c>
      <c r="F458">
        <v>5</v>
      </c>
    </row>
    <row r="459" spans="1:6" x14ac:dyDescent="0.25">
      <c r="A459" t="s">
        <v>149</v>
      </c>
      <c r="B459">
        <v>2015</v>
      </c>
      <c r="C459" t="s">
        <v>0</v>
      </c>
      <c r="D459" t="s">
        <v>107</v>
      </c>
      <c r="E459" t="s">
        <v>3970</v>
      </c>
      <c r="F459">
        <v>2</v>
      </c>
    </row>
    <row r="460" spans="1:6" x14ac:dyDescent="0.25">
      <c r="A460" t="s">
        <v>149</v>
      </c>
      <c r="B460">
        <v>2015</v>
      </c>
      <c r="C460" t="s">
        <v>0</v>
      </c>
      <c r="D460" t="s">
        <v>39</v>
      </c>
      <c r="E460" t="s">
        <v>3971</v>
      </c>
      <c r="F460">
        <v>8</v>
      </c>
    </row>
    <row r="461" spans="1:6" x14ac:dyDescent="0.25">
      <c r="A461" t="s">
        <v>149</v>
      </c>
      <c r="B461">
        <v>2015</v>
      </c>
      <c r="C461" t="s">
        <v>0</v>
      </c>
      <c r="D461" t="s">
        <v>103</v>
      </c>
      <c r="E461" t="s">
        <v>3972</v>
      </c>
      <c r="F461">
        <v>54</v>
      </c>
    </row>
    <row r="462" spans="1:6" x14ac:dyDescent="0.25">
      <c r="A462" t="s">
        <v>149</v>
      </c>
      <c r="B462">
        <v>2015</v>
      </c>
      <c r="C462" t="s">
        <v>4</v>
      </c>
      <c r="D462" t="s">
        <v>38</v>
      </c>
      <c r="E462" t="s">
        <v>3973</v>
      </c>
      <c r="F462">
        <v>64</v>
      </c>
    </row>
    <row r="463" spans="1:6" x14ac:dyDescent="0.25">
      <c r="A463" t="s">
        <v>149</v>
      </c>
      <c r="B463">
        <v>2015</v>
      </c>
      <c r="C463" t="s">
        <v>4</v>
      </c>
      <c r="D463" t="s">
        <v>40</v>
      </c>
      <c r="E463" t="s">
        <v>3974</v>
      </c>
      <c r="F463">
        <v>27</v>
      </c>
    </row>
    <row r="464" spans="1:6" x14ac:dyDescent="0.25">
      <c r="A464" t="s">
        <v>149</v>
      </c>
      <c r="B464">
        <v>2015</v>
      </c>
      <c r="C464" t="s">
        <v>4</v>
      </c>
      <c r="D464" t="s">
        <v>102</v>
      </c>
      <c r="E464" t="s">
        <v>3975</v>
      </c>
      <c r="F464">
        <v>185</v>
      </c>
    </row>
    <row r="465" spans="1:6" x14ac:dyDescent="0.25">
      <c r="A465" t="s">
        <v>149</v>
      </c>
      <c r="B465">
        <v>2015</v>
      </c>
      <c r="C465" t="s">
        <v>4</v>
      </c>
      <c r="D465" t="s">
        <v>107</v>
      </c>
      <c r="E465" t="s">
        <v>3976</v>
      </c>
      <c r="F465">
        <v>82</v>
      </c>
    </row>
    <row r="466" spans="1:6" x14ac:dyDescent="0.25">
      <c r="A466" t="s">
        <v>149</v>
      </c>
      <c r="B466">
        <v>2015</v>
      </c>
      <c r="C466" t="s">
        <v>4</v>
      </c>
      <c r="D466" t="s">
        <v>39</v>
      </c>
      <c r="E466" t="s">
        <v>3977</v>
      </c>
      <c r="F466">
        <v>122</v>
      </c>
    </row>
    <row r="467" spans="1:6" x14ac:dyDescent="0.25">
      <c r="A467" t="s">
        <v>149</v>
      </c>
      <c r="B467">
        <v>2015</v>
      </c>
      <c r="C467" t="s">
        <v>4</v>
      </c>
      <c r="D467" t="s">
        <v>103</v>
      </c>
      <c r="E467" t="s">
        <v>3978</v>
      </c>
      <c r="F467">
        <v>1263</v>
      </c>
    </row>
    <row r="468" spans="1:6" x14ac:dyDescent="0.25">
      <c r="A468" t="s">
        <v>149</v>
      </c>
      <c r="B468">
        <v>2015</v>
      </c>
      <c r="C468" t="s">
        <v>2</v>
      </c>
      <c r="D468" t="s">
        <v>40</v>
      </c>
      <c r="E468" t="s">
        <v>3979</v>
      </c>
      <c r="F468">
        <v>1</v>
      </c>
    </row>
    <row r="469" spans="1:6" x14ac:dyDescent="0.25">
      <c r="A469" t="s">
        <v>149</v>
      </c>
      <c r="B469">
        <v>2015</v>
      </c>
      <c r="C469" t="s">
        <v>2</v>
      </c>
      <c r="D469" t="s">
        <v>102</v>
      </c>
      <c r="E469" t="s">
        <v>3980</v>
      </c>
      <c r="F469">
        <v>3</v>
      </c>
    </row>
    <row r="470" spans="1:6" x14ac:dyDescent="0.25">
      <c r="A470" t="s">
        <v>149</v>
      </c>
      <c r="B470">
        <v>2015</v>
      </c>
      <c r="C470" t="s">
        <v>2</v>
      </c>
      <c r="D470" t="s">
        <v>107</v>
      </c>
      <c r="E470" t="s">
        <v>3981</v>
      </c>
      <c r="F470">
        <v>2</v>
      </c>
    </row>
    <row r="471" spans="1:6" x14ac:dyDescent="0.25">
      <c r="A471" t="s">
        <v>149</v>
      </c>
      <c r="B471">
        <v>2015</v>
      </c>
      <c r="C471" t="s">
        <v>2</v>
      </c>
      <c r="D471" t="s">
        <v>39</v>
      </c>
      <c r="E471" t="s">
        <v>3982</v>
      </c>
      <c r="F471">
        <v>1</v>
      </c>
    </row>
    <row r="472" spans="1:6" x14ac:dyDescent="0.25">
      <c r="A472" t="s">
        <v>149</v>
      </c>
      <c r="B472">
        <v>2015</v>
      </c>
      <c r="C472" t="s">
        <v>2</v>
      </c>
      <c r="D472" t="s">
        <v>103</v>
      </c>
      <c r="E472" t="s">
        <v>3983</v>
      </c>
      <c r="F472">
        <v>17</v>
      </c>
    </row>
    <row r="473" spans="1:6" x14ac:dyDescent="0.25">
      <c r="A473" t="s">
        <v>149</v>
      </c>
      <c r="B473">
        <v>2015</v>
      </c>
      <c r="C473" t="s">
        <v>5</v>
      </c>
      <c r="D473" t="s">
        <v>40</v>
      </c>
      <c r="E473" t="s">
        <v>3984</v>
      </c>
      <c r="F473">
        <v>2</v>
      </c>
    </row>
    <row r="474" spans="1:6" x14ac:dyDescent="0.25">
      <c r="A474" t="s">
        <v>149</v>
      </c>
      <c r="B474">
        <v>2015</v>
      </c>
      <c r="C474" t="s">
        <v>5</v>
      </c>
      <c r="D474" t="s">
        <v>102</v>
      </c>
      <c r="E474" t="s">
        <v>3985</v>
      </c>
      <c r="F474">
        <v>4</v>
      </c>
    </row>
    <row r="475" spans="1:6" x14ac:dyDescent="0.25">
      <c r="A475" t="s">
        <v>149</v>
      </c>
      <c r="B475">
        <v>2015</v>
      </c>
      <c r="C475" t="s">
        <v>5</v>
      </c>
      <c r="D475" t="s">
        <v>39</v>
      </c>
      <c r="E475" t="s">
        <v>3986</v>
      </c>
      <c r="F475">
        <v>1</v>
      </c>
    </row>
    <row r="476" spans="1:6" x14ac:dyDescent="0.25">
      <c r="A476" t="s">
        <v>149</v>
      </c>
      <c r="B476">
        <v>2015</v>
      </c>
      <c r="C476" t="s">
        <v>5</v>
      </c>
      <c r="D476" t="s">
        <v>103</v>
      </c>
      <c r="E476" t="s">
        <v>3987</v>
      </c>
      <c r="F476">
        <v>33</v>
      </c>
    </row>
    <row r="477" spans="1:6" x14ac:dyDescent="0.25">
      <c r="A477" t="s">
        <v>149</v>
      </c>
      <c r="B477">
        <v>2015</v>
      </c>
      <c r="C477" t="s">
        <v>6</v>
      </c>
      <c r="D477" t="s">
        <v>107</v>
      </c>
      <c r="E477" t="s">
        <v>3988</v>
      </c>
      <c r="F477">
        <v>1</v>
      </c>
    </row>
    <row r="478" spans="1:6" x14ac:dyDescent="0.25">
      <c r="A478" t="s">
        <v>149</v>
      </c>
      <c r="B478">
        <v>2015</v>
      </c>
      <c r="C478" t="s">
        <v>6</v>
      </c>
      <c r="D478" t="s">
        <v>103</v>
      </c>
      <c r="E478" t="s">
        <v>3989</v>
      </c>
      <c r="F478">
        <v>2</v>
      </c>
    </row>
    <row r="479" spans="1:6" x14ac:dyDescent="0.25">
      <c r="A479" t="s">
        <v>49</v>
      </c>
      <c r="B479">
        <v>2010</v>
      </c>
      <c r="C479" t="s">
        <v>1</v>
      </c>
      <c r="D479" t="s">
        <v>38</v>
      </c>
      <c r="E479" t="s">
        <v>3990</v>
      </c>
      <c r="F479">
        <v>2</v>
      </c>
    </row>
    <row r="480" spans="1:6" x14ac:dyDescent="0.25">
      <c r="A480" t="s">
        <v>49</v>
      </c>
      <c r="B480">
        <v>2010</v>
      </c>
      <c r="C480" t="s">
        <v>1</v>
      </c>
      <c r="D480" t="s">
        <v>40</v>
      </c>
      <c r="E480" t="s">
        <v>3991</v>
      </c>
      <c r="F480">
        <v>1</v>
      </c>
    </row>
    <row r="481" spans="1:6" x14ac:dyDescent="0.25">
      <c r="A481" t="s">
        <v>49</v>
      </c>
      <c r="B481">
        <v>2010</v>
      </c>
      <c r="C481" t="s">
        <v>1</v>
      </c>
      <c r="D481" t="s">
        <v>102</v>
      </c>
      <c r="E481" t="s">
        <v>3992</v>
      </c>
      <c r="F481">
        <v>2</v>
      </c>
    </row>
    <row r="482" spans="1:6" x14ac:dyDescent="0.25">
      <c r="A482" t="s">
        <v>49</v>
      </c>
      <c r="B482">
        <v>2010</v>
      </c>
      <c r="C482" t="s">
        <v>1</v>
      </c>
      <c r="D482" t="s">
        <v>107</v>
      </c>
      <c r="E482" t="s">
        <v>3993</v>
      </c>
      <c r="F482">
        <v>7</v>
      </c>
    </row>
    <row r="483" spans="1:6" x14ac:dyDescent="0.25">
      <c r="A483" t="s">
        <v>49</v>
      </c>
      <c r="B483">
        <v>2010</v>
      </c>
      <c r="C483" t="s">
        <v>1</v>
      </c>
      <c r="D483" t="s">
        <v>39</v>
      </c>
      <c r="E483" t="s">
        <v>3994</v>
      </c>
      <c r="F483">
        <v>13</v>
      </c>
    </row>
    <row r="484" spans="1:6" x14ac:dyDescent="0.25">
      <c r="A484" t="s">
        <v>49</v>
      </c>
      <c r="B484">
        <v>2010</v>
      </c>
      <c r="C484" t="s">
        <v>1</v>
      </c>
      <c r="D484" t="s">
        <v>103</v>
      </c>
      <c r="E484" t="s">
        <v>3995</v>
      </c>
      <c r="F484">
        <v>70</v>
      </c>
    </row>
    <row r="485" spans="1:6" x14ac:dyDescent="0.25">
      <c r="A485" t="s">
        <v>49</v>
      </c>
      <c r="B485">
        <v>2010</v>
      </c>
      <c r="C485" t="s">
        <v>3</v>
      </c>
      <c r="D485" t="s">
        <v>103</v>
      </c>
      <c r="E485" t="s">
        <v>3996</v>
      </c>
      <c r="F485">
        <v>1</v>
      </c>
    </row>
    <row r="486" spans="1:6" x14ac:dyDescent="0.25">
      <c r="A486" t="s">
        <v>49</v>
      </c>
      <c r="B486">
        <v>2010</v>
      </c>
      <c r="C486" t="s">
        <v>0</v>
      </c>
      <c r="D486" t="s">
        <v>107</v>
      </c>
      <c r="E486" t="s">
        <v>3997</v>
      </c>
      <c r="F486">
        <v>4</v>
      </c>
    </row>
    <row r="487" spans="1:6" x14ac:dyDescent="0.25">
      <c r="A487" t="s">
        <v>49</v>
      </c>
      <c r="B487">
        <v>2010</v>
      </c>
      <c r="C487" t="s">
        <v>0</v>
      </c>
      <c r="D487" t="s">
        <v>39</v>
      </c>
      <c r="E487" t="s">
        <v>3998</v>
      </c>
      <c r="F487">
        <v>4</v>
      </c>
    </row>
    <row r="488" spans="1:6" x14ac:dyDescent="0.25">
      <c r="A488" t="s">
        <v>49</v>
      </c>
      <c r="B488">
        <v>2010</v>
      </c>
      <c r="C488" t="s">
        <v>0</v>
      </c>
      <c r="D488" t="s">
        <v>103</v>
      </c>
      <c r="E488" t="s">
        <v>3999</v>
      </c>
      <c r="F488">
        <v>21</v>
      </c>
    </row>
    <row r="489" spans="1:6" x14ac:dyDescent="0.25">
      <c r="A489" t="s">
        <v>49</v>
      </c>
      <c r="B489">
        <v>2010</v>
      </c>
      <c r="C489" t="s">
        <v>4</v>
      </c>
      <c r="D489" t="s">
        <v>38</v>
      </c>
      <c r="E489" t="s">
        <v>4000</v>
      </c>
      <c r="F489">
        <v>41</v>
      </c>
    </row>
    <row r="490" spans="1:6" x14ac:dyDescent="0.25">
      <c r="A490" t="s">
        <v>49</v>
      </c>
      <c r="B490">
        <v>2010</v>
      </c>
      <c r="C490" t="s">
        <v>4</v>
      </c>
      <c r="D490" t="s">
        <v>40</v>
      </c>
      <c r="E490" t="s">
        <v>4001</v>
      </c>
      <c r="F490">
        <v>10</v>
      </c>
    </row>
    <row r="491" spans="1:6" x14ac:dyDescent="0.25">
      <c r="A491" t="s">
        <v>49</v>
      </c>
      <c r="B491">
        <v>2010</v>
      </c>
      <c r="C491" t="s">
        <v>4</v>
      </c>
      <c r="D491" t="s">
        <v>102</v>
      </c>
      <c r="E491" t="s">
        <v>4002</v>
      </c>
      <c r="F491">
        <v>59</v>
      </c>
    </row>
    <row r="492" spans="1:6" x14ac:dyDescent="0.25">
      <c r="A492" t="s">
        <v>49</v>
      </c>
      <c r="B492">
        <v>2010</v>
      </c>
      <c r="C492" t="s">
        <v>4</v>
      </c>
      <c r="D492" t="s">
        <v>107</v>
      </c>
      <c r="E492" t="s">
        <v>4003</v>
      </c>
      <c r="F492">
        <v>139</v>
      </c>
    </row>
    <row r="493" spans="1:6" x14ac:dyDescent="0.25">
      <c r="A493" t="s">
        <v>49</v>
      </c>
      <c r="B493">
        <v>2010</v>
      </c>
      <c r="C493" t="s">
        <v>4</v>
      </c>
      <c r="D493" t="s">
        <v>39</v>
      </c>
      <c r="E493" t="s">
        <v>4004</v>
      </c>
      <c r="F493">
        <v>111</v>
      </c>
    </row>
    <row r="494" spans="1:6" x14ac:dyDescent="0.25">
      <c r="A494" t="s">
        <v>49</v>
      </c>
      <c r="B494">
        <v>2010</v>
      </c>
      <c r="C494" t="s">
        <v>4</v>
      </c>
      <c r="D494" t="s">
        <v>103</v>
      </c>
      <c r="E494" t="s">
        <v>4005</v>
      </c>
      <c r="F494">
        <v>1062</v>
      </c>
    </row>
    <row r="495" spans="1:6" x14ac:dyDescent="0.25">
      <c r="A495" t="s">
        <v>49</v>
      </c>
      <c r="B495">
        <v>2010</v>
      </c>
      <c r="C495" t="s">
        <v>2</v>
      </c>
      <c r="D495" t="s">
        <v>38</v>
      </c>
      <c r="E495" t="s">
        <v>4006</v>
      </c>
      <c r="F495">
        <v>1</v>
      </c>
    </row>
    <row r="496" spans="1:6" x14ac:dyDescent="0.25">
      <c r="A496" t="s">
        <v>49</v>
      </c>
      <c r="B496">
        <v>2010</v>
      </c>
      <c r="C496" t="s">
        <v>2</v>
      </c>
      <c r="D496" t="s">
        <v>102</v>
      </c>
      <c r="E496" t="s">
        <v>4007</v>
      </c>
      <c r="F496">
        <v>2</v>
      </c>
    </row>
    <row r="497" spans="1:6" x14ac:dyDescent="0.25">
      <c r="A497" t="s">
        <v>49</v>
      </c>
      <c r="B497">
        <v>2010</v>
      </c>
      <c r="C497" t="s">
        <v>2</v>
      </c>
      <c r="D497" t="s">
        <v>107</v>
      </c>
      <c r="E497" t="s">
        <v>4008</v>
      </c>
      <c r="F497">
        <v>1</v>
      </c>
    </row>
    <row r="498" spans="1:6" x14ac:dyDescent="0.25">
      <c r="A498" t="s">
        <v>49</v>
      </c>
      <c r="B498">
        <v>2010</v>
      </c>
      <c r="C498" t="s">
        <v>2</v>
      </c>
      <c r="D498" t="s">
        <v>39</v>
      </c>
      <c r="E498" t="s">
        <v>4009</v>
      </c>
      <c r="F498">
        <v>1</v>
      </c>
    </row>
    <row r="499" spans="1:6" x14ac:dyDescent="0.25">
      <c r="A499" t="s">
        <v>49</v>
      </c>
      <c r="B499">
        <v>2010</v>
      </c>
      <c r="C499" t="s">
        <v>2</v>
      </c>
      <c r="D499" t="s">
        <v>103</v>
      </c>
      <c r="E499" t="s">
        <v>4010</v>
      </c>
      <c r="F499">
        <v>8</v>
      </c>
    </row>
    <row r="500" spans="1:6" x14ac:dyDescent="0.25">
      <c r="A500" t="s">
        <v>49</v>
      </c>
      <c r="B500">
        <v>2011</v>
      </c>
      <c r="C500" t="s">
        <v>1</v>
      </c>
      <c r="D500" t="s">
        <v>38</v>
      </c>
      <c r="E500" t="s">
        <v>4011</v>
      </c>
      <c r="F500">
        <v>2</v>
      </c>
    </row>
    <row r="501" spans="1:6" x14ac:dyDescent="0.25">
      <c r="A501" t="s">
        <v>49</v>
      </c>
      <c r="B501">
        <v>2011</v>
      </c>
      <c r="C501" t="s">
        <v>1</v>
      </c>
      <c r="D501" t="s">
        <v>40</v>
      </c>
      <c r="E501" t="s">
        <v>4012</v>
      </c>
      <c r="F501">
        <v>2</v>
      </c>
    </row>
    <row r="502" spans="1:6" x14ac:dyDescent="0.25">
      <c r="A502" t="s">
        <v>49</v>
      </c>
      <c r="B502">
        <v>2011</v>
      </c>
      <c r="C502" t="s">
        <v>1</v>
      </c>
      <c r="D502" t="s">
        <v>102</v>
      </c>
      <c r="E502" t="s">
        <v>4013</v>
      </c>
      <c r="F502">
        <v>4</v>
      </c>
    </row>
    <row r="503" spans="1:6" x14ac:dyDescent="0.25">
      <c r="A503" t="s">
        <v>49</v>
      </c>
      <c r="B503">
        <v>2011</v>
      </c>
      <c r="C503" t="s">
        <v>1</v>
      </c>
      <c r="D503" t="s">
        <v>107</v>
      </c>
      <c r="E503" t="s">
        <v>4014</v>
      </c>
      <c r="F503">
        <v>5</v>
      </c>
    </row>
    <row r="504" spans="1:6" x14ac:dyDescent="0.25">
      <c r="A504" t="s">
        <v>49</v>
      </c>
      <c r="B504">
        <v>2011</v>
      </c>
      <c r="C504" t="s">
        <v>1</v>
      </c>
      <c r="D504" t="s">
        <v>39</v>
      </c>
      <c r="E504" t="s">
        <v>4015</v>
      </c>
      <c r="F504">
        <v>8</v>
      </c>
    </row>
    <row r="505" spans="1:6" x14ac:dyDescent="0.25">
      <c r="A505" t="s">
        <v>49</v>
      </c>
      <c r="B505">
        <v>2011</v>
      </c>
      <c r="C505" t="s">
        <v>1</v>
      </c>
      <c r="D505" t="s">
        <v>103</v>
      </c>
      <c r="E505" t="s">
        <v>4016</v>
      </c>
      <c r="F505">
        <v>75</v>
      </c>
    </row>
    <row r="506" spans="1:6" x14ac:dyDescent="0.25">
      <c r="A506" t="s">
        <v>49</v>
      </c>
      <c r="B506">
        <v>2011</v>
      </c>
      <c r="C506" t="s">
        <v>3</v>
      </c>
      <c r="D506" t="s">
        <v>39</v>
      </c>
      <c r="E506" t="s">
        <v>4017</v>
      </c>
      <c r="F506">
        <v>1</v>
      </c>
    </row>
    <row r="507" spans="1:6" x14ac:dyDescent="0.25">
      <c r="A507" t="s">
        <v>49</v>
      </c>
      <c r="B507">
        <v>2011</v>
      </c>
      <c r="C507" t="s">
        <v>3</v>
      </c>
      <c r="D507" t="s">
        <v>103</v>
      </c>
      <c r="E507" t="s">
        <v>4018</v>
      </c>
      <c r="F507">
        <v>2</v>
      </c>
    </row>
    <row r="508" spans="1:6" x14ac:dyDescent="0.25">
      <c r="A508" t="s">
        <v>49</v>
      </c>
      <c r="B508">
        <v>2011</v>
      </c>
      <c r="C508" t="s">
        <v>0</v>
      </c>
      <c r="D508" t="s">
        <v>102</v>
      </c>
      <c r="E508" t="s">
        <v>4019</v>
      </c>
      <c r="F508">
        <v>1</v>
      </c>
    </row>
    <row r="509" spans="1:6" x14ac:dyDescent="0.25">
      <c r="A509" t="s">
        <v>49</v>
      </c>
      <c r="B509">
        <v>2011</v>
      </c>
      <c r="C509" t="s">
        <v>0</v>
      </c>
      <c r="D509" t="s">
        <v>107</v>
      </c>
      <c r="E509" t="s">
        <v>4020</v>
      </c>
      <c r="F509">
        <v>2</v>
      </c>
    </row>
    <row r="510" spans="1:6" x14ac:dyDescent="0.25">
      <c r="A510" t="s">
        <v>49</v>
      </c>
      <c r="B510">
        <v>2011</v>
      </c>
      <c r="C510" t="s">
        <v>0</v>
      </c>
      <c r="D510" t="s">
        <v>39</v>
      </c>
      <c r="E510" t="s">
        <v>4021</v>
      </c>
      <c r="F510">
        <v>1</v>
      </c>
    </row>
    <row r="511" spans="1:6" x14ac:dyDescent="0.25">
      <c r="A511" t="s">
        <v>49</v>
      </c>
      <c r="B511">
        <v>2011</v>
      </c>
      <c r="C511" t="s">
        <v>0</v>
      </c>
      <c r="D511" t="s">
        <v>103</v>
      </c>
      <c r="E511" t="s">
        <v>4022</v>
      </c>
      <c r="F511">
        <v>24</v>
      </c>
    </row>
    <row r="512" spans="1:6" x14ac:dyDescent="0.25">
      <c r="A512" t="s">
        <v>49</v>
      </c>
      <c r="B512">
        <v>2011</v>
      </c>
      <c r="C512" t="s">
        <v>4</v>
      </c>
      <c r="D512" t="s">
        <v>38</v>
      </c>
      <c r="E512" t="s">
        <v>4023</v>
      </c>
      <c r="F512">
        <v>20</v>
      </c>
    </row>
    <row r="513" spans="1:6" x14ac:dyDescent="0.25">
      <c r="A513" t="s">
        <v>49</v>
      </c>
      <c r="B513">
        <v>2011</v>
      </c>
      <c r="C513" t="s">
        <v>4</v>
      </c>
      <c r="D513" t="s">
        <v>40</v>
      </c>
      <c r="E513" t="s">
        <v>4024</v>
      </c>
      <c r="F513">
        <v>5</v>
      </c>
    </row>
    <row r="514" spans="1:6" x14ac:dyDescent="0.25">
      <c r="A514" t="s">
        <v>49</v>
      </c>
      <c r="B514">
        <v>2011</v>
      </c>
      <c r="C514" t="s">
        <v>4</v>
      </c>
      <c r="D514" t="s">
        <v>102</v>
      </c>
      <c r="E514" t="s">
        <v>4025</v>
      </c>
      <c r="F514">
        <v>81</v>
      </c>
    </row>
    <row r="515" spans="1:6" x14ac:dyDescent="0.25">
      <c r="A515" t="s">
        <v>49</v>
      </c>
      <c r="B515">
        <v>2011</v>
      </c>
      <c r="C515" t="s">
        <v>4</v>
      </c>
      <c r="D515" t="s">
        <v>107</v>
      </c>
      <c r="E515" t="s">
        <v>4026</v>
      </c>
      <c r="F515">
        <v>98</v>
      </c>
    </row>
    <row r="516" spans="1:6" x14ac:dyDescent="0.25">
      <c r="A516" t="s">
        <v>49</v>
      </c>
      <c r="B516">
        <v>2011</v>
      </c>
      <c r="C516" t="s">
        <v>4</v>
      </c>
      <c r="D516" t="s">
        <v>39</v>
      </c>
      <c r="E516" t="s">
        <v>4027</v>
      </c>
      <c r="F516">
        <v>131</v>
      </c>
    </row>
    <row r="517" spans="1:6" x14ac:dyDescent="0.25">
      <c r="A517" t="s">
        <v>49</v>
      </c>
      <c r="B517">
        <v>2011</v>
      </c>
      <c r="C517" t="s">
        <v>4</v>
      </c>
      <c r="D517" t="s">
        <v>103</v>
      </c>
      <c r="E517" t="s">
        <v>4028</v>
      </c>
      <c r="F517">
        <v>1125</v>
      </c>
    </row>
    <row r="518" spans="1:6" x14ac:dyDescent="0.25">
      <c r="A518" t="s">
        <v>49</v>
      </c>
      <c r="B518">
        <v>2011</v>
      </c>
      <c r="C518" t="s">
        <v>2</v>
      </c>
      <c r="D518" t="s">
        <v>102</v>
      </c>
      <c r="E518" t="s">
        <v>4029</v>
      </c>
      <c r="F518">
        <v>1</v>
      </c>
    </row>
    <row r="519" spans="1:6" x14ac:dyDescent="0.25">
      <c r="A519" t="s">
        <v>49</v>
      </c>
      <c r="B519">
        <v>2011</v>
      </c>
      <c r="C519" t="s">
        <v>2</v>
      </c>
      <c r="D519" t="s">
        <v>107</v>
      </c>
      <c r="E519" t="s">
        <v>4030</v>
      </c>
      <c r="F519">
        <v>1</v>
      </c>
    </row>
    <row r="520" spans="1:6" x14ac:dyDescent="0.25">
      <c r="A520" t="s">
        <v>49</v>
      </c>
      <c r="B520">
        <v>2011</v>
      </c>
      <c r="C520" t="s">
        <v>2</v>
      </c>
      <c r="D520" t="s">
        <v>39</v>
      </c>
      <c r="E520" t="s">
        <v>4031</v>
      </c>
      <c r="F520">
        <v>2</v>
      </c>
    </row>
    <row r="521" spans="1:6" x14ac:dyDescent="0.25">
      <c r="A521" t="s">
        <v>49</v>
      </c>
      <c r="B521">
        <v>2011</v>
      </c>
      <c r="C521" t="s">
        <v>2</v>
      </c>
      <c r="D521" t="s">
        <v>103</v>
      </c>
      <c r="E521" t="s">
        <v>4032</v>
      </c>
      <c r="F521">
        <v>15</v>
      </c>
    </row>
    <row r="522" spans="1:6" x14ac:dyDescent="0.25">
      <c r="A522" t="s">
        <v>49</v>
      </c>
      <c r="B522">
        <v>2011</v>
      </c>
      <c r="C522" t="s">
        <v>6</v>
      </c>
      <c r="D522" t="s">
        <v>107</v>
      </c>
      <c r="E522" t="s">
        <v>4033</v>
      </c>
      <c r="F522">
        <v>1</v>
      </c>
    </row>
    <row r="523" spans="1:6" x14ac:dyDescent="0.25">
      <c r="A523" t="s">
        <v>49</v>
      </c>
      <c r="B523">
        <v>2012</v>
      </c>
      <c r="C523" t="s">
        <v>1</v>
      </c>
      <c r="D523" t="s">
        <v>38</v>
      </c>
      <c r="E523" t="s">
        <v>4034</v>
      </c>
      <c r="F523">
        <v>2</v>
      </c>
    </row>
    <row r="524" spans="1:6" x14ac:dyDescent="0.25">
      <c r="A524" t="s">
        <v>49</v>
      </c>
      <c r="B524">
        <v>2012</v>
      </c>
      <c r="C524" t="s">
        <v>1</v>
      </c>
      <c r="D524" t="s">
        <v>102</v>
      </c>
      <c r="E524" t="s">
        <v>4035</v>
      </c>
      <c r="F524">
        <v>7</v>
      </c>
    </row>
    <row r="525" spans="1:6" x14ac:dyDescent="0.25">
      <c r="A525" t="s">
        <v>49</v>
      </c>
      <c r="B525">
        <v>2012</v>
      </c>
      <c r="C525" t="s">
        <v>1</v>
      </c>
      <c r="D525" t="s">
        <v>107</v>
      </c>
      <c r="E525" t="s">
        <v>4036</v>
      </c>
      <c r="F525">
        <v>5</v>
      </c>
    </row>
    <row r="526" spans="1:6" x14ac:dyDescent="0.25">
      <c r="A526" t="s">
        <v>49</v>
      </c>
      <c r="B526">
        <v>2012</v>
      </c>
      <c r="C526" t="s">
        <v>1</v>
      </c>
      <c r="D526" t="s">
        <v>39</v>
      </c>
      <c r="E526" t="s">
        <v>4037</v>
      </c>
      <c r="F526">
        <v>11</v>
      </c>
    </row>
    <row r="527" spans="1:6" x14ac:dyDescent="0.25">
      <c r="A527" t="s">
        <v>49</v>
      </c>
      <c r="B527">
        <v>2012</v>
      </c>
      <c r="C527" t="s">
        <v>1</v>
      </c>
      <c r="D527" t="s">
        <v>103</v>
      </c>
      <c r="E527" t="s">
        <v>4038</v>
      </c>
      <c r="F527">
        <v>93</v>
      </c>
    </row>
    <row r="528" spans="1:6" x14ac:dyDescent="0.25">
      <c r="A528" t="s">
        <v>49</v>
      </c>
      <c r="B528">
        <v>2012</v>
      </c>
      <c r="C528" t="s">
        <v>3</v>
      </c>
      <c r="D528" t="s">
        <v>102</v>
      </c>
      <c r="E528" t="s">
        <v>4039</v>
      </c>
      <c r="F528">
        <v>1</v>
      </c>
    </row>
    <row r="529" spans="1:6" x14ac:dyDescent="0.25">
      <c r="A529" t="s">
        <v>49</v>
      </c>
      <c r="B529">
        <v>2012</v>
      </c>
      <c r="C529" t="s">
        <v>3</v>
      </c>
      <c r="D529" t="s">
        <v>107</v>
      </c>
      <c r="E529" t="s">
        <v>4040</v>
      </c>
      <c r="F529">
        <v>1</v>
      </c>
    </row>
    <row r="530" spans="1:6" x14ac:dyDescent="0.25">
      <c r="A530" t="s">
        <v>49</v>
      </c>
      <c r="B530">
        <v>2012</v>
      </c>
      <c r="C530" t="s">
        <v>3</v>
      </c>
      <c r="D530" t="s">
        <v>103</v>
      </c>
      <c r="E530" t="s">
        <v>4041</v>
      </c>
      <c r="F530">
        <v>2</v>
      </c>
    </row>
    <row r="531" spans="1:6" x14ac:dyDescent="0.25">
      <c r="A531" t="s">
        <v>49</v>
      </c>
      <c r="B531">
        <v>2012</v>
      </c>
      <c r="C531" t="s">
        <v>0</v>
      </c>
      <c r="D531" t="s">
        <v>102</v>
      </c>
      <c r="E531" t="s">
        <v>4042</v>
      </c>
      <c r="F531">
        <v>2</v>
      </c>
    </row>
    <row r="532" spans="1:6" x14ac:dyDescent="0.25">
      <c r="A532" t="s">
        <v>49</v>
      </c>
      <c r="B532">
        <v>2012</v>
      </c>
      <c r="C532" t="s">
        <v>0</v>
      </c>
      <c r="D532" t="s">
        <v>107</v>
      </c>
      <c r="E532" t="s">
        <v>4043</v>
      </c>
      <c r="F532">
        <v>2</v>
      </c>
    </row>
    <row r="533" spans="1:6" x14ac:dyDescent="0.25">
      <c r="A533" t="s">
        <v>49</v>
      </c>
      <c r="B533">
        <v>2012</v>
      </c>
      <c r="C533" t="s">
        <v>0</v>
      </c>
      <c r="D533" t="s">
        <v>39</v>
      </c>
      <c r="E533" t="s">
        <v>4044</v>
      </c>
      <c r="F533">
        <v>2</v>
      </c>
    </row>
    <row r="534" spans="1:6" x14ac:dyDescent="0.25">
      <c r="A534" t="s">
        <v>49</v>
      </c>
      <c r="B534">
        <v>2012</v>
      </c>
      <c r="C534" t="s">
        <v>0</v>
      </c>
      <c r="D534" t="s">
        <v>103</v>
      </c>
      <c r="E534" t="s">
        <v>4045</v>
      </c>
      <c r="F534">
        <v>26</v>
      </c>
    </row>
    <row r="535" spans="1:6" x14ac:dyDescent="0.25">
      <c r="A535" t="s">
        <v>49</v>
      </c>
      <c r="B535">
        <v>2012</v>
      </c>
      <c r="C535" t="s">
        <v>4</v>
      </c>
      <c r="D535" t="s">
        <v>38</v>
      </c>
      <c r="E535" t="s">
        <v>4046</v>
      </c>
      <c r="F535">
        <v>39</v>
      </c>
    </row>
    <row r="536" spans="1:6" x14ac:dyDescent="0.25">
      <c r="A536" t="s">
        <v>49</v>
      </c>
      <c r="B536">
        <v>2012</v>
      </c>
      <c r="C536" t="s">
        <v>4</v>
      </c>
      <c r="D536" t="s">
        <v>40</v>
      </c>
      <c r="E536" t="s">
        <v>4047</v>
      </c>
      <c r="F536">
        <v>15</v>
      </c>
    </row>
    <row r="537" spans="1:6" x14ac:dyDescent="0.25">
      <c r="A537" t="s">
        <v>49</v>
      </c>
      <c r="B537">
        <v>2012</v>
      </c>
      <c r="C537" t="s">
        <v>4</v>
      </c>
      <c r="D537" t="s">
        <v>102</v>
      </c>
      <c r="E537" t="s">
        <v>4048</v>
      </c>
      <c r="F537">
        <v>77</v>
      </c>
    </row>
    <row r="538" spans="1:6" x14ac:dyDescent="0.25">
      <c r="A538" t="s">
        <v>49</v>
      </c>
      <c r="B538">
        <v>2012</v>
      </c>
      <c r="C538" t="s">
        <v>4</v>
      </c>
      <c r="D538" t="s">
        <v>107</v>
      </c>
      <c r="E538" t="s">
        <v>4049</v>
      </c>
      <c r="F538">
        <v>125</v>
      </c>
    </row>
    <row r="539" spans="1:6" x14ac:dyDescent="0.25">
      <c r="A539" t="s">
        <v>49</v>
      </c>
      <c r="B539">
        <v>2012</v>
      </c>
      <c r="C539" t="s">
        <v>4</v>
      </c>
      <c r="D539" t="s">
        <v>39</v>
      </c>
      <c r="E539" t="s">
        <v>4050</v>
      </c>
      <c r="F539">
        <v>146</v>
      </c>
    </row>
    <row r="540" spans="1:6" x14ac:dyDescent="0.25">
      <c r="A540" t="s">
        <v>49</v>
      </c>
      <c r="B540">
        <v>2012</v>
      </c>
      <c r="C540" t="s">
        <v>4</v>
      </c>
      <c r="D540" t="s">
        <v>103</v>
      </c>
      <c r="E540" t="s">
        <v>4051</v>
      </c>
      <c r="F540">
        <v>1130</v>
      </c>
    </row>
    <row r="541" spans="1:6" x14ac:dyDescent="0.25">
      <c r="A541" t="s">
        <v>49</v>
      </c>
      <c r="B541">
        <v>2012</v>
      </c>
      <c r="C541" t="s">
        <v>2</v>
      </c>
      <c r="D541" t="s">
        <v>107</v>
      </c>
      <c r="E541" t="s">
        <v>4052</v>
      </c>
      <c r="F541">
        <v>7</v>
      </c>
    </row>
    <row r="542" spans="1:6" x14ac:dyDescent="0.25">
      <c r="A542" t="s">
        <v>49</v>
      </c>
      <c r="B542">
        <v>2012</v>
      </c>
      <c r="C542" t="s">
        <v>2</v>
      </c>
      <c r="D542" t="s">
        <v>39</v>
      </c>
      <c r="E542" t="s">
        <v>4053</v>
      </c>
      <c r="F542">
        <v>3</v>
      </c>
    </row>
    <row r="543" spans="1:6" x14ac:dyDescent="0.25">
      <c r="A543" t="s">
        <v>49</v>
      </c>
      <c r="B543">
        <v>2012</v>
      </c>
      <c r="C543" t="s">
        <v>2</v>
      </c>
      <c r="D543" t="s">
        <v>103</v>
      </c>
      <c r="E543" t="s">
        <v>4054</v>
      </c>
      <c r="F543">
        <v>14</v>
      </c>
    </row>
    <row r="544" spans="1:6" x14ac:dyDescent="0.25">
      <c r="A544" t="s">
        <v>49</v>
      </c>
      <c r="B544">
        <v>2012</v>
      </c>
      <c r="C544" t="s">
        <v>5</v>
      </c>
      <c r="D544" t="s">
        <v>107</v>
      </c>
      <c r="E544" t="s">
        <v>4055</v>
      </c>
      <c r="F544">
        <v>1</v>
      </c>
    </row>
    <row r="545" spans="1:6" x14ac:dyDescent="0.25">
      <c r="A545" t="s">
        <v>49</v>
      </c>
      <c r="B545">
        <v>2012</v>
      </c>
      <c r="C545" t="s">
        <v>5</v>
      </c>
      <c r="D545" t="s">
        <v>103</v>
      </c>
      <c r="E545" t="s">
        <v>4056</v>
      </c>
      <c r="F545">
        <v>1</v>
      </c>
    </row>
    <row r="546" spans="1:6" x14ac:dyDescent="0.25">
      <c r="A546" t="s">
        <v>49</v>
      </c>
      <c r="B546">
        <v>2012</v>
      </c>
      <c r="C546" t="s">
        <v>6</v>
      </c>
      <c r="D546" t="s">
        <v>38</v>
      </c>
      <c r="E546" t="s">
        <v>4057</v>
      </c>
      <c r="F546">
        <v>1</v>
      </c>
    </row>
    <row r="547" spans="1:6" x14ac:dyDescent="0.25">
      <c r="A547" t="s">
        <v>49</v>
      </c>
      <c r="B547">
        <v>2012</v>
      </c>
      <c r="C547" t="s">
        <v>6</v>
      </c>
      <c r="D547" t="s">
        <v>107</v>
      </c>
      <c r="E547" t="s">
        <v>4058</v>
      </c>
      <c r="F547">
        <v>1</v>
      </c>
    </row>
    <row r="548" spans="1:6" x14ac:dyDescent="0.25">
      <c r="A548" t="s">
        <v>49</v>
      </c>
      <c r="B548">
        <v>2013</v>
      </c>
      <c r="C548" t="s">
        <v>1</v>
      </c>
      <c r="D548" t="s">
        <v>38</v>
      </c>
      <c r="E548" t="s">
        <v>4059</v>
      </c>
      <c r="F548">
        <v>6</v>
      </c>
    </row>
    <row r="549" spans="1:6" x14ac:dyDescent="0.25">
      <c r="A549" t="s">
        <v>49</v>
      </c>
      <c r="B549">
        <v>2013</v>
      </c>
      <c r="C549" t="s">
        <v>1</v>
      </c>
      <c r="D549" t="s">
        <v>40</v>
      </c>
      <c r="E549" t="s">
        <v>4060</v>
      </c>
      <c r="F549">
        <v>2</v>
      </c>
    </row>
    <row r="550" spans="1:6" x14ac:dyDescent="0.25">
      <c r="A550" t="s">
        <v>49</v>
      </c>
      <c r="B550">
        <v>2013</v>
      </c>
      <c r="C550" t="s">
        <v>1</v>
      </c>
      <c r="D550" t="s">
        <v>102</v>
      </c>
      <c r="E550" t="s">
        <v>4061</v>
      </c>
      <c r="F550">
        <v>5</v>
      </c>
    </row>
    <row r="551" spans="1:6" x14ac:dyDescent="0.25">
      <c r="A551" t="s">
        <v>49</v>
      </c>
      <c r="B551">
        <v>2013</v>
      </c>
      <c r="C551" t="s">
        <v>1</v>
      </c>
      <c r="D551" t="s">
        <v>107</v>
      </c>
      <c r="E551" t="s">
        <v>4062</v>
      </c>
      <c r="F551">
        <v>7</v>
      </c>
    </row>
    <row r="552" spans="1:6" x14ac:dyDescent="0.25">
      <c r="A552" t="s">
        <v>49</v>
      </c>
      <c r="B552">
        <v>2013</v>
      </c>
      <c r="C552" t="s">
        <v>1</v>
      </c>
      <c r="D552" t="s">
        <v>39</v>
      </c>
      <c r="E552" t="s">
        <v>4063</v>
      </c>
      <c r="F552">
        <v>12</v>
      </c>
    </row>
    <row r="553" spans="1:6" x14ac:dyDescent="0.25">
      <c r="A553" t="s">
        <v>49</v>
      </c>
      <c r="B553">
        <v>2013</v>
      </c>
      <c r="C553" t="s">
        <v>1</v>
      </c>
      <c r="D553" t="s">
        <v>103</v>
      </c>
      <c r="E553" t="s">
        <v>4064</v>
      </c>
      <c r="F553">
        <v>90</v>
      </c>
    </row>
    <row r="554" spans="1:6" x14ac:dyDescent="0.25">
      <c r="A554" t="s">
        <v>49</v>
      </c>
      <c r="B554">
        <v>2013</v>
      </c>
      <c r="C554" t="s">
        <v>3</v>
      </c>
      <c r="D554" t="s">
        <v>103</v>
      </c>
      <c r="E554" t="s">
        <v>4065</v>
      </c>
      <c r="F554">
        <v>3</v>
      </c>
    </row>
    <row r="555" spans="1:6" x14ac:dyDescent="0.25">
      <c r="A555" t="s">
        <v>49</v>
      </c>
      <c r="B555">
        <v>2013</v>
      </c>
      <c r="C555" t="s">
        <v>0</v>
      </c>
      <c r="D555" t="s">
        <v>38</v>
      </c>
      <c r="E555" t="s">
        <v>4066</v>
      </c>
      <c r="F555">
        <v>1</v>
      </c>
    </row>
    <row r="556" spans="1:6" x14ac:dyDescent="0.25">
      <c r="A556" t="s">
        <v>49</v>
      </c>
      <c r="B556">
        <v>2013</v>
      </c>
      <c r="C556" t="s">
        <v>0</v>
      </c>
      <c r="D556" t="s">
        <v>102</v>
      </c>
      <c r="E556" t="s">
        <v>4067</v>
      </c>
      <c r="F556">
        <v>4</v>
      </c>
    </row>
    <row r="557" spans="1:6" x14ac:dyDescent="0.25">
      <c r="A557" t="s">
        <v>49</v>
      </c>
      <c r="B557">
        <v>2013</v>
      </c>
      <c r="C557" t="s">
        <v>0</v>
      </c>
      <c r="D557" t="s">
        <v>107</v>
      </c>
      <c r="E557" t="s">
        <v>4068</v>
      </c>
      <c r="F557">
        <v>10</v>
      </c>
    </row>
    <row r="558" spans="1:6" x14ac:dyDescent="0.25">
      <c r="A558" t="s">
        <v>49</v>
      </c>
      <c r="B558">
        <v>2013</v>
      </c>
      <c r="C558" t="s">
        <v>0</v>
      </c>
      <c r="D558" t="s">
        <v>39</v>
      </c>
      <c r="E558" t="s">
        <v>4069</v>
      </c>
      <c r="F558">
        <v>4</v>
      </c>
    </row>
    <row r="559" spans="1:6" x14ac:dyDescent="0.25">
      <c r="A559" t="s">
        <v>49</v>
      </c>
      <c r="B559">
        <v>2013</v>
      </c>
      <c r="C559" t="s">
        <v>0</v>
      </c>
      <c r="D559" t="s">
        <v>103</v>
      </c>
      <c r="E559" t="s">
        <v>4070</v>
      </c>
      <c r="F559">
        <v>22</v>
      </c>
    </row>
    <row r="560" spans="1:6" x14ac:dyDescent="0.25">
      <c r="A560" t="s">
        <v>49</v>
      </c>
      <c r="B560">
        <v>2013</v>
      </c>
      <c r="C560" t="s">
        <v>4</v>
      </c>
      <c r="D560" t="s">
        <v>38</v>
      </c>
      <c r="E560" t="s">
        <v>4071</v>
      </c>
      <c r="F560">
        <v>64</v>
      </c>
    </row>
    <row r="561" spans="1:6" x14ac:dyDescent="0.25">
      <c r="A561" t="s">
        <v>49</v>
      </c>
      <c r="B561">
        <v>2013</v>
      </c>
      <c r="C561" t="s">
        <v>4</v>
      </c>
      <c r="D561" t="s">
        <v>40</v>
      </c>
      <c r="E561" t="s">
        <v>4072</v>
      </c>
      <c r="F561">
        <v>18</v>
      </c>
    </row>
    <row r="562" spans="1:6" x14ac:dyDescent="0.25">
      <c r="A562" t="s">
        <v>49</v>
      </c>
      <c r="B562">
        <v>2013</v>
      </c>
      <c r="C562" t="s">
        <v>4</v>
      </c>
      <c r="D562" t="s">
        <v>102</v>
      </c>
      <c r="E562" t="s">
        <v>4073</v>
      </c>
      <c r="F562">
        <v>101</v>
      </c>
    </row>
    <row r="563" spans="1:6" x14ac:dyDescent="0.25">
      <c r="A563" t="s">
        <v>49</v>
      </c>
      <c r="B563">
        <v>2013</v>
      </c>
      <c r="C563" t="s">
        <v>4</v>
      </c>
      <c r="D563" t="s">
        <v>107</v>
      </c>
      <c r="E563" t="s">
        <v>4074</v>
      </c>
      <c r="F563">
        <v>174</v>
      </c>
    </row>
    <row r="564" spans="1:6" x14ac:dyDescent="0.25">
      <c r="A564" t="s">
        <v>49</v>
      </c>
      <c r="B564">
        <v>2013</v>
      </c>
      <c r="C564" t="s">
        <v>4</v>
      </c>
      <c r="D564" t="s">
        <v>39</v>
      </c>
      <c r="E564" t="s">
        <v>4075</v>
      </c>
      <c r="F564">
        <v>144</v>
      </c>
    </row>
    <row r="565" spans="1:6" x14ac:dyDescent="0.25">
      <c r="A565" t="s">
        <v>49</v>
      </c>
      <c r="B565">
        <v>2013</v>
      </c>
      <c r="C565" t="s">
        <v>4</v>
      </c>
      <c r="D565" t="s">
        <v>103</v>
      </c>
      <c r="E565" t="s">
        <v>4076</v>
      </c>
      <c r="F565">
        <v>1108</v>
      </c>
    </row>
    <row r="566" spans="1:6" x14ac:dyDescent="0.25">
      <c r="A566" t="s">
        <v>49</v>
      </c>
      <c r="B566">
        <v>2013</v>
      </c>
      <c r="C566" t="s">
        <v>2</v>
      </c>
      <c r="D566" t="s">
        <v>40</v>
      </c>
      <c r="E566" t="s">
        <v>4077</v>
      </c>
      <c r="F566">
        <v>1</v>
      </c>
    </row>
    <row r="567" spans="1:6" x14ac:dyDescent="0.25">
      <c r="A567" t="s">
        <v>49</v>
      </c>
      <c r="B567">
        <v>2013</v>
      </c>
      <c r="C567" t="s">
        <v>2</v>
      </c>
      <c r="D567" t="s">
        <v>102</v>
      </c>
      <c r="E567" t="s">
        <v>4078</v>
      </c>
      <c r="F567">
        <v>1</v>
      </c>
    </row>
    <row r="568" spans="1:6" x14ac:dyDescent="0.25">
      <c r="A568" t="s">
        <v>49</v>
      </c>
      <c r="B568">
        <v>2013</v>
      </c>
      <c r="C568" t="s">
        <v>2</v>
      </c>
      <c r="D568" t="s">
        <v>107</v>
      </c>
      <c r="E568" t="s">
        <v>4079</v>
      </c>
      <c r="F568">
        <v>3</v>
      </c>
    </row>
    <row r="569" spans="1:6" x14ac:dyDescent="0.25">
      <c r="A569" t="s">
        <v>49</v>
      </c>
      <c r="B569">
        <v>2013</v>
      </c>
      <c r="C569" t="s">
        <v>2</v>
      </c>
      <c r="D569" t="s">
        <v>39</v>
      </c>
      <c r="E569" t="s">
        <v>4080</v>
      </c>
      <c r="F569">
        <v>6</v>
      </c>
    </row>
    <row r="570" spans="1:6" x14ac:dyDescent="0.25">
      <c r="A570" t="s">
        <v>49</v>
      </c>
      <c r="B570">
        <v>2013</v>
      </c>
      <c r="C570" t="s">
        <v>2</v>
      </c>
      <c r="D570" t="s">
        <v>103</v>
      </c>
      <c r="E570" t="s">
        <v>4081</v>
      </c>
      <c r="F570">
        <v>16</v>
      </c>
    </row>
    <row r="571" spans="1:6" x14ac:dyDescent="0.25">
      <c r="A571" t="s">
        <v>49</v>
      </c>
      <c r="B571">
        <v>2013</v>
      </c>
      <c r="C571" t="s">
        <v>5</v>
      </c>
      <c r="D571" t="s">
        <v>102</v>
      </c>
      <c r="E571" t="s">
        <v>4082</v>
      </c>
      <c r="F571">
        <v>2</v>
      </c>
    </row>
    <row r="572" spans="1:6" x14ac:dyDescent="0.25">
      <c r="A572" t="s">
        <v>49</v>
      </c>
      <c r="B572">
        <v>2013</v>
      </c>
      <c r="C572" t="s">
        <v>5</v>
      </c>
      <c r="D572" t="s">
        <v>107</v>
      </c>
      <c r="E572" t="s">
        <v>4083</v>
      </c>
      <c r="F572">
        <v>1</v>
      </c>
    </row>
    <row r="573" spans="1:6" x14ac:dyDescent="0.25">
      <c r="A573" t="s">
        <v>49</v>
      </c>
      <c r="B573">
        <v>2013</v>
      </c>
      <c r="C573" t="s">
        <v>5</v>
      </c>
      <c r="D573" t="s">
        <v>39</v>
      </c>
      <c r="E573" t="s">
        <v>4084</v>
      </c>
      <c r="F573">
        <v>3</v>
      </c>
    </row>
    <row r="574" spans="1:6" x14ac:dyDescent="0.25">
      <c r="A574" t="s">
        <v>49</v>
      </c>
      <c r="B574">
        <v>2013</v>
      </c>
      <c r="C574" t="s">
        <v>5</v>
      </c>
      <c r="D574" t="s">
        <v>103</v>
      </c>
      <c r="E574" t="s">
        <v>4085</v>
      </c>
      <c r="F574">
        <v>34</v>
      </c>
    </row>
    <row r="575" spans="1:6" x14ac:dyDescent="0.25">
      <c r="A575" t="s">
        <v>49</v>
      </c>
      <c r="B575">
        <v>2013</v>
      </c>
      <c r="C575" t="s">
        <v>6</v>
      </c>
      <c r="D575" t="s">
        <v>38</v>
      </c>
      <c r="E575" t="s">
        <v>4086</v>
      </c>
      <c r="F575">
        <v>1</v>
      </c>
    </row>
    <row r="576" spans="1:6" x14ac:dyDescent="0.25">
      <c r="A576" t="s">
        <v>49</v>
      </c>
      <c r="B576">
        <v>2013</v>
      </c>
      <c r="C576" t="s">
        <v>6</v>
      </c>
      <c r="D576" t="s">
        <v>103</v>
      </c>
      <c r="E576" t="s">
        <v>4087</v>
      </c>
      <c r="F576">
        <v>1</v>
      </c>
    </row>
    <row r="577" spans="1:6" x14ac:dyDescent="0.25">
      <c r="A577" t="s">
        <v>49</v>
      </c>
      <c r="B577">
        <v>2014</v>
      </c>
      <c r="C577" t="s">
        <v>1</v>
      </c>
      <c r="D577" t="s">
        <v>40</v>
      </c>
      <c r="E577" t="s">
        <v>4088</v>
      </c>
      <c r="F577">
        <v>1</v>
      </c>
    </row>
    <row r="578" spans="1:6" x14ac:dyDescent="0.25">
      <c r="A578" t="s">
        <v>49</v>
      </c>
      <c r="B578">
        <v>2014</v>
      </c>
      <c r="C578" t="s">
        <v>1</v>
      </c>
      <c r="D578" t="s">
        <v>102</v>
      </c>
      <c r="E578" t="s">
        <v>4089</v>
      </c>
      <c r="F578">
        <v>8</v>
      </c>
    </row>
    <row r="579" spans="1:6" x14ac:dyDescent="0.25">
      <c r="A579" t="s">
        <v>49</v>
      </c>
      <c r="B579">
        <v>2014</v>
      </c>
      <c r="C579" t="s">
        <v>1</v>
      </c>
      <c r="D579" t="s">
        <v>107</v>
      </c>
      <c r="E579" t="s">
        <v>4090</v>
      </c>
      <c r="F579">
        <v>14</v>
      </c>
    </row>
    <row r="580" spans="1:6" x14ac:dyDescent="0.25">
      <c r="A580" t="s">
        <v>49</v>
      </c>
      <c r="B580">
        <v>2014</v>
      </c>
      <c r="C580" t="s">
        <v>1</v>
      </c>
      <c r="D580" t="s">
        <v>39</v>
      </c>
      <c r="E580" t="s">
        <v>4091</v>
      </c>
      <c r="F580">
        <v>12</v>
      </c>
    </row>
    <row r="581" spans="1:6" x14ac:dyDescent="0.25">
      <c r="A581" t="s">
        <v>49</v>
      </c>
      <c r="B581">
        <v>2014</v>
      </c>
      <c r="C581" t="s">
        <v>1</v>
      </c>
      <c r="D581" t="s">
        <v>103</v>
      </c>
      <c r="E581" t="s">
        <v>4092</v>
      </c>
      <c r="F581">
        <v>87</v>
      </c>
    </row>
    <row r="582" spans="1:6" x14ac:dyDescent="0.25">
      <c r="A582" t="s">
        <v>49</v>
      </c>
      <c r="B582">
        <v>2014</v>
      </c>
      <c r="C582" t="s">
        <v>3</v>
      </c>
      <c r="D582" t="s">
        <v>102</v>
      </c>
      <c r="E582" t="s">
        <v>4093</v>
      </c>
      <c r="F582">
        <v>1</v>
      </c>
    </row>
    <row r="583" spans="1:6" x14ac:dyDescent="0.25">
      <c r="A583" t="s">
        <v>49</v>
      </c>
      <c r="B583">
        <v>2014</v>
      </c>
      <c r="C583" t="s">
        <v>3</v>
      </c>
      <c r="D583" t="s">
        <v>103</v>
      </c>
      <c r="E583" t="s">
        <v>4094</v>
      </c>
      <c r="F583">
        <v>3</v>
      </c>
    </row>
    <row r="584" spans="1:6" x14ac:dyDescent="0.25">
      <c r="A584" t="s">
        <v>49</v>
      </c>
      <c r="B584">
        <v>2014</v>
      </c>
      <c r="C584" t="s">
        <v>0</v>
      </c>
      <c r="D584" t="s">
        <v>40</v>
      </c>
      <c r="E584" t="s">
        <v>4095</v>
      </c>
      <c r="F584">
        <v>1</v>
      </c>
    </row>
    <row r="585" spans="1:6" x14ac:dyDescent="0.25">
      <c r="A585" t="s">
        <v>49</v>
      </c>
      <c r="B585">
        <v>2014</v>
      </c>
      <c r="C585" t="s">
        <v>0</v>
      </c>
      <c r="D585" t="s">
        <v>102</v>
      </c>
      <c r="E585" t="s">
        <v>4096</v>
      </c>
      <c r="F585">
        <v>4</v>
      </c>
    </row>
    <row r="586" spans="1:6" x14ac:dyDescent="0.25">
      <c r="A586" t="s">
        <v>49</v>
      </c>
      <c r="B586">
        <v>2014</v>
      </c>
      <c r="C586" t="s">
        <v>0</v>
      </c>
      <c r="D586" t="s">
        <v>107</v>
      </c>
      <c r="E586" t="s">
        <v>4097</v>
      </c>
      <c r="F586">
        <v>2</v>
      </c>
    </row>
    <row r="587" spans="1:6" x14ac:dyDescent="0.25">
      <c r="A587" t="s">
        <v>49</v>
      </c>
      <c r="B587">
        <v>2014</v>
      </c>
      <c r="C587" t="s">
        <v>0</v>
      </c>
      <c r="D587" t="s">
        <v>39</v>
      </c>
      <c r="E587" t="s">
        <v>4098</v>
      </c>
      <c r="F587">
        <v>11</v>
      </c>
    </row>
    <row r="588" spans="1:6" x14ac:dyDescent="0.25">
      <c r="A588" t="s">
        <v>49</v>
      </c>
      <c r="B588">
        <v>2014</v>
      </c>
      <c r="C588" t="s">
        <v>0</v>
      </c>
      <c r="D588" t="s">
        <v>103</v>
      </c>
      <c r="E588" t="s">
        <v>4099</v>
      </c>
      <c r="F588">
        <v>23</v>
      </c>
    </row>
    <row r="589" spans="1:6" x14ac:dyDescent="0.25">
      <c r="A589" t="s">
        <v>49</v>
      </c>
      <c r="B589">
        <v>2014</v>
      </c>
      <c r="C589" t="s">
        <v>4</v>
      </c>
      <c r="D589" t="s">
        <v>38</v>
      </c>
      <c r="E589" t="s">
        <v>4100</v>
      </c>
      <c r="F589">
        <v>57</v>
      </c>
    </row>
    <row r="590" spans="1:6" x14ac:dyDescent="0.25">
      <c r="A590" t="s">
        <v>49</v>
      </c>
      <c r="B590">
        <v>2014</v>
      </c>
      <c r="C590" t="s">
        <v>4</v>
      </c>
      <c r="D590" t="s">
        <v>40</v>
      </c>
      <c r="E590" t="s">
        <v>4101</v>
      </c>
      <c r="F590">
        <v>25</v>
      </c>
    </row>
    <row r="591" spans="1:6" x14ac:dyDescent="0.25">
      <c r="A591" t="s">
        <v>49</v>
      </c>
      <c r="B591">
        <v>2014</v>
      </c>
      <c r="C591" t="s">
        <v>4</v>
      </c>
      <c r="D591" t="s">
        <v>102</v>
      </c>
      <c r="E591" t="s">
        <v>4102</v>
      </c>
      <c r="F591">
        <v>99</v>
      </c>
    </row>
    <row r="592" spans="1:6" x14ac:dyDescent="0.25">
      <c r="A592" t="s">
        <v>49</v>
      </c>
      <c r="B592">
        <v>2014</v>
      </c>
      <c r="C592" t="s">
        <v>4</v>
      </c>
      <c r="D592" t="s">
        <v>107</v>
      </c>
      <c r="E592" t="s">
        <v>4103</v>
      </c>
      <c r="F592">
        <v>155</v>
      </c>
    </row>
    <row r="593" spans="1:6" x14ac:dyDescent="0.25">
      <c r="A593" t="s">
        <v>49</v>
      </c>
      <c r="B593">
        <v>2014</v>
      </c>
      <c r="C593" t="s">
        <v>4</v>
      </c>
      <c r="D593" t="s">
        <v>39</v>
      </c>
      <c r="E593" t="s">
        <v>4104</v>
      </c>
      <c r="F593">
        <v>193</v>
      </c>
    </row>
    <row r="594" spans="1:6" x14ac:dyDescent="0.25">
      <c r="A594" t="s">
        <v>49</v>
      </c>
      <c r="B594">
        <v>2014</v>
      </c>
      <c r="C594" t="s">
        <v>4</v>
      </c>
      <c r="D594" t="s">
        <v>103</v>
      </c>
      <c r="E594" t="s">
        <v>4105</v>
      </c>
      <c r="F594">
        <v>1139</v>
      </c>
    </row>
    <row r="595" spans="1:6" x14ac:dyDescent="0.25">
      <c r="A595" t="s">
        <v>49</v>
      </c>
      <c r="B595">
        <v>2014</v>
      </c>
      <c r="C595" t="s">
        <v>2</v>
      </c>
      <c r="D595" t="s">
        <v>38</v>
      </c>
      <c r="E595" t="s">
        <v>4106</v>
      </c>
      <c r="F595">
        <v>1</v>
      </c>
    </row>
    <row r="596" spans="1:6" x14ac:dyDescent="0.25">
      <c r="A596" t="s">
        <v>49</v>
      </c>
      <c r="B596">
        <v>2014</v>
      </c>
      <c r="C596" t="s">
        <v>2</v>
      </c>
      <c r="D596" t="s">
        <v>40</v>
      </c>
      <c r="E596" t="s">
        <v>4107</v>
      </c>
      <c r="F596">
        <v>3</v>
      </c>
    </row>
    <row r="597" spans="1:6" x14ac:dyDescent="0.25">
      <c r="A597" t="s">
        <v>49</v>
      </c>
      <c r="B597">
        <v>2014</v>
      </c>
      <c r="C597" t="s">
        <v>2</v>
      </c>
      <c r="D597" t="s">
        <v>102</v>
      </c>
      <c r="E597" t="s">
        <v>4108</v>
      </c>
      <c r="F597">
        <v>1</v>
      </c>
    </row>
    <row r="598" spans="1:6" x14ac:dyDescent="0.25">
      <c r="A598" t="s">
        <v>49</v>
      </c>
      <c r="B598">
        <v>2014</v>
      </c>
      <c r="C598" t="s">
        <v>2</v>
      </c>
      <c r="D598" t="s">
        <v>107</v>
      </c>
      <c r="E598" t="s">
        <v>4109</v>
      </c>
      <c r="F598">
        <v>5</v>
      </c>
    </row>
    <row r="599" spans="1:6" x14ac:dyDescent="0.25">
      <c r="A599" t="s">
        <v>49</v>
      </c>
      <c r="B599">
        <v>2014</v>
      </c>
      <c r="C599" t="s">
        <v>2</v>
      </c>
      <c r="D599" t="s">
        <v>39</v>
      </c>
      <c r="E599" t="s">
        <v>4110</v>
      </c>
      <c r="F599">
        <v>1</v>
      </c>
    </row>
    <row r="600" spans="1:6" x14ac:dyDescent="0.25">
      <c r="A600" t="s">
        <v>49</v>
      </c>
      <c r="B600">
        <v>2014</v>
      </c>
      <c r="C600" t="s">
        <v>2</v>
      </c>
      <c r="D600" t="s">
        <v>103</v>
      </c>
      <c r="E600" t="s">
        <v>4111</v>
      </c>
      <c r="F600">
        <v>16</v>
      </c>
    </row>
    <row r="601" spans="1:6" x14ac:dyDescent="0.25">
      <c r="A601" t="s">
        <v>49</v>
      </c>
      <c r="B601">
        <v>2014</v>
      </c>
      <c r="C601" t="s">
        <v>5</v>
      </c>
      <c r="D601" t="s">
        <v>38</v>
      </c>
      <c r="E601" t="s">
        <v>4112</v>
      </c>
      <c r="F601">
        <v>3</v>
      </c>
    </row>
    <row r="602" spans="1:6" x14ac:dyDescent="0.25">
      <c r="A602" t="s">
        <v>49</v>
      </c>
      <c r="B602">
        <v>2014</v>
      </c>
      <c r="C602" t="s">
        <v>5</v>
      </c>
      <c r="D602" t="s">
        <v>102</v>
      </c>
      <c r="E602" t="s">
        <v>4113</v>
      </c>
      <c r="F602">
        <v>1</v>
      </c>
    </row>
    <row r="603" spans="1:6" x14ac:dyDescent="0.25">
      <c r="A603" t="s">
        <v>49</v>
      </c>
      <c r="B603">
        <v>2014</v>
      </c>
      <c r="C603" t="s">
        <v>5</v>
      </c>
      <c r="D603" t="s">
        <v>107</v>
      </c>
      <c r="E603" t="s">
        <v>4114</v>
      </c>
      <c r="F603">
        <v>2</v>
      </c>
    </row>
    <row r="604" spans="1:6" x14ac:dyDescent="0.25">
      <c r="A604" t="s">
        <v>49</v>
      </c>
      <c r="B604">
        <v>2014</v>
      </c>
      <c r="C604" t="s">
        <v>5</v>
      </c>
      <c r="D604" t="s">
        <v>39</v>
      </c>
      <c r="E604" t="s">
        <v>4115</v>
      </c>
      <c r="F604">
        <v>5</v>
      </c>
    </row>
    <row r="605" spans="1:6" x14ac:dyDescent="0.25">
      <c r="A605" t="s">
        <v>49</v>
      </c>
      <c r="B605">
        <v>2014</v>
      </c>
      <c r="C605" t="s">
        <v>5</v>
      </c>
      <c r="D605" t="s">
        <v>103</v>
      </c>
      <c r="E605" t="s">
        <v>4116</v>
      </c>
      <c r="F605">
        <v>33</v>
      </c>
    </row>
    <row r="606" spans="1:6" x14ac:dyDescent="0.25">
      <c r="A606" t="s">
        <v>49</v>
      </c>
      <c r="B606">
        <v>2014</v>
      </c>
      <c r="C606" t="s">
        <v>6</v>
      </c>
      <c r="D606" t="s">
        <v>102</v>
      </c>
      <c r="E606" t="s">
        <v>4117</v>
      </c>
      <c r="F606">
        <v>1</v>
      </c>
    </row>
    <row r="607" spans="1:6" x14ac:dyDescent="0.25">
      <c r="A607" t="s">
        <v>49</v>
      </c>
      <c r="B607">
        <v>2014</v>
      </c>
      <c r="C607" t="s">
        <v>6</v>
      </c>
      <c r="D607" t="s">
        <v>107</v>
      </c>
      <c r="E607" t="s">
        <v>4118</v>
      </c>
      <c r="F607">
        <v>1</v>
      </c>
    </row>
    <row r="608" spans="1:6" x14ac:dyDescent="0.25">
      <c r="A608" t="s">
        <v>49</v>
      </c>
      <c r="B608">
        <v>2014</v>
      </c>
      <c r="C608" t="s">
        <v>6</v>
      </c>
      <c r="D608" t="s">
        <v>103</v>
      </c>
      <c r="E608" t="s">
        <v>4119</v>
      </c>
      <c r="F608">
        <v>2</v>
      </c>
    </row>
    <row r="609" spans="1:6" x14ac:dyDescent="0.25">
      <c r="A609" t="s">
        <v>49</v>
      </c>
      <c r="B609">
        <v>2015</v>
      </c>
      <c r="C609" t="s">
        <v>1</v>
      </c>
      <c r="D609" t="s">
        <v>38</v>
      </c>
      <c r="E609" t="s">
        <v>4120</v>
      </c>
      <c r="F609">
        <v>5</v>
      </c>
    </row>
    <row r="610" spans="1:6" x14ac:dyDescent="0.25">
      <c r="A610" t="s">
        <v>49</v>
      </c>
      <c r="B610">
        <v>2015</v>
      </c>
      <c r="C610" t="s">
        <v>1</v>
      </c>
      <c r="D610" t="s">
        <v>40</v>
      </c>
      <c r="E610" t="s">
        <v>4121</v>
      </c>
      <c r="F610">
        <v>3</v>
      </c>
    </row>
    <row r="611" spans="1:6" x14ac:dyDescent="0.25">
      <c r="A611" t="s">
        <v>49</v>
      </c>
      <c r="B611">
        <v>2015</v>
      </c>
      <c r="C611" t="s">
        <v>1</v>
      </c>
      <c r="D611" t="s">
        <v>102</v>
      </c>
      <c r="E611" t="s">
        <v>4122</v>
      </c>
      <c r="F611">
        <v>4</v>
      </c>
    </row>
    <row r="612" spans="1:6" x14ac:dyDescent="0.25">
      <c r="A612" t="s">
        <v>49</v>
      </c>
      <c r="B612">
        <v>2015</v>
      </c>
      <c r="C612" t="s">
        <v>1</v>
      </c>
      <c r="D612" t="s">
        <v>107</v>
      </c>
      <c r="E612" t="s">
        <v>4123</v>
      </c>
      <c r="F612">
        <v>6</v>
      </c>
    </row>
    <row r="613" spans="1:6" x14ac:dyDescent="0.25">
      <c r="A613" t="s">
        <v>49</v>
      </c>
      <c r="B613">
        <v>2015</v>
      </c>
      <c r="C613" t="s">
        <v>1</v>
      </c>
      <c r="D613" t="s">
        <v>39</v>
      </c>
      <c r="E613" t="s">
        <v>4124</v>
      </c>
      <c r="F613">
        <v>14</v>
      </c>
    </row>
    <row r="614" spans="1:6" x14ac:dyDescent="0.25">
      <c r="A614" t="s">
        <v>49</v>
      </c>
      <c r="B614">
        <v>2015</v>
      </c>
      <c r="C614" t="s">
        <v>1</v>
      </c>
      <c r="D614" t="s">
        <v>103</v>
      </c>
      <c r="E614" t="s">
        <v>4125</v>
      </c>
      <c r="F614">
        <v>86</v>
      </c>
    </row>
    <row r="615" spans="1:6" x14ac:dyDescent="0.25">
      <c r="A615" t="s">
        <v>49</v>
      </c>
      <c r="B615">
        <v>2015</v>
      </c>
      <c r="C615" t="s">
        <v>3</v>
      </c>
      <c r="D615" t="s">
        <v>102</v>
      </c>
      <c r="E615" t="s">
        <v>4126</v>
      </c>
      <c r="F615">
        <v>2</v>
      </c>
    </row>
    <row r="616" spans="1:6" x14ac:dyDescent="0.25">
      <c r="A616" t="s">
        <v>49</v>
      </c>
      <c r="B616">
        <v>2015</v>
      </c>
      <c r="C616" t="s">
        <v>3</v>
      </c>
      <c r="D616" t="s">
        <v>103</v>
      </c>
      <c r="E616" t="s">
        <v>4127</v>
      </c>
      <c r="F616">
        <v>5</v>
      </c>
    </row>
    <row r="617" spans="1:6" x14ac:dyDescent="0.25">
      <c r="A617" t="s">
        <v>49</v>
      </c>
      <c r="B617">
        <v>2015</v>
      </c>
      <c r="C617" t="s">
        <v>0</v>
      </c>
      <c r="D617" t="s">
        <v>38</v>
      </c>
      <c r="E617" t="s">
        <v>4128</v>
      </c>
      <c r="F617">
        <v>1</v>
      </c>
    </row>
    <row r="618" spans="1:6" x14ac:dyDescent="0.25">
      <c r="A618" t="s">
        <v>49</v>
      </c>
      <c r="B618">
        <v>2015</v>
      </c>
      <c r="C618" t="s">
        <v>0</v>
      </c>
      <c r="D618" t="s">
        <v>102</v>
      </c>
      <c r="E618" t="s">
        <v>4129</v>
      </c>
      <c r="F618">
        <v>1</v>
      </c>
    </row>
    <row r="619" spans="1:6" x14ac:dyDescent="0.25">
      <c r="A619" t="s">
        <v>49</v>
      </c>
      <c r="B619">
        <v>2015</v>
      </c>
      <c r="C619" t="s">
        <v>0</v>
      </c>
      <c r="D619" t="s">
        <v>107</v>
      </c>
      <c r="E619" t="s">
        <v>4130</v>
      </c>
      <c r="F619">
        <v>5</v>
      </c>
    </row>
    <row r="620" spans="1:6" x14ac:dyDescent="0.25">
      <c r="A620" t="s">
        <v>49</v>
      </c>
      <c r="B620">
        <v>2015</v>
      </c>
      <c r="C620" t="s">
        <v>0</v>
      </c>
      <c r="D620" t="s">
        <v>39</v>
      </c>
      <c r="E620" t="s">
        <v>4131</v>
      </c>
      <c r="F620">
        <v>4</v>
      </c>
    </row>
    <row r="621" spans="1:6" x14ac:dyDescent="0.25">
      <c r="A621" t="s">
        <v>49</v>
      </c>
      <c r="B621">
        <v>2015</v>
      </c>
      <c r="C621" t="s">
        <v>0</v>
      </c>
      <c r="D621" t="s">
        <v>103</v>
      </c>
      <c r="E621" t="s">
        <v>4132</v>
      </c>
      <c r="F621">
        <v>24</v>
      </c>
    </row>
    <row r="622" spans="1:6" x14ac:dyDescent="0.25">
      <c r="A622" t="s">
        <v>49</v>
      </c>
      <c r="B622">
        <v>2015</v>
      </c>
      <c r="C622" t="s">
        <v>4</v>
      </c>
      <c r="D622" t="s">
        <v>38</v>
      </c>
      <c r="E622" t="s">
        <v>4133</v>
      </c>
      <c r="F622">
        <v>44</v>
      </c>
    </row>
    <row r="623" spans="1:6" x14ac:dyDescent="0.25">
      <c r="A623" t="s">
        <v>49</v>
      </c>
      <c r="B623">
        <v>2015</v>
      </c>
      <c r="C623" t="s">
        <v>4</v>
      </c>
      <c r="D623" t="s">
        <v>40</v>
      </c>
      <c r="E623" t="s">
        <v>4134</v>
      </c>
      <c r="F623">
        <v>19</v>
      </c>
    </row>
    <row r="624" spans="1:6" x14ac:dyDescent="0.25">
      <c r="A624" t="s">
        <v>49</v>
      </c>
      <c r="B624">
        <v>2015</v>
      </c>
      <c r="C624" t="s">
        <v>4</v>
      </c>
      <c r="D624" t="s">
        <v>102</v>
      </c>
      <c r="E624" t="s">
        <v>4135</v>
      </c>
      <c r="F624">
        <v>107</v>
      </c>
    </row>
    <row r="625" spans="1:6" x14ac:dyDescent="0.25">
      <c r="A625" t="s">
        <v>49</v>
      </c>
      <c r="B625">
        <v>2015</v>
      </c>
      <c r="C625" t="s">
        <v>4</v>
      </c>
      <c r="D625" t="s">
        <v>107</v>
      </c>
      <c r="E625" t="s">
        <v>4136</v>
      </c>
      <c r="F625">
        <v>98</v>
      </c>
    </row>
    <row r="626" spans="1:6" x14ac:dyDescent="0.25">
      <c r="A626" t="s">
        <v>49</v>
      </c>
      <c r="B626">
        <v>2015</v>
      </c>
      <c r="C626" t="s">
        <v>4</v>
      </c>
      <c r="D626" t="s">
        <v>39</v>
      </c>
      <c r="E626" t="s">
        <v>4137</v>
      </c>
      <c r="F626">
        <v>127</v>
      </c>
    </row>
    <row r="627" spans="1:6" x14ac:dyDescent="0.25">
      <c r="A627" t="s">
        <v>49</v>
      </c>
      <c r="B627">
        <v>2015</v>
      </c>
      <c r="C627" t="s">
        <v>4</v>
      </c>
      <c r="D627" t="s">
        <v>103</v>
      </c>
      <c r="E627" t="s">
        <v>4138</v>
      </c>
      <c r="F627">
        <v>1290</v>
      </c>
    </row>
    <row r="628" spans="1:6" x14ac:dyDescent="0.25">
      <c r="A628" t="s">
        <v>49</v>
      </c>
      <c r="B628">
        <v>2015</v>
      </c>
      <c r="C628" t="s">
        <v>2</v>
      </c>
      <c r="D628" t="s">
        <v>38</v>
      </c>
      <c r="E628" t="s">
        <v>4139</v>
      </c>
      <c r="F628">
        <v>1</v>
      </c>
    </row>
    <row r="629" spans="1:6" x14ac:dyDescent="0.25">
      <c r="A629" t="s">
        <v>49</v>
      </c>
      <c r="B629">
        <v>2015</v>
      </c>
      <c r="C629" t="s">
        <v>2</v>
      </c>
      <c r="D629" t="s">
        <v>102</v>
      </c>
      <c r="E629" t="s">
        <v>4140</v>
      </c>
      <c r="F629">
        <v>2</v>
      </c>
    </row>
    <row r="630" spans="1:6" x14ac:dyDescent="0.25">
      <c r="A630" t="s">
        <v>49</v>
      </c>
      <c r="B630">
        <v>2015</v>
      </c>
      <c r="C630" t="s">
        <v>2</v>
      </c>
      <c r="D630" t="s">
        <v>107</v>
      </c>
      <c r="E630" t="s">
        <v>4141</v>
      </c>
      <c r="F630">
        <v>7</v>
      </c>
    </row>
    <row r="631" spans="1:6" x14ac:dyDescent="0.25">
      <c r="A631" t="s">
        <v>49</v>
      </c>
      <c r="B631">
        <v>2015</v>
      </c>
      <c r="C631" t="s">
        <v>2</v>
      </c>
      <c r="D631" t="s">
        <v>39</v>
      </c>
      <c r="E631" t="s">
        <v>4142</v>
      </c>
      <c r="F631">
        <v>4</v>
      </c>
    </row>
    <row r="632" spans="1:6" x14ac:dyDescent="0.25">
      <c r="A632" t="s">
        <v>49</v>
      </c>
      <c r="B632">
        <v>2015</v>
      </c>
      <c r="C632" t="s">
        <v>2</v>
      </c>
      <c r="D632" t="s">
        <v>103</v>
      </c>
      <c r="E632" t="s">
        <v>4143</v>
      </c>
      <c r="F632">
        <v>19</v>
      </c>
    </row>
    <row r="633" spans="1:6" x14ac:dyDescent="0.25">
      <c r="A633" t="s">
        <v>49</v>
      </c>
      <c r="B633">
        <v>2015</v>
      </c>
      <c r="C633" t="s">
        <v>5</v>
      </c>
      <c r="D633" t="s">
        <v>38</v>
      </c>
      <c r="E633" t="s">
        <v>4144</v>
      </c>
      <c r="F633">
        <v>3</v>
      </c>
    </row>
    <row r="634" spans="1:6" x14ac:dyDescent="0.25">
      <c r="A634" t="s">
        <v>49</v>
      </c>
      <c r="B634">
        <v>2015</v>
      </c>
      <c r="C634" t="s">
        <v>5</v>
      </c>
      <c r="D634" t="s">
        <v>40</v>
      </c>
      <c r="E634" t="s">
        <v>4145</v>
      </c>
      <c r="F634">
        <v>1</v>
      </c>
    </row>
    <row r="635" spans="1:6" x14ac:dyDescent="0.25">
      <c r="A635" t="s">
        <v>49</v>
      </c>
      <c r="B635">
        <v>2015</v>
      </c>
      <c r="C635" t="s">
        <v>5</v>
      </c>
      <c r="D635" t="s">
        <v>102</v>
      </c>
      <c r="E635" t="s">
        <v>4146</v>
      </c>
      <c r="F635">
        <v>3</v>
      </c>
    </row>
    <row r="636" spans="1:6" x14ac:dyDescent="0.25">
      <c r="A636" t="s">
        <v>49</v>
      </c>
      <c r="B636">
        <v>2015</v>
      </c>
      <c r="C636" t="s">
        <v>5</v>
      </c>
      <c r="D636" t="s">
        <v>107</v>
      </c>
      <c r="E636" t="s">
        <v>4147</v>
      </c>
      <c r="F636">
        <v>2</v>
      </c>
    </row>
    <row r="637" spans="1:6" x14ac:dyDescent="0.25">
      <c r="A637" t="s">
        <v>49</v>
      </c>
      <c r="B637">
        <v>2015</v>
      </c>
      <c r="C637" t="s">
        <v>5</v>
      </c>
      <c r="D637" t="s">
        <v>39</v>
      </c>
      <c r="E637" t="s">
        <v>4148</v>
      </c>
      <c r="F637">
        <v>6</v>
      </c>
    </row>
    <row r="638" spans="1:6" x14ac:dyDescent="0.25">
      <c r="A638" t="s">
        <v>49</v>
      </c>
      <c r="B638">
        <v>2015</v>
      </c>
      <c r="C638" t="s">
        <v>5</v>
      </c>
      <c r="D638" t="s">
        <v>103</v>
      </c>
      <c r="E638" t="s">
        <v>4149</v>
      </c>
      <c r="F638">
        <v>31</v>
      </c>
    </row>
    <row r="639" spans="1:6" x14ac:dyDescent="0.25">
      <c r="A639" t="s">
        <v>49</v>
      </c>
      <c r="B639">
        <v>2015</v>
      </c>
      <c r="C639" t="s">
        <v>6</v>
      </c>
      <c r="D639" t="s">
        <v>39</v>
      </c>
      <c r="E639" t="s">
        <v>4150</v>
      </c>
      <c r="F639">
        <v>1</v>
      </c>
    </row>
    <row r="640" spans="1:6" x14ac:dyDescent="0.25">
      <c r="A640" t="s">
        <v>49</v>
      </c>
      <c r="B640">
        <v>2015</v>
      </c>
      <c r="C640" t="s">
        <v>6</v>
      </c>
      <c r="D640" t="s">
        <v>103</v>
      </c>
      <c r="E640" t="s">
        <v>4151</v>
      </c>
      <c r="F640">
        <v>3</v>
      </c>
    </row>
    <row r="641" spans="1:6" x14ac:dyDescent="0.25">
      <c r="A641" t="s">
        <v>50</v>
      </c>
      <c r="B641">
        <v>2010</v>
      </c>
      <c r="C641" t="s">
        <v>1</v>
      </c>
      <c r="D641" t="s">
        <v>38</v>
      </c>
      <c r="E641" t="s">
        <v>4152</v>
      </c>
      <c r="F641">
        <v>15</v>
      </c>
    </row>
    <row r="642" spans="1:6" x14ac:dyDescent="0.25">
      <c r="A642" t="s">
        <v>50</v>
      </c>
      <c r="B642">
        <v>2010</v>
      </c>
      <c r="C642" t="s">
        <v>1</v>
      </c>
      <c r="D642" t="s">
        <v>40</v>
      </c>
      <c r="E642" t="s">
        <v>4153</v>
      </c>
      <c r="F642">
        <v>19</v>
      </c>
    </row>
    <row r="643" spans="1:6" x14ac:dyDescent="0.25">
      <c r="A643" t="s">
        <v>50</v>
      </c>
      <c r="B643">
        <v>2010</v>
      </c>
      <c r="C643" t="s">
        <v>1</v>
      </c>
      <c r="D643" t="s">
        <v>102</v>
      </c>
      <c r="E643" t="s">
        <v>4154</v>
      </c>
      <c r="F643">
        <v>52</v>
      </c>
    </row>
    <row r="644" spans="1:6" x14ac:dyDescent="0.25">
      <c r="A644" t="s">
        <v>50</v>
      </c>
      <c r="B644">
        <v>2010</v>
      </c>
      <c r="C644" t="s">
        <v>1</v>
      </c>
      <c r="D644" t="s">
        <v>107</v>
      </c>
      <c r="E644" t="s">
        <v>4155</v>
      </c>
      <c r="F644">
        <v>96</v>
      </c>
    </row>
    <row r="645" spans="1:6" x14ac:dyDescent="0.25">
      <c r="A645" t="s">
        <v>50</v>
      </c>
      <c r="B645">
        <v>2010</v>
      </c>
      <c r="C645" t="s">
        <v>1</v>
      </c>
      <c r="D645" t="s">
        <v>39</v>
      </c>
      <c r="E645" t="s">
        <v>4156</v>
      </c>
      <c r="F645">
        <v>49</v>
      </c>
    </row>
    <row r="646" spans="1:6" x14ac:dyDescent="0.25">
      <c r="A646" t="s">
        <v>50</v>
      </c>
      <c r="B646">
        <v>2010</v>
      </c>
      <c r="C646" t="s">
        <v>1</v>
      </c>
      <c r="D646" t="s">
        <v>103</v>
      </c>
      <c r="E646" t="s">
        <v>4157</v>
      </c>
      <c r="F646">
        <v>865</v>
      </c>
    </row>
    <row r="647" spans="1:6" x14ac:dyDescent="0.25">
      <c r="A647" t="s">
        <v>50</v>
      </c>
      <c r="B647">
        <v>2010</v>
      </c>
      <c r="C647" t="s">
        <v>3</v>
      </c>
      <c r="D647" t="s">
        <v>40</v>
      </c>
      <c r="E647" t="s">
        <v>4158</v>
      </c>
      <c r="F647">
        <v>5</v>
      </c>
    </row>
    <row r="648" spans="1:6" x14ac:dyDescent="0.25">
      <c r="A648" t="s">
        <v>50</v>
      </c>
      <c r="B648">
        <v>2010</v>
      </c>
      <c r="C648" t="s">
        <v>3</v>
      </c>
      <c r="D648" t="s">
        <v>102</v>
      </c>
      <c r="E648" t="s">
        <v>4159</v>
      </c>
      <c r="F648">
        <v>9</v>
      </c>
    </row>
    <row r="649" spans="1:6" x14ac:dyDescent="0.25">
      <c r="A649" t="s">
        <v>50</v>
      </c>
      <c r="B649">
        <v>2010</v>
      </c>
      <c r="C649" t="s">
        <v>3</v>
      </c>
      <c r="D649" t="s">
        <v>107</v>
      </c>
      <c r="E649" t="s">
        <v>4160</v>
      </c>
      <c r="F649">
        <v>6</v>
      </c>
    </row>
    <row r="650" spans="1:6" x14ac:dyDescent="0.25">
      <c r="A650" t="s">
        <v>50</v>
      </c>
      <c r="B650">
        <v>2010</v>
      </c>
      <c r="C650" t="s">
        <v>3</v>
      </c>
      <c r="D650" t="s">
        <v>39</v>
      </c>
      <c r="E650" t="s">
        <v>4161</v>
      </c>
      <c r="F650">
        <v>1</v>
      </c>
    </row>
    <row r="651" spans="1:6" x14ac:dyDescent="0.25">
      <c r="A651" t="s">
        <v>50</v>
      </c>
      <c r="B651">
        <v>2010</v>
      </c>
      <c r="C651" t="s">
        <v>3</v>
      </c>
      <c r="D651" t="s">
        <v>103</v>
      </c>
      <c r="E651" t="s">
        <v>4162</v>
      </c>
      <c r="F651">
        <v>82</v>
      </c>
    </row>
    <row r="652" spans="1:6" x14ac:dyDescent="0.25">
      <c r="A652" t="s">
        <v>50</v>
      </c>
      <c r="B652">
        <v>2010</v>
      </c>
      <c r="C652" t="s">
        <v>0</v>
      </c>
      <c r="D652" t="s">
        <v>38</v>
      </c>
      <c r="E652" t="s">
        <v>4163</v>
      </c>
      <c r="F652">
        <v>2</v>
      </c>
    </row>
    <row r="653" spans="1:6" x14ac:dyDescent="0.25">
      <c r="A653" t="s">
        <v>50</v>
      </c>
      <c r="B653">
        <v>2010</v>
      </c>
      <c r="C653" t="s">
        <v>0</v>
      </c>
      <c r="D653" t="s">
        <v>40</v>
      </c>
      <c r="E653" t="s">
        <v>4164</v>
      </c>
      <c r="F653">
        <v>6</v>
      </c>
    </row>
    <row r="654" spans="1:6" x14ac:dyDescent="0.25">
      <c r="A654" t="s">
        <v>50</v>
      </c>
      <c r="B654">
        <v>2010</v>
      </c>
      <c r="C654" t="s">
        <v>0</v>
      </c>
      <c r="D654" t="s">
        <v>102</v>
      </c>
      <c r="E654" t="s">
        <v>4165</v>
      </c>
      <c r="F654">
        <v>55</v>
      </c>
    </row>
    <row r="655" spans="1:6" x14ac:dyDescent="0.25">
      <c r="A655" t="s">
        <v>50</v>
      </c>
      <c r="B655">
        <v>2010</v>
      </c>
      <c r="C655" t="s">
        <v>0</v>
      </c>
      <c r="D655" t="s">
        <v>107</v>
      </c>
      <c r="E655" t="s">
        <v>4166</v>
      </c>
      <c r="F655">
        <v>51</v>
      </c>
    </row>
    <row r="656" spans="1:6" x14ac:dyDescent="0.25">
      <c r="A656" t="s">
        <v>50</v>
      </c>
      <c r="B656">
        <v>2010</v>
      </c>
      <c r="C656" t="s">
        <v>0</v>
      </c>
      <c r="D656" t="s">
        <v>39</v>
      </c>
      <c r="E656" t="s">
        <v>4167</v>
      </c>
      <c r="F656">
        <v>27</v>
      </c>
    </row>
    <row r="657" spans="1:6" x14ac:dyDescent="0.25">
      <c r="A657" t="s">
        <v>50</v>
      </c>
      <c r="B657">
        <v>2010</v>
      </c>
      <c r="C657" t="s">
        <v>0</v>
      </c>
      <c r="D657" t="s">
        <v>103</v>
      </c>
      <c r="E657" t="s">
        <v>4168</v>
      </c>
      <c r="F657">
        <v>599</v>
      </c>
    </row>
    <row r="658" spans="1:6" x14ac:dyDescent="0.25">
      <c r="A658" t="s">
        <v>50</v>
      </c>
      <c r="B658">
        <v>2010</v>
      </c>
      <c r="C658" t="s">
        <v>4</v>
      </c>
      <c r="D658" t="s">
        <v>38</v>
      </c>
      <c r="E658" t="s">
        <v>4169</v>
      </c>
      <c r="F658">
        <v>229</v>
      </c>
    </row>
    <row r="659" spans="1:6" x14ac:dyDescent="0.25">
      <c r="A659" t="s">
        <v>50</v>
      </c>
      <c r="B659">
        <v>2010</v>
      </c>
      <c r="C659" t="s">
        <v>4</v>
      </c>
      <c r="D659" t="s">
        <v>40</v>
      </c>
      <c r="E659" t="s">
        <v>4170</v>
      </c>
      <c r="F659">
        <v>462</v>
      </c>
    </row>
    <row r="660" spans="1:6" x14ac:dyDescent="0.25">
      <c r="A660" t="s">
        <v>50</v>
      </c>
      <c r="B660">
        <v>2010</v>
      </c>
      <c r="C660" t="s">
        <v>4</v>
      </c>
      <c r="D660" t="s">
        <v>102</v>
      </c>
      <c r="E660" t="s">
        <v>4171</v>
      </c>
      <c r="F660">
        <v>1175</v>
      </c>
    </row>
    <row r="661" spans="1:6" x14ac:dyDescent="0.25">
      <c r="A661" t="s">
        <v>50</v>
      </c>
      <c r="B661">
        <v>2010</v>
      </c>
      <c r="C661" t="s">
        <v>4</v>
      </c>
      <c r="D661" t="s">
        <v>107</v>
      </c>
      <c r="E661" t="s">
        <v>4172</v>
      </c>
      <c r="F661">
        <v>1655</v>
      </c>
    </row>
    <row r="662" spans="1:6" x14ac:dyDescent="0.25">
      <c r="A662" t="s">
        <v>50</v>
      </c>
      <c r="B662">
        <v>2010</v>
      </c>
      <c r="C662" t="s">
        <v>4</v>
      </c>
      <c r="D662" t="s">
        <v>39</v>
      </c>
      <c r="E662" t="s">
        <v>4173</v>
      </c>
      <c r="F662">
        <v>713</v>
      </c>
    </row>
    <row r="663" spans="1:6" x14ac:dyDescent="0.25">
      <c r="A663" t="s">
        <v>50</v>
      </c>
      <c r="B663">
        <v>2010</v>
      </c>
      <c r="C663" t="s">
        <v>4</v>
      </c>
      <c r="D663" t="s">
        <v>103</v>
      </c>
      <c r="E663" t="s">
        <v>4174</v>
      </c>
      <c r="F663">
        <v>17232</v>
      </c>
    </row>
    <row r="664" spans="1:6" x14ac:dyDescent="0.25">
      <c r="A664" t="s">
        <v>50</v>
      </c>
      <c r="B664">
        <v>2010</v>
      </c>
      <c r="C664" t="s">
        <v>2</v>
      </c>
      <c r="D664" t="s">
        <v>38</v>
      </c>
      <c r="E664" t="s">
        <v>4175</v>
      </c>
      <c r="F664">
        <v>3</v>
      </c>
    </row>
    <row r="665" spans="1:6" x14ac:dyDescent="0.25">
      <c r="A665" t="s">
        <v>50</v>
      </c>
      <c r="B665">
        <v>2010</v>
      </c>
      <c r="C665" t="s">
        <v>2</v>
      </c>
      <c r="D665" t="s">
        <v>40</v>
      </c>
      <c r="E665" t="s">
        <v>4176</v>
      </c>
      <c r="F665">
        <v>2</v>
      </c>
    </row>
    <row r="666" spans="1:6" x14ac:dyDescent="0.25">
      <c r="A666" t="s">
        <v>50</v>
      </c>
      <c r="B666">
        <v>2010</v>
      </c>
      <c r="C666" t="s">
        <v>2</v>
      </c>
      <c r="D666" t="s">
        <v>102</v>
      </c>
      <c r="E666" t="s">
        <v>4177</v>
      </c>
      <c r="F666">
        <v>13</v>
      </c>
    </row>
    <row r="667" spans="1:6" x14ac:dyDescent="0.25">
      <c r="A667" t="s">
        <v>50</v>
      </c>
      <c r="B667">
        <v>2010</v>
      </c>
      <c r="C667" t="s">
        <v>2</v>
      </c>
      <c r="D667" t="s">
        <v>107</v>
      </c>
      <c r="E667" t="s">
        <v>4178</v>
      </c>
      <c r="F667">
        <v>29</v>
      </c>
    </row>
    <row r="668" spans="1:6" x14ac:dyDescent="0.25">
      <c r="A668" t="s">
        <v>50</v>
      </c>
      <c r="B668">
        <v>2010</v>
      </c>
      <c r="C668" t="s">
        <v>2</v>
      </c>
      <c r="D668" t="s">
        <v>39</v>
      </c>
      <c r="E668" t="s">
        <v>4179</v>
      </c>
      <c r="F668">
        <v>13</v>
      </c>
    </row>
    <row r="669" spans="1:6" x14ac:dyDescent="0.25">
      <c r="A669" t="s">
        <v>50</v>
      </c>
      <c r="B669">
        <v>2010</v>
      </c>
      <c r="C669" t="s">
        <v>2</v>
      </c>
      <c r="D669" t="s">
        <v>103</v>
      </c>
      <c r="E669" t="s">
        <v>4180</v>
      </c>
      <c r="F669">
        <v>166</v>
      </c>
    </row>
    <row r="670" spans="1:6" x14ac:dyDescent="0.25">
      <c r="A670" t="s">
        <v>50</v>
      </c>
      <c r="B670">
        <v>2011</v>
      </c>
      <c r="C670" t="s">
        <v>1</v>
      </c>
      <c r="D670" t="s">
        <v>38</v>
      </c>
      <c r="E670" t="s">
        <v>4181</v>
      </c>
      <c r="F670">
        <v>13</v>
      </c>
    </row>
    <row r="671" spans="1:6" x14ac:dyDescent="0.25">
      <c r="A671" t="s">
        <v>50</v>
      </c>
      <c r="B671">
        <v>2011</v>
      </c>
      <c r="C671" t="s">
        <v>1</v>
      </c>
      <c r="D671" t="s">
        <v>40</v>
      </c>
      <c r="E671" t="s">
        <v>4182</v>
      </c>
      <c r="F671">
        <v>18</v>
      </c>
    </row>
    <row r="672" spans="1:6" x14ac:dyDescent="0.25">
      <c r="A672" t="s">
        <v>50</v>
      </c>
      <c r="B672">
        <v>2011</v>
      </c>
      <c r="C672" t="s">
        <v>1</v>
      </c>
      <c r="D672" t="s">
        <v>102</v>
      </c>
      <c r="E672" t="s">
        <v>4183</v>
      </c>
      <c r="F672">
        <v>82</v>
      </c>
    </row>
    <row r="673" spans="1:6" x14ac:dyDescent="0.25">
      <c r="A673" t="s">
        <v>50</v>
      </c>
      <c r="B673">
        <v>2011</v>
      </c>
      <c r="C673" t="s">
        <v>1</v>
      </c>
      <c r="D673" t="s">
        <v>107</v>
      </c>
      <c r="E673" t="s">
        <v>4184</v>
      </c>
      <c r="F673">
        <v>55</v>
      </c>
    </row>
    <row r="674" spans="1:6" x14ac:dyDescent="0.25">
      <c r="A674" t="s">
        <v>50</v>
      </c>
      <c r="B674">
        <v>2011</v>
      </c>
      <c r="C674" t="s">
        <v>1</v>
      </c>
      <c r="D674" t="s">
        <v>39</v>
      </c>
      <c r="E674" t="s">
        <v>4185</v>
      </c>
      <c r="F674">
        <v>43</v>
      </c>
    </row>
    <row r="675" spans="1:6" x14ac:dyDescent="0.25">
      <c r="A675" t="s">
        <v>50</v>
      </c>
      <c r="B675">
        <v>2011</v>
      </c>
      <c r="C675" t="s">
        <v>1</v>
      </c>
      <c r="D675" t="s">
        <v>103</v>
      </c>
      <c r="E675" t="s">
        <v>4186</v>
      </c>
      <c r="F675">
        <v>899</v>
      </c>
    </row>
    <row r="676" spans="1:6" x14ac:dyDescent="0.25">
      <c r="A676" t="s">
        <v>50</v>
      </c>
      <c r="B676">
        <v>2011</v>
      </c>
      <c r="C676" t="s">
        <v>3</v>
      </c>
      <c r="D676" t="s">
        <v>40</v>
      </c>
      <c r="E676" t="s">
        <v>4187</v>
      </c>
      <c r="F676">
        <v>2</v>
      </c>
    </row>
    <row r="677" spans="1:6" x14ac:dyDescent="0.25">
      <c r="A677" t="s">
        <v>50</v>
      </c>
      <c r="B677">
        <v>2011</v>
      </c>
      <c r="C677" t="s">
        <v>3</v>
      </c>
      <c r="D677" t="s">
        <v>102</v>
      </c>
      <c r="E677" t="s">
        <v>4188</v>
      </c>
      <c r="F677">
        <v>8</v>
      </c>
    </row>
    <row r="678" spans="1:6" x14ac:dyDescent="0.25">
      <c r="A678" t="s">
        <v>50</v>
      </c>
      <c r="B678">
        <v>2011</v>
      </c>
      <c r="C678" t="s">
        <v>3</v>
      </c>
      <c r="D678" t="s">
        <v>107</v>
      </c>
      <c r="E678" t="s">
        <v>4189</v>
      </c>
      <c r="F678">
        <v>4</v>
      </c>
    </row>
    <row r="679" spans="1:6" x14ac:dyDescent="0.25">
      <c r="A679" t="s">
        <v>50</v>
      </c>
      <c r="B679">
        <v>2011</v>
      </c>
      <c r="C679" t="s">
        <v>3</v>
      </c>
      <c r="D679" t="s">
        <v>39</v>
      </c>
      <c r="E679" t="s">
        <v>4190</v>
      </c>
      <c r="F679">
        <v>4</v>
      </c>
    </row>
    <row r="680" spans="1:6" x14ac:dyDescent="0.25">
      <c r="A680" t="s">
        <v>50</v>
      </c>
      <c r="B680">
        <v>2011</v>
      </c>
      <c r="C680" t="s">
        <v>3</v>
      </c>
      <c r="D680" t="s">
        <v>103</v>
      </c>
      <c r="E680" t="s">
        <v>4191</v>
      </c>
      <c r="F680">
        <v>80</v>
      </c>
    </row>
    <row r="681" spans="1:6" x14ac:dyDescent="0.25">
      <c r="A681" t="s">
        <v>50</v>
      </c>
      <c r="B681">
        <v>2011</v>
      </c>
      <c r="C681" t="s">
        <v>0</v>
      </c>
      <c r="D681" t="s">
        <v>38</v>
      </c>
      <c r="E681" t="s">
        <v>4192</v>
      </c>
      <c r="F681">
        <v>2</v>
      </c>
    </row>
    <row r="682" spans="1:6" x14ac:dyDescent="0.25">
      <c r="A682" t="s">
        <v>50</v>
      </c>
      <c r="B682">
        <v>2011</v>
      </c>
      <c r="C682" t="s">
        <v>0</v>
      </c>
      <c r="D682" t="s">
        <v>40</v>
      </c>
      <c r="E682" t="s">
        <v>4193</v>
      </c>
      <c r="F682">
        <v>6</v>
      </c>
    </row>
    <row r="683" spans="1:6" x14ac:dyDescent="0.25">
      <c r="A683" t="s">
        <v>50</v>
      </c>
      <c r="B683">
        <v>2011</v>
      </c>
      <c r="C683" t="s">
        <v>0</v>
      </c>
      <c r="D683" t="s">
        <v>102</v>
      </c>
      <c r="E683" t="s">
        <v>4194</v>
      </c>
      <c r="F683">
        <v>67</v>
      </c>
    </row>
    <row r="684" spans="1:6" x14ac:dyDescent="0.25">
      <c r="A684" t="s">
        <v>50</v>
      </c>
      <c r="B684">
        <v>2011</v>
      </c>
      <c r="C684" t="s">
        <v>0</v>
      </c>
      <c r="D684" t="s">
        <v>107</v>
      </c>
      <c r="E684" t="s">
        <v>4195</v>
      </c>
      <c r="F684">
        <v>38</v>
      </c>
    </row>
    <row r="685" spans="1:6" x14ac:dyDescent="0.25">
      <c r="A685" t="s">
        <v>50</v>
      </c>
      <c r="B685">
        <v>2011</v>
      </c>
      <c r="C685" t="s">
        <v>0</v>
      </c>
      <c r="D685" t="s">
        <v>39</v>
      </c>
      <c r="E685" t="s">
        <v>4196</v>
      </c>
      <c r="F685">
        <v>25</v>
      </c>
    </row>
    <row r="686" spans="1:6" x14ac:dyDescent="0.25">
      <c r="A686" t="s">
        <v>50</v>
      </c>
      <c r="B686">
        <v>2011</v>
      </c>
      <c r="C686" t="s">
        <v>0</v>
      </c>
      <c r="D686" t="s">
        <v>103</v>
      </c>
      <c r="E686" t="s">
        <v>4197</v>
      </c>
      <c r="F686">
        <v>596</v>
      </c>
    </row>
    <row r="687" spans="1:6" x14ac:dyDescent="0.25">
      <c r="A687" t="s">
        <v>50</v>
      </c>
      <c r="B687">
        <v>2011</v>
      </c>
      <c r="C687" t="s">
        <v>4</v>
      </c>
      <c r="D687" t="s">
        <v>38</v>
      </c>
      <c r="E687" t="s">
        <v>4198</v>
      </c>
      <c r="F687">
        <v>142</v>
      </c>
    </row>
    <row r="688" spans="1:6" x14ac:dyDescent="0.25">
      <c r="A688" t="s">
        <v>50</v>
      </c>
      <c r="B688">
        <v>2011</v>
      </c>
      <c r="C688" t="s">
        <v>4</v>
      </c>
      <c r="D688" t="s">
        <v>40</v>
      </c>
      <c r="E688" t="s">
        <v>4199</v>
      </c>
      <c r="F688">
        <v>297</v>
      </c>
    </row>
    <row r="689" spans="1:6" x14ac:dyDescent="0.25">
      <c r="A689" t="s">
        <v>50</v>
      </c>
      <c r="B689">
        <v>2011</v>
      </c>
      <c r="C689" t="s">
        <v>4</v>
      </c>
      <c r="D689" t="s">
        <v>102</v>
      </c>
      <c r="E689" t="s">
        <v>4200</v>
      </c>
      <c r="F689">
        <v>1617</v>
      </c>
    </row>
    <row r="690" spans="1:6" x14ac:dyDescent="0.25">
      <c r="A690" t="s">
        <v>50</v>
      </c>
      <c r="B690">
        <v>2011</v>
      </c>
      <c r="C690" t="s">
        <v>4</v>
      </c>
      <c r="D690" t="s">
        <v>107</v>
      </c>
      <c r="E690" t="s">
        <v>4201</v>
      </c>
      <c r="F690">
        <v>1100</v>
      </c>
    </row>
    <row r="691" spans="1:6" x14ac:dyDescent="0.25">
      <c r="A691" t="s">
        <v>50</v>
      </c>
      <c r="B691">
        <v>2011</v>
      </c>
      <c r="C691" t="s">
        <v>4</v>
      </c>
      <c r="D691" t="s">
        <v>39</v>
      </c>
      <c r="E691" t="s">
        <v>4202</v>
      </c>
      <c r="F691">
        <v>703</v>
      </c>
    </row>
    <row r="692" spans="1:6" x14ac:dyDescent="0.25">
      <c r="A692" t="s">
        <v>50</v>
      </c>
      <c r="B692">
        <v>2011</v>
      </c>
      <c r="C692" t="s">
        <v>4</v>
      </c>
      <c r="D692" t="s">
        <v>103</v>
      </c>
      <c r="E692" t="s">
        <v>4203</v>
      </c>
      <c r="F692">
        <v>17479</v>
      </c>
    </row>
    <row r="693" spans="1:6" x14ac:dyDescent="0.25">
      <c r="A693" t="s">
        <v>50</v>
      </c>
      <c r="B693">
        <v>2011</v>
      </c>
      <c r="C693" t="s">
        <v>2</v>
      </c>
      <c r="D693" t="s">
        <v>38</v>
      </c>
      <c r="E693" t="s">
        <v>4204</v>
      </c>
      <c r="F693">
        <v>1</v>
      </c>
    </row>
    <row r="694" spans="1:6" x14ac:dyDescent="0.25">
      <c r="A694" t="s">
        <v>50</v>
      </c>
      <c r="B694">
        <v>2011</v>
      </c>
      <c r="C694" t="s">
        <v>2</v>
      </c>
      <c r="D694" t="s">
        <v>40</v>
      </c>
      <c r="E694" t="s">
        <v>4205</v>
      </c>
      <c r="F694">
        <v>4</v>
      </c>
    </row>
    <row r="695" spans="1:6" x14ac:dyDescent="0.25">
      <c r="A695" t="s">
        <v>50</v>
      </c>
      <c r="B695">
        <v>2011</v>
      </c>
      <c r="C695" t="s">
        <v>2</v>
      </c>
      <c r="D695" t="s">
        <v>102</v>
      </c>
      <c r="E695" t="s">
        <v>4206</v>
      </c>
      <c r="F695">
        <v>13</v>
      </c>
    </row>
    <row r="696" spans="1:6" x14ac:dyDescent="0.25">
      <c r="A696" t="s">
        <v>50</v>
      </c>
      <c r="B696">
        <v>2011</v>
      </c>
      <c r="C696" t="s">
        <v>2</v>
      </c>
      <c r="D696" t="s">
        <v>107</v>
      </c>
      <c r="E696" t="s">
        <v>4207</v>
      </c>
      <c r="F696">
        <v>26</v>
      </c>
    </row>
    <row r="697" spans="1:6" x14ac:dyDescent="0.25">
      <c r="A697" t="s">
        <v>50</v>
      </c>
      <c r="B697">
        <v>2011</v>
      </c>
      <c r="C697" t="s">
        <v>2</v>
      </c>
      <c r="D697" t="s">
        <v>39</v>
      </c>
      <c r="E697" t="s">
        <v>4208</v>
      </c>
      <c r="F697">
        <v>7</v>
      </c>
    </row>
    <row r="698" spans="1:6" x14ac:dyDescent="0.25">
      <c r="A698" t="s">
        <v>50</v>
      </c>
      <c r="B698">
        <v>2011</v>
      </c>
      <c r="C698" t="s">
        <v>2</v>
      </c>
      <c r="D698" t="s">
        <v>103</v>
      </c>
      <c r="E698" t="s">
        <v>4209</v>
      </c>
      <c r="F698">
        <v>185</v>
      </c>
    </row>
    <row r="699" spans="1:6" x14ac:dyDescent="0.25">
      <c r="A699" t="s">
        <v>50</v>
      </c>
      <c r="B699">
        <v>2011</v>
      </c>
      <c r="C699" t="s">
        <v>6</v>
      </c>
      <c r="D699" t="s">
        <v>107</v>
      </c>
      <c r="E699" t="s">
        <v>4210</v>
      </c>
      <c r="F699">
        <v>3</v>
      </c>
    </row>
    <row r="700" spans="1:6" x14ac:dyDescent="0.25">
      <c r="A700" t="s">
        <v>50</v>
      </c>
      <c r="B700">
        <v>2012</v>
      </c>
      <c r="C700" t="s">
        <v>1</v>
      </c>
      <c r="D700" t="s">
        <v>38</v>
      </c>
      <c r="E700" t="s">
        <v>4211</v>
      </c>
      <c r="F700">
        <v>19</v>
      </c>
    </row>
    <row r="701" spans="1:6" x14ac:dyDescent="0.25">
      <c r="A701" t="s">
        <v>50</v>
      </c>
      <c r="B701">
        <v>2012</v>
      </c>
      <c r="C701" t="s">
        <v>1</v>
      </c>
      <c r="D701" t="s">
        <v>40</v>
      </c>
      <c r="E701" t="s">
        <v>4212</v>
      </c>
      <c r="F701">
        <v>35</v>
      </c>
    </row>
    <row r="702" spans="1:6" x14ac:dyDescent="0.25">
      <c r="A702" t="s">
        <v>50</v>
      </c>
      <c r="B702">
        <v>2012</v>
      </c>
      <c r="C702" t="s">
        <v>1</v>
      </c>
      <c r="D702" t="s">
        <v>102</v>
      </c>
      <c r="E702" t="s">
        <v>4213</v>
      </c>
      <c r="F702">
        <v>85</v>
      </c>
    </row>
    <row r="703" spans="1:6" x14ac:dyDescent="0.25">
      <c r="A703" t="s">
        <v>50</v>
      </c>
      <c r="B703">
        <v>2012</v>
      </c>
      <c r="C703" t="s">
        <v>1</v>
      </c>
      <c r="D703" t="s">
        <v>107</v>
      </c>
      <c r="E703" t="s">
        <v>4214</v>
      </c>
      <c r="F703">
        <v>104</v>
      </c>
    </row>
    <row r="704" spans="1:6" x14ac:dyDescent="0.25">
      <c r="A704" t="s">
        <v>50</v>
      </c>
      <c r="B704">
        <v>2012</v>
      </c>
      <c r="C704" t="s">
        <v>1</v>
      </c>
      <c r="D704" t="s">
        <v>39</v>
      </c>
      <c r="E704" t="s">
        <v>4215</v>
      </c>
      <c r="F704">
        <v>65</v>
      </c>
    </row>
    <row r="705" spans="1:6" x14ac:dyDescent="0.25">
      <c r="A705" t="s">
        <v>50</v>
      </c>
      <c r="B705">
        <v>2012</v>
      </c>
      <c r="C705" t="s">
        <v>1</v>
      </c>
      <c r="D705" t="s">
        <v>103</v>
      </c>
      <c r="E705" t="s">
        <v>4216</v>
      </c>
      <c r="F705">
        <v>1174</v>
      </c>
    </row>
    <row r="706" spans="1:6" x14ac:dyDescent="0.25">
      <c r="A706" t="s">
        <v>50</v>
      </c>
      <c r="B706">
        <v>2012</v>
      </c>
      <c r="C706" t="s">
        <v>3</v>
      </c>
      <c r="D706" t="s">
        <v>38</v>
      </c>
      <c r="E706" t="s">
        <v>4217</v>
      </c>
      <c r="F706">
        <v>2</v>
      </c>
    </row>
    <row r="707" spans="1:6" x14ac:dyDescent="0.25">
      <c r="A707" t="s">
        <v>50</v>
      </c>
      <c r="B707">
        <v>2012</v>
      </c>
      <c r="C707" t="s">
        <v>3</v>
      </c>
      <c r="D707" t="s">
        <v>40</v>
      </c>
      <c r="E707" t="s">
        <v>4218</v>
      </c>
      <c r="F707">
        <v>2</v>
      </c>
    </row>
    <row r="708" spans="1:6" x14ac:dyDescent="0.25">
      <c r="A708" t="s">
        <v>50</v>
      </c>
      <c r="B708">
        <v>2012</v>
      </c>
      <c r="C708" t="s">
        <v>3</v>
      </c>
      <c r="D708" t="s">
        <v>102</v>
      </c>
      <c r="E708" t="s">
        <v>4219</v>
      </c>
      <c r="F708">
        <v>3</v>
      </c>
    </row>
    <row r="709" spans="1:6" x14ac:dyDescent="0.25">
      <c r="A709" t="s">
        <v>50</v>
      </c>
      <c r="B709">
        <v>2012</v>
      </c>
      <c r="C709" t="s">
        <v>3</v>
      </c>
      <c r="D709" t="s">
        <v>107</v>
      </c>
      <c r="E709" t="s">
        <v>4220</v>
      </c>
      <c r="F709">
        <v>18</v>
      </c>
    </row>
    <row r="710" spans="1:6" x14ac:dyDescent="0.25">
      <c r="A710" t="s">
        <v>50</v>
      </c>
      <c r="B710">
        <v>2012</v>
      </c>
      <c r="C710" t="s">
        <v>3</v>
      </c>
      <c r="D710" t="s">
        <v>39</v>
      </c>
      <c r="E710" t="s">
        <v>4221</v>
      </c>
      <c r="F710">
        <v>2</v>
      </c>
    </row>
    <row r="711" spans="1:6" x14ac:dyDescent="0.25">
      <c r="A711" t="s">
        <v>50</v>
      </c>
      <c r="B711">
        <v>2012</v>
      </c>
      <c r="C711" t="s">
        <v>3</v>
      </c>
      <c r="D711" t="s">
        <v>103</v>
      </c>
      <c r="E711" t="s">
        <v>4222</v>
      </c>
      <c r="F711">
        <v>65</v>
      </c>
    </row>
    <row r="712" spans="1:6" x14ac:dyDescent="0.25">
      <c r="A712" t="s">
        <v>50</v>
      </c>
      <c r="B712">
        <v>2012</v>
      </c>
      <c r="C712" t="s">
        <v>0</v>
      </c>
      <c r="D712" t="s">
        <v>38</v>
      </c>
      <c r="E712" t="s">
        <v>4223</v>
      </c>
      <c r="F712">
        <v>4</v>
      </c>
    </row>
    <row r="713" spans="1:6" x14ac:dyDescent="0.25">
      <c r="A713" t="s">
        <v>50</v>
      </c>
      <c r="B713">
        <v>2012</v>
      </c>
      <c r="C713" t="s">
        <v>0</v>
      </c>
      <c r="D713" t="s">
        <v>40</v>
      </c>
      <c r="E713" t="s">
        <v>4224</v>
      </c>
      <c r="F713">
        <v>6</v>
      </c>
    </row>
    <row r="714" spans="1:6" x14ac:dyDescent="0.25">
      <c r="A714" t="s">
        <v>50</v>
      </c>
      <c r="B714">
        <v>2012</v>
      </c>
      <c r="C714" t="s">
        <v>0</v>
      </c>
      <c r="D714" t="s">
        <v>102</v>
      </c>
      <c r="E714" t="s">
        <v>4225</v>
      </c>
      <c r="F714">
        <v>70</v>
      </c>
    </row>
    <row r="715" spans="1:6" x14ac:dyDescent="0.25">
      <c r="A715" t="s">
        <v>50</v>
      </c>
      <c r="B715">
        <v>2012</v>
      </c>
      <c r="C715" t="s">
        <v>0</v>
      </c>
      <c r="D715" t="s">
        <v>107</v>
      </c>
      <c r="E715" t="s">
        <v>4226</v>
      </c>
      <c r="F715">
        <v>57</v>
      </c>
    </row>
    <row r="716" spans="1:6" x14ac:dyDescent="0.25">
      <c r="A716" t="s">
        <v>50</v>
      </c>
      <c r="B716">
        <v>2012</v>
      </c>
      <c r="C716" t="s">
        <v>0</v>
      </c>
      <c r="D716" t="s">
        <v>39</v>
      </c>
      <c r="E716" t="s">
        <v>4227</v>
      </c>
      <c r="F716">
        <v>43</v>
      </c>
    </row>
    <row r="717" spans="1:6" x14ac:dyDescent="0.25">
      <c r="A717" t="s">
        <v>50</v>
      </c>
      <c r="B717">
        <v>2012</v>
      </c>
      <c r="C717" t="s">
        <v>0</v>
      </c>
      <c r="D717" t="s">
        <v>103</v>
      </c>
      <c r="E717" t="s">
        <v>4228</v>
      </c>
      <c r="F717">
        <v>567</v>
      </c>
    </row>
    <row r="718" spans="1:6" x14ac:dyDescent="0.25">
      <c r="A718" t="s">
        <v>50</v>
      </c>
      <c r="B718">
        <v>2012</v>
      </c>
      <c r="C718" t="s">
        <v>4</v>
      </c>
      <c r="D718" t="s">
        <v>38</v>
      </c>
      <c r="E718" t="s">
        <v>4229</v>
      </c>
      <c r="F718">
        <v>232</v>
      </c>
    </row>
    <row r="719" spans="1:6" x14ac:dyDescent="0.25">
      <c r="A719" t="s">
        <v>50</v>
      </c>
      <c r="B719">
        <v>2012</v>
      </c>
      <c r="C719" t="s">
        <v>4</v>
      </c>
      <c r="D719" t="s">
        <v>40</v>
      </c>
      <c r="E719" t="s">
        <v>4230</v>
      </c>
      <c r="F719">
        <v>527</v>
      </c>
    </row>
    <row r="720" spans="1:6" x14ac:dyDescent="0.25">
      <c r="A720" t="s">
        <v>50</v>
      </c>
      <c r="B720">
        <v>2012</v>
      </c>
      <c r="C720" t="s">
        <v>4</v>
      </c>
      <c r="D720" t="s">
        <v>102</v>
      </c>
      <c r="E720" t="s">
        <v>4231</v>
      </c>
      <c r="F720">
        <v>1388</v>
      </c>
    </row>
    <row r="721" spans="1:6" x14ac:dyDescent="0.25">
      <c r="A721" t="s">
        <v>50</v>
      </c>
      <c r="B721">
        <v>2012</v>
      </c>
      <c r="C721" t="s">
        <v>4</v>
      </c>
      <c r="D721" t="s">
        <v>107</v>
      </c>
      <c r="E721" t="s">
        <v>4232</v>
      </c>
      <c r="F721">
        <v>1773</v>
      </c>
    </row>
    <row r="722" spans="1:6" x14ac:dyDescent="0.25">
      <c r="A722" t="s">
        <v>50</v>
      </c>
      <c r="B722">
        <v>2012</v>
      </c>
      <c r="C722" t="s">
        <v>4</v>
      </c>
      <c r="D722" t="s">
        <v>39</v>
      </c>
      <c r="E722" t="s">
        <v>4233</v>
      </c>
      <c r="F722">
        <v>769</v>
      </c>
    </row>
    <row r="723" spans="1:6" x14ac:dyDescent="0.25">
      <c r="A723" t="s">
        <v>50</v>
      </c>
      <c r="B723">
        <v>2012</v>
      </c>
      <c r="C723" t="s">
        <v>4</v>
      </c>
      <c r="D723" t="s">
        <v>103</v>
      </c>
      <c r="E723" t="s">
        <v>4234</v>
      </c>
      <c r="F723">
        <v>16355</v>
      </c>
    </row>
    <row r="724" spans="1:6" x14ac:dyDescent="0.25">
      <c r="A724" t="s">
        <v>50</v>
      </c>
      <c r="B724">
        <v>2012</v>
      </c>
      <c r="C724" t="s">
        <v>2</v>
      </c>
      <c r="D724" t="s">
        <v>38</v>
      </c>
      <c r="E724" t="s">
        <v>4235</v>
      </c>
      <c r="F724">
        <v>3</v>
      </c>
    </row>
    <row r="725" spans="1:6" x14ac:dyDescent="0.25">
      <c r="A725" t="s">
        <v>50</v>
      </c>
      <c r="B725">
        <v>2012</v>
      </c>
      <c r="C725" t="s">
        <v>2</v>
      </c>
      <c r="D725" t="s">
        <v>40</v>
      </c>
      <c r="E725" t="s">
        <v>4236</v>
      </c>
      <c r="F725">
        <v>5</v>
      </c>
    </row>
    <row r="726" spans="1:6" x14ac:dyDescent="0.25">
      <c r="A726" t="s">
        <v>50</v>
      </c>
      <c r="B726">
        <v>2012</v>
      </c>
      <c r="C726" t="s">
        <v>2</v>
      </c>
      <c r="D726" t="s">
        <v>102</v>
      </c>
      <c r="E726" t="s">
        <v>4237</v>
      </c>
      <c r="F726">
        <v>18</v>
      </c>
    </row>
    <row r="727" spans="1:6" x14ac:dyDescent="0.25">
      <c r="A727" t="s">
        <v>50</v>
      </c>
      <c r="B727">
        <v>2012</v>
      </c>
      <c r="C727" t="s">
        <v>2</v>
      </c>
      <c r="D727" t="s">
        <v>107</v>
      </c>
      <c r="E727" t="s">
        <v>4238</v>
      </c>
      <c r="F727">
        <v>41</v>
      </c>
    </row>
    <row r="728" spans="1:6" x14ac:dyDescent="0.25">
      <c r="A728" t="s">
        <v>50</v>
      </c>
      <c r="B728">
        <v>2012</v>
      </c>
      <c r="C728" t="s">
        <v>2</v>
      </c>
      <c r="D728" t="s">
        <v>39</v>
      </c>
      <c r="E728" t="s">
        <v>4239</v>
      </c>
      <c r="F728">
        <v>10</v>
      </c>
    </row>
    <row r="729" spans="1:6" x14ac:dyDescent="0.25">
      <c r="A729" t="s">
        <v>50</v>
      </c>
      <c r="B729">
        <v>2012</v>
      </c>
      <c r="C729" t="s">
        <v>2</v>
      </c>
      <c r="D729" t="s">
        <v>103</v>
      </c>
      <c r="E729" t="s">
        <v>4240</v>
      </c>
      <c r="F729">
        <v>239</v>
      </c>
    </row>
    <row r="730" spans="1:6" x14ac:dyDescent="0.25">
      <c r="A730" t="s">
        <v>50</v>
      </c>
      <c r="B730">
        <v>2012</v>
      </c>
      <c r="C730" t="s">
        <v>5</v>
      </c>
      <c r="D730" t="s">
        <v>38</v>
      </c>
      <c r="E730" t="s">
        <v>4241</v>
      </c>
      <c r="F730">
        <v>1</v>
      </c>
    </row>
    <row r="731" spans="1:6" x14ac:dyDescent="0.25">
      <c r="A731" t="s">
        <v>50</v>
      </c>
      <c r="B731">
        <v>2012</v>
      </c>
      <c r="C731" t="s">
        <v>5</v>
      </c>
      <c r="D731" t="s">
        <v>107</v>
      </c>
      <c r="E731" t="s">
        <v>4242</v>
      </c>
      <c r="F731">
        <v>29</v>
      </c>
    </row>
    <row r="732" spans="1:6" x14ac:dyDescent="0.25">
      <c r="A732" t="s">
        <v>50</v>
      </c>
      <c r="B732">
        <v>2012</v>
      </c>
      <c r="C732" t="s">
        <v>5</v>
      </c>
      <c r="D732" t="s">
        <v>103</v>
      </c>
      <c r="E732" t="s">
        <v>4243</v>
      </c>
      <c r="F732">
        <v>4</v>
      </c>
    </row>
    <row r="733" spans="1:6" x14ac:dyDescent="0.25">
      <c r="A733" t="s">
        <v>50</v>
      </c>
      <c r="B733">
        <v>2012</v>
      </c>
      <c r="C733" t="s">
        <v>6</v>
      </c>
      <c r="D733" t="s">
        <v>40</v>
      </c>
      <c r="E733" t="s">
        <v>4244</v>
      </c>
      <c r="F733">
        <v>2</v>
      </c>
    </row>
    <row r="734" spans="1:6" x14ac:dyDescent="0.25">
      <c r="A734" t="s">
        <v>50</v>
      </c>
      <c r="B734">
        <v>2012</v>
      </c>
      <c r="C734" t="s">
        <v>6</v>
      </c>
      <c r="D734" t="s">
        <v>102</v>
      </c>
      <c r="E734" t="s">
        <v>4245</v>
      </c>
      <c r="F734">
        <v>1</v>
      </c>
    </row>
    <row r="735" spans="1:6" x14ac:dyDescent="0.25">
      <c r="A735" t="s">
        <v>50</v>
      </c>
      <c r="B735">
        <v>2012</v>
      </c>
      <c r="C735" t="s">
        <v>6</v>
      </c>
      <c r="D735" t="s">
        <v>107</v>
      </c>
      <c r="E735" t="s">
        <v>4246</v>
      </c>
      <c r="F735">
        <v>2</v>
      </c>
    </row>
    <row r="736" spans="1:6" x14ac:dyDescent="0.25">
      <c r="A736" t="s">
        <v>50</v>
      </c>
      <c r="B736">
        <v>2012</v>
      </c>
      <c r="C736" t="s">
        <v>6</v>
      </c>
      <c r="D736" t="s">
        <v>39</v>
      </c>
      <c r="E736" t="s">
        <v>4247</v>
      </c>
      <c r="F736">
        <v>1</v>
      </c>
    </row>
    <row r="737" spans="1:6" x14ac:dyDescent="0.25">
      <c r="A737" t="s">
        <v>50</v>
      </c>
      <c r="B737">
        <v>2012</v>
      </c>
      <c r="C737" t="s">
        <v>6</v>
      </c>
      <c r="D737" t="s">
        <v>103</v>
      </c>
      <c r="E737" t="s">
        <v>4248</v>
      </c>
      <c r="F737">
        <v>17</v>
      </c>
    </row>
    <row r="738" spans="1:6" x14ac:dyDescent="0.25">
      <c r="A738" t="s">
        <v>50</v>
      </c>
      <c r="B738">
        <v>2013</v>
      </c>
      <c r="C738" t="s">
        <v>1</v>
      </c>
      <c r="D738" t="s">
        <v>38</v>
      </c>
      <c r="E738" t="s">
        <v>4249</v>
      </c>
      <c r="F738">
        <v>26</v>
      </c>
    </row>
    <row r="739" spans="1:6" x14ac:dyDescent="0.25">
      <c r="A739" t="s">
        <v>50</v>
      </c>
      <c r="B739">
        <v>2013</v>
      </c>
      <c r="C739" t="s">
        <v>1</v>
      </c>
      <c r="D739" t="s">
        <v>40</v>
      </c>
      <c r="E739" t="s">
        <v>4250</v>
      </c>
      <c r="F739">
        <v>72</v>
      </c>
    </row>
    <row r="740" spans="1:6" x14ac:dyDescent="0.25">
      <c r="A740" t="s">
        <v>50</v>
      </c>
      <c r="B740">
        <v>2013</v>
      </c>
      <c r="C740" t="s">
        <v>1</v>
      </c>
      <c r="D740" t="s">
        <v>102</v>
      </c>
      <c r="E740" t="s">
        <v>4251</v>
      </c>
      <c r="F740">
        <v>96</v>
      </c>
    </row>
    <row r="741" spans="1:6" x14ac:dyDescent="0.25">
      <c r="A741" t="s">
        <v>50</v>
      </c>
      <c r="B741">
        <v>2013</v>
      </c>
      <c r="C741" t="s">
        <v>1</v>
      </c>
      <c r="D741" t="s">
        <v>107</v>
      </c>
      <c r="E741" t="s">
        <v>4252</v>
      </c>
      <c r="F741">
        <v>98</v>
      </c>
    </row>
    <row r="742" spans="1:6" x14ac:dyDescent="0.25">
      <c r="A742" t="s">
        <v>50</v>
      </c>
      <c r="B742">
        <v>2013</v>
      </c>
      <c r="C742" t="s">
        <v>1</v>
      </c>
      <c r="D742" t="s">
        <v>39</v>
      </c>
      <c r="E742" t="s">
        <v>4253</v>
      </c>
      <c r="F742">
        <v>57</v>
      </c>
    </row>
    <row r="743" spans="1:6" x14ac:dyDescent="0.25">
      <c r="A743" t="s">
        <v>50</v>
      </c>
      <c r="B743">
        <v>2013</v>
      </c>
      <c r="C743" t="s">
        <v>1</v>
      </c>
      <c r="D743" t="s">
        <v>103</v>
      </c>
      <c r="E743" t="s">
        <v>4254</v>
      </c>
      <c r="F743">
        <v>1123</v>
      </c>
    </row>
    <row r="744" spans="1:6" x14ac:dyDescent="0.25">
      <c r="A744" t="s">
        <v>50</v>
      </c>
      <c r="B744">
        <v>2013</v>
      </c>
      <c r="C744" t="s">
        <v>3</v>
      </c>
      <c r="D744" t="s">
        <v>38</v>
      </c>
      <c r="E744" t="s">
        <v>4255</v>
      </c>
      <c r="F744">
        <v>1</v>
      </c>
    </row>
    <row r="745" spans="1:6" x14ac:dyDescent="0.25">
      <c r="A745" t="s">
        <v>50</v>
      </c>
      <c r="B745">
        <v>2013</v>
      </c>
      <c r="C745" t="s">
        <v>3</v>
      </c>
      <c r="D745" t="s">
        <v>40</v>
      </c>
      <c r="E745" t="s">
        <v>4256</v>
      </c>
      <c r="F745">
        <v>5</v>
      </c>
    </row>
    <row r="746" spans="1:6" x14ac:dyDescent="0.25">
      <c r="A746" t="s">
        <v>50</v>
      </c>
      <c r="B746">
        <v>2013</v>
      </c>
      <c r="C746" t="s">
        <v>3</v>
      </c>
      <c r="D746" t="s">
        <v>102</v>
      </c>
      <c r="E746" t="s">
        <v>4257</v>
      </c>
      <c r="F746">
        <v>9</v>
      </c>
    </row>
    <row r="747" spans="1:6" x14ac:dyDescent="0.25">
      <c r="A747" t="s">
        <v>50</v>
      </c>
      <c r="B747">
        <v>2013</v>
      </c>
      <c r="C747" t="s">
        <v>3</v>
      </c>
      <c r="D747" t="s">
        <v>107</v>
      </c>
      <c r="E747" t="s">
        <v>4258</v>
      </c>
      <c r="F747">
        <v>13</v>
      </c>
    </row>
    <row r="748" spans="1:6" x14ac:dyDescent="0.25">
      <c r="A748" t="s">
        <v>50</v>
      </c>
      <c r="B748">
        <v>2013</v>
      </c>
      <c r="C748" t="s">
        <v>3</v>
      </c>
      <c r="D748" t="s">
        <v>39</v>
      </c>
      <c r="E748" t="s">
        <v>4259</v>
      </c>
      <c r="F748">
        <v>2</v>
      </c>
    </row>
    <row r="749" spans="1:6" x14ac:dyDescent="0.25">
      <c r="A749" t="s">
        <v>50</v>
      </c>
      <c r="B749">
        <v>2013</v>
      </c>
      <c r="C749" t="s">
        <v>3</v>
      </c>
      <c r="D749" t="s">
        <v>103</v>
      </c>
      <c r="E749" t="s">
        <v>4260</v>
      </c>
      <c r="F749">
        <v>70</v>
      </c>
    </row>
    <row r="750" spans="1:6" x14ac:dyDescent="0.25">
      <c r="A750" t="s">
        <v>50</v>
      </c>
      <c r="B750">
        <v>2013</v>
      </c>
      <c r="C750" t="s">
        <v>0</v>
      </c>
      <c r="D750" t="s">
        <v>38</v>
      </c>
      <c r="E750" t="s">
        <v>4261</v>
      </c>
      <c r="F750">
        <v>18</v>
      </c>
    </row>
    <row r="751" spans="1:6" x14ac:dyDescent="0.25">
      <c r="A751" t="s">
        <v>50</v>
      </c>
      <c r="B751">
        <v>2013</v>
      </c>
      <c r="C751" t="s">
        <v>0</v>
      </c>
      <c r="D751" t="s">
        <v>40</v>
      </c>
      <c r="E751" t="s">
        <v>4262</v>
      </c>
      <c r="F751">
        <v>13</v>
      </c>
    </row>
    <row r="752" spans="1:6" x14ac:dyDescent="0.25">
      <c r="A752" t="s">
        <v>50</v>
      </c>
      <c r="B752">
        <v>2013</v>
      </c>
      <c r="C752" t="s">
        <v>0</v>
      </c>
      <c r="D752" t="s">
        <v>102</v>
      </c>
      <c r="E752" t="s">
        <v>4263</v>
      </c>
      <c r="F752">
        <v>72</v>
      </c>
    </row>
    <row r="753" spans="1:6" x14ac:dyDescent="0.25">
      <c r="A753" t="s">
        <v>50</v>
      </c>
      <c r="B753">
        <v>2013</v>
      </c>
      <c r="C753" t="s">
        <v>0</v>
      </c>
      <c r="D753" t="s">
        <v>107</v>
      </c>
      <c r="E753" t="s">
        <v>4264</v>
      </c>
      <c r="F753">
        <v>75</v>
      </c>
    </row>
    <row r="754" spans="1:6" x14ac:dyDescent="0.25">
      <c r="A754" t="s">
        <v>50</v>
      </c>
      <c r="B754">
        <v>2013</v>
      </c>
      <c r="C754" t="s">
        <v>0</v>
      </c>
      <c r="D754" t="s">
        <v>39</v>
      </c>
      <c r="E754" t="s">
        <v>4265</v>
      </c>
      <c r="F754">
        <v>30</v>
      </c>
    </row>
    <row r="755" spans="1:6" x14ac:dyDescent="0.25">
      <c r="A755" t="s">
        <v>50</v>
      </c>
      <c r="B755">
        <v>2013</v>
      </c>
      <c r="C755" t="s">
        <v>0</v>
      </c>
      <c r="D755" t="s">
        <v>103</v>
      </c>
      <c r="E755" t="s">
        <v>4266</v>
      </c>
      <c r="F755">
        <v>537</v>
      </c>
    </row>
    <row r="756" spans="1:6" x14ac:dyDescent="0.25">
      <c r="A756" t="s">
        <v>50</v>
      </c>
      <c r="B756">
        <v>2013</v>
      </c>
      <c r="C756" t="s">
        <v>4</v>
      </c>
      <c r="D756" t="s">
        <v>38</v>
      </c>
      <c r="E756" t="s">
        <v>4267</v>
      </c>
      <c r="F756">
        <v>359</v>
      </c>
    </row>
    <row r="757" spans="1:6" x14ac:dyDescent="0.25">
      <c r="A757" t="s">
        <v>50</v>
      </c>
      <c r="B757">
        <v>2013</v>
      </c>
      <c r="C757" t="s">
        <v>4</v>
      </c>
      <c r="D757" t="s">
        <v>40</v>
      </c>
      <c r="E757" t="s">
        <v>4268</v>
      </c>
      <c r="F757">
        <v>823</v>
      </c>
    </row>
    <row r="758" spans="1:6" x14ac:dyDescent="0.25">
      <c r="A758" t="s">
        <v>50</v>
      </c>
      <c r="B758">
        <v>2013</v>
      </c>
      <c r="C758" t="s">
        <v>4</v>
      </c>
      <c r="D758" t="s">
        <v>102</v>
      </c>
      <c r="E758" t="s">
        <v>4269</v>
      </c>
      <c r="F758">
        <v>1581</v>
      </c>
    </row>
    <row r="759" spans="1:6" x14ac:dyDescent="0.25">
      <c r="A759" t="s">
        <v>50</v>
      </c>
      <c r="B759">
        <v>2013</v>
      </c>
      <c r="C759" t="s">
        <v>4</v>
      </c>
      <c r="D759" t="s">
        <v>107</v>
      </c>
      <c r="E759" t="s">
        <v>4270</v>
      </c>
      <c r="F759">
        <v>2237</v>
      </c>
    </row>
    <row r="760" spans="1:6" x14ac:dyDescent="0.25">
      <c r="A760" t="s">
        <v>50</v>
      </c>
      <c r="B760">
        <v>2013</v>
      </c>
      <c r="C760" t="s">
        <v>4</v>
      </c>
      <c r="D760" t="s">
        <v>39</v>
      </c>
      <c r="E760" t="s">
        <v>4271</v>
      </c>
      <c r="F760">
        <v>792</v>
      </c>
    </row>
    <row r="761" spans="1:6" x14ac:dyDescent="0.25">
      <c r="A761" t="s">
        <v>50</v>
      </c>
      <c r="B761">
        <v>2013</v>
      </c>
      <c r="C761" t="s">
        <v>4</v>
      </c>
      <c r="D761" t="s">
        <v>103</v>
      </c>
      <c r="E761" t="s">
        <v>4272</v>
      </c>
      <c r="F761">
        <v>15573</v>
      </c>
    </row>
    <row r="762" spans="1:6" x14ac:dyDescent="0.25">
      <c r="A762" t="s">
        <v>50</v>
      </c>
      <c r="B762">
        <v>2013</v>
      </c>
      <c r="C762" t="s">
        <v>2</v>
      </c>
      <c r="D762" t="s">
        <v>38</v>
      </c>
      <c r="E762" t="s">
        <v>4273</v>
      </c>
      <c r="F762">
        <v>8</v>
      </c>
    </row>
    <row r="763" spans="1:6" x14ac:dyDescent="0.25">
      <c r="A763" t="s">
        <v>50</v>
      </c>
      <c r="B763">
        <v>2013</v>
      </c>
      <c r="C763" t="s">
        <v>2</v>
      </c>
      <c r="D763" t="s">
        <v>40</v>
      </c>
      <c r="E763" t="s">
        <v>4274</v>
      </c>
      <c r="F763">
        <v>17</v>
      </c>
    </row>
    <row r="764" spans="1:6" x14ac:dyDescent="0.25">
      <c r="A764" t="s">
        <v>50</v>
      </c>
      <c r="B764">
        <v>2013</v>
      </c>
      <c r="C764" t="s">
        <v>2</v>
      </c>
      <c r="D764" t="s">
        <v>102</v>
      </c>
      <c r="E764" t="s">
        <v>4275</v>
      </c>
      <c r="F764">
        <v>21</v>
      </c>
    </row>
    <row r="765" spans="1:6" x14ac:dyDescent="0.25">
      <c r="A765" t="s">
        <v>50</v>
      </c>
      <c r="B765">
        <v>2013</v>
      </c>
      <c r="C765" t="s">
        <v>2</v>
      </c>
      <c r="D765" t="s">
        <v>107</v>
      </c>
      <c r="E765" t="s">
        <v>4276</v>
      </c>
      <c r="F765">
        <v>61</v>
      </c>
    </row>
    <row r="766" spans="1:6" x14ac:dyDescent="0.25">
      <c r="A766" t="s">
        <v>50</v>
      </c>
      <c r="B766">
        <v>2013</v>
      </c>
      <c r="C766" t="s">
        <v>2</v>
      </c>
      <c r="D766" t="s">
        <v>39</v>
      </c>
      <c r="E766" t="s">
        <v>4277</v>
      </c>
      <c r="F766">
        <v>12</v>
      </c>
    </row>
    <row r="767" spans="1:6" x14ac:dyDescent="0.25">
      <c r="A767" t="s">
        <v>50</v>
      </c>
      <c r="B767">
        <v>2013</v>
      </c>
      <c r="C767" t="s">
        <v>2</v>
      </c>
      <c r="D767" t="s">
        <v>103</v>
      </c>
      <c r="E767" t="s">
        <v>4278</v>
      </c>
      <c r="F767">
        <v>227</v>
      </c>
    </row>
    <row r="768" spans="1:6" x14ac:dyDescent="0.25">
      <c r="A768" t="s">
        <v>50</v>
      </c>
      <c r="B768">
        <v>2013</v>
      </c>
      <c r="C768" t="s">
        <v>5</v>
      </c>
      <c r="D768" t="s">
        <v>38</v>
      </c>
      <c r="E768" t="s">
        <v>4279</v>
      </c>
      <c r="F768">
        <v>5</v>
      </c>
    </row>
    <row r="769" spans="1:6" x14ac:dyDescent="0.25">
      <c r="A769" t="s">
        <v>50</v>
      </c>
      <c r="B769">
        <v>2013</v>
      </c>
      <c r="C769" t="s">
        <v>5</v>
      </c>
      <c r="D769" t="s">
        <v>40</v>
      </c>
      <c r="E769" t="s">
        <v>4280</v>
      </c>
      <c r="F769">
        <v>10</v>
      </c>
    </row>
    <row r="770" spans="1:6" x14ac:dyDescent="0.25">
      <c r="A770" t="s">
        <v>50</v>
      </c>
      <c r="B770">
        <v>2013</v>
      </c>
      <c r="C770" t="s">
        <v>5</v>
      </c>
      <c r="D770" t="s">
        <v>102</v>
      </c>
      <c r="E770" t="s">
        <v>4281</v>
      </c>
      <c r="F770">
        <v>33</v>
      </c>
    </row>
    <row r="771" spans="1:6" x14ac:dyDescent="0.25">
      <c r="A771" t="s">
        <v>50</v>
      </c>
      <c r="B771">
        <v>2013</v>
      </c>
      <c r="C771" t="s">
        <v>5</v>
      </c>
      <c r="D771" t="s">
        <v>107</v>
      </c>
      <c r="E771" t="s">
        <v>4282</v>
      </c>
      <c r="F771">
        <v>19</v>
      </c>
    </row>
    <row r="772" spans="1:6" x14ac:dyDescent="0.25">
      <c r="A772" t="s">
        <v>50</v>
      </c>
      <c r="B772">
        <v>2013</v>
      </c>
      <c r="C772" t="s">
        <v>5</v>
      </c>
      <c r="D772" t="s">
        <v>39</v>
      </c>
      <c r="E772" t="s">
        <v>4283</v>
      </c>
      <c r="F772">
        <v>15</v>
      </c>
    </row>
    <row r="773" spans="1:6" x14ac:dyDescent="0.25">
      <c r="A773" t="s">
        <v>50</v>
      </c>
      <c r="B773">
        <v>2013</v>
      </c>
      <c r="C773" t="s">
        <v>5</v>
      </c>
      <c r="D773" t="s">
        <v>103</v>
      </c>
      <c r="E773" t="s">
        <v>4284</v>
      </c>
      <c r="F773">
        <v>338</v>
      </c>
    </row>
    <row r="774" spans="1:6" x14ac:dyDescent="0.25">
      <c r="A774" t="s">
        <v>50</v>
      </c>
      <c r="B774">
        <v>2013</v>
      </c>
      <c r="C774" t="s">
        <v>6</v>
      </c>
      <c r="D774" t="s">
        <v>102</v>
      </c>
      <c r="E774" t="s">
        <v>4285</v>
      </c>
      <c r="F774">
        <v>3</v>
      </c>
    </row>
    <row r="775" spans="1:6" x14ac:dyDescent="0.25">
      <c r="A775" t="s">
        <v>50</v>
      </c>
      <c r="B775">
        <v>2013</v>
      </c>
      <c r="C775" t="s">
        <v>6</v>
      </c>
      <c r="D775" t="s">
        <v>107</v>
      </c>
      <c r="E775" t="s">
        <v>4286</v>
      </c>
      <c r="F775">
        <v>2</v>
      </c>
    </row>
    <row r="776" spans="1:6" x14ac:dyDescent="0.25">
      <c r="A776" t="s">
        <v>50</v>
      </c>
      <c r="B776">
        <v>2013</v>
      </c>
      <c r="C776" t="s">
        <v>6</v>
      </c>
      <c r="D776" t="s">
        <v>39</v>
      </c>
      <c r="E776" t="s">
        <v>4287</v>
      </c>
      <c r="F776">
        <v>3</v>
      </c>
    </row>
    <row r="777" spans="1:6" x14ac:dyDescent="0.25">
      <c r="A777" t="s">
        <v>50</v>
      </c>
      <c r="B777">
        <v>2013</v>
      </c>
      <c r="C777" t="s">
        <v>6</v>
      </c>
      <c r="D777" t="s">
        <v>103</v>
      </c>
      <c r="E777" t="s">
        <v>4288</v>
      </c>
      <c r="F777">
        <v>11</v>
      </c>
    </row>
    <row r="778" spans="1:6" x14ac:dyDescent="0.25">
      <c r="A778" t="s">
        <v>50</v>
      </c>
      <c r="B778">
        <v>2014</v>
      </c>
      <c r="C778" t="s">
        <v>1</v>
      </c>
      <c r="D778" t="s">
        <v>38</v>
      </c>
      <c r="E778" t="s">
        <v>4289</v>
      </c>
      <c r="F778">
        <v>27</v>
      </c>
    </row>
    <row r="779" spans="1:6" x14ac:dyDescent="0.25">
      <c r="A779" t="s">
        <v>50</v>
      </c>
      <c r="B779">
        <v>2014</v>
      </c>
      <c r="C779" t="s">
        <v>1</v>
      </c>
      <c r="D779" t="s">
        <v>40</v>
      </c>
      <c r="E779" t="s">
        <v>4290</v>
      </c>
      <c r="F779">
        <v>71</v>
      </c>
    </row>
    <row r="780" spans="1:6" x14ac:dyDescent="0.25">
      <c r="A780" t="s">
        <v>50</v>
      </c>
      <c r="B780">
        <v>2014</v>
      </c>
      <c r="C780" t="s">
        <v>1</v>
      </c>
      <c r="D780" t="s">
        <v>102</v>
      </c>
      <c r="E780" t="s">
        <v>4291</v>
      </c>
      <c r="F780">
        <v>94</v>
      </c>
    </row>
    <row r="781" spans="1:6" x14ac:dyDescent="0.25">
      <c r="A781" t="s">
        <v>50</v>
      </c>
      <c r="B781">
        <v>2014</v>
      </c>
      <c r="C781" t="s">
        <v>1</v>
      </c>
      <c r="D781" t="s">
        <v>107</v>
      </c>
      <c r="E781" t="s">
        <v>4292</v>
      </c>
      <c r="F781">
        <v>127</v>
      </c>
    </row>
    <row r="782" spans="1:6" x14ac:dyDescent="0.25">
      <c r="A782" t="s">
        <v>50</v>
      </c>
      <c r="B782">
        <v>2014</v>
      </c>
      <c r="C782" t="s">
        <v>1</v>
      </c>
      <c r="D782" t="s">
        <v>39</v>
      </c>
      <c r="E782" t="s">
        <v>4293</v>
      </c>
      <c r="F782">
        <v>60</v>
      </c>
    </row>
    <row r="783" spans="1:6" x14ac:dyDescent="0.25">
      <c r="A783" t="s">
        <v>50</v>
      </c>
      <c r="B783">
        <v>2014</v>
      </c>
      <c r="C783" t="s">
        <v>1</v>
      </c>
      <c r="D783" t="s">
        <v>103</v>
      </c>
      <c r="E783" t="s">
        <v>4294</v>
      </c>
      <c r="F783">
        <v>1069</v>
      </c>
    </row>
    <row r="784" spans="1:6" x14ac:dyDescent="0.25">
      <c r="A784" t="s">
        <v>50</v>
      </c>
      <c r="B784">
        <v>2014</v>
      </c>
      <c r="C784" t="s">
        <v>3</v>
      </c>
      <c r="D784" t="s">
        <v>38</v>
      </c>
      <c r="E784" t="s">
        <v>4295</v>
      </c>
      <c r="F784">
        <v>2</v>
      </c>
    </row>
    <row r="785" spans="1:6" x14ac:dyDescent="0.25">
      <c r="A785" t="s">
        <v>50</v>
      </c>
      <c r="B785">
        <v>2014</v>
      </c>
      <c r="C785" t="s">
        <v>3</v>
      </c>
      <c r="D785" t="s">
        <v>40</v>
      </c>
      <c r="E785" t="s">
        <v>4296</v>
      </c>
      <c r="F785">
        <v>1</v>
      </c>
    </row>
    <row r="786" spans="1:6" x14ac:dyDescent="0.25">
      <c r="A786" t="s">
        <v>50</v>
      </c>
      <c r="B786">
        <v>2014</v>
      </c>
      <c r="C786" t="s">
        <v>3</v>
      </c>
      <c r="D786" t="s">
        <v>102</v>
      </c>
      <c r="E786" t="s">
        <v>4297</v>
      </c>
      <c r="F786">
        <v>6</v>
      </c>
    </row>
    <row r="787" spans="1:6" x14ac:dyDescent="0.25">
      <c r="A787" t="s">
        <v>50</v>
      </c>
      <c r="B787">
        <v>2014</v>
      </c>
      <c r="C787" t="s">
        <v>3</v>
      </c>
      <c r="D787" t="s">
        <v>107</v>
      </c>
      <c r="E787" t="s">
        <v>4298</v>
      </c>
      <c r="F787">
        <v>10</v>
      </c>
    </row>
    <row r="788" spans="1:6" x14ac:dyDescent="0.25">
      <c r="A788" t="s">
        <v>50</v>
      </c>
      <c r="B788">
        <v>2014</v>
      </c>
      <c r="C788" t="s">
        <v>3</v>
      </c>
      <c r="D788" t="s">
        <v>39</v>
      </c>
      <c r="E788" t="s">
        <v>4299</v>
      </c>
      <c r="F788">
        <v>6</v>
      </c>
    </row>
    <row r="789" spans="1:6" x14ac:dyDescent="0.25">
      <c r="A789" t="s">
        <v>50</v>
      </c>
      <c r="B789">
        <v>2014</v>
      </c>
      <c r="C789" t="s">
        <v>3</v>
      </c>
      <c r="D789" t="s">
        <v>103</v>
      </c>
      <c r="E789" t="s">
        <v>4300</v>
      </c>
      <c r="F789">
        <v>74</v>
      </c>
    </row>
    <row r="790" spans="1:6" x14ac:dyDescent="0.25">
      <c r="A790" t="s">
        <v>50</v>
      </c>
      <c r="B790">
        <v>2014</v>
      </c>
      <c r="C790" t="s">
        <v>0</v>
      </c>
      <c r="D790" t="s">
        <v>38</v>
      </c>
      <c r="E790" t="s">
        <v>4301</v>
      </c>
      <c r="F790">
        <v>6</v>
      </c>
    </row>
    <row r="791" spans="1:6" x14ac:dyDescent="0.25">
      <c r="A791" t="s">
        <v>50</v>
      </c>
      <c r="B791">
        <v>2014</v>
      </c>
      <c r="C791" t="s">
        <v>0</v>
      </c>
      <c r="D791" t="s">
        <v>40</v>
      </c>
      <c r="E791" t="s">
        <v>4302</v>
      </c>
      <c r="F791">
        <v>19</v>
      </c>
    </row>
    <row r="792" spans="1:6" x14ac:dyDescent="0.25">
      <c r="A792" t="s">
        <v>50</v>
      </c>
      <c r="B792">
        <v>2014</v>
      </c>
      <c r="C792" t="s">
        <v>0</v>
      </c>
      <c r="D792" t="s">
        <v>102</v>
      </c>
      <c r="E792" t="s">
        <v>4303</v>
      </c>
      <c r="F792">
        <v>72</v>
      </c>
    </row>
    <row r="793" spans="1:6" x14ac:dyDescent="0.25">
      <c r="A793" t="s">
        <v>50</v>
      </c>
      <c r="B793">
        <v>2014</v>
      </c>
      <c r="C793" t="s">
        <v>0</v>
      </c>
      <c r="D793" t="s">
        <v>107</v>
      </c>
      <c r="E793" t="s">
        <v>4304</v>
      </c>
      <c r="F793">
        <v>94</v>
      </c>
    </row>
    <row r="794" spans="1:6" x14ac:dyDescent="0.25">
      <c r="A794" t="s">
        <v>50</v>
      </c>
      <c r="B794">
        <v>2014</v>
      </c>
      <c r="C794" t="s">
        <v>0</v>
      </c>
      <c r="D794" t="s">
        <v>39</v>
      </c>
      <c r="E794" t="s">
        <v>4305</v>
      </c>
      <c r="F794">
        <v>41</v>
      </c>
    </row>
    <row r="795" spans="1:6" x14ac:dyDescent="0.25">
      <c r="A795" t="s">
        <v>50</v>
      </c>
      <c r="B795">
        <v>2014</v>
      </c>
      <c r="C795" t="s">
        <v>0</v>
      </c>
      <c r="D795" t="s">
        <v>103</v>
      </c>
      <c r="E795" t="s">
        <v>4306</v>
      </c>
      <c r="F795">
        <v>517</v>
      </c>
    </row>
    <row r="796" spans="1:6" x14ac:dyDescent="0.25">
      <c r="A796" t="s">
        <v>50</v>
      </c>
      <c r="B796">
        <v>2014</v>
      </c>
      <c r="C796" t="s">
        <v>4</v>
      </c>
      <c r="D796" t="s">
        <v>38</v>
      </c>
      <c r="E796" t="s">
        <v>4307</v>
      </c>
      <c r="F796">
        <v>340</v>
      </c>
    </row>
    <row r="797" spans="1:6" x14ac:dyDescent="0.25">
      <c r="A797" t="s">
        <v>50</v>
      </c>
      <c r="B797">
        <v>2014</v>
      </c>
      <c r="C797" t="s">
        <v>4</v>
      </c>
      <c r="D797" t="s">
        <v>40</v>
      </c>
      <c r="E797" t="s">
        <v>4308</v>
      </c>
      <c r="F797">
        <v>964</v>
      </c>
    </row>
    <row r="798" spans="1:6" x14ac:dyDescent="0.25">
      <c r="A798" t="s">
        <v>50</v>
      </c>
      <c r="B798">
        <v>2014</v>
      </c>
      <c r="C798" t="s">
        <v>4</v>
      </c>
      <c r="D798" t="s">
        <v>102</v>
      </c>
      <c r="E798" t="s">
        <v>4309</v>
      </c>
      <c r="F798">
        <v>1777</v>
      </c>
    </row>
    <row r="799" spans="1:6" x14ac:dyDescent="0.25">
      <c r="A799" t="s">
        <v>50</v>
      </c>
      <c r="B799">
        <v>2014</v>
      </c>
      <c r="C799" t="s">
        <v>4</v>
      </c>
      <c r="D799" t="s">
        <v>107</v>
      </c>
      <c r="E799" t="s">
        <v>4310</v>
      </c>
      <c r="F799">
        <v>2128</v>
      </c>
    </row>
    <row r="800" spans="1:6" x14ac:dyDescent="0.25">
      <c r="A800" t="s">
        <v>50</v>
      </c>
      <c r="B800">
        <v>2014</v>
      </c>
      <c r="C800" t="s">
        <v>4</v>
      </c>
      <c r="D800" t="s">
        <v>39</v>
      </c>
      <c r="E800" t="s">
        <v>4311</v>
      </c>
      <c r="F800">
        <v>775</v>
      </c>
    </row>
    <row r="801" spans="1:6" x14ac:dyDescent="0.25">
      <c r="A801" t="s">
        <v>50</v>
      </c>
      <c r="B801">
        <v>2014</v>
      </c>
      <c r="C801" t="s">
        <v>4</v>
      </c>
      <c r="D801" t="s">
        <v>103</v>
      </c>
      <c r="E801" t="s">
        <v>4312</v>
      </c>
      <c r="F801">
        <v>15677</v>
      </c>
    </row>
    <row r="802" spans="1:6" x14ac:dyDescent="0.25">
      <c r="A802" t="s">
        <v>50</v>
      </c>
      <c r="B802">
        <v>2014</v>
      </c>
      <c r="C802" t="s">
        <v>2</v>
      </c>
      <c r="D802" t="s">
        <v>38</v>
      </c>
      <c r="E802" t="s">
        <v>4313</v>
      </c>
      <c r="F802">
        <v>4</v>
      </c>
    </row>
    <row r="803" spans="1:6" x14ac:dyDescent="0.25">
      <c r="A803" t="s">
        <v>50</v>
      </c>
      <c r="B803">
        <v>2014</v>
      </c>
      <c r="C803" t="s">
        <v>2</v>
      </c>
      <c r="D803" t="s">
        <v>40</v>
      </c>
      <c r="E803" t="s">
        <v>4314</v>
      </c>
      <c r="F803">
        <v>12</v>
      </c>
    </row>
    <row r="804" spans="1:6" x14ac:dyDescent="0.25">
      <c r="A804" t="s">
        <v>50</v>
      </c>
      <c r="B804">
        <v>2014</v>
      </c>
      <c r="C804" t="s">
        <v>2</v>
      </c>
      <c r="D804" t="s">
        <v>102</v>
      </c>
      <c r="E804" t="s">
        <v>4315</v>
      </c>
      <c r="F804">
        <v>44</v>
      </c>
    </row>
    <row r="805" spans="1:6" x14ac:dyDescent="0.25">
      <c r="A805" t="s">
        <v>50</v>
      </c>
      <c r="B805">
        <v>2014</v>
      </c>
      <c r="C805" t="s">
        <v>2</v>
      </c>
      <c r="D805" t="s">
        <v>107</v>
      </c>
      <c r="E805" t="s">
        <v>4316</v>
      </c>
      <c r="F805">
        <v>39</v>
      </c>
    </row>
    <row r="806" spans="1:6" x14ac:dyDescent="0.25">
      <c r="A806" t="s">
        <v>50</v>
      </c>
      <c r="B806">
        <v>2014</v>
      </c>
      <c r="C806" t="s">
        <v>2</v>
      </c>
      <c r="D806" t="s">
        <v>39</v>
      </c>
      <c r="E806" t="s">
        <v>4317</v>
      </c>
      <c r="F806">
        <v>11</v>
      </c>
    </row>
    <row r="807" spans="1:6" x14ac:dyDescent="0.25">
      <c r="A807" t="s">
        <v>50</v>
      </c>
      <c r="B807">
        <v>2014</v>
      </c>
      <c r="C807" t="s">
        <v>2</v>
      </c>
      <c r="D807" t="s">
        <v>103</v>
      </c>
      <c r="E807" t="s">
        <v>4318</v>
      </c>
      <c r="F807">
        <v>265</v>
      </c>
    </row>
    <row r="808" spans="1:6" x14ac:dyDescent="0.25">
      <c r="A808" t="s">
        <v>50</v>
      </c>
      <c r="B808">
        <v>2014</v>
      </c>
      <c r="C808" t="s">
        <v>5</v>
      </c>
      <c r="D808" t="s">
        <v>38</v>
      </c>
      <c r="E808" t="s">
        <v>4319</v>
      </c>
      <c r="F808">
        <v>2</v>
      </c>
    </row>
    <row r="809" spans="1:6" x14ac:dyDescent="0.25">
      <c r="A809" t="s">
        <v>50</v>
      </c>
      <c r="B809">
        <v>2014</v>
      </c>
      <c r="C809" t="s">
        <v>5</v>
      </c>
      <c r="D809" t="s">
        <v>40</v>
      </c>
      <c r="E809" t="s">
        <v>4320</v>
      </c>
      <c r="F809">
        <v>12</v>
      </c>
    </row>
    <row r="810" spans="1:6" x14ac:dyDescent="0.25">
      <c r="A810" t="s">
        <v>50</v>
      </c>
      <c r="B810">
        <v>2014</v>
      </c>
      <c r="C810" t="s">
        <v>5</v>
      </c>
      <c r="D810" t="s">
        <v>102</v>
      </c>
      <c r="E810" t="s">
        <v>4321</v>
      </c>
      <c r="F810">
        <v>39</v>
      </c>
    </row>
    <row r="811" spans="1:6" x14ac:dyDescent="0.25">
      <c r="A811" t="s">
        <v>50</v>
      </c>
      <c r="B811">
        <v>2014</v>
      </c>
      <c r="C811" t="s">
        <v>5</v>
      </c>
      <c r="D811" t="s">
        <v>107</v>
      </c>
      <c r="E811" t="s">
        <v>4322</v>
      </c>
      <c r="F811">
        <v>40</v>
      </c>
    </row>
    <row r="812" spans="1:6" x14ac:dyDescent="0.25">
      <c r="A812" t="s">
        <v>50</v>
      </c>
      <c r="B812">
        <v>2014</v>
      </c>
      <c r="C812" t="s">
        <v>5</v>
      </c>
      <c r="D812" t="s">
        <v>39</v>
      </c>
      <c r="E812" t="s">
        <v>4323</v>
      </c>
      <c r="F812">
        <v>14</v>
      </c>
    </row>
    <row r="813" spans="1:6" x14ac:dyDescent="0.25">
      <c r="A813" t="s">
        <v>50</v>
      </c>
      <c r="B813">
        <v>2014</v>
      </c>
      <c r="C813" t="s">
        <v>5</v>
      </c>
      <c r="D813" t="s">
        <v>103</v>
      </c>
      <c r="E813" t="s">
        <v>4324</v>
      </c>
      <c r="F813">
        <v>302</v>
      </c>
    </row>
    <row r="814" spans="1:6" x14ac:dyDescent="0.25">
      <c r="A814" t="s">
        <v>50</v>
      </c>
      <c r="B814">
        <v>2014</v>
      </c>
      <c r="C814" t="s">
        <v>6</v>
      </c>
      <c r="D814" t="s">
        <v>40</v>
      </c>
      <c r="E814" t="s">
        <v>4325</v>
      </c>
      <c r="F814">
        <v>1</v>
      </c>
    </row>
    <row r="815" spans="1:6" x14ac:dyDescent="0.25">
      <c r="A815" t="s">
        <v>50</v>
      </c>
      <c r="B815">
        <v>2014</v>
      </c>
      <c r="C815" t="s">
        <v>6</v>
      </c>
      <c r="D815" t="s">
        <v>102</v>
      </c>
      <c r="E815" t="s">
        <v>4326</v>
      </c>
      <c r="F815">
        <v>1</v>
      </c>
    </row>
    <row r="816" spans="1:6" x14ac:dyDescent="0.25">
      <c r="A816" t="s">
        <v>50</v>
      </c>
      <c r="B816">
        <v>2014</v>
      </c>
      <c r="C816" t="s">
        <v>6</v>
      </c>
      <c r="D816" t="s">
        <v>107</v>
      </c>
      <c r="E816" t="s">
        <v>4327</v>
      </c>
      <c r="F816">
        <v>5</v>
      </c>
    </row>
    <row r="817" spans="1:6" x14ac:dyDescent="0.25">
      <c r="A817" t="s">
        <v>50</v>
      </c>
      <c r="B817">
        <v>2014</v>
      </c>
      <c r="C817" t="s">
        <v>6</v>
      </c>
      <c r="D817" t="s">
        <v>39</v>
      </c>
      <c r="E817" t="s">
        <v>4328</v>
      </c>
      <c r="F817">
        <v>1</v>
      </c>
    </row>
    <row r="818" spans="1:6" x14ac:dyDescent="0.25">
      <c r="A818" t="s">
        <v>50</v>
      </c>
      <c r="B818">
        <v>2014</v>
      </c>
      <c r="C818" t="s">
        <v>6</v>
      </c>
      <c r="D818" t="s">
        <v>103</v>
      </c>
      <c r="E818" t="s">
        <v>4329</v>
      </c>
      <c r="F818">
        <v>10</v>
      </c>
    </row>
    <row r="819" spans="1:6" x14ac:dyDescent="0.25">
      <c r="A819" t="s">
        <v>50</v>
      </c>
      <c r="B819">
        <v>2015</v>
      </c>
      <c r="C819" t="s">
        <v>1</v>
      </c>
      <c r="D819" t="s">
        <v>38</v>
      </c>
      <c r="E819" t="s">
        <v>4330</v>
      </c>
      <c r="F819">
        <v>33</v>
      </c>
    </row>
    <row r="820" spans="1:6" x14ac:dyDescent="0.25">
      <c r="A820" t="s">
        <v>50</v>
      </c>
      <c r="B820">
        <v>2015</v>
      </c>
      <c r="C820" t="s">
        <v>1</v>
      </c>
      <c r="D820" t="s">
        <v>40</v>
      </c>
      <c r="E820" t="s">
        <v>4331</v>
      </c>
      <c r="F820">
        <v>39</v>
      </c>
    </row>
    <row r="821" spans="1:6" x14ac:dyDescent="0.25">
      <c r="A821" t="s">
        <v>50</v>
      </c>
      <c r="B821">
        <v>2015</v>
      </c>
      <c r="C821" t="s">
        <v>1</v>
      </c>
      <c r="D821" t="s">
        <v>102</v>
      </c>
      <c r="E821" t="s">
        <v>4332</v>
      </c>
      <c r="F821">
        <v>104</v>
      </c>
    </row>
    <row r="822" spans="1:6" x14ac:dyDescent="0.25">
      <c r="A822" t="s">
        <v>50</v>
      </c>
      <c r="B822">
        <v>2015</v>
      </c>
      <c r="C822" t="s">
        <v>1</v>
      </c>
      <c r="D822" t="s">
        <v>107</v>
      </c>
      <c r="E822" t="s">
        <v>4333</v>
      </c>
      <c r="F822">
        <v>86</v>
      </c>
    </row>
    <row r="823" spans="1:6" x14ac:dyDescent="0.25">
      <c r="A823" t="s">
        <v>50</v>
      </c>
      <c r="B823">
        <v>2015</v>
      </c>
      <c r="C823" t="s">
        <v>1</v>
      </c>
      <c r="D823" t="s">
        <v>39</v>
      </c>
      <c r="E823" t="s">
        <v>4334</v>
      </c>
      <c r="F823">
        <v>52</v>
      </c>
    </row>
    <row r="824" spans="1:6" x14ac:dyDescent="0.25">
      <c r="A824" t="s">
        <v>50</v>
      </c>
      <c r="B824">
        <v>2015</v>
      </c>
      <c r="C824" t="s">
        <v>1</v>
      </c>
      <c r="D824" t="s">
        <v>103</v>
      </c>
      <c r="E824" t="s">
        <v>4335</v>
      </c>
      <c r="F824">
        <v>1087</v>
      </c>
    </row>
    <row r="825" spans="1:6" x14ac:dyDescent="0.25">
      <c r="A825" t="s">
        <v>50</v>
      </c>
      <c r="B825">
        <v>2015</v>
      </c>
      <c r="C825" t="s">
        <v>3</v>
      </c>
      <c r="D825" t="s">
        <v>38</v>
      </c>
      <c r="E825" t="s">
        <v>4336</v>
      </c>
      <c r="F825">
        <v>1</v>
      </c>
    </row>
    <row r="826" spans="1:6" x14ac:dyDescent="0.25">
      <c r="A826" t="s">
        <v>50</v>
      </c>
      <c r="B826">
        <v>2015</v>
      </c>
      <c r="C826" t="s">
        <v>3</v>
      </c>
      <c r="D826" t="s">
        <v>40</v>
      </c>
      <c r="E826" t="s">
        <v>4337</v>
      </c>
      <c r="F826">
        <v>2</v>
      </c>
    </row>
    <row r="827" spans="1:6" x14ac:dyDescent="0.25">
      <c r="A827" t="s">
        <v>50</v>
      </c>
      <c r="B827">
        <v>2015</v>
      </c>
      <c r="C827" t="s">
        <v>3</v>
      </c>
      <c r="D827" t="s">
        <v>102</v>
      </c>
      <c r="E827" t="s">
        <v>4338</v>
      </c>
      <c r="F827">
        <v>12</v>
      </c>
    </row>
    <row r="828" spans="1:6" x14ac:dyDescent="0.25">
      <c r="A828" t="s">
        <v>50</v>
      </c>
      <c r="B828">
        <v>2015</v>
      </c>
      <c r="C828" t="s">
        <v>3</v>
      </c>
      <c r="D828" t="s">
        <v>107</v>
      </c>
      <c r="E828" t="s">
        <v>4339</v>
      </c>
      <c r="F828">
        <v>24</v>
      </c>
    </row>
    <row r="829" spans="1:6" x14ac:dyDescent="0.25">
      <c r="A829" t="s">
        <v>50</v>
      </c>
      <c r="B829">
        <v>2015</v>
      </c>
      <c r="C829" t="s">
        <v>3</v>
      </c>
      <c r="D829" t="s">
        <v>39</v>
      </c>
      <c r="E829" t="s">
        <v>4340</v>
      </c>
      <c r="F829">
        <v>2</v>
      </c>
    </row>
    <row r="830" spans="1:6" x14ac:dyDescent="0.25">
      <c r="A830" t="s">
        <v>50</v>
      </c>
      <c r="B830">
        <v>2015</v>
      </c>
      <c r="C830" t="s">
        <v>3</v>
      </c>
      <c r="D830" t="s">
        <v>103</v>
      </c>
      <c r="E830" t="s">
        <v>4341</v>
      </c>
      <c r="F830">
        <v>69</v>
      </c>
    </row>
    <row r="831" spans="1:6" x14ac:dyDescent="0.25">
      <c r="A831" t="s">
        <v>50</v>
      </c>
      <c r="B831">
        <v>2015</v>
      </c>
      <c r="C831" t="s">
        <v>0</v>
      </c>
      <c r="D831" t="s">
        <v>38</v>
      </c>
      <c r="E831" t="s">
        <v>4342</v>
      </c>
      <c r="F831">
        <v>8</v>
      </c>
    </row>
    <row r="832" spans="1:6" x14ac:dyDescent="0.25">
      <c r="A832" t="s">
        <v>50</v>
      </c>
      <c r="B832">
        <v>2015</v>
      </c>
      <c r="C832" t="s">
        <v>0</v>
      </c>
      <c r="D832" t="s">
        <v>40</v>
      </c>
      <c r="E832" t="s">
        <v>4343</v>
      </c>
      <c r="F832">
        <v>19</v>
      </c>
    </row>
    <row r="833" spans="1:6" x14ac:dyDescent="0.25">
      <c r="A833" t="s">
        <v>50</v>
      </c>
      <c r="B833">
        <v>2015</v>
      </c>
      <c r="C833" t="s">
        <v>0</v>
      </c>
      <c r="D833" t="s">
        <v>102</v>
      </c>
      <c r="E833" t="s">
        <v>4344</v>
      </c>
      <c r="F833">
        <v>76</v>
      </c>
    </row>
    <row r="834" spans="1:6" x14ac:dyDescent="0.25">
      <c r="A834" t="s">
        <v>50</v>
      </c>
      <c r="B834">
        <v>2015</v>
      </c>
      <c r="C834" t="s">
        <v>0</v>
      </c>
      <c r="D834" t="s">
        <v>107</v>
      </c>
      <c r="E834" t="s">
        <v>4345</v>
      </c>
      <c r="F834">
        <v>95</v>
      </c>
    </row>
    <row r="835" spans="1:6" x14ac:dyDescent="0.25">
      <c r="A835" t="s">
        <v>50</v>
      </c>
      <c r="B835">
        <v>2015</v>
      </c>
      <c r="C835" t="s">
        <v>0</v>
      </c>
      <c r="D835" t="s">
        <v>39</v>
      </c>
      <c r="E835" t="s">
        <v>4346</v>
      </c>
      <c r="F835">
        <v>30</v>
      </c>
    </row>
    <row r="836" spans="1:6" x14ac:dyDescent="0.25">
      <c r="A836" t="s">
        <v>50</v>
      </c>
      <c r="B836">
        <v>2015</v>
      </c>
      <c r="C836" t="s">
        <v>0</v>
      </c>
      <c r="D836" t="s">
        <v>103</v>
      </c>
      <c r="E836" t="s">
        <v>4347</v>
      </c>
      <c r="F836">
        <v>532</v>
      </c>
    </row>
    <row r="837" spans="1:6" x14ac:dyDescent="0.25">
      <c r="A837" t="s">
        <v>50</v>
      </c>
      <c r="B837">
        <v>2015</v>
      </c>
      <c r="C837" t="s">
        <v>4</v>
      </c>
      <c r="D837" t="s">
        <v>38</v>
      </c>
      <c r="E837" t="s">
        <v>4348</v>
      </c>
      <c r="F837">
        <v>334</v>
      </c>
    </row>
    <row r="838" spans="1:6" x14ac:dyDescent="0.25">
      <c r="A838" t="s">
        <v>50</v>
      </c>
      <c r="B838">
        <v>2015</v>
      </c>
      <c r="C838" t="s">
        <v>4</v>
      </c>
      <c r="D838" t="s">
        <v>40</v>
      </c>
      <c r="E838" t="s">
        <v>4349</v>
      </c>
      <c r="F838">
        <v>905</v>
      </c>
    </row>
    <row r="839" spans="1:6" x14ac:dyDescent="0.25">
      <c r="A839" t="s">
        <v>50</v>
      </c>
      <c r="B839">
        <v>2015</v>
      </c>
      <c r="C839" t="s">
        <v>4</v>
      </c>
      <c r="D839" t="s">
        <v>102</v>
      </c>
      <c r="E839" t="s">
        <v>4350</v>
      </c>
      <c r="F839">
        <v>1789</v>
      </c>
    </row>
    <row r="840" spans="1:6" x14ac:dyDescent="0.25">
      <c r="A840" t="s">
        <v>50</v>
      </c>
      <c r="B840">
        <v>2015</v>
      </c>
      <c r="C840" t="s">
        <v>4</v>
      </c>
      <c r="D840" t="s">
        <v>107</v>
      </c>
      <c r="E840" t="s">
        <v>4351</v>
      </c>
      <c r="F840">
        <v>1734</v>
      </c>
    </row>
    <row r="841" spans="1:6" x14ac:dyDescent="0.25">
      <c r="A841" t="s">
        <v>50</v>
      </c>
      <c r="B841">
        <v>2015</v>
      </c>
      <c r="C841" t="s">
        <v>4</v>
      </c>
      <c r="D841" t="s">
        <v>39</v>
      </c>
      <c r="E841" t="s">
        <v>4352</v>
      </c>
      <c r="F841">
        <v>708</v>
      </c>
    </row>
    <row r="842" spans="1:6" x14ac:dyDescent="0.25">
      <c r="A842" t="s">
        <v>50</v>
      </c>
      <c r="B842">
        <v>2015</v>
      </c>
      <c r="C842" t="s">
        <v>4</v>
      </c>
      <c r="D842" t="s">
        <v>103</v>
      </c>
      <c r="E842" t="s">
        <v>4353</v>
      </c>
      <c r="F842">
        <v>15995</v>
      </c>
    </row>
    <row r="843" spans="1:6" x14ac:dyDescent="0.25">
      <c r="A843" t="s">
        <v>50</v>
      </c>
      <c r="B843">
        <v>2015</v>
      </c>
      <c r="C843" t="s">
        <v>2</v>
      </c>
      <c r="D843" t="s">
        <v>38</v>
      </c>
      <c r="E843" t="s">
        <v>4354</v>
      </c>
      <c r="F843">
        <v>4</v>
      </c>
    </row>
    <row r="844" spans="1:6" x14ac:dyDescent="0.25">
      <c r="A844" t="s">
        <v>50</v>
      </c>
      <c r="B844">
        <v>2015</v>
      </c>
      <c r="C844" t="s">
        <v>2</v>
      </c>
      <c r="D844" t="s">
        <v>40</v>
      </c>
      <c r="E844" t="s">
        <v>4355</v>
      </c>
      <c r="F844">
        <v>11</v>
      </c>
    </row>
    <row r="845" spans="1:6" x14ac:dyDescent="0.25">
      <c r="A845" t="s">
        <v>50</v>
      </c>
      <c r="B845">
        <v>2015</v>
      </c>
      <c r="C845" t="s">
        <v>2</v>
      </c>
      <c r="D845" t="s">
        <v>102</v>
      </c>
      <c r="E845" t="s">
        <v>4356</v>
      </c>
      <c r="F845">
        <v>30</v>
      </c>
    </row>
    <row r="846" spans="1:6" x14ac:dyDescent="0.25">
      <c r="A846" t="s">
        <v>50</v>
      </c>
      <c r="B846">
        <v>2015</v>
      </c>
      <c r="C846" t="s">
        <v>2</v>
      </c>
      <c r="D846" t="s">
        <v>107</v>
      </c>
      <c r="E846" t="s">
        <v>4357</v>
      </c>
      <c r="F846">
        <v>70</v>
      </c>
    </row>
    <row r="847" spans="1:6" x14ac:dyDescent="0.25">
      <c r="A847" t="s">
        <v>50</v>
      </c>
      <c r="B847">
        <v>2015</v>
      </c>
      <c r="C847" t="s">
        <v>2</v>
      </c>
      <c r="D847" t="s">
        <v>39</v>
      </c>
      <c r="E847" t="s">
        <v>4358</v>
      </c>
      <c r="F847">
        <v>16</v>
      </c>
    </row>
    <row r="848" spans="1:6" x14ac:dyDescent="0.25">
      <c r="A848" t="s">
        <v>50</v>
      </c>
      <c r="B848">
        <v>2015</v>
      </c>
      <c r="C848" t="s">
        <v>2</v>
      </c>
      <c r="D848" t="s">
        <v>103</v>
      </c>
      <c r="E848" t="s">
        <v>4359</v>
      </c>
      <c r="F848">
        <v>248</v>
      </c>
    </row>
    <row r="849" spans="1:6" x14ac:dyDescent="0.25">
      <c r="A849" t="s">
        <v>50</v>
      </c>
      <c r="B849">
        <v>2015</v>
      </c>
      <c r="C849" t="s">
        <v>5</v>
      </c>
      <c r="D849" t="s">
        <v>38</v>
      </c>
      <c r="E849" t="s">
        <v>4360</v>
      </c>
      <c r="F849">
        <v>8</v>
      </c>
    </row>
    <row r="850" spans="1:6" x14ac:dyDescent="0.25">
      <c r="A850" t="s">
        <v>50</v>
      </c>
      <c r="B850">
        <v>2015</v>
      </c>
      <c r="C850" t="s">
        <v>5</v>
      </c>
      <c r="D850" t="s">
        <v>40</v>
      </c>
      <c r="E850" t="s">
        <v>4361</v>
      </c>
      <c r="F850">
        <v>21</v>
      </c>
    </row>
    <row r="851" spans="1:6" x14ac:dyDescent="0.25">
      <c r="A851" t="s">
        <v>50</v>
      </c>
      <c r="B851">
        <v>2015</v>
      </c>
      <c r="C851" t="s">
        <v>5</v>
      </c>
      <c r="D851" t="s">
        <v>102</v>
      </c>
      <c r="E851" t="s">
        <v>4362</v>
      </c>
      <c r="F851">
        <v>32</v>
      </c>
    </row>
    <row r="852" spans="1:6" x14ac:dyDescent="0.25">
      <c r="A852" t="s">
        <v>50</v>
      </c>
      <c r="B852">
        <v>2015</v>
      </c>
      <c r="C852" t="s">
        <v>5</v>
      </c>
      <c r="D852" t="s">
        <v>107</v>
      </c>
      <c r="E852" t="s">
        <v>4363</v>
      </c>
      <c r="F852">
        <v>24</v>
      </c>
    </row>
    <row r="853" spans="1:6" x14ac:dyDescent="0.25">
      <c r="A853" t="s">
        <v>50</v>
      </c>
      <c r="B853">
        <v>2015</v>
      </c>
      <c r="C853" t="s">
        <v>5</v>
      </c>
      <c r="D853" t="s">
        <v>39</v>
      </c>
      <c r="E853" t="s">
        <v>4364</v>
      </c>
      <c r="F853">
        <v>10</v>
      </c>
    </row>
    <row r="854" spans="1:6" x14ac:dyDescent="0.25">
      <c r="A854" t="s">
        <v>50</v>
      </c>
      <c r="B854">
        <v>2015</v>
      </c>
      <c r="C854" t="s">
        <v>5</v>
      </c>
      <c r="D854" t="s">
        <v>103</v>
      </c>
      <c r="E854" t="s">
        <v>4365</v>
      </c>
      <c r="F854">
        <v>307</v>
      </c>
    </row>
    <row r="855" spans="1:6" x14ac:dyDescent="0.25">
      <c r="A855" t="s">
        <v>50</v>
      </c>
      <c r="B855">
        <v>2015</v>
      </c>
      <c r="C855" t="s">
        <v>6</v>
      </c>
      <c r="D855" t="s">
        <v>40</v>
      </c>
      <c r="E855" t="s">
        <v>4366</v>
      </c>
      <c r="F855">
        <v>2</v>
      </c>
    </row>
    <row r="856" spans="1:6" x14ac:dyDescent="0.25">
      <c r="A856" t="s">
        <v>50</v>
      </c>
      <c r="B856">
        <v>2015</v>
      </c>
      <c r="C856" t="s">
        <v>6</v>
      </c>
      <c r="D856" t="s">
        <v>107</v>
      </c>
      <c r="E856" t="s">
        <v>4367</v>
      </c>
      <c r="F856">
        <v>4</v>
      </c>
    </row>
    <row r="857" spans="1:6" x14ac:dyDescent="0.25">
      <c r="A857" t="s">
        <v>50</v>
      </c>
      <c r="B857">
        <v>2015</v>
      </c>
      <c r="C857" t="s">
        <v>6</v>
      </c>
      <c r="D857" t="s">
        <v>103</v>
      </c>
      <c r="E857" t="s">
        <v>4368</v>
      </c>
      <c r="F857">
        <v>16</v>
      </c>
    </row>
    <row r="858" spans="1:6" x14ac:dyDescent="0.25">
      <c r="A858" t="s">
        <v>46</v>
      </c>
      <c r="B858">
        <v>2010</v>
      </c>
      <c r="C858" t="s">
        <v>1</v>
      </c>
      <c r="D858" t="s">
        <v>40</v>
      </c>
      <c r="E858" t="s">
        <v>4369</v>
      </c>
      <c r="F858">
        <v>3</v>
      </c>
    </row>
    <row r="859" spans="1:6" x14ac:dyDescent="0.25">
      <c r="A859" t="s">
        <v>46</v>
      </c>
      <c r="B859">
        <v>2010</v>
      </c>
      <c r="C859" t="s">
        <v>1</v>
      </c>
      <c r="D859" t="s">
        <v>102</v>
      </c>
      <c r="E859" t="s">
        <v>4370</v>
      </c>
      <c r="F859">
        <v>4</v>
      </c>
    </row>
    <row r="860" spans="1:6" x14ac:dyDescent="0.25">
      <c r="A860" t="s">
        <v>46</v>
      </c>
      <c r="B860">
        <v>2010</v>
      </c>
      <c r="C860" t="s">
        <v>1</v>
      </c>
      <c r="D860" t="s">
        <v>107</v>
      </c>
      <c r="E860" t="s">
        <v>4371</v>
      </c>
      <c r="F860">
        <v>5</v>
      </c>
    </row>
    <row r="861" spans="1:6" x14ac:dyDescent="0.25">
      <c r="A861" t="s">
        <v>46</v>
      </c>
      <c r="B861">
        <v>2010</v>
      </c>
      <c r="C861" t="s">
        <v>1</v>
      </c>
      <c r="D861" t="s">
        <v>39</v>
      </c>
      <c r="E861" t="s">
        <v>4372</v>
      </c>
      <c r="F861">
        <v>2</v>
      </c>
    </row>
    <row r="862" spans="1:6" x14ac:dyDescent="0.25">
      <c r="A862" t="s">
        <v>46</v>
      </c>
      <c r="B862">
        <v>2010</v>
      </c>
      <c r="C862" t="s">
        <v>1</v>
      </c>
      <c r="D862" t="s">
        <v>103</v>
      </c>
      <c r="E862" t="s">
        <v>4373</v>
      </c>
      <c r="F862">
        <v>65</v>
      </c>
    </row>
    <row r="863" spans="1:6" x14ac:dyDescent="0.25">
      <c r="A863" t="s">
        <v>46</v>
      </c>
      <c r="B863">
        <v>2010</v>
      </c>
      <c r="C863" t="s">
        <v>3</v>
      </c>
      <c r="D863" t="s">
        <v>38</v>
      </c>
      <c r="E863" t="s">
        <v>4374</v>
      </c>
      <c r="F863">
        <v>1</v>
      </c>
    </row>
    <row r="864" spans="1:6" x14ac:dyDescent="0.25">
      <c r="A864" t="s">
        <v>46</v>
      </c>
      <c r="B864">
        <v>2010</v>
      </c>
      <c r="C864" t="s">
        <v>3</v>
      </c>
      <c r="D864" t="s">
        <v>103</v>
      </c>
      <c r="E864" t="s">
        <v>4375</v>
      </c>
      <c r="F864">
        <v>1</v>
      </c>
    </row>
    <row r="865" spans="1:6" x14ac:dyDescent="0.25">
      <c r="A865" t="s">
        <v>46</v>
      </c>
      <c r="B865">
        <v>2010</v>
      </c>
      <c r="C865" t="s">
        <v>0</v>
      </c>
      <c r="D865" t="s">
        <v>38</v>
      </c>
      <c r="E865" t="s">
        <v>4376</v>
      </c>
      <c r="F865">
        <v>1</v>
      </c>
    </row>
    <row r="866" spans="1:6" x14ac:dyDescent="0.25">
      <c r="A866" t="s">
        <v>46</v>
      </c>
      <c r="B866">
        <v>2010</v>
      </c>
      <c r="C866" t="s">
        <v>0</v>
      </c>
      <c r="D866" t="s">
        <v>40</v>
      </c>
      <c r="E866" t="s">
        <v>4377</v>
      </c>
      <c r="F866">
        <v>2</v>
      </c>
    </row>
    <row r="867" spans="1:6" x14ac:dyDescent="0.25">
      <c r="A867" t="s">
        <v>46</v>
      </c>
      <c r="B867">
        <v>2010</v>
      </c>
      <c r="C867" t="s">
        <v>0</v>
      </c>
      <c r="D867" t="s">
        <v>102</v>
      </c>
      <c r="E867" t="s">
        <v>4378</v>
      </c>
      <c r="F867">
        <v>5</v>
      </c>
    </row>
    <row r="868" spans="1:6" x14ac:dyDescent="0.25">
      <c r="A868" t="s">
        <v>46</v>
      </c>
      <c r="B868">
        <v>2010</v>
      </c>
      <c r="C868" t="s">
        <v>0</v>
      </c>
      <c r="D868" t="s">
        <v>107</v>
      </c>
      <c r="E868" t="s">
        <v>4379</v>
      </c>
      <c r="F868">
        <v>8</v>
      </c>
    </row>
    <row r="869" spans="1:6" x14ac:dyDescent="0.25">
      <c r="A869" t="s">
        <v>46</v>
      </c>
      <c r="B869">
        <v>2010</v>
      </c>
      <c r="C869" t="s">
        <v>0</v>
      </c>
      <c r="D869" t="s">
        <v>39</v>
      </c>
      <c r="E869" t="s">
        <v>4380</v>
      </c>
      <c r="F869">
        <v>2</v>
      </c>
    </row>
    <row r="870" spans="1:6" x14ac:dyDescent="0.25">
      <c r="A870" t="s">
        <v>46</v>
      </c>
      <c r="B870">
        <v>2010</v>
      </c>
      <c r="C870" t="s">
        <v>0</v>
      </c>
      <c r="D870" t="s">
        <v>103</v>
      </c>
      <c r="E870" t="s">
        <v>4381</v>
      </c>
      <c r="F870">
        <v>91</v>
      </c>
    </row>
    <row r="871" spans="1:6" x14ac:dyDescent="0.25">
      <c r="A871" t="s">
        <v>46</v>
      </c>
      <c r="B871">
        <v>2010</v>
      </c>
      <c r="C871" t="s">
        <v>4</v>
      </c>
      <c r="D871" t="s">
        <v>38</v>
      </c>
      <c r="E871" t="s">
        <v>4382</v>
      </c>
      <c r="F871">
        <v>13</v>
      </c>
    </row>
    <row r="872" spans="1:6" x14ac:dyDescent="0.25">
      <c r="A872" t="s">
        <v>46</v>
      </c>
      <c r="B872">
        <v>2010</v>
      </c>
      <c r="C872" t="s">
        <v>4</v>
      </c>
      <c r="D872" t="s">
        <v>40</v>
      </c>
      <c r="E872" t="s">
        <v>4383</v>
      </c>
      <c r="F872">
        <v>37</v>
      </c>
    </row>
    <row r="873" spans="1:6" x14ac:dyDescent="0.25">
      <c r="A873" t="s">
        <v>46</v>
      </c>
      <c r="B873">
        <v>2010</v>
      </c>
      <c r="C873" t="s">
        <v>4</v>
      </c>
      <c r="D873" t="s">
        <v>102</v>
      </c>
      <c r="E873" t="s">
        <v>4384</v>
      </c>
      <c r="F873">
        <v>102</v>
      </c>
    </row>
    <row r="874" spans="1:6" x14ac:dyDescent="0.25">
      <c r="A874" t="s">
        <v>46</v>
      </c>
      <c r="B874">
        <v>2010</v>
      </c>
      <c r="C874" t="s">
        <v>4</v>
      </c>
      <c r="D874" t="s">
        <v>107</v>
      </c>
      <c r="E874" t="s">
        <v>4385</v>
      </c>
      <c r="F874">
        <v>102</v>
      </c>
    </row>
    <row r="875" spans="1:6" x14ac:dyDescent="0.25">
      <c r="A875" t="s">
        <v>46</v>
      </c>
      <c r="B875">
        <v>2010</v>
      </c>
      <c r="C875" t="s">
        <v>4</v>
      </c>
      <c r="D875" t="s">
        <v>39</v>
      </c>
      <c r="E875" t="s">
        <v>4386</v>
      </c>
      <c r="F875">
        <v>43</v>
      </c>
    </row>
    <row r="876" spans="1:6" x14ac:dyDescent="0.25">
      <c r="A876" t="s">
        <v>46</v>
      </c>
      <c r="B876">
        <v>2010</v>
      </c>
      <c r="C876" t="s">
        <v>4</v>
      </c>
      <c r="D876" t="s">
        <v>103</v>
      </c>
      <c r="E876" t="s">
        <v>4387</v>
      </c>
      <c r="F876">
        <v>1230</v>
      </c>
    </row>
    <row r="877" spans="1:6" x14ac:dyDescent="0.25">
      <c r="A877" t="s">
        <v>46</v>
      </c>
      <c r="B877">
        <v>2010</v>
      </c>
      <c r="C877" t="s">
        <v>2</v>
      </c>
      <c r="D877" t="s">
        <v>102</v>
      </c>
      <c r="E877" t="s">
        <v>4388</v>
      </c>
      <c r="F877">
        <v>1</v>
      </c>
    </row>
    <row r="878" spans="1:6" x14ac:dyDescent="0.25">
      <c r="A878" t="s">
        <v>46</v>
      </c>
      <c r="B878">
        <v>2010</v>
      </c>
      <c r="C878" t="s">
        <v>2</v>
      </c>
      <c r="D878" t="s">
        <v>107</v>
      </c>
      <c r="E878" t="s">
        <v>4389</v>
      </c>
      <c r="F878">
        <v>1</v>
      </c>
    </row>
    <row r="879" spans="1:6" x14ac:dyDescent="0.25">
      <c r="A879" t="s">
        <v>46</v>
      </c>
      <c r="B879">
        <v>2010</v>
      </c>
      <c r="C879" t="s">
        <v>2</v>
      </c>
      <c r="D879" t="s">
        <v>103</v>
      </c>
      <c r="E879" t="s">
        <v>4390</v>
      </c>
      <c r="F879">
        <v>12</v>
      </c>
    </row>
    <row r="880" spans="1:6" x14ac:dyDescent="0.25">
      <c r="A880" t="s">
        <v>46</v>
      </c>
      <c r="B880">
        <v>2011</v>
      </c>
      <c r="C880" t="s">
        <v>1</v>
      </c>
      <c r="D880" t="s">
        <v>38</v>
      </c>
      <c r="E880" t="s">
        <v>4391</v>
      </c>
      <c r="F880">
        <v>1</v>
      </c>
    </row>
    <row r="881" spans="1:6" x14ac:dyDescent="0.25">
      <c r="A881" t="s">
        <v>46</v>
      </c>
      <c r="B881">
        <v>2011</v>
      </c>
      <c r="C881" t="s">
        <v>1</v>
      </c>
      <c r="D881" t="s">
        <v>40</v>
      </c>
      <c r="E881" t="s">
        <v>4392</v>
      </c>
      <c r="F881">
        <v>6</v>
      </c>
    </row>
    <row r="882" spans="1:6" x14ac:dyDescent="0.25">
      <c r="A882" t="s">
        <v>46</v>
      </c>
      <c r="B882">
        <v>2011</v>
      </c>
      <c r="C882" t="s">
        <v>1</v>
      </c>
      <c r="D882" t="s">
        <v>102</v>
      </c>
      <c r="E882" t="s">
        <v>4393</v>
      </c>
      <c r="F882">
        <v>8</v>
      </c>
    </row>
    <row r="883" spans="1:6" x14ac:dyDescent="0.25">
      <c r="A883" t="s">
        <v>46</v>
      </c>
      <c r="B883">
        <v>2011</v>
      </c>
      <c r="C883" t="s">
        <v>1</v>
      </c>
      <c r="D883" t="s">
        <v>107</v>
      </c>
      <c r="E883" t="s">
        <v>4394</v>
      </c>
      <c r="F883">
        <v>4</v>
      </c>
    </row>
    <row r="884" spans="1:6" x14ac:dyDescent="0.25">
      <c r="A884" t="s">
        <v>46</v>
      </c>
      <c r="B884">
        <v>2011</v>
      </c>
      <c r="C884" t="s">
        <v>1</v>
      </c>
      <c r="D884" t="s">
        <v>39</v>
      </c>
      <c r="E884" t="s">
        <v>4395</v>
      </c>
      <c r="F884">
        <v>1</v>
      </c>
    </row>
    <row r="885" spans="1:6" x14ac:dyDescent="0.25">
      <c r="A885" t="s">
        <v>46</v>
      </c>
      <c r="B885">
        <v>2011</v>
      </c>
      <c r="C885" t="s">
        <v>1</v>
      </c>
      <c r="D885" t="s">
        <v>103</v>
      </c>
      <c r="E885" t="s">
        <v>4396</v>
      </c>
      <c r="F885">
        <v>67</v>
      </c>
    </row>
    <row r="886" spans="1:6" x14ac:dyDescent="0.25">
      <c r="A886" t="s">
        <v>46</v>
      </c>
      <c r="B886">
        <v>2011</v>
      </c>
      <c r="C886" t="s">
        <v>3</v>
      </c>
      <c r="D886" t="s">
        <v>103</v>
      </c>
      <c r="E886" t="s">
        <v>4397</v>
      </c>
      <c r="F886">
        <v>1</v>
      </c>
    </row>
    <row r="887" spans="1:6" x14ac:dyDescent="0.25">
      <c r="A887" t="s">
        <v>46</v>
      </c>
      <c r="B887">
        <v>2011</v>
      </c>
      <c r="C887" t="s">
        <v>0</v>
      </c>
      <c r="D887" t="s">
        <v>102</v>
      </c>
      <c r="E887" t="s">
        <v>4398</v>
      </c>
      <c r="F887">
        <v>14</v>
      </c>
    </row>
    <row r="888" spans="1:6" x14ac:dyDescent="0.25">
      <c r="A888" t="s">
        <v>46</v>
      </c>
      <c r="B888">
        <v>2011</v>
      </c>
      <c r="C888" t="s">
        <v>0</v>
      </c>
      <c r="D888" t="s">
        <v>107</v>
      </c>
      <c r="E888" t="s">
        <v>4399</v>
      </c>
      <c r="F888">
        <v>6</v>
      </c>
    </row>
    <row r="889" spans="1:6" x14ac:dyDescent="0.25">
      <c r="A889" t="s">
        <v>46</v>
      </c>
      <c r="B889">
        <v>2011</v>
      </c>
      <c r="C889" t="s">
        <v>0</v>
      </c>
      <c r="D889" t="s">
        <v>39</v>
      </c>
      <c r="E889" t="s">
        <v>4400</v>
      </c>
      <c r="F889">
        <v>5</v>
      </c>
    </row>
    <row r="890" spans="1:6" x14ac:dyDescent="0.25">
      <c r="A890" t="s">
        <v>46</v>
      </c>
      <c r="B890">
        <v>2011</v>
      </c>
      <c r="C890" t="s">
        <v>0</v>
      </c>
      <c r="D890" t="s">
        <v>103</v>
      </c>
      <c r="E890" t="s">
        <v>4401</v>
      </c>
      <c r="F890">
        <v>89</v>
      </c>
    </row>
    <row r="891" spans="1:6" x14ac:dyDescent="0.25">
      <c r="A891" t="s">
        <v>46</v>
      </c>
      <c r="B891">
        <v>2011</v>
      </c>
      <c r="C891" t="s">
        <v>4</v>
      </c>
      <c r="D891" t="s">
        <v>38</v>
      </c>
      <c r="E891" t="s">
        <v>4402</v>
      </c>
      <c r="F891">
        <v>9</v>
      </c>
    </row>
    <row r="892" spans="1:6" x14ac:dyDescent="0.25">
      <c r="A892" t="s">
        <v>46</v>
      </c>
      <c r="B892">
        <v>2011</v>
      </c>
      <c r="C892" t="s">
        <v>4</v>
      </c>
      <c r="D892" t="s">
        <v>40</v>
      </c>
      <c r="E892" t="s">
        <v>4403</v>
      </c>
      <c r="F892">
        <v>36</v>
      </c>
    </row>
    <row r="893" spans="1:6" x14ac:dyDescent="0.25">
      <c r="A893" t="s">
        <v>46</v>
      </c>
      <c r="B893">
        <v>2011</v>
      </c>
      <c r="C893" t="s">
        <v>4</v>
      </c>
      <c r="D893" t="s">
        <v>102</v>
      </c>
      <c r="E893" t="s">
        <v>4404</v>
      </c>
      <c r="F893">
        <v>152</v>
      </c>
    </row>
    <row r="894" spans="1:6" x14ac:dyDescent="0.25">
      <c r="A894" t="s">
        <v>46</v>
      </c>
      <c r="B894">
        <v>2011</v>
      </c>
      <c r="C894" t="s">
        <v>4</v>
      </c>
      <c r="D894" t="s">
        <v>107</v>
      </c>
      <c r="E894" t="s">
        <v>4405</v>
      </c>
      <c r="F894">
        <v>55</v>
      </c>
    </row>
    <row r="895" spans="1:6" x14ac:dyDescent="0.25">
      <c r="A895" t="s">
        <v>46</v>
      </c>
      <c r="B895">
        <v>2011</v>
      </c>
      <c r="C895" t="s">
        <v>4</v>
      </c>
      <c r="D895" t="s">
        <v>39</v>
      </c>
      <c r="E895" t="s">
        <v>4406</v>
      </c>
      <c r="F895">
        <v>54</v>
      </c>
    </row>
    <row r="896" spans="1:6" x14ac:dyDescent="0.25">
      <c r="A896" t="s">
        <v>46</v>
      </c>
      <c r="B896">
        <v>2011</v>
      </c>
      <c r="C896" t="s">
        <v>4</v>
      </c>
      <c r="D896" t="s">
        <v>103</v>
      </c>
      <c r="E896" t="s">
        <v>4407</v>
      </c>
      <c r="F896">
        <v>1281</v>
      </c>
    </row>
    <row r="897" spans="1:6" x14ac:dyDescent="0.25">
      <c r="A897" t="s">
        <v>46</v>
      </c>
      <c r="B897">
        <v>2011</v>
      </c>
      <c r="C897" t="s">
        <v>2</v>
      </c>
      <c r="D897" t="s">
        <v>102</v>
      </c>
      <c r="E897" t="s">
        <v>4408</v>
      </c>
      <c r="F897">
        <v>1</v>
      </c>
    </row>
    <row r="898" spans="1:6" x14ac:dyDescent="0.25">
      <c r="A898" t="s">
        <v>46</v>
      </c>
      <c r="B898">
        <v>2011</v>
      </c>
      <c r="C898" t="s">
        <v>2</v>
      </c>
      <c r="D898" t="s">
        <v>107</v>
      </c>
      <c r="E898" t="s">
        <v>4409</v>
      </c>
      <c r="F898">
        <v>1</v>
      </c>
    </row>
    <row r="899" spans="1:6" x14ac:dyDescent="0.25">
      <c r="A899" t="s">
        <v>46</v>
      </c>
      <c r="B899">
        <v>2011</v>
      </c>
      <c r="C899" t="s">
        <v>2</v>
      </c>
      <c r="D899" t="s">
        <v>103</v>
      </c>
      <c r="E899" t="s">
        <v>4410</v>
      </c>
      <c r="F899">
        <v>15</v>
      </c>
    </row>
    <row r="900" spans="1:6" x14ac:dyDescent="0.25">
      <c r="A900" t="s">
        <v>46</v>
      </c>
      <c r="B900">
        <v>2012</v>
      </c>
      <c r="C900" t="s">
        <v>1</v>
      </c>
      <c r="D900" t="s">
        <v>40</v>
      </c>
      <c r="E900" t="s">
        <v>4411</v>
      </c>
      <c r="F900">
        <v>4</v>
      </c>
    </row>
    <row r="901" spans="1:6" x14ac:dyDescent="0.25">
      <c r="A901" t="s">
        <v>46</v>
      </c>
      <c r="B901">
        <v>2012</v>
      </c>
      <c r="C901" t="s">
        <v>1</v>
      </c>
      <c r="D901" t="s">
        <v>102</v>
      </c>
      <c r="E901" t="s">
        <v>4412</v>
      </c>
      <c r="F901">
        <v>9</v>
      </c>
    </row>
    <row r="902" spans="1:6" x14ac:dyDescent="0.25">
      <c r="A902" t="s">
        <v>46</v>
      </c>
      <c r="B902">
        <v>2012</v>
      </c>
      <c r="C902" t="s">
        <v>1</v>
      </c>
      <c r="D902" t="s">
        <v>107</v>
      </c>
      <c r="E902" t="s">
        <v>4413</v>
      </c>
      <c r="F902">
        <v>5</v>
      </c>
    </row>
    <row r="903" spans="1:6" x14ac:dyDescent="0.25">
      <c r="A903" t="s">
        <v>46</v>
      </c>
      <c r="B903">
        <v>2012</v>
      </c>
      <c r="C903" t="s">
        <v>1</v>
      </c>
      <c r="D903" t="s">
        <v>39</v>
      </c>
      <c r="E903" t="s">
        <v>4414</v>
      </c>
      <c r="F903">
        <v>3</v>
      </c>
    </row>
    <row r="904" spans="1:6" x14ac:dyDescent="0.25">
      <c r="A904" t="s">
        <v>46</v>
      </c>
      <c r="B904">
        <v>2012</v>
      </c>
      <c r="C904" t="s">
        <v>1</v>
      </c>
      <c r="D904" t="s">
        <v>103</v>
      </c>
      <c r="E904" t="s">
        <v>4415</v>
      </c>
      <c r="F904">
        <v>78</v>
      </c>
    </row>
    <row r="905" spans="1:6" x14ac:dyDescent="0.25">
      <c r="A905" t="s">
        <v>46</v>
      </c>
      <c r="B905">
        <v>2012</v>
      </c>
      <c r="C905" t="s">
        <v>3</v>
      </c>
      <c r="D905" t="s">
        <v>39</v>
      </c>
      <c r="E905" t="s">
        <v>4416</v>
      </c>
      <c r="F905">
        <v>1</v>
      </c>
    </row>
    <row r="906" spans="1:6" x14ac:dyDescent="0.25">
      <c r="A906" t="s">
        <v>46</v>
      </c>
      <c r="B906">
        <v>2012</v>
      </c>
      <c r="C906" t="s">
        <v>3</v>
      </c>
      <c r="D906" t="s">
        <v>103</v>
      </c>
      <c r="E906" t="s">
        <v>4417</v>
      </c>
      <c r="F906">
        <v>1</v>
      </c>
    </row>
    <row r="907" spans="1:6" x14ac:dyDescent="0.25">
      <c r="A907" t="s">
        <v>46</v>
      </c>
      <c r="B907">
        <v>2012</v>
      </c>
      <c r="C907" t="s">
        <v>0</v>
      </c>
      <c r="D907" t="s">
        <v>38</v>
      </c>
      <c r="E907" t="s">
        <v>4418</v>
      </c>
      <c r="F907">
        <v>1</v>
      </c>
    </row>
    <row r="908" spans="1:6" x14ac:dyDescent="0.25">
      <c r="A908" t="s">
        <v>46</v>
      </c>
      <c r="B908">
        <v>2012</v>
      </c>
      <c r="C908" t="s">
        <v>0</v>
      </c>
      <c r="D908" t="s">
        <v>102</v>
      </c>
      <c r="E908" t="s">
        <v>4419</v>
      </c>
      <c r="F908">
        <v>13</v>
      </c>
    </row>
    <row r="909" spans="1:6" x14ac:dyDescent="0.25">
      <c r="A909" t="s">
        <v>46</v>
      </c>
      <c r="B909">
        <v>2012</v>
      </c>
      <c r="C909" t="s">
        <v>0</v>
      </c>
      <c r="D909" t="s">
        <v>107</v>
      </c>
      <c r="E909" t="s">
        <v>4420</v>
      </c>
      <c r="F909">
        <v>10</v>
      </c>
    </row>
    <row r="910" spans="1:6" x14ac:dyDescent="0.25">
      <c r="A910" t="s">
        <v>46</v>
      </c>
      <c r="B910">
        <v>2012</v>
      </c>
      <c r="C910" t="s">
        <v>0</v>
      </c>
      <c r="D910" t="s">
        <v>39</v>
      </c>
      <c r="E910" t="s">
        <v>4421</v>
      </c>
      <c r="F910">
        <v>4</v>
      </c>
    </row>
    <row r="911" spans="1:6" x14ac:dyDescent="0.25">
      <c r="A911" t="s">
        <v>46</v>
      </c>
      <c r="B911">
        <v>2012</v>
      </c>
      <c r="C911" t="s">
        <v>0</v>
      </c>
      <c r="D911" t="s">
        <v>103</v>
      </c>
      <c r="E911" t="s">
        <v>4422</v>
      </c>
      <c r="F911">
        <v>77</v>
      </c>
    </row>
    <row r="912" spans="1:6" x14ac:dyDescent="0.25">
      <c r="A912" t="s">
        <v>46</v>
      </c>
      <c r="B912">
        <v>2012</v>
      </c>
      <c r="C912" t="s">
        <v>4</v>
      </c>
      <c r="D912" t="s">
        <v>38</v>
      </c>
      <c r="E912" t="s">
        <v>4423</v>
      </c>
      <c r="F912">
        <v>12</v>
      </c>
    </row>
    <row r="913" spans="1:6" x14ac:dyDescent="0.25">
      <c r="A913" t="s">
        <v>46</v>
      </c>
      <c r="B913">
        <v>2012</v>
      </c>
      <c r="C913" t="s">
        <v>4</v>
      </c>
      <c r="D913" t="s">
        <v>40</v>
      </c>
      <c r="E913" t="s">
        <v>4424</v>
      </c>
      <c r="F913">
        <v>46</v>
      </c>
    </row>
    <row r="914" spans="1:6" x14ac:dyDescent="0.25">
      <c r="A914" t="s">
        <v>46</v>
      </c>
      <c r="B914">
        <v>2012</v>
      </c>
      <c r="C914" t="s">
        <v>4</v>
      </c>
      <c r="D914" t="s">
        <v>102</v>
      </c>
      <c r="E914" t="s">
        <v>4425</v>
      </c>
      <c r="F914">
        <v>118</v>
      </c>
    </row>
    <row r="915" spans="1:6" x14ac:dyDescent="0.25">
      <c r="A915" t="s">
        <v>46</v>
      </c>
      <c r="B915">
        <v>2012</v>
      </c>
      <c r="C915" t="s">
        <v>4</v>
      </c>
      <c r="D915" t="s">
        <v>107</v>
      </c>
      <c r="E915" t="s">
        <v>4426</v>
      </c>
      <c r="F915">
        <v>80</v>
      </c>
    </row>
    <row r="916" spans="1:6" x14ac:dyDescent="0.25">
      <c r="A916" t="s">
        <v>46</v>
      </c>
      <c r="B916">
        <v>2012</v>
      </c>
      <c r="C916" t="s">
        <v>4</v>
      </c>
      <c r="D916" t="s">
        <v>39</v>
      </c>
      <c r="E916" t="s">
        <v>4427</v>
      </c>
      <c r="F916">
        <v>45</v>
      </c>
    </row>
    <row r="917" spans="1:6" x14ac:dyDescent="0.25">
      <c r="A917" t="s">
        <v>46</v>
      </c>
      <c r="B917">
        <v>2012</v>
      </c>
      <c r="C917" t="s">
        <v>4</v>
      </c>
      <c r="D917" t="s">
        <v>103</v>
      </c>
      <c r="E917" t="s">
        <v>4428</v>
      </c>
      <c r="F917">
        <v>1216</v>
      </c>
    </row>
    <row r="918" spans="1:6" x14ac:dyDescent="0.25">
      <c r="A918" t="s">
        <v>46</v>
      </c>
      <c r="B918">
        <v>2012</v>
      </c>
      <c r="C918" t="s">
        <v>2</v>
      </c>
      <c r="D918" t="s">
        <v>40</v>
      </c>
      <c r="E918" t="s">
        <v>4429</v>
      </c>
      <c r="F918">
        <v>1</v>
      </c>
    </row>
    <row r="919" spans="1:6" x14ac:dyDescent="0.25">
      <c r="A919" t="s">
        <v>46</v>
      </c>
      <c r="B919">
        <v>2012</v>
      </c>
      <c r="C919" t="s">
        <v>2</v>
      </c>
      <c r="D919" t="s">
        <v>102</v>
      </c>
      <c r="E919" t="s">
        <v>4430</v>
      </c>
      <c r="F919">
        <v>1</v>
      </c>
    </row>
    <row r="920" spans="1:6" x14ac:dyDescent="0.25">
      <c r="A920" t="s">
        <v>46</v>
      </c>
      <c r="B920">
        <v>2012</v>
      </c>
      <c r="C920" t="s">
        <v>2</v>
      </c>
      <c r="D920" t="s">
        <v>107</v>
      </c>
      <c r="E920" t="s">
        <v>4431</v>
      </c>
      <c r="F920">
        <v>1</v>
      </c>
    </row>
    <row r="921" spans="1:6" x14ac:dyDescent="0.25">
      <c r="A921" t="s">
        <v>46</v>
      </c>
      <c r="B921">
        <v>2012</v>
      </c>
      <c r="C921" t="s">
        <v>2</v>
      </c>
      <c r="D921" t="s">
        <v>103</v>
      </c>
      <c r="E921" t="s">
        <v>4432</v>
      </c>
      <c r="F921">
        <v>15</v>
      </c>
    </row>
    <row r="922" spans="1:6" x14ac:dyDescent="0.25">
      <c r="A922" t="s">
        <v>46</v>
      </c>
      <c r="B922">
        <v>2012</v>
      </c>
      <c r="C922" t="s">
        <v>5</v>
      </c>
      <c r="D922" t="s">
        <v>107</v>
      </c>
      <c r="E922" t="s">
        <v>4433</v>
      </c>
      <c r="F922">
        <v>7</v>
      </c>
    </row>
    <row r="923" spans="1:6" x14ac:dyDescent="0.25">
      <c r="A923" t="s">
        <v>46</v>
      </c>
      <c r="B923">
        <v>2012</v>
      </c>
      <c r="C923" t="s">
        <v>6</v>
      </c>
      <c r="D923" t="s">
        <v>102</v>
      </c>
      <c r="E923" t="s">
        <v>4434</v>
      </c>
      <c r="F923">
        <v>1</v>
      </c>
    </row>
    <row r="924" spans="1:6" x14ac:dyDescent="0.25">
      <c r="A924" t="s">
        <v>46</v>
      </c>
      <c r="B924">
        <v>2012</v>
      </c>
      <c r="C924" t="s">
        <v>6</v>
      </c>
      <c r="D924" t="s">
        <v>103</v>
      </c>
      <c r="E924" t="s">
        <v>4435</v>
      </c>
      <c r="F924">
        <v>1</v>
      </c>
    </row>
    <row r="925" spans="1:6" x14ac:dyDescent="0.25">
      <c r="A925" t="s">
        <v>46</v>
      </c>
      <c r="B925">
        <v>2013</v>
      </c>
      <c r="C925" t="s">
        <v>1</v>
      </c>
      <c r="D925" t="s">
        <v>38</v>
      </c>
      <c r="E925" t="s">
        <v>4436</v>
      </c>
      <c r="F925">
        <v>1</v>
      </c>
    </row>
    <row r="926" spans="1:6" x14ac:dyDescent="0.25">
      <c r="A926" t="s">
        <v>46</v>
      </c>
      <c r="B926">
        <v>2013</v>
      </c>
      <c r="C926" t="s">
        <v>1</v>
      </c>
      <c r="D926" t="s">
        <v>40</v>
      </c>
      <c r="E926" t="s">
        <v>4437</v>
      </c>
      <c r="F926">
        <v>3</v>
      </c>
    </row>
    <row r="927" spans="1:6" x14ac:dyDescent="0.25">
      <c r="A927" t="s">
        <v>46</v>
      </c>
      <c r="B927">
        <v>2013</v>
      </c>
      <c r="C927" t="s">
        <v>1</v>
      </c>
      <c r="D927" t="s">
        <v>102</v>
      </c>
      <c r="E927" t="s">
        <v>4438</v>
      </c>
      <c r="F927">
        <v>11</v>
      </c>
    </row>
    <row r="928" spans="1:6" x14ac:dyDescent="0.25">
      <c r="A928" t="s">
        <v>46</v>
      </c>
      <c r="B928">
        <v>2013</v>
      </c>
      <c r="C928" t="s">
        <v>1</v>
      </c>
      <c r="D928" t="s">
        <v>107</v>
      </c>
      <c r="E928" t="s">
        <v>4439</v>
      </c>
      <c r="F928">
        <v>3</v>
      </c>
    </row>
    <row r="929" spans="1:6" x14ac:dyDescent="0.25">
      <c r="A929" t="s">
        <v>46</v>
      </c>
      <c r="B929">
        <v>2013</v>
      </c>
      <c r="C929" t="s">
        <v>1</v>
      </c>
      <c r="D929" t="s">
        <v>39</v>
      </c>
      <c r="E929" t="s">
        <v>4440</v>
      </c>
      <c r="F929">
        <v>8</v>
      </c>
    </row>
    <row r="930" spans="1:6" x14ac:dyDescent="0.25">
      <c r="A930" t="s">
        <v>46</v>
      </c>
      <c r="B930">
        <v>2013</v>
      </c>
      <c r="C930" t="s">
        <v>1</v>
      </c>
      <c r="D930" t="s">
        <v>103</v>
      </c>
      <c r="E930" t="s">
        <v>4441</v>
      </c>
      <c r="F930">
        <v>71</v>
      </c>
    </row>
    <row r="931" spans="1:6" x14ac:dyDescent="0.25">
      <c r="A931" t="s">
        <v>46</v>
      </c>
      <c r="B931">
        <v>2013</v>
      </c>
      <c r="C931" t="s">
        <v>3</v>
      </c>
      <c r="D931" t="s">
        <v>107</v>
      </c>
      <c r="E931" t="s">
        <v>4442</v>
      </c>
      <c r="F931">
        <v>1</v>
      </c>
    </row>
    <row r="932" spans="1:6" x14ac:dyDescent="0.25">
      <c r="A932" t="s">
        <v>46</v>
      </c>
      <c r="B932">
        <v>2013</v>
      </c>
      <c r="C932" t="s">
        <v>3</v>
      </c>
      <c r="D932" t="s">
        <v>103</v>
      </c>
      <c r="E932" t="s">
        <v>4443</v>
      </c>
      <c r="F932">
        <v>2</v>
      </c>
    </row>
    <row r="933" spans="1:6" x14ac:dyDescent="0.25">
      <c r="A933" t="s">
        <v>46</v>
      </c>
      <c r="B933">
        <v>2013</v>
      </c>
      <c r="C933" t="s">
        <v>0</v>
      </c>
      <c r="D933" t="s">
        <v>38</v>
      </c>
      <c r="E933" t="s">
        <v>4444</v>
      </c>
      <c r="F933">
        <v>1</v>
      </c>
    </row>
    <row r="934" spans="1:6" x14ac:dyDescent="0.25">
      <c r="A934" t="s">
        <v>46</v>
      </c>
      <c r="B934">
        <v>2013</v>
      </c>
      <c r="C934" t="s">
        <v>0</v>
      </c>
      <c r="D934" t="s">
        <v>40</v>
      </c>
      <c r="E934" t="s">
        <v>4445</v>
      </c>
      <c r="F934">
        <v>3</v>
      </c>
    </row>
    <row r="935" spans="1:6" x14ac:dyDescent="0.25">
      <c r="A935" t="s">
        <v>46</v>
      </c>
      <c r="B935">
        <v>2013</v>
      </c>
      <c r="C935" t="s">
        <v>0</v>
      </c>
      <c r="D935" t="s">
        <v>102</v>
      </c>
      <c r="E935" t="s">
        <v>4446</v>
      </c>
      <c r="F935">
        <v>16</v>
      </c>
    </row>
    <row r="936" spans="1:6" x14ac:dyDescent="0.25">
      <c r="A936" t="s">
        <v>46</v>
      </c>
      <c r="B936">
        <v>2013</v>
      </c>
      <c r="C936" t="s">
        <v>0</v>
      </c>
      <c r="D936" t="s">
        <v>107</v>
      </c>
      <c r="E936" t="s">
        <v>4447</v>
      </c>
      <c r="F936">
        <v>13</v>
      </c>
    </row>
    <row r="937" spans="1:6" x14ac:dyDescent="0.25">
      <c r="A937" t="s">
        <v>46</v>
      </c>
      <c r="B937">
        <v>2013</v>
      </c>
      <c r="C937" t="s">
        <v>0</v>
      </c>
      <c r="D937" t="s">
        <v>39</v>
      </c>
      <c r="E937" t="s">
        <v>4448</v>
      </c>
      <c r="F937">
        <v>1</v>
      </c>
    </row>
    <row r="938" spans="1:6" x14ac:dyDescent="0.25">
      <c r="A938" t="s">
        <v>46</v>
      </c>
      <c r="B938">
        <v>2013</v>
      </c>
      <c r="C938" t="s">
        <v>0</v>
      </c>
      <c r="D938" t="s">
        <v>103</v>
      </c>
      <c r="E938" t="s">
        <v>4449</v>
      </c>
      <c r="F938">
        <v>69</v>
      </c>
    </row>
    <row r="939" spans="1:6" x14ac:dyDescent="0.25">
      <c r="A939" t="s">
        <v>46</v>
      </c>
      <c r="B939">
        <v>2013</v>
      </c>
      <c r="C939" t="s">
        <v>4</v>
      </c>
      <c r="D939" t="s">
        <v>38</v>
      </c>
      <c r="E939" t="s">
        <v>4450</v>
      </c>
      <c r="F939">
        <v>17</v>
      </c>
    </row>
    <row r="940" spans="1:6" x14ac:dyDescent="0.25">
      <c r="A940" t="s">
        <v>46</v>
      </c>
      <c r="B940">
        <v>2013</v>
      </c>
      <c r="C940" t="s">
        <v>4</v>
      </c>
      <c r="D940" t="s">
        <v>40</v>
      </c>
      <c r="E940" t="s">
        <v>4451</v>
      </c>
      <c r="F940">
        <v>70</v>
      </c>
    </row>
    <row r="941" spans="1:6" x14ac:dyDescent="0.25">
      <c r="A941" t="s">
        <v>46</v>
      </c>
      <c r="B941">
        <v>2013</v>
      </c>
      <c r="C941" t="s">
        <v>4</v>
      </c>
      <c r="D941" t="s">
        <v>102</v>
      </c>
      <c r="E941" t="s">
        <v>4452</v>
      </c>
      <c r="F941">
        <v>131</v>
      </c>
    </row>
    <row r="942" spans="1:6" x14ac:dyDescent="0.25">
      <c r="A942" t="s">
        <v>46</v>
      </c>
      <c r="B942">
        <v>2013</v>
      </c>
      <c r="C942" t="s">
        <v>4</v>
      </c>
      <c r="D942" t="s">
        <v>107</v>
      </c>
      <c r="E942" t="s">
        <v>4453</v>
      </c>
      <c r="F942">
        <v>98</v>
      </c>
    </row>
    <row r="943" spans="1:6" x14ac:dyDescent="0.25">
      <c r="A943" t="s">
        <v>46</v>
      </c>
      <c r="B943">
        <v>2013</v>
      </c>
      <c r="C943" t="s">
        <v>4</v>
      </c>
      <c r="D943" t="s">
        <v>39</v>
      </c>
      <c r="E943" t="s">
        <v>4454</v>
      </c>
      <c r="F943">
        <v>71</v>
      </c>
    </row>
    <row r="944" spans="1:6" x14ac:dyDescent="0.25">
      <c r="A944" t="s">
        <v>46</v>
      </c>
      <c r="B944">
        <v>2013</v>
      </c>
      <c r="C944" t="s">
        <v>4</v>
      </c>
      <c r="D944" t="s">
        <v>103</v>
      </c>
      <c r="E944" t="s">
        <v>4455</v>
      </c>
      <c r="F944">
        <v>1126</v>
      </c>
    </row>
    <row r="945" spans="1:6" x14ac:dyDescent="0.25">
      <c r="A945" t="s">
        <v>46</v>
      </c>
      <c r="B945">
        <v>2013</v>
      </c>
      <c r="C945" t="s">
        <v>2</v>
      </c>
      <c r="D945" t="s">
        <v>102</v>
      </c>
      <c r="E945" t="s">
        <v>4456</v>
      </c>
      <c r="F945">
        <v>1</v>
      </c>
    </row>
    <row r="946" spans="1:6" x14ac:dyDescent="0.25">
      <c r="A946" t="s">
        <v>46</v>
      </c>
      <c r="B946">
        <v>2013</v>
      </c>
      <c r="C946" t="s">
        <v>2</v>
      </c>
      <c r="D946" t="s">
        <v>107</v>
      </c>
      <c r="E946" t="s">
        <v>4457</v>
      </c>
      <c r="F946">
        <v>2</v>
      </c>
    </row>
    <row r="947" spans="1:6" x14ac:dyDescent="0.25">
      <c r="A947" t="s">
        <v>46</v>
      </c>
      <c r="B947">
        <v>2013</v>
      </c>
      <c r="C947" t="s">
        <v>2</v>
      </c>
      <c r="D947" t="s">
        <v>103</v>
      </c>
      <c r="E947" t="s">
        <v>4458</v>
      </c>
      <c r="F947">
        <v>10</v>
      </c>
    </row>
    <row r="948" spans="1:6" x14ac:dyDescent="0.25">
      <c r="A948" t="s">
        <v>46</v>
      </c>
      <c r="B948">
        <v>2013</v>
      </c>
      <c r="C948" t="s">
        <v>5</v>
      </c>
      <c r="D948" t="s">
        <v>40</v>
      </c>
      <c r="E948" t="s">
        <v>4459</v>
      </c>
      <c r="F948">
        <v>2</v>
      </c>
    </row>
    <row r="949" spans="1:6" x14ac:dyDescent="0.25">
      <c r="A949" t="s">
        <v>46</v>
      </c>
      <c r="B949">
        <v>2013</v>
      </c>
      <c r="C949" t="s">
        <v>5</v>
      </c>
      <c r="D949" t="s">
        <v>102</v>
      </c>
      <c r="E949" t="s">
        <v>4460</v>
      </c>
      <c r="F949">
        <v>2</v>
      </c>
    </row>
    <row r="950" spans="1:6" x14ac:dyDescent="0.25">
      <c r="A950" t="s">
        <v>46</v>
      </c>
      <c r="B950">
        <v>2013</v>
      </c>
      <c r="C950" t="s">
        <v>5</v>
      </c>
      <c r="D950" t="s">
        <v>107</v>
      </c>
      <c r="E950" t="s">
        <v>4461</v>
      </c>
      <c r="F950">
        <v>1</v>
      </c>
    </row>
    <row r="951" spans="1:6" x14ac:dyDescent="0.25">
      <c r="A951" t="s">
        <v>46</v>
      </c>
      <c r="B951">
        <v>2013</v>
      </c>
      <c r="C951" t="s">
        <v>5</v>
      </c>
      <c r="D951" t="s">
        <v>39</v>
      </c>
      <c r="E951" t="s">
        <v>4462</v>
      </c>
      <c r="F951">
        <v>2</v>
      </c>
    </row>
    <row r="952" spans="1:6" x14ac:dyDescent="0.25">
      <c r="A952" t="s">
        <v>46</v>
      </c>
      <c r="B952">
        <v>2013</v>
      </c>
      <c r="C952" t="s">
        <v>5</v>
      </c>
      <c r="D952" t="s">
        <v>103</v>
      </c>
      <c r="E952" t="s">
        <v>4463</v>
      </c>
      <c r="F952">
        <v>40</v>
      </c>
    </row>
    <row r="953" spans="1:6" x14ac:dyDescent="0.25">
      <c r="A953" t="s">
        <v>46</v>
      </c>
      <c r="B953">
        <v>2013</v>
      </c>
      <c r="C953" t="s">
        <v>6</v>
      </c>
      <c r="D953" t="s">
        <v>103</v>
      </c>
      <c r="E953" t="s">
        <v>4464</v>
      </c>
      <c r="F953">
        <v>1</v>
      </c>
    </row>
    <row r="954" spans="1:6" x14ac:dyDescent="0.25">
      <c r="A954" t="s">
        <v>46</v>
      </c>
      <c r="B954">
        <v>2014</v>
      </c>
      <c r="C954" t="s">
        <v>1</v>
      </c>
      <c r="D954" t="s">
        <v>38</v>
      </c>
      <c r="E954" t="s">
        <v>4465</v>
      </c>
      <c r="F954">
        <v>3</v>
      </c>
    </row>
    <row r="955" spans="1:6" x14ac:dyDescent="0.25">
      <c r="A955" t="s">
        <v>46</v>
      </c>
      <c r="B955">
        <v>2014</v>
      </c>
      <c r="C955" t="s">
        <v>1</v>
      </c>
      <c r="D955" t="s">
        <v>40</v>
      </c>
      <c r="E955" t="s">
        <v>4466</v>
      </c>
      <c r="F955">
        <v>3</v>
      </c>
    </row>
    <row r="956" spans="1:6" x14ac:dyDescent="0.25">
      <c r="A956" t="s">
        <v>46</v>
      </c>
      <c r="B956">
        <v>2014</v>
      </c>
      <c r="C956" t="s">
        <v>1</v>
      </c>
      <c r="D956" t="s">
        <v>102</v>
      </c>
      <c r="E956" t="s">
        <v>4467</v>
      </c>
      <c r="F956">
        <v>6</v>
      </c>
    </row>
    <row r="957" spans="1:6" x14ac:dyDescent="0.25">
      <c r="A957" t="s">
        <v>46</v>
      </c>
      <c r="B957">
        <v>2014</v>
      </c>
      <c r="C957" t="s">
        <v>1</v>
      </c>
      <c r="D957" t="s">
        <v>107</v>
      </c>
      <c r="E957" t="s">
        <v>4468</v>
      </c>
      <c r="F957">
        <v>6</v>
      </c>
    </row>
    <row r="958" spans="1:6" x14ac:dyDescent="0.25">
      <c r="A958" t="s">
        <v>46</v>
      </c>
      <c r="B958">
        <v>2014</v>
      </c>
      <c r="C958" t="s">
        <v>1</v>
      </c>
      <c r="D958" t="s">
        <v>103</v>
      </c>
      <c r="E958" t="s">
        <v>4469</v>
      </c>
      <c r="F958">
        <v>68</v>
      </c>
    </row>
    <row r="959" spans="1:6" x14ac:dyDescent="0.25">
      <c r="A959" t="s">
        <v>46</v>
      </c>
      <c r="B959">
        <v>2014</v>
      </c>
      <c r="C959" t="s">
        <v>3</v>
      </c>
      <c r="D959" t="s">
        <v>40</v>
      </c>
      <c r="E959" t="s">
        <v>4470</v>
      </c>
      <c r="F959">
        <v>1</v>
      </c>
    </row>
    <row r="960" spans="1:6" x14ac:dyDescent="0.25">
      <c r="A960" t="s">
        <v>46</v>
      </c>
      <c r="B960">
        <v>2014</v>
      </c>
      <c r="C960" t="s">
        <v>3</v>
      </c>
      <c r="D960" t="s">
        <v>103</v>
      </c>
      <c r="E960" t="s">
        <v>4471</v>
      </c>
      <c r="F960">
        <v>2</v>
      </c>
    </row>
    <row r="961" spans="1:6" x14ac:dyDescent="0.25">
      <c r="A961" t="s">
        <v>46</v>
      </c>
      <c r="B961">
        <v>2014</v>
      </c>
      <c r="C961" t="s">
        <v>0</v>
      </c>
      <c r="D961" t="s">
        <v>40</v>
      </c>
      <c r="E961" t="s">
        <v>4472</v>
      </c>
      <c r="F961">
        <v>2</v>
      </c>
    </row>
    <row r="962" spans="1:6" x14ac:dyDescent="0.25">
      <c r="A962" t="s">
        <v>46</v>
      </c>
      <c r="B962">
        <v>2014</v>
      </c>
      <c r="C962" t="s">
        <v>0</v>
      </c>
      <c r="D962" t="s">
        <v>102</v>
      </c>
      <c r="E962" t="s">
        <v>4473</v>
      </c>
      <c r="F962">
        <v>13</v>
      </c>
    </row>
    <row r="963" spans="1:6" x14ac:dyDescent="0.25">
      <c r="A963" t="s">
        <v>46</v>
      </c>
      <c r="B963">
        <v>2014</v>
      </c>
      <c r="C963" t="s">
        <v>0</v>
      </c>
      <c r="D963" t="s">
        <v>107</v>
      </c>
      <c r="E963" t="s">
        <v>4474</v>
      </c>
      <c r="F963">
        <v>9</v>
      </c>
    </row>
    <row r="964" spans="1:6" x14ac:dyDescent="0.25">
      <c r="A964" t="s">
        <v>46</v>
      </c>
      <c r="B964">
        <v>2014</v>
      </c>
      <c r="C964" t="s">
        <v>0</v>
      </c>
      <c r="D964" t="s">
        <v>39</v>
      </c>
      <c r="E964" t="s">
        <v>4475</v>
      </c>
      <c r="F964">
        <v>1</v>
      </c>
    </row>
    <row r="965" spans="1:6" x14ac:dyDescent="0.25">
      <c r="A965" t="s">
        <v>46</v>
      </c>
      <c r="B965">
        <v>2014</v>
      </c>
      <c r="C965" t="s">
        <v>0</v>
      </c>
      <c r="D965" t="s">
        <v>103</v>
      </c>
      <c r="E965" t="s">
        <v>4476</v>
      </c>
      <c r="F965">
        <v>75</v>
      </c>
    </row>
    <row r="966" spans="1:6" x14ac:dyDescent="0.25">
      <c r="A966" t="s">
        <v>46</v>
      </c>
      <c r="B966">
        <v>2014</v>
      </c>
      <c r="C966" t="s">
        <v>4</v>
      </c>
      <c r="D966" t="s">
        <v>38</v>
      </c>
      <c r="E966" t="s">
        <v>4477</v>
      </c>
      <c r="F966">
        <v>22</v>
      </c>
    </row>
    <row r="967" spans="1:6" x14ac:dyDescent="0.25">
      <c r="A967" t="s">
        <v>46</v>
      </c>
      <c r="B967">
        <v>2014</v>
      </c>
      <c r="C967" t="s">
        <v>4</v>
      </c>
      <c r="D967" t="s">
        <v>40</v>
      </c>
      <c r="E967" t="s">
        <v>4478</v>
      </c>
      <c r="F967">
        <v>66</v>
      </c>
    </row>
    <row r="968" spans="1:6" x14ac:dyDescent="0.25">
      <c r="A968" t="s">
        <v>46</v>
      </c>
      <c r="B968">
        <v>2014</v>
      </c>
      <c r="C968" t="s">
        <v>4</v>
      </c>
      <c r="D968" t="s">
        <v>102</v>
      </c>
      <c r="E968" t="s">
        <v>4479</v>
      </c>
      <c r="F968">
        <v>148</v>
      </c>
    </row>
    <row r="969" spans="1:6" x14ac:dyDescent="0.25">
      <c r="A969" t="s">
        <v>46</v>
      </c>
      <c r="B969">
        <v>2014</v>
      </c>
      <c r="C969" t="s">
        <v>4</v>
      </c>
      <c r="D969" t="s">
        <v>107</v>
      </c>
      <c r="E969" t="s">
        <v>4480</v>
      </c>
      <c r="F969">
        <v>95</v>
      </c>
    </row>
    <row r="970" spans="1:6" x14ac:dyDescent="0.25">
      <c r="A970" t="s">
        <v>46</v>
      </c>
      <c r="B970">
        <v>2014</v>
      </c>
      <c r="C970" t="s">
        <v>4</v>
      </c>
      <c r="D970" t="s">
        <v>39</v>
      </c>
      <c r="E970" t="s">
        <v>4481</v>
      </c>
      <c r="F970">
        <v>45</v>
      </c>
    </row>
    <row r="971" spans="1:6" x14ac:dyDescent="0.25">
      <c r="A971" t="s">
        <v>46</v>
      </c>
      <c r="B971">
        <v>2014</v>
      </c>
      <c r="C971" t="s">
        <v>4</v>
      </c>
      <c r="D971" t="s">
        <v>103</v>
      </c>
      <c r="E971" t="s">
        <v>4482</v>
      </c>
      <c r="F971">
        <v>1132</v>
      </c>
    </row>
    <row r="972" spans="1:6" x14ac:dyDescent="0.25">
      <c r="A972" t="s">
        <v>46</v>
      </c>
      <c r="B972">
        <v>2014</v>
      </c>
      <c r="C972" t="s">
        <v>2</v>
      </c>
      <c r="D972" t="s">
        <v>102</v>
      </c>
      <c r="E972" t="s">
        <v>4483</v>
      </c>
      <c r="F972">
        <v>2</v>
      </c>
    </row>
    <row r="973" spans="1:6" x14ac:dyDescent="0.25">
      <c r="A973" t="s">
        <v>46</v>
      </c>
      <c r="B973">
        <v>2014</v>
      </c>
      <c r="C973" t="s">
        <v>2</v>
      </c>
      <c r="D973" t="s">
        <v>107</v>
      </c>
      <c r="E973" t="s">
        <v>4484</v>
      </c>
      <c r="F973">
        <v>5</v>
      </c>
    </row>
    <row r="974" spans="1:6" x14ac:dyDescent="0.25">
      <c r="A974" t="s">
        <v>46</v>
      </c>
      <c r="B974">
        <v>2014</v>
      </c>
      <c r="C974" t="s">
        <v>2</v>
      </c>
      <c r="D974" t="s">
        <v>39</v>
      </c>
      <c r="E974" t="s">
        <v>4485</v>
      </c>
      <c r="F974">
        <v>1</v>
      </c>
    </row>
    <row r="975" spans="1:6" x14ac:dyDescent="0.25">
      <c r="A975" t="s">
        <v>46</v>
      </c>
      <c r="B975">
        <v>2014</v>
      </c>
      <c r="C975" t="s">
        <v>2</v>
      </c>
      <c r="D975" t="s">
        <v>103</v>
      </c>
      <c r="E975" t="s">
        <v>4486</v>
      </c>
      <c r="F975">
        <v>14</v>
      </c>
    </row>
    <row r="976" spans="1:6" x14ac:dyDescent="0.25">
      <c r="A976" t="s">
        <v>46</v>
      </c>
      <c r="B976">
        <v>2014</v>
      </c>
      <c r="C976" t="s">
        <v>5</v>
      </c>
      <c r="D976" t="s">
        <v>40</v>
      </c>
      <c r="E976" t="s">
        <v>4487</v>
      </c>
      <c r="F976">
        <v>1</v>
      </c>
    </row>
    <row r="977" spans="1:6" x14ac:dyDescent="0.25">
      <c r="A977" t="s">
        <v>46</v>
      </c>
      <c r="B977">
        <v>2014</v>
      </c>
      <c r="C977" t="s">
        <v>5</v>
      </c>
      <c r="D977" t="s">
        <v>102</v>
      </c>
      <c r="E977" t="s">
        <v>4488</v>
      </c>
      <c r="F977">
        <v>2</v>
      </c>
    </row>
    <row r="978" spans="1:6" x14ac:dyDescent="0.25">
      <c r="A978" t="s">
        <v>46</v>
      </c>
      <c r="B978">
        <v>2014</v>
      </c>
      <c r="C978" t="s">
        <v>5</v>
      </c>
      <c r="D978" t="s">
        <v>107</v>
      </c>
      <c r="E978" t="s">
        <v>4489</v>
      </c>
      <c r="F978">
        <v>2</v>
      </c>
    </row>
    <row r="979" spans="1:6" x14ac:dyDescent="0.25">
      <c r="A979" t="s">
        <v>46</v>
      </c>
      <c r="B979">
        <v>2014</v>
      </c>
      <c r="C979" t="s">
        <v>5</v>
      </c>
      <c r="D979" t="s">
        <v>39</v>
      </c>
      <c r="E979" t="s">
        <v>4490</v>
      </c>
      <c r="F979">
        <v>3</v>
      </c>
    </row>
    <row r="980" spans="1:6" x14ac:dyDescent="0.25">
      <c r="A980" t="s">
        <v>46</v>
      </c>
      <c r="B980">
        <v>2014</v>
      </c>
      <c r="C980" t="s">
        <v>5</v>
      </c>
      <c r="D980" t="s">
        <v>103</v>
      </c>
      <c r="E980" t="s">
        <v>4491</v>
      </c>
      <c r="F980">
        <v>38</v>
      </c>
    </row>
    <row r="981" spans="1:6" x14ac:dyDescent="0.25">
      <c r="A981" t="s">
        <v>46</v>
      </c>
      <c r="B981">
        <v>2014</v>
      </c>
      <c r="C981" t="s">
        <v>6</v>
      </c>
      <c r="D981" t="s">
        <v>103</v>
      </c>
      <c r="E981" t="s">
        <v>4492</v>
      </c>
      <c r="F981">
        <v>2</v>
      </c>
    </row>
    <row r="982" spans="1:6" x14ac:dyDescent="0.25">
      <c r="A982" t="s">
        <v>46</v>
      </c>
      <c r="B982">
        <v>2015</v>
      </c>
      <c r="C982" t="s">
        <v>1</v>
      </c>
      <c r="D982" t="s">
        <v>40</v>
      </c>
      <c r="E982" t="s">
        <v>4493</v>
      </c>
      <c r="F982">
        <v>1</v>
      </c>
    </row>
    <row r="983" spans="1:6" x14ac:dyDescent="0.25">
      <c r="A983" t="s">
        <v>46</v>
      </c>
      <c r="B983">
        <v>2015</v>
      </c>
      <c r="C983" t="s">
        <v>1</v>
      </c>
      <c r="D983" t="s">
        <v>102</v>
      </c>
      <c r="E983" t="s">
        <v>4494</v>
      </c>
      <c r="F983">
        <v>12</v>
      </c>
    </row>
    <row r="984" spans="1:6" x14ac:dyDescent="0.25">
      <c r="A984" t="s">
        <v>46</v>
      </c>
      <c r="B984">
        <v>2015</v>
      </c>
      <c r="C984" t="s">
        <v>1</v>
      </c>
      <c r="D984" t="s">
        <v>107</v>
      </c>
      <c r="E984" t="s">
        <v>4495</v>
      </c>
      <c r="F984">
        <v>5</v>
      </c>
    </row>
    <row r="985" spans="1:6" x14ac:dyDescent="0.25">
      <c r="A985" t="s">
        <v>46</v>
      </c>
      <c r="B985">
        <v>2015</v>
      </c>
      <c r="C985" t="s">
        <v>1</v>
      </c>
      <c r="D985" t="s">
        <v>39</v>
      </c>
      <c r="E985" t="s">
        <v>4496</v>
      </c>
      <c r="F985">
        <v>4</v>
      </c>
    </row>
    <row r="986" spans="1:6" x14ac:dyDescent="0.25">
      <c r="A986" t="s">
        <v>46</v>
      </c>
      <c r="B986">
        <v>2015</v>
      </c>
      <c r="C986" t="s">
        <v>1</v>
      </c>
      <c r="D986" t="s">
        <v>103</v>
      </c>
      <c r="E986" t="s">
        <v>4497</v>
      </c>
      <c r="F986">
        <v>69</v>
      </c>
    </row>
    <row r="987" spans="1:6" x14ac:dyDescent="0.25">
      <c r="A987" t="s">
        <v>46</v>
      </c>
      <c r="B987">
        <v>2015</v>
      </c>
      <c r="C987" t="s">
        <v>3</v>
      </c>
      <c r="D987" t="s">
        <v>40</v>
      </c>
      <c r="E987" t="s">
        <v>4498</v>
      </c>
      <c r="F987">
        <v>2</v>
      </c>
    </row>
    <row r="988" spans="1:6" x14ac:dyDescent="0.25">
      <c r="A988" t="s">
        <v>46</v>
      </c>
      <c r="B988">
        <v>2015</v>
      </c>
      <c r="C988" t="s">
        <v>3</v>
      </c>
      <c r="D988" t="s">
        <v>107</v>
      </c>
      <c r="E988" t="s">
        <v>4499</v>
      </c>
      <c r="F988">
        <v>1</v>
      </c>
    </row>
    <row r="989" spans="1:6" x14ac:dyDescent="0.25">
      <c r="A989" t="s">
        <v>46</v>
      </c>
      <c r="B989">
        <v>2015</v>
      </c>
      <c r="C989" t="s">
        <v>3</v>
      </c>
      <c r="D989" t="s">
        <v>39</v>
      </c>
      <c r="E989" t="s">
        <v>4500</v>
      </c>
      <c r="F989">
        <v>1</v>
      </c>
    </row>
    <row r="990" spans="1:6" x14ac:dyDescent="0.25">
      <c r="A990" t="s">
        <v>46</v>
      </c>
      <c r="B990">
        <v>2015</v>
      </c>
      <c r="C990" t="s">
        <v>0</v>
      </c>
      <c r="D990" t="s">
        <v>38</v>
      </c>
      <c r="E990" t="s">
        <v>4501</v>
      </c>
      <c r="F990">
        <v>1</v>
      </c>
    </row>
    <row r="991" spans="1:6" x14ac:dyDescent="0.25">
      <c r="A991" t="s">
        <v>46</v>
      </c>
      <c r="B991">
        <v>2015</v>
      </c>
      <c r="C991" t="s">
        <v>0</v>
      </c>
      <c r="D991" t="s">
        <v>40</v>
      </c>
      <c r="E991" t="s">
        <v>4502</v>
      </c>
      <c r="F991">
        <v>1</v>
      </c>
    </row>
    <row r="992" spans="1:6" x14ac:dyDescent="0.25">
      <c r="A992" t="s">
        <v>46</v>
      </c>
      <c r="B992">
        <v>2015</v>
      </c>
      <c r="C992" t="s">
        <v>0</v>
      </c>
      <c r="D992" t="s">
        <v>102</v>
      </c>
      <c r="E992" t="s">
        <v>4503</v>
      </c>
      <c r="F992">
        <v>19</v>
      </c>
    </row>
    <row r="993" spans="1:6" x14ac:dyDescent="0.25">
      <c r="A993" t="s">
        <v>46</v>
      </c>
      <c r="B993">
        <v>2015</v>
      </c>
      <c r="C993" t="s">
        <v>0</v>
      </c>
      <c r="D993" t="s">
        <v>107</v>
      </c>
      <c r="E993" t="s">
        <v>4504</v>
      </c>
      <c r="F993">
        <v>5</v>
      </c>
    </row>
    <row r="994" spans="1:6" x14ac:dyDescent="0.25">
      <c r="A994" t="s">
        <v>46</v>
      </c>
      <c r="B994">
        <v>2015</v>
      </c>
      <c r="C994" t="s">
        <v>0</v>
      </c>
      <c r="D994" t="s">
        <v>39</v>
      </c>
      <c r="E994" t="s">
        <v>4505</v>
      </c>
      <c r="F994">
        <v>4</v>
      </c>
    </row>
    <row r="995" spans="1:6" x14ac:dyDescent="0.25">
      <c r="A995" t="s">
        <v>46</v>
      </c>
      <c r="B995">
        <v>2015</v>
      </c>
      <c r="C995" t="s">
        <v>0</v>
      </c>
      <c r="D995" t="s">
        <v>103</v>
      </c>
      <c r="E995" t="s">
        <v>4506</v>
      </c>
      <c r="F995">
        <v>64</v>
      </c>
    </row>
    <row r="996" spans="1:6" x14ac:dyDescent="0.25">
      <c r="A996" t="s">
        <v>46</v>
      </c>
      <c r="B996">
        <v>2015</v>
      </c>
      <c r="C996" t="s">
        <v>4</v>
      </c>
      <c r="D996" t="s">
        <v>38</v>
      </c>
      <c r="E996" t="s">
        <v>4507</v>
      </c>
      <c r="F996">
        <v>11</v>
      </c>
    </row>
    <row r="997" spans="1:6" x14ac:dyDescent="0.25">
      <c r="A997" t="s">
        <v>46</v>
      </c>
      <c r="B997">
        <v>2015</v>
      </c>
      <c r="C997" t="s">
        <v>4</v>
      </c>
      <c r="D997" t="s">
        <v>40</v>
      </c>
      <c r="E997" t="s">
        <v>4508</v>
      </c>
      <c r="F997">
        <v>49</v>
      </c>
    </row>
    <row r="998" spans="1:6" x14ac:dyDescent="0.25">
      <c r="A998" t="s">
        <v>46</v>
      </c>
      <c r="B998">
        <v>2015</v>
      </c>
      <c r="C998" t="s">
        <v>4</v>
      </c>
      <c r="D998" t="s">
        <v>102</v>
      </c>
      <c r="E998" t="s">
        <v>4509</v>
      </c>
      <c r="F998">
        <v>150</v>
      </c>
    </row>
    <row r="999" spans="1:6" x14ac:dyDescent="0.25">
      <c r="A999" t="s">
        <v>46</v>
      </c>
      <c r="B999">
        <v>2015</v>
      </c>
      <c r="C999" t="s">
        <v>4</v>
      </c>
      <c r="D999" t="s">
        <v>107</v>
      </c>
      <c r="E999" t="s">
        <v>4510</v>
      </c>
      <c r="F999">
        <v>96</v>
      </c>
    </row>
    <row r="1000" spans="1:6" x14ac:dyDescent="0.25">
      <c r="A1000" t="s">
        <v>46</v>
      </c>
      <c r="B1000">
        <v>2015</v>
      </c>
      <c r="C1000" t="s">
        <v>4</v>
      </c>
      <c r="D1000" t="s">
        <v>39</v>
      </c>
      <c r="E1000" t="s">
        <v>4511</v>
      </c>
      <c r="F1000">
        <v>41</v>
      </c>
    </row>
    <row r="1001" spans="1:6" x14ac:dyDescent="0.25">
      <c r="A1001" t="s">
        <v>46</v>
      </c>
      <c r="B1001">
        <v>2015</v>
      </c>
      <c r="C1001" t="s">
        <v>4</v>
      </c>
      <c r="D1001" t="s">
        <v>103</v>
      </c>
      <c r="E1001" t="s">
        <v>4512</v>
      </c>
      <c r="F1001">
        <v>1161</v>
      </c>
    </row>
    <row r="1002" spans="1:6" x14ac:dyDescent="0.25">
      <c r="A1002" t="s">
        <v>46</v>
      </c>
      <c r="B1002">
        <v>2015</v>
      </c>
      <c r="C1002" t="s">
        <v>2</v>
      </c>
      <c r="D1002" t="s">
        <v>40</v>
      </c>
      <c r="E1002" t="s">
        <v>4513</v>
      </c>
      <c r="F1002">
        <v>1</v>
      </c>
    </row>
    <row r="1003" spans="1:6" x14ac:dyDescent="0.25">
      <c r="A1003" t="s">
        <v>46</v>
      </c>
      <c r="B1003">
        <v>2015</v>
      </c>
      <c r="C1003" t="s">
        <v>2</v>
      </c>
      <c r="D1003" t="s">
        <v>102</v>
      </c>
      <c r="E1003" t="s">
        <v>4514</v>
      </c>
      <c r="F1003">
        <v>3</v>
      </c>
    </row>
    <row r="1004" spans="1:6" x14ac:dyDescent="0.25">
      <c r="A1004" t="s">
        <v>46</v>
      </c>
      <c r="B1004">
        <v>2015</v>
      </c>
      <c r="C1004" t="s">
        <v>2</v>
      </c>
      <c r="D1004" t="s">
        <v>107</v>
      </c>
      <c r="E1004" t="s">
        <v>4515</v>
      </c>
      <c r="F1004">
        <v>1</v>
      </c>
    </row>
    <row r="1005" spans="1:6" x14ac:dyDescent="0.25">
      <c r="A1005" t="s">
        <v>46</v>
      </c>
      <c r="B1005">
        <v>2015</v>
      </c>
      <c r="C1005" t="s">
        <v>2</v>
      </c>
      <c r="D1005" t="s">
        <v>103</v>
      </c>
      <c r="E1005" t="s">
        <v>4516</v>
      </c>
      <c r="F1005">
        <v>12</v>
      </c>
    </row>
    <row r="1006" spans="1:6" x14ac:dyDescent="0.25">
      <c r="A1006" t="s">
        <v>46</v>
      </c>
      <c r="B1006">
        <v>2015</v>
      </c>
      <c r="C1006" t="s">
        <v>5</v>
      </c>
      <c r="D1006" t="s">
        <v>40</v>
      </c>
      <c r="E1006" t="s">
        <v>4517</v>
      </c>
      <c r="F1006">
        <v>4</v>
      </c>
    </row>
    <row r="1007" spans="1:6" x14ac:dyDescent="0.25">
      <c r="A1007" t="s">
        <v>46</v>
      </c>
      <c r="B1007">
        <v>2015</v>
      </c>
      <c r="C1007" t="s">
        <v>5</v>
      </c>
      <c r="D1007" t="s">
        <v>102</v>
      </c>
      <c r="E1007" t="s">
        <v>4518</v>
      </c>
      <c r="F1007">
        <v>3</v>
      </c>
    </row>
    <row r="1008" spans="1:6" x14ac:dyDescent="0.25">
      <c r="A1008" t="s">
        <v>46</v>
      </c>
      <c r="B1008">
        <v>2015</v>
      </c>
      <c r="C1008" t="s">
        <v>5</v>
      </c>
      <c r="D1008" t="s">
        <v>39</v>
      </c>
      <c r="E1008" t="s">
        <v>4519</v>
      </c>
      <c r="F1008">
        <v>4</v>
      </c>
    </row>
    <row r="1009" spans="1:6" x14ac:dyDescent="0.25">
      <c r="A1009" t="s">
        <v>46</v>
      </c>
      <c r="B1009">
        <v>2015</v>
      </c>
      <c r="C1009" t="s">
        <v>5</v>
      </c>
      <c r="D1009" t="s">
        <v>103</v>
      </c>
      <c r="E1009" t="s">
        <v>4520</v>
      </c>
      <c r="F1009">
        <v>37</v>
      </c>
    </row>
    <row r="1010" spans="1:6" x14ac:dyDescent="0.25">
      <c r="A1010" t="s">
        <v>46</v>
      </c>
      <c r="B1010">
        <v>2015</v>
      </c>
      <c r="C1010" t="s">
        <v>6</v>
      </c>
      <c r="D1010" t="s">
        <v>102</v>
      </c>
      <c r="E1010" t="s">
        <v>4521</v>
      </c>
      <c r="F1010">
        <v>1</v>
      </c>
    </row>
    <row r="1011" spans="1:6" x14ac:dyDescent="0.25">
      <c r="A1011" t="s">
        <v>46</v>
      </c>
      <c r="B1011">
        <v>2015</v>
      </c>
      <c r="C1011" t="s">
        <v>6</v>
      </c>
      <c r="D1011" t="s">
        <v>107</v>
      </c>
      <c r="E1011" t="s">
        <v>4522</v>
      </c>
      <c r="F1011">
        <v>1</v>
      </c>
    </row>
    <row r="1012" spans="1:6" x14ac:dyDescent="0.25">
      <c r="A1012" t="s">
        <v>46</v>
      </c>
      <c r="B1012">
        <v>2015</v>
      </c>
      <c r="C1012" t="s">
        <v>6</v>
      </c>
      <c r="D1012" t="s">
        <v>103</v>
      </c>
      <c r="E1012" t="s">
        <v>4523</v>
      </c>
      <c r="F1012">
        <v>1</v>
      </c>
    </row>
    <row r="1013" spans="1:6" x14ac:dyDescent="0.25">
      <c r="A1013" t="s">
        <v>51</v>
      </c>
      <c r="B1013">
        <v>2010</v>
      </c>
      <c r="C1013" t="s">
        <v>1</v>
      </c>
      <c r="D1013" t="s">
        <v>38</v>
      </c>
      <c r="E1013" t="s">
        <v>4524</v>
      </c>
      <c r="F1013">
        <v>1</v>
      </c>
    </row>
    <row r="1014" spans="1:6" x14ac:dyDescent="0.25">
      <c r="A1014" t="s">
        <v>51</v>
      </c>
      <c r="B1014">
        <v>2010</v>
      </c>
      <c r="C1014" t="s">
        <v>1</v>
      </c>
      <c r="D1014" t="s">
        <v>107</v>
      </c>
      <c r="E1014" t="s">
        <v>4525</v>
      </c>
      <c r="F1014">
        <v>1</v>
      </c>
    </row>
    <row r="1015" spans="1:6" x14ac:dyDescent="0.25">
      <c r="A1015" t="s">
        <v>51</v>
      </c>
      <c r="B1015">
        <v>2010</v>
      </c>
      <c r="C1015" t="s">
        <v>1</v>
      </c>
      <c r="D1015" t="s">
        <v>39</v>
      </c>
      <c r="E1015" t="s">
        <v>4526</v>
      </c>
      <c r="F1015">
        <v>5</v>
      </c>
    </row>
    <row r="1016" spans="1:6" x14ac:dyDescent="0.25">
      <c r="A1016" t="s">
        <v>51</v>
      </c>
      <c r="B1016">
        <v>2010</v>
      </c>
      <c r="C1016" t="s">
        <v>1</v>
      </c>
      <c r="D1016" t="s">
        <v>103</v>
      </c>
      <c r="E1016" t="s">
        <v>4527</v>
      </c>
      <c r="F1016">
        <v>26</v>
      </c>
    </row>
    <row r="1017" spans="1:6" x14ac:dyDescent="0.25">
      <c r="A1017" t="s">
        <v>51</v>
      </c>
      <c r="B1017">
        <v>2010</v>
      </c>
      <c r="C1017" t="s">
        <v>3</v>
      </c>
      <c r="D1017" t="s">
        <v>39</v>
      </c>
      <c r="E1017" t="s">
        <v>4528</v>
      </c>
      <c r="F1017">
        <v>1</v>
      </c>
    </row>
    <row r="1018" spans="1:6" x14ac:dyDescent="0.25">
      <c r="A1018" t="s">
        <v>51</v>
      </c>
      <c r="B1018">
        <v>2010</v>
      </c>
      <c r="C1018" t="s">
        <v>3</v>
      </c>
      <c r="D1018" t="s">
        <v>103</v>
      </c>
      <c r="E1018" t="s">
        <v>4529</v>
      </c>
      <c r="F1018">
        <v>2</v>
      </c>
    </row>
    <row r="1019" spans="1:6" x14ac:dyDescent="0.25">
      <c r="A1019" t="s">
        <v>51</v>
      </c>
      <c r="B1019">
        <v>2010</v>
      </c>
      <c r="C1019" t="s">
        <v>0</v>
      </c>
      <c r="D1019" t="s">
        <v>38</v>
      </c>
      <c r="E1019" t="s">
        <v>4530</v>
      </c>
      <c r="F1019">
        <v>1</v>
      </c>
    </row>
    <row r="1020" spans="1:6" x14ac:dyDescent="0.25">
      <c r="A1020" t="s">
        <v>51</v>
      </c>
      <c r="B1020">
        <v>2010</v>
      </c>
      <c r="C1020" t="s">
        <v>0</v>
      </c>
      <c r="D1020" t="s">
        <v>102</v>
      </c>
      <c r="E1020" t="s">
        <v>4531</v>
      </c>
      <c r="F1020">
        <v>1</v>
      </c>
    </row>
    <row r="1021" spans="1:6" x14ac:dyDescent="0.25">
      <c r="A1021" t="s">
        <v>51</v>
      </c>
      <c r="B1021">
        <v>2010</v>
      </c>
      <c r="C1021" t="s">
        <v>0</v>
      </c>
      <c r="D1021" t="s">
        <v>107</v>
      </c>
      <c r="E1021" t="s">
        <v>4532</v>
      </c>
      <c r="F1021">
        <v>2</v>
      </c>
    </row>
    <row r="1022" spans="1:6" x14ac:dyDescent="0.25">
      <c r="A1022" t="s">
        <v>51</v>
      </c>
      <c r="B1022">
        <v>2010</v>
      </c>
      <c r="C1022" t="s">
        <v>0</v>
      </c>
      <c r="D1022" t="s">
        <v>39</v>
      </c>
      <c r="E1022" t="s">
        <v>4533</v>
      </c>
      <c r="F1022">
        <v>4</v>
      </c>
    </row>
    <row r="1023" spans="1:6" x14ac:dyDescent="0.25">
      <c r="A1023" t="s">
        <v>51</v>
      </c>
      <c r="B1023">
        <v>2010</v>
      </c>
      <c r="C1023" t="s">
        <v>0</v>
      </c>
      <c r="D1023" t="s">
        <v>103</v>
      </c>
      <c r="E1023" t="s">
        <v>4534</v>
      </c>
      <c r="F1023">
        <v>18</v>
      </c>
    </row>
    <row r="1024" spans="1:6" x14ac:dyDescent="0.25">
      <c r="A1024" t="s">
        <v>51</v>
      </c>
      <c r="B1024">
        <v>2010</v>
      </c>
      <c r="C1024" t="s">
        <v>4</v>
      </c>
      <c r="D1024" t="s">
        <v>38</v>
      </c>
      <c r="E1024" t="s">
        <v>4535</v>
      </c>
      <c r="F1024">
        <v>12</v>
      </c>
    </row>
    <row r="1025" spans="1:6" x14ac:dyDescent="0.25">
      <c r="A1025" t="s">
        <v>51</v>
      </c>
      <c r="B1025">
        <v>2010</v>
      </c>
      <c r="C1025" t="s">
        <v>4</v>
      </c>
      <c r="D1025" t="s">
        <v>40</v>
      </c>
      <c r="E1025" t="s">
        <v>4536</v>
      </c>
      <c r="F1025">
        <v>13</v>
      </c>
    </row>
    <row r="1026" spans="1:6" x14ac:dyDescent="0.25">
      <c r="A1026" t="s">
        <v>51</v>
      </c>
      <c r="B1026">
        <v>2010</v>
      </c>
      <c r="C1026" t="s">
        <v>4</v>
      </c>
      <c r="D1026" t="s">
        <v>102</v>
      </c>
      <c r="E1026" t="s">
        <v>4537</v>
      </c>
      <c r="F1026">
        <v>54</v>
      </c>
    </row>
    <row r="1027" spans="1:6" x14ac:dyDescent="0.25">
      <c r="A1027" t="s">
        <v>51</v>
      </c>
      <c r="B1027">
        <v>2010</v>
      </c>
      <c r="C1027" t="s">
        <v>4</v>
      </c>
      <c r="D1027" t="s">
        <v>107</v>
      </c>
      <c r="E1027" t="s">
        <v>4538</v>
      </c>
      <c r="F1027">
        <v>57</v>
      </c>
    </row>
    <row r="1028" spans="1:6" x14ac:dyDescent="0.25">
      <c r="A1028" t="s">
        <v>51</v>
      </c>
      <c r="B1028">
        <v>2010</v>
      </c>
      <c r="C1028" t="s">
        <v>4</v>
      </c>
      <c r="D1028" t="s">
        <v>39</v>
      </c>
      <c r="E1028" t="s">
        <v>4539</v>
      </c>
      <c r="F1028">
        <v>65</v>
      </c>
    </row>
    <row r="1029" spans="1:6" x14ac:dyDescent="0.25">
      <c r="A1029" t="s">
        <v>51</v>
      </c>
      <c r="B1029">
        <v>2010</v>
      </c>
      <c r="C1029" t="s">
        <v>4</v>
      </c>
      <c r="D1029" t="s">
        <v>103</v>
      </c>
      <c r="E1029" t="s">
        <v>4540</v>
      </c>
      <c r="F1029">
        <v>583</v>
      </c>
    </row>
    <row r="1030" spans="1:6" x14ac:dyDescent="0.25">
      <c r="A1030" t="s">
        <v>51</v>
      </c>
      <c r="B1030">
        <v>2010</v>
      </c>
      <c r="C1030" t="s">
        <v>2</v>
      </c>
      <c r="D1030" t="s">
        <v>38</v>
      </c>
      <c r="E1030" t="s">
        <v>4541</v>
      </c>
      <c r="F1030">
        <v>1</v>
      </c>
    </row>
    <row r="1031" spans="1:6" x14ac:dyDescent="0.25">
      <c r="A1031" t="s">
        <v>51</v>
      </c>
      <c r="B1031">
        <v>2010</v>
      </c>
      <c r="C1031" t="s">
        <v>2</v>
      </c>
      <c r="D1031" t="s">
        <v>102</v>
      </c>
      <c r="E1031" t="s">
        <v>4542</v>
      </c>
      <c r="F1031">
        <v>1</v>
      </c>
    </row>
    <row r="1032" spans="1:6" x14ac:dyDescent="0.25">
      <c r="A1032" t="s">
        <v>51</v>
      </c>
      <c r="B1032">
        <v>2010</v>
      </c>
      <c r="C1032" t="s">
        <v>2</v>
      </c>
      <c r="D1032" t="s">
        <v>103</v>
      </c>
      <c r="E1032" t="s">
        <v>4543</v>
      </c>
      <c r="F1032">
        <v>6</v>
      </c>
    </row>
    <row r="1033" spans="1:6" x14ac:dyDescent="0.25">
      <c r="A1033" t="s">
        <v>51</v>
      </c>
      <c r="B1033">
        <v>2011</v>
      </c>
      <c r="C1033" t="s">
        <v>1</v>
      </c>
      <c r="D1033" t="s">
        <v>102</v>
      </c>
      <c r="E1033" t="s">
        <v>4544</v>
      </c>
      <c r="F1033">
        <v>3</v>
      </c>
    </row>
    <row r="1034" spans="1:6" x14ac:dyDescent="0.25">
      <c r="A1034" t="s">
        <v>51</v>
      </c>
      <c r="B1034">
        <v>2011</v>
      </c>
      <c r="C1034" t="s">
        <v>1</v>
      </c>
      <c r="D1034" t="s">
        <v>107</v>
      </c>
      <c r="E1034" t="s">
        <v>4545</v>
      </c>
      <c r="F1034">
        <v>2</v>
      </c>
    </row>
    <row r="1035" spans="1:6" x14ac:dyDescent="0.25">
      <c r="A1035" t="s">
        <v>51</v>
      </c>
      <c r="B1035">
        <v>2011</v>
      </c>
      <c r="C1035" t="s">
        <v>1</v>
      </c>
      <c r="D1035" t="s">
        <v>39</v>
      </c>
      <c r="E1035" t="s">
        <v>4546</v>
      </c>
      <c r="F1035">
        <v>2</v>
      </c>
    </row>
    <row r="1036" spans="1:6" x14ac:dyDescent="0.25">
      <c r="A1036" t="s">
        <v>51</v>
      </c>
      <c r="B1036">
        <v>2011</v>
      </c>
      <c r="C1036" t="s">
        <v>1</v>
      </c>
      <c r="D1036" t="s">
        <v>103</v>
      </c>
      <c r="E1036" t="s">
        <v>4547</v>
      </c>
      <c r="F1036">
        <v>23</v>
      </c>
    </row>
    <row r="1037" spans="1:6" x14ac:dyDescent="0.25">
      <c r="A1037" t="s">
        <v>51</v>
      </c>
      <c r="B1037">
        <v>2011</v>
      </c>
      <c r="C1037" t="s">
        <v>3</v>
      </c>
      <c r="D1037" t="s">
        <v>39</v>
      </c>
      <c r="E1037" t="s">
        <v>4548</v>
      </c>
      <c r="F1037">
        <v>1</v>
      </c>
    </row>
    <row r="1038" spans="1:6" x14ac:dyDescent="0.25">
      <c r="A1038" t="s">
        <v>51</v>
      </c>
      <c r="B1038">
        <v>2011</v>
      </c>
      <c r="C1038" t="s">
        <v>3</v>
      </c>
      <c r="D1038" t="s">
        <v>103</v>
      </c>
      <c r="E1038" t="s">
        <v>4549</v>
      </c>
      <c r="F1038">
        <v>2</v>
      </c>
    </row>
    <row r="1039" spans="1:6" x14ac:dyDescent="0.25">
      <c r="A1039" t="s">
        <v>51</v>
      </c>
      <c r="B1039">
        <v>2011</v>
      </c>
      <c r="C1039" t="s">
        <v>0</v>
      </c>
      <c r="D1039" t="s">
        <v>40</v>
      </c>
      <c r="E1039" t="s">
        <v>4550</v>
      </c>
      <c r="F1039">
        <v>1</v>
      </c>
    </row>
    <row r="1040" spans="1:6" x14ac:dyDescent="0.25">
      <c r="A1040" t="s">
        <v>51</v>
      </c>
      <c r="B1040">
        <v>2011</v>
      </c>
      <c r="C1040" t="s">
        <v>0</v>
      </c>
      <c r="D1040" t="s">
        <v>102</v>
      </c>
      <c r="E1040" t="s">
        <v>4551</v>
      </c>
      <c r="F1040">
        <v>3</v>
      </c>
    </row>
    <row r="1041" spans="1:6" x14ac:dyDescent="0.25">
      <c r="A1041" t="s">
        <v>51</v>
      </c>
      <c r="B1041">
        <v>2011</v>
      </c>
      <c r="C1041" t="s">
        <v>0</v>
      </c>
      <c r="D1041" t="s">
        <v>107</v>
      </c>
      <c r="E1041" t="s">
        <v>4552</v>
      </c>
      <c r="F1041">
        <v>2</v>
      </c>
    </row>
    <row r="1042" spans="1:6" x14ac:dyDescent="0.25">
      <c r="A1042" t="s">
        <v>51</v>
      </c>
      <c r="B1042">
        <v>2011</v>
      </c>
      <c r="C1042" t="s">
        <v>0</v>
      </c>
      <c r="D1042" t="s">
        <v>39</v>
      </c>
      <c r="E1042" t="s">
        <v>4553</v>
      </c>
      <c r="F1042">
        <v>5</v>
      </c>
    </row>
    <row r="1043" spans="1:6" x14ac:dyDescent="0.25">
      <c r="A1043" t="s">
        <v>51</v>
      </c>
      <c r="B1043">
        <v>2011</v>
      </c>
      <c r="C1043" t="s">
        <v>0</v>
      </c>
      <c r="D1043" t="s">
        <v>103</v>
      </c>
      <c r="E1043" t="s">
        <v>4554</v>
      </c>
      <c r="F1043">
        <v>12</v>
      </c>
    </row>
    <row r="1044" spans="1:6" x14ac:dyDescent="0.25">
      <c r="A1044" t="s">
        <v>51</v>
      </c>
      <c r="B1044">
        <v>2011</v>
      </c>
      <c r="C1044" t="s">
        <v>4</v>
      </c>
      <c r="D1044" t="s">
        <v>38</v>
      </c>
      <c r="E1044" t="s">
        <v>4555</v>
      </c>
      <c r="F1044">
        <v>10</v>
      </c>
    </row>
    <row r="1045" spans="1:6" x14ac:dyDescent="0.25">
      <c r="A1045" t="s">
        <v>51</v>
      </c>
      <c r="B1045">
        <v>2011</v>
      </c>
      <c r="C1045" t="s">
        <v>4</v>
      </c>
      <c r="D1045" t="s">
        <v>40</v>
      </c>
      <c r="E1045" t="s">
        <v>4556</v>
      </c>
      <c r="F1045">
        <v>7</v>
      </c>
    </row>
    <row r="1046" spans="1:6" x14ac:dyDescent="0.25">
      <c r="A1046" t="s">
        <v>51</v>
      </c>
      <c r="B1046">
        <v>2011</v>
      </c>
      <c r="C1046" t="s">
        <v>4</v>
      </c>
      <c r="D1046" t="s">
        <v>102</v>
      </c>
      <c r="E1046" t="s">
        <v>4557</v>
      </c>
      <c r="F1046">
        <v>72</v>
      </c>
    </row>
    <row r="1047" spans="1:6" x14ac:dyDescent="0.25">
      <c r="A1047" t="s">
        <v>51</v>
      </c>
      <c r="B1047">
        <v>2011</v>
      </c>
      <c r="C1047" t="s">
        <v>4</v>
      </c>
      <c r="D1047" t="s">
        <v>107</v>
      </c>
      <c r="E1047" t="s">
        <v>4558</v>
      </c>
      <c r="F1047">
        <v>53</v>
      </c>
    </row>
    <row r="1048" spans="1:6" x14ac:dyDescent="0.25">
      <c r="A1048" t="s">
        <v>51</v>
      </c>
      <c r="B1048">
        <v>2011</v>
      </c>
      <c r="C1048" t="s">
        <v>4</v>
      </c>
      <c r="D1048" t="s">
        <v>39</v>
      </c>
      <c r="E1048" t="s">
        <v>4559</v>
      </c>
      <c r="F1048">
        <v>90</v>
      </c>
    </row>
    <row r="1049" spans="1:6" x14ac:dyDescent="0.25">
      <c r="A1049" t="s">
        <v>51</v>
      </c>
      <c r="B1049">
        <v>2011</v>
      </c>
      <c r="C1049" t="s">
        <v>4</v>
      </c>
      <c r="D1049" t="s">
        <v>103</v>
      </c>
      <c r="E1049" t="s">
        <v>4560</v>
      </c>
      <c r="F1049">
        <v>592</v>
      </c>
    </row>
    <row r="1050" spans="1:6" x14ac:dyDescent="0.25">
      <c r="A1050" t="s">
        <v>51</v>
      </c>
      <c r="B1050">
        <v>2011</v>
      </c>
      <c r="C1050" t="s">
        <v>2</v>
      </c>
      <c r="D1050" t="s">
        <v>40</v>
      </c>
      <c r="E1050" t="s">
        <v>4561</v>
      </c>
      <c r="F1050">
        <v>1</v>
      </c>
    </row>
    <row r="1051" spans="1:6" x14ac:dyDescent="0.25">
      <c r="A1051" t="s">
        <v>51</v>
      </c>
      <c r="B1051">
        <v>2011</v>
      </c>
      <c r="C1051" t="s">
        <v>2</v>
      </c>
      <c r="D1051" t="s">
        <v>107</v>
      </c>
      <c r="E1051" t="s">
        <v>4562</v>
      </c>
      <c r="F1051">
        <v>1</v>
      </c>
    </row>
    <row r="1052" spans="1:6" x14ac:dyDescent="0.25">
      <c r="A1052" t="s">
        <v>51</v>
      </c>
      <c r="B1052">
        <v>2011</v>
      </c>
      <c r="C1052" t="s">
        <v>2</v>
      </c>
      <c r="D1052" t="s">
        <v>39</v>
      </c>
      <c r="E1052" t="s">
        <v>4563</v>
      </c>
      <c r="F1052">
        <v>1</v>
      </c>
    </row>
    <row r="1053" spans="1:6" x14ac:dyDescent="0.25">
      <c r="A1053" t="s">
        <v>51</v>
      </c>
      <c r="B1053">
        <v>2011</v>
      </c>
      <c r="C1053" t="s">
        <v>2</v>
      </c>
      <c r="D1053" t="s">
        <v>103</v>
      </c>
      <c r="E1053" t="s">
        <v>4564</v>
      </c>
      <c r="F1053">
        <v>5</v>
      </c>
    </row>
    <row r="1054" spans="1:6" x14ac:dyDescent="0.25">
      <c r="A1054" t="s">
        <v>51</v>
      </c>
      <c r="B1054">
        <v>2012</v>
      </c>
      <c r="C1054" t="s">
        <v>1</v>
      </c>
      <c r="D1054" t="s">
        <v>38</v>
      </c>
      <c r="E1054" t="s">
        <v>4565</v>
      </c>
      <c r="F1054">
        <v>4</v>
      </c>
    </row>
    <row r="1055" spans="1:6" x14ac:dyDescent="0.25">
      <c r="A1055" t="s">
        <v>51</v>
      </c>
      <c r="B1055">
        <v>2012</v>
      </c>
      <c r="C1055" t="s">
        <v>1</v>
      </c>
      <c r="D1055" t="s">
        <v>102</v>
      </c>
      <c r="E1055" t="s">
        <v>4566</v>
      </c>
      <c r="F1055">
        <v>1</v>
      </c>
    </row>
    <row r="1056" spans="1:6" x14ac:dyDescent="0.25">
      <c r="A1056" t="s">
        <v>51</v>
      </c>
      <c r="B1056">
        <v>2012</v>
      </c>
      <c r="C1056" t="s">
        <v>1</v>
      </c>
      <c r="D1056" t="s">
        <v>107</v>
      </c>
      <c r="E1056" t="s">
        <v>4567</v>
      </c>
      <c r="F1056">
        <v>4</v>
      </c>
    </row>
    <row r="1057" spans="1:6" x14ac:dyDescent="0.25">
      <c r="A1057" t="s">
        <v>51</v>
      </c>
      <c r="B1057">
        <v>2012</v>
      </c>
      <c r="C1057" t="s">
        <v>1</v>
      </c>
      <c r="D1057" t="s">
        <v>39</v>
      </c>
      <c r="E1057" t="s">
        <v>4568</v>
      </c>
      <c r="F1057">
        <v>2</v>
      </c>
    </row>
    <row r="1058" spans="1:6" x14ac:dyDescent="0.25">
      <c r="A1058" t="s">
        <v>51</v>
      </c>
      <c r="B1058">
        <v>2012</v>
      </c>
      <c r="C1058" t="s">
        <v>1</v>
      </c>
      <c r="D1058" t="s">
        <v>103</v>
      </c>
      <c r="E1058" t="s">
        <v>4569</v>
      </c>
      <c r="F1058">
        <v>36</v>
      </c>
    </row>
    <row r="1059" spans="1:6" x14ac:dyDescent="0.25">
      <c r="A1059" t="s">
        <v>51</v>
      </c>
      <c r="B1059">
        <v>2012</v>
      </c>
      <c r="C1059" t="s">
        <v>3</v>
      </c>
      <c r="D1059" t="s">
        <v>103</v>
      </c>
      <c r="E1059" t="s">
        <v>4570</v>
      </c>
      <c r="F1059">
        <v>2</v>
      </c>
    </row>
    <row r="1060" spans="1:6" x14ac:dyDescent="0.25">
      <c r="A1060" t="s">
        <v>51</v>
      </c>
      <c r="B1060">
        <v>2012</v>
      </c>
      <c r="C1060" t="s">
        <v>0</v>
      </c>
      <c r="D1060" t="s">
        <v>38</v>
      </c>
      <c r="E1060" t="s">
        <v>4571</v>
      </c>
      <c r="F1060">
        <v>1</v>
      </c>
    </row>
    <row r="1061" spans="1:6" x14ac:dyDescent="0.25">
      <c r="A1061" t="s">
        <v>51</v>
      </c>
      <c r="B1061">
        <v>2012</v>
      </c>
      <c r="C1061" t="s">
        <v>0</v>
      </c>
      <c r="D1061" t="s">
        <v>40</v>
      </c>
      <c r="E1061" t="s">
        <v>4572</v>
      </c>
      <c r="F1061">
        <v>1</v>
      </c>
    </row>
    <row r="1062" spans="1:6" x14ac:dyDescent="0.25">
      <c r="A1062" t="s">
        <v>51</v>
      </c>
      <c r="B1062">
        <v>2012</v>
      </c>
      <c r="C1062" t="s">
        <v>0</v>
      </c>
      <c r="D1062" t="s">
        <v>102</v>
      </c>
      <c r="E1062" t="s">
        <v>4573</v>
      </c>
      <c r="F1062">
        <v>1</v>
      </c>
    </row>
    <row r="1063" spans="1:6" x14ac:dyDescent="0.25">
      <c r="A1063" t="s">
        <v>51</v>
      </c>
      <c r="B1063">
        <v>2012</v>
      </c>
      <c r="C1063" t="s">
        <v>0</v>
      </c>
      <c r="D1063" t="s">
        <v>107</v>
      </c>
      <c r="E1063" t="s">
        <v>4574</v>
      </c>
      <c r="F1063">
        <v>3</v>
      </c>
    </row>
    <row r="1064" spans="1:6" x14ac:dyDescent="0.25">
      <c r="A1064" t="s">
        <v>51</v>
      </c>
      <c r="B1064">
        <v>2012</v>
      </c>
      <c r="C1064" t="s">
        <v>0</v>
      </c>
      <c r="D1064" t="s">
        <v>39</v>
      </c>
      <c r="E1064" t="s">
        <v>4575</v>
      </c>
      <c r="F1064">
        <v>3</v>
      </c>
    </row>
    <row r="1065" spans="1:6" x14ac:dyDescent="0.25">
      <c r="A1065" t="s">
        <v>51</v>
      </c>
      <c r="B1065">
        <v>2012</v>
      </c>
      <c r="C1065" t="s">
        <v>0</v>
      </c>
      <c r="D1065" t="s">
        <v>103</v>
      </c>
      <c r="E1065" t="s">
        <v>4576</v>
      </c>
      <c r="F1065">
        <v>12</v>
      </c>
    </row>
    <row r="1066" spans="1:6" x14ac:dyDescent="0.25">
      <c r="A1066" t="s">
        <v>51</v>
      </c>
      <c r="B1066">
        <v>2012</v>
      </c>
      <c r="C1066" t="s">
        <v>4</v>
      </c>
      <c r="D1066" t="s">
        <v>38</v>
      </c>
      <c r="E1066" t="s">
        <v>4577</v>
      </c>
      <c r="F1066">
        <v>20</v>
      </c>
    </row>
    <row r="1067" spans="1:6" x14ac:dyDescent="0.25">
      <c r="A1067" t="s">
        <v>51</v>
      </c>
      <c r="B1067">
        <v>2012</v>
      </c>
      <c r="C1067" t="s">
        <v>4</v>
      </c>
      <c r="D1067" t="s">
        <v>40</v>
      </c>
      <c r="E1067" t="s">
        <v>4578</v>
      </c>
      <c r="F1067">
        <v>10</v>
      </c>
    </row>
    <row r="1068" spans="1:6" x14ac:dyDescent="0.25">
      <c r="A1068" t="s">
        <v>51</v>
      </c>
      <c r="B1068">
        <v>2012</v>
      </c>
      <c r="C1068" t="s">
        <v>4</v>
      </c>
      <c r="D1068" t="s">
        <v>102</v>
      </c>
      <c r="E1068" t="s">
        <v>4579</v>
      </c>
      <c r="F1068">
        <v>67</v>
      </c>
    </row>
    <row r="1069" spans="1:6" x14ac:dyDescent="0.25">
      <c r="A1069" t="s">
        <v>51</v>
      </c>
      <c r="B1069">
        <v>2012</v>
      </c>
      <c r="C1069" t="s">
        <v>4</v>
      </c>
      <c r="D1069" t="s">
        <v>107</v>
      </c>
      <c r="E1069" t="s">
        <v>4580</v>
      </c>
      <c r="F1069">
        <v>60</v>
      </c>
    </row>
    <row r="1070" spans="1:6" x14ac:dyDescent="0.25">
      <c r="A1070" t="s">
        <v>51</v>
      </c>
      <c r="B1070">
        <v>2012</v>
      </c>
      <c r="C1070" t="s">
        <v>4</v>
      </c>
      <c r="D1070" t="s">
        <v>39</v>
      </c>
      <c r="E1070" t="s">
        <v>4581</v>
      </c>
      <c r="F1070">
        <v>85</v>
      </c>
    </row>
    <row r="1071" spans="1:6" x14ac:dyDescent="0.25">
      <c r="A1071" t="s">
        <v>51</v>
      </c>
      <c r="B1071">
        <v>2012</v>
      </c>
      <c r="C1071" t="s">
        <v>4</v>
      </c>
      <c r="D1071" t="s">
        <v>103</v>
      </c>
      <c r="E1071" t="s">
        <v>4582</v>
      </c>
      <c r="F1071">
        <v>535</v>
      </c>
    </row>
    <row r="1072" spans="1:6" x14ac:dyDescent="0.25">
      <c r="A1072" t="s">
        <v>51</v>
      </c>
      <c r="B1072">
        <v>2012</v>
      </c>
      <c r="C1072" t="s">
        <v>2</v>
      </c>
      <c r="D1072" t="s">
        <v>102</v>
      </c>
      <c r="E1072" t="s">
        <v>4583</v>
      </c>
      <c r="F1072">
        <v>2</v>
      </c>
    </row>
    <row r="1073" spans="1:6" x14ac:dyDescent="0.25">
      <c r="A1073" t="s">
        <v>51</v>
      </c>
      <c r="B1073">
        <v>2012</v>
      </c>
      <c r="C1073" t="s">
        <v>2</v>
      </c>
      <c r="D1073" t="s">
        <v>107</v>
      </c>
      <c r="E1073" t="s">
        <v>4584</v>
      </c>
      <c r="F1073">
        <v>3</v>
      </c>
    </row>
    <row r="1074" spans="1:6" x14ac:dyDescent="0.25">
      <c r="A1074" t="s">
        <v>51</v>
      </c>
      <c r="B1074">
        <v>2012</v>
      </c>
      <c r="C1074" t="s">
        <v>2</v>
      </c>
      <c r="D1074" t="s">
        <v>39</v>
      </c>
      <c r="E1074" t="s">
        <v>4585</v>
      </c>
      <c r="F1074">
        <v>1</v>
      </c>
    </row>
    <row r="1075" spans="1:6" x14ac:dyDescent="0.25">
      <c r="A1075" t="s">
        <v>51</v>
      </c>
      <c r="B1075">
        <v>2012</v>
      </c>
      <c r="C1075" t="s">
        <v>2</v>
      </c>
      <c r="D1075" t="s">
        <v>103</v>
      </c>
      <c r="E1075" t="s">
        <v>4586</v>
      </c>
      <c r="F1075">
        <v>8</v>
      </c>
    </row>
    <row r="1076" spans="1:6" x14ac:dyDescent="0.25">
      <c r="A1076" t="s">
        <v>51</v>
      </c>
      <c r="B1076">
        <v>2012</v>
      </c>
      <c r="C1076" t="s">
        <v>5</v>
      </c>
      <c r="D1076" t="s">
        <v>107</v>
      </c>
      <c r="E1076" t="s">
        <v>4587</v>
      </c>
      <c r="F1076">
        <v>2</v>
      </c>
    </row>
    <row r="1077" spans="1:6" x14ac:dyDescent="0.25">
      <c r="A1077" t="s">
        <v>51</v>
      </c>
      <c r="B1077">
        <v>2012</v>
      </c>
      <c r="C1077" t="s">
        <v>6</v>
      </c>
      <c r="D1077" t="s">
        <v>102</v>
      </c>
      <c r="E1077" t="s">
        <v>4588</v>
      </c>
      <c r="F1077">
        <v>1</v>
      </c>
    </row>
    <row r="1078" spans="1:6" x14ac:dyDescent="0.25">
      <c r="A1078" t="s">
        <v>51</v>
      </c>
      <c r="B1078">
        <v>2013</v>
      </c>
      <c r="C1078" t="s">
        <v>1</v>
      </c>
      <c r="D1078" t="s">
        <v>38</v>
      </c>
      <c r="E1078" t="s">
        <v>4589</v>
      </c>
      <c r="F1078">
        <v>2</v>
      </c>
    </row>
    <row r="1079" spans="1:6" x14ac:dyDescent="0.25">
      <c r="A1079" t="s">
        <v>51</v>
      </c>
      <c r="B1079">
        <v>2013</v>
      </c>
      <c r="C1079" t="s">
        <v>1</v>
      </c>
      <c r="D1079" t="s">
        <v>40</v>
      </c>
      <c r="E1079" t="s">
        <v>4590</v>
      </c>
      <c r="F1079">
        <v>1</v>
      </c>
    </row>
    <row r="1080" spans="1:6" x14ac:dyDescent="0.25">
      <c r="A1080" t="s">
        <v>51</v>
      </c>
      <c r="B1080">
        <v>2013</v>
      </c>
      <c r="C1080" t="s">
        <v>1</v>
      </c>
      <c r="D1080" t="s">
        <v>102</v>
      </c>
      <c r="E1080" t="s">
        <v>4591</v>
      </c>
      <c r="F1080">
        <v>5</v>
      </c>
    </row>
    <row r="1081" spans="1:6" x14ac:dyDescent="0.25">
      <c r="A1081" t="s">
        <v>51</v>
      </c>
      <c r="B1081">
        <v>2013</v>
      </c>
      <c r="C1081" t="s">
        <v>1</v>
      </c>
      <c r="D1081" t="s">
        <v>107</v>
      </c>
      <c r="E1081" t="s">
        <v>4592</v>
      </c>
      <c r="F1081">
        <v>4</v>
      </c>
    </row>
    <row r="1082" spans="1:6" x14ac:dyDescent="0.25">
      <c r="A1082" t="s">
        <v>51</v>
      </c>
      <c r="B1082">
        <v>2013</v>
      </c>
      <c r="C1082" t="s">
        <v>1</v>
      </c>
      <c r="D1082" t="s">
        <v>39</v>
      </c>
      <c r="E1082" t="s">
        <v>4593</v>
      </c>
      <c r="F1082">
        <v>3</v>
      </c>
    </row>
    <row r="1083" spans="1:6" x14ac:dyDescent="0.25">
      <c r="A1083" t="s">
        <v>51</v>
      </c>
      <c r="B1083">
        <v>2013</v>
      </c>
      <c r="C1083" t="s">
        <v>1</v>
      </c>
      <c r="D1083" t="s">
        <v>103</v>
      </c>
      <c r="E1083" t="s">
        <v>4594</v>
      </c>
      <c r="F1083">
        <v>29</v>
      </c>
    </row>
    <row r="1084" spans="1:6" x14ac:dyDescent="0.25">
      <c r="A1084" t="s">
        <v>51</v>
      </c>
      <c r="B1084">
        <v>2013</v>
      </c>
      <c r="C1084" t="s">
        <v>3</v>
      </c>
      <c r="D1084" t="s">
        <v>107</v>
      </c>
      <c r="E1084" t="s">
        <v>4595</v>
      </c>
      <c r="F1084">
        <v>1</v>
      </c>
    </row>
    <row r="1085" spans="1:6" x14ac:dyDescent="0.25">
      <c r="A1085" t="s">
        <v>51</v>
      </c>
      <c r="B1085">
        <v>2013</v>
      </c>
      <c r="C1085" t="s">
        <v>3</v>
      </c>
      <c r="D1085" t="s">
        <v>103</v>
      </c>
      <c r="E1085" t="s">
        <v>4596</v>
      </c>
      <c r="F1085">
        <v>3</v>
      </c>
    </row>
    <row r="1086" spans="1:6" x14ac:dyDescent="0.25">
      <c r="A1086" t="s">
        <v>51</v>
      </c>
      <c r="B1086">
        <v>2013</v>
      </c>
      <c r="C1086" t="s">
        <v>0</v>
      </c>
      <c r="D1086" t="s">
        <v>38</v>
      </c>
      <c r="E1086" t="s">
        <v>4597</v>
      </c>
      <c r="F1086">
        <v>1</v>
      </c>
    </row>
    <row r="1087" spans="1:6" x14ac:dyDescent="0.25">
      <c r="A1087" t="s">
        <v>51</v>
      </c>
      <c r="B1087">
        <v>2013</v>
      </c>
      <c r="C1087" t="s">
        <v>0</v>
      </c>
      <c r="D1087" t="s">
        <v>102</v>
      </c>
      <c r="E1087" t="s">
        <v>4598</v>
      </c>
      <c r="F1087">
        <v>4</v>
      </c>
    </row>
    <row r="1088" spans="1:6" x14ac:dyDescent="0.25">
      <c r="A1088" t="s">
        <v>51</v>
      </c>
      <c r="B1088">
        <v>2013</v>
      </c>
      <c r="C1088" t="s">
        <v>0</v>
      </c>
      <c r="D1088" t="s">
        <v>107</v>
      </c>
      <c r="E1088" t="s">
        <v>4599</v>
      </c>
      <c r="F1088">
        <v>1</v>
      </c>
    </row>
    <row r="1089" spans="1:6" x14ac:dyDescent="0.25">
      <c r="A1089" t="s">
        <v>51</v>
      </c>
      <c r="B1089">
        <v>2013</v>
      </c>
      <c r="C1089" t="s">
        <v>0</v>
      </c>
      <c r="D1089" t="s">
        <v>39</v>
      </c>
      <c r="E1089" t="s">
        <v>4600</v>
      </c>
      <c r="F1089">
        <v>4</v>
      </c>
    </row>
    <row r="1090" spans="1:6" x14ac:dyDescent="0.25">
      <c r="A1090" t="s">
        <v>51</v>
      </c>
      <c r="B1090">
        <v>2013</v>
      </c>
      <c r="C1090" t="s">
        <v>0</v>
      </c>
      <c r="D1090" t="s">
        <v>103</v>
      </c>
      <c r="E1090" t="s">
        <v>4601</v>
      </c>
      <c r="F1090">
        <v>11</v>
      </c>
    </row>
    <row r="1091" spans="1:6" x14ac:dyDescent="0.25">
      <c r="A1091" t="s">
        <v>51</v>
      </c>
      <c r="B1091">
        <v>2013</v>
      </c>
      <c r="C1091" t="s">
        <v>4</v>
      </c>
      <c r="D1091" t="s">
        <v>38</v>
      </c>
      <c r="E1091" t="s">
        <v>4602</v>
      </c>
      <c r="F1091">
        <v>16</v>
      </c>
    </row>
    <row r="1092" spans="1:6" x14ac:dyDescent="0.25">
      <c r="A1092" t="s">
        <v>51</v>
      </c>
      <c r="B1092">
        <v>2013</v>
      </c>
      <c r="C1092" t="s">
        <v>4</v>
      </c>
      <c r="D1092" t="s">
        <v>40</v>
      </c>
      <c r="E1092" t="s">
        <v>4603</v>
      </c>
      <c r="F1092">
        <v>12</v>
      </c>
    </row>
    <row r="1093" spans="1:6" x14ac:dyDescent="0.25">
      <c r="A1093" t="s">
        <v>51</v>
      </c>
      <c r="B1093">
        <v>2013</v>
      </c>
      <c r="C1093" t="s">
        <v>4</v>
      </c>
      <c r="D1093" t="s">
        <v>102</v>
      </c>
      <c r="E1093" t="s">
        <v>4604</v>
      </c>
      <c r="F1093">
        <v>66</v>
      </c>
    </row>
    <row r="1094" spans="1:6" x14ac:dyDescent="0.25">
      <c r="A1094" t="s">
        <v>51</v>
      </c>
      <c r="B1094">
        <v>2013</v>
      </c>
      <c r="C1094" t="s">
        <v>4</v>
      </c>
      <c r="D1094" t="s">
        <v>107</v>
      </c>
      <c r="E1094" t="s">
        <v>4605</v>
      </c>
      <c r="F1094">
        <v>72</v>
      </c>
    </row>
    <row r="1095" spans="1:6" x14ac:dyDescent="0.25">
      <c r="A1095" t="s">
        <v>51</v>
      </c>
      <c r="B1095">
        <v>2013</v>
      </c>
      <c r="C1095" t="s">
        <v>4</v>
      </c>
      <c r="D1095" t="s">
        <v>39</v>
      </c>
      <c r="E1095" t="s">
        <v>4606</v>
      </c>
      <c r="F1095">
        <v>78</v>
      </c>
    </row>
    <row r="1096" spans="1:6" x14ac:dyDescent="0.25">
      <c r="A1096" t="s">
        <v>51</v>
      </c>
      <c r="B1096">
        <v>2013</v>
      </c>
      <c r="C1096" t="s">
        <v>4</v>
      </c>
      <c r="D1096" t="s">
        <v>103</v>
      </c>
      <c r="E1096" t="s">
        <v>4607</v>
      </c>
      <c r="F1096">
        <v>502</v>
      </c>
    </row>
    <row r="1097" spans="1:6" x14ac:dyDescent="0.25">
      <c r="A1097" t="s">
        <v>51</v>
      </c>
      <c r="B1097">
        <v>2013</v>
      </c>
      <c r="C1097" t="s">
        <v>2</v>
      </c>
      <c r="D1097" t="s">
        <v>40</v>
      </c>
      <c r="E1097" t="s">
        <v>4608</v>
      </c>
      <c r="F1097">
        <v>1</v>
      </c>
    </row>
    <row r="1098" spans="1:6" x14ac:dyDescent="0.25">
      <c r="A1098" t="s">
        <v>51</v>
      </c>
      <c r="B1098">
        <v>2013</v>
      </c>
      <c r="C1098" t="s">
        <v>2</v>
      </c>
      <c r="D1098" t="s">
        <v>102</v>
      </c>
      <c r="E1098" t="s">
        <v>4609</v>
      </c>
      <c r="F1098">
        <v>1</v>
      </c>
    </row>
    <row r="1099" spans="1:6" x14ac:dyDescent="0.25">
      <c r="A1099" t="s">
        <v>51</v>
      </c>
      <c r="B1099">
        <v>2013</v>
      </c>
      <c r="C1099" t="s">
        <v>2</v>
      </c>
      <c r="D1099" t="s">
        <v>103</v>
      </c>
      <c r="E1099" t="s">
        <v>4610</v>
      </c>
      <c r="F1099">
        <v>9</v>
      </c>
    </row>
    <row r="1100" spans="1:6" x14ac:dyDescent="0.25">
      <c r="A1100" t="s">
        <v>51</v>
      </c>
      <c r="B1100">
        <v>2013</v>
      </c>
      <c r="C1100" t="s">
        <v>5</v>
      </c>
      <c r="D1100" t="s">
        <v>38</v>
      </c>
      <c r="E1100" t="s">
        <v>4611</v>
      </c>
      <c r="F1100">
        <v>2</v>
      </c>
    </row>
    <row r="1101" spans="1:6" x14ac:dyDescent="0.25">
      <c r="A1101" t="s">
        <v>51</v>
      </c>
      <c r="B1101">
        <v>2013</v>
      </c>
      <c r="C1101" t="s">
        <v>5</v>
      </c>
      <c r="D1101" t="s">
        <v>102</v>
      </c>
      <c r="E1101" t="s">
        <v>4612</v>
      </c>
      <c r="F1101">
        <v>2</v>
      </c>
    </row>
    <row r="1102" spans="1:6" x14ac:dyDescent="0.25">
      <c r="A1102" t="s">
        <v>51</v>
      </c>
      <c r="B1102">
        <v>2013</v>
      </c>
      <c r="C1102" t="s">
        <v>5</v>
      </c>
      <c r="D1102" t="s">
        <v>107</v>
      </c>
      <c r="E1102" t="s">
        <v>4613</v>
      </c>
      <c r="F1102">
        <v>1</v>
      </c>
    </row>
    <row r="1103" spans="1:6" x14ac:dyDescent="0.25">
      <c r="A1103" t="s">
        <v>51</v>
      </c>
      <c r="B1103">
        <v>2013</v>
      </c>
      <c r="C1103" t="s">
        <v>5</v>
      </c>
      <c r="D1103" t="s">
        <v>39</v>
      </c>
      <c r="E1103" t="s">
        <v>4614</v>
      </c>
      <c r="F1103">
        <v>4</v>
      </c>
    </row>
    <row r="1104" spans="1:6" x14ac:dyDescent="0.25">
      <c r="A1104" t="s">
        <v>51</v>
      </c>
      <c r="B1104">
        <v>2013</v>
      </c>
      <c r="C1104" t="s">
        <v>5</v>
      </c>
      <c r="D1104" t="s">
        <v>103</v>
      </c>
      <c r="E1104" t="s">
        <v>4615</v>
      </c>
      <c r="F1104">
        <v>11</v>
      </c>
    </row>
    <row r="1105" spans="1:6" x14ac:dyDescent="0.25">
      <c r="A1105" t="s">
        <v>51</v>
      </c>
      <c r="B1105">
        <v>2014</v>
      </c>
      <c r="C1105" t="s">
        <v>1</v>
      </c>
      <c r="D1105" t="s">
        <v>38</v>
      </c>
      <c r="E1105" t="s">
        <v>4616</v>
      </c>
      <c r="F1105">
        <v>1</v>
      </c>
    </row>
    <row r="1106" spans="1:6" x14ac:dyDescent="0.25">
      <c r="A1106" t="s">
        <v>51</v>
      </c>
      <c r="B1106">
        <v>2014</v>
      </c>
      <c r="C1106" t="s">
        <v>1</v>
      </c>
      <c r="D1106" t="s">
        <v>40</v>
      </c>
      <c r="E1106" t="s">
        <v>4617</v>
      </c>
      <c r="F1106">
        <v>1</v>
      </c>
    </row>
    <row r="1107" spans="1:6" x14ac:dyDescent="0.25">
      <c r="A1107" t="s">
        <v>51</v>
      </c>
      <c r="B1107">
        <v>2014</v>
      </c>
      <c r="C1107" t="s">
        <v>1</v>
      </c>
      <c r="D1107" t="s">
        <v>102</v>
      </c>
      <c r="E1107" t="s">
        <v>4618</v>
      </c>
      <c r="F1107">
        <v>6</v>
      </c>
    </row>
    <row r="1108" spans="1:6" x14ac:dyDescent="0.25">
      <c r="A1108" t="s">
        <v>51</v>
      </c>
      <c r="B1108">
        <v>2014</v>
      </c>
      <c r="C1108" t="s">
        <v>1</v>
      </c>
      <c r="D1108" t="s">
        <v>107</v>
      </c>
      <c r="E1108" t="s">
        <v>4619</v>
      </c>
      <c r="F1108">
        <v>3</v>
      </c>
    </row>
    <row r="1109" spans="1:6" x14ac:dyDescent="0.25">
      <c r="A1109" t="s">
        <v>51</v>
      </c>
      <c r="B1109">
        <v>2014</v>
      </c>
      <c r="C1109" t="s">
        <v>1</v>
      </c>
      <c r="D1109" t="s">
        <v>39</v>
      </c>
      <c r="E1109" t="s">
        <v>4620</v>
      </c>
      <c r="F1109">
        <v>4</v>
      </c>
    </row>
    <row r="1110" spans="1:6" x14ac:dyDescent="0.25">
      <c r="A1110" t="s">
        <v>51</v>
      </c>
      <c r="B1110">
        <v>2014</v>
      </c>
      <c r="C1110" t="s">
        <v>1</v>
      </c>
      <c r="D1110" t="s">
        <v>103</v>
      </c>
      <c r="E1110" t="s">
        <v>4621</v>
      </c>
      <c r="F1110">
        <v>27</v>
      </c>
    </row>
    <row r="1111" spans="1:6" x14ac:dyDescent="0.25">
      <c r="A1111" t="s">
        <v>51</v>
      </c>
      <c r="B1111">
        <v>2014</v>
      </c>
      <c r="C1111" t="s">
        <v>3</v>
      </c>
      <c r="D1111" t="s">
        <v>102</v>
      </c>
      <c r="E1111" t="s">
        <v>4622</v>
      </c>
      <c r="F1111">
        <v>1</v>
      </c>
    </row>
    <row r="1112" spans="1:6" x14ac:dyDescent="0.25">
      <c r="A1112" t="s">
        <v>51</v>
      </c>
      <c r="B1112">
        <v>2014</v>
      </c>
      <c r="C1112" t="s">
        <v>3</v>
      </c>
      <c r="D1112" t="s">
        <v>107</v>
      </c>
      <c r="E1112" t="s">
        <v>4623</v>
      </c>
      <c r="F1112">
        <v>2</v>
      </c>
    </row>
    <row r="1113" spans="1:6" x14ac:dyDescent="0.25">
      <c r="A1113" t="s">
        <v>51</v>
      </c>
      <c r="B1113">
        <v>2014</v>
      </c>
      <c r="C1113" t="s">
        <v>3</v>
      </c>
      <c r="D1113" t="s">
        <v>39</v>
      </c>
      <c r="E1113" t="s">
        <v>4624</v>
      </c>
      <c r="F1113">
        <v>1</v>
      </c>
    </row>
    <row r="1114" spans="1:6" x14ac:dyDescent="0.25">
      <c r="A1114" t="s">
        <v>51</v>
      </c>
      <c r="B1114">
        <v>2014</v>
      </c>
      <c r="C1114" t="s">
        <v>3</v>
      </c>
      <c r="D1114" t="s">
        <v>103</v>
      </c>
      <c r="E1114" t="s">
        <v>4625</v>
      </c>
      <c r="F1114">
        <v>4</v>
      </c>
    </row>
    <row r="1115" spans="1:6" x14ac:dyDescent="0.25">
      <c r="A1115" t="s">
        <v>51</v>
      </c>
      <c r="B1115">
        <v>2014</v>
      </c>
      <c r="C1115" t="s">
        <v>0</v>
      </c>
      <c r="D1115" t="s">
        <v>102</v>
      </c>
      <c r="E1115" t="s">
        <v>4626</v>
      </c>
      <c r="F1115">
        <v>2</v>
      </c>
    </row>
    <row r="1116" spans="1:6" x14ac:dyDescent="0.25">
      <c r="A1116" t="s">
        <v>51</v>
      </c>
      <c r="B1116">
        <v>2014</v>
      </c>
      <c r="C1116" t="s">
        <v>0</v>
      </c>
      <c r="D1116" t="s">
        <v>107</v>
      </c>
      <c r="E1116" t="s">
        <v>4627</v>
      </c>
      <c r="F1116">
        <v>2</v>
      </c>
    </row>
    <row r="1117" spans="1:6" x14ac:dyDescent="0.25">
      <c r="A1117" t="s">
        <v>51</v>
      </c>
      <c r="B1117">
        <v>2014</v>
      </c>
      <c r="C1117" t="s">
        <v>0</v>
      </c>
      <c r="D1117" t="s">
        <v>39</v>
      </c>
      <c r="E1117" t="s">
        <v>4628</v>
      </c>
      <c r="F1117">
        <v>4</v>
      </c>
    </row>
    <row r="1118" spans="1:6" x14ac:dyDescent="0.25">
      <c r="A1118" t="s">
        <v>51</v>
      </c>
      <c r="B1118">
        <v>2014</v>
      </c>
      <c r="C1118" t="s">
        <v>0</v>
      </c>
      <c r="D1118" t="s">
        <v>103</v>
      </c>
      <c r="E1118" t="s">
        <v>4629</v>
      </c>
      <c r="F1118">
        <v>10</v>
      </c>
    </row>
    <row r="1119" spans="1:6" x14ac:dyDescent="0.25">
      <c r="A1119" t="s">
        <v>51</v>
      </c>
      <c r="B1119">
        <v>2014</v>
      </c>
      <c r="C1119" t="s">
        <v>4</v>
      </c>
      <c r="D1119" t="s">
        <v>38</v>
      </c>
      <c r="E1119" t="s">
        <v>4630</v>
      </c>
      <c r="F1119">
        <v>16</v>
      </c>
    </row>
    <row r="1120" spans="1:6" x14ac:dyDescent="0.25">
      <c r="A1120" t="s">
        <v>51</v>
      </c>
      <c r="B1120">
        <v>2014</v>
      </c>
      <c r="C1120" t="s">
        <v>4</v>
      </c>
      <c r="D1120" t="s">
        <v>40</v>
      </c>
      <c r="E1120" t="s">
        <v>4631</v>
      </c>
      <c r="F1120">
        <v>12</v>
      </c>
    </row>
    <row r="1121" spans="1:6" x14ac:dyDescent="0.25">
      <c r="A1121" t="s">
        <v>51</v>
      </c>
      <c r="B1121">
        <v>2014</v>
      </c>
      <c r="C1121" t="s">
        <v>4</v>
      </c>
      <c r="D1121" t="s">
        <v>102</v>
      </c>
      <c r="E1121" t="s">
        <v>4632</v>
      </c>
      <c r="F1121">
        <v>76</v>
      </c>
    </row>
    <row r="1122" spans="1:6" x14ac:dyDescent="0.25">
      <c r="A1122" t="s">
        <v>51</v>
      </c>
      <c r="B1122">
        <v>2014</v>
      </c>
      <c r="C1122" t="s">
        <v>4</v>
      </c>
      <c r="D1122" t="s">
        <v>107</v>
      </c>
      <c r="E1122" t="s">
        <v>4633</v>
      </c>
      <c r="F1122">
        <v>73</v>
      </c>
    </row>
    <row r="1123" spans="1:6" x14ac:dyDescent="0.25">
      <c r="A1123" t="s">
        <v>51</v>
      </c>
      <c r="B1123">
        <v>2014</v>
      </c>
      <c r="C1123" t="s">
        <v>4</v>
      </c>
      <c r="D1123" t="s">
        <v>39</v>
      </c>
      <c r="E1123" t="s">
        <v>4634</v>
      </c>
      <c r="F1123">
        <v>70</v>
      </c>
    </row>
    <row r="1124" spans="1:6" x14ac:dyDescent="0.25">
      <c r="A1124" t="s">
        <v>51</v>
      </c>
      <c r="B1124">
        <v>2014</v>
      </c>
      <c r="C1124" t="s">
        <v>4</v>
      </c>
      <c r="D1124" t="s">
        <v>103</v>
      </c>
      <c r="E1124" t="s">
        <v>4635</v>
      </c>
      <c r="F1124">
        <v>518</v>
      </c>
    </row>
    <row r="1125" spans="1:6" x14ac:dyDescent="0.25">
      <c r="A1125" t="s">
        <v>51</v>
      </c>
      <c r="B1125">
        <v>2014</v>
      </c>
      <c r="C1125" t="s">
        <v>2</v>
      </c>
      <c r="D1125" t="s">
        <v>38</v>
      </c>
      <c r="E1125" t="s">
        <v>4636</v>
      </c>
      <c r="F1125">
        <v>1</v>
      </c>
    </row>
    <row r="1126" spans="1:6" x14ac:dyDescent="0.25">
      <c r="A1126" t="s">
        <v>51</v>
      </c>
      <c r="B1126">
        <v>2014</v>
      </c>
      <c r="C1126" t="s">
        <v>2</v>
      </c>
      <c r="D1126" t="s">
        <v>102</v>
      </c>
      <c r="E1126" t="s">
        <v>4637</v>
      </c>
      <c r="F1126">
        <v>1</v>
      </c>
    </row>
    <row r="1127" spans="1:6" x14ac:dyDescent="0.25">
      <c r="A1127" t="s">
        <v>51</v>
      </c>
      <c r="B1127">
        <v>2014</v>
      </c>
      <c r="C1127" t="s">
        <v>2</v>
      </c>
      <c r="D1127" t="s">
        <v>107</v>
      </c>
      <c r="E1127" t="s">
        <v>4638</v>
      </c>
      <c r="F1127">
        <v>1</v>
      </c>
    </row>
    <row r="1128" spans="1:6" x14ac:dyDescent="0.25">
      <c r="A1128" t="s">
        <v>51</v>
      </c>
      <c r="B1128">
        <v>2014</v>
      </c>
      <c r="C1128" t="s">
        <v>2</v>
      </c>
      <c r="D1128" t="s">
        <v>39</v>
      </c>
      <c r="E1128" t="s">
        <v>4639</v>
      </c>
      <c r="F1128">
        <v>1</v>
      </c>
    </row>
    <row r="1129" spans="1:6" x14ac:dyDescent="0.25">
      <c r="A1129" t="s">
        <v>51</v>
      </c>
      <c r="B1129">
        <v>2014</v>
      </c>
      <c r="C1129" t="s">
        <v>2</v>
      </c>
      <c r="D1129" t="s">
        <v>103</v>
      </c>
      <c r="E1129" t="s">
        <v>4640</v>
      </c>
      <c r="F1129">
        <v>7</v>
      </c>
    </row>
    <row r="1130" spans="1:6" x14ac:dyDescent="0.25">
      <c r="A1130" t="s">
        <v>51</v>
      </c>
      <c r="B1130">
        <v>2014</v>
      </c>
      <c r="C1130" t="s">
        <v>5</v>
      </c>
      <c r="D1130" t="s">
        <v>102</v>
      </c>
      <c r="E1130" t="s">
        <v>4641</v>
      </c>
      <c r="F1130">
        <v>1</v>
      </c>
    </row>
    <row r="1131" spans="1:6" x14ac:dyDescent="0.25">
      <c r="A1131" t="s">
        <v>51</v>
      </c>
      <c r="B1131">
        <v>2014</v>
      </c>
      <c r="C1131" t="s">
        <v>5</v>
      </c>
      <c r="D1131" t="s">
        <v>107</v>
      </c>
      <c r="E1131" t="s">
        <v>4642</v>
      </c>
      <c r="F1131">
        <v>2</v>
      </c>
    </row>
    <row r="1132" spans="1:6" x14ac:dyDescent="0.25">
      <c r="A1132" t="s">
        <v>51</v>
      </c>
      <c r="B1132">
        <v>2014</v>
      </c>
      <c r="C1132" t="s">
        <v>5</v>
      </c>
      <c r="D1132" t="s">
        <v>103</v>
      </c>
      <c r="E1132" t="s">
        <v>4643</v>
      </c>
      <c r="F1132">
        <v>12</v>
      </c>
    </row>
    <row r="1133" spans="1:6" x14ac:dyDescent="0.25">
      <c r="A1133" t="s">
        <v>51</v>
      </c>
      <c r="B1133">
        <v>2015</v>
      </c>
      <c r="C1133" t="s">
        <v>1</v>
      </c>
      <c r="D1133" t="s">
        <v>40</v>
      </c>
      <c r="E1133" t="s">
        <v>4644</v>
      </c>
      <c r="F1133">
        <v>3</v>
      </c>
    </row>
    <row r="1134" spans="1:6" x14ac:dyDescent="0.25">
      <c r="A1134" t="s">
        <v>51</v>
      </c>
      <c r="B1134">
        <v>2015</v>
      </c>
      <c r="C1134" t="s">
        <v>1</v>
      </c>
      <c r="D1134" t="s">
        <v>102</v>
      </c>
      <c r="E1134" t="s">
        <v>4645</v>
      </c>
      <c r="F1134">
        <v>4</v>
      </c>
    </row>
    <row r="1135" spans="1:6" x14ac:dyDescent="0.25">
      <c r="A1135" t="s">
        <v>51</v>
      </c>
      <c r="B1135">
        <v>2015</v>
      </c>
      <c r="C1135" t="s">
        <v>1</v>
      </c>
      <c r="D1135" t="s">
        <v>107</v>
      </c>
      <c r="E1135" t="s">
        <v>4646</v>
      </c>
      <c r="F1135">
        <v>2</v>
      </c>
    </row>
    <row r="1136" spans="1:6" x14ac:dyDescent="0.25">
      <c r="A1136" t="s">
        <v>51</v>
      </c>
      <c r="B1136">
        <v>2015</v>
      </c>
      <c r="C1136" t="s">
        <v>1</v>
      </c>
      <c r="D1136" t="s">
        <v>39</v>
      </c>
      <c r="E1136" t="s">
        <v>4647</v>
      </c>
      <c r="F1136">
        <v>4</v>
      </c>
    </row>
    <row r="1137" spans="1:6" x14ac:dyDescent="0.25">
      <c r="A1137" t="s">
        <v>51</v>
      </c>
      <c r="B1137">
        <v>2015</v>
      </c>
      <c r="C1137" t="s">
        <v>1</v>
      </c>
      <c r="D1137" t="s">
        <v>103</v>
      </c>
      <c r="E1137" t="s">
        <v>4648</v>
      </c>
      <c r="F1137">
        <v>25</v>
      </c>
    </row>
    <row r="1138" spans="1:6" x14ac:dyDescent="0.25">
      <c r="A1138" t="s">
        <v>51</v>
      </c>
      <c r="B1138">
        <v>2015</v>
      </c>
      <c r="C1138" t="s">
        <v>3</v>
      </c>
      <c r="D1138" t="s">
        <v>40</v>
      </c>
      <c r="E1138" t="s">
        <v>4649</v>
      </c>
      <c r="F1138">
        <v>1</v>
      </c>
    </row>
    <row r="1139" spans="1:6" x14ac:dyDescent="0.25">
      <c r="A1139" t="s">
        <v>51</v>
      </c>
      <c r="B1139">
        <v>2015</v>
      </c>
      <c r="C1139" t="s">
        <v>3</v>
      </c>
      <c r="D1139" t="s">
        <v>39</v>
      </c>
      <c r="E1139" t="s">
        <v>4650</v>
      </c>
      <c r="F1139">
        <v>1</v>
      </c>
    </row>
    <row r="1140" spans="1:6" x14ac:dyDescent="0.25">
      <c r="A1140" t="s">
        <v>51</v>
      </c>
      <c r="B1140">
        <v>2015</v>
      </c>
      <c r="C1140" t="s">
        <v>3</v>
      </c>
      <c r="D1140" t="s">
        <v>103</v>
      </c>
      <c r="E1140" t="s">
        <v>4651</v>
      </c>
      <c r="F1140">
        <v>4</v>
      </c>
    </row>
    <row r="1141" spans="1:6" x14ac:dyDescent="0.25">
      <c r="A1141" t="s">
        <v>51</v>
      </c>
      <c r="B1141">
        <v>2015</v>
      </c>
      <c r="C1141" t="s">
        <v>0</v>
      </c>
      <c r="D1141" t="s">
        <v>38</v>
      </c>
      <c r="E1141" t="s">
        <v>4652</v>
      </c>
      <c r="F1141">
        <v>1</v>
      </c>
    </row>
    <row r="1142" spans="1:6" x14ac:dyDescent="0.25">
      <c r="A1142" t="s">
        <v>51</v>
      </c>
      <c r="B1142">
        <v>2015</v>
      </c>
      <c r="C1142" t="s">
        <v>0</v>
      </c>
      <c r="D1142" t="s">
        <v>102</v>
      </c>
      <c r="E1142" t="s">
        <v>4653</v>
      </c>
      <c r="F1142">
        <v>2</v>
      </c>
    </row>
    <row r="1143" spans="1:6" x14ac:dyDescent="0.25">
      <c r="A1143" t="s">
        <v>51</v>
      </c>
      <c r="B1143">
        <v>2015</v>
      </c>
      <c r="C1143" t="s">
        <v>0</v>
      </c>
      <c r="D1143" t="s">
        <v>107</v>
      </c>
      <c r="E1143" t="s">
        <v>4654</v>
      </c>
      <c r="F1143">
        <v>3</v>
      </c>
    </row>
    <row r="1144" spans="1:6" x14ac:dyDescent="0.25">
      <c r="A1144" t="s">
        <v>51</v>
      </c>
      <c r="B1144">
        <v>2015</v>
      </c>
      <c r="C1144" t="s">
        <v>0</v>
      </c>
      <c r="D1144" t="s">
        <v>39</v>
      </c>
      <c r="E1144" t="s">
        <v>4655</v>
      </c>
      <c r="F1144">
        <v>4</v>
      </c>
    </row>
    <row r="1145" spans="1:6" x14ac:dyDescent="0.25">
      <c r="A1145" t="s">
        <v>51</v>
      </c>
      <c r="B1145">
        <v>2015</v>
      </c>
      <c r="C1145" t="s">
        <v>0</v>
      </c>
      <c r="D1145" t="s">
        <v>103</v>
      </c>
      <c r="E1145" t="s">
        <v>4656</v>
      </c>
      <c r="F1145">
        <v>9</v>
      </c>
    </row>
    <row r="1146" spans="1:6" x14ac:dyDescent="0.25">
      <c r="A1146" t="s">
        <v>51</v>
      </c>
      <c r="B1146">
        <v>2015</v>
      </c>
      <c r="C1146" t="s">
        <v>4</v>
      </c>
      <c r="D1146" t="s">
        <v>38</v>
      </c>
      <c r="E1146" t="s">
        <v>4657</v>
      </c>
      <c r="F1146">
        <v>19</v>
      </c>
    </row>
    <row r="1147" spans="1:6" x14ac:dyDescent="0.25">
      <c r="A1147" t="s">
        <v>51</v>
      </c>
      <c r="B1147">
        <v>2015</v>
      </c>
      <c r="C1147" t="s">
        <v>4</v>
      </c>
      <c r="D1147" t="s">
        <v>40</v>
      </c>
      <c r="E1147" t="s">
        <v>4658</v>
      </c>
      <c r="F1147">
        <v>19</v>
      </c>
    </row>
    <row r="1148" spans="1:6" x14ac:dyDescent="0.25">
      <c r="A1148" t="s">
        <v>51</v>
      </c>
      <c r="B1148">
        <v>2015</v>
      </c>
      <c r="C1148" t="s">
        <v>4</v>
      </c>
      <c r="D1148" t="s">
        <v>102</v>
      </c>
      <c r="E1148" t="s">
        <v>4659</v>
      </c>
      <c r="F1148">
        <v>63</v>
      </c>
    </row>
    <row r="1149" spans="1:6" x14ac:dyDescent="0.25">
      <c r="A1149" t="s">
        <v>51</v>
      </c>
      <c r="B1149">
        <v>2015</v>
      </c>
      <c r="C1149" t="s">
        <v>4</v>
      </c>
      <c r="D1149" t="s">
        <v>107</v>
      </c>
      <c r="E1149" t="s">
        <v>4660</v>
      </c>
      <c r="F1149">
        <v>49</v>
      </c>
    </row>
    <row r="1150" spans="1:6" x14ac:dyDescent="0.25">
      <c r="A1150" t="s">
        <v>51</v>
      </c>
      <c r="B1150">
        <v>2015</v>
      </c>
      <c r="C1150" t="s">
        <v>4</v>
      </c>
      <c r="D1150" t="s">
        <v>39</v>
      </c>
      <c r="E1150" t="s">
        <v>4661</v>
      </c>
      <c r="F1150">
        <v>76</v>
      </c>
    </row>
    <row r="1151" spans="1:6" x14ac:dyDescent="0.25">
      <c r="A1151" t="s">
        <v>51</v>
      </c>
      <c r="B1151">
        <v>2015</v>
      </c>
      <c r="C1151" t="s">
        <v>4</v>
      </c>
      <c r="D1151" t="s">
        <v>103</v>
      </c>
      <c r="E1151" t="s">
        <v>4662</v>
      </c>
      <c r="F1151">
        <v>513</v>
      </c>
    </row>
    <row r="1152" spans="1:6" x14ac:dyDescent="0.25">
      <c r="A1152" t="s">
        <v>51</v>
      </c>
      <c r="B1152">
        <v>2015</v>
      </c>
      <c r="C1152" t="s">
        <v>2</v>
      </c>
      <c r="D1152" t="s">
        <v>102</v>
      </c>
      <c r="E1152" t="s">
        <v>4663</v>
      </c>
      <c r="F1152">
        <v>2</v>
      </c>
    </row>
    <row r="1153" spans="1:6" x14ac:dyDescent="0.25">
      <c r="A1153" t="s">
        <v>51</v>
      </c>
      <c r="B1153">
        <v>2015</v>
      </c>
      <c r="C1153" t="s">
        <v>2</v>
      </c>
      <c r="D1153" t="s">
        <v>107</v>
      </c>
      <c r="E1153" t="s">
        <v>4664</v>
      </c>
      <c r="F1153">
        <v>2</v>
      </c>
    </row>
    <row r="1154" spans="1:6" x14ac:dyDescent="0.25">
      <c r="A1154" t="s">
        <v>51</v>
      </c>
      <c r="B1154">
        <v>2015</v>
      </c>
      <c r="C1154" t="s">
        <v>2</v>
      </c>
      <c r="D1154" t="s">
        <v>39</v>
      </c>
      <c r="E1154" t="s">
        <v>4665</v>
      </c>
      <c r="F1154">
        <v>1</v>
      </c>
    </row>
    <row r="1155" spans="1:6" x14ac:dyDescent="0.25">
      <c r="A1155" t="s">
        <v>51</v>
      </c>
      <c r="B1155">
        <v>2015</v>
      </c>
      <c r="C1155" t="s">
        <v>2</v>
      </c>
      <c r="D1155" t="s">
        <v>103</v>
      </c>
      <c r="E1155" t="s">
        <v>4666</v>
      </c>
      <c r="F1155">
        <v>9</v>
      </c>
    </row>
    <row r="1156" spans="1:6" x14ac:dyDescent="0.25">
      <c r="A1156" t="s">
        <v>51</v>
      </c>
      <c r="B1156">
        <v>2015</v>
      </c>
      <c r="C1156" t="s">
        <v>5</v>
      </c>
      <c r="D1156" t="s">
        <v>38</v>
      </c>
      <c r="E1156" t="s">
        <v>4667</v>
      </c>
      <c r="F1156">
        <v>2</v>
      </c>
    </row>
    <row r="1157" spans="1:6" x14ac:dyDescent="0.25">
      <c r="A1157" t="s">
        <v>51</v>
      </c>
      <c r="B1157">
        <v>2015</v>
      </c>
      <c r="C1157" t="s">
        <v>5</v>
      </c>
      <c r="D1157" t="s">
        <v>102</v>
      </c>
      <c r="E1157" t="s">
        <v>4668</v>
      </c>
      <c r="F1157">
        <v>2</v>
      </c>
    </row>
    <row r="1158" spans="1:6" x14ac:dyDescent="0.25">
      <c r="A1158" t="s">
        <v>51</v>
      </c>
      <c r="B1158">
        <v>2015</v>
      </c>
      <c r="C1158" t="s">
        <v>5</v>
      </c>
      <c r="D1158" t="s">
        <v>39</v>
      </c>
      <c r="E1158" t="s">
        <v>4669</v>
      </c>
      <c r="F1158">
        <v>1</v>
      </c>
    </row>
    <row r="1159" spans="1:6" x14ac:dyDescent="0.25">
      <c r="A1159" t="s">
        <v>51</v>
      </c>
      <c r="B1159">
        <v>2015</v>
      </c>
      <c r="C1159" t="s">
        <v>5</v>
      </c>
      <c r="D1159" t="s">
        <v>103</v>
      </c>
      <c r="E1159" t="s">
        <v>4670</v>
      </c>
      <c r="F1159">
        <v>13</v>
      </c>
    </row>
    <row r="1160" spans="1:6" x14ac:dyDescent="0.25">
      <c r="A1160" t="s">
        <v>53</v>
      </c>
      <c r="B1160">
        <v>2010</v>
      </c>
      <c r="C1160" t="s">
        <v>1</v>
      </c>
      <c r="D1160" t="s">
        <v>38</v>
      </c>
      <c r="E1160" t="s">
        <v>4671</v>
      </c>
      <c r="F1160">
        <v>1</v>
      </c>
    </row>
    <row r="1161" spans="1:6" x14ac:dyDescent="0.25">
      <c r="A1161" t="s">
        <v>53</v>
      </c>
      <c r="B1161">
        <v>2010</v>
      </c>
      <c r="C1161" t="s">
        <v>1</v>
      </c>
      <c r="D1161" t="s">
        <v>102</v>
      </c>
      <c r="E1161" t="s">
        <v>4672</v>
      </c>
      <c r="F1161">
        <v>1</v>
      </c>
    </row>
    <row r="1162" spans="1:6" x14ac:dyDescent="0.25">
      <c r="A1162" t="s">
        <v>53</v>
      </c>
      <c r="B1162">
        <v>2010</v>
      </c>
      <c r="C1162" t="s">
        <v>1</v>
      </c>
      <c r="D1162" t="s">
        <v>107</v>
      </c>
      <c r="E1162" t="s">
        <v>4673</v>
      </c>
      <c r="F1162">
        <v>2</v>
      </c>
    </row>
    <row r="1163" spans="1:6" x14ac:dyDescent="0.25">
      <c r="A1163" t="s">
        <v>53</v>
      </c>
      <c r="B1163">
        <v>2010</v>
      </c>
      <c r="C1163" t="s">
        <v>1</v>
      </c>
      <c r="D1163" t="s">
        <v>39</v>
      </c>
      <c r="E1163" t="s">
        <v>4674</v>
      </c>
      <c r="F1163">
        <v>1</v>
      </c>
    </row>
    <row r="1164" spans="1:6" x14ac:dyDescent="0.25">
      <c r="A1164" t="s">
        <v>53</v>
      </c>
      <c r="B1164">
        <v>2010</v>
      </c>
      <c r="C1164" t="s">
        <v>1</v>
      </c>
      <c r="D1164" t="s">
        <v>103</v>
      </c>
      <c r="E1164" t="s">
        <v>4675</v>
      </c>
      <c r="F1164">
        <v>8</v>
      </c>
    </row>
    <row r="1165" spans="1:6" x14ac:dyDescent="0.25">
      <c r="A1165" t="s">
        <v>53</v>
      </c>
      <c r="B1165">
        <v>2010</v>
      </c>
      <c r="C1165" t="s">
        <v>3</v>
      </c>
      <c r="D1165" t="s">
        <v>107</v>
      </c>
      <c r="E1165" t="s">
        <v>4676</v>
      </c>
      <c r="F1165">
        <v>4</v>
      </c>
    </row>
    <row r="1166" spans="1:6" x14ac:dyDescent="0.25">
      <c r="A1166" t="s">
        <v>53</v>
      </c>
      <c r="B1166">
        <v>2010</v>
      </c>
      <c r="C1166" t="s">
        <v>3</v>
      </c>
      <c r="D1166" t="s">
        <v>103</v>
      </c>
      <c r="E1166" t="s">
        <v>4677</v>
      </c>
      <c r="F1166">
        <v>4</v>
      </c>
    </row>
    <row r="1167" spans="1:6" x14ac:dyDescent="0.25">
      <c r="A1167" t="s">
        <v>53</v>
      </c>
      <c r="B1167">
        <v>2010</v>
      </c>
      <c r="C1167" t="s">
        <v>0</v>
      </c>
      <c r="D1167" t="s">
        <v>107</v>
      </c>
      <c r="E1167" t="s">
        <v>4678</v>
      </c>
      <c r="F1167">
        <v>1</v>
      </c>
    </row>
    <row r="1168" spans="1:6" x14ac:dyDescent="0.25">
      <c r="A1168" t="s">
        <v>53</v>
      </c>
      <c r="B1168">
        <v>2010</v>
      </c>
      <c r="C1168" t="s">
        <v>0</v>
      </c>
      <c r="D1168" t="s">
        <v>39</v>
      </c>
      <c r="E1168" t="s">
        <v>4679</v>
      </c>
      <c r="F1168">
        <v>2</v>
      </c>
    </row>
    <row r="1169" spans="1:6" x14ac:dyDescent="0.25">
      <c r="A1169" t="s">
        <v>53</v>
      </c>
      <c r="B1169">
        <v>2010</v>
      </c>
      <c r="C1169" t="s">
        <v>0</v>
      </c>
      <c r="D1169" t="s">
        <v>103</v>
      </c>
      <c r="E1169" t="s">
        <v>4680</v>
      </c>
      <c r="F1169">
        <v>8</v>
      </c>
    </row>
    <row r="1170" spans="1:6" x14ac:dyDescent="0.25">
      <c r="A1170" t="s">
        <v>53</v>
      </c>
      <c r="B1170">
        <v>2010</v>
      </c>
      <c r="C1170" t="s">
        <v>4</v>
      </c>
      <c r="D1170" t="s">
        <v>38</v>
      </c>
      <c r="E1170" t="s">
        <v>4681</v>
      </c>
      <c r="F1170">
        <v>6</v>
      </c>
    </row>
    <row r="1171" spans="1:6" x14ac:dyDescent="0.25">
      <c r="A1171" t="s">
        <v>53</v>
      </c>
      <c r="B1171">
        <v>2010</v>
      </c>
      <c r="C1171" t="s">
        <v>4</v>
      </c>
      <c r="D1171" t="s">
        <v>40</v>
      </c>
      <c r="E1171" t="s">
        <v>4682</v>
      </c>
      <c r="F1171">
        <v>6</v>
      </c>
    </row>
    <row r="1172" spans="1:6" x14ac:dyDescent="0.25">
      <c r="A1172" t="s">
        <v>53</v>
      </c>
      <c r="B1172">
        <v>2010</v>
      </c>
      <c r="C1172" t="s">
        <v>4</v>
      </c>
      <c r="D1172" t="s">
        <v>102</v>
      </c>
      <c r="E1172" t="s">
        <v>4683</v>
      </c>
      <c r="F1172">
        <v>30</v>
      </c>
    </row>
    <row r="1173" spans="1:6" x14ac:dyDescent="0.25">
      <c r="A1173" t="s">
        <v>53</v>
      </c>
      <c r="B1173">
        <v>2010</v>
      </c>
      <c r="C1173" t="s">
        <v>4</v>
      </c>
      <c r="D1173" t="s">
        <v>107</v>
      </c>
      <c r="E1173" t="s">
        <v>4684</v>
      </c>
      <c r="F1173">
        <v>26</v>
      </c>
    </row>
    <row r="1174" spans="1:6" x14ac:dyDescent="0.25">
      <c r="A1174" t="s">
        <v>53</v>
      </c>
      <c r="B1174">
        <v>2010</v>
      </c>
      <c r="C1174" t="s">
        <v>4</v>
      </c>
      <c r="D1174" t="s">
        <v>39</v>
      </c>
      <c r="E1174" t="s">
        <v>4685</v>
      </c>
      <c r="F1174">
        <v>27</v>
      </c>
    </row>
    <row r="1175" spans="1:6" x14ac:dyDescent="0.25">
      <c r="A1175" t="s">
        <v>53</v>
      </c>
      <c r="B1175">
        <v>2010</v>
      </c>
      <c r="C1175" t="s">
        <v>4</v>
      </c>
      <c r="D1175" t="s">
        <v>103</v>
      </c>
      <c r="E1175" t="s">
        <v>4686</v>
      </c>
      <c r="F1175">
        <v>359</v>
      </c>
    </row>
    <row r="1176" spans="1:6" x14ac:dyDescent="0.25">
      <c r="A1176" t="s">
        <v>53</v>
      </c>
      <c r="B1176">
        <v>2010</v>
      </c>
      <c r="C1176" t="s">
        <v>2</v>
      </c>
      <c r="D1176" t="s">
        <v>38</v>
      </c>
      <c r="E1176" t="s">
        <v>4687</v>
      </c>
      <c r="F1176">
        <v>1</v>
      </c>
    </row>
    <row r="1177" spans="1:6" x14ac:dyDescent="0.25">
      <c r="A1177" t="s">
        <v>53</v>
      </c>
      <c r="B1177">
        <v>2010</v>
      </c>
      <c r="C1177" t="s">
        <v>2</v>
      </c>
      <c r="D1177" t="s">
        <v>40</v>
      </c>
      <c r="E1177" t="s">
        <v>4688</v>
      </c>
      <c r="F1177">
        <v>3</v>
      </c>
    </row>
    <row r="1178" spans="1:6" x14ac:dyDescent="0.25">
      <c r="A1178" t="s">
        <v>53</v>
      </c>
      <c r="B1178">
        <v>2010</v>
      </c>
      <c r="C1178" t="s">
        <v>2</v>
      </c>
      <c r="D1178" t="s">
        <v>102</v>
      </c>
      <c r="E1178" t="s">
        <v>4689</v>
      </c>
      <c r="F1178">
        <v>6</v>
      </c>
    </row>
    <row r="1179" spans="1:6" x14ac:dyDescent="0.25">
      <c r="A1179" t="s">
        <v>53</v>
      </c>
      <c r="B1179">
        <v>2010</v>
      </c>
      <c r="C1179" t="s">
        <v>2</v>
      </c>
      <c r="D1179" t="s">
        <v>107</v>
      </c>
      <c r="E1179" t="s">
        <v>4690</v>
      </c>
      <c r="F1179">
        <v>12</v>
      </c>
    </row>
    <row r="1180" spans="1:6" x14ac:dyDescent="0.25">
      <c r="A1180" t="s">
        <v>53</v>
      </c>
      <c r="B1180">
        <v>2010</v>
      </c>
      <c r="C1180" t="s">
        <v>2</v>
      </c>
      <c r="D1180" t="s">
        <v>39</v>
      </c>
      <c r="E1180" t="s">
        <v>4691</v>
      </c>
      <c r="F1180">
        <v>2</v>
      </c>
    </row>
    <row r="1181" spans="1:6" x14ac:dyDescent="0.25">
      <c r="A1181" t="s">
        <v>53</v>
      </c>
      <c r="B1181">
        <v>2010</v>
      </c>
      <c r="C1181" t="s">
        <v>2</v>
      </c>
      <c r="D1181" t="s">
        <v>103</v>
      </c>
      <c r="E1181" t="s">
        <v>4692</v>
      </c>
      <c r="F1181">
        <v>52</v>
      </c>
    </row>
    <row r="1182" spans="1:6" x14ac:dyDescent="0.25">
      <c r="A1182" t="s">
        <v>53</v>
      </c>
      <c r="B1182">
        <v>2011</v>
      </c>
      <c r="C1182" t="s">
        <v>1</v>
      </c>
      <c r="D1182" t="s">
        <v>102</v>
      </c>
      <c r="E1182" t="s">
        <v>4693</v>
      </c>
      <c r="F1182">
        <v>3</v>
      </c>
    </row>
    <row r="1183" spans="1:6" x14ac:dyDescent="0.25">
      <c r="A1183" t="s">
        <v>53</v>
      </c>
      <c r="B1183">
        <v>2011</v>
      </c>
      <c r="C1183" t="s">
        <v>1</v>
      </c>
      <c r="D1183" t="s">
        <v>107</v>
      </c>
      <c r="E1183" t="s">
        <v>4694</v>
      </c>
      <c r="F1183">
        <v>2</v>
      </c>
    </row>
    <row r="1184" spans="1:6" x14ac:dyDescent="0.25">
      <c r="A1184" t="s">
        <v>53</v>
      </c>
      <c r="B1184">
        <v>2011</v>
      </c>
      <c r="C1184" t="s">
        <v>1</v>
      </c>
      <c r="D1184" t="s">
        <v>103</v>
      </c>
      <c r="E1184" t="s">
        <v>4695</v>
      </c>
      <c r="F1184">
        <v>8</v>
      </c>
    </row>
    <row r="1185" spans="1:6" x14ac:dyDescent="0.25">
      <c r="A1185" t="s">
        <v>53</v>
      </c>
      <c r="B1185">
        <v>2011</v>
      </c>
      <c r="C1185" t="s">
        <v>3</v>
      </c>
      <c r="D1185" t="s">
        <v>40</v>
      </c>
      <c r="E1185" t="s">
        <v>4696</v>
      </c>
      <c r="F1185">
        <v>1</v>
      </c>
    </row>
    <row r="1186" spans="1:6" x14ac:dyDescent="0.25">
      <c r="A1186" t="s">
        <v>53</v>
      </c>
      <c r="B1186">
        <v>2011</v>
      </c>
      <c r="C1186" t="s">
        <v>3</v>
      </c>
      <c r="D1186" t="s">
        <v>102</v>
      </c>
      <c r="E1186" t="s">
        <v>4697</v>
      </c>
      <c r="F1186">
        <v>4</v>
      </c>
    </row>
    <row r="1187" spans="1:6" x14ac:dyDescent="0.25">
      <c r="A1187" t="s">
        <v>53</v>
      </c>
      <c r="B1187">
        <v>2011</v>
      </c>
      <c r="C1187" t="s">
        <v>3</v>
      </c>
      <c r="D1187" t="s">
        <v>107</v>
      </c>
      <c r="E1187" t="s">
        <v>4698</v>
      </c>
      <c r="F1187">
        <v>2</v>
      </c>
    </row>
    <row r="1188" spans="1:6" x14ac:dyDescent="0.25">
      <c r="A1188" t="s">
        <v>53</v>
      </c>
      <c r="B1188">
        <v>2011</v>
      </c>
      <c r="C1188" t="s">
        <v>3</v>
      </c>
      <c r="D1188" t="s">
        <v>103</v>
      </c>
      <c r="E1188" t="s">
        <v>4699</v>
      </c>
      <c r="F1188">
        <v>3</v>
      </c>
    </row>
    <row r="1189" spans="1:6" x14ac:dyDescent="0.25">
      <c r="A1189" t="s">
        <v>53</v>
      </c>
      <c r="B1189">
        <v>2011</v>
      </c>
      <c r="C1189" t="s">
        <v>0</v>
      </c>
      <c r="D1189" t="s">
        <v>102</v>
      </c>
      <c r="E1189" t="s">
        <v>4700</v>
      </c>
      <c r="F1189">
        <v>1</v>
      </c>
    </row>
    <row r="1190" spans="1:6" x14ac:dyDescent="0.25">
      <c r="A1190" t="s">
        <v>53</v>
      </c>
      <c r="B1190">
        <v>2011</v>
      </c>
      <c r="C1190" t="s">
        <v>0</v>
      </c>
      <c r="D1190" t="s">
        <v>107</v>
      </c>
      <c r="E1190" t="s">
        <v>4701</v>
      </c>
      <c r="F1190">
        <v>1</v>
      </c>
    </row>
    <row r="1191" spans="1:6" x14ac:dyDescent="0.25">
      <c r="A1191" t="s">
        <v>53</v>
      </c>
      <c r="B1191">
        <v>2011</v>
      </c>
      <c r="C1191" t="s">
        <v>0</v>
      </c>
      <c r="D1191" t="s">
        <v>39</v>
      </c>
      <c r="E1191" t="s">
        <v>4702</v>
      </c>
      <c r="F1191">
        <v>1</v>
      </c>
    </row>
    <row r="1192" spans="1:6" x14ac:dyDescent="0.25">
      <c r="A1192" t="s">
        <v>53</v>
      </c>
      <c r="B1192">
        <v>2011</v>
      </c>
      <c r="C1192" t="s">
        <v>0</v>
      </c>
      <c r="D1192" t="s">
        <v>103</v>
      </c>
      <c r="E1192" t="s">
        <v>4703</v>
      </c>
      <c r="F1192">
        <v>8</v>
      </c>
    </row>
    <row r="1193" spans="1:6" x14ac:dyDescent="0.25">
      <c r="A1193" t="s">
        <v>53</v>
      </c>
      <c r="B1193">
        <v>2011</v>
      </c>
      <c r="C1193" t="s">
        <v>4</v>
      </c>
      <c r="D1193" t="s">
        <v>38</v>
      </c>
      <c r="E1193" t="s">
        <v>4704</v>
      </c>
      <c r="F1193">
        <v>4</v>
      </c>
    </row>
    <row r="1194" spans="1:6" x14ac:dyDescent="0.25">
      <c r="A1194" t="s">
        <v>53</v>
      </c>
      <c r="B1194">
        <v>2011</v>
      </c>
      <c r="C1194" t="s">
        <v>4</v>
      </c>
      <c r="D1194" t="s">
        <v>40</v>
      </c>
      <c r="E1194" t="s">
        <v>4705</v>
      </c>
      <c r="F1194">
        <v>6</v>
      </c>
    </row>
    <row r="1195" spans="1:6" x14ac:dyDescent="0.25">
      <c r="A1195" t="s">
        <v>53</v>
      </c>
      <c r="B1195">
        <v>2011</v>
      </c>
      <c r="C1195" t="s">
        <v>4</v>
      </c>
      <c r="D1195" t="s">
        <v>102</v>
      </c>
      <c r="E1195" t="s">
        <v>4706</v>
      </c>
      <c r="F1195">
        <v>51</v>
      </c>
    </row>
    <row r="1196" spans="1:6" x14ac:dyDescent="0.25">
      <c r="A1196" t="s">
        <v>53</v>
      </c>
      <c r="B1196">
        <v>2011</v>
      </c>
      <c r="C1196" t="s">
        <v>4</v>
      </c>
      <c r="D1196" t="s">
        <v>107</v>
      </c>
      <c r="E1196" t="s">
        <v>4707</v>
      </c>
      <c r="F1196">
        <v>14</v>
      </c>
    </row>
    <row r="1197" spans="1:6" x14ac:dyDescent="0.25">
      <c r="A1197" t="s">
        <v>53</v>
      </c>
      <c r="B1197">
        <v>2011</v>
      </c>
      <c r="C1197" t="s">
        <v>4</v>
      </c>
      <c r="D1197" t="s">
        <v>39</v>
      </c>
      <c r="E1197" t="s">
        <v>4708</v>
      </c>
      <c r="F1197">
        <v>24</v>
      </c>
    </row>
    <row r="1198" spans="1:6" x14ac:dyDescent="0.25">
      <c r="A1198" t="s">
        <v>53</v>
      </c>
      <c r="B1198">
        <v>2011</v>
      </c>
      <c r="C1198" t="s">
        <v>4</v>
      </c>
      <c r="D1198" t="s">
        <v>103</v>
      </c>
      <c r="E1198" t="s">
        <v>4709</v>
      </c>
      <c r="F1198">
        <v>335</v>
      </c>
    </row>
    <row r="1199" spans="1:6" x14ac:dyDescent="0.25">
      <c r="A1199" t="s">
        <v>53</v>
      </c>
      <c r="B1199">
        <v>2011</v>
      </c>
      <c r="C1199" t="s">
        <v>2</v>
      </c>
      <c r="D1199" t="s">
        <v>40</v>
      </c>
      <c r="E1199" t="s">
        <v>4710</v>
      </c>
      <c r="F1199">
        <v>2</v>
      </c>
    </row>
    <row r="1200" spans="1:6" x14ac:dyDescent="0.25">
      <c r="A1200" t="s">
        <v>53</v>
      </c>
      <c r="B1200">
        <v>2011</v>
      </c>
      <c r="C1200" t="s">
        <v>2</v>
      </c>
      <c r="D1200" t="s">
        <v>102</v>
      </c>
      <c r="E1200" t="s">
        <v>4711</v>
      </c>
      <c r="F1200">
        <v>8</v>
      </c>
    </row>
    <row r="1201" spans="1:6" x14ac:dyDescent="0.25">
      <c r="A1201" t="s">
        <v>53</v>
      </c>
      <c r="B1201">
        <v>2011</v>
      </c>
      <c r="C1201" t="s">
        <v>2</v>
      </c>
      <c r="D1201" t="s">
        <v>107</v>
      </c>
      <c r="E1201" t="s">
        <v>4712</v>
      </c>
      <c r="F1201">
        <v>8</v>
      </c>
    </row>
    <row r="1202" spans="1:6" x14ac:dyDescent="0.25">
      <c r="A1202" t="s">
        <v>53</v>
      </c>
      <c r="B1202">
        <v>2011</v>
      </c>
      <c r="C1202" t="s">
        <v>2</v>
      </c>
      <c r="D1202" t="s">
        <v>39</v>
      </c>
      <c r="E1202" t="s">
        <v>4713</v>
      </c>
      <c r="F1202">
        <v>11</v>
      </c>
    </row>
    <row r="1203" spans="1:6" x14ac:dyDescent="0.25">
      <c r="A1203" t="s">
        <v>53</v>
      </c>
      <c r="B1203">
        <v>2011</v>
      </c>
      <c r="C1203" t="s">
        <v>2</v>
      </c>
      <c r="D1203" t="s">
        <v>103</v>
      </c>
      <c r="E1203" t="s">
        <v>4714</v>
      </c>
      <c r="F1203">
        <v>49</v>
      </c>
    </row>
    <row r="1204" spans="1:6" x14ac:dyDescent="0.25">
      <c r="A1204" t="s">
        <v>53</v>
      </c>
      <c r="B1204">
        <v>2012</v>
      </c>
      <c r="C1204" t="s">
        <v>1</v>
      </c>
      <c r="D1204" t="s">
        <v>102</v>
      </c>
      <c r="E1204" t="s">
        <v>4715</v>
      </c>
      <c r="F1204">
        <v>5</v>
      </c>
    </row>
    <row r="1205" spans="1:6" x14ac:dyDescent="0.25">
      <c r="A1205" t="s">
        <v>53</v>
      </c>
      <c r="B1205">
        <v>2012</v>
      </c>
      <c r="C1205" t="s">
        <v>1</v>
      </c>
      <c r="D1205" t="s">
        <v>107</v>
      </c>
      <c r="E1205" t="s">
        <v>4716</v>
      </c>
      <c r="F1205">
        <v>7</v>
      </c>
    </row>
    <row r="1206" spans="1:6" x14ac:dyDescent="0.25">
      <c r="A1206" t="s">
        <v>53</v>
      </c>
      <c r="B1206">
        <v>2012</v>
      </c>
      <c r="C1206" t="s">
        <v>1</v>
      </c>
      <c r="D1206" t="s">
        <v>39</v>
      </c>
      <c r="E1206" t="s">
        <v>4717</v>
      </c>
      <c r="F1206">
        <v>2</v>
      </c>
    </row>
    <row r="1207" spans="1:6" x14ac:dyDescent="0.25">
      <c r="A1207" t="s">
        <v>53</v>
      </c>
      <c r="B1207">
        <v>2012</v>
      </c>
      <c r="C1207" t="s">
        <v>1</v>
      </c>
      <c r="D1207" t="s">
        <v>103</v>
      </c>
      <c r="E1207" t="s">
        <v>4718</v>
      </c>
      <c r="F1207">
        <v>17</v>
      </c>
    </row>
    <row r="1208" spans="1:6" x14ac:dyDescent="0.25">
      <c r="A1208" t="s">
        <v>53</v>
      </c>
      <c r="B1208">
        <v>2012</v>
      </c>
      <c r="C1208" t="s">
        <v>3</v>
      </c>
      <c r="D1208" t="s">
        <v>38</v>
      </c>
      <c r="E1208" t="s">
        <v>4719</v>
      </c>
      <c r="F1208">
        <v>1</v>
      </c>
    </row>
    <row r="1209" spans="1:6" x14ac:dyDescent="0.25">
      <c r="A1209" t="s">
        <v>53</v>
      </c>
      <c r="B1209">
        <v>2012</v>
      </c>
      <c r="C1209" t="s">
        <v>3</v>
      </c>
      <c r="D1209" t="s">
        <v>102</v>
      </c>
      <c r="E1209" t="s">
        <v>4720</v>
      </c>
      <c r="F1209">
        <v>2</v>
      </c>
    </row>
    <row r="1210" spans="1:6" x14ac:dyDescent="0.25">
      <c r="A1210" t="s">
        <v>53</v>
      </c>
      <c r="B1210">
        <v>2012</v>
      </c>
      <c r="C1210" t="s">
        <v>3</v>
      </c>
      <c r="D1210" t="s">
        <v>107</v>
      </c>
      <c r="E1210" t="s">
        <v>4721</v>
      </c>
      <c r="F1210">
        <v>3</v>
      </c>
    </row>
    <row r="1211" spans="1:6" x14ac:dyDescent="0.25">
      <c r="A1211" t="s">
        <v>53</v>
      </c>
      <c r="B1211">
        <v>2012</v>
      </c>
      <c r="C1211" t="s">
        <v>3</v>
      </c>
      <c r="D1211" t="s">
        <v>39</v>
      </c>
      <c r="E1211" t="s">
        <v>4722</v>
      </c>
      <c r="F1211">
        <v>1</v>
      </c>
    </row>
    <row r="1212" spans="1:6" x14ac:dyDescent="0.25">
      <c r="A1212" t="s">
        <v>53</v>
      </c>
      <c r="B1212">
        <v>2012</v>
      </c>
      <c r="C1212" t="s">
        <v>3</v>
      </c>
      <c r="D1212" t="s">
        <v>103</v>
      </c>
      <c r="E1212" t="s">
        <v>4723</v>
      </c>
      <c r="F1212">
        <v>3</v>
      </c>
    </row>
    <row r="1213" spans="1:6" x14ac:dyDescent="0.25">
      <c r="A1213" t="s">
        <v>53</v>
      </c>
      <c r="B1213">
        <v>2012</v>
      </c>
      <c r="C1213" t="s">
        <v>0</v>
      </c>
      <c r="D1213" t="s">
        <v>102</v>
      </c>
      <c r="E1213" t="s">
        <v>4724</v>
      </c>
      <c r="F1213">
        <v>3</v>
      </c>
    </row>
    <row r="1214" spans="1:6" x14ac:dyDescent="0.25">
      <c r="A1214" t="s">
        <v>53</v>
      </c>
      <c r="B1214">
        <v>2012</v>
      </c>
      <c r="C1214" t="s">
        <v>0</v>
      </c>
      <c r="D1214" t="s">
        <v>107</v>
      </c>
      <c r="E1214" t="s">
        <v>4725</v>
      </c>
      <c r="F1214">
        <v>1</v>
      </c>
    </row>
    <row r="1215" spans="1:6" x14ac:dyDescent="0.25">
      <c r="A1215" t="s">
        <v>53</v>
      </c>
      <c r="B1215">
        <v>2012</v>
      </c>
      <c r="C1215" t="s">
        <v>0</v>
      </c>
      <c r="D1215" t="s">
        <v>39</v>
      </c>
      <c r="E1215" t="s">
        <v>4726</v>
      </c>
      <c r="F1215">
        <v>1</v>
      </c>
    </row>
    <row r="1216" spans="1:6" x14ac:dyDescent="0.25">
      <c r="A1216" t="s">
        <v>53</v>
      </c>
      <c r="B1216">
        <v>2012</v>
      </c>
      <c r="C1216" t="s">
        <v>0</v>
      </c>
      <c r="D1216" t="s">
        <v>103</v>
      </c>
      <c r="E1216" t="s">
        <v>4727</v>
      </c>
      <c r="F1216">
        <v>7</v>
      </c>
    </row>
    <row r="1217" spans="1:6" x14ac:dyDescent="0.25">
      <c r="A1217" t="s">
        <v>53</v>
      </c>
      <c r="B1217">
        <v>2012</v>
      </c>
      <c r="C1217" t="s">
        <v>4</v>
      </c>
      <c r="D1217" t="s">
        <v>38</v>
      </c>
      <c r="E1217" t="s">
        <v>4728</v>
      </c>
      <c r="F1217">
        <v>4</v>
      </c>
    </row>
    <row r="1218" spans="1:6" x14ac:dyDescent="0.25">
      <c r="A1218" t="s">
        <v>53</v>
      </c>
      <c r="B1218">
        <v>2012</v>
      </c>
      <c r="C1218" t="s">
        <v>4</v>
      </c>
      <c r="D1218" t="s">
        <v>40</v>
      </c>
      <c r="E1218" t="s">
        <v>4729</v>
      </c>
      <c r="F1218">
        <v>6</v>
      </c>
    </row>
    <row r="1219" spans="1:6" x14ac:dyDescent="0.25">
      <c r="A1219" t="s">
        <v>53</v>
      </c>
      <c r="B1219">
        <v>2012</v>
      </c>
      <c r="C1219" t="s">
        <v>4</v>
      </c>
      <c r="D1219" t="s">
        <v>102</v>
      </c>
      <c r="E1219" t="s">
        <v>4730</v>
      </c>
      <c r="F1219">
        <v>31</v>
      </c>
    </row>
    <row r="1220" spans="1:6" x14ac:dyDescent="0.25">
      <c r="A1220" t="s">
        <v>53</v>
      </c>
      <c r="B1220">
        <v>2012</v>
      </c>
      <c r="C1220" t="s">
        <v>4</v>
      </c>
      <c r="D1220" t="s">
        <v>107</v>
      </c>
      <c r="E1220" t="s">
        <v>4731</v>
      </c>
      <c r="F1220">
        <v>30</v>
      </c>
    </row>
    <row r="1221" spans="1:6" x14ac:dyDescent="0.25">
      <c r="A1221" t="s">
        <v>53</v>
      </c>
      <c r="B1221">
        <v>2012</v>
      </c>
      <c r="C1221" t="s">
        <v>4</v>
      </c>
      <c r="D1221" t="s">
        <v>39</v>
      </c>
      <c r="E1221" t="s">
        <v>4732</v>
      </c>
      <c r="F1221">
        <v>20</v>
      </c>
    </row>
    <row r="1222" spans="1:6" x14ac:dyDescent="0.25">
      <c r="A1222" t="s">
        <v>53</v>
      </c>
      <c r="B1222">
        <v>2012</v>
      </c>
      <c r="C1222" t="s">
        <v>4</v>
      </c>
      <c r="D1222" t="s">
        <v>103</v>
      </c>
      <c r="E1222" t="s">
        <v>4733</v>
      </c>
      <c r="F1222">
        <v>313</v>
      </c>
    </row>
    <row r="1223" spans="1:6" x14ac:dyDescent="0.25">
      <c r="A1223" t="s">
        <v>53</v>
      </c>
      <c r="B1223">
        <v>2012</v>
      </c>
      <c r="C1223" t="s">
        <v>2</v>
      </c>
      <c r="D1223" t="s">
        <v>38</v>
      </c>
      <c r="E1223" t="s">
        <v>4734</v>
      </c>
      <c r="F1223">
        <v>6</v>
      </c>
    </row>
    <row r="1224" spans="1:6" x14ac:dyDescent="0.25">
      <c r="A1224" t="s">
        <v>53</v>
      </c>
      <c r="B1224">
        <v>2012</v>
      </c>
      <c r="C1224" t="s">
        <v>2</v>
      </c>
      <c r="D1224" t="s">
        <v>40</v>
      </c>
      <c r="E1224" t="s">
        <v>4735</v>
      </c>
      <c r="F1224">
        <v>2</v>
      </c>
    </row>
    <row r="1225" spans="1:6" x14ac:dyDescent="0.25">
      <c r="A1225" t="s">
        <v>53</v>
      </c>
      <c r="B1225">
        <v>2012</v>
      </c>
      <c r="C1225" t="s">
        <v>2</v>
      </c>
      <c r="D1225" t="s">
        <v>102</v>
      </c>
      <c r="E1225" t="s">
        <v>4736</v>
      </c>
      <c r="F1225">
        <v>4</v>
      </c>
    </row>
    <row r="1226" spans="1:6" x14ac:dyDescent="0.25">
      <c r="A1226" t="s">
        <v>53</v>
      </c>
      <c r="B1226">
        <v>2012</v>
      </c>
      <c r="C1226" t="s">
        <v>2</v>
      </c>
      <c r="D1226" t="s">
        <v>107</v>
      </c>
      <c r="E1226" t="s">
        <v>4737</v>
      </c>
      <c r="F1226">
        <v>6</v>
      </c>
    </row>
    <row r="1227" spans="1:6" x14ac:dyDescent="0.25">
      <c r="A1227" t="s">
        <v>53</v>
      </c>
      <c r="B1227">
        <v>2012</v>
      </c>
      <c r="C1227" t="s">
        <v>2</v>
      </c>
      <c r="D1227" t="s">
        <v>39</v>
      </c>
      <c r="E1227" t="s">
        <v>4738</v>
      </c>
      <c r="F1227">
        <v>5</v>
      </c>
    </row>
    <row r="1228" spans="1:6" x14ac:dyDescent="0.25">
      <c r="A1228" t="s">
        <v>53</v>
      </c>
      <c r="B1228">
        <v>2012</v>
      </c>
      <c r="C1228" t="s">
        <v>2</v>
      </c>
      <c r="D1228" t="s">
        <v>103</v>
      </c>
      <c r="E1228" t="s">
        <v>4739</v>
      </c>
      <c r="F1228">
        <v>56</v>
      </c>
    </row>
    <row r="1229" spans="1:6" x14ac:dyDescent="0.25">
      <c r="A1229" t="s">
        <v>53</v>
      </c>
      <c r="B1229">
        <v>2012</v>
      </c>
      <c r="C1229" t="s">
        <v>6</v>
      </c>
      <c r="D1229" t="s">
        <v>107</v>
      </c>
      <c r="E1229" t="s">
        <v>4740</v>
      </c>
      <c r="F1229">
        <v>1</v>
      </c>
    </row>
    <row r="1230" spans="1:6" x14ac:dyDescent="0.25">
      <c r="A1230" t="s">
        <v>53</v>
      </c>
      <c r="B1230">
        <v>2013</v>
      </c>
      <c r="C1230" t="s">
        <v>1</v>
      </c>
      <c r="D1230" t="s">
        <v>40</v>
      </c>
      <c r="E1230" t="s">
        <v>4741</v>
      </c>
      <c r="F1230">
        <v>1</v>
      </c>
    </row>
    <row r="1231" spans="1:6" x14ac:dyDescent="0.25">
      <c r="A1231" t="s">
        <v>53</v>
      </c>
      <c r="B1231">
        <v>2013</v>
      </c>
      <c r="C1231" t="s">
        <v>1</v>
      </c>
      <c r="D1231" t="s">
        <v>102</v>
      </c>
      <c r="E1231" t="s">
        <v>4742</v>
      </c>
      <c r="F1231">
        <v>2</v>
      </c>
    </row>
    <row r="1232" spans="1:6" x14ac:dyDescent="0.25">
      <c r="A1232" t="s">
        <v>53</v>
      </c>
      <c r="B1232">
        <v>2013</v>
      </c>
      <c r="C1232" t="s">
        <v>1</v>
      </c>
      <c r="D1232" t="s">
        <v>107</v>
      </c>
      <c r="E1232" t="s">
        <v>4743</v>
      </c>
      <c r="F1232">
        <v>2</v>
      </c>
    </row>
    <row r="1233" spans="1:6" x14ac:dyDescent="0.25">
      <c r="A1233" t="s">
        <v>53</v>
      </c>
      <c r="B1233">
        <v>2013</v>
      </c>
      <c r="C1233" t="s">
        <v>1</v>
      </c>
      <c r="D1233" t="s">
        <v>39</v>
      </c>
      <c r="E1233" t="s">
        <v>4744</v>
      </c>
      <c r="F1233">
        <v>3</v>
      </c>
    </row>
    <row r="1234" spans="1:6" x14ac:dyDescent="0.25">
      <c r="A1234" t="s">
        <v>53</v>
      </c>
      <c r="B1234">
        <v>2013</v>
      </c>
      <c r="C1234" t="s">
        <v>1</v>
      </c>
      <c r="D1234" t="s">
        <v>103</v>
      </c>
      <c r="E1234" t="s">
        <v>4745</v>
      </c>
      <c r="F1234">
        <v>22</v>
      </c>
    </row>
    <row r="1235" spans="1:6" x14ac:dyDescent="0.25">
      <c r="A1235" t="s">
        <v>53</v>
      </c>
      <c r="B1235">
        <v>2013</v>
      </c>
      <c r="C1235" t="s">
        <v>3</v>
      </c>
      <c r="D1235" t="s">
        <v>102</v>
      </c>
      <c r="E1235" t="s">
        <v>4746</v>
      </c>
      <c r="F1235">
        <v>2</v>
      </c>
    </row>
    <row r="1236" spans="1:6" x14ac:dyDescent="0.25">
      <c r="A1236" t="s">
        <v>53</v>
      </c>
      <c r="B1236">
        <v>2013</v>
      </c>
      <c r="C1236" t="s">
        <v>3</v>
      </c>
      <c r="D1236" t="s">
        <v>107</v>
      </c>
      <c r="E1236" t="s">
        <v>4747</v>
      </c>
      <c r="F1236">
        <v>2</v>
      </c>
    </row>
    <row r="1237" spans="1:6" x14ac:dyDescent="0.25">
      <c r="A1237" t="s">
        <v>53</v>
      </c>
      <c r="B1237">
        <v>2013</v>
      </c>
      <c r="C1237" t="s">
        <v>3</v>
      </c>
      <c r="D1237" t="s">
        <v>39</v>
      </c>
      <c r="E1237" t="s">
        <v>4748</v>
      </c>
      <c r="F1237">
        <v>1</v>
      </c>
    </row>
    <row r="1238" spans="1:6" x14ac:dyDescent="0.25">
      <c r="A1238" t="s">
        <v>53</v>
      </c>
      <c r="B1238">
        <v>2013</v>
      </c>
      <c r="C1238" t="s">
        <v>3</v>
      </c>
      <c r="D1238" t="s">
        <v>103</v>
      </c>
      <c r="E1238" t="s">
        <v>4749</v>
      </c>
      <c r="F1238">
        <v>3</v>
      </c>
    </row>
    <row r="1239" spans="1:6" x14ac:dyDescent="0.25">
      <c r="A1239" t="s">
        <v>53</v>
      </c>
      <c r="B1239">
        <v>2013</v>
      </c>
      <c r="C1239" t="s">
        <v>0</v>
      </c>
      <c r="D1239" t="s">
        <v>39</v>
      </c>
      <c r="E1239" t="s">
        <v>4750</v>
      </c>
      <c r="F1239">
        <v>1</v>
      </c>
    </row>
    <row r="1240" spans="1:6" x14ac:dyDescent="0.25">
      <c r="A1240" t="s">
        <v>53</v>
      </c>
      <c r="B1240">
        <v>2013</v>
      </c>
      <c r="C1240" t="s">
        <v>0</v>
      </c>
      <c r="D1240" t="s">
        <v>103</v>
      </c>
      <c r="E1240" t="s">
        <v>4751</v>
      </c>
      <c r="F1240">
        <v>7</v>
      </c>
    </row>
    <row r="1241" spans="1:6" x14ac:dyDescent="0.25">
      <c r="A1241" t="s">
        <v>53</v>
      </c>
      <c r="B1241">
        <v>2013</v>
      </c>
      <c r="C1241" t="s">
        <v>4</v>
      </c>
      <c r="D1241" t="s">
        <v>38</v>
      </c>
      <c r="E1241" t="s">
        <v>4752</v>
      </c>
      <c r="F1241">
        <v>7</v>
      </c>
    </row>
    <row r="1242" spans="1:6" x14ac:dyDescent="0.25">
      <c r="A1242" t="s">
        <v>53</v>
      </c>
      <c r="B1242">
        <v>2013</v>
      </c>
      <c r="C1242" t="s">
        <v>4</v>
      </c>
      <c r="D1242" t="s">
        <v>40</v>
      </c>
      <c r="E1242" t="s">
        <v>4753</v>
      </c>
      <c r="F1242">
        <v>8</v>
      </c>
    </row>
    <row r="1243" spans="1:6" x14ac:dyDescent="0.25">
      <c r="A1243" t="s">
        <v>53</v>
      </c>
      <c r="B1243">
        <v>2013</v>
      </c>
      <c r="C1243" t="s">
        <v>4</v>
      </c>
      <c r="D1243" t="s">
        <v>102</v>
      </c>
      <c r="E1243" t="s">
        <v>4754</v>
      </c>
      <c r="F1243">
        <v>30</v>
      </c>
    </row>
    <row r="1244" spans="1:6" x14ac:dyDescent="0.25">
      <c r="A1244" t="s">
        <v>53</v>
      </c>
      <c r="B1244">
        <v>2013</v>
      </c>
      <c r="C1244" t="s">
        <v>4</v>
      </c>
      <c r="D1244" t="s">
        <v>107</v>
      </c>
      <c r="E1244" t="s">
        <v>4755</v>
      </c>
      <c r="F1244">
        <v>36</v>
      </c>
    </row>
    <row r="1245" spans="1:6" x14ac:dyDescent="0.25">
      <c r="A1245" t="s">
        <v>53</v>
      </c>
      <c r="B1245">
        <v>2013</v>
      </c>
      <c r="C1245" t="s">
        <v>4</v>
      </c>
      <c r="D1245" t="s">
        <v>39</v>
      </c>
      <c r="E1245" t="s">
        <v>4756</v>
      </c>
      <c r="F1245">
        <v>31</v>
      </c>
    </row>
    <row r="1246" spans="1:6" x14ac:dyDescent="0.25">
      <c r="A1246" t="s">
        <v>53</v>
      </c>
      <c r="B1246">
        <v>2013</v>
      </c>
      <c r="C1246" t="s">
        <v>4</v>
      </c>
      <c r="D1246" t="s">
        <v>103</v>
      </c>
      <c r="E1246" t="s">
        <v>4757</v>
      </c>
      <c r="F1246">
        <v>295</v>
      </c>
    </row>
    <row r="1247" spans="1:6" x14ac:dyDescent="0.25">
      <c r="A1247" t="s">
        <v>53</v>
      </c>
      <c r="B1247">
        <v>2013</v>
      </c>
      <c r="C1247" t="s">
        <v>2</v>
      </c>
      <c r="D1247" t="s">
        <v>38</v>
      </c>
      <c r="E1247" t="s">
        <v>4758</v>
      </c>
      <c r="F1247">
        <v>2</v>
      </c>
    </row>
    <row r="1248" spans="1:6" x14ac:dyDescent="0.25">
      <c r="A1248" t="s">
        <v>53</v>
      </c>
      <c r="B1248">
        <v>2013</v>
      </c>
      <c r="C1248" t="s">
        <v>2</v>
      </c>
      <c r="D1248" t="s">
        <v>40</v>
      </c>
      <c r="E1248" t="s">
        <v>4759</v>
      </c>
      <c r="F1248">
        <v>1</v>
      </c>
    </row>
    <row r="1249" spans="1:6" x14ac:dyDescent="0.25">
      <c r="A1249" t="s">
        <v>53</v>
      </c>
      <c r="B1249">
        <v>2013</v>
      </c>
      <c r="C1249" t="s">
        <v>2</v>
      </c>
      <c r="D1249" t="s">
        <v>102</v>
      </c>
      <c r="E1249" t="s">
        <v>4760</v>
      </c>
      <c r="F1249">
        <v>10</v>
      </c>
    </row>
    <row r="1250" spans="1:6" x14ac:dyDescent="0.25">
      <c r="A1250" t="s">
        <v>53</v>
      </c>
      <c r="B1250">
        <v>2013</v>
      </c>
      <c r="C1250" t="s">
        <v>2</v>
      </c>
      <c r="D1250" t="s">
        <v>107</v>
      </c>
      <c r="E1250" t="s">
        <v>4761</v>
      </c>
      <c r="F1250">
        <v>6</v>
      </c>
    </row>
    <row r="1251" spans="1:6" x14ac:dyDescent="0.25">
      <c r="A1251" t="s">
        <v>53</v>
      </c>
      <c r="B1251">
        <v>2013</v>
      </c>
      <c r="C1251" t="s">
        <v>2</v>
      </c>
      <c r="D1251" t="s">
        <v>39</v>
      </c>
      <c r="E1251" t="s">
        <v>4762</v>
      </c>
      <c r="F1251">
        <v>5</v>
      </c>
    </row>
    <row r="1252" spans="1:6" x14ac:dyDescent="0.25">
      <c r="A1252" t="s">
        <v>53</v>
      </c>
      <c r="B1252">
        <v>2013</v>
      </c>
      <c r="C1252" t="s">
        <v>2</v>
      </c>
      <c r="D1252" t="s">
        <v>103</v>
      </c>
      <c r="E1252" t="s">
        <v>4763</v>
      </c>
      <c r="F1252">
        <v>51</v>
      </c>
    </row>
    <row r="1253" spans="1:6" x14ac:dyDescent="0.25">
      <c r="A1253" t="s">
        <v>53</v>
      </c>
      <c r="B1253">
        <v>2013</v>
      </c>
      <c r="C1253" t="s">
        <v>5</v>
      </c>
      <c r="D1253" t="s">
        <v>102</v>
      </c>
      <c r="E1253" t="s">
        <v>4764</v>
      </c>
      <c r="F1253">
        <v>1</v>
      </c>
    </row>
    <row r="1254" spans="1:6" x14ac:dyDescent="0.25">
      <c r="A1254" t="s">
        <v>53</v>
      </c>
      <c r="B1254">
        <v>2013</v>
      </c>
      <c r="C1254" t="s">
        <v>5</v>
      </c>
      <c r="D1254" t="s">
        <v>107</v>
      </c>
      <c r="E1254" t="s">
        <v>4765</v>
      </c>
      <c r="F1254">
        <v>2</v>
      </c>
    </row>
    <row r="1255" spans="1:6" x14ac:dyDescent="0.25">
      <c r="A1255" t="s">
        <v>53</v>
      </c>
      <c r="B1255">
        <v>2013</v>
      </c>
      <c r="C1255" t="s">
        <v>5</v>
      </c>
      <c r="D1255" t="s">
        <v>103</v>
      </c>
      <c r="E1255" t="s">
        <v>4766</v>
      </c>
      <c r="F1255">
        <v>4</v>
      </c>
    </row>
    <row r="1256" spans="1:6" x14ac:dyDescent="0.25">
      <c r="A1256" t="s">
        <v>53</v>
      </c>
      <c r="B1256">
        <v>2013</v>
      </c>
      <c r="C1256" t="s">
        <v>6</v>
      </c>
      <c r="D1256" t="s">
        <v>103</v>
      </c>
      <c r="E1256" t="s">
        <v>4767</v>
      </c>
      <c r="F1256">
        <v>1</v>
      </c>
    </row>
    <row r="1257" spans="1:6" x14ac:dyDescent="0.25">
      <c r="A1257" t="s">
        <v>53</v>
      </c>
      <c r="B1257">
        <v>2014</v>
      </c>
      <c r="C1257" t="s">
        <v>1</v>
      </c>
      <c r="D1257" t="s">
        <v>40</v>
      </c>
      <c r="E1257" t="s">
        <v>4768</v>
      </c>
      <c r="F1257">
        <v>1</v>
      </c>
    </row>
    <row r="1258" spans="1:6" x14ac:dyDescent="0.25">
      <c r="A1258" t="s">
        <v>53</v>
      </c>
      <c r="B1258">
        <v>2014</v>
      </c>
      <c r="C1258" t="s">
        <v>1</v>
      </c>
      <c r="D1258" t="s">
        <v>102</v>
      </c>
      <c r="E1258" t="s">
        <v>4769</v>
      </c>
      <c r="F1258">
        <v>3</v>
      </c>
    </row>
    <row r="1259" spans="1:6" x14ac:dyDescent="0.25">
      <c r="A1259" t="s">
        <v>53</v>
      </c>
      <c r="B1259">
        <v>2014</v>
      </c>
      <c r="C1259" t="s">
        <v>1</v>
      </c>
      <c r="D1259" t="s">
        <v>107</v>
      </c>
      <c r="E1259" t="s">
        <v>4770</v>
      </c>
      <c r="F1259">
        <v>4</v>
      </c>
    </row>
    <row r="1260" spans="1:6" x14ac:dyDescent="0.25">
      <c r="A1260" t="s">
        <v>53</v>
      </c>
      <c r="B1260">
        <v>2014</v>
      </c>
      <c r="C1260" t="s">
        <v>1</v>
      </c>
      <c r="D1260" t="s">
        <v>39</v>
      </c>
      <c r="E1260" t="s">
        <v>4771</v>
      </c>
      <c r="F1260">
        <v>1</v>
      </c>
    </row>
    <row r="1261" spans="1:6" x14ac:dyDescent="0.25">
      <c r="A1261" t="s">
        <v>53</v>
      </c>
      <c r="B1261">
        <v>2014</v>
      </c>
      <c r="C1261" t="s">
        <v>1</v>
      </c>
      <c r="D1261" t="s">
        <v>103</v>
      </c>
      <c r="E1261" t="s">
        <v>4772</v>
      </c>
      <c r="F1261">
        <v>19</v>
      </c>
    </row>
    <row r="1262" spans="1:6" x14ac:dyDescent="0.25">
      <c r="A1262" t="s">
        <v>53</v>
      </c>
      <c r="B1262">
        <v>2014</v>
      </c>
      <c r="C1262" t="s">
        <v>3</v>
      </c>
      <c r="D1262" t="s">
        <v>38</v>
      </c>
      <c r="E1262" t="s">
        <v>4773</v>
      </c>
      <c r="F1262">
        <v>1</v>
      </c>
    </row>
    <row r="1263" spans="1:6" x14ac:dyDescent="0.25">
      <c r="A1263" t="s">
        <v>53</v>
      </c>
      <c r="B1263">
        <v>2014</v>
      </c>
      <c r="C1263" t="s">
        <v>3</v>
      </c>
      <c r="D1263" t="s">
        <v>102</v>
      </c>
      <c r="E1263" t="s">
        <v>4774</v>
      </c>
      <c r="F1263">
        <v>2</v>
      </c>
    </row>
    <row r="1264" spans="1:6" x14ac:dyDescent="0.25">
      <c r="A1264" t="s">
        <v>53</v>
      </c>
      <c r="B1264">
        <v>2014</v>
      </c>
      <c r="C1264" t="s">
        <v>3</v>
      </c>
      <c r="D1264" t="s">
        <v>107</v>
      </c>
      <c r="E1264" t="s">
        <v>4775</v>
      </c>
      <c r="F1264">
        <v>1</v>
      </c>
    </row>
    <row r="1265" spans="1:6" x14ac:dyDescent="0.25">
      <c r="A1265" t="s">
        <v>53</v>
      </c>
      <c r="B1265">
        <v>2014</v>
      </c>
      <c r="C1265" t="s">
        <v>3</v>
      </c>
      <c r="D1265" t="s">
        <v>103</v>
      </c>
      <c r="E1265" t="s">
        <v>4776</v>
      </c>
      <c r="F1265">
        <v>5</v>
      </c>
    </row>
    <row r="1266" spans="1:6" x14ac:dyDescent="0.25">
      <c r="A1266" t="s">
        <v>53</v>
      </c>
      <c r="B1266">
        <v>2014</v>
      </c>
      <c r="C1266" t="s">
        <v>0</v>
      </c>
      <c r="D1266" t="s">
        <v>102</v>
      </c>
      <c r="E1266" t="s">
        <v>4777</v>
      </c>
      <c r="F1266">
        <v>1</v>
      </c>
    </row>
    <row r="1267" spans="1:6" x14ac:dyDescent="0.25">
      <c r="A1267" t="s">
        <v>53</v>
      </c>
      <c r="B1267">
        <v>2014</v>
      </c>
      <c r="C1267" t="s">
        <v>0</v>
      </c>
      <c r="D1267" t="s">
        <v>107</v>
      </c>
      <c r="E1267" t="s">
        <v>4778</v>
      </c>
      <c r="F1267">
        <v>1</v>
      </c>
    </row>
    <row r="1268" spans="1:6" x14ac:dyDescent="0.25">
      <c r="A1268" t="s">
        <v>53</v>
      </c>
      <c r="B1268">
        <v>2014</v>
      </c>
      <c r="C1268" t="s">
        <v>0</v>
      </c>
      <c r="D1268" t="s">
        <v>39</v>
      </c>
      <c r="E1268" t="s">
        <v>4779</v>
      </c>
      <c r="F1268">
        <v>1</v>
      </c>
    </row>
    <row r="1269" spans="1:6" x14ac:dyDescent="0.25">
      <c r="A1269" t="s">
        <v>53</v>
      </c>
      <c r="B1269">
        <v>2014</v>
      </c>
      <c r="C1269" t="s">
        <v>0</v>
      </c>
      <c r="D1269" t="s">
        <v>103</v>
      </c>
      <c r="E1269" t="s">
        <v>4780</v>
      </c>
      <c r="F1269">
        <v>5</v>
      </c>
    </row>
    <row r="1270" spans="1:6" x14ac:dyDescent="0.25">
      <c r="A1270" t="s">
        <v>53</v>
      </c>
      <c r="B1270">
        <v>2014</v>
      </c>
      <c r="C1270" t="s">
        <v>4</v>
      </c>
      <c r="D1270" t="s">
        <v>38</v>
      </c>
      <c r="E1270" t="s">
        <v>4781</v>
      </c>
      <c r="F1270">
        <v>9</v>
      </c>
    </row>
    <row r="1271" spans="1:6" x14ac:dyDescent="0.25">
      <c r="A1271" t="s">
        <v>53</v>
      </c>
      <c r="B1271">
        <v>2014</v>
      </c>
      <c r="C1271" t="s">
        <v>4</v>
      </c>
      <c r="D1271" t="s">
        <v>40</v>
      </c>
      <c r="E1271" t="s">
        <v>4782</v>
      </c>
      <c r="F1271">
        <v>7</v>
      </c>
    </row>
    <row r="1272" spans="1:6" x14ac:dyDescent="0.25">
      <c r="A1272" t="s">
        <v>53</v>
      </c>
      <c r="B1272">
        <v>2014</v>
      </c>
      <c r="C1272" t="s">
        <v>4</v>
      </c>
      <c r="D1272" t="s">
        <v>102</v>
      </c>
      <c r="E1272" t="s">
        <v>4783</v>
      </c>
      <c r="F1272">
        <v>54</v>
      </c>
    </row>
    <row r="1273" spans="1:6" x14ac:dyDescent="0.25">
      <c r="A1273" t="s">
        <v>53</v>
      </c>
      <c r="B1273">
        <v>2014</v>
      </c>
      <c r="C1273" t="s">
        <v>4</v>
      </c>
      <c r="D1273" t="s">
        <v>107</v>
      </c>
      <c r="E1273" t="s">
        <v>4784</v>
      </c>
      <c r="F1273">
        <v>41</v>
      </c>
    </row>
    <row r="1274" spans="1:6" x14ac:dyDescent="0.25">
      <c r="A1274" t="s">
        <v>53</v>
      </c>
      <c r="B1274">
        <v>2014</v>
      </c>
      <c r="C1274" t="s">
        <v>4</v>
      </c>
      <c r="D1274" t="s">
        <v>39</v>
      </c>
      <c r="E1274" t="s">
        <v>4785</v>
      </c>
      <c r="F1274">
        <v>14</v>
      </c>
    </row>
    <row r="1275" spans="1:6" x14ac:dyDescent="0.25">
      <c r="A1275" t="s">
        <v>53</v>
      </c>
      <c r="B1275">
        <v>2014</v>
      </c>
      <c r="C1275" t="s">
        <v>4</v>
      </c>
      <c r="D1275" t="s">
        <v>103</v>
      </c>
      <c r="E1275" t="s">
        <v>4786</v>
      </c>
      <c r="F1275">
        <v>282</v>
      </c>
    </row>
    <row r="1276" spans="1:6" x14ac:dyDescent="0.25">
      <c r="A1276" t="s">
        <v>53</v>
      </c>
      <c r="B1276">
        <v>2014</v>
      </c>
      <c r="C1276" t="s">
        <v>2</v>
      </c>
      <c r="D1276" t="s">
        <v>38</v>
      </c>
      <c r="E1276" t="s">
        <v>4787</v>
      </c>
      <c r="F1276">
        <v>2</v>
      </c>
    </row>
    <row r="1277" spans="1:6" x14ac:dyDescent="0.25">
      <c r="A1277" t="s">
        <v>53</v>
      </c>
      <c r="B1277">
        <v>2014</v>
      </c>
      <c r="C1277" t="s">
        <v>2</v>
      </c>
      <c r="D1277" t="s">
        <v>40</v>
      </c>
      <c r="E1277" t="s">
        <v>4788</v>
      </c>
      <c r="F1277">
        <v>4</v>
      </c>
    </row>
    <row r="1278" spans="1:6" x14ac:dyDescent="0.25">
      <c r="A1278" t="s">
        <v>53</v>
      </c>
      <c r="B1278">
        <v>2014</v>
      </c>
      <c r="C1278" t="s">
        <v>2</v>
      </c>
      <c r="D1278" t="s">
        <v>102</v>
      </c>
      <c r="E1278" t="s">
        <v>4789</v>
      </c>
      <c r="F1278">
        <v>3</v>
      </c>
    </row>
    <row r="1279" spans="1:6" x14ac:dyDescent="0.25">
      <c r="A1279" t="s">
        <v>53</v>
      </c>
      <c r="B1279">
        <v>2014</v>
      </c>
      <c r="C1279" t="s">
        <v>2</v>
      </c>
      <c r="D1279" t="s">
        <v>107</v>
      </c>
      <c r="E1279" t="s">
        <v>4790</v>
      </c>
      <c r="F1279">
        <v>9</v>
      </c>
    </row>
    <row r="1280" spans="1:6" x14ac:dyDescent="0.25">
      <c r="A1280" t="s">
        <v>53</v>
      </c>
      <c r="B1280">
        <v>2014</v>
      </c>
      <c r="C1280" t="s">
        <v>2</v>
      </c>
      <c r="D1280" t="s">
        <v>39</v>
      </c>
      <c r="E1280" t="s">
        <v>4791</v>
      </c>
      <c r="F1280">
        <v>2</v>
      </c>
    </row>
    <row r="1281" spans="1:6" x14ac:dyDescent="0.25">
      <c r="A1281" t="s">
        <v>53</v>
      </c>
      <c r="B1281">
        <v>2014</v>
      </c>
      <c r="C1281" t="s">
        <v>2</v>
      </c>
      <c r="D1281" t="s">
        <v>103</v>
      </c>
      <c r="E1281" t="s">
        <v>4792</v>
      </c>
      <c r="F1281">
        <v>58</v>
      </c>
    </row>
    <row r="1282" spans="1:6" x14ac:dyDescent="0.25">
      <c r="A1282" t="s">
        <v>53</v>
      </c>
      <c r="B1282">
        <v>2014</v>
      </c>
      <c r="C1282" t="s">
        <v>5</v>
      </c>
      <c r="D1282" t="s">
        <v>102</v>
      </c>
      <c r="E1282" t="s">
        <v>4793</v>
      </c>
      <c r="F1282">
        <v>2</v>
      </c>
    </row>
    <row r="1283" spans="1:6" x14ac:dyDescent="0.25">
      <c r="A1283" t="s">
        <v>53</v>
      </c>
      <c r="B1283">
        <v>2014</v>
      </c>
      <c r="C1283" t="s">
        <v>5</v>
      </c>
      <c r="D1283" t="s">
        <v>39</v>
      </c>
      <c r="E1283" t="s">
        <v>4794</v>
      </c>
      <c r="F1283">
        <v>1</v>
      </c>
    </row>
    <row r="1284" spans="1:6" x14ac:dyDescent="0.25">
      <c r="A1284" t="s">
        <v>53</v>
      </c>
      <c r="B1284">
        <v>2014</v>
      </c>
      <c r="C1284" t="s">
        <v>5</v>
      </c>
      <c r="D1284" t="s">
        <v>103</v>
      </c>
      <c r="E1284" t="s">
        <v>4795</v>
      </c>
      <c r="F1284">
        <v>5</v>
      </c>
    </row>
    <row r="1285" spans="1:6" x14ac:dyDescent="0.25">
      <c r="A1285" t="s">
        <v>53</v>
      </c>
      <c r="B1285">
        <v>2014</v>
      </c>
      <c r="C1285" t="s">
        <v>6</v>
      </c>
      <c r="D1285" t="s">
        <v>103</v>
      </c>
      <c r="E1285" t="s">
        <v>4796</v>
      </c>
      <c r="F1285">
        <v>1</v>
      </c>
    </row>
    <row r="1286" spans="1:6" x14ac:dyDescent="0.25">
      <c r="A1286" t="s">
        <v>53</v>
      </c>
      <c r="B1286">
        <v>2015</v>
      </c>
      <c r="C1286" t="s">
        <v>1</v>
      </c>
      <c r="D1286" t="s">
        <v>38</v>
      </c>
      <c r="E1286" t="s">
        <v>4797</v>
      </c>
      <c r="F1286">
        <v>1</v>
      </c>
    </row>
    <row r="1287" spans="1:6" x14ac:dyDescent="0.25">
      <c r="A1287" t="s">
        <v>53</v>
      </c>
      <c r="B1287">
        <v>2015</v>
      </c>
      <c r="C1287" t="s">
        <v>1</v>
      </c>
      <c r="D1287" t="s">
        <v>40</v>
      </c>
      <c r="E1287" t="s">
        <v>4798</v>
      </c>
      <c r="F1287">
        <v>1</v>
      </c>
    </row>
    <row r="1288" spans="1:6" x14ac:dyDescent="0.25">
      <c r="A1288" t="s">
        <v>53</v>
      </c>
      <c r="B1288">
        <v>2015</v>
      </c>
      <c r="C1288" t="s">
        <v>1</v>
      </c>
      <c r="D1288" t="s">
        <v>102</v>
      </c>
      <c r="E1288" t="s">
        <v>4799</v>
      </c>
      <c r="F1288">
        <v>2</v>
      </c>
    </row>
    <row r="1289" spans="1:6" x14ac:dyDescent="0.25">
      <c r="A1289" t="s">
        <v>53</v>
      </c>
      <c r="B1289">
        <v>2015</v>
      </c>
      <c r="C1289" t="s">
        <v>1</v>
      </c>
      <c r="D1289" t="s">
        <v>107</v>
      </c>
      <c r="E1289" t="s">
        <v>4800</v>
      </c>
      <c r="F1289">
        <v>3</v>
      </c>
    </row>
    <row r="1290" spans="1:6" x14ac:dyDescent="0.25">
      <c r="A1290" t="s">
        <v>53</v>
      </c>
      <c r="B1290">
        <v>2015</v>
      </c>
      <c r="C1290" t="s">
        <v>1</v>
      </c>
      <c r="D1290" t="s">
        <v>39</v>
      </c>
      <c r="E1290" t="s">
        <v>4801</v>
      </c>
      <c r="F1290">
        <v>1</v>
      </c>
    </row>
    <row r="1291" spans="1:6" x14ac:dyDescent="0.25">
      <c r="A1291" t="s">
        <v>53</v>
      </c>
      <c r="B1291">
        <v>2015</v>
      </c>
      <c r="C1291" t="s">
        <v>1</v>
      </c>
      <c r="D1291" t="s">
        <v>103</v>
      </c>
      <c r="E1291" t="s">
        <v>4802</v>
      </c>
      <c r="F1291">
        <v>22</v>
      </c>
    </row>
    <row r="1292" spans="1:6" x14ac:dyDescent="0.25">
      <c r="A1292" t="s">
        <v>53</v>
      </c>
      <c r="B1292">
        <v>2015</v>
      </c>
      <c r="C1292" t="s">
        <v>3</v>
      </c>
      <c r="D1292" t="s">
        <v>102</v>
      </c>
      <c r="E1292" t="s">
        <v>4803</v>
      </c>
      <c r="F1292">
        <v>3</v>
      </c>
    </row>
    <row r="1293" spans="1:6" x14ac:dyDescent="0.25">
      <c r="A1293" t="s">
        <v>53</v>
      </c>
      <c r="B1293">
        <v>2015</v>
      </c>
      <c r="C1293" t="s">
        <v>3</v>
      </c>
      <c r="D1293" t="s">
        <v>107</v>
      </c>
      <c r="E1293" t="s">
        <v>4804</v>
      </c>
      <c r="F1293">
        <v>2</v>
      </c>
    </row>
    <row r="1294" spans="1:6" x14ac:dyDescent="0.25">
      <c r="A1294" t="s">
        <v>53</v>
      </c>
      <c r="B1294">
        <v>2015</v>
      </c>
      <c r="C1294" t="s">
        <v>3</v>
      </c>
      <c r="D1294" t="s">
        <v>103</v>
      </c>
      <c r="E1294" t="s">
        <v>4805</v>
      </c>
      <c r="F1294">
        <v>4</v>
      </c>
    </row>
    <row r="1295" spans="1:6" x14ac:dyDescent="0.25">
      <c r="A1295" t="s">
        <v>53</v>
      </c>
      <c r="B1295">
        <v>2015</v>
      </c>
      <c r="C1295" t="s">
        <v>0</v>
      </c>
      <c r="D1295" t="s">
        <v>107</v>
      </c>
      <c r="E1295" t="s">
        <v>4806</v>
      </c>
      <c r="F1295">
        <v>2</v>
      </c>
    </row>
    <row r="1296" spans="1:6" x14ac:dyDescent="0.25">
      <c r="A1296" t="s">
        <v>53</v>
      </c>
      <c r="B1296">
        <v>2015</v>
      </c>
      <c r="C1296" t="s">
        <v>0</v>
      </c>
      <c r="D1296" t="s">
        <v>103</v>
      </c>
      <c r="E1296" t="s">
        <v>4807</v>
      </c>
      <c r="F1296">
        <v>6</v>
      </c>
    </row>
    <row r="1297" spans="1:6" x14ac:dyDescent="0.25">
      <c r="A1297" t="s">
        <v>53</v>
      </c>
      <c r="B1297">
        <v>2015</v>
      </c>
      <c r="C1297" t="s">
        <v>4</v>
      </c>
      <c r="D1297" t="s">
        <v>38</v>
      </c>
      <c r="E1297" t="s">
        <v>4808</v>
      </c>
      <c r="F1297">
        <v>10</v>
      </c>
    </row>
    <row r="1298" spans="1:6" x14ac:dyDescent="0.25">
      <c r="A1298" t="s">
        <v>53</v>
      </c>
      <c r="B1298">
        <v>2015</v>
      </c>
      <c r="C1298" t="s">
        <v>4</v>
      </c>
      <c r="D1298" t="s">
        <v>40</v>
      </c>
      <c r="E1298" t="s">
        <v>4809</v>
      </c>
      <c r="F1298">
        <v>8</v>
      </c>
    </row>
    <row r="1299" spans="1:6" x14ac:dyDescent="0.25">
      <c r="A1299" t="s">
        <v>53</v>
      </c>
      <c r="B1299">
        <v>2015</v>
      </c>
      <c r="C1299" t="s">
        <v>4</v>
      </c>
      <c r="D1299" t="s">
        <v>102</v>
      </c>
      <c r="E1299" t="s">
        <v>4810</v>
      </c>
      <c r="F1299">
        <v>42</v>
      </c>
    </row>
    <row r="1300" spans="1:6" x14ac:dyDescent="0.25">
      <c r="A1300" t="s">
        <v>53</v>
      </c>
      <c r="B1300">
        <v>2015</v>
      </c>
      <c r="C1300" t="s">
        <v>4</v>
      </c>
      <c r="D1300" t="s">
        <v>107</v>
      </c>
      <c r="E1300" t="s">
        <v>4811</v>
      </c>
      <c r="F1300">
        <v>23</v>
      </c>
    </row>
    <row r="1301" spans="1:6" x14ac:dyDescent="0.25">
      <c r="A1301" t="s">
        <v>53</v>
      </c>
      <c r="B1301">
        <v>2015</v>
      </c>
      <c r="C1301" t="s">
        <v>4</v>
      </c>
      <c r="D1301" t="s">
        <v>39</v>
      </c>
      <c r="E1301" t="s">
        <v>4812</v>
      </c>
      <c r="F1301">
        <v>31</v>
      </c>
    </row>
    <row r="1302" spans="1:6" x14ac:dyDescent="0.25">
      <c r="A1302" t="s">
        <v>53</v>
      </c>
      <c r="B1302">
        <v>2015</v>
      </c>
      <c r="C1302" t="s">
        <v>4</v>
      </c>
      <c r="D1302" t="s">
        <v>103</v>
      </c>
      <c r="E1302" t="s">
        <v>4813</v>
      </c>
      <c r="F1302">
        <v>277</v>
      </c>
    </row>
    <row r="1303" spans="1:6" x14ac:dyDescent="0.25">
      <c r="A1303" t="s">
        <v>53</v>
      </c>
      <c r="B1303">
        <v>2015</v>
      </c>
      <c r="C1303" t="s">
        <v>2</v>
      </c>
      <c r="D1303" t="s">
        <v>38</v>
      </c>
      <c r="E1303" t="s">
        <v>4814</v>
      </c>
      <c r="F1303">
        <v>1</v>
      </c>
    </row>
    <row r="1304" spans="1:6" x14ac:dyDescent="0.25">
      <c r="A1304" t="s">
        <v>53</v>
      </c>
      <c r="B1304">
        <v>2015</v>
      </c>
      <c r="C1304" t="s">
        <v>2</v>
      </c>
      <c r="D1304" t="s">
        <v>40</v>
      </c>
      <c r="E1304" t="s">
        <v>4815</v>
      </c>
      <c r="F1304">
        <v>3</v>
      </c>
    </row>
    <row r="1305" spans="1:6" x14ac:dyDescent="0.25">
      <c r="A1305" t="s">
        <v>53</v>
      </c>
      <c r="B1305">
        <v>2015</v>
      </c>
      <c r="C1305" t="s">
        <v>2</v>
      </c>
      <c r="D1305" t="s">
        <v>102</v>
      </c>
      <c r="E1305" t="s">
        <v>4816</v>
      </c>
      <c r="F1305">
        <v>10</v>
      </c>
    </row>
    <row r="1306" spans="1:6" x14ac:dyDescent="0.25">
      <c r="A1306" t="s">
        <v>53</v>
      </c>
      <c r="B1306">
        <v>2015</v>
      </c>
      <c r="C1306" t="s">
        <v>2</v>
      </c>
      <c r="D1306" t="s">
        <v>107</v>
      </c>
      <c r="E1306" t="s">
        <v>4817</v>
      </c>
      <c r="F1306">
        <v>8</v>
      </c>
    </row>
    <row r="1307" spans="1:6" x14ac:dyDescent="0.25">
      <c r="A1307" t="s">
        <v>53</v>
      </c>
      <c r="B1307">
        <v>2015</v>
      </c>
      <c r="C1307" t="s">
        <v>2</v>
      </c>
      <c r="D1307" t="s">
        <v>39</v>
      </c>
      <c r="E1307" t="s">
        <v>4818</v>
      </c>
      <c r="F1307">
        <v>5</v>
      </c>
    </row>
    <row r="1308" spans="1:6" x14ac:dyDescent="0.25">
      <c r="A1308" t="s">
        <v>53</v>
      </c>
      <c r="B1308">
        <v>2015</v>
      </c>
      <c r="C1308" t="s">
        <v>2</v>
      </c>
      <c r="D1308" t="s">
        <v>103</v>
      </c>
      <c r="E1308" t="s">
        <v>4819</v>
      </c>
      <c r="F1308">
        <v>52</v>
      </c>
    </row>
    <row r="1309" spans="1:6" x14ac:dyDescent="0.25">
      <c r="A1309" t="s">
        <v>53</v>
      </c>
      <c r="B1309">
        <v>2015</v>
      </c>
      <c r="C1309" t="s">
        <v>5</v>
      </c>
      <c r="D1309" t="s">
        <v>102</v>
      </c>
      <c r="E1309" t="s">
        <v>4820</v>
      </c>
      <c r="F1309">
        <v>2</v>
      </c>
    </row>
    <row r="1310" spans="1:6" x14ac:dyDescent="0.25">
      <c r="A1310" t="s">
        <v>53</v>
      </c>
      <c r="B1310">
        <v>2015</v>
      </c>
      <c r="C1310" t="s">
        <v>5</v>
      </c>
      <c r="D1310" t="s">
        <v>103</v>
      </c>
      <c r="E1310" t="s">
        <v>4821</v>
      </c>
      <c r="F1310">
        <v>3</v>
      </c>
    </row>
    <row r="1311" spans="1:6" x14ac:dyDescent="0.25">
      <c r="A1311" t="s">
        <v>53</v>
      </c>
      <c r="B1311">
        <v>2015</v>
      </c>
      <c r="C1311" t="s">
        <v>6</v>
      </c>
      <c r="D1311" t="s">
        <v>103</v>
      </c>
      <c r="E1311" t="s">
        <v>4822</v>
      </c>
      <c r="F1311">
        <v>1</v>
      </c>
    </row>
    <row r="1312" spans="1:6" x14ac:dyDescent="0.25">
      <c r="A1312" t="s">
        <v>93</v>
      </c>
      <c r="B1312">
        <v>2010</v>
      </c>
      <c r="C1312" t="s">
        <v>1</v>
      </c>
      <c r="D1312" t="s">
        <v>38</v>
      </c>
      <c r="E1312" t="s">
        <v>4823</v>
      </c>
      <c r="F1312">
        <v>1</v>
      </c>
    </row>
    <row r="1313" spans="1:6" x14ac:dyDescent="0.25">
      <c r="A1313" t="s">
        <v>93</v>
      </c>
      <c r="B1313">
        <v>2010</v>
      </c>
      <c r="C1313" t="s">
        <v>1</v>
      </c>
      <c r="D1313" t="s">
        <v>40</v>
      </c>
      <c r="E1313" t="s">
        <v>4824</v>
      </c>
      <c r="F1313">
        <v>2</v>
      </c>
    </row>
    <row r="1314" spans="1:6" x14ac:dyDescent="0.25">
      <c r="A1314" t="s">
        <v>93</v>
      </c>
      <c r="B1314">
        <v>2010</v>
      </c>
      <c r="C1314" t="s">
        <v>1</v>
      </c>
      <c r="D1314" t="s">
        <v>102</v>
      </c>
      <c r="E1314" t="s">
        <v>4825</v>
      </c>
      <c r="F1314">
        <v>7</v>
      </c>
    </row>
    <row r="1315" spans="1:6" x14ac:dyDescent="0.25">
      <c r="A1315" t="s">
        <v>93</v>
      </c>
      <c r="B1315">
        <v>2010</v>
      </c>
      <c r="C1315" t="s">
        <v>1</v>
      </c>
      <c r="D1315" t="s">
        <v>107</v>
      </c>
      <c r="E1315" t="s">
        <v>4826</v>
      </c>
      <c r="F1315">
        <v>6</v>
      </c>
    </row>
    <row r="1316" spans="1:6" x14ac:dyDescent="0.25">
      <c r="A1316" t="s">
        <v>93</v>
      </c>
      <c r="B1316">
        <v>2010</v>
      </c>
      <c r="C1316" t="s">
        <v>1</v>
      </c>
      <c r="D1316" t="s">
        <v>39</v>
      </c>
      <c r="E1316" t="s">
        <v>4827</v>
      </c>
      <c r="F1316">
        <v>11</v>
      </c>
    </row>
    <row r="1317" spans="1:6" x14ac:dyDescent="0.25">
      <c r="A1317" t="s">
        <v>93</v>
      </c>
      <c r="B1317">
        <v>2010</v>
      </c>
      <c r="C1317" t="s">
        <v>1</v>
      </c>
      <c r="D1317" t="s">
        <v>103</v>
      </c>
      <c r="E1317" t="s">
        <v>4828</v>
      </c>
      <c r="F1317">
        <v>71</v>
      </c>
    </row>
    <row r="1318" spans="1:6" x14ac:dyDescent="0.25">
      <c r="A1318" t="s">
        <v>93</v>
      </c>
      <c r="B1318">
        <v>2010</v>
      </c>
      <c r="C1318" t="s">
        <v>3</v>
      </c>
      <c r="D1318" t="s">
        <v>102</v>
      </c>
      <c r="E1318" t="s">
        <v>4829</v>
      </c>
      <c r="F1318">
        <v>2</v>
      </c>
    </row>
    <row r="1319" spans="1:6" x14ac:dyDescent="0.25">
      <c r="A1319" t="s">
        <v>93</v>
      </c>
      <c r="B1319">
        <v>2010</v>
      </c>
      <c r="C1319" t="s">
        <v>3</v>
      </c>
      <c r="D1319" t="s">
        <v>107</v>
      </c>
      <c r="E1319" t="s">
        <v>4830</v>
      </c>
      <c r="F1319">
        <v>1</v>
      </c>
    </row>
    <row r="1320" spans="1:6" x14ac:dyDescent="0.25">
      <c r="A1320" t="s">
        <v>93</v>
      </c>
      <c r="B1320">
        <v>2010</v>
      </c>
      <c r="C1320" t="s">
        <v>3</v>
      </c>
      <c r="D1320" t="s">
        <v>39</v>
      </c>
      <c r="E1320" t="s">
        <v>4831</v>
      </c>
      <c r="F1320">
        <v>1</v>
      </c>
    </row>
    <row r="1321" spans="1:6" x14ac:dyDescent="0.25">
      <c r="A1321" t="s">
        <v>93</v>
      </c>
      <c r="B1321">
        <v>2010</v>
      </c>
      <c r="C1321" t="s">
        <v>3</v>
      </c>
      <c r="D1321" t="s">
        <v>103</v>
      </c>
      <c r="E1321" t="s">
        <v>4832</v>
      </c>
      <c r="F1321">
        <v>6</v>
      </c>
    </row>
    <row r="1322" spans="1:6" x14ac:dyDescent="0.25">
      <c r="A1322" t="s">
        <v>93</v>
      </c>
      <c r="B1322">
        <v>2010</v>
      </c>
      <c r="C1322" t="s">
        <v>0</v>
      </c>
      <c r="D1322" t="s">
        <v>40</v>
      </c>
      <c r="E1322" t="s">
        <v>4833</v>
      </c>
      <c r="F1322">
        <v>1</v>
      </c>
    </row>
    <row r="1323" spans="1:6" x14ac:dyDescent="0.25">
      <c r="A1323" t="s">
        <v>93</v>
      </c>
      <c r="B1323">
        <v>2010</v>
      </c>
      <c r="C1323" t="s">
        <v>0</v>
      </c>
      <c r="D1323" t="s">
        <v>102</v>
      </c>
      <c r="E1323" t="s">
        <v>4834</v>
      </c>
      <c r="F1323">
        <v>6</v>
      </c>
    </row>
    <row r="1324" spans="1:6" x14ac:dyDescent="0.25">
      <c r="A1324" t="s">
        <v>93</v>
      </c>
      <c r="B1324">
        <v>2010</v>
      </c>
      <c r="C1324" t="s">
        <v>0</v>
      </c>
      <c r="D1324" t="s">
        <v>107</v>
      </c>
      <c r="E1324" t="s">
        <v>4835</v>
      </c>
      <c r="F1324">
        <v>9</v>
      </c>
    </row>
    <row r="1325" spans="1:6" x14ac:dyDescent="0.25">
      <c r="A1325" t="s">
        <v>93</v>
      </c>
      <c r="B1325">
        <v>2010</v>
      </c>
      <c r="C1325" t="s">
        <v>0</v>
      </c>
      <c r="D1325" t="s">
        <v>39</v>
      </c>
      <c r="E1325" t="s">
        <v>4836</v>
      </c>
      <c r="F1325">
        <v>8</v>
      </c>
    </row>
    <row r="1326" spans="1:6" x14ac:dyDescent="0.25">
      <c r="A1326" t="s">
        <v>93</v>
      </c>
      <c r="B1326">
        <v>2010</v>
      </c>
      <c r="C1326" t="s">
        <v>0</v>
      </c>
      <c r="D1326" t="s">
        <v>103</v>
      </c>
      <c r="E1326" t="s">
        <v>4837</v>
      </c>
      <c r="F1326">
        <v>64</v>
      </c>
    </row>
    <row r="1327" spans="1:6" x14ac:dyDescent="0.25">
      <c r="A1327" t="s">
        <v>93</v>
      </c>
      <c r="B1327">
        <v>2010</v>
      </c>
      <c r="C1327" t="s">
        <v>4</v>
      </c>
      <c r="D1327" t="s">
        <v>38</v>
      </c>
      <c r="E1327" t="s">
        <v>4838</v>
      </c>
      <c r="F1327">
        <v>42</v>
      </c>
    </row>
    <row r="1328" spans="1:6" x14ac:dyDescent="0.25">
      <c r="A1328" t="s">
        <v>93</v>
      </c>
      <c r="B1328">
        <v>2010</v>
      </c>
      <c r="C1328" t="s">
        <v>4</v>
      </c>
      <c r="D1328" t="s">
        <v>40</v>
      </c>
      <c r="E1328" t="s">
        <v>4839</v>
      </c>
      <c r="F1328">
        <v>43</v>
      </c>
    </row>
    <row r="1329" spans="1:6" x14ac:dyDescent="0.25">
      <c r="A1329" t="s">
        <v>93</v>
      </c>
      <c r="B1329">
        <v>2010</v>
      </c>
      <c r="C1329" t="s">
        <v>4</v>
      </c>
      <c r="D1329" t="s">
        <v>102</v>
      </c>
      <c r="E1329" t="s">
        <v>4840</v>
      </c>
      <c r="F1329">
        <v>161</v>
      </c>
    </row>
    <row r="1330" spans="1:6" x14ac:dyDescent="0.25">
      <c r="A1330" t="s">
        <v>93</v>
      </c>
      <c r="B1330">
        <v>2010</v>
      </c>
      <c r="C1330" t="s">
        <v>4</v>
      </c>
      <c r="D1330" t="s">
        <v>107</v>
      </c>
      <c r="E1330" t="s">
        <v>4841</v>
      </c>
      <c r="F1330">
        <v>159</v>
      </c>
    </row>
    <row r="1331" spans="1:6" x14ac:dyDescent="0.25">
      <c r="A1331" t="s">
        <v>93</v>
      </c>
      <c r="B1331">
        <v>2010</v>
      </c>
      <c r="C1331" t="s">
        <v>4</v>
      </c>
      <c r="D1331" t="s">
        <v>39</v>
      </c>
      <c r="E1331" t="s">
        <v>4842</v>
      </c>
      <c r="F1331">
        <v>129</v>
      </c>
    </row>
    <row r="1332" spans="1:6" x14ac:dyDescent="0.25">
      <c r="A1332" t="s">
        <v>93</v>
      </c>
      <c r="B1332">
        <v>2010</v>
      </c>
      <c r="C1332" t="s">
        <v>4</v>
      </c>
      <c r="D1332" t="s">
        <v>103</v>
      </c>
      <c r="E1332" t="s">
        <v>4843</v>
      </c>
      <c r="F1332">
        <v>1643</v>
      </c>
    </row>
    <row r="1333" spans="1:6" x14ac:dyDescent="0.25">
      <c r="A1333" t="s">
        <v>93</v>
      </c>
      <c r="B1333">
        <v>2010</v>
      </c>
      <c r="C1333" t="s">
        <v>2</v>
      </c>
      <c r="D1333" t="s">
        <v>102</v>
      </c>
      <c r="E1333" t="s">
        <v>4844</v>
      </c>
      <c r="F1333">
        <v>3</v>
      </c>
    </row>
    <row r="1334" spans="1:6" x14ac:dyDescent="0.25">
      <c r="A1334" t="s">
        <v>93</v>
      </c>
      <c r="B1334">
        <v>2010</v>
      </c>
      <c r="C1334" t="s">
        <v>2</v>
      </c>
      <c r="D1334" t="s">
        <v>107</v>
      </c>
      <c r="E1334" t="s">
        <v>4845</v>
      </c>
      <c r="F1334">
        <v>2</v>
      </c>
    </row>
    <row r="1335" spans="1:6" x14ac:dyDescent="0.25">
      <c r="A1335" t="s">
        <v>93</v>
      </c>
      <c r="B1335">
        <v>2010</v>
      </c>
      <c r="C1335" t="s">
        <v>2</v>
      </c>
      <c r="D1335" t="s">
        <v>39</v>
      </c>
      <c r="E1335" t="s">
        <v>4846</v>
      </c>
      <c r="F1335">
        <v>3</v>
      </c>
    </row>
    <row r="1336" spans="1:6" x14ac:dyDescent="0.25">
      <c r="A1336" t="s">
        <v>93</v>
      </c>
      <c r="B1336">
        <v>2010</v>
      </c>
      <c r="C1336" t="s">
        <v>2</v>
      </c>
      <c r="D1336" t="s">
        <v>103</v>
      </c>
      <c r="E1336" t="s">
        <v>4847</v>
      </c>
      <c r="F1336">
        <v>20</v>
      </c>
    </row>
    <row r="1337" spans="1:6" x14ac:dyDescent="0.25">
      <c r="A1337" t="s">
        <v>93</v>
      </c>
      <c r="B1337">
        <v>2011</v>
      </c>
      <c r="C1337" t="s">
        <v>1</v>
      </c>
      <c r="D1337" t="s">
        <v>40</v>
      </c>
      <c r="E1337" t="s">
        <v>4848</v>
      </c>
      <c r="F1337">
        <v>1</v>
      </c>
    </row>
    <row r="1338" spans="1:6" x14ac:dyDescent="0.25">
      <c r="A1338" t="s">
        <v>93</v>
      </c>
      <c r="B1338">
        <v>2011</v>
      </c>
      <c r="C1338" t="s">
        <v>1</v>
      </c>
      <c r="D1338" t="s">
        <v>102</v>
      </c>
      <c r="E1338" t="s">
        <v>4849</v>
      </c>
      <c r="F1338">
        <v>7</v>
      </c>
    </row>
    <row r="1339" spans="1:6" x14ac:dyDescent="0.25">
      <c r="A1339" t="s">
        <v>93</v>
      </c>
      <c r="B1339">
        <v>2011</v>
      </c>
      <c r="C1339" t="s">
        <v>1</v>
      </c>
      <c r="D1339" t="s">
        <v>107</v>
      </c>
      <c r="E1339" t="s">
        <v>4850</v>
      </c>
      <c r="F1339">
        <v>6</v>
      </c>
    </row>
    <row r="1340" spans="1:6" x14ac:dyDescent="0.25">
      <c r="A1340" t="s">
        <v>93</v>
      </c>
      <c r="B1340">
        <v>2011</v>
      </c>
      <c r="C1340" t="s">
        <v>1</v>
      </c>
      <c r="D1340" t="s">
        <v>39</v>
      </c>
      <c r="E1340" t="s">
        <v>4851</v>
      </c>
      <c r="F1340">
        <v>13</v>
      </c>
    </row>
    <row r="1341" spans="1:6" x14ac:dyDescent="0.25">
      <c r="A1341" t="s">
        <v>93</v>
      </c>
      <c r="B1341">
        <v>2011</v>
      </c>
      <c r="C1341" t="s">
        <v>1</v>
      </c>
      <c r="D1341" t="s">
        <v>103</v>
      </c>
      <c r="E1341" t="s">
        <v>4852</v>
      </c>
      <c r="F1341">
        <v>72</v>
      </c>
    </row>
    <row r="1342" spans="1:6" x14ac:dyDescent="0.25">
      <c r="A1342" t="s">
        <v>93</v>
      </c>
      <c r="B1342">
        <v>2011</v>
      </c>
      <c r="C1342" t="s">
        <v>3</v>
      </c>
      <c r="D1342" t="s">
        <v>40</v>
      </c>
      <c r="E1342" t="s">
        <v>4853</v>
      </c>
      <c r="F1342">
        <v>1</v>
      </c>
    </row>
    <row r="1343" spans="1:6" x14ac:dyDescent="0.25">
      <c r="A1343" t="s">
        <v>93</v>
      </c>
      <c r="B1343">
        <v>2011</v>
      </c>
      <c r="C1343" t="s">
        <v>3</v>
      </c>
      <c r="D1343" t="s">
        <v>102</v>
      </c>
      <c r="E1343" t="s">
        <v>4854</v>
      </c>
      <c r="F1343">
        <v>1</v>
      </c>
    </row>
    <row r="1344" spans="1:6" x14ac:dyDescent="0.25">
      <c r="A1344" t="s">
        <v>93</v>
      </c>
      <c r="B1344">
        <v>2011</v>
      </c>
      <c r="C1344" t="s">
        <v>3</v>
      </c>
      <c r="D1344" t="s">
        <v>103</v>
      </c>
      <c r="E1344" t="s">
        <v>4855</v>
      </c>
      <c r="F1344">
        <v>6</v>
      </c>
    </row>
    <row r="1345" spans="1:6" x14ac:dyDescent="0.25">
      <c r="A1345" t="s">
        <v>93</v>
      </c>
      <c r="B1345">
        <v>2011</v>
      </c>
      <c r="C1345" t="s">
        <v>0</v>
      </c>
      <c r="D1345" t="s">
        <v>38</v>
      </c>
      <c r="E1345" t="s">
        <v>4856</v>
      </c>
      <c r="F1345">
        <v>1</v>
      </c>
    </row>
    <row r="1346" spans="1:6" x14ac:dyDescent="0.25">
      <c r="A1346" t="s">
        <v>93</v>
      </c>
      <c r="B1346">
        <v>2011</v>
      </c>
      <c r="C1346" t="s">
        <v>0</v>
      </c>
      <c r="D1346" t="s">
        <v>40</v>
      </c>
      <c r="E1346" t="s">
        <v>4857</v>
      </c>
      <c r="F1346">
        <v>2</v>
      </c>
    </row>
    <row r="1347" spans="1:6" x14ac:dyDescent="0.25">
      <c r="A1347" t="s">
        <v>93</v>
      </c>
      <c r="B1347">
        <v>2011</v>
      </c>
      <c r="C1347" t="s">
        <v>0</v>
      </c>
      <c r="D1347" t="s">
        <v>102</v>
      </c>
      <c r="E1347" t="s">
        <v>4858</v>
      </c>
      <c r="F1347">
        <v>10</v>
      </c>
    </row>
    <row r="1348" spans="1:6" x14ac:dyDescent="0.25">
      <c r="A1348" t="s">
        <v>93</v>
      </c>
      <c r="B1348">
        <v>2011</v>
      </c>
      <c r="C1348" t="s">
        <v>0</v>
      </c>
      <c r="D1348" t="s">
        <v>107</v>
      </c>
      <c r="E1348" t="s">
        <v>4859</v>
      </c>
      <c r="F1348">
        <v>3</v>
      </c>
    </row>
    <row r="1349" spans="1:6" x14ac:dyDescent="0.25">
      <c r="A1349" t="s">
        <v>93</v>
      </c>
      <c r="B1349">
        <v>2011</v>
      </c>
      <c r="C1349" t="s">
        <v>0</v>
      </c>
      <c r="D1349" t="s">
        <v>39</v>
      </c>
      <c r="E1349" t="s">
        <v>4860</v>
      </c>
      <c r="F1349">
        <v>17</v>
      </c>
    </row>
    <row r="1350" spans="1:6" x14ac:dyDescent="0.25">
      <c r="A1350" t="s">
        <v>93</v>
      </c>
      <c r="B1350">
        <v>2011</v>
      </c>
      <c r="C1350" t="s">
        <v>0</v>
      </c>
      <c r="D1350" t="s">
        <v>103</v>
      </c>
      <c r="E1350" t="s">
        <v>4861</v>
      </c>
      <c r="F1350">
        <v>55</v>
      </c>
    </row>
    <row r="1351" spans="1:6" x14ac:dyDescent="0.25">
      <c r="A1351" t="s">
        <v>93</v>
      </c>
      <c r="B1351">
        <v>2011</v>
      </c>
      <c r="C1351" t="s">
        <v>4</v>
      </c>
      <c r="D1351" t="s">
        <v>38</v>
      </c>
      <c r="E1351" t="s">
        <v>4862</v>
      </c>
      <c r="F1351">
        <v>34</v>
      </c>
    </row>
    <row r="1352" spans="1:6" x14ac:dyDescent="0.25">
      <c r="A1352" t="s">
        <v>93</v>
      </c>
      <c r="B1352">
        <v>2011</v>
      </c>
      <c r="C1352" t="s">
        <v>4</v>
      </c>
      <c r="D1352" t="s">
        <v>40</v>
      </c>
      <c r="E1352" t="s">
        <v>4863</v>
      </c>
      <c r="F1352">
        <v>28</v>
      </c>
    </row>
    <row r="1353" spans="1:6" x14ac:dyDescent="0.25">
      <c r="A1353" t="s">
        <v>93</v>
      </c>
      <c r="B1353">
        <v>2011</v>
      </c>
      <c r="C1353" t="s">
        <v>4</v>
      </c>
      <c r="D1353" t="s">
        <v>102</v>
      </c>
      <c r="E1353" t="s">
        <v>4864</v>
      </c>
      <c r="F1353">
        <v>181</v>
      </c>
    </row>
    <row r="1354" spans="1:6" x14ac:dyDescent="0.25">
      <c r="A1354" t="s">
        <v>93</v>
      </c>
      <c r="B1354">
        <v>2011</v>
      </c>
      <c r="C1354" t="s">
        <v>4</v>
      </c>
      <c r="D1354" t="s">
        <v>107</v>
      </c>
      <c r="E1354" t="s">
        <v>4865</v>
      </c>
      <c r="F1354">
        <v>137</v>
      </c>
    </row>
    <row r="1355" spans="1:6" x14ac:dyDescent="0.25">
      <c r="A1355" t="s">
        <v>93</v>
      </c>
      <c r="B1355">
        <v>2011</v>
      </c>
      <c r="C1355" t="s">
        <v>4</v>
      </c>
      <c r="D1355" t="s">
        <v>39</v>
      </c>
      <c r="E1355" t="s">
        <v>4866</v>
      </c>
      <c r="F1355">
        <v>186</v>
      </c>
    </row>
    <row r="1356" spans="1:6" x14ac:dyDescent="0.25">
      <c r="A1356" t="s">
        <v>93</v>
      </c>
      <c r="B1356">
        <v>2011</v>
      </c>
      <c r="C1356" t="s">
        <v>4</v>
      </c>
      <c r="D1356" t="s">
        <v>103</v>
      </c>
      <c r="E1356" t="s">
        <v>4867</v>
      </c>
      <c r="F1356">
        <v>1627</v>
      </c>
    </row>
    <row r="1357" spans="1:6" x14ac:dyDescent="0.25">
      <c r="A1357" t="s">
        <v>93</v>
      </c>
      <c r="B1357">
        <v>2011</v>
      </c>
      <c r="C1357" t="s">
        <v>2</v>
      </c>
      <c r="D1357" t="s">
        <v>38</v>
      </c>
      <c r="E1357" t="s">
        <v>4868</v>
      </c>
      <c r="F1357">
        <v>1</v>
      </c>
    </row>
    <row r="1358" spans="1:6" x14ac:dyDescent="0.25">
      <c r="A1358" t="s">
        <v>93</v>
      </c>
      <c r="B1358">
        <v>2011</v>
      </c>
      <c r="C1358" t="s">
        <v>2</v>
      </c>
      <c r="D1358" t="s">
        <v>102</v>
      </c>
      <c r="E1358" t="s">
        <v>4869</v>
      </c>
      <c r="F1358">
        <v>3</v>
      </c>
    </row>
    <row r="1359" spans="1:6" x14ac:dyDescent="0.25">
      <c r="A1359" t="s">
        <v>93</v>
      </c>
      <c r="B1359">
        <v>2011</v>
      </c>
      <c r="C1359" t="s">
        <v>2</v>
      </c>
      <c r="D1359" t="s">
        <v>107</v>
      </c>
      <c r="E1359" t="s">
        <v>4870</v>
      </c>
      <c r="F1359">
        <v>2</v>
      </c>
    </row>
    <row r="1360" spans="1:6" x14ac:dyDescent="0.25">
      <c r="A1360" t="s">
        <v>93</v>
      </c>
      <c r="B1360">
        <v>2011</v>
      </c>
      <c r="C1360" t="s">
        <v>2</v>
      </c>
      <c r="D1360" t="s">
        <v>39</v>
      </c>
      <c r="E1360" t="s">
        <v>4871</v>
      </c>
      <c r="F1360">
        <v>2</v>
      </c>
    </row>
    <row r="1361" spans="1:6" x14ac:dyDescent="0.25">
      <c r="A1361" t="s">
        <v>93</v>
      </c>
      <c r="B1361">
        <v>2011</v>
      </c>
      <c r="C1361" t="s">
        <v>2</v>
      </c>
      <c r="D1361" t="s">
        <v>103</v>
      </c>
      <c r="E1361" t="s">
        <v>4872</v>
      </c>
      <c r="F1361">
        <v>22</v>
      </c>
    </row>
    <row r="1362" spans="1:6" x14ac:dyDescent="0.25">
      <c r="A1362" t="s">
        <v>93</v>
      </c>
      <c r="B1362">
        <v>2011</v>
      </c>
      <c r="C1362" t="s">
        <v>6</v>
      </c>
      <c r="D1362" t="s">
        <v>107</v>
      </c>
      <c r="E1362" t="s">
        <v>4873</v>
      </c>
      <c r="F1362">
        <v>1</v>
      </c>
    </row>
    <row r="1363" spans="1:6" x14ac:dyDescent="0.25">
      <c r="A1363" t="s">
        <v>93</v>
      </c>
      <c r="B1363">
        <v>2012</v>
      </c>
      <c r="C1363" t="s">
        <v>1</v>
      </c>
      <c r="D1363" t="s">
        <v>38</v>
      </c>
      <c r="E1363" t="s">
        <v>4874</v>
      </c>
      <c r="F1363">
        <v>1</v>
      </c>
    </row>
    <row r="1364" spans="1:6" x14ac:dyDescent="0.25">
      <c r="A1364" t="s">
        <v>93</v>
      </c>
      <c r="B1364">
        <v>2012</v>
      </c>
      <c r="C1364" t="s">
        <v>1</v>
      </c>
      <c r="D1364" t="s">
        <v>40</v>
      </c>
      <c r="E1364" t="s">
        <v>4875</v>
      </c>
      <c r="F1364">
        <v>2</v>
      </c>
    </row>
    <row r="1365" spans="1:6" x14ac:dyDescent="0.25">
      <c r="A1365" t="s">
        <v>93</v>
      </c>
      <c r="B1365">
        <v>2012</v>
      </c>
      <c r="C1365" t="s">
        <v>1</v>
      </c>
      <c r="D1365" t="s">
        <v>102</v>
      </c>
      <c r="E1365" t="s">
        <v>4876</v>
      </c>
      <c r="F1365">
        <v>9</v>
      </c>
    </row>
    <row r="1366" spans="1:6" x14ac:dyDescent="0.25">
      <c r="A1366" t="s">
        <v>93</v>
      </c>
      <c r="B1366">
        <v>2012</v>
      </c>
      <c r="C1366" t="s">
        <v>1</v>
      </c>
      <c r="D1366" t="s">
        <v>107</v>
      </c>
      <c r="E1366" t="s">
        <v>4877</v>
      </c>
      <c r="F1366">
        <v>12</v>
      </c>
    </row>
    <row r="1367" spans="1:6" x14ac:dyDescent="0.25">
      <c r="A1367" t="s">
        <v>93</v>
      </c>
      <c r="B1367">
        <v>2012</v>
      </c>
      <c r="C1367" t="s">
        <v>1</v>
      </c>
      <c r="D1367" t="s">
        <v>39</v>
      </c>
      <c r="E1367" t="s">
        <v>4878</v>
      </c>
      <c r="F1367">
        <v>9</v>
      </c>
    </row>
    <row r="1368" spans="1:6" x14ac:dyDescent="0.25">
      <c r="A1368" t="s">
        <v>93</v>
      </c>
      <c r="B1368">
        <v>2012</v>
      </c>
      <c r="C1368" t="s">
        <v>1</v>
      </c>
      <c r="D1368" t="s">
        <v>103</v>
      </c>
      <c r="E1368" t="s">
        <v>4879</v>
      </c>
      <c r="F1368">
        <v>103</v>
      </c>
    </row>
    <row r="1369" spans="1:6" x14ac:dyDescent="0.25">
      <c r="A1369" t="s">
        <v>93</v>
      </c>
      <c r="B1369">
        <v>2012</v>
      </c>
      <c r="C1369" t="s">
        <v>3</v>
      </c>
      <c r="D1369" t="s">
        <v>107</v>
      </c>
      <c r="E1369" t="s">
        <v>4880</v>
      </c>
      <c r="F1369">
        <v>3</v>
      </c>
    </row>
    <row r="1370" spans="1:6" x14ac:dyDescent="0.25">
      <c r="A1370" t="s">
        <v>93</v>
      </c>
      <c r="B1370">
        <v>2012</v>
      </c>
      <c r="C1370" t="s">
        <v>3</v>
      </c>
      <c r="D1370" t="s">
        <v>39</v>
      </c>
      <c r="E1370" t="s">
        <v>4881</v>
      </c>
      <c r="F1370">
        <v>1</v>
      </c>
    </row>
    <row r="1371" spans="1:6" x14ac:dyDescent="0.25">
      <c r="A1371" t="s">
        <v>93</v>
      </c>
      <c r="B1371">
        <v>2012</v>
      </c>
      <c r="C1371" t="s">
        <v>3</v>
      </c>
      <c r="D1371" t="s">
        <v>103</v>
      </c>
      <c r="E1371" t="s">
        <v>4882</v>
      </c>
      <c r="F1371">
        <v>2</v>
      </c>
    </row>
    <row r="1372" spans="1:6" x14ac:dyDescent="0.25">
      <c r="A1372" t="s">
        <v>93</v>
      </c>
      <c r="B1372">
        <v>2012</v>
      </c>
      <c r="C1372" t="s">
        <v>0</v>
      </c>
      <c r="D1372" t="s">
        <v>38</v>
      </c>
      <c r="E1372" t="s">
        <v>4883</v>
      </c>
      <c r="F1372">
        <v>4</v>
      </c>
    </row>
    <row r="1373" spans="1:6" x14ac:dyDescent="0.25">
      <c r="A1373" t="s">
        <v>93</v>
      </c>
      <c r="B1373">
        <v>2012</v>
      </c>
      <c r="C1373" t="s">
        <v>0</v>
      </c>
      <c r="D1373" t="s">
        <v>102</v>
      </c>
      <c r="E1373" t="s">
        <v>4884</v>
      </c>
      <c r="F1373">
        <v>11</v>
      </c>
    </row>
    <row r="1374" spans="1:6" x14ac:dyDescent="0.25">
      <c r="A1374" t="s">
        <v>93</v>
      </c>
      <c r="B1374">
        <v>2012</v>
      </c>
      <c r="C1374" t="s">
        <v>0</v>
      </c>
      <c r="D1374" t="s">
        <v>107</v>
      </c>
      <c r="E1374" t="s">
        <v>4885</v>
      </c>
      <c r="F1374">
        <v>10</v>
      </c>
    </row>
    <row r="1375" spans="1:6" x14ac:dyDescent="0.25">
      <c r="A1375" t="s">
        <v>93</v>
      </c>
      <c r="B1375">
        <v>2012</v>
      </c>
      <c r="C1375" t="s">
        <v>0</v>
      </c>
      <c r="D1375" t="s">
        <v>39</v>
      </c>
      <c r="E1375" t="s">
        <v>4886</v>
      </c>
      <c r="F1375">
        <v>12</v>
      </c>
    </row>
    <row r="1376" spans="1:6" x14ac:dyDescent="0.25">
      <c r="A1376" t="s">
        <v>93</v>
      </c>
      <c r="B1376">
        <v>2012</v>
      </c>
      <c r="C1376" t="s">
        <v>0</v>
      </c>
      <c r="D1376" t="s">
        <v>103</v>
      </c>
      <c r="E1376" t="s">
        <v>4887</v>
      </c>
      <c r="F1376">
        <v>44</v>
      </c>
    </row>
    <row r="1377" spans="1:6" x14ac:dyDescent="0.25">
      <c r="A1377" t="s">
        <v>93</v>
      </c>
      <c r="B1377">
        <v>2012</v>
      </c>
      <c r="C1377" t="s">
        <v>4</v>
      </c>
      <c r="D1377" t="s">
        <v>38</v>
      </c>
      <c r="E1377" t="s">
        <v>4888</v>
      </c>
      <c r="F1377">
        <v>47</v>
      </c>
    </row>
    <row r="1378" spans="1:6" x14ac:dyDescent="0.25">
      <c r="A1378" t="s">
        <v>93</v>
      </c>
      <c r="B1378">
        <v>2012</v>
      </c>
      <c r="C1378" t="s">
        <v>4</v>
      </c>
      <c r="D1378" t="s">
        <v>40</v>
      </c>
      <c r="E1378" t="s">
        <v>4889</v>
      </c>
      <c r="F1378">
        <v>51</v>
      </c>
    </row>
    <row r="1379" spans="1:6" x14ac:dyDescent="0.25">
      <c r="A1379" t="s">
        <v>93</v>
      </c>
      <c r="B1379">
        <v>2012</v>
      </c>
      <c r="C1379" t="s">
        <v>4</v>
      </c>
      <c r="D1379" t="s">
        <v>102</v>
      </c>
      <c r="E1379" t="s">
        <v>4890</v>
      </c>
      <c r="F1379">
        <v>198</v>
      </c>
    </row>
    <row r="1380" spans="1:6" x14ac:dyDescent="0.25">
      <c r="A1380" t="s">
        <v>93</v>
      </c>
      <c r="B1380">
        <v>2012</v>
      </c>
      <c r="C1380" t="s">
        <v>4</v>
      </c>
      <c r="D1380" t="s">
        <v>107</v>
      </c>
      <c r="E1380" t="s">
        <v>4891</v>
      </c>
      <c r="F1380">
        <v>163</v>
      </c>
    </row>
    <row r="1381" spans="1:6" x14ac:dyDescent="0.25">
      <c r="A1381" t="s">
        <v>93</v>
      </c>
      <c r="B1381">
        <v>2012</v>
      </c>
      <c r="C1381" t="s">
        <v>4</v>
      </c>
      <c r="D1381" t="s">
        <v>39</v>
      </c>
      <c r="E1381" t="s">
        <v>4892</v>
      </c>
      <c r="F1381">
        <v>135</v>
      </c>
    </row>
    <row r="1382" spans="1:6" x14ac:dyDescent="0.25">
      <c r="A1382" t="s">
        <v>93</v>
      </c>
      <c r="B1382">
        <v>2012</v>
      </c>
      <c r="C1382" t="s">
        <v>4</v>
      </c>
      <c r="D1382" t="s">
        <v>103</v>
      </c>
      <c r="E1382" t="s">
        <v>4893</v>
      </c>
      <c r="F1382">
        <v>1508</v>
      </c>
    </row>
    <row r="1383" spans="1:6" x14ac:dyDescent="0.25">
      <c r="A1383" t="s">
        <v>93</v>
      </c>
      <c r="B1383">
        <v>2012</v>
      </c>
      <c r="C1383" t="s">
        <v>2</v>
      </c>
      <c r="D1383" t="s">
        <v>40</v>
      </c>
      <c r="E1383" t="s">
        <v>4894</v>
      </c>
      <c r="F1383">
        <v>1</v>
      </c>
    </row>
    <row r="1384" spans="1:6" x14ac:dyDescent="0.25">
      <c r="A1384" t="s">
        <v>93</v>
      </c>
      <c r="B1384">
        <v>2012</v>
      </c>
      <c r="C1384" t="s">
        <v>2</v>
      </c>
      <c r="D1384" t="s">
        <v>102</v>
      </c>
      <c r="E1384" t="s">
        <v>4895</v>
      </c>
      <c r="F1384">
        <v>4</v>
      </c>
    </row>
    <row r="1385" spans="1:6" x14ac:dyDescent="0.25">
      <c r="A1385" t="s">
        <v>93</v>
      </c>
      <c r="B1385">
        <v>2012</v>
      </c>
      <c r="C1385" t="s">
        <v>2</v>
      </c>
      <c r="D1385" t="s">
        <v>107</v>
      </c>
      <c r="E1385" t="s">
        <v>4896</v>
      </c>
      <c r="F1385">
        <v>3</v>
      </c>
    </row>
    <row r="1386" spans="1:6" x14ac:dyDescent="0.25">
      <c r="A1386" t="s">
        <v>93</v>
      </c>
      <c r="B1386">
        <v>2012</v>
      </c>
      <c r="C1386" t="s">
        <v>2</v>
      </c>
      <c r="D1386" t="s">
        <v>39</v>
      </c>
      <c r="E1386" t="s">
        <v>4897</v>
      </c>
      <c r="F1386">
        <v>7</v>
      </c>
    </row>
    <row r="1387" spans="1:6" x14ac:dyDescent="0.25">
      <c r="A1387" t="s">
        <v>93</v>
      </c>
      <c r="B1387">
        <v>2012</v>
      </c>
      <c r="C1387" t="s">
        <v>2</v>
      </c>
      <c r="D1387" t="s">
        <v>103</v>
      </c>
      <c r="E1387" t="s">
        <v>4898</v>
      </c>
      <c r="F1387">
        <v>22</v>
      </c>
    </row>
    <row r="1388" spans="1:6" x14ac:dyDescent="0.25">
      <c r="A1388" t="s">
        <v>93</v>
      </c>
      <c r="B1388">
        <v>2012</v>
      </c>
      <c r="C1388" t="s">
        <v>5</v>
      </c>
      <c r="D1388" t="s">
        <v>107</v>
      </c>
      <c r="E1388" t="s">
        <v>4899</v>
      </c>
      <c r="F1388">
        <v>3</v>
      </c>
    </row>
    <row r="1389" spans="1:6" x14ac:dyDescent="0.25">
      <c r="A1389" t="s">
        <v>93</v>
      </c>
      <c r="B1389">
        <v>2012</v>
      </c>
      <c r="C1389" t="s">
        <v>5</v>
      </c>
      <c r="D1389" t="s">
        <v>103</v>
      </c>
      <c r="E1389" t="s">
        <v>4900</v>
      </c>
      <c r="F1389">
        <v>1</v>
      </c>
    </row>
    <row r="1390" spans="1:6" x14ac:dyDescent="0.25">
      <c r="A1390" t="s">
        <v>93</v>
      </c>
      <c r="B1390">
        <v>2012</v>
      </c>
      <c r="C1390" t="s">
        <v>6</v>
      </c>
      <c r="D1390" t="s">
        <v>40</v>
      </c>
      <c r="E1390" t="s">
        <v>4901</v>
      </c>
      <c r="F1390">
        <v>1</v>
      </c>
    </row>
    <row r="1391" spans="1:6" x14ac:dyDescent="0.25">
      <c r="A1391" t="s">
        <v>93</v>
      </c>
      <c r="B1391">
        <v>2013</v>
      </c>
      <c r="C1391" t="s">
        <v>1</v>
      </c>
      <c r="D1391" t="s">
        <v>38</v>
      </c>
      <c r="E1391" t="s">
        <v>4902</v>
      </c>
      <c r="F1391">
        <v>5</v>
      </c>
    </row>
    <row r="1392" spans="1:6" x14ac:dyDescent="0.25">
      <c r="A1392" t="s">
        <v>93</v>
      </c>
      <c r="B1392">
        <v>2013</v>
      </c>
      <c r="C1392" t="s">
        <v>1</v>
      </c>
      <c r="D1392" t="s">
        <v>40</v>
      </c>
      <c r="E1392" t="s">
        <v>4903</v>
      </c>
      <c r="F1392">
        <v>7</v>
      </c>
    </row>
    <row r="1393" spans="1:6" x14ac:dyDescent="0.25">
      <c r="A1393" t="s">
        <v>93</v>
      </c>
      <c r="B1393">
        <v>2013</v>
      </c>
      <c r="C1393" t="s">
        <v>1</v>
      </c>
      <c r="D1393" t="s">
        <v>102</v>
      </c>
      <c r="E1393" t="s">
        <v>4904</v>
      </c>
      <c r="F1393">
        <v>9</v>
      </c>
    </row>
    <row r="1394" spans="1:6" x14ac:dyDescent="0.25">
      <c r="A1394" t="s">
        <v>93</v>
      </c>
      <c r="B1394">
        <v>2013</v>
      </c>
      <c r="C1394" t="s">
        <v>1</v>
      </c>
      <c r="D1394" t="s">
        <v>107</v>
      </c>
      <c r="E1394" t="s">
        <v>4905</v>
      </c>
      <c r="F1394">
        <v>11</v>
      </c>
    </row>
    <row r="1395" spans="1:6" x14ac:dyDescent="0.25">
      <c r="A1395" t="s">
        <v>93</v>
      </c>
      <c r="B1395">
        <v>2013</v>
      </c>
      <c r="C1395" t="s">
        <v>1</v>
      </c>
      <c r="D1395" t="s">
        <v>39</v>
      </c>
      <c r="E1395" t="s">
        <v>4906</v>
      </c>
      <c r="F1395">
        <v>12</v>
      </c>
    </row>
    <row r="1396" spans="1:6" x14ac:dyDescent="0.25">
      <c r="A1396" t="s">
        <v>93</v>
      </c>
      <c r="B1396">
        <v>2013</v>
      </c>
      <c r="C1396" t="s">
        <v>1</v>
      </c>
      <c r="D1396" t="s">
        <v>103</v>
      </c>
      <c r="E1396" t="s">
        <v>4907</v>
      </c>
      <c r="F1396">
        <v>91</v>
      </c>
    </row>
    <row r="1397" spans="1:6" x14ac:dyDescent="0.25">
      <c r="A1397" t="s">
        <v>93</v>
      </c>
      <c r="B1397">
        <v>2013</v>
      </c>
      <c r="C1397" t="s">
        <v>3</v>
      </c>
      <c r="D1397" t="s">
        <v>102</v>
      </c>
      <c r="E1397" t="s">
        <v>4908</v>
      </c>
      <c r="F1397">
        <v>1</v>
      </c>
    </row>
    <row r="1398" spans="1:6" x14ac:dyDescent="0.25">
      <c r="A1398" t="s">
        <v>93</v>
      </c>
      <c r="B1398">
        <v>2013</v>
      </c>
      <c r="C1398" t="s">
        <v>3</v>
      </c>
      <c r="D1398" t="s">
        <v>107</v>
      </c>
      <c r="E1398" t="s">
        <v>4909</v>
      </c>
      <c r="F1398">
        <v>2</v>
      </c>
    </row>
    <row r="1399" spans="1:6" x14ac:dyDescent="0.25">
      <c r="A1399" t="s">
        <v>93</v>
      </c>
      <c r="B1399">
        <v>2013</v>
      </c>
      <c r="C1399" t="s">
        <v>3</v>
      </c>
      <c r="D1399" t="s">
        <v>39</v>
      </c>
      <c r="E1399" t="s">
        <v>4910</v>
      </c>
      <c r="F1399">
        <v>1</v>
      </c>
    </row>
    <row r="1400" spans="1:6" x14ac:dyDescent="0.25">
      <c r="A1400" t="s">
        <v>93</v>
      </c>
      <c r="B1400">
        <v>2013</v>
      </c>
      <c r="C1400" t="s">
        <v>3</v>
      </c>
      <c r="D1400" t="s">
        <v>103</v>
      </c>
      <c r="E1400" t="s">
        <v>4911</v>
      </c>
      <c r="F1400">
        <v>4</v>
      </c>
    </row>
    <row r="1401" spans="1:6" x14ac:dyDescent="0.25">
      <c r="A1401" t="s">
        <v>93</v>
      </c>
      <c r="B1401">
        <v>2013</v>
      </c>
      <c r="C1401" t="s">
        <v>0</v>
      </c>
      <c r="D1401" t="s">
        <v>38</v>
      </c>
      <c r="E1401" t="s">
        <v>4912</v>
      </c>
      <c r="F1401">
        <v>7</v>
      </c>
    </row>
    <row r="1402" spans="1:6" x14ac:dyDescent="0.25">
      <c r="A1402" t="s">
        <v>93</v>
      </c>
      <c r="B1402">
        <v>2013</v>
      </c>
      <c r="C1402" t="s">
        <v>0</v>
      </c>
      <c r="D1402" t="s">
        <v>40</v>
      </c>
      <c r="E1402" t="s">
        <v>4913</v>
      </c>
      <c r="F1402">
        <v>1</v>
      </c>
    </row>
    <row r="1403" spans="1:6" x14ac:dyDescent="0.25">
      <c r="A1403" t="s">
        <v>93</v>
      </c>
      <c r="B1403">
        <v>2013</v>
      </c>
      <c r="C1403" t="s">
        <v>0</v>
      </c>
      <c r="D1403" t="s">
        <v>102</v>
      </c>
      <c r="E1403" t="s">
        <v>4914</v>
      </c>
      <c r="F1403">
        <v>11</v>
      </c>
    </row>
    <row r="1404" spans="1:6" x14ac:dyDescent="0.25">
      <c r="A1404" t="s">
        <v>93</v>
      </c>
      <c r="B1404">
        <v>2013</v>
      </c>
      <c r="C1404" t="s">
        <v>0</v>
      </c>
      <c r="D1404" t="s">
        <v>107</v>
      </c>
      <c r="E1404" t="s">
        <v>4915</v>
      </c>
      <c r="F1404">
        <v>8</v>
      </c>
    </row>
    <row r="1405" spans="1:6" x14ac:dyDescent="0.25">
      <c r="A1405" t="s">
        <v>93</v>
      </c>
      <c r="B1405">
        <v>2013</v>
      </c>
      <c r="C1405" t="s">
        <v>0</v>
      </c>
      <c r="D1405" t="s">
        <v>39</v>
      </c>
      <c r="E1405" t="s">
        <v>4916</v>
      </c>
      <c r="F1405">
        <v>17</v>
      </c>
    </row>
    <row r="1406" spans="1:6" x14ac:dyDescent="0.25">
      <c r="A1406" t="s">
        <v>93</v>
      </c>
      <c r="B1406">
        <v>2013</v>
      </c>
      <c r="C1406" t="s">
        <v>0</v>
      </c>
      <c r="D1406" t="s">
        <v>103</v>
      </c>
      <c r="E1406" t="s">
        <v>4917</v>
      </c>
      <c r="F1406">
        <v>32</v>
      </c>
    </row>
    <row r="1407" spans="1:6" x14ac:dyDescent="0.25">
      <c r="A1407" t="s">
        <v>93</v>
      </c>
      <c r="B1407">
        <v>2013</v>
      </c>
      <c r="C1407" t="s">
        <v>4</v>
      </c>
      <c r="D1407" t="s">
        <v>38</v>
      </c>
      <c r="E1407" t="s">
        <v>4918</v>
      </c>
      <c r="F1407">
        <v>78</v>
      </c>
    </row>
    <row r="1408" spans="1:6" x14ac:dyDescent="0.25">
      <c r="A1408" t="s">
        <v>93</v>
      </c>
      <c r="B1408">
        <v>2013</v>
      </c>
      <c r="C1408" t="s">
        <v>4</v>
      </c>
      <c r="D1408" t="s">
        <v>40</v>
      </c>
      <c r="E1408" t="s">
        <v>4919</v>
      </c>
      <c r="F1408">
        <v>56</v>
      </c>
    </row>
    <row r="1409" spans="1:6" x14ac:dyDescent="0.25">
      <c r="A1409" t="s">
        <v>93</v>
      </c>
      <c r="B1409">
        <v>2013</v>
      </c>
      <c r="C1409" t="s">
        <v>4</v>
      </c>
      <c r="D1409" t="s">
        <v>102</v>
      </c>
      <c r="E1409" t="s">
        <v>4920</v>
      </c>
      <c r="F1409">
        <v>189</v>
      </c>
    </row>
    <row r="1410" spans="1:6" x14ac:dyDescent="0.25">
      <c r="A1410" t="s">
        <v>93</v>
      </c>
      <c r="B1410">
        <v>2013</v>
      </c>
      <c r="C1410" t="s">
        <v>4</v>
      </c>
      <c r="D1410" t="s">
        <v>107</v>
      </c>
      <c r="E1410" t="s">
        <v>4921</v>
      </c>
      <c r="F1410">
        <v>201</v>
      </c>
    </row>
    <row r="1411" spans="1:6" x14ac:dyDescent="0.25">
      <c r="A1411" t="s">
        <v>93</v>
      </c>
      <c r="B1411">
        <v>2013</v>
      </c>
      <c r="C1411" t="s">
        <v>4</v>
      </c>
      <c r="D1411" t="s">
        <v>39</v>
      </c>
      <c r="E1411" t="s">
        <v>4922</v>
      </c>
      <c r="F1411">
        <v>130</v>
      </c>
    </row>
    <row r="1412" spans="1:6" x14ac:dyDescent="0.25">
      <c r="A1412" t="s">
        <v>93</v>
      </c>
      <c r="B1412">
        <v>2013</v>
      </c>
      <c r="C1412" t="s">
        <v>4</v>
      </c>
      <c r="D1412" t="s">
        <v>103</v>
      </c>
      <c r="E1412" t="s">
        <v>4923</v>
      </c>
      <c r="F1412">
        <v>1410</v>
      </c>
    </row>
    <row r="1413" spans="1:6" x14ac:dyDescent="0.25">
      <c r="A1413" t="s">
        <v>93</v>
      </c>
      <c r="B1413">
        <v>2013</v>
      </c>
      <c r="C1413" t="s">
        <v>2</v>
      </c>
      <c r="D1413" t="s">
        <v>38</v>
      </c>
      <c r="E1413" t="s">
        <v>4924</v>
      </c>
      <c r="F1413">
        <v>1</v>
      </c>
    </row>
    <row r="1414" spans="1:6" x14ac:dyDescent="0.25">
      <c r="A1414" t="s">
        <v>93</v>
      </c>
      <c r="B1414">
        <v>2013</v>
      </c>
      <c r="C1414" t="s">
        <v>2</v>
      </c>
      <c r="D1414" t="s">
        <v>102</v>
      </c>
      <c r="E1414" t="s">
        <v>4925</v>
      </c>
      <c r="F1414">
        <v>4</v>
      </c>
    </row>
    <row r="1415" spans="1:6" x14ac:dyDescent="0.25">
      <c r="A1415" t="s">
        <v>93</v>
      </c>
      <c r="B1415">
        <v>2013</v>
      </c>
      <c r="C1415" t="s">
        <v>2</v>
      </c>
      <c r="D1415" t="s">
        <v>107</v>
      </c>
      <c r="E1415" t="s">
        <v>4926</v>
      </c>
      <c r="F1415">
        <v>4</v>
      </c>
    </row>
    <row r="1416" spans="1:6" x14ac:dyDescent="0.25">
      <c r="A1416" t="s">
        <v>93</v>
      </c>
      <c r="B1416">
        <v>2013</v>
      </c>
      <c r="C1416" t="s">
        <v>2</v>
      </c>
      <c r="D1416" t="s">
        <v>39</v>
      </c>
      <c r="E1416" t="s">
        <v>4927</v>
      </c>
      <c r="F1416">
        <v>3</v>
      </c>
    </row>
    <row r="1417" spans="1:6" x14ac:dyDescent="0.25">
      <c r="A1417" t="s">
        <v>93</v>
      </c>
      <c r="B1417">
        <v>2013</v>
      </c>
      <c r="C1417" t="s">
        <v>2</v>
      </c>
      <c r="D1417" t="s">
        <v>103</v>
      </c>
      <c r="E1417" t="s">
        <v>4928</v>
      </c>
      <c r="F1417">
        <v>23</v>
      </c>
    </row>
    <row r="1418" spans="1:6" x14ac:dyDescent="0.25">
      <c r="A1418" t="s">
        <v>93</v>
      </c>
      <c r="B1418">
        <v>2013</v>
      </c>
      <c r="C1418" t="s">
        <v>5</v>
      </c>
      <c r="D1418" t="s">
        <v>38</v>
      </c>
      <c r="E1418" t="s">
        <v>4929</v>
      </c>
      <c r="F1418">
        <v>4</v>
      </c>
    </row>
    <row r="1419" spans="1:6" x14ac:dyDescent="0.25">
      <c r="A1419" t="s">
        <v>93</v>
      </c>
      <c r="B1419">
        <v>2013</v>
      </c>
      <c r="C1419" t="s">
        <v>5</v>
      </c>
      <c r="D1419" t="s">
        <v>40</v>
      </c>
      <c r="E1419" t="s">
        <v>4930</v>
      </c>
      <c r="F1419">
        <v>1</v>
      </c>
    </row>
    <row r="1420" spans="1:6" x14ac:dyDescent="0.25">
      <c r="A1420" t="s">
        <v>93</v>
      </c>
      <c r="B1420">
        <v>2013</v>
      </c>
      <c r="C1420" t="s">
        <v>5</v>
      </c>
      <c r="D1420" t="s">
        <v>102</v>
      </c>
      <c r="E1420" t="s">
        <v>4931</v>
      </c>
      <c r="F1420">
        <v>3</v>
      </c>
    </row>
    <row r="1421" spans="1:6" x14ac:dyDescent="0.25">
      <c r="A1421" t="s">
        <v>93</v>
      </c>
      <c r="B1421">
        <v>2013</v>
      </c>
      <c r="C1421" t="s">
        <v>5</v>
      </c>
      <c r="D1421" t="s">
        <v>107</v>
      </c>
      <c r="E1421" t="s">
        <v>4932</v>
      </c>
      <c r="F1421">
        <v>2</v>
      </c>
    </row>
    <row r="1422" spans="1:6" x14ac:dyDescent="0.25">
      <c r="A1422" t="s">
        <v>93</v>
      </c>
      <c r="B1422">
        <v>2013</v>
      </c>
      <c r="C1422" t="s">
        <v>5</v>
      </c>
      <c r="D1422" t="s">
        <v>39</v>
      </c>
      <c r="E1422" t="s">
        <v>4933</v>
      </c>
      <c r="F1422">
        <v>4</v>
      </c>
    </row>
    <row r="1423" spans="1:6" x14ac:dyDescent="0.25">
      <c r="A1423" t="s">
        <v>93</v>
      </c>
      <c r="B1423">
        <v>2013</v>
      </c>
      <c r="C1423" t="s">
        <v>5</v>
      </c>
      <c r="D1423" t="s">
        <v>103</v>
      </c>
      <c r="E1423" t="s">
        <v>4934</v>
      </c>
      <c r="F1423">
        <v>46</v>
      </c>
    </row>
    <row r="1424" spans="1:6" x14ac:dyDescent="0.25">
      <c r="A1424" t="s">
        <v>93</v>
      </c>
      <c r="B1424">
        <v>2013</v>
      </c>
      <c r="C1424" t="s">
        <v>6</v>
      </c>
      <c r="D1424" t="s">
        <v>38</v>
      </c>
      <c r="E1424" t="s">
        <v>4935</v>
      </c>
      <c r="F1424">
        <v>1</v>
      </c>
    </row>
    <row r="1425" spans="1:6" x14ac:dyDescent="0.25">
      <c r="A1425" t="s">
        <v>93</v>
      </c>
      <c r="B1425">
        <v>2014</v>
      </c>
      <c r="C1425" t="s">
        <v>1</v>
      </c>
      <c r="D1425" t="s">
        <v>38</v>
      </c>
      <c r="E1425" t="s">
        <v>4936</v>
      </c>
      <c r="F1425">
        <v>4</v>
      </c>
    </row>
    <row r="1426" spans="1:6" x14ac:dyDescent="0.25">
      <c r="A1426" t="s">
        <v>93</v>
      </c>
      <c r="B1426">
        <v>2014</v>
      </c>
      <c r="C1426" t="s">
        <v>1</v>
      </c>
      <c r="D1426" t="s">
        <v>40</v>
      </c>
      <c r="E1426" t="s">
        <v>4937</v>
      </c>
      <c r="F1426">
        <v>6</v>
      </c>
    </row>
    <row r="1427" spans="1:6" x14ac:dyDescent="0.25">
      <c r="A1427" t="s">
        <v>93</v>
      </c>
      <c r="B1427">
        <v>2014</v>
      </c>
      <c r="C1427" t="s">
        <v>1</v>
      </c>
      <c r="D1427" t="s">
        <v>102</v>
      </c>
      <c r="E1427" t="s">
        <v>4938</v>
      </c>
      <c r="F1427">
        <v>11</v>
      </c>
    </row>
    <row r="1428" spans="1:6" x14ac:dyDescent="0.25">
      <c r="A1428" t="s">
        <v>93</v>
      </c>
      <c r="B1428">
        <v>2014</v>
      </c>
      <c r="C1428" t="s">
        <v>1</v>
      </c>
      <c r="D1428" t="s">
        <v>107</v>
      </c>
      <c r="E1428" t="s">
        <v>4939</v>
      </c>
      <c r="F1428">
        <v>14</v>
      </c>
    </row>
    <row r="1429" spans="1:6" x14ac:dyDescent="0.25">
      <c r="A1429" t="s">
        <v>93</v>
      </c>
      <c r="B1429">
        <v>2014</v>
      </c>
      <c r="C1429" t="s">
        <v>1</v>
      </c>
      <c r="D1429" t="s">
        <v>39</v>
      </c>
      <c r="E1429" t="s">
        <v>4940</v>
      </c>
      <c r="F1429">
        <v>14</v>
      </c>
    </row>
    <row r="1430" spans="1:6" x14ac:dyDescent="0.25">
      <c r="A1430" t="s">
        <v>93</v>
      </c>
      <c r="B1430">
        <v>2014</v>
      </c>
      <c r="C1430" t="s">
        <v>1</v>
      </c>
      <c r="D1430" t="s">
        <v>103</v>
      </c>
      <c r="E1430" t="s">
        <v>4941</v>
      </c>
      <c r="F1430">
        <v>84</v>
      </c>
    </row>
    <row r="1431" spans="1:6" x14ac:dyDescent="0.25">
      <c r="A1431" t="s">
        <v>93</v>
      </c>
      <c r="B1431">
        <v>2014</v>
      </c>
      <c r="C1431" t="s">
        <v>3</v>
      </c>
      <c r="D1431" t="s">
        <v>102</v>
      </c>
      <c r="E1431" t="s">
        <v>4942</v>
      </c>
      <c r="F1431">
        <v>3</v>
      </c>
    </row>
    <row r="1432" spans="1:6" x14ac:dyDescent="0.25">
      <c r="A1432" t="s">
        <v>93</v>
      </c>
      <c r="B1432">
        <v>2014</v>
      </c>
      <c r="C1432" t="s">
        <v>3</v>
      </c>
      <c r="D1432" t="s">
        <v>107</v>
      </c>
      <c r="E1432" t="s">
        <v>4943</v>
      </c>
      <c r="F1432">
        <v>3</v>
      </c>
    </row>
    <row r="1433" spans="1:6" x14ac:dyDescent="0.25">
      <c r="A1433" t="s">
        <v>93</v>
      </c>
      <c r="B1433">
        <v>2014</v>
      </c>
      <c r="C1433" t="s">
        <v>3</v>
      </c>
      <c r="D1433" t="s">
        <v>39</v>
      </c>
      <c r="E1433" t="s">
        <v>4944</v>
      </c>
      <c r="F1433">
        <v>1</v>
      </c>
    </row>
    <row r="1434" spans="1:6" x14ac:dyDescent="0.25">
      <c r="A1434" t="s">
        <v>93</v>
      </c>
      <c r="B1434">
        <v>2014</v>
      </c>
      <c r="C1434" t="s">
        <v>3</v>
      </c>
      <c r="D1434" t="s">
        <v>103</v>
      </c>
      <c r="E1434" t="s">
        <v>4945</v>
      </c>
      <c r="F1434">
        <v>3</v>
      </c>
    </row>
    <row r="1435" spans="1:6" x14ac:dyDescent="0.25">
      <c r="A1435" t="s">
        <v>93</v>
      </c>
      <c r="B1435">
        <v>2014</v>
      </c>
      <c r="C1435" t="s">
        <v>0</v>
      </c>
      <c r="D1435" t="s">
        <v>38</v>
      </c>
      <c r="E1435" t="s">
        <v>4946</v>
      </c>
      <c r="F1435">
        <v>1</v>
      </c>
    </row>
    <row r="1436" spans="1:6" x14ac:dyDescent="0.25">
      <c r="A1436" t="s">
        <v>93</v>
      </c>
      <c r="B1436">
        <v>2014</v>
      </c>
      <c r="C1436" t="s">
        <v>0</v>
      </c>
      <c r="D1436" t="s">
        <v>102</v>
      </c>
      <c r="E1436" t="s">
        <v>4947</v>
      </c>
      <c r="F1436">
        <v>11</v>
      </c>
    </row>
    <row r="1437" spans="1:6" x14ac:dyDescent="0.25">
      <c r="A1437" t="s">
        <v>93</v>
      </c>
      <c r="B1437">
        <v>2014</v>
      </c>
      <c r="C1437" t="s">
        <v>0</v>
      </c>
      <c r="D1437" t="s">
        <v>107</v>
      </c>
      <c r="E1437" t="s">
        <v>4948</v>
      </c>
      <c r="F1437">
        <v>7</v>
      </c>
    </row>
    <row r="1438" spans="1:6" x14ac:dyDescent="0.25">
      <c r="A1438" t="s">
        <v>93</v>
      </c>
      <c r="B1438">
        <v>2014</v>
      </c>
      <c r="C1438" t="s">
        <v>0</v>
      </c>
      <c r="D1438" t="s">
        <v>39</v>
      </c>
      <c r="E1438" t="s">
        <v>4949</v>
      </c>
      <c r="F1438">
        <v>7</v>
      </c>
    </row>
    <row r="1439" spans="1:6" x14ac:dyDescent="0.25">
      <c r="A1439" t="s">
        <v>93</v>
      </c>
      <c r="B1439">
        <v>2014</v>
      </c>
      <c r="C1439" t="s">
        <v>0</v>
      </c>
      <c r="D1439" t="s">
        <v>103</v>
      </c>
      <c r="E1439" t="s">
        <v>4950</v>
      </c>
      <c r="F1439">
        <v>28</v>
      </c>
    </row>
    <row r="1440" spans="1:6" x14ac:dyDescent="0.25">
      <c r="A1440" t="s">
        <v>93</v>
      </c>
      <c r="B1440">
        <v>2014</v>
      </c>
      <c r="C1440" t="s">
        <v>4</v>
      </c>
      <c r="D1440" t="s">
        <v>38</v>
      </c>
      <c r="E1440" t="s">
        <v>4951</v>
      </c>
      <c r="F1440">
        <v>70</v>
      </c>
    </row>
    <row r="1441" spans="1:6" x14ac:dyDescent="0.25">
      <c r="A1441" t="s">
        <v>93</v>
      </c>
      <c r="B1441">
        <v>2014</v>
      </c>
      <c r="C1441" t="s">
        <v>4</v>
      </c>
      <c r="D1441" t="s">
        <v>40</v>
      </c>
      <c r="E1441" t="s">
        <v>4952</v>
      </c>
      <c r="F1441">
        <v>64</v>
      </c>
    </row>
    <row r="1442" spans="1:6" x14ac:dyDescent="0.25">
      <c r="A1442" t="s">
        <v>93</v>
      </c>
      <c r="B1442">
        <v>2014</v>
      </c>
      <c r="C1442" t="s">
        <v>4</v>
      </c>
      <c r="D1442" t="s">
        <v>102</v>
      </c>
      <c r="E1442" t="s">
        <v>4953</v>
      </c>
      <c r="F1442">
        <v>177</v>
      </c>
    </row>
    <row r="1443" spans="1:6" x14ac:dyDescent="0.25">
      <c r="A1443" t="s">
        <v>93</v>
      </c>
      <c r="B1443">
        <v>2014</v>
      </c>
      <c r="C1443" t="s">
        <v>4</v>
      </c>
      <c r="D1443" t="s">
        <v>107</v>
      </c>
      <c r="E1443" t="s">
        <v>4954</v>
      </c>
      <c r="F1443">
        <v>192</v>
      </c>
    </row>
    <row r="1444" spans="1:6" x14ac:dyDescent="0.25">
      <c r="A1444" t="s">
        <v>93</v>
      </c>
      <c r="B1444">
        <v>2014</v>
      </c>
      <c r="C1444" t="s">
        <v>4</v>
      </c>
      <c r="D1444" t="s">
        <v>39</v>
      </c>
      <c r="E1444" t="s">
        <v>4955</v>
      </c>
      <c r="F1444">
        <v>135</v>
      </c>
    </row>
    <row r="1445" spans="1:6" x14ac:dyDescent="0.25">
      <c r="A1445" t="s">
        <v>93</v>
      </c>
      <c r="B1445">
        <v>2014</v>
      </c>
      <c r="C1445" t="s">
        <v>4</v>
      </c>
      <c r="D1445" t="s">
        <v>103</v>
      </c>
      <c r="E1445" t="s">
        <v>4956</v>
      </c>
      <c r="F1445">
        <v>1430</v>
      </c>
    </row>
    <row r="1446" spans="1:6" x14ac:dyDescent="0.25">
      <c r="A1446" t="s">
        <v>93</v>
      </c>
      <c r="B1446">
        <v>2014</v>
      </c>
      <c r="C1446" t="s">
        <v>2</v>
      </c>
      <c r="D1446" t="s">
        <v>38</v>
      </c>
      <c r="E1446" t="s">
        <v>4957</v>
      </c>
      <c r="F1446">
        <v>1</v>
      </c>
    </row>
    <row r="1447" spans="1:6" x14ac:dyDescent="0.25">
      <c r="A1447" t="s">
        <v>93</v>
      </c>
      <c r="B1447">
        <v>2014</v>
      </c>
      <c r="C1447" t="s">
        <v>2</v>
      </c>
      <c r="D1447" t="s">
        <v>102</v>
      </c>
      <c r="E1447" t="s">
        <v>4958</v>
      </c>
      <c r="F1447">
        <v>2</v>
      </c>
    </row>
    <row r="1448" spans="1:6" x14ac:dyDescent="0.25">
      <c r="A1448" t="s">
        <v>93</v>
      </c>
      <c r="B1448">
        <v>2014</v>
      </c>
      <c r="C1448" t="s">
        <v>2</v>
      </c>
      <c r="D1448" t="s">
        <v>107</v>
      </c>
      <c r="E1448" t="s">
        <v>4959</v>
      </c>
      <c r="F1448">
        <v>4</v>
      </c>
    </row>
    <row r="1449" spans="1:6" x14ac:dyDescent="0.25">
      <c r="A1449" t="s">
        <v>93</v>
      </c>
      <c r="B1449">
        <v>2014</v>
      </c>
      <c r="C1449" t="s">
        <v>2</v>
      </c>
      <c r="D1449" t="s">
        <v>39</v>
      </c>
      <c r="E1449" t="s">
        <v>4960</v>
      </c>
      <c r="F1449">
        <v>5</v>
      </c>
    </row>
    <row r="1450" spans="1:6" x14ac:dyDescent="0.25">
      <c r="A1450" t="s">
        <v>93</v>
      </c>
      <c r="B1450">
        <v>2014</v>
      </c>
      <c r="C1450" t="s">
        <v>2</v>
      </c>
      <c r="D1450" t="s">
        <v>103</v>
      </c>
      <c r="E1450" t="s">
        <v>4961</v>
      </c>
      <c r="F1450">
        <v>24</v>
      </c>
    </row>
    <row r="1451" spans="1:6" x14ac:dyDescent="0.25">
      <c r="A1451" t="s">
        <v>93</v>
      </c>
      <c r="B1451">
        <v>2014</v>
      </c>
      <c r="C1451" t="s">
        <v>5</v>
      </c>
      <c r="D1451" t="s">
        <v>38</v>
      </c>
      <c r="E1451" t="s">
        <v>4962</v>
      </c>
      <c r="F1451">
        <v>2</v>
      </c>
    </row>
    <row r="1452" spans="1:6" x14ac:dyDescent="0.25">
      <c r="A1452" t="s">
        <v>93</v>
      </c>
      <c r="B1452">
        <v>2014</v>
      </c>
      <c r="C1452" t="s">
        <v>5</v>
      </c>
      <c r="D1452" t="s">
        <v>40</v>
      </c>
      <c r="E1452" t="s">
        <v>4963</v>
      </c>
      <c r="F1452">
        <v>1</v>
      </c>
    </row>
    <row r="1453" spans="1:6" x14ac:dyDescent="0.25">
      <c r="A1453" t="s">
        <v>93</v>
      </c>
      <c r="B1453">
        <v>2014</v>
      </c>
      <c r="C1453" t="s">
        <v>5</v>
      </c>
      <c r="D1453" t="s">
        <v>102</v>
      </c>
      <c r="E1453" t="s">
        <v>4964</v>
      </c>
      <c r="F1453">
        <v>4</v>
      </c>
    </row>
    <row r="1454" spans="1:6" x14ac:dyDescent="0.25">
      <c r="A1454" t="s">
        <v>93</v>
      </c>
      <c r="B1454">
        <v>2014</v>
      </c>
      <c r="C1454" t="s">
        <v>5</v>
      </c>
      <c r="D1454" t="s">
        <v>107</v>
      </c>
      <c r="E1454" t="s">
        <v>4965</v>
      </c>
      <c r="F1454">
        <v>4</v>
      </c>
    </row>
    <row r="1455" spans="1:6" x14ac:dyDescent="0.25">
      <c r="A1455" t="s">
        <v>93</v>
      </c>
      <c r="B1455">
        <v>2014</v>
      </c>
      <c r="C1455" t="s">
        <v>5</v>
      </c>
      <c r="D1455" t="s">
        <v>39</v>
      </c>
      <c r="E1455" t="s">
        <v>4966</v>
      </c>
      <c r="F1455">
        <v>2</v>
      </c>
    </row>
    <row r="1456" spans="1:6" x14ac:dyDescent="0.25">
      <c r="A1456" t="s">
        <v>93</v>
      </c>
      <c r="B1456">
        <v>2014</v>
      </c>
      <c r="C1456" t="s">
        <v>5</v>
      </c>
      <c r="D1456" t="s">
        <v>103</v>
      </c>
      <c r="E1456" t="s">
        <v>4967</v>
      </c>
      <c r="F1456">
        <v>45</v>
      </c>
    </row>
    <row r="1457" spans="1:6" x14ac:dyDescent="0.25">
      <c r="A1457" t="s">
        <v>93</v>
      </c>
      <c r="B1457">
        <v>2015</v>
      </c>
      <c r="C1457" t="s">
        <v>1</v>
      </c>
      <c r="D1457" t="s">
        <v>38</v>
      </c>
      <c r="E1457" t="s">
        <v>4968</v>
      </c>
      <c r="F1457">
        <v>4</v>
      </c>
    </row>
    <row r="1458" spans="1:6" x14ac:dyDescent="0.25">
      <c r="A1458" t="s">
        <v>93</v>
      </c>
      <c r="B1458">
        <v>2015</v>
      </c>
      <c r="C1458" t="s">
        <v>1</v>
      </c>
      <c r="D1458" t="s">
        <v>40</v>
      </c>
      <c r="E1458" t="s">
        <v>4969</v>
      </c>
      <c r="F1458">
        <v>5</v>
      </c>
    </row>
    <row r="1459" spans="1:6" x14ac:dyDescent="0.25">
      <c r="A1459" t="s">
        <v>93</v>
      </c>
      <c r="B1459">
        <v>2015</v>
      </c>
      <c r="C1459" t="s">
        <v>1</v>
      </c>
      <c r="D1459" t="s">
        <v>102</v>
      </c>
      <c r="E1459" t="s">
        <v>4970</v>
      </c>
      <c r="F1459">
        <v>8</v>
      </c>
    </row>
    <row r="1460" spans="1:6" x14ac:dyDescent="0.25">
      <c r="A1460" t="s">
        <v>93</v>
      </c>
      <c r="B1460">
        <v>2015</v>
      </c>
      <c r="C1460" t="s">
        <v>1</v>
      </c>
      <c r="D1460" t="s">
        <v>107</v>
      </c>
      <c r="E1460" t="s">
        <v>4971</v>
      </c>
      <c r="F1460">
        <v>18</v>
      </c>
    </row>
    <row r="1461" spans="1:6" x14ac:dyDescent="0.25">
      <c r="A1461" t="s">
        <v>93</v>
      </c>
      <c r="B1461">
        <v>2015</v>
      </c>
      <c r="C1461" t="s">
        <v>1</v>
      </c>
      <c r="D1461" t="s">
        <v>39</v>
      </c>
      <c r="E1461" t="s">
        <v>4972</v>
      </c>
      <c r="F1461">
        <v>11</v>
      </c>
    </row>
    <row r="1462" spans="1:6" x14ac:dyDescent="0.25">
      <c r="A1462" t="s">
        <v>93</v>
      </c>
      <c r="B1462">
        <v>2015</v>
      </c>
      <c r="C1462" t="s">
        <v>1</v>
      </c>
      <c r="D1462" t="s">
        <v>103</v>
      </c>
      <c r="E1462" t="s">
        <v>4973</v>
      </c>
      <c r="F1462">
        <v>87</v>
      </c>
    </row>
    <row r="1463" spans="1:6" x14ac:dyDescent="0.25">
      <c r="A1463" t="s">
        <v>93</v>
      </c>
      <c r="B1463">
        <v>2015</v>
      </c>
      <c r="C1463" t="s">
        <v>3</v>
      </c>
      <c r="D1463" t="s">
        <v>38</v>
      </c>
      <c r="E1463" t="s">
        <v>4974</v>
      </c>
      <c r="F1463">
        <v>2</v>
      </c>
    </row>
    <row r="1464" spans="1:6" x14ac:dyDescent="0.25">
      <c r="A1464" t="s">
        <v>93</v>
      </c>
      <c r="B1464">
        <v>2015</v>
      </c>
      <c r="C1464" t="s">
        <v>3</v>
      </c>
      <c r="D1464" t="s">
        <v>103</v>
      </c>
      <c r="E1464" t="s">
        <v>4975</v>
      </c>
      <c r="F1464">
        <v>5</v>
      </c>
    </row>
    <row r="1465" spans="1:6" x14ac:dyDescent="0.25">
      <c r="A1465" t="s">
        <v>93</v>
      </c>
      <c r="B1465">
        <v>2015</v>
      </c>
      <c r="C1465" t="s">
        <v>0</v>
      </c>
      <c r="D1465" t="s">
        <v>38</v>
      </c>
      <c r="E1465" t="s">
        <v>4976</v>
      </c>
      <c r="F1465">
        <v>2</v>
      </c>
    </row>
    <row r="1466" spans="1:6" x14ac:dyDescent="0.25">
      <c r="A1466" t="s">
        <v>93</v>
      </c>
      <c r="B1466">
        <v>2015</v>
      </c>
      <c r="C1466" t="s">
        <v>0</v>
      </c>
      <c r="D1466" t="s">
        <v>102</v>
      </c>
      <c r="E1466" t="s">
        <v>4977</v>
      </c>
      <c r="F1466">
        <v>6</v>
      </c>
    </row>
    <row r="1467" spans="1:6" x14ac:dyDescent="0.25">
      <c r="A1467" t="s">
        <v>93</v>
      </c>
      <c r="B1467">
        <v>2015</v>
      </c>
      <c r="C1467" t="s">
        <v>0</v>
      </c>
      <c r="D1467" t="s">
        <v>107</v>
      </c>
      <c r="E1467" t="s">
        <v>4978</v>
      </c>
      <c r="F1467">
        <v>11</v>
      </c>
    </row>
    <row r="1468" spans="1:6" x14ac:dyDescent="0.25">
      <c r="A1468" t="s">
        <v>93</v>
      </c>
      <c r="B1468">
        <v>2015</v>
      </c>
      <c r="C1468" t="s">
        <v>0</v>
      </c>
      <c r="D1468" t="s">
        <v>39</v>
      </c>
      <c r="E1468" t="s">
        <v>4979</v>
      </c>
      <c r="F1468">
        <v>7</v>
      </c>
    </row>
    <row r="1469" spans="1:6" x14ac:dyDescent="0.25">
      <c r="A1469" t="s">
        <v>93</v>
      </c>
      <c r="B1469">
        <v>2015</v>
      </c>
      <c r="C1469" t="s">
        <v>0</v>
      </c>
      <c r="D1469" t="s">
        <v>103</v>
      </c>
      <c r="E1469" t="s">
        <v>4980</v>
      </c>
      <c r="F1469">
        <v>38</v>
      </c>
    </row>
    <row r="1470" spans="1:6" x14ac:dyDescent="0.25">
      <c r="A1470" t="s">
        <v>93</v>
      </c>
      <c r="B1470">
        <v>2015</v>
      </c>
      <c r="C1470" t="s">
        <v>4</v>
      </c>
      <c r="D1470" t="s">
        <v>38</v>
      </c>
      <c r="E1470" t="s">
        <v>4981</v>
      </c>
      <c r="F1470">
        <v>71</v>
      </c>
    </row>
    <row r="1471" spans="1:6" x14ac:dyDescent="0.25">
      <c r="A1471" t="s">
        <v>93</v>
      </c>
      <c r="B1471">
        <v>2015</v>
      </c>
      <c r="C1471" t="s">
        <v>4</v>
      </c>
      <c r="D1471" t="s">
        <v>40</v>
      </c>
      <c r="E1471" t="s">
        <v>4982</v>
      </c>
      <c r="F1471">
        <v>57</v>
      </c>
    </row>
    <row r="1472" spans="1:6" x14ac:dyDescent="0.25">
      <c r="A1472" t="s">
        <v>93</v>
      </c>
      <c r="B1472">
        <v>2015</v>
      </c>
      <c r="C1472" t="s">
        <v>4</v>
      </c>
      <c r="D1472" t="s">
        <v>102</v>
      </c>
      <c r="E1472" t="s">
        <v>4983</v>
      </c>
      <c r="F1472">
        <v>191</v>
      </c>
    </row>
    <row r="1473" spans="1:6" x14ac:dyDescent="0.25">
      <c r="A1473" t="s">
        <v>93</v>
      </c>
      <c r="B1473">
        <v>2015</v>
      </c>
      <c r="C1473" t="s">
        <v>4</v>
      </c>
      <c r="D1473" t="s">
        <v>107</v>
      </c>
      <c r="E1473" t="s">
        <v>4984</v>
      </c>
      <c r="F1473">
        <v>158</v>
      </c>
    </row>
    <row r="1474" spans="1:6" x14ac:dyDescent="0.25">
      <c r="A1474" t="s">
        <v>93</v>
      </c>
      <c r="B1474">
        <v>2015</v>
      </c>
      <c r="C1474" t="s">
        <v>4</v>
      </c>
      <c r="D1474" t="s">
        <v>39</v>
      </c>
      <c r="E1474" t="s">
        <v>4985</v>
      </c>
      <c r="F1474">
        <v>122</v>
      </c>
    </row>
    <row r="1475" spans="1:6" x14ac:dyDescent="0.25">
      <c r="A1475" t="s">
        <v>93</v>
      </c>
      <c r="B1475">
        <v>2015</v>
      </c>
      <c r="C1475" t="s">
        <v>4</v>
      </c>
      <c r="D1475" t="s">
        <v>103</v>
      </c>
      <c r="E1475" t="s">
        <v>4986</v>
      </c>
      <c r="F1475">
        <v>1447</v>
      </c>
    </row>
    <row r="1476" spans="1:6" x14ac:dyDescent="0.25">
      <c r="A1476" t="s">
        <v>93</v>
      </c>
      <c r="B1476">
        <v>2015</v>
      </c>
      <c r="C1476" t="s">
        <v>2</v>
      </c>
      <c r="D1476" t="s">
        <v>40</v>
      </c>
      <c r="E1476" t="s">
        <v>4987</v>
      </c>
      <c r="F1476">
        <v>2</v>
      </c>
    </row>
    <row r="1477" spans="1:6" x14ac:dyDescent="0.25">
      <c r="A1477" t="s">
        <v>93</v>
      </c>
      <c r="B1477">
        <v>2015</v>
      </c>
      <c r="C1477" t="s">
        <v>2</v>
      </c>
      <c r="D1477" t="s">
        <v>102</v>
      </c>
      <c r="E1477" t="s">
        <v>4988</v>
      </c>
      <c r="F1477">
        <v>2</v>
      </c>
    </row>
    <row r="1478" spans="1:6" x14ac:dyDescent="0.25">
      <c r="A1478" t="s">
        <v>93</v>
      </c>
      <c r="B1478">
        <v>2015</v>
      </c>
      <c r="C1478" t="s">
        <v>2</v>
      </c>
      <c r="D1478" t="s">
        <v>107</v>
      </c>
      <c r="E1478" t="s">
        <v>4989</v>
      </c>
      <c r="F1478">
        <v>3</v>
      </c>
    </row>
    <row r="1479" spans="1:6" x14ac:dyDescent="0.25">
      <c r="A1479" t="s">
        <v>93</v>
      </c>
      <c r="B1479">
        <v>2015</v>
      </c>
      <c r="C1479" t="s">
        <v>2</v>
      </c>
      <c r="D1479" t="s">
        <v>39</v>
      </c>
      <c r="E1479" t="s">
        <v>4990</v>
      </c>
      <c r="F1479">
        <v>5</v>
      </c>
    </row>
    <row r="1480" spans="1:6" x14ac:dyDescent="0.25">
      <c r="A1480" t="s">
        <v>93</v>
      </c>
      <c r="B1480">
        <v>2015</v>
      </c>
      <c r="C1480" t="s">
        <v>2</v>
      </c>
      <c r="D1480" t="s">
        <v>103</v>
      </c>
      <c r="E1480" t="s">
        <v>4991</v>
      </c>
      <c r="F1480">
        <v>19</v>
      </c>
    </row>
    <row r="1481" spans="1:6" x14ac:dyDescent="0.25">
      <c r="A1481" t="s">
        <v>93</v>
      </c>
      <c r="B1481">
        <v>2015</v>
      </c>
      <c r="C1481" t="s">
        <v>5</v>
      </c>
      <c r="D1481" t="s">
        <v>102</v>
      </c>
      <c r="E1481" t="s">
        <v>4992</v>
      </c>
      <c r="F1481">
        <v>6</v>
      </c>
    </row>
    <row r="1482" spans="1:6" x14ac:dyDescent="0.25">
      <c r="A1482" t="s">
        <v>93</v>
      </c>
      <c r="B1482">
        <v>2015</v>
      </c>
      <c r="C1482" t="s">
        <v>5</v>
      </c>
      <c r="D1482" t="s">
        <v>107</v>
      </c>
      <c r="E1482" t="s">
        <v>4993</v>
      </c>
      <c r="F1482">
        <v>3</v>
      </c>
    </row>
    <row r="1483" spans="1:6" x14ac:dyDescent="0.25">
      <c r="A1483" t="s">
        <v>93</v>
      </c>
      <c r="B1483">
        <v>2015</v>
      </c>
      <c r="C1483" t="s">
        <v>5</v>
      </c>
      <c r="D1483" t="s">
        <v>39</v>
      </c>
      <c r="E1483" t="s">
        <v>4994</v>
      </c>
      <c r="F1483">
        <v>3</v>
      </c>
    </row>
    <row r="1484" spans="1:6" x14ac:dyDescent="0.25">
      <c r="A1484" t="s">
        <v>93</v>
      </c>
      <c r="B1484">
        <v>2015</v>
      </c>
      <c r="C1484" t="s">
        <v>5</v>
      </c>
      <c r="D1484" t="s">
        <v>103</v>
      </c>
      <c r="E1484" t="s">
        <v>4995</v>
      </c>
      <c r="F1484">
        <v>43</v>
      </c>
    </row>
    <row r="1485" spans="1:6" x14ac:dyDescent="0.25">
      <c r="A1485" t="s">
        <v>93</v>
      </c>
      <c r="B1485">
        <v>2015</v>
      </c>
      <c r="C1485" t="s">
        <v>6</v>
      </c>
      <c r="D1485" t="s">
        <v>107</v>
      </c>
      <c r="E1485" t="s">
        <v>4996</v>
      </c>
      <c r="F1485">
        <v>1</v>
      </c>
    </row>
    <row r="1486" spans="1:6" x14ac:dyDescent="0.25">
      <c r="A1486" t="s">
        <v>54</v>
      </c>
      <c r="B1486">
        <v>2010</v>
      </c>
      <c r="C1486" t="s">
        <v>1</v>
      </c>
      <c r="D1486" t="s">
        <v>38</v>
      </c>
      <c r="E1486" t="s">
        <v>4997</v>
      </c>
      <c r="F1486">
        <v>4</v>
      </c>
    </row>
    <row r="1487" spans="1:6" x14ac:dyDescent="0.25">
      <c r="A1487" t="s">
        <v>54</v>
      </c>
      <c r="B1487">
        <v>2010</v>
      </c>
      <c r="C1487" t="s">
        <v>1</v>
      </c>
      <c r="D1487" t="s">
        <v>40</v>
      </c>
      <c r="E1487" t="s">
        <v>4998</v>
      </c>
      <c r="F1487">
        <v>3</v>
      </c>
    </row>
    <row r="1488" spans="1:6" x14ac:dyDescent="0.25">
      <c r="A1488" t="s">
        <v>54</v>
      </c>
      <c r="B1488">
        <v>2010</v>
      </c>
      <c r="C1488" t="s">
        <v>1</v>
      </c>
      <c r="D1488" t="s">
        <v>102</v>
      </c>
      <c r="E1488" t="s">
        <v>4999</v>
      </c>
      <c r="F1488">
        <v>4</v>
      </c>
    </row>
    <row r="1489" spans="1:6" x14ac:dyDescent="0.25">
      <c r="A1489" t="s">
        <v>54</v>
      </c>
      <c r="B1489">
        <v>2010</v>
      </c>
      <c r="C1489" t="s">
        <v>1</v>
      </c>
      <c r="D1489" t="s">
        <v>107</v>
      </c>
      <c r="E1489" t="s">
        <v>5000</v>
      </c>
      <c r="F1489">
        <v>7</v>
      </c>
    </row>
    <row r="1490" spans="1:6" x14ac:dyDescent="0.25">
      <c r="A1490" t="s">
        <v>54</v>
      </c>
      <c r="B1490">
        <v>2010</v>
      </c>
      <c r="C1490" t="s">
        <v>1</v>
      </c>
      <c r="D1490" t="s">
        <v>39</v>
      </c>
      <c r="E1490" t="s">
        <v>5001</v>
      </c>
      <c r="F1490">
        <v>6</v>
      </c>
    </row>
    <row r="1491" spans="1:6" x14ac:dyDescent="0.25">
      <c r="A1491" t="s">
        <v>54</v>
      </c>
      <c r="B1491">
        <v>2010</v>
      </c>
      <c r="C1491" t="s">
        <v>1</v>
      </c>
      <c r="D1491" t="s">
        <v>103</v>
      </c>
      <c r="E1491" t="s">
        <v>5002</v>
      </c>
      <c r="F1491">
        <v>64</v>
      </c>
    </row>
    <row r="1492" spans="1:6" x14ac:dyDescent="0.25">
      <c r="A1492" t="s">
        <v>54</v>
      </c>
      <c r="B1492">
        <v>2010</v>
      </c>
      <c r="C1492" t="s">
        <v>3</v>
      </c>
      <c r="D1492" t="s">
        <v>102</v>
      </c>
      <c r="E1492" t="s">
        <v>5003</v>
      </c>
      <c r="F1492">
        <v>1</v>
      </c>
    </row>
    <row r="1493" spans="1:6" x14ac:dyDescent="0.25">
      <c r="A1493" t="s">
        <v>54</v>
      </c>
      <c r="B1493">
        <v>2010</v>
      </c>
      <c r="C1493" t="s">
        <v>3</v>
      </c>
      <c r="D1493" t="s">
        <v>107</v>
      </c>
      <c r="E1493" t="s">
        <v>5004</v>
      </c>
      <c r="F1493">
        <v>1</v>
      </c>
    </row>
    <row r="1494" spans="1:6" x14ac:dyDescent="0.25">
      <c r="A1494" t="s">
        <v>54</v>
      </c>
      <c r="B1494">
        <v>2010</v>
      </c>
      <c r="C1494" t="s">
        <v>3</v>
      </c>
      <c r="D1494" t="s">
        <v>39</v>
      </c>
      <c r="E1494" t="s">
        <v>5005</v>
      </c>
      <c r="F1494">
        <v>1</v>
      </c>
    </row>
    <row r="1495" spans="1:6" x14ac:dyDescent="0.25">
      <c r="A1495" t="s">
        <v>54</v>
      </c>
      <c r="B1495">
        <v>2010</v>
      </c>
      <c r="C1495" t="s">
        <v>3</v>
      </c>
      <c r="D1495" t="s">
        <v>103</v>
      </c>
      <c r="E1495" t="s">
        <v>5006</v>
      </c>
      <c r="F1495">
        <v>7</v>
      </c>
    </row>
    <row r="1496" spans="1:6" x14ac:dyDescent="0.25">
      <c r="A1496" t="s">
        <v>54</v>
      </c>
      <c r="B1496">
        <v>2010</v>
      </c>
      <c r="C1496" t="s">
        <v>0</v>
      </c>
      <c r="D1496" t="s">
        <v>38</v>
      </c>
      <c r="E1496" t="s">
        <v>5007</v>
      </c>
      <c r="F1496">
        <v>1</v>
      </c>
    </row>
    <row r="1497" spans="1:6" x14ac:dyDescent="0.25">
      <c r="A1497" t="s">
        <v>54</v>
      </c>
      <c r="B1497">
        <v>2010</v>
      </c>
      <c r="C1497" t="s">
        <v>0</v>
      </c>
      <c r="D1497" t="s">
        <v>102</v>
      </c>
      <c r="E1497" t="s">
        <v>5008</v>
      </c>
      <c r="F1497">
        <v>2</v>
      </c>
    </row>
    <row r="1498" spans="1:6" x14ac:dyDescent="0.25">
      <c r="A1498" t="s">
        <v>54</v>
      </c>
      <c r="B1498">
        <v>2010</v>
      </c>
      <c r="C1498" t="s">
        <v>0</v>
      </c>
      <c r="D1498" t="s">
        <v>107</v>
      </c>
      <c r="E1498" t="s">
        <v>5009</v>
      </c>
      <c r="F1498">
        <v>1</v>
      </c>
    </row>
    <row r="1499" spans="1:6" x14ac:dyDescent="0.25">
      <c r="A1499" t="s">
        <v>54</v>
      </c>
      <c r="B1499">
        <v>2010</v>
      </c>
      <c r="C1499" t="s">
        <v>0</v>
      </c>
      <c r="D1499" t="s">
        <v>39</v>
      </c>
      <c r="E1499" t="s">
        <v>5010</v>
      </c>
      <c r="F1499">
        <v>8</v>
      </c>
    </row>
    <row r="1500" spans="1:6" x14ac:dyDescent="0.25">
      <c r="A1500" t="s">
        <v>54</v>
      </c>
      <c r="B1500">
        <v>2010</v>
      </c>
      <c r="C1500" t="s">
        <v>0</v>
      </c>
      <c r="D1500" t="s">
        <v>103</v>
      </c>
      <c r="E1500" t="s">
        <v>5011</v>
      </c>
      <c r="F1500">
        <v>32</v>
      </c>
    </row>
    <row r="1501" spans="1:6" x14ac:dyDescent="0.25">
      <c r="A1501" t="s">
        <v>54</v>
      </c>
      <c r="B1501">
        <v>2010</v>
      </c>
      <c r="C1501" t="s">
        <v>4</v>
      </c>
      <c r="D1501" t="s">
        <v>38</v>
      </c>
      <c r="E1501" t="s">
        <v>5012</v>
      </c>
      <c r="F1501">
        <v>46</v>
      </c>
    </row>
    <row r="1502" spans="1:6" x14ac:dyDescent="0.25">
      <c r="A1502" t="s">
        <v>54</v>
      </c>
      <c r="B1502">
        <v>2010</v>
      </c>
      <c r="C1502" t="s">
        <v>4</v>
      </c>
      <c r="D1502" t="s">
        <v>40</v>
      </c>
      <c r="E1502" t="s">
        <v>5013</v>
      </c>
      <c r="F1502">
        <v>37</v>
      </c>
    </row>
    <row r="1503" spans="1:6" x14ac:dyDescent="0.25">
      <c r="A1503" t="s">
        <v>54</v>
      </c>
      <c r="B1503">
        <v>2010</v>
      </c>
      <c r="C1503" t="s">
        <v>4</v>
      </c>
      <c r="D1503" t="s">
        <v>102</v>
      </c>
      <c r="E1503" t="s">
        <v>5014</v>
      </c>
      <c r="F1503">
        <v>121</v>
      </c>
    </row>
    <row r="1504" spans="1:6" x14ac:dyDescent="0.25">
      <c r="A1504" t="s">
        <v>54</v>
      </c>
      <c r="B1504">
        <v>2010</v>
      </c>
      <c r="C1504" t="s">
        <v>4</v>
      </c>
      <c r="D1504" t="s">
        <v>107</v>
      </c>
      <c r="E1504" t="s">
        <v>5015</v>
      </c>
      <c r="F1504">
        <v>146</v>
      </c>
    </row>
    <row r="1505" spans="1:6" x14ac:dyDescent="0.25">
      <c r="A1505" t="s">
        <v>54</v>
      </c>
      <c r="B1505">
        <v>2010</v>
      </c>
      <c r="C1505" t="s">
        <v>4</v>
      </c>
      <c r="D1505" t="s">
        <v>39</v>
      </c>
      <c r="E1505" t="s">
        <v>5016</v>
      </c>
      <c r="F1505">
        <v>146</v>
      </c>
    </row>
    <row r="1506" spans="1:6" x14ac:dyDescent="0.25">
      <c r="A1506" t="s">
        <v>54</v>
      </c>
      <c r="B1506">
        <v>2010</v>
      </c>
      <c r="C1506" t="s">
        <v>4</v>
      </c>
      <c r="D1506" t="s">
        <v>103</v>
      </c>
      <c r="E1506" t="s">
        <v>5017</v>
      </c>
      <c r="F1506">
        <v>1366</v>
      </c>
    </row>
    <row r="1507" spans="1:6" x14ac:dyDescent="0.25">
      <c r="A1507" t="s">
        <v>54</v>
      </c>
      <c r="B1507">
        <v>2010</v>
      </c>
      <c r="C1507" t="s">
        <v>2</v>
      </c>
      <c r="D1507" t="s">
        <v>38</v>
      </c>
      <c r="E1507" t="s">
        <v>5018</v>
      </c>
      <c r="F1507">
        <v>1</v>
      </c>
    </row>
    <row r="1508" spans="1:6" x14ac:dyDescent="0.25">
      <c r="A1508" t="s">
        <v>54</v>
      </c>
      <c r="B1508">
        <v>2010</v>
      </c>
      <c r="C1508" t="s">
        <v>2</v>
      </c>
      <c r="D1508" t="s">
        <v>40</v>
      </c>
      <c r="E1508" t="s">
        <v>5019</v>
      </c>
      <c r="F1508">
        <v>1</v>
      </c>
    </row>
    <row r="1509" spans="1:6" x14ac:dyDescent="0.25">
      <c r="A1509" t="s">
        <v>54</v>
      </c>
      <c r="B1509">
        <v>2010</v>
      </c>
      <c r="C1509" t="s">
        <v>2</v>
      </c>
      <c r="D1509" t="s">
        <v>102</v>
      </c>
      <c r="E1509" t="s">
        <v>5020</v>
      </c>
      <c r="F1509">
        <v>1</v>
      </c>
    </row>
    <row r="1510" spans="1:6" x14ac:dyDescent="0.25">
      <c r="A1510" t="s">
        <v>54</v>
      </c>
      <c r="B1510">
        <v>2010</v>
      </c>
      <c r="C1510" t="s">
        <v>2</v>
      </c>
      <c r="D1510" t="s">
        <v>107</v>
      </c>
      <c r="E1510" t="s">
        <v>5021</v>
      </c>
      <c r="F1510">
        <v>3</v>
      </c>
    </row>
    <row r="1511" spans="1:6" x14ac:dyDescent="0.25">
      <c r="A1511" t="s">
        <v>54</v>
      </c>
      <c r="B1511">
        <v>2010</v>
      </c>
      <c r="C1511" t="s">
        <v>2</v>
      </c>
      <c r="D1511" t="s">
        <v>103</v>
      </c>
      <c r="E1511" t="s">
        <v>5022</v>
      </c>
      <c r="F1511">
        <v>5</v>
      </c>
    </row>
    <row r="1512" spans="1:6" x14ac:dyDescent="0.25">
      <c r="A1512" t="s">
        <v>54</v>
      </c>
      <c r="B1512">
        <v>2011</v>
      </c>
      <c r="C1512" t="s">
        <v>1</v>
      </c>
      <c r="D1512" t="s">
        <v>40</v>
      </c>
      <c r="E1512" t="s">
        <v>5023</v>
      </c>
      <c r="F1512">
        <v>2</v>
      </c>
    </row>
    <row r="1513" spans="1:6" x14ac:dyDescent="0.25">
      <c r="A1513" t="s">
        <v>54</v>
      </c>
      <c r="B1513">
        <v>2011</v>
      </c>
      <c r="C1513" t="s">
        <v>1</v>
      </c>
      <c r="D1513" t="s">
        <v>102</v>
      </c>
      <c r="E1513" t="s">
        <v>5024</v>
      </c>
      <c r="F1513">
        <v>8</v>
      </c>
    </row>
    <row r="1514" spans="1:6" x14ac:dyDescent="0.25">
      <c r="A1514" t="s">
        <v>54</v>
      </c>
      <c r="B1514">
        <v>2011</v>
      </c>
      <c r="C1514" t="s">
        <v>1</v>
      </c>
      <c r="D1514" t="s">
        <v>107</v>
      </c>
      <c r="E1514" t="s">
        <v>5025</v>
      </c>
      <c r="F1514">
        <v>5</v>
      </c>
    </row>
    <row r="1515" spans="1:6" x14ac:dyDescent="0.25">
      <c r="A1515" t="s">
        <v>54</v>
      </c>
      <c r="B1515">
        <v>2011</v>
      </c>
      <c r="C1515" t="s">
        <v>1</v>
      </c>
      <c r="D1515" t="s">
        <v>39</v>
      </c>
      <c r="E1515" t="s">
        <v>5026</v>
      </c>
      <c r="F1515">
        <v>7</v>
      </c>
    </row>
    <row r="1516" spans="1:6" x14ac:dyDescent="0.25">
      <c r="A1516" t="s">
        <v>54</v>
      </c>
      <c r="B1516">
        <v>2011</v>
      </c>
      <c r="C1516" t="s">
        <v>1</v>
      </c>
      <c r="D1516" t="s">
        <v>103</v>
      </c>
      <c r="E1516" t="s">
        <v>5027</v>
      </c>
      <c r="F1516">
        <v>68</v>
      </c>
    </row>
    <row r="1517" spans="1:6" x14ac:dyDescent="0.25">
      <c r="A1517" t="s">
        <v>54</v>
      </c>
      <c r="B1517">
        <v>2011</v>
      </c>
      <c r="C1517" t="s">
        <v>3</v>
      </c>
      <c r="D1517" t="s">
        <v>102</v>
      </c>
      <c r="E1517" t="s">
        <v>5028</v>
      </c>
      <c r="F1517">
        <v>2</v>
      </c>
    </row>
    <row r="1518" spans="1:6" x14ac:dyDescent="0.25">
      <c r="A1518" t="s">
        <v>54</v>
      </c>
      <c r="B1518">
        <v>2011</v>
      </c>
      <c r="C1518" t="s">
        <v>3</v>
      </c>
      <c r="D1518" t="s">
        <v>107</v>
      </c>
      <c r="E1518" t="s">
        <v>5029</v>
      </c>
      <c r="F1518">
        <v>2</v>
      </c>
    </row>
    <row r="1519" spans="1:6" x14ac:dyDescent="0.25">
      <c r="A1519" t="s">
        <v>54</v>
      </c>
      <c r="B1519">
        <v>2011</v>
      </c>
      <c r="C1519" t="s">
        <v>3</v>
      </c>
      <c r="D1519" t="s">
        <v>39</v>
      </c>
      <c r="E1519" t="s">
        <v>5030</v>
      </c>
      <c r="F1519">
        <v>3</v>
      </c>
    </row>
    <row r="1520" spans="1:6" x14ac:dyDescent="0.25">
      <c r="A1520" t="s">
        <v>54</v>
      </c>
      <c r="B1520">
        <v>2011</v>
      </c>
      <c r="C1520" t="s">
        <v>3</v>
      </c>
      <c r="D1520" t="s">
        <v>103</v>
      </c>
      <c r="E1520" t="s">
        <v>5031</v>
      </c>
      <c r="F1520">
        <v>6</v>
      </c>
    </row>
    <row r="1521" spans="1:6" x14ac:dyDescent="0.25">
      <c r="A1521" t="s">
        <v>54</v>
      </c>
      <c r="B1521">
        <v>2011</v>
      </c>
      <c r="C1521" t="s">
        <v>0</v>
      </c>
      <c r="D1521" t="s">
        <v>38</v>
      </c>
      <c r="E1521" t="s">
        <v>5032</v>
      </c>
      <c r="F1521">
        <v>1</v>
      </c>
    </row>
    <row r="1522" spans="1:6" x14ac:dyDescent="0.25">
      <c r="A1522" t="s">
        <v>54</v>
      </c>
      <c r="B1522">
        <v>2011</v>
      </c>
      <c r="C1522" t="s">
        <v>0</v>
      </c>
      <c r="D1522" t="s">
        <v>102</v>
      </c>
      <c r="E1522" t="s">
        <v>5033</v>
      </c>
      <c r="F1522">
        <v>4</v>
      </c>
    </row>
    <row r="1523" spans="1:6" x14ac:dyDescent="0.25">
      <c r="A1523" t="s">
        <v>54</v>
      </c>
      <c r="B1523">
        <v>2011</v>
      </c>
      <c r="C1523" t="s">
        <v>0</v>
      </c>
      <c r="D1523" t="s">
        <v>107</v>
      </c>
      <c r="E1523" t="s">
        <v>5034</v>
      </c>
      <c r="F1523">
        <v>1</v>
      </c>
    </row>
    <row r="1524" spans="1:6" x14ac:dyDescent="0.25">
      <c r="A1524" t="s">
        <v>54</v>
      </c>
      <c r="B1524">
        <v>2011</v>
      </c>
      <c r="C1524" t="s">
        <v>0</v>
      </c>
      <c r="D1524" t="s">
        <v>39</v>
      </c>
      <c r="E1524" t="s">
        <v>5035</v>
      </c>
      <c r="F1524">
        <v>4</v>
      </c>
    </row>
    <row r="1525" spans="1:6" x14ac:dyDescent="0.25">
      <c r="A1525" t="s">
        <v>54</v>
      </c>
      <c r="B1525">
        <v>2011</v>
      </c>
      <c r="C1525" t="s">
        <v>0</v>
      </c>
      <c r="D1525" t="s">
        <v>103</v>
      </c>
      <c r="E1525" t="s">
        <v>5036</v>
      </c>
      <c r="F1525">
        <v>26</v>
      </c>
    </row>
    <row r="1526" spans="1:6" x14ac:dyDescent="0.25">
      <c r="A1526" t="s">
        <v>54</v>
      </c>
      <c r="B1526">
        <v>2011</v>
      </c>
      <c r="C1526" t="s">
        <v>4</v>
      </c>
      <c r="D1526" t="s">
        <v>38</v>
      </c>
      <c r="E1526" t="s">
        <v>5037</v>
      </c>
      <c r="F1526">
        <v>31</v>
      </c>
    </row>
    <row r="1527" spans="1:6" x14ac:dyDescent="0.25">
      <c r="A1527" t="s">
        <v>54</v>
      </c>
      <c r="B1527">
        <v>2011</v>
      </c>
      <c r="C1527" t="s">
        <v>4</v>
      </c>
      <c r="D1527" t="s">
        <v>40</v>
      </c>
      <c r="E1527" t="s">
        <v>5038</v>
      </c>
      <c r="F1527">
        <v>35</v>
      </c>
    </row>
    <row r="1528" spans="1:6" x14ac:dyDescent="0.25">
      <c r="A1528" t="s">
        <v>54</v>
      </c>
      <c r="B1528">
        <v>2011</v>
      </c>
      <c r="C1528" t="s">
        <v>4</v>
      </c>
      <c r="D1528" t="s">
        <v>102</v>
      </c>
      <c r="E1528" t="s">
        <v>5039</v>
      </c>
      <c r="F1528">
        <v>173</v>
      </c>
    </row>
    <row r="1529" spans="1:6" x14ac:dyDescent="0.25">
      <c r="A1529" t="s">
        <v>54</v>
      </c>
      <c r="B1529">
        <v>2011</v>
      </c>
      <c r="C1529" t="s">
        <v>4</v>
      </c>
      <c r="D1529" t="s">
        <v>107</v>
      </c>
      <c r="E1529" t="s">
        <v>5040</v>
      </c>
      <c r="F1529">
        <v>100</v>
      </c>
    </row>
    <row r="1530" spans="1:6" x14ac:dyDescent="0.25">
      <c r="A1530" t="s">
        <v>54</v>
      </c>
      <c r="B1530">
        <v>2011</v>
      </c>
      <c r="C1530" t="s">
        <v>4</v>
      </c>
      <c r="D1530" t="s">
        <v>39</v>
      </c>
      <c r="E1530" t="s">
        <v>5041</v>
      </c>
      <c r="F1530">
        <v>152</v>
      </c>
    </row>
    <row r="1531" spans="1:6" x14ac:dyDescent="0.25">
      <c r="A1531" t="s">
        <v>54</v>
      </c>
      <c r="B1531">
        <v>2011</v>
      </c>
      <c r="C1531" t="s">
        <v>4</v>
      </c>
      <c r="D1531" t="s">
        <v>103</v>
      </c>
      <c r="E1531" t="s">
        <v>5042</v>
      </c>
      <c r="F1531">
        <v>1339</v>
      </c>
    </row>
    <row r="1532" spans="1:6" x14ac:dyDescent="0.25">
      <c r="A1532" t="s">
        <v>54</v>
      </c>
      <c r="B1532">
        <v>2011</v>
      </c>
      <c r="C1532" t="s">
        <v>2</v>
      </c>
      <c r="D1532" t="s">
        <v>102</v>
      </c>
      <c r="E1532" t="s">
        <v>5043</v>
      </c>
      <c r="F1532">
        <v>1</v>
      </c>
    </row>
    <row r="1533" spans="1:6" x14ac:dyDescent="0.25">
      <c r="A1533" t="s">
        <v>54</v>
      </c>
      <c r="B1533">
        <v>2011</v>
      </c>
      <c r="C1533" t="s">
        <v>2</v>
      </c>
      <c r="D1533" t="s">
        <v>107</v>
      </c>
      <c r="E1533" t="s">
        <v>5044</v>
      </c>
      <c r="F1533">
        <v>1</v>
      </c>
    </row>
    <row r="1534" spans="1:6" x14ac:dyDescent="0.25">
      <c r="A1534" t="s">
        <v>54</v>
      </c>
      <c r="B1534">
        <v>2011</v>
      </c>
      <c r="C1534" t="s">
        <v>2</v>
      </c>
      <c r="D1534" t="s">
        <v>103</v>
      </c>
      <c r="E1534" t="s">
        <v>5045</v>
      </c>
      <c r="F1534">
        <v>12</v>
      </c>
    </row>
    <row r="1535" spans="1:6" x14ac:dyDescent="0.25">
      <c r="A1535" t="s">
        <v>54</v>
      </c>
      <c r="B1535">
        <v>2012</v>
      </c>
      <c r="C1535" t="s">
        <v>1</v>
      </c>
      <c r="D1535" t="s">
        <v>38</v>
      </c>
      <c r="E1535" t="s">
        <v>5046</v>
      </c>
      <c r="F1535">
        <v>2</v>
      </c>
    </row>
    <row r="1536" spans="1:6" x14ac:dyDescent="0.25">
      <c r="A1536" t="s">
        <v>54</v>
      </c>
      <c r="B1536">
        <v>2012</v>
      </c>
      <c r="C1536" t="s">
        <v>1</v>
      </c>
      <c r="D1536" t="s">
        <v>40</v>
      </c>
      <c r="E1536" t="s">
        <v>5047</v>
      </c>
      <c r="F1536">
        <v>6</v>
      </c>
    </row>
    <row r="1537" spans="1:6" x14ac:dyDescent="0.25">
      <c r="A1537" t="s">
        <v>54</v>
      </c>
      <c r="B1537">
        <v>2012</v>
      </c>
      <c r="C1537" t="s">
        <v>1</v>
      </c>
      <c r="D1537" t="s">
        <v>102</v>
      </c>
      <c r="E1537" t="s">
        <v>5048</v>
      </c>
      <c r="F1537">
        <v>4</v>
      </c>
    </row>
    <row r="1538" spans="1:6" x14ac:dyDescent="0.25">
      <c r="A1538" t="s">
        <v>54</v>
      </c>
      <c r="B1538">
        <v>2012</v>
      </c>
      <c r="C1538" t="s">
        <v>1</v>
      </c>
      <c r="D1538" t="s">
        <v>107</v>
      </c>
      <c r="E1538" t="s">
        <v>5049</v>
      </c>
      <c r="F1538">
        <v>8</v>
      </c>
    </row>
    <row r="1539" spans="1:6" x14ac:dyDescent="0.25">
      <c r="A1539" t="s">
        <v>54</v>
      </c>
      <c r="B1539">
        <v>2012</v>
      </c>
      <c r="C1539" t="s">
        <v>1</v>
      </c>
      <c r="D1539" t="s">
        <v>39</v>
      </c>
      <c r="E1539" t="s">
        <v>5050</v>
      </c>
      <c r="F1539">
        <v>6</v>
      </c>
    </row>
    <row r="1540" spans="1:6" x14ac:dyDescent="0.25">
      <c r="A1540" t="s">
        <v>54</v>
      </c>
      <c r="B1540">
        <v>2012</v>
      </c>
      <c r="C1540" t="s">
        <v>1</v>
      </c>
      <c r="D1540" t="s">
        <v>103</v>
      </c>
      <c r="E1540" t="s">
        <v>5051</v>
      </c>
      <c r="F1540">
        <v>86</v>
      </c>
    </row>
    <row r="1541" spans="1:6" x14ac:dyDescent="0.25">
      <c r="A1541" t="s">
        <v>54</v>
      </c>
      <c r="B1541">
        <v>2012</v>
      </c>
      <c r="C1541" t="s">
        <v>3</v>
      </c>
      <c r="D1541" t="s">
        <v>102</v>
      </c>
      <c r="E1541" t="s">
        <v>5052</v>
      </c>
      <c r="F1541">
        <v>1</v>
      </c>
    </row>
    <row r="1542" spans="1:6" x14ac:dyDescent="0.25">
      <c r="A1542" t="s">
        <v>54</v>
      </c>
      <c r="B1542">
        <v>2012</v>
      </c>
      <c r="C1542" t="s">
        <v>3</v>
      </c>
      <c r="D1542" t="s">
        <v>107</v>
      </c>
      <c r="E1542" t="s">
        <v>5053</v>
      </c>
      <c r="F1542">
        <v>1</v>
      </c>
    </row>
    <row r="1543" spans="1:6" x14ac:dyDescent="0.25">
      <c r="A1543" t="s">
        <v>54</v>
      </c>
      <c r="B1543">
        <v>2012</v>
      </c>
      <c r="C1543" t="s">
        <v>3</v>
      </c>
      <c r="D1543" t="s">
        <v>39</v>
      </c>
      <c r="E1543" t="s">
        <v>5054</v>
      </c>
      <c r="F1543">
        <v>1</v>
      </c>
    </row>
    <row r="1544" spans="1:6" x14ac:dyDescent="0.25">
      <c r="A1544" t="s">
        <v>54</v>
      </c>
      <c r="B1544">
        <v>2012</v>
      </c>
      <c r="C1544" t="s">
        <v>3</v>
      </c>
      <c r="D1544" t="s">
        <v>103</v>
      </c>
      <c r="E1544" t="s">
        <v>5055</v>
      </c>
      <c r="F1544">
        <v>5</v>
      </c>
    </row>
    <row r="1545" spans="1:6" x14ac:dyDescent="0.25">
      <c r="A1545" t="s">
        <v>54</v>
      </c>
      <c r="B1545">
        <v>2012</v>
      </c>
      <c r="C1545" t="s">
        <v>0</v>
      </c>
      <c r="D1545" t="s">
        <v>40</v>
      </c>
      <c r="E1545" t="s">
        <v>5056</v>
      </c>
      <c r="F1545">
        <v>1</v>
      </c>
    </row>
    <row r="1546" spans="1:6" x14ac:dyDescent="0.25">
      <c r="A1546" t="s">
        <v>54</v>
      </c>
      <c r="B1546">
        <v>2012</v>
      </c>
      <c r="C1546" t="s">
        <v>0</v>
      </c>
      <c r="D1546" t="s">
        <v>102</v>
      </c>
      <c r="E1546" t="s">
        <v>5057</v>
      </c>
      <c r="F1546">
        <v>6</v>
      </c>
    </row>
    <row r="1547" spans="1:6" x14ac:dyDescent="0.25">
      <c r="A1547" t="s">
        <v>54</v>
      </c>
      <c r="B1547">
        <v>2012</v>
      </c>
      <c r="C1547" t="s">
        <v>0</v>
      </c>
      <c r="D1547" t="s">
        <v>107</v>
      </c>
      <c r="E1547" t="s">
        <v>5058</v>
      </c>
      <c r="F1547">
        <v>5</v>
      </c>
    </row>
    <row r="1548" spans="1:6" x14ac:dyDescent="0.25">
      <c r="A1548" t="s">
        <v>54</v>
      </c>
      <c r="B1548">
        <v>2012</v>
      </c>
      <c r="C1548" t="s">
        <v>0</v>
      </c>
      <c r="D1548" t="s">
        <v>39</v>
      </c>
      <c r="E1548" t="s">
        <v>5059</v>
      </c>
      <c r="F1548">
        <v>6</v>
      </c>
    </row>
    <row r="1549" spans="1:6" x14ac:dyDescent="0.25">
      <c r="A1549" t="s">
        <v>54</v>
      </c>
      <c r="B1549">
        <v>2012</v>
      </c>
      <c r="C1549" t="s">
        <v>0</v>
      </c>
      <c r="D1549" t="s">
        <v>103</v>
      </c>
      <c r="E1549" t="s">
        <v>5060</v>
      </c>
      <c r="F1549">
        <v>25</v>
      </c>
    </row>
    <row r="1550" spans="1:6" x14ac:dyDescent="0.25">
      <c r="A1550" t="s">
        <v>54</v>
      </c>
      <c r="B1550">
        <v>2012</v>
      </c>
      <c r="C1550" t="s">
        <v>4</v>
      </c>
      <c r="D1550" t="s">
        <v>38</v>
      </c>
      <c r="E1550" t="s">
        <v>5061</v>
      </c>
      <c r="F1550">
        <v>58</v>
      </c>
    </row>
    <row r="1551" spans="1:6" x14ac:dyDescent="0.25">
      <c r="A1551" t="s">
        <v>54</v>
      </c>
      <c r="B1551">
        <v>2012</v>
      </c>
      <c r="C1551" t="s">
        <v>4</v>
      </c>
      <c r="D1551" t="s">
        <v>40</v>
      </c>
      <c r="E1551" t="s">
        <v>5062</v>
      </c>
      <c r="F1551">
        <v>60</v>
      </c>
    </row>
    <row r="1552" spans="1:6" x14ac:dyDescent="0.25">
      <c r="A1552" t="s">
        <v>54</v>
      </c>
      <c r="B1552">
        <v>2012</v>
      </c>
      <c r="C1552" t="s">
        <v>4</v>
      </c>
      <c r="D1552" t="s">
        <v>102</v>
      </c>
      <c r="E1552" t="s">
        <v>5063</v>
      </c>
      <c r="F1552">
        <v>119</v>
      </c>
    </row>
    <row r="1553" spans="1:6" x14ac:dyDescent="0.25">
      <c r="A1553" t="s">
        <v>54</v>
      </c>
      <c r="B1553">
        <v>2012</v>
      </c>
      <c r="C1553" t="s">
        <v>4</v>
      </c>
      <c r="D1553" t="s">
        <v>107</v>
      </c>
      <c r="E1553" t="s">
        <v>5064</v>
      </c>
      <c r="F1553">
        <v>142</v>
      </c>
    </row>
    <row r="1554" spans="1:6" x14ac:dyDescent="0.25">
      <c r="A1554" t="s">
        <v>54</v>
      </c>
      <c r="B1554">
        <v>2012</v>
      </c>
      <c r="C1554" t="s">
        <v>4</v>
      </c>
      <c r="D1554" t="s">
        <v>39</v>
      </c>
      <c r="E1554" t="s">
        <v>5065</v>
      </c>
      <c r="F1554">
        <v>133</v>
      </c>
    </row>
    <row r="1555" spans="1:6" x14ac:dyDescent="0.25">
      <c r="A1555" t="s">
        <v>54</v>
      </c>
      <c r="B1555">
        <v>2012</v>
      </c>
      <c r="C1555" t="s">
        <v>4</v>
      </c>
      <c r="D1555" t="s">
        <v>103</v>
      </c>
      <c r="E1555" t="s">
        <v>5066</v>
      </c>
      <c r="F1555">
        <v>1292</v>
      </c>
    </row>
    <row r="1556" spans="1:6" x14ac:dyDescent="0.25">
      <c r="A1556" t="s">
        <v>54</v>
      </c>
      <c r="B1556">
        <v>2012</v>
      </c>
      <c r="C1556" t="s">
        <v>2</v>
      </c>
      <c r="D1556" t="s">
        <v>38</v>
      </c>
      <c r="E1556" t="s">
        <v>5067</v>
      </c>
      <c r="F1556">
        <v>3</v>
      </c>
    </row>
    <row r="1557" spans="1:6" x14ac:dyDescent="0.25">
      <c r="A1557" t="s">
        <v>54</v>
      </c>
      <c r="B1557">
        <v>2012</v>
      </c>
      <c r="C1557" t="s">
        <v>2</v>
      </c>
      <c r="D1557" t="s">
        <v>102</v>
      </c>
      <c r="E1557" t="s">
        <v>5068</v>
      </c>
      <c r="F1557">
        <v>2</v>
      </c>
    </row>
    <row r="1558" spans="1:6" x14ac:dyDescent="0.25">
      <c r="A1558" t="s">
        <v>54</v>
      </c>
      <c r="B1558">
        <v>2012</v>
      </c>
      <c r="C1558" t="s">
        <v>2</v>
      </c>
      <c r="D1558" t="s">
        <v>107</v>
      </c>
      <c r="E1558" t="s">
        <v>5069</v>
      </c>
      <c r="F1558">
        <v>3</v>
      </c>
    </row>
    <row r="1559" spans="1:6" x14ac:dyDescent="0.25">
      <c r="A1559" t="s">
        <v>54</v>
      </c>
      <c r="B1559">
        <v>2012</v>
      </c>
      <c r="C1559" t="s">
        <v>2</v>
      </c>
      <c r="D1559" t="s">
        <v>39</v>
      </c>
      <c r="E1559" t="s">
        <v>5070</v>
      </c>
      <c r="F1559">
        <v>2</v>
      </c>
    </row>
    <row r="1560" spans="1:6" x14ac:dyDescent="0.25">
      <c r="A1560" t="s">
        <v>54</v>
      </c>
      <c r="B1560">
        <v>2012</v>
      </c>
      <c r="C1560" t="s">
        <v>2</v>
      </c>
      <c r="D1560" t="s">
        <v>103</v>
      </c>
      <c r="E1560" t="s">
        <v>5071</v>
      </c>
      <c r="F1560">
        <v>11</v>
      </c>
    </row>
    <row r="1561" spans="1:6" x14ac:dyDescent="0.25">
      <c r="A1561" t="s">
        <v>54</v>
      </c>
      <c r="B1561">
        <v>2012</v>
      </c>
      <c r="C1561" t="s">
        <v>5</v>
      </c>
      <c r="D1561" t="s">
        <v>107</v>
      </c>
      <c r="E1561" t="s">
        <v>5072</v>
      </c>
      <c r="F1561">
        <v>1</v>
      </c>
    </row>
    <row r="1562" spans="1:6" x14ac:dyDescent="0.25">
      <c r="A1562" t="s">
        <v>54</v>
      </c>
      <c r="B1562">
        <v>2012</v>
      </c>
      <c r="C1562" t="s">
        <v>6</v>
      </c>
      <c r="D1562" t="s">
        <v>102</v>
      </c>
      <c r="E1562" t="s">
        <v>5073</v>
      </c>
      <c r="F1562">
        <v>1</v>
      </c>
    </row>
    <row r="1563" spans="1:6" x14ac:dyDescent="0.25">
      <c r="A1563" t="s">
        <v>54</v>
      </c>
      <c r="B1563">
        <v>2012</v>
      </c>
      <c r="C1563" t="s">
        <v>6</v>
      </c>
      <c r="D1563" t="s">
        <v>103</v>
      </c>
      <c r="E1563" t="s">
        <v>5074</v>
      </c>
      <c r="F1563">
        <v>1</v>
      </c>
    </row>
    <row r="1564" spans="1:6" x14ac:dyDescent="0.25">
      <c r="A1564" t="s">
        <v>54</v>
      </c>
      <c r="B1564">
        <v>2013</v>
      </c>
      <c r="C1564" t="s">
        <v>1</v>
      </c>
      <c r="D1564" t="s">
        <v>38</v>
      </c>
      <c r="E1564" t="s">
        <v>5075</v>
      </c>
      <c r="F1564">
        <v>3</v>
      </c>
    </row>
    <row r="1565" spans="1:6" x14ac:dyDescent="0.25">
      <c r="A1565" t="s">
        <v>54</v>
      </c>
      <c r="B1565">
        <v>2013</v>
      </c>
      <c r="C1565" t="s">
        <v>1</v>
      </c>
      <c r="D1565" t="s">
        <v>40</v>
      </c>
      <c r="E1565" t="s">
        <v>5076</v>
      </c>
      <c r="F1565">
        <v>6</v>
      </c>
    </row>
    <row r="1566" spans="1:6" x14ac:dyDescent="0.25">
      <c r="A1566" t="s">
        <v>54</v>
      </c>
      <c r="B1566">
        <v>2013</v>
      </c>
      <c r="C1566" t="s">
        <v>1</v>
      </c>
      <c r="D1566" t="s">
        <v>102</v>
      </c>
      <c r="E1566" t="s">
        <v>5077</v>
      </c>
      <c r="F1566">
        <v>9</v>
      </c>
    </row>
    <row r="1567" spans="1:6" x14ac:dyDescent="0.25">
      <c r="A1567" t="s">
        <v>54</v>
      </c>
      <c r="B1567">
        <v>2013</v>
      </c>
      <c r="C1567" t="s">
        <v>1</v>
      </c>
      <c r="D1567" t="s">
        <v>107</v>
      </c>
      <c r="E1567" t="s">
        <v>5078</v>
      </c>
      <c r="F1567">
        <v>7</v>
      </c>
    </row>
    <row r="1568" spans="1:6" x14ac:dyDescent="0.25">
      <c r="A1568" t="s">
        <v>54</v>
      </c>
      <c r="B1568">
        <v>2013</v>
      </c>
      <c r="C1568" t="s">
        <v>1</v>
      </c>
      <c r="D1568" t="s">
        <v>39</v>
      </c>
      <c r="E1568" t="s">
        <v>5079</v>
      </c>
      <c r="F1568">
        <v>16</v>
      </c>
    </row>
    <row r="1569" spans="1:6" x14ac:dyDescent="0.25">
      <c r="A1569" t="s">
        <v>54</v>
      </c>
      <c r="B1569">
        <v>2013</v>
      </c>
      <c r="C1569" t="s">
        <v>1</v>
      </c>
      <c r="D1569" t="s">
        <v>103</v>
      </c>
      <c r="E1569" t="s">
        <v>5080</v>
      </c>
      <c r="F1569">
        <v>72</v>
      </c>
    </row>
    <row r="1570" spans="1:6" x14ac:dyDescent="0.25">
      <c r="A1570" t="s">
        <v>54</v>
      </c>
      <c r="B1570">
        <v>2013</v>
      </c>
      <c r="C1570" t="s">
        <v>3</v>
      </c>
      <c r="D1570" t="s">
        <v>38</v>
      </c>
      <c r="E1570" t="s">
        <v>5081</v>
      </c>
      <c r="F1570">
        <v>1</v>
      </c>
    </row>
    <row r="1571" spans="1:6" x14ac:dyDescent="0.25">
      <c r="A1571" t="s">
        <v>54</v>
      </c>
      <c r="B1571">
        <v>2013</v>
      </c>
      <c r="C1571" t="s">
        <v>3</v>
      </c>
      <c r="D1571" t="s">
        <v>107</v>
      </c>
      <c r="E1571" t="s">
        <v>5082</v>
      </c>
      <c r="F1571">
        <v>4</v>
      </c>
    </row>
    <row r="1572" spans="1:6" x14ac:dyDescent="0.25">
      <c r="A1572" t="s">
        <v>54</v>
      </c>
      <c r="B1572">
        <v>2013</v>
      </c>
      <c r="C1572" t="s">
        <v>3</v>
      </c>
      <c r="D1572" t="s">
        <v>39</v>
      </c>
      <c r="E1572" t="s">
        <v>5083</v>
      </c>
      <c r="F1572">
        <v>1</v>
      </c>
    </row>
    <row r="1573" spans="1:6" x14ac:dyDescent="0.25">
      <c r="A1573" t="s">
        <v>54</v>
      </c>
      <c r="B1573">
        <v>2013</v>
      </c>
      <c r="C1573" t="s">
        <v>3</v>
      </c>
      <c r="D1573" t="s">
        <v>103</v>
      </c>
      <c r="E1573" t="s">
        <v>5084</v>
      </c>
      <c r="F1573">
        <v>5</v>
      </c>
    </row>
    <row r="1574" spans="1:6" x14ac:dyDescent="0.25">
      <c r="A1574" t="s">
        <v>54</v>
      </c>
      <c r="B1574">
        <v>2013</v>
      </c>
      <c r="C1574" t="s">
        <v>0</v>
      </c>
      <c r="D1574" t="s">
        <v>38</v>
      </c>
      <c r="E1574" t="s">
        <v>5085</v>
      </c>
      <c r="F1574">
        <v>1</v>
      </c>
    </row>
    <row r="1575" spans="1:6" x14ac:dyDescent="0.25">
      <c r="A1575" t="s">
        <v>54</v>
      </c>
      <c r="B1575">
        <v>2013</v>
      </c>
      <c r="C1575" t="s">
        <v>0</v>
      </c>
      <c r="D1575" t="s">
        <v>40</v>
      </c>
      <c r="E1575" t="s">
        <v>5086</v>
      </c>
      <c r="F1575">
        <v>1</v>
      </c>
    </row>
    <row r="1576" spans="1:6" x14ac:dyDescent="0.25">
      <c r="A1576" t="s">
        <v>54</v>
      </c>
      <c r="B1576">
        <v>2013</v>
      </c>
      <c r="C1576" t="s">
        <v>0</v>
      </c>
      <c r="D1576" t="s">
        <v>102</v>
      </c>
      <c r="E1576" t="s">
        <v>5087</v>
      </c>
      <c r="F1576">
        <v>8</v>
      </c>
    </row>
    <row r="1577" spans="1:6" x14ac:dyDescent="0.25">
      <c r="A1577" t="s">
        <v>54</v>
      </c>
      <c r="B1577">
        <v>2013</v>
      </c>
      <c r="C1577" t="s">
        <v>0</v>
      </c>
      <c r="D1577" t="s">
        <v>107</v>
      </c>
      <c r="E1577" t="s">
        <v>5088</v>
      </c>
      <c r="F1577">
        <v>4</v>
      </c>
    </row>
    <row r="1578" spans="1:6" x14ac:dyDescent="0.25">
      <c r="A1578" t="s">
        <v>54</v>
      </c>
      <c r="B1578">
        <v>2013</v>
      </c>
      <c r="C1578" t="s">
        <v>0</v>
      </c>
      <c r="D1578" t="s">
        <v>39</v>
      </c>
      <c r="E1578" t="s">
        <v>5089</v>
      </c>
      <c r="F1578">
        <v>2</v>
      </c>
    </row>
    <row r="1579" spans="1:6" x14ac:dyDescent="0.25">
      <c r="A1579" t="s">
        <v>54</v>
      </c>
      <c r="B1579">
        <v>2013</v>
      </c>
      <c r="C1579" t="s">
        <v>0</v>
      </c>
      <c r="D1579" t="s">
        <v>103</v>
      </c>
      <c r="E1579" t="s">
        <v>5090</v>
      </c>
      <c r="F1579">
        <v>25</v>
      </c>
    </row>
    <row r="1580" spans="1:6" x14ac:dyDescent="0.25">
      <c r="A1580" t="s">
        <v>54</v>
      </c>
      <c r="B1580">
        <v>2013</v>
      </c>
      <c r="C1580" t="s">
        <v>4</v>
      </c>
      <c r="D1580" t="s">
        <v>38</v>
      </c>
      <c r="E1580" t="s">
        <v>5091</v>
      </c>
      <c r="F1580">
        <v>67</v>
      </c>
    </row>
    <row r="1581" spans="1:6" x14ac:dyDescent="0.25">
      <c r="A1581" t="s">
        <v>54</v>
      </c>
      <c r="B1581">
        <v>2013</v>
      </c>
      <c r="C1581" t="s">
        <v>4</v>
      </c>
      <c r="D1581" t="s">
        <v>40</v>
      </c>
      <c r="E1581" t="s">
        <v>5092</v>
      </c>
      <c r="F1581">
        <v>71</v>
      </c>
    </row>
    <row r="1582" spans="1:6" x14ac:dyDescent="0.25">
      <c r="A1582" t="s">
        <v>54</v>
      </c>
      <c r="B1582">
        <v>2013</v>
      </c>
      <c r="C1582" t="s">
        <v>4</v>
      </c>
      <c r="D1582" t="s">
        <v>102</v>
      </c>
      <c r="E1582" t="s">
        <v>5093</v>
      </c>
      <c r="F1582">
        <v>149</v>
      </c>
    </row>
    <row r="1583" spans="1:6" x14ac:dyDescent="0.25">
      <c r="A1583" t="s">
        <v>54</v>
      </c>
      <c r="B1583">
        <v>2013</v>
      </c>
      <c r="C1583" t="s">
        <v>4</v>
      </c>
      <c r="D1583" t="s">
        <v>107</v>
      </c>
      <c r="E1583" t="s">
        <v>5094</v>
      </c>
      <c r="F1583">
        <v>141</v>
      </c>
    </row>
    <row r="1584" spans="1:6" x14ac:dyDescent="0.25">
      <c r="A1584" t="s">
        <v>54</v>
      </c>
      <c r="B1584">
        <v>2013</v>
      </c>
      <c r="C1584" t="s">
        <v>4</v>
      </c>
      <c r="D1584" t="s">
        <v>39</v>
      </c>
      <c r="E1584" t="s">
        <v>5095</v>
      </c>
      <c r="F1584">
        <v>147</v>
      </c>
    </row>
    <row r="1585" spans="1:6" x14ac:dyDescent="0.25">
      <c r="A1585" t="s">
        <v>54</v>
      </c>
      <c r="B1585">
        <v>2013</v>
      </c>
      <c r="C1585" t="s">
        <v>4</v>
      </c>
      <c r="D1585" t="s">
        <v>103</v>
      </c>
      <c r="E1585" t="s">
        <v>5096</v>
      </c>
      <c r="F1585">
        <v>1221</v>
      </c>
    </row>
    <row r="1586" spans="1:6" x14ac:dyDescent="0.25">
      <c r="A1586" t="s">
        <v>54</v>
      </c>
      <c r="B1586">
        <v>2013</v>
      </c>
      <c r="C1586" t="s">
        <v>2</v>
      </c>
      <c r="D1586" t="s">
        <v>102</v>
      </c>
      <c r="E1586" t="s">
        <v>5097</v>
      </c>
      <c r="F1586">
        <v>1</v>
      </c>
    </row>
    <row r="1587" spans="1:6" x14ac:dyDescent="0.25">
      <c r="A1587" t="s">
        <v>54</v>
      </c>
      <c r="B1587">
        <v>2013</v>
      </c>
      <c r="C1587" t="s">
        <v>2</v>
      </c>
      <c r="D1587" t="s">
        <v>39</v>
      </c>
      <c r="E1587" t="s">
        <v>5098</v>
      </c>
      <c r="F1587">
        <v>1</v>
      </c>
    </row>
    <row r="1588" spans="1:6" x14ac:dyDescent="0.25">
      <c r="A1588" t="s">
        <v>54</v>
      </c>
      <c r="B1588">
        <v>2013</v>
      </c>
      <c r="C1588" t="s">
        <v>2</v>
      </c>
      <c r="D1588" t="s">
        <v>103</v>
      </c>
      <c r="E1588" t="s">
        <v>5099</v>
      </c>
      <c r="F1588">
        <v>14</v>
      </c>
    </row>
    <row r="1589" spans="1:6" x14ac:dyDescent="0.25">
      <c r="A1589" t="s">
        <v>54</v>
      </c>
      <c r="B1589">
        <v>2013</v>
      </c>
      <c r="C1589" t="s">
        <v>5</v>
      </c>
      <c r="D1589" t="s">
        <v>38</v>
      </c>
      <c r="E1589" t="s">
        <v>5100</v>
      </c>
      <c r="F1589">
        <v>4</v>
      </c>
    </row>
    <row r="1590" spans="1:6" x14ac:dyDescent="0.25">
      <c r="A1590" t="s">
        <v>54</v>
      </c>
      <c r="B1590">
        <v>2013</v>
      </c>
      <c r="C1590" t="s">
        <v>5</v>
      </c>
      <c r="D1590" t="s">
        <v>102</v>
      </c>
      <c r="E1590" t="s">
        <v>5101</v>
      </c>
      <c r="F1590">
        <v>1</v>
      </c>
    </row>
    <row r="1591" spans="1:6" x14ac:dyDescent="0.25">
      <c r="A1591" t="s">
        <v>54</v>
      </c>
      <c r="B1591">
        <v>2013</v>
      </c>
      <c r="C1591" t="s">
        <v>5</v>
      </c>
      <c r="D1591" t="s">
        <v>39</v>
      </c>
      <c r="E1591" t="s">
        <v>5102</v>
      </c>
      <c r="F1591">
        <v>5</v>
      </c>
    </row>
    <row r="1592" spans="1:6" x14ac:dyDescent="0.25">
      <c r="A1592" t="s">
        <v>54</v>
      </c>
      <c r="B1592">
        <v>2013</v>
      </c>
      <c r="C1592" t="s">
        <v>5</v>
      </c>
      <c r="D1592" t="s">
        <v>103</v>
      </c>
      <c r="E1592" t="s">
        <v>5103</v>
      </c>
      <c r="F1592">
        <v>23</v>
      </c>
    </row>
    <row r="1593" spans="1:6" x14ac:dyDescent="0.25">
      <c r="A1593" t="s">
        <v>54</v>
      </c>
      <c r="B1593">
        <v>2013</v>
      </c>
      <c r="C1593" t="s">
        <v>6</v>
      </c>
      <c r="D1593" t="s">
        <v>103</v>
      </c>
      <c r="E1593" t="s">
        <v>5104</v>
      </c>
      <c r="F1593">
        <v>1</v>
      </c>
    </row>
    <row r="1594" spans="1:6" x14ac:dyDescent="0.25">
      <c r="A1594" t="s">
        <v>54</v>
      </c>
      <c r="B1594">
        <v>2014</v>
      </c>
      <c r="C1594" t="s">
        <v>1</v>
      </c>
      <c r="D1594" t="s">
        <v>38</v>
      </c>
      <c r="E1594" t="s">
        <v>5105</v>
      </c>
      <c r="F1594">
        <v>7</v>
      </c>
    </row>
    <row r="1595" spans="1:6" x14ac:dyDescent="0.25">
      <c r="A1595" t="s">
        <v>54</v>
      </c>
      <c r="B1595">
        <v>2014</v>
      </c>
      <c r="C1595" t="s">
        <v>1</v>
      </c>
      <c r="D1595" t="s">
        <v>40</v>
      </c>
      <c r="E1595" t="s">
        <v>5106</v>
      </c>
      <c r="F1595">
        <v>2</v>
      </c>
    </row>
    <row r="1596" spans="1:6" x14ac:dyDescent="0.25">
      <c r="A1596" t="s">
        <v>54</v>
      </c>
      <c r="B1596">
        <v>2014</v>
      </c>
      <c r="C1596" t="s">
        <v>1</v>
      </c>
      <c r="D1596" t="s">
        <v>102</v>
      </c>
      <c r="E1596" t="s">
        <v>5107</v>
      </c>
      <c r="F1596">
        <v>2</v>
      </c>
    </row>
    <row r="1597" spans="1:6" x14ac:dyDescent="0.25">
      <c r="A1597" t="s">
        <v>54</v>
      </c>
      <c r="B1597">
        <v>2014</v>
      </c>
      <c r="C1597" t="s">
        <v>1</v>
      </c>
      <c r="D1597" t="s">
        <v>107</v>
      </c>
      <c r="E1597" t="s">
        <v>5108</v>
      </c>
      <c r="F1597">
        <v>10</v>
      </c>
    </row>
    <row r="1598" spans="1:6" x14ac:dyDescent="0.25">
      <c r="A1598" t="s">
        <v>54</v>
      </c>
      <c r="B1598">
        <v>2014</v>
      </c>
      <c r="C1598" t="s">
        <v>1</v>
      </c>
      <c r="D1598" t="s">
        <v>39</v>
      </c>
      <c r="E1598" t="s">
        <v>5109</v>
      </c>
      <c r="F1598">
        <v>7</v>
      </c>
    </row>
    <row r="1599" spans="1:6" x14ac:dyDescent="0.25">
      <c r="A1599" t="s">
        <v>54</v>
      </c>
      <c r="B1599">
        <v>2014</v>
      </c>
      <c r="C1599" t="s">
        <v>1</v>
      </c>
      <c r="D1599" t="s">
        <v>103</v>
      </c>
      <c r="E1599" t="s">
        <v>5110</v>
      </c>
      <c r="F1599">
        <v>72</v>
      </c>
    </row>
    <row r="1600" spans="1:6" x14ac:dyDescent="0.25">
      <c r="A1600" t="s">
        <v>54</v>
      </c>
      <c r="B1600">
        <v>2014</v>
      </c>
      <c r="C1600" t="s">
        <v>3</v>
      </c>
      <c r="D1600" t="s">
        <v>102</v>
      </c>
      <c r="E1600" t="s">
        <v>5111</v>
      </c>
      <c r="F1600">
        <v>4</v>
      </c>
    </row>
    <row r="1601" spans="1:6" x14ac:dyDescent="0.25">
      <c r="A1601" t="s">
        <v>54</v>
      </c>
      <c r="B1601">
        <v>2014</v>
      </c>
      <c r="C1601" t="s">
        <v>3</v>
      </c>
      <c r="D1601" t="s">
        <v>107</v>
      </c>
      <c r="E1601" t="s">
        <v>5112</v>
      </c>
      <c r="F1601">
        <v>6</v>
      </c>
    </row>
    <row r="1602" spans="1:6" x14ac:dyDescent="0.25">
      <c r="A1602" t="s">
        <v>54</v>
      </c>
      <c r="B1602">
        <v>2014</v>
      </c>
      <c r="C1602" t="s">
        <v>3</v>
      </c>
      <c r="D1602" t="s">
        <v>103</v>
      </c>
      <c r="E1602" t="s">
        <v>5113</v>
      </c>
      <c r="F1602">
        <v>6</v>
      </c>
    </row>
    <row r="1603" spans="1:6" x14ac:dyDescent="0.25">
      <c r="A1603" t="s">
        <v>54</v>
      </c>
      <c r="B1603">
        <v>2014</v>
      </c>
      <c r="C1603" t="s">
        <v>0</v>
      </c>
      <c r="D1603" t="s">
        <v>38</v>
      </c>
      <c r="E1603" t="s">
        <v>5114</v>
      </c>
      <c r="F1603">
        <v>3</v>
      </c>
    </row>
    <row r="1604" spans="1:6" x14ac:dyDescent="0.25">
      <c r="A1604" t="s">
        <v>54</v>
      </c>
      <c r="B1604">
        <v>2014</v>
      </c>
      <c r="C1604" t="s">
        <v>0</v>
      </c>
      <c r="D1604" t="s">
        <v>40</v>
      </c>
      <c r="E1604" t="s">
        <v>5115</v>
      </c>
      <c r="F1604">
        <v>2</v>
      </c>
    </row>
    <row r="1605" spans="1:6" x14ac:dyDescent="0.25">
      <c r="A1605" t="s">
        <v>54</v>
      </c>
      <c r="B1605">
        <v>2014</v>
      </c>
      <c r="C1605" t="s">
        <v>0</v>
      </c>
      <c r="D1605" t="s">
        <v>102</v>
      </c>
      <c r="E1605" t="s">
        <v>5116</v>
      </c>
      <c r="F1605">
        <v>4</v>
      </c>
    </row>
    <row r="1606" spans="1:6" x14ac:dyDescent="0.25">
      <c r="A1606" t="s">
        <v>54</v>
      </c>
      <c r="B1606">
        <v>2014</v>
      </c>
      <c r="C1606" t="s">
        <v>0</v>
      </c>
      <c r="D1606" t="s">
        <v>107</v>
      </c>
      <c r="E1606" t="s">
        <v>5117</v>
      </c>
      <c r="F1606">
        <v>3</v>
      </c>
    </row>
    <row r="1607" spans="1:6" x14ac:dyDescent="0.25">
      <c r="A1607" t="s">
        <v>54</v>
      </c>
      <c r="B1607">
        <v>2014</v>
      </c>
      <c r="C1607" t="s">
        <v>0</v>
      </c>
      <c r="D1607" t="s">
        <v>39</v>
      </c>
      <c r="E1607" t="s">
        <v>5118</v>
      </c>
      <c r="F1607">
        <v>6</v>
      </c>
    </row>
    <row r="1608" spans="1:6" x14ac:dyDescent="0.25">
      <c r="A1608" t="s">
        <v>54</v>
      </c>
      <c r="B1608">
        <v>2014</v>
      </c>
      <c r="C1608" t="s">
        <v>0</v>
      </c>
      <c r="D1608" t="s">
        <v>103</v>
      </c>
      <c r="E1608" t="s">
        <v>5119</v>
      </c>
      <c r="F1608">
        <v>22</v>
      </c>
    </row>
    <row r="1609" spans="1:6" x14ac:dyDescent="0.25">
      <c r="A1609" t="s">
        <v>54</v>
      </c>
      <c r="B1609">
        <v>2014</v>
      </c>
      <c r="C1609" t="s">
        <v>4</v>
      </c>
      <c r="D1609" t="s">
        <v>38</v>
      </c>
      <c r="E1609" t="s">
        <v>5120</v>
      </c>
      <c r="F1609">
        <v>64</v>
      </c>
    </row>
    <row r="1610" spans="1:6" x14ac:dyDescent="0.25">
      <c r="A1610" t="s">
        <v>54</v>
      </c>
      <c r="B1610">
        <v>2014</v>
      </c>
      <c r="C1610" t="s">
        <v>4</v>
      </c>
      <c r="D1610" t="s">
        <v>40</v>
      </c>
      <c r="E1610" t="s">
        <v>5121</v>
      </c>
      <c r="F1610">
        <v>71</v>
      </c>
    </row>
    <row r="1611" spans="1:6" x14ac:dyDescent="0.25">
      <c r="A1611" t="s">
        <v>54</v>
      </c>
      <c r="B1611">
        <v>2014</v>
      </c>
      <c r="C1611" t="s">
        <v>4</v>
      </c>
      <c r="D1611" t="s">
        <v>102</v>
      </c>
      <c r="E1611" t="s">
        <v>5122</v>
      </c>
      <c r="F1611">
        <v>162</v>
      </c>
    </row>
    <row r="1612" spans="1:6" x14ac:dyDescent="0.25">
      <c r="A1612" t="s">
        <v>54</v>
      </c>
      <c r="B1612">
        <v>2014</v>
      </c>
      <c r="C1612" t="s">
        <v>4</v>
      </c>
      <c r="D1612" t="s">
        <v>107</v>
      </c>
      <c r="E1612" t="s">
        <v>5123</v>
      </c>
      <c r="F1612">
        <v>145</v>
      </c>
    </row>
    <row r="1613" spans="1:6" x14ac:dyDescent="0.25">
      <c r="A1613" t="s">
        <v>54</v>
      </c>
      <c r="B1613">
        <v>2014</v>
      </c>
      <c r="C1613" t="s">
        <v>4</v>
      </c>
      <c r="D1613" t="s">
        <v>39</v>
      </c>
      <c r="E1613" t="s">
        <v>5124</v>
      </c>
      <c r="F1613">
        <v>121</v>
      </c>
    </row>
    <row r="1614" spans="1:6" x14ac:dyDescent="0.25">
      <c r="A1614" t="s">
        <v>54</v>
      </c>
      <c r="B1614">
        <v>2014</v>
      </c>
      <c r="C1614" t="s">
        <v>4</v>
      </c>
      <c r="D1614" t="s">
        <v>103</v>
      </c>
      <c r="E1614" t="s">
        <v>5125</v>
      </c>
      <c r="F1614">
        <v>1195</v>
      </c>
    </row>
    <row r="1615" spans="1:6" x14ac:dyDescent="0.25">
      <c r="A1615" t="s">
        <v>54</v>
      </c>
      <c r="B1615">
        <v>2014</v>
      </c>
      <c r="C1615" t="s">
        <v>2</v>
      </c>
      <c r="D1615" t="s">
        <v>102</v>
      </c>
      <c r="E1615" t="s">
        <v>5126</v>
      </c>
      <c r="F1615">
        <v>2</v>
      </c>
    </row>
    <row r="1616" spans="1:6" x14ac:dyDescent="0.25">
      <c r="A1616" t="s">
        <v>54</v>
      </c>
      <c r="B1616">
        <v>2014</v>
      </c>
      <c r="C1616" t="s">
        <v>2</v>
      </c>
      <c r="D1616" t="s">
        <v>107</v>
      </c>
      <c r="E1616" t="s">
        <v>5127</v>
      </c>
      <c r="F1616">
        <v>7</v>
      </c>
    </row>
    <row r="1617" spans="1:6" x14ac:dyDescent="0.25">
      <c r="A1617" t="s">
        <v>54</v>
      </c>
      <c r="B1617">
        <v>2014</v>
      </c>
      <c r="C1617" t="s">
        <v>2</v>
      </c>
      <c r="D1617" t="s">
        <v>39</v>
      </c>
      <c r="E1617" t="s">
        <v>5128</v>
      </c>
      <c r="F1617">
        <v>1</v>
      </c>
    </row>
    <row r="1618" spans="1:6" x14ac:dyDescent="0.25">
      <c r="A1618" t="s">
        <v>54</v>
      </c>
      <c r="B1618">
        <v>2014</v>
      </c>
      <c r="C1618" t="s">
        <v>2</v>
      </c>
      <c r="D1618" t="s">
        <v>103</v>
      </c>
      <c r="E1618" t="s">
        <v>5129</v>
      </c>
      <c r="F1618">
        <v>14</v>
      </c>
    </row>
    <row r="1619" spans="1:6" x14ac:dyDescent="0.25">
      <c r="A1619" t="s">
        <v>54</v>
      </c>
      <c r="B1619">
        <v>2014</v>
      </c>
      <c r="C1619" t="s">
        <v>5</v>
      </c>
      <c r="D1619" t="s">
        <v>38</v>
      </c>
      <c r="E1619" t="s">
        <v>5130</v>
      </c>
      <c r="F1619">
        <v>1</v>
      </c>
    </row>
    <row r="1620" spans="1:6" x14ac:dyDescent="0.25">
      <c r="A1620" t="s">
        <v>54</v>
      </c>
      <c r="B1620">
        <v>2014</v>
      </c>
      <c r="C1620" t="s">
        <v>5</v>
      </c>
      <c r="D1620" t="s">
        <v>40</v>
      </c>
      <c r="E1620" t="s">
        <v>5131</v>
      </c>
      <c r="F1620">
        <v>1</v>
      </c>
    </row>
    <row r="1621" spans="1:6" x14ac:dyDescent="0.25">
      <c r="A1621" t="s">
        <v>54</v>
      </c>
      <c r="B1621">
        <v>2014</v>
      </c>
      <c r="C1621" t="s">
        <v>5</v>
      </c>
      <c r="D1621" t="s">
        <v>102</v>
      </c>
      <c r="E1621" t="s">
        <v>5132</v>
      </c>
      <c r="F1621">
        <v>4</v>
      </c>
    </row>
    <row r="1622" spans="1:6" x14ac:dyDescent="0.25">
      <c r="A1622" t="s">
        <v>54</v>
      </c>
      <c r="B1622">
        <v>2014</v>
      </c>
      <c r="C1622" t="s">
        <v>5</v>
      </c>
      <c r="D1622" t="s">
        <v>107</v>
      </c>
      <c r="E1622" t="s">
        <v>5133</v>
      </c>
      <c r="F1622">
        <v>4</v>
      </c>
    </row>
    <row r="1623" spans="1:6" x14ac:dyDescent="0.25">
      <c r="A1623" t="s">
        <v>54</v>
      </c>
      <c r="B1623">
        <v>2014</v>
      </c>
      <c r="C1623" t="s">
        <v>5</v>
      </c>
      <c r="D1623" t="s">
        <v>39</v>
      </c>
      <c r="E1623" t="s">
        <v>5134</v>
      </c>
      <c r="F1623">
        <v>3</v>
      </c>
    </row>
    <row r="1624" spans="1:6" x14ac:dyDescent="0.25">
      <c r="A1624" t="s">
        <v>54</v>
      </c>
      <c r="B1624">
        <v>2014</v>
      </c>
      <c r="C1624" t="s">
        <v>5</v>
      </c>
      <c r="D1624" t="s">
        <v>103</v>
      </c>
      <c r="E1624" t="s">
        <v>5135</v>
      </c>
      <c r="F1624">
        <v>19</v>
      </c>
    </row>
    <row r="1625" spans="1:6" x14ac:dyDescent="0.25">
      <c r="A1625" t="s">
        <v>54</v>
      </c>
      <c r="B1625">
        <v>2014</v>
      </c>
      <c r="C1625" t="s">
        <v>6</v>
      </c>
      <c r="D1625" t="s">
        <v>107</v>
      </c>
      <c r="E1625" t="s">
        <v>5136</v>
      </c>
      <c r="F1625">
        <v>1</v>
      </c>
    </row>
    <row r="1626" spans="1:6" x14ac:dyDescent="0.25">
      <c r="A1626" t="s">
        <v>54</v>
      </c>
      <c r="B1626">
        <v>2014</v>
      </c>
      <c r="C1626" t="s">
        <v>6</v>
      </c>
      <c r="D1626" t="s">
        <v>103</v>
      </c>
      <c r="E1626" t="s">
        <v>5137</v>
      </c>
      <c r="F1626">
        <v>1</v>
      </c>
    </row>
    <row r="1627" spans="1:6" x14ac:dyDescent="0.25">
      <c r="A1627" t="s">
        <v>54</v>
      </c>
      <c r="B1627">
        <v>2015</v>
      </c>
      <c r="C1627" t="s">
        <v>1</v>
      </c>
      <c r="D1627" t="s">
        <v>38</v>
      </c>
      <c r="E1627" t="s">
        <v>5138</v>
      </c>
      <c r="F1627">
        <v>7</v>
      </c>
    </row>
    <row r="1628" spans="1:6" x14ac:dyDescent="0.25">
      <c r="A1628" t="s">
        <v>54</v>
      </c>
      <c r="B1628">
        <v>2015</v>
      </c>
      <c r="C1628" t="s">
        <v>1</v>
      </c>
      <c r="D1628" t="s">
        <v>40</v>
      </c>
      <c r="E1628" t="s">
        <v>5139</v>
      </c>
      <c r="F1628">
        <v>5</v>
      </c>
    </row>
    <row r="1629" spans="1:6" x14ac:dyDescent="0.25">
      <c r="A1629" t="s">
        <v>54</v>
      </c>
      <c r="B1629">
        <v>2015</v>
      </c>
      <c r="C1629" t="s">
        <v>1</v>
      </c>
      <c r="D1629" t="s">
        <v>102</v>
      </c>
      <c r="E1629" t="s">
        <v>5140</v>
      </c>
      <c r="F1629">
        <v>10</v>
      </c>
    </row>
    <row r="1630" spans="1:6" x14ac:dyDescent="0.25">
      <c r="A1630" t="s">
        <v>54</v>
      </c>
      <c r="B1630">
        <v>2015</v>
      </c>
      <c r="C1630" t="s">
        <v>1</v>
      </c>
      <c r="D1630" t="s">
        <v>107</v>
      </c>
      <c r="E1630" t="s">
        <v>5141</v>
      </c>
      <c r="F1630">
        <v>9</v>
      </c>
    </row>
    <row r="1631" spans="1:6" x14ac:dyDescent="0.25">
      <c r="A1631" t="s">
        <v>54</v>
      </c>
      <c r="B1631">
        <v>2015</v>
      </c>
      <c r="C1631" t="s">
        <v>1</v>
      </c>
      <c r="D1631" t="s">
        <v>39</v>
      </c>
      <c r="E1631" t="s">
        <v>5142</v>
      </c>
      <c r="F1631">
        <v>11</v>
      </c>
    </row>
    <row r="1632" spans="1:6" x14ac:dyDescent="0.25">
      <c r="A1632" t="s">
        <v>54</v>
      </c>
      <c r="B1632">
        <v>2015</v>
      </c>
      <c r="C1632" t="s">
        <v>1</v>
      </c>
      <c r="D1632" t="s">
        <v>103</v>
      </c>
      <c r="E1632" t="s">
        <v>5143</v>
      </c>
      <c r="F1632">
        <v>72</v>
      </c>
    </row>
    <row r="1633" spans="1:6" x14ac:dyDescent="0.25">
      <c r="A1633" t="s">
        <v>54</v>
      </c>
      <c r="B1633">
        <v>2015</v>
      </c>
      <c r="C1633" t="s">
        <v>3</v>
      </c>
      <c r="D1633" t="s">
        <v>107</v>
      </c>
      <c r="E1633" t="s">
        <v>5144</v>
      </c>
      <c r="F1633">
        <v>3</v>
      </c>
    </row>
    <row r="1634" spans="1:6" x14ac:dyDescent="0.25">
      <c r="A1634" t="s">
        <v>54</v>
      </c>
      <c r="B1634">
        <v>2015</v>
      </c>
      <c r="C1634" t="s">
        <v>3</v>
      </c>
      <c r="D1634" t="s">
        <v>103</v>
      </c>
      <c r="E1634" t="s">
        <v>5145</v>
      </c>
      <c r="F1634">
        <v>13</v>
      </c>
    </row>
    <row r="1635" spans="1:6" x14ac:dyDescent="0.25">
      <c r="A1635" t="s">
        <v>54</v>
      </c>
      <c r="B1635">
        <v>2015</v>
      </c>
      <c r="C1635" t="s">
        <v>0</v>
      </c>
      <c r="D1635" t="s">
        <v>38</v>
      </c>
      <c r="E1635" t="s">
        <v>5146</v>
      </c>
      <c r="F1635">
        <v>1</v>
      </c>
    </row>
    <row r="1636" spans="1:6" x14ac:dyDescent="0.25">
      <c r="A1636" t="s">
        <v>54</v>
      </c>
      <c r="B1636">
        <v>2015</v>
      </c>
      <c r="C1636" t="s">
        <v>0</v>
      </c>
      <c r="D1636" t="s">
        <v>40</v>
      </c>
      <c r="E1636" t="s">
        <v>5147</v>
      </c>
      <c r="F1636">
        <v>2</v>
      </c>
    </row>
    <row r="1637" spans="1:6" x14ac:dyDescent="0.25">
      <c r="A1637" t="s">
        <v>54</v>
      </c>
      <c r="B1637">
        <v>2015</v>
      </c>
      <c r="C1637" t="s">
        <v>0</v>
      </c>
      <c r="D1637" t="s">
        <v>102</v>
      </c>
      <c r="E1637" t="s">
        <v>5148</v>
      </c>
      <c r="F1637">
        <v>4</v>
      </c>
    </row>
    <row r="1638" spans="1:6" x14ac:dyDescent="0.25">
      <c r="A1638" t="s">
        <v>54</v>
      </c>
      <c r="B1638">
        <v>2015</v>
      </c>
      <c r="C1638" t="s">
        <v>0</v>
      </c>
      <c r="D1638" t="s">
        <v>107</v>
      </c>
      <c r="E1638" t="s">
        <v>5149</v>
      </c>
      <c r="F1638">
        <v>4</v>
      </c>
    </row>
    <row r="1639" spans="1:6" x14ac:dyDescent="0.25">
      <c r="A1639" t="s">
        <v>54</v>
      </c>
      <c r="B1639">
        <v>2015</v>
      </c>
      <c r="C1639" t="s">
        <v>0</v>
      </c>
      <c r="D1639" t="s">
        <v>39</v>
      </c>
      <c r="E1639" t="s">
        <v>5150</v>
      </c>
      <c r="F1639">
        <v>4</v>
      </c>
    </row>
    <row r="1640" spans="1:6" x14ac:dyDescent="0.25">
      <c r="A1640" t="s">
        <v>54</v>
      </c>
      <c r="B1640">
        <v>2015</v>
      </c>
      <c r="C1640" t="s">
        <v>0</v>
      </c>
      <c r="D1640" t="s">
        <v>103</v>
      </c>
      <c r="E1640" t="s">
        <v>5151</v>
      </c>
      <c r="F1640">
        <v>28</v>
      </c>
    </row>
    <row r="1641" spans="1:6" x14ac:dyDescent="0.25">
      <c r="A1641" t="s">
        <v>54</v>
      </c>
      <c r="B1641">
        <v>2015</v>
      </c>
      <c r="C1641" t="s">
        <v>4</v>
      </c>
      <c r="D1641" t="s">
        <v>38</v>
      </c>
      <c r="E1641" t="s">
        <v>5152</v>
      </c>
      <c r="F1641">
        <v>62</v>
      </c>
    </row>
    <row r="1642" spans="1:6" x14ac:dyDescent="0.25">
      <c r="A1642" t="s">
        <v>54</v>
      </c>
      <c r="B1642">
        <v>2015</v>
      </c>
      <c r="C1642" t="s">
        <v>4</v>
      </c>
      <c r="D1642" t="s">
        <v>40</v>
      </c>
      <c r="E1642" t="s">
        <v>5153</v>
      </c>
      <c r="F1642">
        <v>67</v>
      </c>
    </row>
    <row r="1643" spans="1:6" x14ac:dyDescent="0.25">
      <c r="A1643" t="s">
        <v>54</v>
      </c>
      <c r="B1643">
        <v>2015</v>
      </c>
      <c r="C1643" t="s">
        <v>4</v>
      </c>
      <c r="D1643" t="s">
        <v>102</v>
      </c>
      <c r="E1643" t="s">
        <v>5154</v>
      </c>
      <c r="F1643">
        <v>156</v>
      </c>
    </row>
    <row r="1644" spans="1:6" x14ac:dyDescent="0.25">
      <c r="A1644" t="s">
        <v>54</v>
      </c>
      <c r="B1644">
        <v>2015</v>
      </c>
      <c r="C1644" t="s">
        <v>4</v>
      </c>
      <c r="D1644" t="s">
        <v>107</v>
      </c>
      <c r="E1644" t="s">
        <v>5155</v>
      </c>
      <c r="F1644">
        <v>114</v>
      </c>
    </row>
    <row r="1645" spans="1:6" x14ac:dyDescent="0.25">
      <c r="A1645" t="s">
        <v>54</v>
      </c>
      <c r="B1645">
        <v>2015</v>
      </c>
      <c r="C1645" t="s">
        <v>4</v>
      </c>
      <c r="D1645" t="s">
        <v>39</v>
      </c>
      <c r="E1645" t="s">
        <v>5156</v>
      </c>
      <c r="F1645">
        <v>94</v>
      </c>
    </row>
    <row r="1646" spans="1:6" x14ac:dyDescent="0.25">
      <c r="A1646" t="s">
        <v>54</v>
      </c>
      <c r="B1646">
        <v>2015</v>
      </c>
      <c r="C1646" t="s">
        <v>4</v>
      </c>
      <c r="D1646" t="s">
        <v>103</v>
      </c>
      <c r="E1646" t="s">
        <v>5157</v>
      </c>
      <c r="F1646">
        <v>1220</v>
      </c>
    </row>
    <row r="1647" spans="1:6" x14ac:dyDescent="0.25">
      <c r="A1647" t="s">
        <v>54</v>
      </c>
      <c r="B1647">
        <v>2015</v>
      </c>
      <c r="C1647" t="s">
        <v>2</v>
      </c>
      <c r="D1647" t="s">
        <v>102</v>
      </c>
      <c r="E1647" t="s">
        <v>5158</v>
      </c>
      <c r="F1647">
        <v>2</v>
      </c>
    </row>
    <row r="1648" spans="1:6" x14ac:dyDescent="0.25">
      <c r="A1648" t="s">
        <v>54</v>
      </c>
      <c r="B1648">
        <v>2015</v>
      </c>
      <c r="C1648" t="s">
        <v>2</v>
      </c>
      <c r="D1648" t="s">
        <v>107</v>
      </c>
      <c r="E1648" t="s">
        <v>5159</v>
      </c>
      <c r="F1648">
        <v>2</v>
      </c>
    </row>
    <row r="1649" spans="1:6" x14ac:dyDescent="0.25">
      <c r="A1649" t="s">
        <v>54</v>
      </c>
      <c r="B1649">
        <v>2015</v>
      </c>
      <c r="C1649" t="s">
        <v>2</v>
      </c>
      <c r="D1649" t="s">
        <v>39</v>
      </c>
      <c r="E1649" t="s">
        <v>5160</v>
      </c>
      <c r="F1649">
        <v>3</v>
      </c>
    </row>
    <row r="1650" spans="1:6" x14ac:dyDescent="0.25">
      <c r="A1650" t="s">
        <v>54</v>
      </c>
      <c r="B1650">
        <v>2015</v>
      </c>
      <c r="C1650" t="s">
        <v>2</v>
      </c>
      <c r="D1650" t="s">
        <v>103</v>
      </c>
      <c r="E1650" t="s">
        <v>5161</v>
      </c>
      <c r="F1650">
        <v>17</v>
      </c>
    </row>
    <row r="1651" spans="1:6" x14ac:dyDescent="0.25">
      <c r="A1651" t="s">
        <v>54</v>
      </c>
      <c r="B1651">
        <v>2015</v>
      </c>
      <c r="C1651" t="s">
        <v>5</v>
      </c>
      <c r="D1651" t="s">
        <v>38</v>
      </c>
      <c r="E1651" t="s">
        <v>5162</v>
      </c>
      <c r="F1651">
        <v>4</v>
      </c>
    </row>
    <row r="1652" spans="1:6" x14ac:dyDescent="0.25">
      <c r="A1652" t="s">
        <v>54</v>
      </c>
      <c r="B1652">
        <v>2015</v>
      </c>
      <c r="C1652" t="s">
        <v>5</v>
      </c>
      <c r="D1652" t="s">
        <v>40</v>
      </c>
      <c r="E1652" t="s">
        <v>5163</v>
      </c>
      <c r="F1652">
        <v>1</v>
      </c>
    </row>
    <row r="1653" spans="1:6" x14ac:dyDescent="0.25">
      <c r="A1653" t="s">
        <v>54</v>
      </c>
      <c r="B1653">
        <v>2015</v>
      </c>
      <c r="C1653" t="s">
        <v>5</v>
      </c>
      <c r="D1653" t="s">
        <v>107</v>
      </c>
      <c r="E1653" t="s">
        <v>5164</v>
      </c>
      <c r="F1653">
        <v>1</v>
      </c>
    </row>
    <row r="1654" spans="1:6" x14ac:dyDescent="0.25">
      <c r="A1654" t="s">
        <v>54</v>
      </c>
      <c r="B1654">
        <v>2015</v>
      </c>
      <c r="C1654" t="s">
        <v>5</v>
      </c>
      <c r="D1654" t="s">
        <v>39</v>
      </c>
      <c r="E1654" t="s">
        <v>5165</v>
      </c>
      <c r="F1654">
        <v>4</v>
      </c>
    </row>
    <row r="1655" spans="1:6" x14ac:dyDescent="0.25">
      <c r="A1655" t="s">
        <v>54</v>
      </c>
      <c r="B1655">
        <v>2015</v>
      </c>
      <c r="C1655" t="s">
        <v>5</v>
      </c>
      <c r="D1655" t="s">
        <v>103</v>
      </c>
      <c r="E1655" t="s">
        <v>5166</v>
      </c>
      <c r="F1655">
        <v>20</v>
      </c>
    </row>
    <row r="1656" spans="1:6" x14ac:dyDescent="0.25">
      <c r="A1656" t="s">
        <v>54</v>
      </c>
      <c r="B1656">
        <v>2015</v>
      </c>
      <c r="C1656" t="s">
        <v>6</v>
      </c>
      <c r="D1656" t="s">
        <v>102</v>
      </c>
      <c r="E1656" t="s">
        <v>5167</v>
      </c>
      <c r="F1656">
        <v>1</v>
      </c>
    </row>
    <row r="1657" spans="1:6" x14ac:dyDescent="0.25">
      <c r="A1657" t="s">
        <v>54</v>
      </c>
      <c r="B1657">
        <v>2015</v>
      </c>
      <c r="C1657" t="s">
        <v>6</v>
      </c>
      <c r="D1657" t="s">
        <v>107</v>
      </c>
      <c r="E1657" t="s">
        <v>5168</v>
      </c>
      <c r="F1657">
        <v>1</v>
      </c>
    </row>
    <row r="1658" spans="1:6" x14ac:dyDescent="0.25">
      <c r="A1658" t="s">
        <v>54</v>
      </c>
      <c r="B1658">
        <v>2015</v>
      </c>
      <c r="C1658" t="s">
        <v>6</v>
      </c>
      <c r="D1658" t="s">
        <v>103</v>
      </c>
      <c r="E1658" t="s">
        <v>5169</v>
      </c>
      <c r="F1658">
        <v>1</v>
      </c>
    </row>
    <row r="1659" spans="1:6" x14ac:dyDescent="0.25">
      <c r="A1659" t="s">
        <v>57</v>
      </c>
      <c r="B1659">
        <v>2010</v>
      </c>
      <c r="C1659" t="s">
        <v>1</v>
      </c>
      <c r="D1659" t="s">
        <v>38</v>
      </c>
      <c r="E1659" t="s">
        <v>5170</v>
      </c>
      <c r="F1659">
        <v>6</v>
      </c>
    </row>
    <row r="1660" spans="1:6" x14ac:dyDescent="0.25">
      <c r="A1660" t="s">
        <v>57</v>
      </c>
      <c r="B1660">
        <v>2010</v>
      </c>
      <c r="C1660" t="s">
        <v>1</v>
      </c>
      <c r="D1660" t="s">
        <v>40</v>
      </c>
      <c r="E1660" t="s">
        <v>5171</v>
      </c>
      <c r="F1660">
        <v>1</v>
      </c>
    </row>
    <row r="1661" spans="1:6" x14ac:dyDescent="0.25">
      <c r="A1661" t="s">
        <v>57</v>
      </c>
      <c r="B1661">
        <v>2010</v>
      </c>
      <c r="C1661" t="s">
        <v>1</v>
      </c>
      <c r="D1661" t="s">
        <v>102</v>
      </c>
      <c r="E1661" t="s">
        <v>5172</v>
      </c>
      <c r="F1661">
        <v>11</v>
      </c>
    </row>
    <row r="1662" spans="1:6" x14ac:dyDescent="0.25">
      <c r="A1662" t="s">
        <v>57</v>
      </c>
      <c r="B1662">
        <v>2010</v>
      </c>
      <c r="C1662" t="s">
        <v>1</v>
      </c>
      <c r="D1662" t="s">
        <v>107</v>
      </c>
      <c r="E1662" t="s">
        <v>5173</v>
      </c>
      <c r="F1662">
        <v>5</v>
      </c>
    </row>
    <row r="1663" spans="1:6" x14ac:dyDescent="0.25">
      <c r="A1663" t="s">
        <v>57</v>
      </c>
      <c r="B1663">
        <v>2010</v>
      </c>
      <c r="C1663" t="s">
        <v>1</v>
      </c>
      <c r="D1663" t="s">
        <v>39</v>
      </c>
      <c r="E1663" t="s">
        <v>5174</v>
      </c>
      <c r="F1663">
        <v>12</v>
      </c>
    </row>
    <row r="1664" spans="1:6" x14ac:dyDescent="0.25">
      <c r="A1664" t="s">
        <v>57</v>
      </c>
      <c r="B1664">
        <v>2010</v>
      </c>
      <c r="C1664" t="s">
        <v>1</v>
      </c>
      <c r="D1664" t="s">
        <v>103</v>
      </c>
      <c r="E1664" t="s">
        <v>5175</v>
      </c>
      <c r="F1664">
        <v>68</v>
      </c>
    </row>
    <row r="1665" spans="1:6" x14ac:dyDescent="0.25">
      <c r="A1665" t="s">
        <v>57</v>
      </c>
      <c r="B1665">
        <v>2010</v>
      </c>
      <c r="C1665" t="s">
        <v>3</v>
      </c>
      <c r="D1665" t="s">
        <v>102</v>
      </c>
      <c r="E1665" t="s">
        <v>5176</v>
      </c>
      <c r="F1665">
        <v>2</v>
      </c>
    </row>
    <row r="1666" spans="1:6" x14ac:dyDescent="0.25">
      <c r="A1666" t="s">
        <v>57</v>
      </c>
      <c r="B1666">
        <v>2010</v>
      </c>
      <c r="C1666" t="s">
        <v>3</v>
      </c>
      <c r="D1666" t="s">
        <v>39</v>
      </c>
      <c r="E1666" t="s">
        <v>5177</v>
      </c>
      <c r="F1666">
        <v>1</v>
      </c>
    </row>
    <row r="1667" spans="1:6" x14ac:dyDescent="0.25">
      <c r="A1667" t="s">
        <v>57</v>
      </c>
      <c r="B1667">
        <v>2010</v>
      </c>
      <c r="C1667" t="s">
        <v>3</v>
      </c>
      <c r="D1667" t="s">
        <v>103</v>
      </c>
      <c r="E1667" t="s">
        <v>5178</v>
      </c>
      <c r="F1667">
        <v>3</v>
      </c>
    </row>
    <row r="1668" spans="1:6" x14ac:dyDescent="0.25">
      <c r="A1668" t="s">
        <v>57</v>
      </c>
      <c r="B1668">
        <v>2010</v>
      </c>
      <c r="C1668" t="s">
        <v>0</v>
      </c>
      <c r="D1668" t="s">
        <v>38</v>
      </c>
      <c r="E1668" t="s">
        <v>5179</v>
      </c>
      <c r="F1668">
        <v>3</v>
      </c>
    </row>
    <row r="1669" spans="1:6" x14ac:dyDescent="0.25">
      <c r="A1669" t="s">
        <v>57</v>
      </c>
      <c r="B1669">
        <v>2010</v>
      </c>
      <c r="C1669" t="s">
        <v>0</v>
      </c>
      <c r="D1669" t="s">
        <v>40</v>
      </c>
      <c r="E1669" t="s">
        <v>5180</v>
      </c>
      <c r="F1669">
        <v>1</v>
      </c>
    </row>
    <row r="1670" spans="1:6" x14ac:dyDescent="0.25">
      <c r="A1670" t="s">
        <v>57</v>
      </c>
      <c r="B1670">
        <v>2010</v>
      </c>
      <c r="C1670" t="s">
        <v>0</v>
      </c>
      <c r="D1670" t="s">
        <v>102</v>
      </c>
      <c r="E1670" t="s">
        <v>5181</v>
      </c>
      <c r="F1670">
        <v>8</v>
      </c>
    </row>
    <row r="1671" spans="1:6" x14ac:dyDescent="0.25">
      <c r="A1671" t="s">
        <v>57</v>
      </c>
      <c r="B1671">
        <v>2010</v>
      </c>
      <c r="C1671" t="s">
        <v>0</v>
      </c>
      <c r="D1671" t="s">
        <v>107</v>
      </c>
      <c r="E1671" t="s">
        <v>5182</v>
      </c>
      <c r="F1671">
        <v>7</v>
      </c>
    </row>
    <row r="1672" spans="1:6" x14ac:dyDescent="0.25">
      <c r="A1672" t="s">
        <v>57</v>
      </c>
      <c r="B1672">
        <v>2010</v>
      </c>
      <c r="C1672" t="s">
        <v>0</v>
      </c>
      <c r="D1672" t="s">
        <v>39</v>
      </c>
      <c r="E1672" t="s">
        <v>5183</v>
      </c>
      <c r="F1672">
        <v>11</v>
      </c>
    </row>
    <row r="1673" spans="1:6" x14ac:dyDescent="0.25">
      <c r="A1673" t="s">
        <v>57</v>
      </c>
      <c r="B1673">
        <v>2010</v>
      </c>
      <c r="C1673" t="s">
        <v>0</v>
      </c>
      <c r="D1673" t="s">
        <v>103</v>
      </c>
      <c r="E1673" t="s">
        <v>5184</v>
      </c>
      <c r="F1673">
        <v>125</v>
      </c>
    </row>
    <row r="1674" spans="1:6" x14ac:dyDescent="0.25">
      <c r="A1674" t="s">
        <v>57</v>
      </c>
      <c r="B1674">
        <v>2010</v>
      </c>
      <c r="C1674" t="s">
        <v>4</v>
      </c>
      <c r="D1674" t="s">
        <v>38</v>
      </c>
      <c r="E1674" t="s">
        <v>5185</v>
      </c>
      <c r="F1674">
        <v>71</v>
      </c>
    </row>
    <row r="1675" spans="1:6" x14ac:dyDescent="0.25">
      <c r="A1675" t="s">
        <v>57</v>
      </c>
      <c r="B1675">
        <v>2010</v>
      </c>
      <c r="C1675" t="s">
        <v>4</v>
      </c>
      <c r="D1675" t="s">
        <v>40</v>
      </c>
      <c r="E1675" t="s">
        <v>5186</v>
      </c>
      <c r="F1675">
        <v>27</v>
      </c>
    </row>
    <row r="1676" spans="1:6" x14ac:dyDescent="0.25">
      <c r="A1676" t="s">
        <v>57</v>
      </c>
      <c r="B1676">
        <v>2010</v>
      </c>
      <c r="C1676" t="s">
        <v>4</v>
      </c>
      <c r="D1676" t="s">
        <v>102</v>
      </c>
      <c r="E1676" t="s">
        <v>5187</v>
      </c>
      <c r="F1676">
        <v>129</v>
      </c>
    </row>
    <row r="1677" spans="1:6" x14ac:dyDescent="0.25">
      <c r="A1677" t="s">
        <v>57</v>
      </c>
      <c r="B1677">
        <v>2010</v>
      </c>
      <c r="C1677" t="s">
        <v>4</v>
      </c>
      <c r="D1677" t="s">
        <v>107</v>
      </c>
      <c r="E1677" t="s">
        <v>5188</v>
      </c>
      <c r="F1677">
        <v>161</v>
      </c>
    </row>
    <row r="1678" spans="1:6" x14ac:dyDescent="0.25">
      <c r="A1678" t="s">
        <v>57</v>
      </c>
      <c r="B1678">
        <v>2010</v>
      </c>
      <c r="C1678" t="s">
        <v>4</v>
      </c>
      <c r="D1678" t="s">
        <v>39</v>
      </c>
      <c r="E1678" t="s">
        <v>5189</v>
      </c>
      <c r="F1678">
        <v>232</v>
      </c>
    </row>
    <row r="1679" spans="1:6" x14ac:dyDescent="0.25">
      <c r="A1679" t="s">
        <v>57</v>
      </c>
      <c r="B1679">
        <v>2010</v>
      </c>
      <c r="C1679" t="s">
        <v>4</v>
      </c>
      <c r="D1679" t="s">
        <v>103</v>
      </c>
      <c r="E1679" t="s">
        <v>5190</v>
      </c>
      <c r="F1679">
        <v>1322</v>
      </c>
    </row>
    <row r="1680" spans="1:6" x14ac:dyDescent="0.25">
      <c r="A1680" t="s">
        <v>57</v>
      </c>
      <c r="B1680">
        <v>2010</v>
      </c>
      <c r="C1680" t="s">
        <v>2</v>
      </c>
      <c r="D1680" t="s">
        <v>107</v>
      </c>
      <c r="E1680" t="s">
        <v>5191</v>
      </c>
      <c r="F1680">
        <v>1</v>
      </c>
    </row>
    <row r="1681" spans="1:6" x14ac:dyDescent="0.25">
      <c r="A1681" t="s">
        <v>57</v>
      </c>
      <c r="B1681">
        <v>2010</v>
      </c>
      <c r="C1681" t="s">
        <v>2</v>
      </c>
      <c r="D1681" t="s">
        <v>39</v>
      </c>
      <c r="E1681" t="s">
        <v>5192</v>
      </c>
      <c r="F1681">
        <v>3</v>
      </c>
    </row>
    <row r="1682" spans="1:6" x14ac:dyDescent="0.25">
      <c r="A1682" t="s">
        <v>57</v>
      </c>
      <c r="B1682">
        <v>2010</v>
      </c>
      <c r="C1682" t="s">
        <v>2</v>
      </c>
      <c r="D1682" t="s">
        <v>103</v>
      </c>
      <c r="E1682" t="s">
        <v>5193</v>
      </c>
      <c r="F1682">
        <v>8</v>
      </c>
    </row>
    <row r="1683" spans="1:6" x14ac:dyDescent="0.25">
      <c r="A1683" t="s">
        <v>57</v>
      </c>
      <c r="B1683">
        <v>2011</v>
      </c>
      <c r="C1683" t="s">
        <v>1</v>
      </c>
      <c r="D1683" t="s">
        <v>38</v>
      </c>
      <c r="E1683" t="s">
        <v>5194</v>
      </c>
      <c r="F1683">
        <v>2</v>
      </c>
    </row>
    <row r="1684" spans="1:6" x14ac:dyDescent="0.25">
      <c r="A1684" t="s">
        <v>57</v>
      </c>
      <c r="B1684">
        <v>2011</v>
      </c>
      <c r="C1684" t="s">
        <v>1</v>
      </c>
      <c r="D1684" t="s">
        <v>102</v>
      </c>
      <c r="E1684" t="s">
        <v>5195</v>
      </c>
      <c r="F1684">
        <v>10</v>
      </c>
    </row>
    <row r="1685" spans="1:6" x14ac:dyDescent="0.25">
      <c r="A1685" t="s">
        <v>57</v>
      </c>
      <c r="B1685">
        <v>2011</v>
      </c>
      <c r="C1685" t="s">
        <v>1</v>
      </c>
      <c r="D1685" t="s">
        <v>107</v>
      </c>
      <c r="E1685" t="s">
        <v>5196</v>
      </c>
      <c r="F1685">
        <v>3</v>
      </c>
    </row>
    <row r="1686" spans="1:6" x14ac:dyDescent="0.25">
      <c r="A1686" t="s">
        <v>57</v>
      </c>
      <c r="B1686">
        <v>2011</v>
      </c>
      <c r="C1686" t="s">
        <v>1</v>
      </c>
      <c r="D1686" t="s">
        <v>39</v>
      </c>
      <c r="E1686" t="s">
        <v>5197</v>
      </c>
      <c r="F1686">
        <v>24</v>
      </c>
    </row>
    <row r="1687" spans="1:6" x14ac:dyDescent="0.25">
      <c r="A1687" t="s">
        <v>57</v>
      </c>
      <c r="B1687">
        <v>2011</v>
      </c>
      <c r="C1687" t="s">
        <v>1</v>
      </c>
      <c r="D1687" t="s">
        <v>103</v>
      </c>
      <c r="E1687" t="s">
        <v>5198</v>
      </c>
      <c r="F1687">
        <v>75</v>
      </c>
    </row>
    <row r="1688" spans="1:6" x14ac:dyDescent="0.25">
      <c r="A1688" t="s">
        <v>57</v>
      </c>
      <c r="B1688">
        <v>2011</v>
      </c>
      <c r="C1688" t="s">
        <v>3</v>
      </c>
      <c r="D1688" t="s">
        <v>107</v>
      </c>
      <c r="E1688" t="s">
        <v>5199</v>
      </c>
      <c r="F1688">
        <v>1</v>
      </c>
    </row>
    <row r="1689" spans="1:6" x14ac:dyDescent="0.25">
      <c r="A1689" t="s">
        <v>57</v>
      </c>
      <c r="B1689">
        <v>2011</v>
      </c>
      <c r="C1689" t="s">
        <v>3</v>
      </c>
      <c r="D1689" t="s">
        <v>39</v>
      </c>
      <c r="E1689" t="s">
        <v>5200</v>
      </c>
      <c r="F1689">
        <v>1</v>
      </c>
    </row>
    <row r="1690" spans="1:6" x14ac:dyDescent="0.25">
      <c r="A1690" t="s">
        <v>57</v>
      </c>
      <c r="B1690">
        <v>2011</v>
      </c>
      <c r="C1690" t="s">
        <v>3</v>
      </c>
      <c r="D1690" t="s">
        <v>103</v>
      </c>
      <c r="E1690" t="s">
        <v>5201</v>
      </c>
      <c r="F1690">
        <v>2</v>
      </c>
    </row>
    <row r="1691" spans="1:6" x14ac:dyDescent="0.25">
      <c r="A1691" t="s">
        <v>57</v>
      </c>
      <c r="B1691">
        <v>2011</v>
      </c>
      <c r="C1691" t="s">
        <v>0</v>
      </c>
      <c r="D1691" t="s">
        <v>40</v>
      </c>
      <c r="E1691" t="s">
        <v>5202</v>
      </c>
      <c r="F1691">
        <v>3</v>
      </c>
    </row>
    <row r="1692" spans="1:6" x14ac:dyDescent="0.25">
      <c r="A1692" t="s">
        <v>57</v>
      </c>
      <c r="B1692">
        <v>2011</v>
      </c>
      <c r="C1692" t="s">
        <v>0</v>
      </c>
      <c r="D1692" t="s">
        <v>102</v>
      </c>
      <c r="E1692" t="s">
        <v>5203</v>
      </c>
      <c r="F1692">
        <v>17</v>
      </c>
    </row>
    <row r="1693" spans="1:6" x14ac:dyDescent="0.25">
      <c r="A1693" t="s">
        <v>57</v>
      </c>
      <c r="B1693">
        <v>2011</v>
      </c>
      <c r="C1693" t="s">
        <v>0</v>
      </c>
      <c r="D1693" t="s">
        <v>107</v>
      </c>
      <c r="E1693" t="s">
        <v>5204</v>
      </c>
      <c r="F1693">
        <v>3</v>
      </c>
    </row>
    <row r="1694" spans="1:6" x14ac:dyDescent="0.25">
      <c r="A1694" t="s">
        <v>57</v>
      </c>
      <c r="B1694">
        <v>2011</v>
      </c>
      <c r="C1694" t="s">
        <v>0</v>
      </c>
      <c r="D1694" t="s">
        <v>39</v>
      </c>
      <c r="E1694" t="s">
        <v>5205</v>
      </c>
      <c r="F1694">
        <v>27</v>
      </c>
    </row>
    <row r="1695" spans="1:6" x14ac:dyDescent="0.25">
      <c r="A1695" t="s">
        <v>57</v>
      </c>
      <c r="B1695">
        <v>2011</v>
      </c>
      <c r="C1695" t="s">
        <v>0</v>
      </c>
      <c r="D1695" t="s">
        <v>103</v>
      </c>
      <c r="E1695" t="s">
        <v>5206</v>
      </c>
      <c r="F1695">
        <v>105</v>
      </c>
    </row>
    <row r="1696" spans="1:6" x14ac:dyDescent="0.25">
      <c r="A1696" t="s">
        <v>57</v>
      </c>
      <c r="B1696">
        <v>2011</v>
      </c>
      <c r="C1696" t="s">
        <v>4</v>
      </c>
      <c r="D1696" t="s">
        <v>38</v>
      </c>
      <c r="E1696" t="s">
        <v>5207</v>
      </c>
      <c r="F1696">
        <v>46</v>
      </c>
    </row>
    <row r="1697" spans="1:6" x14ac:dyDescent="0.25">
      <c r="A1697" t="s">
        <v>57</v>
      </c>
      <c r="B1697">
        <v>2011</v>
      </c>
      <c r="C1697" t="s">
        <v>4</v>
      </c>
      <c r="D1697" t="s">
        <v>40</v>
      </c>
      <c r="E1697" t="s">
        <v>5208</v>
      </c>
      <c r="F1697">
        <v>10</v>
      </c>
    </row>
    <row r="1698" spans="1:6" x14ac:dyDescent="0.25">
      <c r="A1698" t="s">
        <v>57</v>
      </c>
      <c r="B1698">
        <v>2011</v>
      </c>
      <c r="C1698" t="s">
        <v>4</v>
      </c>
      <c r="D1698" t="s">
        <v>102</v>
      </c>
      <c r="E1698" t="s">
        <v>5209</v>
      </c>
      <c r="F1698">
        <v>154</v>
      </c>
    </row>
    <row r="1699" spans="1:6" x14ac:dyDescent="0.25">
      <c r="A1699" t="s">
        <v>57</v>
      </c>
      <c r="B1699">
        <v>2011</v>
      </c>
      <c r="C1699" t="s">
        <v>4</v>
      </c>
      <c r="D1699" t="s">
        <v>107</v>
      </c>
      <c r="E1699" t="s">
        <v>5210</v>
      </c>
      <c r="F1699">
        <v>92</v>
      </c>
    </row>
    <row r="1700" spans="1:6" x14ac:dyDescent="0.25">
      <c r="A1700" t="s">
        <v>57</v>
      </c>
      <c r="B1700">
        <v>2011</v>
      </c>
      <c r="C1700" t="s">
        <v>4</v>
      </c>
      <c r="D1700" t="s">
        <v>39</v>
      </c>
      <c r="E1700" t="s">
        <v>5211</v>
      </c>
      <c r="F1700">
        <v>314</v>
      </c>
    </row>
    <row r="1701" spans="1:6" x14ac:dyDescent="0.25">
      <c r="A1701" t="s">
        <v>57</v>
      </c>
      <c r="B1701">
        <v>2011</v>
      </c>
      <c r="C1701" t="s">
        <v>4</v>
      </c>
      <c r="D1701" t="s">
        <v>103</v>
      </c>
      <c r="E1701" t="s">
        <v>5212</v>
      </c>
      <c r="F1701">
        <v>1392</v>
      </c>
    </row>
    <row r="1702" spans="1:6" x14ac:dyDescent="0.25">
      <c r="A1702" t="s">
        <v>57</v>
      </c>
      <c r="B1702">
        <v>2011</v>
      </c>
      <c r="C1702" t="s">
        <v>2</v>
      </c>
      <c r="D1702" t="s">
        <v>38</v>
      </c>
      <c r="E1702" t="s">
        <v>5213</v>
      </c>
      <c r="F1702">
        <v>1</v>
      </c>
    </row>
    <row r="1703" spans="1:6" x14ac:dyDescent="0.25">
      <c r="A1703" t="s">
        <v>57</v>
      </c>
      <c r="B1703">
        <v>2011</v>
      </c>
      <c r="C1703" t="s">
        <v>2</v>
      </c>
      <c r="D1703" t="s">
        <v>102</v>
      </c>
      <c r="E1703" t="s">
        <v>5214</v>
      </c>
      <c r="F1703">
        <v>2</v>
      </c>
    </row>
    <row r="1704" spans="1:6" x14ac:dyDescent="0.25">
      <c r="A1704" t="s">
        <v>57</v>
      </c>
      <c r="B1704">
        <v>2011</v>
      </c>
      <c r="C1704" t="s">
        <v>2</v>
      </c>
      <c r="D1704" t="s">
        <v>39</v>
      </c>
      <c r="E1704" t="s">
        <v>5215</v>
      </c>
      <c r="F1704">
        <v>6</v>
      </c>
    </row>
    <row r="1705" spans="1:6" x14ac:dyDescent="0.25">
      <c r="A1705" t="s">
        <v>57</v>
      </c>
      <c r="B1705">
        <v>2011</v>
      </c>
      <c r="C1705" t="s">
        <v>2</v>
      </c>
      <c r="D1705" t="s">
        <v>103</v>
      </c>
      <c r="E1705" t="s">
        <v>5216</v>
      </c>
      <c r="F1705">
        <v>10</v>
      </c>
    </row>
    <row r="1706" spans="1:6" x14ac:dyDescent="0.25">
      <c r="A1706" t="s">
        <v>57</v>
      </c>
      <c r="B1706">
        <v>2012</v>
      </c>
      <c r="C1706" t="s">
        <v>1</v>
      </c>
      <c r="D1706" t="s">
        <v>38</v>
      </c>
      <c r="E1706" t="s">
        <v>5217</v>
      </c>
      <c r="F1706">
        <v>5</v>
      </c>
    </row>
    <row r="1707" spans="1:6" x14ac:dyDescent="0.25">
      <c r="A1707" t="s">
        <v>57</v>
      </c>
      <c r="B1707">
        <v>2012</v>
      </c>
      <c r="C1707" t="s">
        <v>1</v>
      </c>
      <c r="D1707" t="s">
        <v>40</v>
      </c>
      <c r="E1707" t="s">
        <v>5218</v>
      </c>
      <c r="F1707">
        <v>2</v>
      </c>
    </row>
    <row r="1708" spans="1:6" x14ac:dyDescent="0.25">
      <c r="A1708" t="s">
        <v>57</v>
      </c>
      <c r="B1708">
        <v>2012</v>
      </c>
      <c r="C1708" t="s">
        <v>1</v>
      </c>
      <c r="D1708" t="s">
        <v>102</v>
      </c>
      <c r="E1708" t="s">
        <v>5219</v>
      </c>
      <c r="F1708">
        <v>11</v>
      </c>
    </row>
    <row r="1709" spans="1:6" x14ac:dyDescent="0.25">
      <c r="A1709" t="s">
        <v>57</v>
      </c>
      <c r="B1709">
        <v>2012</v>
      </c>
      <c r="C1709" t="s">
        <v>1</v>
      </c>
      <c r="D1709" t="s">
        <v>107</v>
      </c>
      <c r="E1709" t="s">
        <v>5220</v>
      </c>
      <c r="F1709">
        <v>8</v>
      </c>
    </row>
    <row r="1710" spans="1:6" x14ac:dyDescent="0.25">
      <c r="A1710" t="s">
        <v>57</v>
      </c>
      <c r="B1710">
        <v>2012</v>
      </c>
      <c r="C1710" t="s">
        <v>1</v>
      </c>
      <c r="D1710" t="s">
        <v>39</v>
      </c>
      <c r="E1710" t="s">
        <v>5221</v>
      </c>
      <c r="F1710">
        <v>25</v>
      </c>
    </row>
    <row r="1711" spans="1:6" x14ac:dyDescent="0.25">
      <c r="A1711" t="s">
        <v>57</v>
      </c>
      <c r="B1711">
        <v>2012</v>
      </c>
      <c r="C1711" t="s">
        <v>1</v>
      </c>
      <c r="D1711" t="s">
        <v>103</v>
      </c>
      <c r="E1711" t="s">
        <v>5222</v>
      </c>
      <c r="F1711">
        <v>97</v>
      </c>
    </row>
    <row r="1712" spans="1:6" x14ac:dyDescent="0.25">
      <c r="A1712" t="s">
        <v>57</v>
      </c>
      <c r="B1712">
        <v>2012</v>
      </c>
      <c r="C1712" t="s">
        <v>3</v>
      </c>
      <c r="D1712" t="s">
        <v>102</v>
      </c>
      <c r="E1712" t="s">
        <v>5223</v>
      </c>
      <c r="F1712">
        <v>1</v>
      </c>
    </row>
    <row r="1713" spans="1:6" x14ac:dyDescent="0.25">
      <c r="A1713" t="s">
        <v>57</v>
      </c>
      <c r="B1713">
        <v>2012</v>
      </c>
      <c r="C1713" t="s">
        <v>3</v>
      </c>
      <c r="D1713" t="s">
        <v>103</v>
      </c>
      <c r="E1713" t="s">
        <v>5224</v>
      </c>
      <c r="F1713">
        <v>1</v>
      </c>
    </row>
    <row r="1714" spans="1:6" x14ac:dyDescent="0.25">
      <c r="A1714" t="s">
        <v>57</v>
      </c>
      <c r="B1714">
        <v>2012</v>
      </c>
      <c r="C1714" t="s">
        <v>0</v>
      </c>
      <c r="D1714" t="s">
        <v>38</v>
      </c>
      <c r="E1714" t="s">
        <v>5225</v>
      </c>
      <c r="F1714">
        <v>5</v>
      </c>
    </row>
    <row r="1715" spans="1:6" x14ac:dyDescent="0.25">
      <c r="A1715" t="s">
        <v>57</v>
      </c>
      <c r="B1715">
        <v>2012</v>
      </c>
      <c r="C1715" t="s">
        <v>0</v>
      </c>
      <c r="D1715" t="s">
        <v>40</v>
      </c>
      <c r="E1715" t="s">
        <v>5226</v>
      </c>
      <c r="F1715">
        <v>1</v>
      </c>
    </row>
    <row r="1716" spans="1:6" x14ac:dyDescent="0.25">
      <c r="A1716" t="s">
        <v>57</v>
      </c>
      <c r="B1716">
        <v>2012</v>
      </c>
      <c r="C1716" t="s">
        <v>0</v>
      </c>
      <c r="D1716" t="s">
        <v>102</v>
      </c>
      <c r="E1716" t="s">
        <v>5227</v>
      </c>
      <c r="F1716">
        <v>9</v>
      </c>
    </row>
    <row r="1717" spans="1:6" x14ac:dyDescent="0.25">
      <c r="A1717" t="s">
        <v>57</v>
      </c>
      <c r="B1717">
        <v>2012</v>
      </c>
      <c r="C1717" t="s">
        <v>0</v>
      </c>
      <c r="D1717" t="s">
        <v>107</v>
      </c>
      <c r="E1717" t="s">
        <v>5228</v>
      </c>
      <c r="F1717">
        <v>12</v>
      </c>
    </row>
    <row r="1718" spans="1:6" x14ac:dyDescent="0.25">
      <c r="A1718" t="s">
        <v>57</v>
      </c>
      <c r="B1718">
        <v>2012</v>
      </c>
      <c r="C1718" t="s">
        <v>0</v>
      </c>
      <c r="D1718" t="s">
        <v>39</v>
      </c>
      <c r="E1718" t="s">
        <v>5229</v>
      </c>
      <c r="F1718">
        <v>13</v>
      </c>
    </row>
    <row r="1719" spans="1:6" x14ac:dyDescent="0.25">
      <c r="A1719" t="s">
        <v>57</v>
      </c>
      <c r="B1719">
        <v>2012</v>
      </c>
      <c r="C1719" t="s">
        <v>0</v>
      </c>
      <c r="D1719" t="s">
        <v>103</v>
      </c>
      <c r="E1719" t="s">
        <v>5230</v>
      </c>
      <c r="F1719">
        <v>101</v>
      </c>
    </row>
    <row r="1720" spans="1:6" x14ac:dyDescent="0.25">
      <c r="A1720" t="s">
        <v>57</v>
      </c>
      <c r="B1720">
        <v>2012</v>
      </c>
      <c r="C1720" t="s">
        <v>4</v>
      </c>
      <c r="D1720" t="s">
        <v>38</v>
      </c>
      <c r="E1720" t="s">
        <v>5231</v>
      </c>
      <c r="F1720">
        <v>79</v>
      </c>
    </row>
    <row r="1721" spans="1:6" x14ac:dyDescent="0.25">
      <c r="A1721" t="s">
        <v>57</v>
      </c>
      <c r="B1721">
        <v>2012</v>
      </c>
      <c r="C1721" t="s">
        <v>4</v>
      </c>
      <c r="D1721" t="s">
        <v>40</v>
      </c>
      <c r="E1721" t="s">
        <v>5232</v>
      </c>
      <c r="F1721">
        <v>23</v>
      </c>
    </row>
    <row r="1722" spans="1:6" x14ac:dyDescent="0.25">
      <c r="A1722" t="s">
        <v>57</v>
      </c>
      <c r="B1722">
        <v>2012</v>
      </c>
      <c r="C1722" t="s">
        <v>4</v>
      </c>
      <c r="D1722" t="s">
        <v>102</v>
      </c>
      <c r="E1722" t="s">
        <v>5233</v>
      </c>
      <c r="F1722">
        <v>147</v>
      </c>
    </row>
    <row r="1723" spans="1:6" x14ac:dyDescent="0.25">
      <c r="A1723" t="s">
        <v>57</v>
      </c>
      <c r="B1723">
        <v>2012</v>
      </c>
      <c r="C1723" t="s">
        <v>4</v>
      </c>
      <c r="D1723" t="s">
        <v>107</v>
      </c>
      <c r="E1723" t="s">
        <v>5234</v>
      </c>
      <c r="F1723">
        <v>138</v>
      </c>
    </row>
    <row r="1724" spans="1:6" x14ac:dyDescent="0.25">
      <c r="A1724" t="s">
        <v>57</v>
      </c>
      <c r="B1724">
        <v>2012</v>
      </c>
      <c r="C1724" t="s">
        <v>4</v>
      </c>
      <c r="D1724" t="s">
        <v>39</v>
      </c>
      <c r="E1724" t="s">
        <v>5235</v>
      </c>
      <c r="F1724">
        <v>254</v>
      </c>
    </row>
    <row r="1725" spans="1:6" x14ac:dyDescent="0.25">
      <c r="A1725" t="s">
        <v>57</v>
      </c>
      <c r="B1725">
        <v>2012</v>
      </c>
      <c r="C1725" t="s">
        <v>4</v>
      </c>
      <c r="D1725" t="s">
        <v>103</v>
      </c>
      <c r="E1725" t="s">
        <v>5236</v>
      </c>
      <c r="F1725">
        <v>1318</v>
      </c>
    </row>
    <row r="1726" spans="1:6" x14ac:dyDescent="0.25">
      <c r="A1726" t="s">
        <v>57</v>
      </c>
      <c r="B1726">
        <v>2012</v>
      </c>
      <c r="C1726" t="s">
        <v>2</v>
      </c>
      <c r="D1726" t="s">
        <v>38</v>
      </c>
      <c r="E1726" t="s">
        <v>5237</v>
      </c>
      <c r="F1726">
        <v>2</v>
      </c>
    </row>
    <row r="1727" spans="1:6" x14ac:dyDescent="0.25">
      <c r="A1727" t="s">
        <v>57</v>
      </c>
      <c r="B1727">
        <v>2012</v>
      </c>
      <c r="C1727" t="s">
        <v>2</v>
      </c>
      <c r="D1727" t="s">
        <v>102</v>
      </c>
      <c r="E1727" t="s">
        <v>5238</v>
      </c>
      <c r="F1727">
        <v>2</v>
      </c>
    </row>
    <row r="1728" spans="1:6" x14ac:dyDescent="0.25">
      <c r="A1728" t="s">
        <v>57</v>
      </c>
      <c r="B1728">
        <v>2012</v>
      </c>
      <c r="C1728" t="s">
        <v>2</v>
      </c>
      <c r="D1728" t="s">
        <v>107</v>
      </c>
      <c r="E1728" t="s">
        <v>5239</v>
      </c>
      <c r="F1728">
        <v>4</v>
      </c>
    </row>
    <row r="1729" spans="1:6" x14ac:dyDescent="0.25">
      <c r="A1729" t="s">
        <v>57</v>
      </c>
      <c r="B1729">
        <v>2012</v>
      </c>
      <c r="C1729" t="s">
        <v>2</v>
      </c>
      <c r="D1729" t="s">
        <v>39</v>
      </c>
      <c r="E1729" t="s">
        <v>5240</v>
      </c>
      <c r="F1729">
        <v>3</v>
      </c>
    </row>
    <row r="1730" spans="1:6" x14ac:dyDescent="0.25">
      <c r="A1730" t="s">
        <v>57</v>
      </c>
      <c r="B1730">
        <v>2012</v>
      </c>
      <c r="C1730" t="s">
        <v>2</v>
      </c>
      <c r="D1730" t="s">
        <v>103</v>
      </c>
      <c r="E1730" t="s">
        <v>5241</v>
      </c>
      <c r="F1730">
        <v>16</v>
      </c>
    </row>
    <row r="1731" spans="1:6" x14ac:dyDescent="0.25">
      <c r="A1731" t="s">
        <v>57</v>
      </c>
      <c r="B1731">
        <v>2012</v>
      </c>
      <c r="C1731" t="s">
        <v>5</v>
      </c>
      <c r="D1731" t="s">
        <v>107</v>
      </c>
      <c r="E1731" t="s">
        <v>5242</v>
      </c>
      <c r="F1731">
        <v>2</v>
      </c>
    </row>
    <row r="1732" spans="1:6" x14ac:dyDescent="0.25">
      <c r="A1732" t="s">
        <v>57</v>
      </c>
      <c r="B1732">
        <v>2012</v>
      </c>
      <c r="C1732" t="s">
        <v>6</v>
      </c>
      <c r="D1732" t="s">
        <v>107</v>
      </c>
      <c r="E1732" t="s">
        <v>5243</v>
      </c>
      <c r="F1732">
        <v>1</v>
      </c>
    </row>
    <row r="1733" spans="1:6" x14ac:dyDescent="0.25">
      <c r="A1733" t="s">
        <v>57</v>
      </c>
      <c r="B1733">
        <v>2012</v>
      </c>
      <c r="C1733" t="s">
        <v>6</v>
      </c>
      <c r="D1733" t="s">
        <v>103</v>
      </c>
      <c r="E1733" t="s">
        <v>5244</v>
      </c>
      <c r="F1733">
        <v>1</v>
      </c>
    </row>
    <row r="1734" spans="1:6" x14ac:dyDescent="0.25">
      <c r="A1734" t="s">
        <v>57</v>
      </c>
      <c r="B1734">
        <v>2013</v>
      </c>
      <c r="C1734" t="s">
        <v>1</v>
      </c>
      <c r="D1734" t="s">
        <v>38</v>
      </c>
      <c r="E1734" t="s">
        <v>5245</v>
      </c>
      <c r="F1734">
        <v>4</v>
      </c>
    </row>
    <row r="1735" spans="1:6" x14ac:dyDescent="0.25">
      <c r="A1735" t="s">
        <v>57</v>
      </c>
      <c r="B1735">
        <v>2013</v>
      </c>
      <c r="C1735" t="s">
        <v>1</v>
      </c>
      <c r="D1735" t="s">
        <v>40</v>
      </c>
      <c r="E1735" t="s">
        <v>5246</v>
      </c>
      <c r="F1735">
        <v>6</v>
      </c>
    </row>
    <row r="1736" spans="1:6" x14ac:dyDescent="0.25">
      <c r="A1736" t="s">
        <v>57</v>
      </c>
      <c r="B1736">
        <v>2013</v>
      </c>
      <c r="C1736" t="s">
        <v>1</v>
      </c>
      <c r="D1736" t="s">
        <v>102</v>
      </c>
      <c r="E1736" t="s">
        <v>5247</v>
      </c>
      <c r="F1736">
        <v>10</v>
      </c>
    </row>
    <row r="1737" spans="1:6" x14ac:dyDescent="0.25">
      <c r="A1737" t="s">
        <v>57</v>
      </c>
      <c r="B1737">
        <v>2013</v>
      </c>
      <c r="C1737" t="s">
        <v>1</v>
      </c>
      <c r="D1737" t="s">
        <v>107</v>
      </c>
      <c r="E1737" t="s">
        <v>5248</v>
      </c>
      <c r="F1737">
        <v>14</v>
      </c>
    </row>
    <row r="1738" spans="1:6" x14ac:dyDescent="0.25">
      <c r="A1738" t="s">
        <v>57</v>
      </c>
      <c r="B1738">
        <v>2013</v>
      </c>
      <c r="C1738" t="s">
        <v>1</v>
      </c>
      <c r="D1738" t="s">
        <v>39</v>
      </c>
      <c r="E1738" t="s">
        <v>5249</v>
      </c>
      <c r="F1738">
        <v>26</v>
      </c>
    </row>
    <row r="1739" spans="1:6" x14ac:dyDescent="0.25">
      <c r="A1739" t="s">
        <v>57</v>
      </c>
      <c r="B1739">
        <v>2013</v>
      </c>
      <c r="C1739" t="s">
        <v>1</v>
      </c>
      <c r="D1739" t="s">
        <v>103</v>
      </c>
      <c r="E1739" t="s">
        <v>5250</v>
      </c>
      <c r="F1739">
        <v>89</v>
      </c>
    </row>
    <row r="1740" spans="1:6" x14ac:dyDescent="0.25">
      <c r="A1740" t="s">
        <v>57</v>
      </c>
      <c r="B1740">
        <v>2013</v>
      </c>
      <c r="C1740" t="s">
        <v>3</v>
      </c>
      <c r="D1740" t="s">
        <v>103</v>
      </c>
      <c r="E1740" t="s">
        <v>5251</v>
      </c>
      <c r="F1740">
        <v>3</v>
      </c>
    </row>
    <row r="1741" spans="1:6" x14ac:dyDescent="0.25">
      <c r="A1741" t="s">
        <v>57</v>
      </c>
      <c r="B1741">
        <v>2013</v>
      </c>
      <c r="C1741" t="s">
        <v>0</v>
      </c>
      <c r="D1741" t="s">
        <v>38</v>
      </c>
      <c r="E1741" t="s">
        <v>5252</v>
      </c>
      <c r="F1741">
        <v>6</v>
      </c>
    </row>
    <row r="1742" spans="1:6" x14ac:dyDescent="0.25">
      <c r="A1742" t="s">
        <v>57</v>
      </c>
      <c r="B1742">
        <v>2013</v>
      </c>
      <c r="C1742" t="s">
        <v>0</v>
      </c>
      <c r="D1742" t="s">
        <v>40</v>
      </c>
      <c r="E1742" t="s">
        <v>5253</v>
      </c>
      <c r="F1742">
        <v>2</v>
      </c>
    </row>
    <row r="1743" spans="1:6" x14ac:dyDescent="0.25">
      <c r="A1743" t="s">
        <v>57</v>
      </c>
      <c r="B1743">
        <v>2013</v>
      </c>
      <c r="C1743" t="s">
        <v>0</v>
      </c>
      <c r="D1743" t="s">
        <v>102</v>
      </c>
      <c r="E1743" t="s">
        <v>5254</v>
      </c>
      <c r="F1743">
        <v>14</v>
      </c>
    </row>
    <row r="1744" spans="1:6" x14ac:dyDescent="0.25">
      <c r="A1744" t="s">
        <v>57</v>
      </c>
      <c r="B1744">
        <v>2013</v>
      </c>
      <c r="C1744" t="s">
        <v>0</v>
      </c>
      <c r="D1744" t="s">
        <v>107</v>
      </c>
      <c r="E1744" t="s">
        <v>5255</v>
      </c>
      <c r="F1744">
        <v>7</v>
      </c>
    </row>
    <row r="1745" spans="1:6" x14ac:dyDescent="0.25">
      <c r="A1745" t="s">
        <v>57</v>
      </c>
      <c r="B1745">
        <v>2013</v>
      </c>
      <c r="C1745" t="s">
        <v>0</v>
      </c>
      <c r="D1745" t="s">
        <v>39</v>
      </c>
      <c r="E1745" t="s">
        <v>5256</v>
      </c>
      <c r="F1745">
        <v>18</v>
      </c>
    </row>
    <row r="1746" spans="1:6" x14ac:dyDescent="0.25">
      <c r="A1746" t="s">
        <v>57</v>
      </c>
      <c r="B1746">
        <v>2013</v>
      </c>
      <c r="C1746" t="s">
        <v>0</v>
      </c>
      <c r="D1746" t="s">
        <v>103</v>
      </c>
      <c r="E1746" t="s">
        <v>5257</v>
      </c>
      <c r="F1746">
        <v>108</v>
      </c>
    </row>
    <row r="1747" spans="1:6" x14ac:dyDescent="0.25">
      <c r="A1747" t="s">
        <v>57</v>
      </c>
      <c r="B1747">
        <v>2013</v>
      </c>
      <c r="C1747" t="s">
        <v>4</v>
      </c>
      <c r="D1747" t="s">
        <v>38</v>
      </c>
      <c r="E1747" t="s">
        <v>5258</v>
      </c>
      <c r="F1747">
        <v>74</v>
      </c>
    </row>
    <row r="1748" spans="1:6" x14ac:dyDescent="0.25">
      <c r="A1748" t="s">
        <v>57</v>
      </c>
      <c r="B1748">
        <v>2013</v>
      </c>
      <c r="C1748" t="s">
        <v>4</v>
      </c>
      <c r="D1748" t="s">
        <v>40</v>
      </c>
      <c r="E1748" t="s">
        <v>5259</v>
      </c>
      <c r="F1748">
        <v>27</v>
      </c>
    </row>
    <row r="1749" spans="1:6" x14ac:dyDescent="0.25">
      <c r="A1749" t="s">
        <v>57</v>
      </c>
      <c r="B1749">
        <v>2013</v>
      </c>
      <c r="C1749" t="s">
        <v>4</v>
      </c>
      <c r="D1749" t="s">
        <v>102</v>
      </c>
      <c r="E1749" t="s">
        <v>5260</v>
      </c>
      <c r="F1749">
        <v>164</v>
      </c>
    </row>
    <row r="1750" spans="1:6" x14ac:dyDescent="0.25">
      <c r="A1750" t="s">
        <v>57</v>
      </c>
      <c r="B1750">
        <v>2013</v>
      </c>
      <c r="C1750" t="s">
        <v>4</v>
      </c>
      <c r="D1750" t="s">
        <v>107</v>
      </c>
      <c r="E1750" t="s">
        <v>5261</v>
      </c>
      <c r="F1750">
        <v>154</v>
      </c>
    </row>
    <row r="1751" spans="1:6" x14ac:dyDescent="0.25">
      <c r="A1751" t="s">
        <v>57</v>
      </c>
      <c r="B1751">
        <v>2013</v>
      </c>
      <c r="C1751" t="s">
        <v>4</v>
      </c>
      <c r="D1751" t="s">
        <v>39</v>
      </c>
      <c r="E1751" t="s">
        <v>5262</v>
      </c>
      <c r="F1751">
        <v>252</v>
      </c>
    </row>
    <row r="1752" spans="1:6" x14ac:dyDescent="0.25">
      <c r="A1752" t="s">
        <v>57</v>
      </c>
      <c r="B1752">
        <v>2013</v>
      </c>
      <c r="C1752" t="s">
        <v>4</v>
      </c>
      <c r="D1752" t="s">
        <v>103</v>
      </c>
      <c r="E1752" t="s">
        <v>5263</v>
      </c>
      <c r="F1752">
        <v>1245</v>
      </c>
    </row>
    <row r="1753" spans="1:6" x14ac:dyDescent="0.25">
      <c r="A1753" t="s">
        <v>57</v>
      </c>
      <c r="B1753">
        <v>2013</v>
      </c>
      <c r="C1753" t="s">
        <v>2</v>
      </c>
      <c r="D1753" t="s">
        <v>38</v>
      </c>
      <c r="E1753" t="s">
        <v>5264</v>
      </c>
      <c r="F1753">
        <v>1</v>
      </c>
    </row>
    <row r="1754" spans="1:6" x14ac:dyDescent="0.25">
      <c r="A1754" t="s">
        <v>57</v>
      </c>
      <c r="B1754">
        <v>2013</v>
      </c>
      <c r="C1754" t="s">
        <v>2</v>
      </c>
      <c r="D1754" t="s">
        <v>102</v>
      </c>
      <c r="E1754" t="s">
        <v>5265</v>
      </c>
      <c r="F1754">
        <v>1</v>
      </c>
    </row>
    <row r="1755" spans="1:6" x14ac:dyDescent="0.25">
      <c r="A1755" t="s">
        <v>57</v>
      </c>
      <c r="B1755">
        <v>2013</v>
      </c>
      <c r="C1755" t="s">
        <v>2</v>
      </c>
      <c r="D1755" t="s">
        <v>107</v>
      </c>
      <c r="E1755" t="s">
        <v>5266</v>
      </c>
      <c r="F1755">
        <v>4</v>
      </c>
    </row>
    <row r="1756" spans="1:6" x14ac:dyDescent="0.25">
      <c r="A1756" t="s">
        <v>57</v>
      </c>
      <c r="B1756">
        <v>2013</v>
      </c>
      <c r="C1756" t="s">
        <v>2</v>
      </c>
      <c r="D1756" t="s">
        <v>39</v>
      </c>
      <c r="E1756" t="s">
        <v>5267</v>
      </c>
      <c r="F1756">
        <v>1</v>
      </c>
    </row>
    <row r="1757" spans="1:6" x14ac:dyDescent="0.25">
      <c r="A1757" t="s">
        <v>57</v>
      </c>
      <c r="B1757">
        <v>2013</v>
      </c>
      <c r="C1757" t="s">
        <v>2</v>
      </c>
      <c r="D1757" t="s">
        <v>103</v>
      </c>
      <c r="E1757" t="s">
        <v>5268</v>
      </c>
      <c r="F1757">
        <v>19</v>
      </c>
    </row>
    <row r="1758" spans="1:6" x14ac:dyDescent="0.25">
      <c r="A1758" t="s">
        <v>57</v>
      </c>
      <c r="B1758">
        <v>2013</v>
      </c>
      <c r="C1758" t="s">
        <v>5</v>
      </c>
      <c r="D1758" t="s">
        <v>38</v>
      </c>
      <c r="E1758" t="s">
        <v>5269</v>
      </c>
      <c r="F1758">
        <v>2</v>
      </c>
    </row>
    <row r="1759" spans="1:6" x14ac:dyDescent="0.25">
      <c r="A1759" t="s">
        <v>57</v>
      </c>
      <c r="B1759">
        <v>2013</v>
      </c>
      <c r="C1759" t="s">
        <v>5</v>
      </c>
      <c r="D1759" t="s">
        <v>102</v>
      </c>
      <c r="E1759" t="s">
        <v>5270</v>
      </c>
      <c r="F1759">
        <v>6</v>
      </c>
    </row>
    <row r="1760" spans="1:6" x14ac:dyDescent="0.25">
      <c r="A1760" t="s">
        <v>57</v>
      </c>
      <c r="B1760">
        <v>2013</v>
      </c>
      <c r="C1760" t="s">
        <v>5</v>
      </c>
      <c r="D1760" t="s">
        <v>107</v>
      </c>
      <c r="E1760" t="s">
        <v>5271</v>
      </c>
      <c r="F1760">
        <v>4</v>
      </c>
    </row>
    <row r="1761" spans="1:6" x14ac:dyDescent="0.25">
      <c r="A1761" t="s">
        <v>57</v>
      </c>
      <c r="B1761">
        <v>2013</v>
      </c>
      <c r="C1761" t="s">
        <v>5</v>
      </c>
      <c r="D1761" t="s">
        <v>39</v>
      </c>
      <c r="E1761" t="s">
        <v>5272</v>
      </c>
      <c r="F1761">
        <v>1</v>
      </c>
    </row>
    <row r="1762" spans="1:6" x14ac:dyDescent="0.25">
      <c r="A1762" t="s">
        <v>57</v>
      </c>
      <c r="B1762">
        <v>2013</v>
      </c>
      <c r="C1762" t="s">
        <v>5</v>
      </c>
      <c r="D1762" t="s">
        <v>103</v>
      </c>
      <c r="E1762" t="s">
        <v>5273</v>
      </c>
      <c r="F1762">
        <v>31</v>
      </c>
    </row>
    <row r="1763" spans="1:6" x14ac:dyDescent="0.25">
      <c r="A1763" t="s">
        <v>57</v>
      </c>
      <c r="B1763">
        <v>2013</v>
      </c>
      <c r="C1763" t="s">
        <v>6</v>
      </c>
      <c r="D1763" t="s">
        <v>107</v>
      </c>
      <c r="E1763" t="s">
        <v>5274</v>
      </c>
      <c r="F1763">
        <v>1</v>
      </c>
    </row>
    <row r="1764" spans="1:6" x14ac:dyDescent="0.25">
      <c r="A1764" t="s">
        <v>57</v>
      </c>
      <c r="B1764">
        <v>2013</v>
      </c>
      <c r="C1764" t="s">
        <v>6</v>
      </c>
      <c r="D1764" t="s">
        <v>103</v>
      </c>
      <c r="E1764" t="s">
        <v>5275</v>
      </c>
      <c r="F1764">
        <v>2</v>
      </c>
    </row>
    <row r="1765" spans="1:6" x14ac:dyDescent="0.25">
      <c r="A1765" t="s">
        <v>57</v>
      </c>
      <c r="B1765">
        <v>2014</v>
      </c>
      <c r="C1765" t="s">
        <v>1</v>
      </c>
      <c r="D1765" t="s">
        <v>38</v>
      </c>
      <c r="E1765" t="s">
        <v>5276</v>
      </c>
      <c r="F1765">
        <v>4</v>
      </c>
    </row>
    <row r="1766" spans="1:6" x14ac:dyDescent="0.25">
      <c r="A1766" t="s">
        <v>57</v>
      </c>
      <c r="B1766">
        <v>2014</v>
      </c>
      <c r="C1766" t="s">
        <v>1</v>
      </c>
      <c r="D1766" t="s">
        <v>40</v>
      </c>
      <c r="E1766" t="s">
        <v>5277</v>
      </c>
      <c r="F1766">
        <v>2</v>
      </c>
    </row>
    <row r="1767" spans="1:6" x14ac:dyDescent="0.25">
      <c r="A1767" t="s">
        <v>57</v>
      </c>
      <c r="B1767">
        <v>2014</v>
      </c>
      <c r="C1767" t="s">
        <v>1</v>
      </c>
      <c r="D1767" t="s">
        <v>102</v>
      </c>
      <c r="E1767" t="s">
        <v>5278</v>
      </c>
      <c r="F1767">
        <v>10</v>
      </c>
    </row>
    <row r="1768" spans="1:6" x14ac:dyDescent="0.25">
      <c r="A1768" t="s">
        <v>57</v>
      </c>
      <c r="B1768">
        <v>2014</v>
      </c>
      <c r="C1768" t="s">
        <v>1</v>
      </c>
      <c r="D1768" t="s">
        <v>107</v>
      </c>
      <c r="E1768" t="s">
        <v>5279</v>
      </c>
      <c r="F1768">
        <v>11</v>
      </c>
    </row>
    <row r="1769" spans="1:6" x14ac:dyDescent="0.25">
      <c r="A1769" t="s">
        <v>57</v>
      </c>
      <c r="B1769">
        <v>2014</v>
      </c>
      <c r="C1769" t="s">
        <v>1</v>
      </c>
      <c r="D1769" t="s">
        <v>39</v>
      </c>
      <c r="E1769" t="s">
        <v>5280</v>
      </c>
      <c r="F1769">
        <v>22</v>
      </c>
    </row>
    <row r="1770" spans="1:6" x14ac:dyDescent="0.25">
      <c r="A1770" t="s">
        <v>57</v>
      </c>
      <c r="B1770">
        <v>2014</v>
      </c>
      <c r="C1770" t="s">
        <v>1</v>
      </c>
      <c r="D1770" t="s">
        <v>103</v>
      </c>
      <c r="E1770" t="s">
        <v>5281</v>
      </c>
      <c r="F1770">
        <v>99</v>
      </c>
    </row>
    <row r="1771" spans="1:6" x14ac:dyDescent="0.25">
      <c r="A1771" t="s">
        <v>57</v>
      </c>
      <c r="B1771">
        <v>2014</v>
      </c>
      <c r="C1771" t="s">
        <v>3</v>
      </c>
      <c r="D1771" t="s">
        <v>107</v>
      </c>
      <c r="E1771" t="s">
        <v>5282</v>
      </c>
      <c r="F1771">
        <v>2</v>
      </c>
    </row>
    <row r="1772" spans="1:6" x14ac:dyDescent="0.25">
      <c r="A1772" t="s">
        <v>57</v>
      </c>
      <c r="B1772">
        <v>2014</v>
      </c>
      <c r="C1772" t="s">
        <v>3</v>
      </c>
      <c r="D1772" t="s">
        <v>39</v>
      </c>
      <c r="E1772" t="s">
        <v>5283</v>
      </c>
      <c r="F1772">
        <v>1</v>
      </c>
    </row>
    <row r="1773" spans="1:6" x14ac:dyDescent="0.25">
      <c r="A1773" t="s">
        <v>57</v>
      </c>
      <c r="B1773">
        <v>2014</v>
      </c>
      <c r="C1773" t="s">
        <v>3</v>
      </c>
      <c r="D1773" t="s">
        <v>103</v>
      </c>
      <c r="E1773" t="s">
        <v>5284</v>
      </c>
      <c r="F1773">
        <v>4</v>
      </c>
    </row>
    <row r="1774" spans="1:6" x14ac:dyDescent="0.25">
      <c r="A1774" t="s">
        <v>57</v>
      </c>
      <c r="B1774">
        <v>2014</v>
      </c>
      <c r="C1774" t="s">
        <v>0</v>
      </c>
      <c r="D1774" t="s">
        <v>38</v>
      </c>
      <c r="E1774" t="s">
        <v>5285</v>
      </c>
      <c r="F1774">
        <v>3</v>
      </c>
    </row>
    <row r="1775" spans="1:6" x14ac:dyDescent="0.25">
      <c r="A1775" t="s">
        <v>57</v>
      </c>
      <c r="B1775">
        <v>2014</v>
      </c>
      <c r="C1775" t="s">
        <v>0</v>
      </c>
      <c r="D1775" t="s">
        <v>102</v>
      </c>
      <c r="E1775" t="s">
        <v>5286</v>
      </c>
      <c r="F1775">
        <v>10</v>
      </c>
    </row>
    <row r="1776" spans="1:6" x14ac:dyDescent="0.25">
      <c r="A1776" t="s">
        <v>57</v>
      </c>
      <c r="B1776">
        <v>2014</v>
      </c>
      <c r="C1776" t="s">
        <v>0</v>
      </c>
      <c r="D1776" t="s">
        <v>107</v>
      </c>
      <c r="E1776" t="s">
        <v>5287</v>
      </c>
      <c r="F1776">
        <v>16</v>
      </c>
    </row>
    <row r="1777" spans="1:6" x14ac:dyDescent="0.25">
      <c r="A1777" t="s">
        <v>57</v>
      </c>
      <c r="B1777">
        <v>2014</v>
      </c>
      <c r="C1777" t="s">
        <v>0</v>
      </c>
      <c r="D1777" t="s">
        <v>39</v>
      </c>
      <c r="E1777" t="s">
        <v>5288</v>
      </c>
      <c r="F1777">
        <v>18</v>
      </c>
    </row>
    <row r="1778" spans="1:6" x14ac:dyDescent="0.25">
      <c r="A1778" t="s">
        <v>57</v>
      </c>
      <c r="B1778">
        <v>2014</v>
      </c>
      <c r="C1778" t="s">
        <v>0</v>
      </c>
      <c r="D1778" t="s">
        <v>103</v>
      </c>
      <c r="E1778" t="s">
        <v>5289</v>
      </c>
      <c r="F1778">
        <v>104</v>
      </c>
    </row>
    <row r="1779" spans="1:6" x14ac:dyDescent="0.25">
      <c r="A1779" t="s">
        <v>57</v>
      </c>
      <c r="B1779">
        <v>2014</v>
      </c>
      <c r="C1779" t="s">
        <v>4</v>
      </c>
      <c r="D1779" t="s">
        <v>38</v>
      </c>
      <c r="E1779" t="s">
        <v>5290</v>
      </c>
      <c r="F1779">
        <v>80</v>
      </c>
    </row>
    <row r="1780" spans="1:6" x14ac:dyDescent="0.25">
      <c r="A1780" t="s">
        <v>57</v>
      </c>
      <c r="B1780">
        <v>2014</v>
      </c>
      <c r="C1780" t="s">
        <v>4</v>
      </c>
      <c r="D1780" t="s">
        <v>40</v>
      </c>
      <c r="E1780" t="s">
        <v>5291</v>
      </c>
      <c r="F1780">
        <v>33</v>
      </c>
    </row>
    <row r="1781" spans="1:6" x14ac:dyDescent="0.25">
      <c r="A1781" t="s">
        <v>57</v>
      </c>
      <c r="B1781">
        <v>2014</v>
      </c>
      <c r="C1781" t="s">
        <v>4</v>
      </c>
      <c r="D1781" t="s">
        <v>102</v>
      </c>
      <c r="E1781" t="s">
        <v>5292</v>
      </c>
      <c r="F1781">
        <v>176</v>
      </c>
    </row>
    <row r="1782" spans="1:6" x14ac:dyDescent="0.25">
      <c r="A1782" t="s">
        <v>57</v>
      </c>
      <c r="B1782">
        <v>2014</v>
      </c>
      <c r="C1782" t="s">
        <v>4</v>
      </c>
      <c r="D1782" t="s">
        <v>107</v>
      </c>
      <c r="E1782" t="s">
        <v>5293</v>
      </c>
      <c r="F1782">
        <v>156</v>
      </c>
    </row>
    <row r="1783" spans="1:6" x14ac:dyDescent="0.25">
      <c r="A1783" t="s">
        <v>57</v>
      </c>
      <c r="B1783">
        <v>2014</v>
      </c>
      <c r="C1783" t="s">
        <v>4</v>
      </c>
      <c r="D1783" t="s">
        <v>39</v>
      </c>
      <c r="E1783" t="s">
        <v>5294</v>
      </c>
      <c r="F1783">
        <v>230</v>
      </c>
    </row>
    <row r="1784" spans="1:6" x14ac:dyDescent="0.25">
      <c r="A1784" t="s">
        <v>57</v>
      </c>
      <c r="B1784">
        <v>2014</v>
      </c>
      <c r="C1784" t="s">
        <v>4</v>
      </c>
      <c r="D1784" t="s">
        <v>103</v>
      </c>
      <c r="E1784" t="s">
        <v>5295</v>
      </c>
      <c r="F1784">
        <v>1263</v>
      </c>
    </row>
    <row r="1785" spans="1:6" x14ac:dyDescent="0.25">
      <c r="A1785" t="s">
        <v>57</v>
      </c>
      <c r="B1785">
        <v>2014</v>
      </c>
      <c r="C1785" t="s">
        <v>2</v>
      </c>
      <c r="D1785" t="s">
        <v>38</v>
      </c>
      <c r="E1785" t="s">
        <v>5296</v>
      </c>
      <c r="F1785">
        <v>1</v>
      </c>
    </row>
    <row r="1786" spans="1:6" x14ac:dyDescent="0.25">
      <c r="A1786" t="s">
        <v>57</v>
      </c>
      <c r="B1786">
        <v>2014</v>
      </c>
      <c r="C1786" t="s">
        <v>2</v>
      </c>
      <c r="D1786" t="s">
        <v>40</v>
      </c>
      <c r="E1786" t="s">
        <v>5297</v>
      </c>
      <c r="F1786">
        <v>1</v>
      </c>
    </row>
    <row r="1787" spans="1:6" x14ac:dyDescent="0.25">
      <c r="A1787" t="s">
        <v>57</v>
      </c>
      <c r="B1787">
        <v>2014</v>
      </c>
      <c r="C1787" t="s">
        <v>2</v>
      </c>
      <c r="D1787" t="s">
        <v>107</v>
      </c>
      <c r="E1787" t="s">
        <v>5298</v>
      </c>
      <c r="F1787">
        <v>5</v>
      </c>
    </row>
    <row r="1788" spans="1:6" x14ac:dyDescent="0.25">
      <c r="A1788" t="s">
        <v>57</v>
      </c>
      <c r="B1788">
        <v>2014</v>
      </c>
      <c r="C1788" t="s">
        <v>2</v>
      </c>
      <c r="D1788" t="s">
        <v>39</v>
      </c>
      <c r="E1788" t="s">
        <v>5299</v>
      </c>
      <c r="F1788">
        <v>5</v>
      </c>
    </row>
    <row r="1789" spans="1:6" x14ac:dyDescent="0.25">
      <c r="A1789" t="s">
        <v>57</v>
      </c>
      <c r="B1789">
        <v>2014</v>
      </c>
      <c r="C1789" t="s">
        <v>2</v>
      </c>
      <c r="D1789" t="s">
        <v>103</v>
      </c>
      <c r="E1789" t="s">
        <v>5300</v>
      </c>
      <c r="F1789">
        <v>20</v>
      </c>
    </row>
    <row r="1790" spans="1:6" x14ac:dyDescent="0.25">
      <c r="A1790" t="s">
        <v>57</v>
      </c>
      <c r="B1790">
        <v>2014</v>
      </c>
      <c r="C1790" t="s">
        <v>5</v>
      </c>
      <c r="D1790" t="s">
        <v>38</v>
      </c>
      <c r="E1790" t="s">
        <v>5301</v>
      </c>
      <c r="F1790">
        <v>3</v>
      </c>
    </row>
    <row r="1791" spans="1:6" x14ac:dyDescent="0.25">
      <c r="A1791" t="s">
        <v>57</v>
      </c>
      <c r="B1791">
        <v>2014</v>
      </c>
      <c r="C1791" t="s">
        <v>5</v>
      </c>
      <c r="D1791" t="s">
        <v>40</v>
      </c>
      <c r="E1791" t="s">
        <v>5302</v>
      </c>
      <c r="F1791">
        <v>2</v>
      </c>
    </row>
    <row r="1792" spans="1:6" x14ac:dyDescent="0.25">
      <c r="A1792" t="s">
        <v>57</v>
      </c>
      <c r="B1792">
        <v>2014</v>
      </c>
      <c r="C1792" t="s">
        <v>5</v>
      </c>
      <c r="D1792" t="s">
        <v>102</v>
      </c>
      <c r="E1792" t="s">
        <v>5303</v>
      </c>
      <c r="F1792">
        <v>1</v>
      </c>
    </row>
    <row r="1793" spans="1:6" x14ac:dyDescent="0.25">
      <c r="A1793" t="s">
        <v>57</v>
      </c>
      <c r="B1793">
        <v>2014</v>
      </c>
      <c r="C1793" t="s">
        <v>5</v>
      </c>
      <c r="D1793" t="s">
        <v>107</v>
      </c>
      <c r="E1793" t="s">
        <v>5304</v>
      </c>
      <c r="F1793">
        <v>5</v>
      </c>
    </row>
    <row r="1794" spans="1:6" x14ac:dyDescent="0.25">
      <c r="A1794" t="s">
        <v>57</v>
      </c>
      <c r="B1794">
        <v>2014</v>
      </c>
      <c r="C1794" t="s">
        <v>5</v>
      </c>
      <c r="D1794" t="s">
        <v>39</v>
      </c>
      <c r="E1794" t="s">
        <v>5305</v>
      </c>
      <c r="F1794">
        <v>7</v>
      </c>
    </row>
    <row r="1795" spans="1:6" x14ac:dyDescent="0.25">
      <c r="A1795" t="s">
        <v>57</v>
      </c>
      <c r="B1795">
        <v>2014</v>
      </c>
      <c r="C1795" t="s">
        <v>5</v>
      </c>
      <c r="D1795" t="s">
        <v>103</v>
      </c>
      <c r="E1795" t="s">
        <v>5306</v>
      </c>
      <c r="F1795">
        <v>29</v>
      </c>
    </row>
    <row r="1796" spans="1:6" x14ac:dyDescent="0.25">
      <c r="A1796" t="s">
        <v>57</v>
      </c>
      <c r="B1796">
        <v>2014</v>
      </c>
      <c r="C1796" t="s">
        <v>6</v>
      </c>
      <c r="D1796" t="s">
        <v>102</v>
      </c>
      <c r="E1796" t="s">
        <v>5307</v>
      </c>
      <c r="F1796">
        <v>1</v>
      </c>
    </row>
    <row r="1797" spans="1:6" x14ac:dyDescent="0.25">
      <c r="A1797" t="s">
        <v>57</v>
      </c>
      <c r="B1797">
        <v>2014</v>
      </c>
      <c r="C1797" t="s">
        <v>6</v>
      </c>
      <c r="D1797" t="s">
        <v>103</v>
      </c>
      <c r="E1797" t="s">
        <v>5308</v>
      </c>
      <c r="F1797">
        <v>2</v>
      </c>
    </row>
    <row r="1798" spans="1:6" x14ac:dyDescent="0.25">
      <c r="A1798" t="s">
        <v>57</v>
      </c>
      <c r="B1798">
        <v>2015</v>
      </c>
      <c r="C1798" t="s">
        <v>1</v>
      </c>
      <c r="D1798" t="s">
        <v>38</v>
      </c>
      <c r="E1798" t="s">
        <v>5309</v>
      </c>
      <c r="F1798">
        <v>9</v>
      </c>
    </row>
    <row r="1799" spans="1:6" x14ac:dyDescent="0.25">
      <c r="A1799" t="s">
        <v>57</v>
      </c>
      <c r="B1799">
        <v>2015</v>
      </c>
      <c r="C1799" t="s">
        <v>1</v>
      </c>
      <c r="D1799" t="s">
        <v>40</v>
      </c>
      <c r="E1799" t="s">
        <v>5310</v>
      </c>
      <c r="F1799">
        <v>2</v>
      </c>
    </row>
    <row r="1800" spans="1:6" x14ac:dyDescent="0.25">
      <c r="A1800" t="s">
        <v>57</v>
      </c>
      <c r="B1800">
        <v>2015</v>
      </c>
      <c r="C1800" t="s">
        <v>1</v>
      </c>
      <c r="D1800" t="s">
        <v>102</v>
      </c>
      <c r="E1800" t="s">
        <v>5311</v>
      </c>
      <c r="F1800">
        <v>8</v>
      </c>
    </row>
    <row r="1801" spans="1:6" x14ac:dyDescent="0.25">
      <c r="A1801" t="s">
        <v>57</v>
      </c>
      <c r="B1801">
        <v>2015</v>
      </c>
      <c r="C1801" t="s">
        <v>1</v>
      </c>
      <c r="D1801" t="s">
        <v>107</v>
      </c>
      <c r="E1801" t="s">
        <v>5312</v>
      </c>
      <c r="F1801">
        <v>10</v>
      </c>
    </row>
    <row r="1802" spans="1:6" x14ac:dyDescent="0.25">
      <c r="A1802" t="s">
        <v>57</v>
      </c>
      <c r="B1802">
        <v>2015</v>
      </c>
      <c r="C1802" t="s">
        <v>1</v>
      </c>
      <c r="D1802" t="s">
        <v>39</v>
      </c>
      <c r="E1802" t="s">
        <v>5313</v>
      </c>
      <c r="F1802">
        <v>22</v>
      </c>
    </row>
    <row r="1803" spans="1:6" x14ac:dyDescent="0.25">
      <c r="A1803" t="s">
        <v>57</v>
      </c>
      <c r="B1803">
        <v>2015</v>
      </c>
      <c r="C1803" t="s">
        <v>1</v>
      </c>
      <c r="D1803" t="s">
        <v>103</v>
      </c>
      <c r="E1803" t="s">
        <v>5314</v>
      </c>
      <c r="F1803">
        <v>97</v>
      </c>
    </row>
    <row r="1804" spans="1:6" x14ac:dyDescent="0.25">
      <c r="A1804" t="s">
        <v>57</v>
      </c>
      <c r="B1804">
        <v>2015</v>
      </c>
      <c r="C1804" t="s">
        <v>3</v>
      </c>
      <c r="D1804" t="s">
        <v>102</v>
      </c>
      <c r="E1804" t="s">
        <v>5315</v>
      </c>
      <c r="F1804">
        <v>2</v>
      </c>
    </row>
    <row r="1805" spans="1:6" x14ac:dyDescent="0.25">
      <c r="A1805" t="s">
        <v>57</v>
      </c>
      <c r="B1805">
        <v>2015</v>
      </c>
      <c r="C1805" t="s">
        <v>3</v>
      </c>
      <c r="D1805" t="s">
        <v>107</v>
      </c>
      <c r="E1805" t="s">
        <v>5316</v>
      </c>
      <c r="F1805">
        <v>2</v>
      </c>
    </row>
    <row r="1806" spans="1:6" x14ac:dyDescent="0.25">
      <c r="A1806" t="s">
        <v>57</v>
      </c>
      <c r="B1806">
        <v>2015</v>
      </c>
      <c r="C1806" t="s">
        <v>3</v>
      </c>
      <c r="D1806" t="s">
        <v>39</v>
      </c>
      <c r="E1806" t="s">
        <v>5317</v>
      </c>
      <c r="F1806">
        <v>2</v>
      </c>
    </row>
    <row r="1807" spans="1:6" x14ac:dyDescent="0.25">
      <c r="A1807" t="s">
        <v>57</v>
      </c>
      <c r="B1807">
        <v>2015</v>
      </c>
      <c r="C1807" t="s">
        <v>3</v>
      </c>
      <c r="D1807" t="s">
        <v>103</v>
      </c>
      <c r="E1807" t="s">
        <v>5318</v>
      </c>
      <c r="F1807">
        <v>3</v>
      </c>
    </row>
    <row r="1808" spans="1:6" x14ac:dyDescent="0.25">
      <c r="A1808" t="s">
        <v>57</v>
      </c>
      <c r="B1808">
        <v>2015</v>
      </c>
      <c r="C1808" t="s">
        <v>0</v>
      </c>
      <c r="D1808" t="s">
        <v>38</v>
      </c>
      <c r="E1808" t="s">
        <v>5319</v>
      </c>
      <c r="F1808">
        <v>3</v>
      </c>
    </row>
    <row r="1809" spans="1:6" x14ac:dyDescent="0.25">
      <c r="A1809" t="s">
        <v>57</v>
      </c>
      <c r="B1809">
        <v>2015</v>
      </c>
      <c r="C1809" t="s">
        <v>0</v>
      </c>
      <c r="D1809" t="s">
        <v>40</v>
      </c>
      <c r="E1809" t="s">
        <v>5320</v>
      </c>
      <c r="F1809">
        <v>2</v>
      </c>
    </row>
    <row r="1810" spans="1:6" x14ac:dyDescent="0.25">
      <c r="A1810" t="s">
        <v>57</v>
      </c>
      <c r="B1810">
        <v>2015</v>
      </c>
      <c r="C1810" t="s">
        <v>0</v>
      </c>
      <c r="D1810" t="s">
        <v>102</v>
      </c>
      <c r="E1810" t="s">
        <v>5321</v>
      </c>
      <c r="F1810">
        <v>14</v>
      </c>
    </row>
    <row r="1811" spans="1:6" x14ac:dyDescent="0.25">
      <c r="A1811" t="s">
        <v>57</v>
      </c>
      <c r="B1811">
        <v>2015</v>
      </c>
      <c r="C1811" t="s">
        <v>0</v>
      </c>
      <c r="D1811" t="s">
        <v>107</v>
      </c>
      <c r="E1811" t="s">
        <v>5322</v>
      </c>
      <c r="F1811">
        <v>19</v>
      </c>
    </row>
    <row r="1812" spans="1:6" x14ac:dyDescent="0.25">
      <c r="A1812" t="s">
        <v>57</v>
      </c>
      <c r="B1812">
        <v>2015</v>
      </c>
      <c r="C1812" t="s">
        <v>0</v>
      </c>
      <c r="D1812" t="s">
        <v>39</v>
      </c>
      <c r="E1812" t="s">
        <v>5323</v>
      </c>
      <c r="F1812">
        <v>12</v>
      </c>
    </row>
    <row r="1813" spans="1:6" x14ac:dyDescent="0.25">
      <c r="A1813" t="s">
        <v>57</v>
      </c>
      <c r="B1813">
        <v>2015</v>
      </c>
      <c r="C1813" t="s">
        <v>0</v>
      </c>
      <c r="D1813" t="s">
        <v>103</v>
      </c>
      <c r="E1813" t="s">
        <v>5324</v>
      </c>
      <c r="F1813">
        <v>111</v>
      </c>
    </row>
    <row r="1814" spans="1:6" x14ac:dyDescent="0.25">
      <c r="A1814" t="s">
        <v>57</v>
      </c>
      <c r="B1814">
        <v>2015</v>
      </c>
      <c r="C1814" t="s">
        <v>4</v>
      </c>
      <c r="D1814" t="s">
        <v>38</v>
      </c>
      <c r="E1814" t="s">
        <v>5325</v>
      </c>
      <c r="F1814">
        <v>103</v>
      </c>
    </row>
    <row r="1815" spans="1:6" x14ac:dyDescent="0.25">
      <c r="A1815" t="s">
        <v>57</v>
      </c>
      <c r="B1815">
        <v>2015</v>
      </c>
      <c r="C1815" t="s">
        <v>4</v>
      </c>
      <c r="D1815" t="s">
        <v>40</v>
      </c>
      <c r="E1815" t="s">
        <v>5326</v>
      </c>
      <c r="F1815">
        <v>34</v>
      </c>
    </row>
    <row r="1816" spans="1:6" x14ac:dyDescent="0.25">
      <c r="A1816" t="s">
        <v>57</v>
      </c>
      <c r="B1816">
        <v>2015</v>
      </c>
      <c r="C1816" t="s">
        <v>4</v>
      </c>
      <c r="D1816" t="s">
        <v>102</v>
      </c>
      <c r="E1816" t="s">
        <v>5327</v>
      </c>
      <c r="F1816">
        <v>156</v>
      </c>
    </row>
    <row r="1817" spans="1:6" x14ac:dyDescent="0.25">
      <c r="A1817" t="s">
        <v>57</v>
      </c>
      <c r="B1817">
        <v>2015</v>
      </c>
      <c r="C1817" t="s">
        <v>4</v>
      </c>
      <c r="D1817" t="s">
        <v>107</v>
      </c>
      <c r="E1817" t="s">
        <v>5328</v>
      </c>
      <c r="F1817">
        <v>130</v>
      </c>
    </row>
    <row r="1818" spans="1:6" x14ac:dyDescent="0.25">
      <c r="A1818" t="s">
        <v>57</v>
      </c>
      <c r="B1818">
        <v>2015</v>
      </c>
      <c r="C1818" t="s">
        <v>4</v>
      </c>
      <c r="D1818" t="s">
        <v>39</v>
      </c>
      <c r="E1818" t="s">
        <v>5329</v>
      </c>
      <c r="F1818">
        <v>204</v>
      </c>
    </row>
    <row r="1819" spans="1:6" x14ac:dyDescent="0.25">
      <c r="A1819" t="s">
        <v>57</v>
      </c>
      <c r="B1819">
        <v>2015</v>
      </c>
      <c r="C1819" t="s">
        <v>4</v>
      </c>
      <c r="D1819" t="s">
        <v>103</v>
      </c>
      <c r="E1819" t="s">
        <v>5330</v>
      </c>
      <c r="F1819">
        <v>1270</v>
      </c>
    </row>
    <row r="1820" spans="1:6" x14ac:dyDescent="0.25">
      <c r="A1820" t="s">
        <v>57</v>
      </c>
      <c r="B1820">
        <v>2015</v>
      </c>
      <c r="C1820" t="s">
        <v>2</v>
      </c>
      <c r="D1820" t="s">
        <v>38</v>
      </c>
      <c r="E1820" t="s">
        <v>5331</v>
      </c>
      <c r="F1820">
        <v>3</v>
      </c>
    </row>
    <row r="1821" spans="1:6" x14ac:dyDescent="0.25">
      <c r="A1821" t="s">
        <v>57</v>
      </c>
      <c r="B1821">
        <v>2015</v>
      </c>
      <c r="C1821" t="s">
        <v>2</v>
      </c>
      <c r="D1821" t="s">
        <v>40</v>
      </c>
      <c r="E1821" t="s">
        <v>5332</v>
      </c>
      <c r="F1821">
        <v>1</v>
      </c>
    </row>
    <row r="1822" spans="1:6" x14ac:dyDescent="0.25">
      <c r="A1822" t="s">
        <v>57</v>
      </c>
      <c r="B1822">
        <v>2015</v>
      </c>
      <c r="C1822" t="s">
        <v>2</v>
      </c>
      <c r="D1822" t="s">
        <v>102</v>
      </c>
      <c r="E1822" t="s">
        <v>5333</v>
      </c>
      <c r="F1822">
        <v>1</v>
      </c>
    </row>
    <row r="1823" spans="1:6" x14ac:dyDescent="0.25">
      <c r="A1823" t="s">
        <v>57</v>
      </c>
      <c r="B1823">
        <v>2015</v>
      </c>
      <c r="C1823" t="s">
        <v>2</v>
      </c>
      <c r="D1823" t="s">
        <v>107</v>
      </c>
      <c r="E1823" t="s">
        <v>5334</v>
      </c>
      <c r="F1823">
        <v>6</v>
      </c>
    </row>
    <row r="1824" spans="1:6" x14ac:dyDescent="0.25">
      <c r="A1824" t="s">
        <v>57</v>
      </c>
      <c r="B1824">
        <v>2015</v>
      </c>
      <c r="C1824" t="s">
        <v>2</v>
      </c>
      <c r="D1824" t="s">
        <v>39</v>
      </c>
      <c r="E1824" t="s">
        <v>5335</v>
      </c>
      <c r="F1824">
        <v>3</v>
      </c>
    </row>
    <row r="1825" spans="1:6" x14ac:dyDescent="0.25">
      <c r="A1825" t="s">
        <v>57</v>
      </c>
      <c r="B1825">
        <v>2015</v>
      </c>
      <c r="C1825" t="s">
        <v>2</v>
      </c>
      <c r="D1825" t="s">
        <v>103</v>
      </c>
      <c r="E1825" t="s">
        <v>5336</v>
      </c>
      <c r="F1825">
        <v>19</v>
      </c>
    </row>
    <row r="1826" spans="1:6" x14ac:dyDescent="0.25">
      <c r="A1826" t="s">
        <v>57</v>
      </c>
      <c r="B1826">
        <v>2015</v>
      </c>
      <c r="C1826" t="s">
        <v>5</v>
      </c>
      <c r="D1826" t="s">
        <v>38</v>
      </c>
      <c r="E1826" t="s">
        <v>5337</v>
      </c>
      <c r="F1826">
        <v>4</v>
      </c>
    </row>
    <row r="1827" spans="1:6" x14ac:dyDescent="0.25">
      <c r="A1827" t="s">
        <v>57</v>
      </c>
      <c r="B1827">
        <v>2015</v>
      </c>
      <c r="C1827" t="s">
        <v>5</v>
      </c>
      <c r="D1827" t="s">
        <v>40</v>
      </c>
      <c r="E1827" t="s">
        <v>5338</v>
      </c>
      <c r="F1827">
        <v>1</v>
      </c>
    </row>
    <row r="1828" spans="1:6" x14ac:dyDescent="0.25">
      <c r="A1828" t="s">
        <v>57</v>
      </c>
      <c r="B1828">
        <v>2015</v>
      </c>
      <c r="C1828" t="s">
        <v>5</v>
      </c>
      <c r="D1828" t="s">
        <v>102</v>
      </c>
      <c r="E1828" t="s">
        <v>5339</v>
      </c>
      <c r="F1828">
        <v>3</v>
      </c>
    </row>
    <row r="1829" spans="1:6" x14ac:dyDescent="0.25">
      <c r="A1829" t="s">
        <v>57</v>
      </c>
      <c r="B1829">
        <v>2015</v>
      </c>
      <c r="C1829" t="s">
        <v>5</v>
      </c>
      <c r="D1829" t="s">
        <v>107</v>
      </c>
      <c r="E1829" t="s">
        <v>5340</v>
      </c>
      <c r="F1829">
        <v>4</v>
      </c>
    </row>
    <row r="1830" spans="1:6" x14ac:dyDescent="0.25">
      <c r="A1830" t="s">
        <v>57</v>
      </c>
      <c r="B1830">
        <v>2015</v>
      </c>
      <c r="C1830" t="s">
        <v>5</v>
      </c>
      <c r="D1830" t="s">
        <v>39</v>
      </c>
      <c r="E1830" t="s">
        <v>5341</v>
      </c>
      <c r="F1830">
        <v>5</v>
      </c>
    </row>
    <row r="1831" spans="1:6" x14ac:dyDescent="0.25">
      <c r="A1831" t="s">
        <v>57</v>
      </c>
      <c r="B1831">
        <v>2015</v>
      </c>
      <c r="C1831" t="s">
        <v>5</v>
      </c>
      <c r="D1831" t="s">
        <v>103</v>
      </c>
      <c r="E1831" t="s">
        <v>5342</v>
      </c>
      <c r="F1831">
        <v>30</v>
      </c>
    </row>
    <row r="1832" spans="1:6" x14ac:dyDescent="0.25">
      <c r="A1832" t="s">
        <v>57</v>
      </c>
      <c r="B1832">
        <v>2015</v>
      </c>
      <c r="C1832" t="s">
        <v>6</v>
      </c>
      <c r="D1832" t="s">
        <v>102</v>
      </c>
      <c r="E1832" t="s">
        <v>5343</v>
      </c>
      <c r="F1832">
        <v>1</v>
      </c>
    </row>
    <row r="1833" spans="1:6" x14ac:dyDescent="0.25">
      <c r="A1833" t="s">
        <v>57</v>
      </c>
      <c r="B1833">
        <v>2015</v>
      </c>
      <c r="C1833" t="s">
        <v>6</v>
      </c>
      <c r="D1833" t="s">
        <v>103</v>
      </c>
      <c r="E1833" t="s">
        <v>5344</v>
      </c>
      <c r="F1833">
        <v>1</v>
      </c>
    </row>
    <row r="1834" spans="1:6" x14ac:dyDescent="0.25">
      <c r="A1834" t="s">
        <v>55</v>
      </c>
      <c r="B1834">
        <v>2010</v>
      </c>
      <c r="C1834" t="s">
        <v>1</v>
      </c>
      <c r="D1834" t="s">
        <v>38</v>
      </c>
      <c r="E1834" t="s">
        <v>5345</v>
      </c>
      <c r="F1834">
        <v>3</v>
      </c>
    </row>
    <row r="1835" spans="1:6" x14ac:dyDescent="0.25">
      <c r="A1835" t="s">
        <v>55</v>
      </c>
      <c r="B1835">
        <v>2010</v>
      </c>
      <c r="C1835" t="s">
        <v>1</v>
      </c>
      <c r="D1835" t="s">
        <v>40</v>
      </c>
      <c r="E1835" t="s">
        <v>5346</v>
      </c>
      <c r="F1835">
        <v>6</v>
      </c>
    </row>
    <row r="1836" spans="1:6" x14ac:dyDescent="0.25">
      <c r="A1836" t="s">
        <v>55</v>
      </c>
      <c r="B1836">
        <v>2010</v>
      </c>
      <c r="C1836" t="s">
        <v>1</v>
      </c>
      <c r="D1836" t="s">
        <v>102</v>
      </c>
      <c r="E1836" t="s">
        <v>5347</v>
      </c>
      <c r="F1836">
        <v>5</v>
      </c>
    </row>
    <row r="1837" spans="1:6" x14ac:dyDescent="0.25">
      <c r="A1837" t="s">
        <v>55</v>
      </c>
      <c r="B1837">
        <v>2010</v>
      </c>
      <c r="C1837" t="s">
        <v>1</v>
      </c>
      <c r="D1837" t="s">
        <v>39</v>
      </c>
      <c r="E1837" t="s">
        <v>5348</v>
      </c>
      <c r="F1837">
        <v>12</v>
      </c>
    </row>
    <row r="1838" spans="1:6" x14ac:dyDescent="0.25">
      <c r="A1838" t="s">
        <v>55</v>
      </c>
      <c r="B1838">
        <v>2010</v>
      </c>
      <c r="C1838" t="s">
        <v>1</v>
      </c>
      <c r="D1838" t="s">
        <v>103</v>
      </c>
      <c r="E1838" t="s">
        <v>5349</v>
      </c>
      <c r="F1838">
        <v>53</v>
      </c>
    </row>
    <row r="1839" spans="1:6" x14ac:dyDescent="0.25">
      <c r="A1839" t="s">
        <v>55</v>
      </c>
      <c r="B1839">
        <v>2010</v>
      </c>
      <c r="C1839" t="s">
        <v>3</v>
      </c>
      <c r="D1839" t="s">
        <v>102</v>
      </c>
      <c r="E1839" t="s">
        <v>5350</v>
      </c>
      <c r="F1839">
        <v>2</v>
      </c>
    </row>
    <row r="1840" spans="1:6" x14ac:dyDescent="0.25">
      <c r="A1840" t="s">
        <v>55</v>
      </c>
      <c r="B1840">
        <v>2010</v>
      </c>
      <c r="C1840" t="s">
        <v>3</v>
      </c>
      <c r="D1840" t="s">
        <v>107</v>
      </c>
      <c r="E1840" t="s">
        <v>5351</v>
      </c>
      <c r="F1840">
        <v>2</v>
      </c>
    </row>
    <row r="1841" spans="1:6" x14ac:dyDescent="0.25">
      <c r="A1841" t="s">
        <v>55</v>
      </c>
      <c r="B1841">
        <v>2010</v>
      </c>
      <c r="C1841" t="s">
        <v>3</v>
      </c>
      <c r="D1841" t="s">
        <v>103</v>
      </c>
      <c r="E1841" t="s">
        <v>5352</v>
      </c>
      <c r="F1841">
        <v>9</v>
      </c>
    </row>
    <row r="1842" spans="1:6" x14ac:dyDescent="0.25">
      <c r="A1842" t="s">
        <v>55</v>
      </c>
      <c r="B1842">
        <v>2010</v>
      </c>
      <c r="C1842" t="s">
        <v>0</v>
      </c>
      <c r="D1842" t="s">
        <v>102</v>
      </c>
      <c r="E1842" t="s">
        <v>5353</v>
      </c>
      <c r="F1842">
        <v>2</v>
      </c>
    </row>
    <row r="1843" spans="1:6" x14ac:dyDescent="0.25">
      <c r="A1843" t="s">
        <v>55</v>
      </c>
      <c r="B1843">
        <v>2010</v>
      </c>
      <c r="C1843" t="s">
        <v>0</v>
      </c>
      <c r="D1843" t="s">
        <v>107</v>
      </c>
      <c r="E1843" t="s">
        <v>5354</v>
      </c>
      <c r="F1843">
        <v>7</v>
      </c>
    </row>
    <row r="1844" spans="1:6" x14ac:dyDescent="0.25">
      <c r="A1844" t="s">
        <v>55</v>
      </c>
      <c r="B1844">
        <v>2010</v>
      </c>
      <c r="C1844" t="s">
        <v>0</v>
      </c>
      <c r="D1844" t="s">
        <v>39</v>
      </c>
      <c r="E1844" t="s">
        <v>5355</v>
      </c>
      <c r="F1844">
        <v>3</v>
      </c>
    </row>
    <row r="1845" spans="1:6" x14ac:dyDescent="0.25">
      <c r="A1845" t="s">
        <v>55</v>
      </c>
      <c r="B1845">
        <v>2010</v>
      </c>
      <c r="C1845" t="s">
        <v>0</v>
      </c>
      <c r="D1845" t="s">
        <v>103</v>
      </c>
      <c r="E1845" t="s">
        <v>5356</v>
      </c>
      <c r="F1845">
        <v>24</v>
      </c>
    </row>
    <row r="1846" spans="1:6" x14ac:dyDescent="0.25">
      <c r="A1846" t="s">
        <v>55</v>
      </c>
      <c r="B1846">
        <v>2010</v>
      </c>
      <c r="C1846" t="s">
        <v>4</v>
      </c>
      <c r="D1846" t="s">
        <v>38</v>
      </c>
      <c r="E1846" t="s">
        <v>5357</v>
      </c>
      <c r="F1846">
        <v>34</v>
      </c>
    </row>
    <row r="1847" spans="1:6" x14ac:dyDescent="0.25">
      <c r="A1847" t="s">
        <v>55</v>
      </c>
      <c r="B1847">
        <v>2010</v>
      </c>
      <c r="C1847" t="s">
        <v>4</v>
      </c>
      <c r="D1847" t="s">
        <v>40</v>
      </c>
      <c r="E1847" t="s">
        <v>5358</v>
      </c>
      <c r="F1847">
        <v>45</v>
      </c>
    </row>
    <row r="1848" spans="1:6" x14ac:dyDescent="0.25">
      <c r="A1848" t="s">
        <v>55</v>
      </c>
      <c r="B1848">
        <v>2010</v>
      </c>
      <c r="C1848" t="s">
        <v>4</v>
      </c>
      <c r="D1848" t="s">
        <v>102</v>
      </c>
      <c r="E1848" t="s">
        <v>5359</v>
      </c>
      <c r="F1848">
        <v>121</v>
      </c>
    </row>
    <row r="1849" spans="1:6" x14ac:dyDescent="0.25">
      <c r="A1849" t="s">
        <v>55</v>
      </c>
      <c r="B1849">
        <v>2010</v>
      </c>
      <c r="C1849" t="s">
        <v>4</v>
      </c>
      <c r="D1849" t="s">
        <v>107</v>
      </c>
      <c r="E1849" t="s">
        <v>5360</v>
      </c>
      <c r="F1849">
        <v>142</v>
      </c>
    </row>
    <row r="1850" spans="1:6" x14ac:dyDescent="0.25">
      <c r="A1850" t="s">
        <v>55</v>
      </c>
      <c r="B1850">
        <v>2010</v>
      </c>
      <c r="C1850" t="s">
        <v>4</v>
      </c>
      <c r="D1850" t="s">
        <v>39</v>
      </c>
      <c r="E1850" t="s">
        <v>5361</v>
      </c>
      <c r="F1850">
        <v>92</v>
      </c>
    </row>
    <row r="1851" spans="1:6" x14ac:dyDescent="0.25">
      <c r="A1851" t="s">
        <v>55</v>
      </c>
      <c r="B1851">
        <v>2010</v>
      </c>
      <c r="C1851" t="s">
        <v>4</v>
      </c>
      <c r="D1851" t="s">
        <v>103</v>
      </c>
      <c r="E1851" t="s">
        <v>5362</v>
      </c>
      <c r="F1851">
        <v>1197</v>
      </c>
    </row>
    <row r="1852" spans="1:6" x14ac:dyDescent="0.25">
      <c r="A1852" t="s">
        <v>55</v>
      </c>
      <c r="B1852">
        <v>2010</v>
      </c>
      <c r="C1852" t="s">
        <v>2</v>
      </c>
      <c r="D1852" t="s">
        <v>102</v>
      </c>
      <c r="E1852" t="s">
        <v>5363</v>
      </c>
      <c r="F1852">
        <v>2</v>
      </c>
    </row>
    <row r="1853" spans="1:6" x14ac:dyDescent="0.25">
      <c r="A1853" t="s">
        <v>55</v>
      </c>
      <c r="B1853">
        <v>2010</v>
      </c>
      <c r="C1853" t="s">
        <v>2</v>
      </c>
      <c r="D1853" t="s">
        <v>107</v>
      </c>
      <c r="E1853" t="s">
        <v>5364</v>
      </c>
      <c r="F1853">
        <v>3</v>
      </c>
    </row>
    <row r="1854" spans="1:6" x14ac:dyDescent="0.25">
      <c r="A1854" t="s">
        <v>55</v>
      </c>
      <c r="B1854">
        <v>2010</v>
      </c>
      <c r="C1854" t="s">
        <v>2</v>
      </c>
      <c r="D1854" t="s">
        <v>39</v>
      </c>
      <c r="E1854" t="s">
        <v>5365</v>
      </c>
      <c r="F1854">
        <v>1</v>
      </c>
    </row>
    <row r="1855" spans="1:6" x14ac:dyDescent="0.25">
      <c r="A1855" t="s">
        <v>55</v>
      </c>
      <c r="B1855">
        <v>2010</v>
      </c>
      <c r="C1855" t="s">
        <v>2</v>
      </c>
      <c r="D1855" t="s">
        <v>103</v>
      </c>
      <c r="E1855" t="s">
        <v>5366</v>
      </c>
      <c r="F1855">
        <v>6</v>
      </c>
    </row>
    <row r="1856" spans="1:6" x14ac:dyDescent="0.25">
      <c r="A1856" t="s">
        <v>55</v>
      </c>
      <c r="B1856">
        <v>2011</v>
      </c>
      <c r="C1856" t="s">
        <v>1</v>
      </c>
      <c r="D1856" t="s">
        <v>40</v>
      </c>
      <c r="E1856" t="s">
        <v>5367</v>
      </c>
      <c r="F1856">
        <v>1</v>
      </c>
    </row>
    <row r="1857" spans="1:6" x14ac:dyDescent="0.25">
      <c r="A1857" t="s">
        <v>55</v>
      </c>
      <c r="B1857">
        <v>2011</v>
      </c>
      <c r="C1857" t="s">
        <v>1</v>
      </c>
      <c r="D1857" t="s">
        <v>102</v>
      </c>
      <c r="E1857" t="s">
        <v>5368</v>
      </c>
      <c r="F1857">
        <v>7</v>
      </c>
    </row>
    <row r="1858" spans="1:6" x14ac:dyDescent="0.25">
      <c r="A1858" t="s">
        <v>55</v>
      </c>
      <c r="B1858">
        <v>2011</v>
      </c>
      <c r="C1858" t="s">
        <v>1</v>
      </c>
      <c r="D1858" t="s">
        <v>107</v>
      </c>
      <c r="E1858" t="s">
        <v>5369</v>
      </c>
      <c r="F1858">
        <v>4</v>
      </c>
    </row>
    <row r="1859" spans="1:6" x14ac:dyDescent="0.25">
      <c r="A1859" t="s">
        <v>55</v>
      </c>
      <c r="B1859">
        <v>2011</v>
      </c>
      <c r="C1859" t="s">
        <v>1</v>
      </c>
      <c r="D1859" t="s">
        <v>39</v>
      </c>
      <c r="E1859" t="s">
        <v>5370</v>
      </c>
      <c r="F1859">
        <v>7</v>
      </c>
    </row>
    <row r="1860" spans="1:6" x14ac:dyDescent="0.25">
      <c r="A1860" t="s">
        <v>55</v>
      </c>
      <c r="B1860">
        <v>2011</v>
      </c>
      <c r="C1860" t="s">
        <v>1</v>
      </c>
      <c r="D1860" t="s">
        <v>103</v>
      </c>
      <c r="E1860" t="s">
        <v>5371</v>
      </c>
      <c r="F1860">
        <v>53</v>
      </c>
    </row>
    <row r="1861" spans="1:6" x14ac:dyDescent="0.25">
      <c r="A1861" t="s">
        <v>55</v>
      </c>
      <c r="B1861">
        <v>2011</v>
      </c>
      <c r="C1861" t="s">
        <v>3</v>
      </c>
      <c r="D1861" t="s">
        <v>40</v>
      </c>
      <c r="E1861" t="s">
        <v>5372</v>
      </c>
      <c r="F1861">
        <v>1</v>
      </c>
    </row>
    <row r="1862" spans="1:6" x14ac:dyDescent="0.25">
      <c r="A1862" t="s">
        <v>55</v>
      </c>
      <c r="B1862">
        <v>2011</v>
      </c>
      <c r="C1862" t="s">
        <v>3</v>
      </c>
      <c r="D1862" t="s">
        <v>102</v>
      </c>
      <c r="E1862" t="s">
        <v>5373</v>
      </c>
      <c r="F1862">
        <v>4</v>
      </c>
    </row>
    <row r="1863" spans="1:6" x14ac:dyDescent="0.25">
      <c r="A1863" t="s">
        <v>55</v>
      </c>
      <c r="B1863">
        <v>2011</v>
      </c>
      <c r="C1863" t="s">
        <v>3</v>
      </c>
      <c r="D1863" t="s">
        <v>107</v>
      </c>
      <c r="E1863" t="s">
        <v>5374</v>
      </c>
      <c r="F1863">
        <v>1</v>
      </c>
    </row>
    <row r="1864" spans="1:6" x14ac:dyDescent="0.25">
      <c r="A1864" t="s">
        <v>55</v>
      </c>
      <c r="B1864">
        <v>2011</v>
      </c>
      <c r="C1864" t="s">
        <v>3</v>
      </c>
      <c r="D1864" t="s">
        <v>103</v>
      </c>
      <c r="E1864" t="s">
        <v>5375</v>
      </c>
      <c r="F1864">
        <v>6</v>
      </c>
    </row>
    <row r="1865" spans="1:6" x14ac:dyDescent="0.25">
      <c r="A1865" t="s">
        <v>55</v>
      </c>
      <c r="B1865">
        <v>2011</v>
      </c>
      <c r="C1865" t="s">
        <v>0</v>
      </c>
      <c r="D1865" t="s">
        <v>38</v>
      </c>
      <c r="E1865" t="s">
        <v>5376</v>
      </c>
      <c r="F1865">
        <v>1</v>
      </c>
    </row>
    <row r="1866" spans="1:6" x14ac:dyDescent="0.25">
      <c r="A1866" t="s">
        <v>55</v>
      </c>
      <c r="B1866">
        <v>2011</v>
      </c>
      <c r="C1866" t="s">
        <v>0</v>
      </c>
      <c r="D1866" t="s">
        <v>102</v>
      </c>
      <c r="E1866" t="s">
        <v>5377</v>
      </c>
      <c r="F1866">
        <v>3</v>
      </c>
    </row>
    <row r="1867" spans="1:6" x14ac:dyDescent="0.25">
      <c r="A1867" t="s">
        <v>55</v>
      </c>
      <c r="B1867">
        <v>2011</v>
      </c>
      <c r="C1867" t="s">
        <v>0</v>
      </c>
      <c r="D1867" t="s">
        <v>107</v>
      </c>
      <c r="E1867" t="s">
        <v>5378</v>
      </c>
      <c r="F1867">
        <v>3</v>
      </c>
    </row>
    <row r="1868" spans="1:6" x14ac:dyDescent="0.25">
      <c r="A1868" t="s">
        <v>55</v>
      </c>
      <c r="B1868">
        <v>2011</v>
      </c>
      <c r="C1868" t="s">
        <v>0</v>
      </c>
      <c r="D1868" t="s">
        <v>39</v>
      </c>
      <c r="E1868" t="s">
        <v>5379</v>
      </c>
      <c r="F1868">
        <v>8</v>
      </c>
    </row>
    <row r="1869" spans="1:6" x14ac:dyDescent="0.25">
      <c r="A1869" t="s">
        <v>55</v>
      </c>
      <c r="B1869">
        <v>2011</v>
      </c>
      <c r="C1869" t="s">
        <v>0</v>
      </c>
      <c r="D1869" t="s">
        <v>103</v>
      </c>
      <c r="E1869" t="s">
        <v>5380</v>
      </c>
      <c r="F1869">
        <v>23</v>
      </c>
    </row>
    <row r="1870" spans="1:6" x14ac:dyDescent="0.25">
      <c r="A1870" t="s">
        <v>55</v>
      </c>
      <c r="B1870">
        <v>2011</v>
      </c>
      <c r="C1870" t="s">
        <v>4</v>
      </c>
      <c r="D1870" t="s">
        <v>38</v>
      </c>
      <c r="E1870" t="s">
        <v>5381</v>
      </c>
      <c r="F1870">
        <v>14</v>
      </c>
    </row>
    <row r="1871" spans="1:6" x14ac:dyDescent="0.25">
      <c r="A1871" t="s">
        <v>55</v>
      </c>
      <c r="B1871">
        <v>2011</v>
      </c>
      <c r="C1871" t="s">
        <v>4</v>
      </c>
      <c r="D1871" t="s">
        <v>40</v>
      </c>
      <c r="E1871" t="s">
        <v>5382</v>
      </c>
      <c r="F1871">
        <v>35</v>
      </c>
    </row>
    <row r="1872" spans="1:6" x14ac:dyDescent="0.25">
      <c r="A1872" t="s">
        <v>55</v>
      </c>
      <c r="B1872">
        <v>2011</v>
      </c>
      <c r="C1872" t="s">
        <v>4</v>
      </c>
      <c r="D1872" t="s">
        <v>102</v>
      </c>
      <c r="E1872" t="s">
        <v>5383</v>
      </c>
      <c r="F1872">
        <v>145</v>
      </c>
    </row>
    <row r="1873" spans="1:6" x14ac:dyDescent="0.25">
      <c r="A1873" t="s">
        <v>55</v>
      </c>
      <c r="B1873">
        <v>2011</v>
      </c>
      <c r="C1873" t="s">
        <v>4</v>
      </c>
      <c r="D1873" t="s">
        <v>107</v>
      </c>
      <c r="E1873" t="s">
        <v>5384</v>
      </c>
      <c r="F1873">
        <v>89</v>
      </c>
    </row>
    <row r="1874" spans="1:6" x14ac:dyDescent="0.25">
      <c r="A1874" t="s">
        <v>55</v>
      </c>
      <c r="B1874">
        <v>2011</v>
      </c>
      <c r="C1874" t="s">
        <v>4</v>
      </c>
      <c r="D1874" t="s">
        <v>39</v>
      </c>
      <c r="E1874" t="s">
        <v>5385</v>
      </c>
      <c r="F1874">
        <v>112</v>
      </c>
    </row>
    <row r="1875" spans="1:6" x14ac:dyDescent="0.25">
      <c r="A1875" t="s">
        <v>55</v>
      </c>
      <c r="B1875">
        <v>2011</v>
      </c>
      <c r="C1875" t="s">
        <v>4</v>
      </c>
      <c r="D1875" t="s">
        <v>103</v>
      </c>
      <c r="E1875" t="s">
        <v>5386</v>
      </c>
      <c r="F1875">
        <v>1200</v>
      </c>
    </row>
    <row r="1876" spans="1:6" x14ac:dyDescent="0.25">
      <c r="A1876" t="s">
        <v>55</v>
      </c>
      <c r="B1876">
        <v>2011</v>
      </c>
      <c r="C1876" t="s">
        <v>2</v>
      </c>
      <c r="D1876" t="s">
        <v>102</v>
      </c>
      <c r="E1876" t="s">
        <v>5387</v>
      </c>
      <c r="F1876">
        <v>1</v>
      </c>
    </row>
    <row r="1877" spans="1:6" x14ac:dyDescent="0.25">
      <c r="A1877" t="s">
        <v>55</v>
      </c>
      <c r="B1877">
        <v>2011</v>
      </c>
      <c r="C1877" t="s">
        <v>2</v>
      </c>
      <c r="D1877" t="s">
        <v>107</v>
      </c>
      <c r="E1877" t="s">
        <v>5388</v>
      </c>
      <c r="F1877">
        <v>5</v>
      </c>
    </row>
    <row r="1878" spans="1:6" x14ac:dyDescent="0.25">
      <c r="A1878" t="s">
        <v>55</v>
      </c>
      <c r="B1878">
        <v>2011</v>
      </c>
      <c r="C1878" t="s">
        <v>2</v>
      </c>
      <c r="D1878" t="s">
        <v>39</v>
      </c>
      <c r="E1878" t="s">
        <v>5389</v>
      </c>
      <c r="F1878">
        <v>3</v>
      </c>
    </row>
    <row r="1879" spans="1:6" x14ac:dyDescent="0.25">
      <c r="A1879" t="s">
        <v>55</v>
      </c>
      <c r="B1879">
        <v>2011</v>
      </c>
      <c r="C1879" t="s">
        <v>2</v>
      </c>
      <c r="D1879" t="s">
        <v>103</v>
      </c>
      <c r="E1879" t="s">
        <v>5390</v>
      </c>
      <c r="F1879">
        <v>9</v>
      </c>
    </row>
    <row r="1880" spans="1:6" x14ac:dyDescent="0.25">
      <c r="A1880" t="s">
        <v>55</v>
      </c>
      <c r="B1880">
        <v>2011</v>
      </c>
      <c r="C1880" t="s">
        <v>6</v>
      </c>
      <c r="D1880" t="s">
        <v>107</v>
      </c>
      <c r="E1880" t="s">
        <v>5391</v>
      </c>
      <c r="F1880">
        <v>1</v>
      </c>
    </row>
    <row r="1881" spans="1:6" x14ac:dyDescent="0.25">
      <c r="A1881" t="s">
        <v>55</v>
      </c>
      <c r="B1881">
        <v>2012</v>
      </c>
      <c r="C1881" t="s">
        <v>1</v>
      </c>
      <c r="D1881" t="s">
        <v>38</v>
      </c>
      <c r="E1881" t="s">
        <v>5392</v>
      </c>
      <c r="F1881">
        <v>3</v>
      </c>
    </row>
    <row r="1882" spans="1:6" x14ac:dyDescent="0.25">
      <c r="A1882" t="s">
        <v>55</v>
      </c>
      <c r="B1882">
        <v>2012</v>
      </c>
      <c r="C1882" t="s">
        <v>1</v>
      </c>
      <c r="D1882" t="s">
        <v>40</v>
      </c>
      <c r="E1882" t="s">
        <v>5393</v>
      </c>
      <c r="F1882">
        <v>2</v>
      </c>
    </row>
    <row r="1883" spans="1:6" x14ac:dyDescent="0.25">
      <c r="A1883" t="s">
        <v>55</v>
      </c>
      <c r="B1883">
        <v>2012</v>
      </c>
      <c r="C1883" t="s">
        <v>1</v>
      </c>
      <c r="D1883" t="s">
        <v>102</v>
      </c>
      <c r="E1883" t="s">
        <v>5394</v>
      </c>
      <c r="F1883">
        <v>2</v>
      </c>
    </row>
    <row r="1884" spans="1:6" x14ac:dyDescent="0.25">
      <c r="A1884" t="s">
        <v>55</v>
      </c>
      <c r="B1884">
        <v>2012</v>
      </c>
      <c r="C1884" t="s">
        <v>1</v>
      </c>
      <c r="D1884" t="s">
        <v>107</v>
      </c>
      <c r="E1884" t="s">
        <v>5395</v>
      </c>
      <c r="F1884">
        <v>6</v>
      </c>
    </row>
    <row r="1885" spans="1:6" x14ac:dyDescent="0.25">
      <c r="A1885" t="s">
        <v>55</v>
      </c>
      <c r="B1885">
        <v>2012</v>
      </c>
      <c r="C1885" t="s">
        <v>1</v>
      </c>
      <c r="D1885" t="s">
        <v>39</v>
      </c>
      <c r="E1885" t="s">
        <v>5396</v>
      </c>
      <c r="F1885">
        <v>2</v>
      </c>
    </row>
    <row r="1886" spans="1:6" x14ac:dyDescent="0.25">
      <c r="A1886" t="s">
        <v>55</v>
      </c>
      <c r="B1886">
        <v>2012</v>
      </c>
      <c r="C1886" t="s">
        <v>1</v>
      </c>
      <c r="D1886" t="s">
        <v>103</v>
      </c>
      <c r="E1886" t="s">
        <v>5397</v>
      </c>
      <c r="F1886">
        <v>71</v>
      </c>
    </row>
    <row r="1887" spans="1:6" x14ac:dyDescent="0.25">
      <c r="A1887" t="s">
        <v>55</v>
      </c>
      <c r="B1887">
        <v>2012</v>
      </c>
      <c r="C1887" t="s">
        <v>3</v>
      </c>
      <c r="D1887" t="s">
        <v>40</v>
      </c>
      <c r="E1887" t="s">
        <v>5398</v>
      </c>
      <c r="F1887">
        <v>1</v>
      </c>
    </row>
    <row r="1888" spans="1:6" x14ac:dyDescent="0.25">
      <c r="A1888" t="s">
        <v>55</v>
      </c>
      <c r="B1888">
        <v>2012</v>
      </c>
      <c r="C1888" t="s">
        <v>3</v>
      </c>
      <c r="D1888" t="s">
        <v>102</v>
      </c>
      <c r="E1888" t="s">
        <v>5399</v>
      </c>
      <c r="F1888">
        <v>1</v>
      </c>
    </row>
    <row r="1889" spans="1:6" x14ac:dyDescent="0.25">
      <c r="A1889" t="s">
        <v>55</v>
      </c>
      <c r="B1889">
        <v>2012</v>
      </c>
      <c r="C1889" t="s">
        <v>3</v>
      </c>
      <c r="D1889" t="s">
        <v>107</v>
      </c>
      <c r="E1889" t="s">
        <v>5400</v>
      </c>
      <c r="F1889">
        <v>1</v>
      </c>
    </row>
    <row r="1890" spans="1:6" x14ac:dyDescent="0.25">
      <c r="A1890" t="s">
        <v>55</v>
      </c>
      <c r="B1890">
        <v>2012</v>
      </c>
      <c r="C1890" t="s">
        <v>3</v>
      </c>
      <c r="D1890" t="s">
        <v>103</v>
      </c>
      <c r="E1890" t="s">
        <v>5401</v>
      </c>
      <c r="F1890">
        <v>4</v>
      </c>
    </row>
    <row r="1891" spans="1:6" x14ac:dyDescent="0.25">
      <c r="A1891" t="s">
        <v>55</v>
      </c>
      <c r="B1891">
        <v>2012</v>
      </c>
      <c r="C1891" t="s">
        <v>0</v>
      </c>
      <c r="D1891" t="s">
        <v>38</v>
      </c>
      <c r="E1891" t="s">
        <v>5402</v>
      </c>
      <c r="F1891">
        <v>1</v>
      </c>
    </row>
    <row r="1892" spans="1:6" x14ac:dyDescent="0.25">
      <c r="A1892" t="s">
        <v>55</v>
      </c>
      <c r="B1892">
        <v>2012</v>
      </c>
      <c r="C1892" t="s">
        <v>0</v>
      </c>
      <c r="D1892" t="s">
        <v>102</v>
      </c>
      <c r="E1892" t="s">
        <v>5403</v>
      </c>
      <c r="F1892">
        <v>3</v>
      </c>
    </row>
    <row r="1893" spans="1:6" x14ac:dyDescent="0.25">
      <c r="A1893" t="s">
        <v>55</v>
      </c>
      <c r="B1893">
        <v>2012</v>
      </c>
      <c r="C1893" t="s">
        <v>0</v>
      </c>
      <c r="D1893" t="s">
        <v>107</v>
      </c>
      <c r="E1893" t="s">
        <v>5404</v>
      </c>
      <c r="F1893">
        <v>6</v>
      </c>
    </row>
    <row r="1894" spans="1:6" x14ac:dyDescent="0.25">
      <c r="A1894" t="s">
        <v>55</v>
      </c>
      <c r="B1894">
        <v>2012</v>
      </c>
      <c r="C1894" t="s">
        <v>0</v>
      </c>
      <c r="D1894" t="s">
        <v>39</v>
      </c>
      <c r="E1894" t="s">
        <v>5405</v>
      </c>
      <c r="F1894">
        <v>4</v>
      </c>
    </row>
    <row r="1895" spans="1:6" x14ac:dyDescent="0.25">
      <c r="A1895" t="s">
        <v>55</v>
      </c>
      <c r="B1895">
        <v>2012</v>
      </c>
      <c r="C1895" t="s">
        <v>0</v>
      </c>
      <c r="D1895" t="s">
        <v>103</v>
      </c>
      <c r="E1895" t="s">
        <v>5406</v>
      </c>
      <c r="F1895">
        <v>20</v>
      </c>
    </row>
    <row r="1896" spans="1:6" x14ac:dyDescent="0.25">
      <c r="A1896" t="s">
        <v>55</v>
      </c>
      <c r="B1896">
        <v>2012</v>
      </c>
      <c r="C1896" t="s">
        <v>4</v>
      </c>
      <c r="D1896" t="s">
        <v>38</v>
      </c>
      <c r="E1896" t="s">
        <v>5407</v>
      </c>
      <c r="F1896">
        <v>40</v>
      </c>
    </row>
    <row r="1897" spans="1:6" x14ac:dyDescent="0.25">
      <c r="A1897" t="s">
        <v>55</v>
      </c>
      <c r="B1897">
        <v>2012</v>
      </c>
      <c r="C1897" t="s">
        <v>4</v>
      </c>
      <c r="D1897" t="s">
        <v>40</v>
      </c>
      <c r="E1897" t="s">
        <v>5408</v>
      </c>
      <c r="F1897">
        <v>58</v>
      </c>
    </row>
    <row r="1898" spans="1:6" x14ac:dyDescent="0.25">
      <c r="A1898" t="s">
        <v>55</v>
      </c>
      <c r="B1898">
        <v>2012</v>
      </c>
      <c r="C1898" t="s">
        <v>4</v>
      </c>
      <c r="D1898" t="s">
        <v>102</v>
      </c>
      <c r="E1898" t="s">
        <v>5409</v>
      </c>
      <c r="F1898">
        <v>119</v>
      </c>
    </row>
    <row r="1899" spans="1:6" x14ac:dyDescent="0.25">
      <c r="A1899" t="s">
        <v>55</v>
      </c>
      <c r="B1899">
        <v>2012</v>
      </c>
      <c r="C1899" t="s">
        <v>4</v>
      </c>
      <c r="D1899" t="s">
        <v>107</v>
      </c>
      <c r="E1899" t="s">
        <v>5410</v>
      </c>
      <c r="F1899">
        <v>97</v>
      </c>
    </row>
    <row r="1900" spans="1:6" x14ac:dyDescent="0.25">
      <c r="A1900" t="s">
        <v>55</v>
      </c>
      <c r="B1900">
        <v>2012</v>
      </c>
      <c r="C1900" t="s">
        <v>4</v>
      </c>
      <c r="D1900" t="s">
        <v>39</v>
      </c>
      <c r="E1900" t="s">
        <v>5411</v>
      </c>
      <c r="F1900">
        <v>92</v>
      </c>
    </row>
    <row r="1901" spans="1:6" x14ac:dyDescent="0.25">
      <c r="A1901" t="s">
        <v>55</v>
      </c>
      <c r="B1901">
        <v>2012</v>
      </c>
      <c r="C1901" t="s">
        <v>4</v>
      </c>
      <c r="D1901" t="s">
        <v>103</v>
      </c>
      <c r="E1901" t="s">
        <v>5412</v>
      </c>
      <c r="F1901">
        <v>1105</v>
      </c>
    </row>
    <row r="1902" spans="1:6" x14ac:dyDescent="0.25">
      <c r="A1902" t="s">
        <v>55</v>
      </c>
      <c r="B1902">
        <v>2012</v>
      </c>
      <c r="C1902" t="s">
        <v>2</v>
      </c>
      <c r="D1902" t="s">
        <v>40</v>
      </c>
      <c r="E1902" t="s">
        <v>5413</v>
      </c>
      <c r="F1902">
        <v>1</v>
      </c>
    </row>
    <row r="1903" spans="1:6" x14ac:dyDescent="0.25">
      <c r="A1903" t="s">
        <v>55</v>
      </c>
      <c r="B1903">
        <v>2012</v>
      </c>
      <c r="C1903" t="s">
        <v>2</v>
      </c>
      <c r="D1903" t="s">
        <v>102</v>
      </c>
      <c r="E1903" t="s">
        <v>5414</v>
      </c>
      <c r="F1903">
        <v>4</v>
      </c>
    </row>
    <row r="1904" spans="1:6" x14ac:dyDescent="0.25">
      <c r="A1904" t="s">
        <v>55</v>
      </c>
      <c r="B1904">
        <v>2012</v>
      </c>
      <c r="C1904" t="s">
        <v>2</v>
      </c>
      <c r="D1904" t="s">
        <v>39</v>
      </c>
      <c r="E1904" t="s">
        <v>5415</v>
      </c>
      <c r="F1904">
        <v>1</v>
      </c>
    </row>
    <row r="1905" spans="1:6" x14ac:dyDescent="0.25">
      <c r="A1905" t="s">
        <v>55</v>
      </c>
      <c r="B1905">
        <v>2012</v>
      </c>
      <c r="C1905" t="s">
        <v>2</v>
      </c>
      <c r="D1905" t="s">
        <v>103</v>
      </c>
      <c r="E1905" t="s">
        <v>5416</v>
      </c>
      <c r="F1905">
        <v>13</v>
      </c>
    </row>
    <row r="1906" spans="1:6" x14ac:dyDescent="0.25">
      <c r="A1906" t="s">
        <v>55</v>
      </c>
      <c r="B1906">
        <v>2012</v>
      </c>
      <c r="C1906" t="s">
        <v>5</v>
      </c>
      <c r="D1906" t="s">
        <v>107</v>
      </c>
      <c r="E1906" t="s">
        <v>5417</v>
      </c>
      <c r="F1906">
        <v>3</v>
      </c>
    </row>
    <row r="1907" spans="1:6" x14ac:dyDescent="0.25">
      <c r="A1907" t="s">
        <v>55</v>
      </c>
      <c r="B1907">
        <v>2012</v>
      </c>
      <c r="C1907" t="s">
        <v>6</v>
      </c>
      <c r="D1907" t="s">
        <v>103</v>
      </c>
      <c r="E1907" t="s">
        <v>5418</v>
      </c>
      <c r="F1907">
        <v>3</v>
      </c>
    </row>
    <row r="1908" spans="1:6" x14ac:dyDescent="0.25">
      <c r="A1908" t="s">
        <v>55</v>
      </c>
      <c r="B1908">
        <v>2013</v>
      </c>
      <c r="C1908" t="s">
        <v>1</v>
      </c>
      <c r="D1908" t="s">
        <v>38</v>
      </c>
      <c r="E1908" t="s">
        <v>5419</v>
      </c>
      <c r="F1908">
        <v>6</v>
      </c>
    </row>
    <row r="1909" spans="1:6" x14ac:dyDescent="0.25">
      <c r="A1909" t="s">
        <v>55</v>
      </c>
      <c r="B1909">
        <v>2013</v>
      </c>
      <c r="C1909" t="s">
        <v>1</v>
      </c>
      <c r="D1909" t="s">
        <v>40</v>
      </c>
      <c r="E1909" t="s">
        <v>5420</v>
      </c>
      <c r="F1909">
        <v>5</v>
      </c>
    </row>
    <row r="1910" spans="1:6" x14ac:dyDescent="0.25">
      <c r="A1910" t="s">
        <v>55</v>
      </c>
      <c r="B1910">
        <v>2013</v>
      </c>
      <c r="C1910" t="s">
        <v>1</v>
      </c>
      <c r="D1910" t="s">
        <v>102</v>
      </c>
      <c r="E1910" t="s">
        <v>5421</v>
      </c>
      <c r="F1910">
        <v>6</v>
      </c>
    </row>
    <row r="1911" spans="1:6" x14ac:dyDescent="0.25">
      <c r="A1911" t="s">
        <v>55</v>
      </c>
      <c r="B1911">
        <v>2013</v>
      </c>
      <c r="C1911" t="s">
        <v>1</v>
      </c>
      <c r="D1911" t="s">
        <v>107</v>
      </c>
      <c r="E1911" t="s">
        <v>5422</v>
      </c>
      <c r="F1911">
        <v>5</v>
      </c>
    </row>
    <row r="1912" spans="1:6" x14ac:dyDescent="0.25">
      <c r="A1912" t="s">
        <v>55</v>
      </c>
      <c r="B1912">
        <v>2013</v>
      </c>
      <c r="C1912" t="s">
        <v>1</v>
      </c>
      <c r="D1912" t="s">
        <v>39</v>
      </c>
      <c r="E1912" t="s">
        <v>5423</v>
      </c>
      <c r="F1912">
        <v>5</v>
      </c>
    </row>
    <row r="1913" spans="1:6" x14ac:dyDescent="0.25">
      <c r="A1913" t="s">
        <v>55</v>
      </c>
      <c r="B1913">
        <v>2013</v>
      </c>
      <c r="C1913" t="s">
        <v>1</v>
      </c>
      <c r="D1913" t="s">
        <v>103</v>
      </c>
      <c r="E1913" t="s">
        <v>5424</v>
      </c>
      <c r="F1913">
        <v>63</v>
      </c>
    </row>
    <row r="1914" spans="1:6" x14ac:dyDescent="0.25">
      <c r="A1914" t="s">
        <v>55</v>
      </c>
      <c r="B1914">
        <v>2013</v>
      </c>
      <c r="C1914" t="s">
        <v>3</v>
      </c>
      <c r="D1914" t="s">
        <v>38</v>
      </c>
      <c r="E1914" t="s">
        <v>5425</v>
      </c>
      <c r="F1914">
        <v>3</v>
      </c>
    </row>
    <row r="1915" spans="1:6" x14ac:dyDescent="0.25">
      <c r="A1915" t="s">
        <v>55</v>
      </c>
      <c r="B1915">
        <v>2013</v>
      </c>
      <c r="C1915" t="s">
        <v>3</v>
      </c>
      <c r="D1915" t="s">
        <v>40</v>
      </c>
      <c r="E1915" t="s">
        <v>5426</v>
      </c>
      <c r="F1915">
        <v>1</v>
      </c>
    </row>
    <row r="1916" spans="1:6" x14ac:dyDescent="0.25">
      <c r="A1916" t="s">
        <v>55</v>
      </c>
      <c r="B1916">
        <v>2013</v>
      </c>
      <c r="C1916" t="s">
        <v>3</v>
      </c>
      <c r="D1916" t="s">
        <v>102</v>
      </c>
      <c r="E1916" t="s">
        <v>5427</v>
      </c>
      <c r="F1916">
        <v>1</v>
      </c>
    </row>
    <row r="1917" spans="1:6" x14ac:dyDescent="0.25">
      <c r="A1917" t="s">
        <v>55</v>
      </c>
      <c r="B1917">
        <v>2013</v>
      </c>
      <c r="C1917" t="s">
        <v>3</v>
      </c>
      <c r="D1917" t="s">
        <v>107</v>
      </c>
      <c r="E1917" t="s">
        <v>5428</v>
      </c>
      <c r="F1917">
        <v>2</v>
      </c>
    </row>
    <row r="1918" spans="1:6" x14ac:dyDescent="0.25">
      <c r="A1918" t="s">
        <v>55</v>
      </c>
      <c r="B1918">
        <v>2013</v>
      </c>
      <c r="C1918" t="s">
        <v>3</v>
      </c>
      <c r="D1918" t="s">
        <v>103</v>
      </c>
      <c r="E1918" t="s">
        <v>5429</v>
      </c>
      <c r="F1918">
        <v>2</v>
      </c>
    </row>
    <row r="1919" spans="1:6" x14ac:dyDescent="0.25">
      <c r="A1919" t="s">
        <v>55</v>
      </c>
      <c r="B1919">
        <v>2013</v>
      </c>
      <c r="C1919" t="s">
        <v>0</v>
      </c>
      <c r="D1919" t="s">
        <v>40</v>
      </c>
      <c r="E1919" t="s">
        <v>5430</v>
      </c>
      <c r="F1919">
        <v>1</v>
      </c>
    </row>
    <row r="1920" spans="1:6" x14ac:dyDescent="0.25">
      <c r="A1920" t="s">
        <v>55</v>
      </c>
      <c r="B1920">
        <v>2013</v>
      </c>
      <c r="C1920" t="s">
        <v>0</v>
      </c>
      <c r="D1920" t="s">
        <v>102</v>
      </c>
      <c r="E1920" t="s">
        <v>5431</v>
      </c>
      <c r="F1920">
        <v>4</v>
      </c>
    </row>
    <row r="1921" spans="1:6" x14ac:dyDescent="0.25">
      <c r="A1921" t="s">
        <v>55</v>
      </c>
      <c r="B1921">
        <v>2013</v>
      </c>
      <c r="C1921" t="s">
        <v>0</v>
      </c>
      <c r="D1921" t="s">
        <v>107</v>
      </c>
      <c r="E1921" t="s">
        <v>5432</v>
      </c>
      <c r="F1921">
        <v>4</v>
      </c>
    </row>
    <row r="1922" spans="1:6" x14ac:dyDescent="0.25">
      <c r="A1922" t="s">
        <v>55</v>
      </c>
      <c r="B1922">
        <v>2013</v>
      </c>
      <c r="C1922" t="s">
        <v>0</v>
      </c>
      <c r="D1922" t="s">
        <v>39</v>
      </c>
      <c r="E1922" t="s">
        <v>5433</v>
      </c>
      <c r="F1922">
        <v>2</v>
      </c>
    </row>
    <row r="1923" spans="1:6" x14ac:dyDescent="0.25">
      <c r="A1923" t="s">
        <v>55</v>
      </c>
      <c r="B1923">
        <v>2013</v>
      </c>
      <c r="C1923" t="s">
        <v>0</v>
      </c>
      <c r="D1923" t="s">
        <v>103</v>
      </c>
      <c r="E1923" t="s">
        <v>5434</v>
      </c>
      <c r="F1923">
        <v>26</v>
      </c>
    </row>
    <row r="1924" spans="1:6" x14ac:dyDescent="0.25">
      <c r="A1924" t="s">
        <v>55</v>
      </c>
      <c r="B1924">
        <v>2013</v>
      </c>
      <c r="C1924" t="s">
        <v>4</v>
      </c>
      <c r="D1924" t="s">
        <v>38</v>
      </c>
      <c r="E1924" t="s">
        <v>5435</v>
      </c>
      <c r="F1924">
        <v>52</v>
      </c>
    </row>
    <row r="1925" spans="1:6" x14ac:dyDescent="0.25">
      <c r="A1925" t="s">
        <v>55</v>
      </c>
      <c r="B1925">
        <v>2013</v>
      </c>
      <c r="C1925" t="s">
        <v>4</v>
      </c>
      <c r="D1925" t="s">
        <v>40</v>
      </c>
      <c r="E1925" t="s">
        <v>5436</v>
      </c>
      <c r="F1925">
        <v>74</v>
      </c>
    </row>
    <row r="1926" spans="1:6" x14ac:dyDescent="0.25">
      <c r="A1926" t="s">
        <v>55</v>
      </c>
      <c r="B1926">
        <v>2013</v>
      </c>
      <c r="C1926" t="s">
        <v>4</v>
      </c>
      <c r="D1926" t="s">
        <v>102</v>
      </c>
      <c r="E1926" t="s">
        <v>5437</v>
      </c>
      <c r="F1926">
        <v>134</v>
      </c>
    </row>
    <row r="1927" spans="1:6" x14ac:dyDescent="0.25">
      <c r="A1927" t="s">
        <v>55</v>
      </c>
      <c r="B1927">
        <v>2013</v>
      </c>
      <c r="C1927" t="s">
        <v>4</v>
      </c>
      <c r="D1927" t="s">
        <v>107</v>
      </c>
      <c r="E1927" t="s">
        <v>5438</v>
      </c>
      <c r="F1927">
        <v>136</v>
      </c>
    </row>
    <row r="1928" spans="1:6" x14ac:dyDescent="0.25">
      <c r="A1928" t="s">
        <v>55</v>
      </c>
      <c r="B1928">
        <v>2013</v>
      </c>
      <c r="C1928" t="s">
        <v>4</v>
      </c>
      <c r="D1928" t="s">
        <v>39</v>
      </c>
      <c r="E1928" t="s">
        <v>5439</v>
      </c>
      <c r="F1928">
        <v>90</v>
      </c>
    </row>
    <row r="1929" spans="1:6" x14ac:dyDescent="0.25">
      <c r="A1929" t="s">
        <v>55</v>
      </c>
      <c r="B1929">
        <v>2013</v>
      </c>
      <c r="C1929" t="s">
        <v>4</v>
      </c>
      <c r="D1929" t="s">
        <v>103</v>
      </c>
      <c r="E1929" t="s">
        <v>5440</v>
      </c>
      <c r="F1929">
        <v>1008</v>
      </c>
    </row>
    <row r="1930" spans="1:6" x14ac:dyDescent="0.25">
      <c r="A1930" t="s">
        <v>55</v>
      </c>
      <c r="B1930">
        <v>2013</v>
      </c>
      <c r="C1930" t="s">
        <v>2</v>
      </c>
      <c r="D1930" t="s">
        <v>38</v>
      </c>
      <c r="E1930" t="s">
        <v>5441</v>
      </c>
      <c r="F1930">
        <v>1</v>
      </c>
    </row>
    <row r="1931" spans="1:6" x14ac:dyDescent="0.25">
      <c r="A1931" t="s">
        <v>55</v>
      </c>
      <c r="B1931">
        <v>2013</v>
      </c>
      <c r="C1931" t="s">
        <v>2</v>
      </c>
      <c r="D1931" t="s">
        <v>40</v>
      </c>
      <c r="E1931" t="s">
        <v>5442</v>
      </c>
      <c r="F1931">
        <v>1</v>
      </c>
    </row>
    <row r="1932" spans="1:6" x14ac:dyDescent="0.25">
      <c r="A1932" t="s">
        <v>55</v>
      </c>
      <c r="B1932">
        <v>2013</v>
      </c>
      <c r="C1932" t="s">
        <v>2</v>
      </c>
      <c r="D1932" t="s">
        <v>102</v>
      </c>
      <c r="E1932" t="s">
        <v>5443</v>
      </c>
      <c r="F1932">
        <v>4</v>
      </c>
    </row>
    <row r="1933" spans="1:6" x14ac:dyDescent="0.25">
      <c r="A1933" t="s">
        <v>55</v>
      </c>
      <c r="B1933">
        <v>2013</v>
      </c>
      <c r="C1933" t="s">
        <v>2</v>
      </c>
      <c r="D1933" t="s">
        <v>107</v>
      </c>
      <c r="E1933" t="s">
        <v>5444</v>
      </c>
      <c r="F1933">
        <v>4</v>
      </c>
    </row>
    <row r="1934" spans="1:6" x14ac:dyDescent="0.25">
      <c r="A1934" t="s">
        <v>55</v>
      </c>
      <c r="B1934">
        <v>2013</v>
      </c>
      <c r="C1934" t="s">
        <v>2</v>
      </c>
      <c r="D1934" t="s">
        <v>103</v>
      </c>
      <c r="E1934" t="s">
        <v>5445</v>
      </c>
      <c r="F1934">
        <v>8</v>
      </c>
    </row>
    <row r="1935" spans="1:6" x14ac:dyDescent="0.25">
      <c r="A1935" t="s">
        <v>55</v>
      </c>
      <c r="B1935">
        <v>2013</v>
      </c>
      <c r="C1935" t="s">
        <v>5</v>
      </c>
      <c r="D1935" t="s">
        <v>38</v>
      </c>
      <c r="E1935" t="s">
        <v>5446</v>
      </c>
      <c r="F1935">
        <v>2</v>
      </c>
    </row>
    <row r="1936" spans="1:6" x14ac:dyDescent="0.25">
      <c r="A1936" t="s">
        <v>55</v>
      </c>
      <c r="B1936">
        <v>2013</v>
      </c>
      <c r="C1936" t="s">
        <v>5</v>
      </c>
      <c r="D1936" t="s">
        <v>102</v>
      </c>
      <c r="E1936" t="s">
        <v>5447</v>
      </c>
      <c r="F1936">
        <v>2</v>
      </c>
    </row>
    <row r="1937" spans="1:6" x14ac:dyDescent="0.25">
      <c r="A1937" t="s">
        <v>55</v>
      </c>
      <c r="B1937">
        <v>2013</v>
      </c>
      <c r="C1937" t="s">
        <v>5</v>
      </c>
      <c r="D1937" t="s">
        <v>107</v>
      </c>
      <c r="E1937" t="s">
        <v>5448</v>
      </c>
      <c r="F1937">
        <v>1</v>
      </c>
    </row>
    <row r="1938" spans="1:6" x14ac:dyDescent="0.25">
      <c r="A1938" t="s">
        <v>55</v>
      </c>
      <c r="B1938">
        <v>2013</v>
      </c>
      <c r="C1938" t="s">
        <v>5</v>
      </c>
      <c r="D1938" t="s">
        <v>39</v>
      </c>
      <c r="E1938" t="s">
        <v>5449</v>
      </c>
      <c r="F1938">
        <v>5</v>
      </c>
    </row>
    <row r="1939" spans="1:6" x14ac:dyDescent="0.25">
      <c r="A1939" t="s">
        <v>55</v>
      </c>
      <c r="B1939">
        <v>2013</v>
      </c>
      <c r="C1939" t="s">
        <v>5</v>
      </c>
      <c r="D1939" t="s">
        <v>103</v>
      </c>
      <c r="E1939" t="s">
        <v>5450</v>
      </c>
      <c r="F1939">
        <v>28</v>
      </c>
    </row>
    <row r="1940" spans="1:6" x14ac:dyDescent="0.25">
      <c r="A1940" t="s">
        <v>55</v>
      </c>
      <c r="B1940">
        <v>2013</v>
      </c>
      <c r="C1940" t="s">
        <v>6</v>
      </c>
      <c r="D1940" t="s">
        <v>103</v>
      </c>
      <c r="E1940" t="s">
        <v>5451</v>
      </c>
      <c r="F1940">
        <v>2</v>
      </c>
    </row>
    <row r="1941" spans="1:6" x14ac:dyDescent="0.25">
      <c r="A1941" t="s">
        <v>55</v>
      </c>
      <c r="B1941">
        <v>2014</v>
      </c>
      <c r="C1941" t="s">
        <v>1</v>
      </c>
      <c r="D1941" t="s">
        <v>38</v>
      </c>
      <c r="E1941" t="s">
        <v>5452</v>
      </c>
      <c r="F1941">
        <v>3</v>
      </c>
    </row>
    <row r="1942" spans="1:6" x14ac:dyDescent="0.25">
      <c r="A1942" t="s">
        <v>55</v>
      </c>
      <c r="B1942">
        <v>2014</v>
      </c>
      <c r="C1942" t="s">
        <v>1</v>
      </c>
      <c r="D1942" t="s">
        <v>40</v>
      </c>
      <c r="E1942" t="s">
        <v>5453</v>
      </c>
      <c r="F1942">
        <v>3</v>
      </c>
    </row>
    <row r="1943" spans="1:6" x14ac:dyDescent="0.25">
      <c r="A1943" t="s">
        <v>55</v>
      </c>
      <c r="B1943">
        <v>2014</v>
      </c>
      <c r="C1943" t="s">
        <v>1</v>
      </c>
      <c r="D1943" t="s">
        <v>102</v>
      </c>
      <c r="E1943" t="s">
        <v>5454</v>
      </c>
      <c r="F1943">
        <v>3</v>
      </c>
    </row>
    <row r="1944" spans="1:6" x14ac:dyDescent="0.25">
      <c r="A1944" t="s">
        <v>55</v>
      </c>
      <c r="B1944">
        <v>2014</v>
      </c>
      <c r="C1944" t="s">
        <v>1</v>
      </c>
      <c r="D1944" t="s">
        <v>107</v>
      </c>
      <c r="E1944" t="s">
        <v>5455</v>
      </c>
      <c r="F1944">
        <v>10</v>
      </c>
    </row>
    <row r="1945" spans="1:6" x14ac:dyDescent="0.25">
      <c r="A1945" t="s">
        <v>55</v>
      </c>
      <c r="B1945">
        <v>2014</v>
      </c>
      <c r="C1945" t="s">
        <v>1</v>
      </c>
      <c r="D1945" t="s">
        <v>39</v>
      </c>
      <c r="E1945" t="s">
        <v>5456</v>
      </c>
      <c r="F1945">
        <v>5</v>
      </c>
    </row>
    <row r="1946" spans="1:6" x14ac:dyDescent="0.25">
      <c r="A1946" t="s">
        <v>55</v>
      </c>
      <c r="B1946">
        <v>2014</v>
      </c>
      <c r="C1946" t="s">
        <v>1</v>
      </c>
      <c r="D1946" t="s">
        <v>103</v>
      </c>
      <c r="E1946" t="s">
        <v>5457</v>
      </c>
      <c r="F1946">
        <v>62</v>
      </c>
    </row>
    <row r="1947" spans="1:6" x14ac:dyDescent="0.25">
      <c r="A1947" t="s">
        <v>55</v>
      </c>
      <c r="B1947">
        <v>2014</v>
      </c>
      <c r="C1947" t="s">
        <v>3</v>
      </c>
      <c r="D1947" t="s">
        <v>102</v>
      </c>
      <c r="E1947" t="s">
        <v>5458</v>
      </c>
      <c r="F1947">
        <v>1</v>
      </c>
    </row>
    <row r="1948" spans="1:6" x14ac:dyDescent="0.25">
      <c r="A1948" t="s">
        <v>55</v>
      </c>
      <c r="B1948">
        <v>2014</v>
      </c>
      <c r="C1948" t="s">
        <v>3</v>
      </c>
      <c r="D1948" t="s">
        <v>103</v>
      </c>
      <c r="E1948" t="s">
        <v>5459</v>
      </c>
      <c r="F1948">
        <v>5</v>
      </c>
    </row>
    <row r="1949" spans="1:6" x14ac:dyDescent="0.25">
      <c r="A1949" t="s">
        <v>55</v>
      </c>
      <c r="B1949">
        <v>2014</v>
      </c>
      <c r="C1949" t="s">
        <v>0</v>
      </c>
      <c r="D1949" t="s">
        <v>38</v>
      </c>
      <c r="E1949" t="s">
        <v>5460</v>
      </c>
      <c r="F1949">
        <v>2</v>
      </c>
    </row>
    <row r="1950" spans="1:6" x14ac:dyDescent="0.25">
      <c r="A1950" t="s">
        <v>55</v>
      </c>
      <c r="B1950">
        <v>2014</v>
      </c>
      <c r="C1950" t="s">
        <v>0</v>
      </c>
      <c r="D1950" t="s">
        <v>40</v>
      </c>
      <c r="E1950" t="s">
        <v>5461</v>
      </c>
      <c r="F1950">
        <v>1</v>
      </c>
    </row>
    <row r="1951" spans="1:6" x14ac:dyDescent="0.25">
      <c r="A1951" t="s">
        <v>55</v>
      </c>
      <c r="B1951">
        <v>2014</v>
      </c>
      <c r="C1951" t="s">
        <v>0</v>
      </c>
      <c r="D1951" t="s">
        <v>102</v>
      </c>
      <c r="E1951" t="s">
        <v>5462</v>
      </c>
      <c r="F1951">
        <v>3</v>
      </c>
    </row>
    <row r="1952" spans="1:6" x14ac:dyDescent="0.25">
      <c r="A1952" t="s">
        <v>55</v>
      </c>
      <c r="B1952">
        <v>2014</v>
      </c>
      <c r="C1952" t="s">
        <v>0</v>
      </c>
      <c r="D1952" t="s">
        <v>107</v>
      </c>
      <c r="E1952" t="s">
        <v>5463</v>
      </c>
      <c r="F1952">
        <v>2</v>
      </c>
    </row>
    <row r="1953" spans="1:6" x14ac:dyDescent="0.25">
      <c r="A1953" t="s">
        <v>55</v>
      </c>
      <c r="B1953">
        <v>2014</v>
      </c>
      <c r="C1953" t="s">
        <v>0</v>
      </c>
      <c r="D1953" t="s">
        <v>39</v>
      </c>
      <c r="E1953" t="s">
        <v>5464</v>
      </c>
      <c r="F1953">
        <v>5</v>
      </c>
    </row>
    <row r="1954" spans="1:6" x14ac:dyDescent="0.25">
      <c r="A1954" t="s">
        <v>55</v>
      </c>
      <c r="B1954">
        <v>2014</v>
      </c>
      <c r="C1954" t="s">
        <v>0</v>
      </c>
      <c r="D1954" t="s">
        <v>103</v>
      </c>
      <c r="E1954" t="s">
        <v>5465</v>
      </c>
      <c r="F1954">
        <v>23</v>
      </c>
    </row>
    <row r="1955" spans="1:6" x14ac:dyDescent="0.25">
      <c r="A1955" t="s">
        <v>55</v>
      </c>
      <c r="B1955">
        <v>2014</v>
      </c>
      <c r="C1955" t="s">
        <v>4</v>
      </c>
      <c r="D1955" t="s">
        <v>38</v>
      </c>
      <c r="E1955" t="s">
        <v>5466</v>
      </c>
      <c r="F1955">
        <v>41</v>
      </c>
    </row>
    <row r="1956" spans="1:6" x14ac:dyDescent="0.25">
      <c r="A1956" t="s">
        <v>55</v>
      </c>
      <c r="B1956">
        <v>2014</v>
      </c>
      <c r="C1956" t="s">
        <v>4</v>
      </c>
      <c r="D1956" t="s">
        <v>40</v>
      </c>
      <c r="E1956" t="s">
        <v>5467</v>
      </c>
      <c r="F1956">
        <v>76</v>
      </c>
    </row>
    <row r="1957" spans="1:6" x14ac:dyDescent="0.25">
      <c r="A1957" t="s">
        <v>55</v>
      </c>
      <c r="B1957">
        <v>2014</v>
      </c>
      <c r="C1957" t="s">
        <v>4</v>
      </c>
      <c r="D1957" t="s">
        <v>102</v>
      </c>
      <c r="E1957" t="s">
        <v>5468</v>
      </c>
      <c r="F1957">
        <v>147</v>
      </c>
    </row>
    <row r="1958" spans="1:6" x14ac:dyDescent="0.25">
      <c r="A1958" t="s">
        <v>55</v>
      </c>
      <c r="B1958">
        <v>2014</v>
      </c>
      <c r="C1958" t="s">
        <v>4</v>
      </c>
      <c r="D1958" t="s">
        <v>107</v>
      </c>
      <c r="E1958" t="s">
        <v>5469</v>
      </c>
      <c r="F1958">
        <v>135</v>
      </c>
    </row>
    <row r="1959" spans="1:6" x14ac:dyDescent="0.25">
      <c r="A1959" t="s">
        <v>55</v>
      </c>
      <c r="B1959">
        <v>2014</v>
      </c>
      <c r="C1959" t="s">
        <v>4</v>
      </c>
      <c r="D1959" t="s">
        <v>39</v>
      </c>
      <c r="E1959" t="s">
        <v>5470</v>
      </c>
      <c r="F1959">
        <v>87</v>
      </c>
    </row>
    <row r="1960" spans="1:6" x14ac:dyDescent="0.25">
      <c r="A1960" t="s">
        <v>55</v>
      </c>
      <c r="B1960">
        <v>2014</v>
      </c>
      <c r="C1960" t="s">
        <v>4</v>
      </c>
      <c r="D1960" t="s">
        <v>103</v>
      </c>
      <c r="E1960" t="s">
        <v>5471</v>
      </c>
      <c r="F1960">
        <v>992</v>
      </c>
    </row>
    <row r="1961" spans="1:6" x14ac:dyDescent="0.25">
      <c r="A1961" t="s">
        <v>55</v>
      </c>
      <c r="B1961">
        <v>2014</v>
      </c>
      <c r="C1961" t="s">
        <v>2</v>
      </c>
      <c r="D1961" t="s">
        <v>38</v>
      </c>
      <c r="E1961" t="s">
        <v>5472</v>
      </c>
      <c r="F1961">
        <v>1</v>
      </c>
    </row>
    <row r="1962" spans="1:6" x14ac:dyDescent="0.25">
      <c r="A1962" t="s">
        <v>55</v>
      </c>
      <c r="B1962">
        <v>2014</v>
      </c>
      <c r="C1962" t="s">
        <v>2</v>
      </c>
      <c r="D1962" t="s">
        <v>40</v>
      </c>
      <c r="E1962" t="s">
        <v>5473</v>
      </c>
      <c r="F1962">
        <v>2</v>
      </c>
    </row>
    <row r="1963" spans="1:6" x14ac:dyDescent="0.25">
      <c r="A1963" t="s">
        <v>55</v>
      </c>
      <c r="B1963">
        <v>2014</v>
      </c>
      <c r="C1963" t="s">
        <v>2</v>
      </c>
      <c r="D1963" t="s">
        <v>102</v>
      </c>
      <c r="E1963" t="s">
        <v>5474</v>
      </c>
      <c r="F1963">
        <v>1</v>
      </c>
    </row>
    <row r="1964" spans="1:6" x14ac:dyDescent="0.25">
      <c r="A1964" t="s">
        <v>55</v>
      </c>
      <c r="B1964">
        <v>2014</v>
      </c>
      <c r="C1964" t="s">
        <v>2</v>
      </c>
      <c r="D1964" t="s">
        <v>107</v>
      </c>
      <c r="E1964" t="s">
        <v>5475</v>
      </c>
      <c r="F1964">
        <v>3</v>
      </c>
    </row>
    <row r="1965" spans="1:6" x14ac:dyDescent="0.25">
      <c r="A1965" t="s">
        <v>55</v>
      </c>
      <c r="B1965">
        <v>2014</v>
      </c>
      <c r="C1965" t="s">
        <v>2</v>
      </c>
      <c r="D1965" t="s">
        <v>39</v>
      </c>
      <c r="E1965" t="s">
        <v>5476</v>
      </c>
      <c r="F1965">
        <v>2</v>
      </c>
    </row>
    <row r="1966" spans="1:6" x14ac:dyDescent="0.25">
      <c r="A1966" t="s">
        <v>55</v>
      </c>
      <c r="B1966">
        <v>2014</v>
      </c>
      <c r="C1966" t="s">
        <v>2</v>
      </c>
      <c r="D1966" t="s">
        <v>103</v>
      </c>
      <c r="E1966" t="s">
        <v>5477</v>
      </c>
      <c r="F1966">
        <v>12</v>
      </c>
    </row>
    <row r="1967" spans="1:6" x14ac:dyDescent="0.25">
      <c r="A1967" t="s">
        <v>55</v>
      </c>
      <c r="B1967">
        <v>2014</v>
      </c>
      <c r="C1967" t="s">
        <v>5</v>
      </c>
      <c r="D1967" t="s">
        <v>40</v>
      </c>
      <c r="E1967" t="s">
        <v>5478</v>
      </c>
      <c r="F1967">
        <v>1</v>
      </c>
    </row>
    <row r="1968" spans="1:6" x14ac:dyDescent="0.25">
      <c r="A1968" t="s">
        <v>55</v>
      </c>
      <c r="B1968">
        <v>2014</v>
      </c>
      <c r="C1968" t="s">
        <v>5</v>
      </c>
      <c r="D1968" t="s">
        <v>102</v>
      </c>
      <c r="E1968" t="s">
        <v>5479</v>
      </c>
      <c r="F1968">
        <v>6</v>
      </c>
    </row>
    <row r="1969" spans="1:6" x14ac:dyDescent="0.25">
      <c r="A1969" t="s">
        <v>55</v>
      </c>
      <c r="B1969">
        <v>2014</v>
      </c>
      <c r="C1969" t="s">
        <v>5</v>
      </c>
      <c r="D1969" t="s">
        <v>107</v>
      </c>
      <c r="E1969" t="s">
        <v>5480</v>
      </c>
      <c r="F1969">
        <v>2</v>
      </c>
    </row>
    <row r="1970" spans="1:6" x14ac:dyDescent="0.25">
      <c r="A1970" t="s">
        <v>55</v>
      </c>
      <c r="B1970">
        <v>2014</v>
      </c>
      <c r="C1970" t="s">
        <v>5</v>
      </c>
      <c r="D1970" t="s">
        <v>39</v>
      </c>
      <c r="E1970" t="s">
        <v>5481</v>
      </c>
      <c r="F1970">
        <v>1</v>
      </c>
    </row>
    <row r="1971" spans="1:6" x14ac:dyDescent="0.25">
      <c r="A1971" t="s">
        <v>55</v>
      </c>
      <c r="B1971">
        <v>2014</v>
      </c>
      <c r="C1971" t="s">
        <v>5</v>
      </c>
      <c r="D1971" t="s">
        <v>103</v>
      </c>
      <c r="E1971" t="s">
        <v>5482</v>
      </c>
      <c r="F1971">
        <v>25</v>
      </c>
    </row>
    <row r="1972" spans="1:6" x14ac:dyDescent="0.25">
      <c r="A1972" t="s">
        <v>55</v>
      </c>
      <c r="B1972">
        <v>2014</v>
      </c>
      <c r="C1972" t="s">
        <v>6</v>
      </c>
      <c r="D1972" t="s">
        <v>40</v>
      </c>
      <c r="E1972" t="s">
        <v>5483</v>
      </c>
      <c r="F1972">
        <v>1</v>
      </c>
    </row>
    <row r="1973" spans="1:6" x14ac:dyDescent="0.25">
      <c r="A1973" t="s">
        <v>55</v>
      </c>
      <c r="B1973">
        <v>2014</v>
      </c>
      <c r="C1973" t="s">
        <v>6</v>
      </c>
      <c r="D1973" t="s">
        <v>103</v>
      </c>
      <c r="E1973" t="s">
        <v>5484</v>
      </c>
      <c r="F1973">
        <v>1</v>
      </c>
    </row>
    <row r="1974" spans="1:6" x14ac:dyDescent="0.25">
      <c r="A1974" t="s">
        <v>55</v>
      </c>
      <c r="B1974">
        <v>2015</v>
      </c>
      <c r="C1974" t="s">
        <v>1</v>
      </c>
      <c r="D1974" t="s">
        <v>38</v>
      </c>
      <c r="E1974" t="s">
        <v>5485</v>
      </c>
      <c r="F1974">
        <v>1</v>
      </c>
    </row>
    <row r="1975" spans="1:6" x14ac:dyDescent="0.25">
      <c r="A1975" t="s">
        <v>55</v>
      </c>
      <c r="B1975">
        <v>2015</v>
      </c>
      <c r="C1975" t="s">
        <v>1</v>
      </c>
      <c r="D1975" t="s">
        <v>40</v>
      </c>
      <c r="E1975" t="s">
        <v>5486</v>
      </c>
      <c r="F1975">
        <v>4</v>
      </c>
    </row>
    <row r="1976" spans="1:6" x14ac:dyDescent="0.25">
      <c r="A1976" t="s">
        <v>55</v>
      </c>
      <c r="B1976">
        <v>2015</v>
      </c>
      <c r="C1976" t="s">
        <v>1</v>
      </c>
      <c r="D1976" t="s">
        <v>102</v>
      </c>
      <c r="E1976" t="s">
        <v>5487</v>
      </c>
      <c r="F1976">
        <v>10</v>
      </c>
    </row>
    <row r="1977" spans="1:6" x14ac:dyDescent="0.25">
      <c r="A1977" t="s">
        <v>55</v>
      </c>
      <c r="B1977">
        <v>2015</v>
      </c>
      <c r="C1977" t="s">
        <v>1</v>
      </c>
      <c r="D1977" t="s">
        <v>107</v>
      </c>
      <c r="E1977" t="s">
        <v>5488</v>
      </c>
      <c r="F1977">
        <v>10</v>
      </c>
    </row>
    <row r="1978" spans="1:6" x14ac:dyDescent="0.25">
      <c r="A1978" t="s">
        <v>55</v>
      </c>
      <c r="B1978">
        <v>2015</v>
      </c>
      <c r="C1978" t="s">
        <v>1</v>
      </c>
      <c r="D1978" t="s">
        <v>39</v>
      </c>
      <c r="E1978" t="s">
        <v>5489</v>
      </c>
      <c r="F1978">
        <v>5</v>
      </c>
    </row>
    <row r="1979" spans="1:6" x14ac:dyDescent="0.25">
      <c r="A1979" t="s">
        <v>55</v>
      </c>
      <c r="B1979">
        <v>2015</v>
      </c>
      <c r="C1979" t="s">
        <v>1</v>
      </c>
      <c r="D1979" t="s">
        <v>103</v>
      </c>
      <c r="E1979" t="s">
        <v>5490</v>
      </c>
      <c r="F1979">
        <v>61</v>
      </c>
    </row>
    <row r="1980" spans="1:6" x14ac:dyDescent="0.25">
      <c r="A1980" t="s">
        <v>55</v>
      </c>
      <c r="B1980">
        <v>2015</v>
      </c>
      <c r="C1980" t="s">
        <v>3</v>
      </c>
      <c r="D1980" t="s">
        <v>102</v>
      </c>
      <c r="E1980" t="s">
        <v>5491</v>
      </c>
      <c r="F1980">
        <v>1</v>
      </c>
    </row>
    <row r="1981" spans="1:6" x14ac:dyDescent="0.25">
      <c r="A1981" t="s">
        <v>55</v>
      </c>
      <c r="B1981">
        <v>2015</v>
      </c>
      <c r="C1981" t="s">
        <v>3</v>
      </c>
      <c r="D1981" t="s">
        <v>107</v>
      </c>
      <c r="E1981" t="s">
        <v>5492</v>
      </c>
      <c r="F1981">
        <v>1</v>
      </c>
    </row>
    <row r="1982" spans="1:6" x14ac:dyDescent="0.25">
      <c r="A1982" t="s">
        <v>55</v>
      </c>
      <c r="B1982">
        <v>2015</v>
      </c>
      <c r="C1982" t="s">
        <v>3</v>
      </c>
      <c r="D1982" t="s">
        <v>103</v>
      </c>
      <c r="E1982" t="s">
        <v>5493</v>
      </c>
      <c r="F1982">
        <v>4</v>
      </c>
    </row>
    <row r="1983" spans="1:6" x14ac:dyDescent="0.25">
      <c r="A1983" t="s">
        <v>55</v>
      </c>
      <c r="B1983">
        <v>2015</v>
      </c>
      <c r="C1983" t="s">
        <v>0</v>
      </c>
      <c r="D1983" t="s">
        <v>38</v>
      </c>
      <c r="E1983" t="s">
        <v>5494</v>
      </c>
      <c r="F1983">
        <v>1</v>
      </c>
    </row>
    <row r="1984" spans="1:6" x14ac:dyDescent="0.25">
      <c r="A1984" t="s">
        <v>55</v>
      </c>
      <c r="B1984">
        <v>2015</v>
      </c>
      <c r="C1984" t="s">
        <v>0</v>
      </c>
      <c r="D1984" t="s">
        <v>102</v>
      </c>
      <c r="E1984" t="s">
        <v>5495</v>
      </c>
      <c r="F1984">
        <v>2</v>
      </c>
    </row>
    <row r="1985" spans="1:6" x14ac:dyDescent="0.25">
      <c r="A1985" t="s">
        <v>55</v>
      </c>
      <c r="B1985">
        <v>2015</v>
      </c>
      <c r="C1985" t="s">
        <v>0</v>
      </c>
      <c r="D1985" t="s">
        <v>107</v>
      </c>
      <c r="E1985" t="s">
        <v>5496</v>
      </c>
      <c r="F1985">
        <v>4</v>
      </c>
    </row>
    <row r="1986" spans="1:6" x14ac:dyDescent="0.25">
      <c r="A1986" t="s">
        <v>55</v>
      </c>
      <c r="B1986">
        <v>2015</v>
      </c>
      <c r="C1986" t="s">
        <v>0</v>
      </c>
      <c r="D1986" t="s">
        <v>39</v>
      </c>
      <c r="E1986" t="s">
        <v>5497</v>
      </c>
      <c r="F1986">
        <v>4</v>
      </c>
    </row>
    <row r="1987" spans="1:6" x14ac:dyDescent="0.25">
      <c r="A1987" t="s">
        <v>55</v>
      </c>
      <c r="B1987">
        <v>2015</v>
      </c>
      <c r="C1987" t="s">
        <v>0</v>
      </c>
      <c r="D1987" t="s">
        <v>103</v>
      </c>
      <c r="E1987" t="s">
        <v>5498</v>
      </c>
      <c r="F1987">
        <v>20</v>
      </c>
    </row>
    <row r="1988" spans="1:6" x14ac:dyDescent="0.25">
      <c r="A1988" t="s">
        <v>55</v>
      </c>
      <c r="B1988">
        <v>2015</v>
      </c>
      <c r="C1988" t="s">
        <v>4</v>
      </c>
      <c r="D1988" t="s">
        <v>38</v>
      </c>
      <c r="E1988" t="s">
        <v>5499</v>
      </c>
      <c r="F1988">
        <v>39</v>
      </c>
    </row>
    <row r="1989" spans="1:6" x14ac:dyDescent="0.25">
      <c r="A1989" t="s">
        <v>55</v>
      </c>
      <c r="B1989">
        <v>2015</v>
      </c>
      <c r="C1989" t="s">
        <v>4</v>
      </c>
      <c r="D1989" t="s">
        <v>40</v>
      </c>
      <c r="E1989" t="s">
        <v>5500</v>
      </c>
      <c r="F1989">
        <v>58</v>
      </c>
    </row>
    <row r="1990" spans="1:6" x14ac:dyDescent="0.25">
      <c r="A1990" t="s">
        <v>55</v>
      </c>
      <c r="B1990">
        <v>2015</v>
      </c>
      <c r="C1990" t="s">
        <v>4</v>
      </c>
      <c r="D1990" t="s">
        <v>102</v>
      </c>
      <c r="E1990" t="s">
        <v>5501</v>
      </c>
      <c r="F1990">
        <v>135</v>
      </c>
    </row>
    <row r="1991" spans="1:6" x14ac:dyDescent="0.25">
      <c r="A1991" t="s">
        <v>55</v>
      </c>
      <c r="B1991">
        <v>2015</v>
      </c>
      <c r="C1991" t="s">
        <v>4</v>
      </c>
      <c r="D1991" t="s">
        <v>107</v>
      </c>
      <c r="E1991" t="s">
        <v>5502</v>
      </c>
      <c r="F1991">
        <v>119</v>
      </c>
    </row>
    <row r="1992" spans="1:6" x14ac:dyDescent="0.25">
      <c r="A1992" t="s">
        <v>55</v>
      </c>
      <c r="B1992">
        <v>2015</v>
      </c>
      <c r="C1992" t="s">
        <v>4</v>
      </c>
      <c r="D1992" t="s">
        <v>39</v>
      </c>
      <c r="E1992" t="s">
        <v>5503</v>
      </c>
      <c r="F1992">
        <v>96</v>
      </c>
    </row>
    <row r="1993" spans="1:6" x14ac:dyDescent="0.25">
      <c r="A1993" t="s">
        <v>55</v>
      </c>
      <c r="B1993">
        <v>2015</v>
      </c>
      <c r="C1993" t="s">
        <v>4</v>
      </c>
      <c r="D1993" t="s">
        <v>103</v>
      </c>
      <c r="E1993" t="s">
        <v>5504</v>
      </c>
      <c r="F1993">
        <v>1021</v>
      </c>
    </row>
    <row r="1994" spans="1:6" x14ac:dyDescent="0.25">
      <c r="A1994" t="s">
        <v>55</v>
      </c>
      <c r="B1994">
        <v>2015</v>
      </c>
      <c r="C1994" t="s">
        <v>2</v>
      </c>
      <c r="D1994" t="s">
        <v>40</v>
      </c>
      <c r="E1994" t="s">
        <v>5505</v>
      </c>
      <c r="F1994">
        <v>2</v>
      </c>
    </row>
    <row r="1995" spans="1:6" x14ac:dyDescent="0.25">
      <c r="A1995" t="s">
        <v>55</v>
      </c>
      <c r="B1995">
        <v>2015</v>
      </c>
      <c r="C1995" t="s">
        <v>2</v>
      </c>
      <c r="D1995" t="s">
        <v>102</v>
      </c>
      <c r="E1995" t="s">
        <v>5506</v>
      </c>
      <c r="F1995">
        <v>3</v>
      </c>
    </row>
    <row r="1996" spans="1:6" x14ac:dyDescent="0.25">
      <c r="A1996" t="s">
        <v>55</v>
      </c>
      <c r="B1996">
        <v>2015</v>
      </c>
      <c r="C1996" t="s">
        <v>2</v>
      </c>
      <c r="D1996" t="s">
        <v>107</v>
      </c>
      <c r="E1996" t="s">
        <v>5507</v>
      </c>
      <c r="F1996">
        <v>5</v>
      </c>
    </row>
    <row r="1997" spans="1:6" x14ac:dyDescent="0.25">
      <c r="A1997" t="s">
        <v>55</v>
      </c>
      <c r="B1997">
        <v>2015</v>
      </c>
      <c r="C1997" t="s">
        <v>2</v>
      </c>
      <c r="D1997" t="s">
        <v>103</v>
      </c>
      <c r="E1997" t="s">
        <v>5508</v>
      </c>
      <c r="F1997">
        <v>9</v>
      </c>
    </row>
    <row r="1998" spans="1:6" x14ac:dyDescent="0.25">
      <c r="A1998" t="s">
        <v>55</v>
      </c>
      <c r="B1998">
        <v>2015</v>
      </c>
      <c r="C1998" t="s">
        <v>5</v>
      </c>
      <c r="D1998" t="s">
        <v>38</v>
      </c>
      <c r="E1998" t="s">
        <v>5509</v>
      </c>
      <c r="F1998">
        <v>1</v>
      </c>
    </row>
    <row r="1999" spans="1:6" x14ac:dyDescent="0.25">
      <c r="A1999" t="s">
        <v>55</v>
      </c>
      <c r="B1999">
        <v>2015</v>
      </c>
      <c r="C1999" t="s">
        <v>5</v>
      </c>
      <c r="D1999" t="s">
        <v>40</v>
      </c>
      <c r="E1999" t="s">
        <v>5510</v>
      </c>
      <c r="F1999">
        <v>3</v>
      </c>
    </row>
    <row r="2000" spans="1:6" x14ac:dyDescent="0.25">
      <c r="A2000" t="s">
        <v>55</v>
      </c>
      <c r="B2000">
        <v>2015</v>
      </c>
      <c r="C2000" t="s">
        <v>5</v>
      </c>
      <c r="D2000" t="s">
        <v>102</v>
      </c>
      <c r="E2000" t="s">
        <v>5511</v>
      </c>
      <c r="F2000">
        <v>5</v>
      </c>
    </row>
    <row r="2001" spans="1:6" x14ac:dyDescent="0.25">
      <c r="A2001" t="s">
        <v>55</v>
      </c>
      <c r="B2001">
        <v>2015</v>
      </c>
      <c r="C2001" t="s">
        <v>5</v>
      </c>
      <c r="D2001" t="s">
        <v>107</v>
      </c>
      <c r="E2001" t="s">
        <v>5512</v>
      </c>
      <c r="F2001">
        <v>2</v>
      </c>
    </row>
    <row r="2002" spans="1:6" x14ac:dyDescent="0.25">
      <c r="A2002" t="s">
        <v>55</v>
      </c>
      <c r="B2002">
        <v>2015</v>
      </c>
      <c r="C2002" t="s">
        <v>5</v>
      </c>
      <c r="D2002" t="s">
        <v>39</v>
      </c>
      <c r="E2002" t="s">
        <v>5513</v>
      </c>
      <c r="F2002">
        <v>4</v>
      </c>
    </row>
    <row r="2003" spans="1:6" x14ac:dyDescent="0.25">
      <c r="A2003" t="s">
        <v>55</v>
      </c>
      <c r="B2003">
        <v>2015</v>
      </c>
      <c r="C2003" t="s">
        <v>5</v>
      </c>
      <c r="D2003" t="s">
        <v>103</v>
      </c>
      <c r="E2003" t="s">
        <v>5514</v>
      </c>
      <c r="F2003">
        <v>22</v>
      </c>
    </row>
    <row r="2004" spans="1:6" x14ac:dyDescent="0.25">
      <c r="A2004" t="s">
        <v>55</v>
      </c>
      <c r="B2004">
        <v>2015</v>
      </c>
      <c r="C2004" t="s">
        <v>6</v>
      </c>
      <c r="D2004" t="s">
        <v>103</v>
      </c>
      <c r="E2004" t="s">
        <v>5515</v>
      </c>
      <c r="F2004">
        <v>2</v>
      </c>
    </row>
    <row r="2005" spans="1:6" x14ac:dyDescent="0.25">
      <c r="A2005" t="s">
        <v>52</v>
      </c>
      <c r="B2005">
        <v>2010</v>
      </c>
      <c r="C2005" t="s">
        <v>1</v>
      </c>
      <c r="D2005" t="s">
        <v>38</v>
      </c>
      <c r="E2005" t="s">
        <v>5516</v>
      </c>
      <c r="F2005">
        <v>2</v>
      </c>
    </row>
    <row r="2006" spans="1:6" x14ac:dyDescent="0.25">
      <c r="A2006" t="s">
        <v>52</v>
      </c>
      <c r="B2006">
        <v>2010</v>
      </c>
      <c r="C2006" t="s">
        <v>1</v>
      </c>
      <c r="D2006" t="s">
        <v>40</v>
      </c>
      <c r="E2006" t="s">
        <v>5517</v>
      </c>
      <c r="F2006">
        <v>2</v>
      </c>
    </row>
    <row r="2007" spans="1:6" x14ac:dyDescent="0.25">
      <c r="A2007" t="s">
        <v>52</v>
      </c>
      <c r="B2007">
        <v>2010</v>
      </c>
      <c r="C2007" t="s">
        <v>1</v>
      </c>
      <c r="D2007" t="s">
        <v>102</v>
      </c>
      <c r="E2007" t="s">
        <v>5518</v>
      </c>
      <c r="F2007">
        <v>4</v>
      </c>
    </row>
    <row r="2008" spans="1:6" x14ac:dyDescent="0.25">
      <c r="A2008" t="s">
        <v>52</v>
      </c>
      <c r="B2008">
        <v>2010</v>
      </c>
      <c r="C2008" t="s">
        <v>1</v>
      </c>
      <c r="D2008" t="s">
        <v>107</v>
      </c>
      <c r="E2008" t="s">
        <v>5519</v>
      </c>
      <c r="F2008">
        <v>6</v>
      </c>
    </row>
    <row r="2009" spans="1:6" x14ac:dyDescent="0.25">
      <c r="A2009" t="s">
        <v>52</v>
      </c>
      <c r="B2009">
        <v>2010</v>
      </c>
      <c r="C2009" t="s">
        <v>1</v>
      </c>
      <c r="D2009" t="s">
        <v>39</v>
      </c>
      <c r="E2009" t="s">
        <v>5520</v>
      </c>
      <c r="F2009">
        <v>10</v>
      </c>
    </row>
    <row r="2010" spans="1:6" x14ac:dyDescent="0.25">
      <c r="A2010" t="s">
        <v>52</v>
      </c>
      <c r="B2010">
        <v>2010</v>
      </c>
      <c r="C2010" t="s">
        <v>1</v>
      </c>
      <c r="D2010" t="s">
        <v>103</v>
      </c>
      <c r="E2010" t="s">
        <v>5521</v>
      </c>
      <c r="F2010">
        <v>69</v>
      </c>
    </row>
    <row r="2011" spans="1:6" x14ac:dyDescent="0.25">
      <c r="A2011" t="s">
        <v>52</v>
      </c>
      <c r="B2011">
        <v>2010</v>
      </c>
      <c r="C2011" t="s">
        <v>3</v>
      </c>
      <c r="D2011" t="s">
        <v>103</v>
      </c>
      <c r="E2011" t="s">
        <v>5522</v>
      </c>
      <c r="F2011">
        <v>3</v>
      </c>
    </row>
    <row r="2012" spans="1:6" x14ac:dyDescent="0.25">
      <c r="A2012" t="s">
        <v>52</v>
      </c>
      <c r="B2012">
        <v>2010</v>
      </c>
      <c r="C2012" t="s">
        <v>0</v>
      </c>
      <c r="D2012" t="s">
        <v>38</v>
      </c>
      <c r="E2012" t="s">
        <v>5523</v>
      </c>
      <c r="F2012">
        <v>1</v>
      </c>
    </row>
    <row r="2013" spans="1:6" x14ac:dyDescent="0.25">
      <c r="A2013" t="s">
        <v>52</v>
      </c>
      <c r="B2013">
        <v>2010</v>
      </c>
      <c r="C2013" t="s">
        <v>0</v>
      </c>
      <c r="D2013" t="s">
        <v>40</v>
      </c>
      <c r="E2013" t="s">
        <v>5524</v>
      </c>
      <c r="F2013">
        <v>2</v>
      </c>
    </row>
    <row r="2014" spans="1:6" x14ac:dyDescent="0.25">
      <c r="A2014" t="s">
        <v>52</v>
      </c>
      <c r="B2014">
        <v>2010</v>
      </c>
      <c r="C2014" t="s">
        <v>0</v>
      </c>
      <c r="D2014" t="s">
        <v>102</v>
      </c>
      <c r="E2014" t="s">
        <v>5525</v>
      </c>
      <c r="F2014">
        <v>5</v>
      </c>
    </row>
    <row r="2015" spans="1:6" x14ac:dyDescent="0.25">
      <c r="A2015" t="s">
        <v>52</v>
      </c>
      <c r="B2015">
        <v>2010</v>
      </c>
      <c r="C2015" t="s">
        <v>0</v>
      </c>
      <c r="D2015" t="s">
        <v>107</v>
      </c>
      <c r="E2015" t="s">
        <v>5526</v>
      </c>
      <c r="F2015">
        <v>5</v>
      </c>
    </row>
    <row r="2016" spans="1:6" x14ac:dyDescent="0.25">
      <c r="A2016" t="s">
        <v>52</v>
      </c>
      <c r="B2016">
        <v>2010</v>
      </c>
      <c r="C2016" t="s">
        <v>0</v>
      </c>
      <c r="D2016" t="s">
        <v>39</v>
      </c>
      <c r="E2016" t="s">
        <v>5527</v>
      </c>
      <c r="F2016">
        <v>8</v>
      </c>
    </row>
    <row r="2017" spans="1:6" x14ac:dyDescent="0.25">
      <c r="A2017" t="s">
        <v>52</v>
      </c>
      <c r="B2017">
        <v>2010</v>
      </c>
      <c r="C2017" t="s">
        <v>0</v>
      </c>
      <c r="D2017" t="s">
        <v>103</v>
      </c>
      <c r="E2017" t="s">
        <v>5528</v>
      </c>
      <c r="F2017">
        <v>53</v>
      </c>
    </row>
    <row r="2018" spans="1:6" x14ac:dyDescent="0.25">
      <c r="A2018" t="s">
        <v>52</v>
      </c>
      <c r="B2018">
        <v>2010</v>
      </c>
      <c r="C2018" t="s">
        <v>4</v>
      </c>
      <c r="D2018" t="s">
        <v>38</v>
      </c>
      <c r="E2018" t="s">
        <v>5529</v>
      </c>
      <c r="F2018">
        <v>53</v>
      </c>
    </row>
    <row r="2019" spans="1:6" x14ac:dyDescent="0.25">
      <c r="A2019" t="s">
        <v>52</v>
      </c>
      <c r="B2019">
        <v>2010</v>
      </c>
      <c r="C2019" t="s">
        <v>4</v>
      </c>
      <c r="D2019" t="s">
        <v>40</v>
      </c>
      <c r="E2019" t="s">
        <v>5530</v>
      </c>
      <c r="F2019">
        <v>56</v>
      </c>
    </row>
    <row r="2020" spans="1:6" x14ac:dyDescent="0.25">
      <c r="A2020" t="s">
        <v>52</v>
      </c>
      <c r="B2020">
        <v>2010</v>
      </c>
      <c r="C2020" t="s">
        <v>4</v>
      </c>
      <c r="D2020" t="s">
        <v>102</v>
      </c>
      <c r="E2020" t="s">
        <v>5531</v>
      </c>
      <c r="F2020">
        <v>106</v>
      </c>
    </row>
    <row r="2021" spans="1:6" x14ac:dyDescent="0.25">
      <c r="A2021" t="s">
        <v>52</v>
      </c>
      <c r="B2021">
        <v>2010</v>
      </c>
      <c r="C2021" t="s">
        <v>4</v>
      </c>
      <c r="D2021" t="s">
        <v>107</v>
      </c>
      <c r="E2021" t="s">
        <v>5532</v>
      </c>
      <c r="F2021">
        <v>119</v>
      </c>
    </row>
    <row r="2022" spans="1:6" x14ac:dyDescent="0.25">
      <c r="A2022" t="s">
        <v>52</v>
      </c>
      <c r="B2022">
        <v>2010</v>
      </c>
      <c r="C2022" t="s">
        <v>4</v>
      </c>
      <c r="D2022" t="s">
        <v>39</v>
      </c>
      <c r="E2022" t="s">
        <v>5533</v>
      </c>
      <c r="F2022">
        <v>143</v>
      </c>
    </row>
    <row r="2023" spans="1:6" x14ac:dyDescent="0.25">
      <c r="A2023" t="s">
        <v>52</v>
      </c>
      <c r="B2023">
        <v>2010</v>
      </c>
      <c r="C2023" t="s">
        <v>4</v>
      </c>
      <c r="D2023" t="s">
        <v>103</v>
      </c>
      <c r="E2023" t="s">
        <v>5534</v>
      </c>
      <c r="F2023">
        <v>1335</v>
      </c>
    </row>
    <row r="2024" spans="1:6" x14ac:dyDescent="0.25">
      <c r="A2024" t="s">
        <v>52</v>
      </c>
      <c r="B2024">
        <v>2010</v>
      </c>
      <c r="C2024" t="s">
        <v>2</v>
      </c>
      <c r="D2024" t="s">
        <v>102</v>
      </c>
      <c r="E2024" t="s">
        <v>5535</v>
      </c>
      <c r="F2024">
        <v>2</v>
      </c>
    </row>
    <row r="2025" spans="1:6" x14ac:dyDescent="0.25">
      <c r="A2025" t="s">
        <v>52</v>
      </c>
      <c r="B2025">
        <v>2010</v>
      </c>
      <c r="C2025" t="s">
        <v>2</v>
      </c>
      <c r="D2025" t="s">
        <v>107</v>
      </c>
      <c r="E2025" t="s">
        <v>5536</v>
      </c>
      <c r="F2025">
        <v>2</v>
      </c>
    </row>
    <row r="2026" spans="1:6" x14ac:dyDescent="0.25">
      <c r="A2026" t="s">
        <v>52</v>
      </c>
      <c r="B2026">
        <v>2010</v>
      </c>
      <c r="C2026" t="s">
        <v>2</v>
      </c>
      <c r="D2026" t="s">
        <v>39</v>
      </c>
      <c r="E2026" t="s">
        <v>5537</v>
      </c>
      <c r="F2026">
        <v>3</v>
      </c>
    </row>
    <row r="2027" spans="1:6" x14ac:dyDescent="0.25">
      <c r="A2027" t="s">
        <v>52</v>
      </c>
      <c r="B2027">
        <v>2010</v>
      </c>
      <c r="C2027" t="s">
        <v>2</v>
      </c>
      <c r="D2027" t="s">
        <v>103</v>
      </c>
      <c r="E2027" t="s">
        <v>5538</v>
      </c>
      <c r="F2027">
        <v>3</v>
      </c>
    </row>
    <row r="2028" spans="1:6" x14ac:dyDescent="0.25">
      <c r="A2028" t="s">
        <v>52</v>
      </c>
      <c r="B2028">
        <v>2011</v>
      </c>
      <c r="C2028" t="s">
        <v>1</v>
      </c>
      <c r="D2028" t="s">
        <v>38</v>
      </c>
      <c r="E2028" t="s">
        <v>5539</v>
      </c>
      <c r="F2028">
        <v>1</v>
      </c>
    </row>
    <row r="2029" spans="1:6" x14ac:dyDescent="0.25">
      <c r="A2029" t="s">
        <v>52</v>
      </c>
      <c r="B2029">
        <v>2011</v>
      </c>
      <c r="C2029" t="s">
        <v>1</v>
      </c>
      <c r="D2029" t="s">
        <v>102</v>
      </c>
      <c r="E2029" t="s">
        <v>5540</v>
      </c>
      <c r="F2029">
        <v>7</v>
      </c>
    </row>
    <row r="2030" spans="1:6" x14ac:dyDescent="0.25">
      <c r="A2030" t="s">
        <v>52</v>
      </c>
      <c r="B2030">
        <v>2011</v>
      </c>
      <c r="C2030" t="s">
        <v>1</v>
      </c>
      <c r="D2030" t="s">
        <v>107</v>
      </c>
      <c r="E2030" t="s">
        <v>5541</v>
      </c>
      <c r="F2030">
        <v>6</v>
      </c>
    </row>
    <row r="2031" spans="1:6" x14ac:dyDescent="0.25">
      <c r="A2031" t="s">
        <v>52</v>
      </c>
      <c r="B2031">
        <v>2011</v>
      </c>
      <c r="C2031" t="s">
        <v>1</v>
      </c>
      <c r="D2031" t="s">
        <v>39</v>
      </c>
      <c r="E2031" t="s">
        <v>5542</v>
      </c>
      <c r="F2031">
        <v>6</v>
      </c>
    </row>
    <row r="2032" spans="1:6" x14ac:dyDescent="0.25">
      <c r="A2032" t="s">
        <v>52</v>
      </c>
      <c r="B2032">
        <v>2011</v>
      </c>
      <c r="C2032" t="s">
        <v>1</v>
      </c>
      <c r="D2032" t="s">
        <v>103</v>
      </c>
      <c r="E2032" t="s">
        <v>5543</v>
      </c>
      <c r="F2032">
        <v>80</v>
      </c>
    </row>
    <row r="2033" spans="1:6" x14ac:dyDescent="0.25">
      <c r="A2033" t="s">
        <v>52</v>
      </c>
      <c r="B2033">
        <v>2011</v>
      </c>
      <c r="C2033" t="s">
        <v>3</v>
      </c>
      <c r="D2033" t="s">
        <v>102</v>
      </c>
      <c r="E2033" t="s">
        <v>5544</v>
      </c>
      <c r="F2033">
        <v>1</v>
      </c>
    </row>
    <row r="2034" spans="1:6" x14ac:dyDescent="0.25">
      <c r="A2034" t="s">
        <v>52</v>
      </c>
      <c r="B2034">
        <v>2011</v>
      </c>
      <c r="C2034" t="s">
        <v>3</v>
      </c>
      <c r="D2034" t="s">
        <v>103</v>
      </c>
      <c r="E2034" t="s">
        <v>5545</v>
      </c>
      <c r="F2034">
        <v>3</v>
      </c>
    </row>
    <row r="2035" spans="1:6" x14ac:dyDescent="0.25">
      <c r="A2035" t="s">
        <v>52</v>
      </c>
      <c r="B2035">
        <v>2011</v>
      </c>
      <c r="C2035" t="s">
        <v>0</v>
      </c>
      <c r="D2035" t="s">
        <v>38</v>
      </c>
      <c r="E2035" t="s">
        <v>5546</v>
      </c>
      <c r="F2035">
        <v>3</v>
      </c>
    </row>
    <row r="2036" spans="1:6" x14ac:dyDescent="0.25">
      <c r="A2036" t="s">
        <v>52</v>
      </c>
      <c r="B2036">
        <v>2011</v>
      </c>
      <c r="C2036" t="s">
        <v>0</v>
      </c>
      <c r="D2036" t="s">
        <v>102</v>
      </c>
      <c r="E2036" t="s">
        <v>5547</v>
      </c>
      <c r="F2036">
        <v>9</v>
      </c>
    </row>
    <row r="2037" spans="1:6" x14ac:dyDescent="0.25">
      <c r="A2037" t="s">
        <v>52</v>
      </c>
      <c r="B2037">
        <v>2011</v>
      </c>
      <c r="C2037" t="s">
        <v>0</v>
      </c>
      <c r="D2037" t="s">
        <v>107</v>
      </c>
      <c r="E2037" t="s">
        <v>5548</v>
      </c>
      <c r="F2037">
        <v>1</v>
      </c>
    </row>
    <row r="2038" spans="1:6" x14ac:dyDescent="0.25">
      <c r="A2038" t="s">
        <v>52</v>
      </c>
      <c r="B2038">
        <v>2011</v>
      </c>
      <c r="C2038" t="s">
        <v>0</v>
      </c>
      <c r="D2038" t="s">
        <v>39</v>
      </c>
      <c r="E2038" t="s">
        <v>5549</v>
      </c>
      <c r="F2038">
        <v>8</v>
      </c>
    </row>
    <row r="2039" spans="1:6" x14ac:dyDescent="0.25">
      <c r="A2039" t="s">
        <v>52</v>
      </c>
      <c r="B2039">
        <v>2011</v>
      </c>
      <c r="C2039" t="s">
        <v>0</v>
      </c>
      <c r="D2039" t="s">
        <v>103</v>
      </c>
      <c r="E2039" t="s">
        <v>5550</v>
      </c>
      <c r="F2039">
        <v>45</v>
      </c>
    </row>
    <row r="2040" spans="1:6" x14ac:dyDescent="0.25">
      <c r="A2040" t="s">
        <v>52</v>
      </c>
      <c r="B2040">
        <v>2011</v>
      </c>
      <c r="C2040" t="s">
        <v>4</v>
      </c>
      <c r="D2040" t="s">
        <v>38</v>
      </c>
      <c r="E2040" t="s">
        <v>5551</v>
      </c>
      <c r="F2040">
        <v>39</v>
      </c>
    </row>
    <row r="2041" spans="1:6" x14ac:dyDescent="0.25">
      <c r="A2041" t="s">
        <v>52</v>
      </c>
      <c r="B2041">
        <v>2011</v>
      </c>
      <c r="C2041" t="s">
        <v>4</v>
      </c>
      <c r="D2041" t="s">
        <v>40</v>
      </c>
      <c r="E2041" t="s">
        <v>5552</v>
      </c>
      <c r="F2041">
        <v>26</v>
      </c>
    </row>
    <row r="2042" spans="1:6" x14ac:dyDescent="0.25">
      <c r="A2042" t="s">
        <v>52</v>
      </c>
      <c r="B2042">
        <v>2011</v>
      </c>
      <c r="C2042" t="s">
        <v>4</v>
      </c>
      <c r="D2042" t="s">
        <v>102</v>
      </c>
      <c r="E2042" t="s">
        <v>5553</v>
      </c>
      <c r="F2042">
        <v>128</v>
      </c>
    </row>
    <row r="2043" spans="1:6" x14ac:dyDescent="0.25">
      <c r="A2043" t="s">
        <v>52</v>
      </c>
      <c r="B2043">
        <v>2011</v>
      </c>
      <c r="C2043" t="s">
        <v>4</v>
      </c>
      <c r="D2043" t="s">
        <v>107</v>
      </c>
      <c r="E2043" t="s">
        <v>5554</v>
      </c>
      <c r="F2043">
        <v>57</v>
      </c>
    </row>
    <row r="2044" spans="1:6" x14ac:dyDescent="0.25">
      <c r="A2044" t="s">
        <v>52</v>
      </c>
      <c r="B2044">
        <v>2011</v>
      </c>
      <c r="C2044" t="s">
        <v>4</v>
      </c>
      <c r="D2044" t="s">
        <v>39</v>
      </c>
      <c r="E2044" t="s">
        <v>5555</v>
      </c>
      <c r="F2044">
        <v>157</v>
      </c>
    </row>
    <row r="2045" spans="1:6" x14ac:dyDescent="0.25">
      <c r="A2045" t="s">
        <v>52</v>
      </c>
      <c r="B2045">
        <v>2011</v>
      </c>
      <c r="C2045" t="s">
        <v>4</v>
      </c>
      <c r="D2045" t="s">
        <v>103</v>
      </c>
      <c r="E2045" t="s">
        <v>5556</v>
      </c>
      <c r="F2045">
        <v>1346</v>
      </c>
    </row>
    <row r="2046" spans="1:6" x14ac:dyDescent="0.25">
      <c r="A2046" t="s">
        <v>52</v>
      </c>
      <c r="B2046">
        <v>2011</v>
      </c>
      <c r="C2046" t="s">
        <v>2</v>
      </c>
      <c r="D2046" t="s">
        <v>107</v>
      </c>
      <c r="E2046" t="s">
        <v>5557</v>
      </c>
      <c r="F2046">
        <v>2</v>
      </c>
    </row>
    <row r="2047" spans="1:6" x14ac:dyDescent="0.25">
      <c r="A2047" t="s">
        <v>52</v>
      </c>
      <c r="B2047">
        <v>2011</v>
      </c>
      <c r="C2047" t="s">
        <v>2</v>
      </c>
      <c r="D2047" t="s">
        <v>103</v>
      </c>
      <c r="E2047" t="s">
        <v>5558</v>
      </c>
      <c r="F2047">
        <v>7</v>
      </c>
    </row>
    <row r="2048" spans="1:6" x14ac:dyDescent="0.25">
      <c r="A2048" t="s">
        <v>52</v>
      </c>
      <c r="B2048">
        <v>2012</v>
      </c>
      <c r="C2048" t="s">
        <v>1</v>
      </c>
      <c r="D2048" t="s">
        <v>38</v>
      </c>
      <c r="E2048" t="s">
        <v>5559</v>
      </c>
      <c r="F2048">
        <v>4</v>
      </c>
    </row>
    <row r="2049" spans="1:6" x14ac:dyDescent="0.25">
      <c r="A2049" t="s">
        <v>52</v>
      </c>
      <c r="B2049">
        <v>2012</v>
      </c>
      <c r="C2049" t="s">
        <v>1</v>
      </c>
      <c r="D2049" t="s">
        <v>40</v>
      </c>
      <c r="E2049" t="s">
        <v>5560</v>
      </c>
      <c r="F2049">
        <v>3</v>
      </c>
    </row>
    <row r="2050" spans="1:6" x14ac:dyDescent="0.25">
      <c r="A2050" t="s">
        <v>52</v>
      </c>
      <c r="B2050">
        <v>2012</v>
      </c>
      <c r="C2050" t="s">
        <v>1</v>
      </c>
      <c r="D2050" t="s">
        <v>102</v>
      </c>
      <c r="E2050" t="s">
        <v>5561</v>
      </c>
      <c r="F2050">
        <v>13</v>
      </c>
    </row>
    <row r="2051" spans="1:6" x14ac:dyDescent="0.25">
      <c r="A2051" t="s">
        <v>52</v>
      </c>
      <c r="B2051">
        <v>2012</v>
      </c>
      <c r="C2051" t="s">
        <v>1</v>
      </c>
      <c r="D2051" t="s">
        <v>107</v>
      </c>
      <c r="E2051" t="s">
        <v>5562</v>
      </c>
      <c r="F2051">
        <v>5</v>
      </c>
    </row>
    <row r="2052" spans="1:6" x14ac:dyDescent="0.25">
      <c r="A2052" t="s">
        <v>52</v>
      </c>
      <c r="B2052">
        <v>2012</v>
      </c>
      <c r="C2052" t="s">
        <v>1</v>
      </c>
      <c r="D2052" t="s">
        <v>39</v>
      </c>
      <c r="E2052" t="s">
        <v>5563</v>
      </c>
      <c r="F2052">
        <v>12</v>
      </c>
    </row>
    <row r="2053" spans="1:6" x14ac:dyDescent="0.25">
      <c r="A2053" t="s">
        <v>52</v>
      </c>
      <c r="B2053">
        <v>2012</v>
      </c>
      <c r="C2053" t="s">
        <v>1</v>
      </c>
      <c r="D2053" t="s">
        <v>103</v>
      </c>
      <c r="E2053" t="s">
        <v>5564</v>
      </c>
      <c r="F2053">
        <v>75</v>
      </c>
    </row>
    <row r="2054" spans="1:6" x14ac:dyDescent="0.25">
      <c r="A2054" t="s">
        <v>52</v>
      </c>
      <c r="B2054">
        <v>2012</v>
      </c>
      <c r="C2054" t="s">
        <v>3</v>
      </c>
      <c r="D2054" t="s">
        <v>103</v>
      </c>
      <c r="E2054" t="s">
        <v>5565</v>
      </c>
      <c r="F2054">
        <v>3</v>
      </c>
    </row>
    <row r="2055" spans="1:6" x14ac:dyDescent="0.25">
      <c r="A2055" t="s">
        <v>52</v>
      </c>
      <c r="B2055">
        <v>2012</v>
      </c>
      <c r="C2055" t="s">
        <v>0</v>
      </c>
      <c r="D2055" t="s">
        <v>38</v>
      </c>
      <c r="E2055" t="s">
        <v>5566</v>
      </c>
      <c r="F2055">
        <v>1</v>
      </c>
    </row>
    <row r="2056" spans="1:6" x14ac:dyDescent="0.25">
      <c r="A2056" t="s">
        <v>52</v>
      </c>
      <c r="B2056">
        <v>2012</v>
      </c>
      <c r="C2056" t="s">
        <v>0</v>
      </c>
      <c r="D2056" t="s">
        <v>40</v>
      </c>
      <c r="E2056" t="s">
        <v>5567</v>
      </c>
      <c r="F2056">
        <v>1</v>
      </c>
    </row>
    <row r="2057" spans="1:6" x14ac:dyDescent="0.25">
      <c r="A2057" t="s">
        <v>52</v>
      </c>
      <c r="B2057">
        <v>2012</v>
      </c>
      <c r="C2057" t="s">
        <v>0</v>
      </c>
      <c r="D2057" t="s">
        <v>102</v>
      </c>
      <c r="E2057" t="s">
        <v>5568</v>
      </c>
      <c r="F2057">
        <v>2</v>
      </c>
    </row>
    <row r="2058" spans="1:6" x14ac:dyDescent="0.25">
      <c r="A2058" t="s">
        <v>52</v>
      </c>
      <c r="B2058">
        <v>2012</v>
      </c>
      <c r="C2058" t="s">
        <v>0</v>
      </c>
      <c r="D2058" t="s">
        <v>107</v>
      </c>
      <c r="E2058" t="s">
        <v>5569</v>
      </c>
      <c r="F2058">
        <v>6</v>
      </c>
    </row>
    <row r="2059" spans="1:6" x14ac:dyDescent="0.25">
      <c r="A2059" t="s">
        <v>52</v>
      </c>
      <c r="B2059">
        <v>2012</v>
      </c>
      <c r="C2059" t="s">
        <v>0</v>
      </c>
      <c r="D2059" t="s">
        <v>39</v>
      </c>
      <c r="E2059" t="s">
        <v>5570</v>
      </c>
      <c r="F2059">
        <v>3</v>
      </c>
    </row>
    <row r="2060" spans="1:6" x14ac:dyDescent="0.25">
      <c r="A2060" t="s">
        <v>52</v>
      </c>
      <c r="B2060">
        <v>2012</v>
      </c>
      <c r="C2060" t="s">
        <v>0</v>
      </c>
      <c r="D2060" t="s">
        <v>103</v>
      </c>
      <c r="E2060" t="s">
        <v>5571</v>
      </c>
      <c r="F2060">
        <v>45</v>
      </c>
    </row>
    <row r="2061" spans="1:6" x14ac:dyDescent="0.25">
      <c r="A2061" t="s">
        <v>52</v>
      </c>
      <c r="B2061">
        <v>2012</v>
      </c>
      <c r="C2061" t="s">
        <v>4</v>
      </c>
      <c r="D2061" t="s">
        <v>38</v>
      </c>
      <c r="E2061" t="s">
        <v>5572</v>
      </c>
      <c r="F2061">
        <v>52</v>
      </c>
    </row>
    <row r="2062" spans="1:6" x14ac:dyDescent="0.25">
      <c r="A2062" t="s">
        <v>52</v>
      </c>
      <c r="B2062">
        <v>2012</v>
      </c>
      <c r="C2062" t="s">
        <v>4</v>
      </c>
      <c r="D2062" t="s">
        <v>40</v>
      </c>
      <c r="E2062" t="s">
        <v>5573</v>
      </c>
      <c r="F2062">
        <v>50</v>
      </c>
    </row>
    <row r="2063" spans="1:6" x14ac:dyDescent="0.25">
      <c r="A2063" t="s">
        <v>52</v>
      </c>
      <c r="B2063">
        <v>2012</v>
      </c>
      <c r="C2063" t="s">
        <v>4</v>
      </c>
      <c r="D2063" t="s">
        <v>102</v>
      </c>
      <c r="E2063" t="s">
        <v>5574</v>
      </c>
      <c r="F2063">
        <v>108</v>
      </c>
    </row>
    <row r="2064" spans="1:6" x14ac:dyDescent="0.25">
      <c r="A2064" t="s">
        <v>52</v>
      </c>
      <c r="B2064">
        <v>2012</v>
      </c>
      <c r="C2064" t="s">
        <v>4</v>
      </c>
      <c r="D2064" t="s">
        <v>107</v>
      </c>
      <c r="E2064" t="s">
        <v>5575</v>
      </c>
      <c r="F2064">
        <v>107</v>
      </c>
    </row>
    <row r="2065" spans="1:6" x14ac:dyDescent="0.25">
      <c r="A2065" t="s">
        <v>52</v>
      </c>
      <c r="B2065">
        <v>2012</v>
      </c>
      <c r="C2065" t="s">
        <v>4</v>
      </c>
      <c r="D2065" t="s">
        <v>39</v>
      </c>
      <c r="E2065" t="s">
        <v>5576</v>
      </c>
      <c r="F2065">
        <v>125</v>
      </c>
    </row>
    <row r="2066" spans="1:6" x14ac:dyDescent="0.25">
      <c r="A2066" t="s">
        <v>52</v>
      </c>
      <c r="B2066">
        <v>2012</v>
      </c>
      <c r="C2066" t="s">
        <v>4</v>
      </c>
      <c r="D2066" t="s">
        <v>103</v>
      </c>
      <c r="E2066" t="s">
        <v>5577</v>
      </c>
      <c r="F2066">
        <v>1253</v>
      </c>
    </row>
    <row r="2067" spans="1:6" x14ac:dyDescent="0.25">
      <c r="A2067" t="s">
        <v>52</v>
      </c>
      <c r="B2067">
        <v>2012</v>
      </c>
      <c r="C2067" t="s">
        <v>2</v>
      </c>
      <c r="D2067" t="s">
        <v>40</v>
      </c>
      <c r="E2067" t="s">
        <v>5578</v>
      </c>
      <c r="F2067">
        <v>1</v>
      </c>
    </row>
    <row r="2068" spans="1:6" x14ac:dyDescent="0.25">
      <c r="A2068" t="s">
        <v>52</v>
      </c>
      <c r="B2068">
        <v>2012</v>
      </c>
      <c r="C2068" t="s">
        <v>2</v>
      </c>
      <c r="D2068" t="s">
        <v>102</v>
      </c>
      <c r="E2068" t="s">
        <v>5579</v>
      </c>
      <c r="F2068">
        <v>3</v>
      </c>
    </row>
    <row r="2069" spans="1:6" x14ac:dyDescent="0.25">
      <c r="A2069" t="s">
        <v>52</v>
      </c>
      <c r="B2069">
        <v>2012</v>
      </c>
      <c r="C2069" t="s">
        <v>2</v>
      </c>
      <c r="D2069" t="s">
        <v>39</v>
      </c>
      <c r="E2069" t="s">
        <v>5580</v>
      </c>
      <c r="F2069">
        <v>2</v>
      </c>
    </row>
    <row r="2070" spans="1:6" x14ac:dyDescent="0.25">
      <c r="A2070" t="s">
        <v>52</v>
      </c>
      <c r="B2070">
        <v>2012</v>
      </c>
      <c r="C2070" t="s">
        <v>2</v>
      </c>
      <c r="D2070" t="s">
        <v>103</v>
      </c>
      <c r="E2070" t="s">
        <v>5581</v>
      </c>
      <c r="F2070">
        <v>9</v>
      </c>
    </row>
    <row r="2071" spans="1:6" x14ac:dyDescent="0.25">
      <c r="A2071" t="s">
        <v>52</v>
      </c>
      <c r="B2071">
        <v>2012</v>
      </c>
      <c r="C2071" t="s">
        <v>5</v>
      </c>
      <c r="D2071" t="s">
        <v>107</v>
      </c>
      <c r="E2071" t="s">
        <v>5582</v>
      </c>
      <c r="F2071">
        <v>1</v>
      </c>
    </row>
    <row r="2072" spans="1:6" x14ac:dyDescent="0.25">
      <c r="A2072" t="s">
        <v>52</v>
      </c>
      <c r="B2072">
        <v>2012</v>
      </c>
      <c r="C2072" t="s">
        <v>6</v>
      </c>
      <c r="D2072" t="s">
        <v>102</v>
      </c>
      <c r="E2072" t="s">
        <v>5583</v>
      </c>
      <c r="F2072">
        <v>1</v>
      </c>
    </row>
    <row r="2073" spans="1:6" x14ac:dyDescent="0.25">
      <c r="A2073" t="s">
        <v>52</v>
      </c>
      <c r="B2073">
        <v>2013</v>
      </c>
      <c r="C2073" t="s">
        <v>1</v>
      </c>
      <c r="D2073" t="s">
        <v>38</v>
      </c>
      <c r="E2073" t="s">
        <v>5584</v>
      </c>
      <c r="F2073">
        <v>2</v>
      </c>
    </row>
    <row r="2074" spans="1:6" x14ac:dyDescent="0.25">
      <c r="A2074" t="s">
        <v>52</v>
      </c>
      <c r="B2074">
        <v>2013</v>
      </c>
      <c r="C2074" t="s">
        <v>1</v>
      </c>
      <c r="D2074" t="s">
        <v>40</v>
      </c>
      <c r="E2074" t="s">
        <v>5585</v>
      </c>
      <c r="F2074">
        <v>4</v>
      </c>
    </row>
    <row r="2075" spans="1:6" x14ac:dyDescent="0.25">
      <c r="A2075" t="s">
        <v>52</v>
      </c>
      <c r="B2075">
        <v>2013</v>
      </c>
      <c r="C2075" t="s">
        <v>1</v>
      </c>
      <c r="D2075" t="s">
        <v>102</v>
      </c>
      <c r="E2075" t="s">
        <v>5586</v>
      </c>
      <c r="F2075">
        <v>2</v>
      </c>
    </row>
    <row r="2076" spans="1:6" x14ac:dyDescent="0.25">
      <c r="A2076" t="s">
        <v>52</v>
      </c>
      <c r="B2076">
        <v>2013</v>
      </c>
      <c r="C2076" t="s">
        <v>1</v>
      </c>
      <c r="D2076" t="s">
        <v>107</v>
      </c>
      <c r="E2076" t="s">
        <v>5587</v>
      </c>
      <c r="F2076">
        <v>11</v>
      </c>
    </row>
    <row r="2077" spans="1:6" x14ac:dyDescent="0.25">
      <c r="A2077" t="s">
        <v>52</v>
      </c>
      <c r="B2077">
        <v>2013</v>
      </c>
      <c r="C2077" t="s">
        <v>1</v>
      </c>
      <c r="D2077" t="s">
        <v>39</v>
      </c>
      <c r="E2077" t="s">
        <v>5588</v>
      </c>
      <c r="F2077">
        <v>8</v>
      </c>
    </row>
    <row r="2078" spans="1:6" x14ac:dyDescent="0.25">
      <c r="A2078" t="s">
        <v>52</v>
      </c>
      <c r="B2078">
        <v>2013</v>
      </c>
      <c r="C2078" t="s">
        <v>1</v>
      </c>
      <c r="D2078" t="s">
        <v>103</v>
      </c>
      <c r="E2078" t="s">
        <v>5589</v>
      </c>
      <c r="F2078">
        <v>77</v>
      </c>
    </row>
    <row r="2079" spans="1:6" x14ac:dyDescent="0.25">
      <c r="A2079" t="s">
        <v>52</v>
      </c>
      <c r="B2079">
        <v>2013</v>
      </c>
      <c r="C2079" t="s">
        <v>3</v>
      </c>
      <c r="D2079" t="s">
        <v>107</v>
      </c>
      <c r="E2079" t="s">
        <v>5590</v>
      </c>
      <c r="F2079">
        <v>1</v>
      </c>
    </row>
    <row r="2080" spans="1:6" x14ac:dyDescent="0.25">
      <c r="A2080" t="s">
        <v>52</v>
      </c>
      <c r="B2080">
        <v>2013</v>
      </c>
      <c r="C2080" t="s">
        <v>3</v>
      </c>
      <c r="D2080" t="s">
        <v>103</v>
      </c>
      <c r="E2080" t="s">
        <v>5591</v>
      </c>
      <c r="F2080">
        <v>3</v>
      </c>
    </row>
    <row r="2081" spans="1:6" x14ac:dyDescent="0.25">
      <c r="A2081" t="s">
        <v>52</v>
      </c>
      <c r="B2081">
        <v>2013</v>
      </c>
      <c r="C2081" t="s">
        <v>0</v>
      </c>
      <c r="D2081" t="s">
        <v>38</v>
      </c>
      <c r="E2081" t="s">
        <v>5592</v>
      </c>
      <c r="F2081">
        <v>2</v>
      </c>
    </row>
    <row r="2082" spans="1:6" x14ac:dyDescent="0.25">
      <c r="A2082" t="s">
        <v>52</v>
      </c>
      <c r="B2082">
        <v>2013</v>
      </c>
      <c r="C2082" t="s">
        <v>0</v>
      </c>
      <c r="D2082" t="s">
        <v>40</v>
      </c>
      <c r="E2082" t="s">
        <v>5593</v>
      </c>
      <c r="F2082">
        <v>1</v>
      </c>
    </row>
    <row r="2083" spans="1:6" x14ac:dyDescent="0.25">
      <c r="A2083" t="s">
        <v>52</v>
      </c>
      <c r="B2083">
        <v>2013</v>
      </c>
      <c r="C2083" t="s">
        <v>0</v>
      </c>
      <c r="D2083" t="s">
        <v>102</v>
      </c>
      <c r="E2083" t="s">
        <v>5594</v>
      </c>
      <c r="F2083">
        <v>10</v>
      </c>
    </row>
    <row r="2084" spans="1:6" x14ac:dyDescent="0.25">
      <c r="A2084" t="s">
        <v>52</v>
      </c>
      <c r="B2084">
        <v>2013</v>
      </c>
      <c r="C2084" t="s">
        <v>0</v>
      </c>
      <c r="D2084" t="s">
        <v>107</v>
      </c>
      <c r="E2084" t="s">
        <v>5595</v>
      </c>
      <c r="F2084">
        <v>2</v>
      </c>
    </row>
    <row r="2085" spans="1:6" x14ac:dyDescent="0.25">
      <c r="A2085" t="s">
        <v>52</v>
      </c>
      <c r="B2085">
        <v>2013</v>
      </c>
      <c r="C2085" t="s">
        <v>0</v>
      </c>
      <c r="D2085" t="s">
        <v>39</v>
      </c>
      <c r="E2085" t="s">
        <v>5596</v>
      </c>
      <c r="F2085">
        <v>6</v>
      </c>
    </row>
    <row r="2086" spans="1:6" x14ac:dyDescent="0.25">
      <c r="A2086" t="s">
        <v>52</v>
      </c>
      <c r="B2086">
        <v>2013</v>
      </c>
      <c r="C2086" t="s">
        <v>0</v>
      </c>
      <c r="D2086" t="s">
        <v>103</v>
      </c>
      <c r="E2086" t="s">
        <v>5597</v>
      </c>
      <c r="F2086">
        <v>38</v>
      </c>
    </row>
    <row r="2087" spans="1:6" x14ac:dyDescent="0.25">
      <c r="A2087" t="s">
        <v>52</v>
      </c>
      <c r="B2087">
        <v>2013</v>
      </c>
      <c r="C2087" t="s">
        <v>4</v>
      </c>
      <c r="D2087" t="s">
        <v>38</v>
      </c>
      <c r="E2087" t="s">
        <v>5598</v>
      </c>
      <c r="F2087">
        <v>84</v>
      </c>
    </row>
    <row r="2088" spans="1:6" x14ac:dyDescent="0.25">
      <c r="A2088" t="s">
        <v>52</v>
      </c>
      <c r="B2088">
        <v>2013</v>
      </c>
      <c r="C2088" t="s">
        <v>4</v>
      </c>
      <c r="D2088" t="s">
        <v>40</v>
      </c>
      <c r="E2088" t="s">
        <v>5599</v>
      </c>
      <c r="F2088">
        <v>70</v>
      </c>
    </row>
    <row r="2089" spans="1:6" x14ac:dyDescent="0.25">
      <c r="A2089" t="s">
        <v>52</v>
      </c>
      <c r="B2089">
        <v>2013</v>
      </c>
      <c r="C2089" t="s">
        <v>4</v>
      </c>
      <c r="D2089" t="s">
        <v>102</v>
      </c>
      <c r="E2089" t="s">
        <v>5600</v>
      </c>
      <c r="F2089">
        <v>114</v>
      </c>
    </row>
    <row r="2090" spans="1:6" x14ac:dyDescent="0.25">
      <c r="A2090" t="s">
        <v>52</v>
      </c>
      <c r="B2090">
        <v>2013</v>
      </c>
      <c r="C2090" t="s">
        <v>4</v>
      </c>
      <c r="D2090" t="s">
        <v>107</v>
      </c>
      <c r="E2090" t="s">
        <v>5601</v>
      </c>
      <c r="F2090">
        <v>142</v>
      </c>
    </row>
    <row r="2091" spans="1:6" x14ac:dyDescent="0.25">
      <c r="A2091" t="s">
        <v>52</v>
      </c>
      <c r="B2091">
        <v>2013</v>
      </c>
      <c r="C2091" t="s">
        <v>4</v>
      </c>
      <c r="D2091" t="s">
        <v>39</v>
      </c>
      <c r="E2091" t="s">
        <v>5602</v>
      </c>
      <c r="F2091">
        <v>154</v>
      </c>
    </row>
    <row r="2092" spans="1:6" x14ac:dyDescent="0.25">
      <c r="A2092" t="s">
        <v>52</v>
      </c>
      <c r="B2092">
        <v>2013</v>
      </c>
      <c r="C2092" t="s">
        <v>4</v>
      </c>
      <c r="D2092" t="s">
        <v>103</v>
      </c>
      <c r="E2092" t="s">
        <v>5603</v>
      </c>
      <c r="F2092">
        <v>1116</v>
      </c>
    </row>
    <row r="2093" spans="1:6" x14ac:dyDescent="0.25">
      <c r="A2093" t="s">
        <v>52</v>
      </c>
      <c r="B2093">
        <v>2013</v>
      </c>
      <c r="C2093" t="s">
        <v>2</v>
      </c>
      <c r="D2093" t="s">
        <v>38</v>
      </c>
      <c r="E2093" t="s">
        <v>5604</v>
      </c>
      <c r="F2093">
        <v>1</v>
      </c>
    </row>
    <row r="2094" spans="1:6" x14ac:dyDescent="0.25">
      <c r="A2094" t="s">
        <v>52</v>
      </c>
      <c r="B2094">
        <v>2013</v>
      </c>
      <c r="C2094" t="s">
        <v>2</v>
      </c>
      <c r="D2094" t="s">
        <v>107</v>
      </c>
      <c r="E2094" t="s">
        <v>5605</v>
      </c>
      <c r="F2094">
        <v>1</v>
      </c>
    </row>
    <row r="2095" spans="1:6" x14ac:dyDescent="0.25">
      <c r="A2095" t="s">
        <v>52</v>
      </c>
      <c r="B2095">
        <v>2013</v>
      </c>
      <c r="C2095" t="s">
        <v>2</v>
      </c>
      <c r="D2095" t="s">
        <v>39</v>
      </c>
      <c r="E2095" t="s">
        <v>5606</v>
      </c>
      <c r="F2095">
        <v>1</v>
      </c>
    </row>
    <row r="2096" spans="1:6" x14ac:dyDescent="0.25">
      <c r="A2096" t="s">
        <v>52</v>
      </c>
      <c r="B2096">
        <v>2013</v>
      </c>
      <c r="C2096" t="s">
        <v>2</v>
      </c>
      <c r="D2096" t="s">
        <v>103</v>
      </c>
      <c r="E2096" t="s">
        <v>5607</v>
      </c>
      <c r="F2096">
        <v>6</v>
      </c>
    </row>
    <row r="2097" spans="1:6" x14ac:dyDescent="0.25">
      <c r="A2097" t="s">
        <v>52</v>
      </c>
      <c r="B2097">
        <v>2013</v>
      </c>
      <c r="C2097" t="s">
        <v>5</v>
      </c>
      <c r="D2097" t="s">
        <v>38</v>
      </c>
      <c r="E2097" t="s">
        <v>5608</v>
      </c>
      <c r="F2097">
        <v>2</v>
      </c>
    </row>
    <row r="2098" spans="1:6" x14ac:dyDescent="0.25">
      <c r="A2098" t="s">
        <v>52</v>
      </c>
      <c r="B2098">
        <v>2013</v>
      </c>
      <c r="C2098" t="s">
        <v>5</v>
      </c>
      <c r="D2098" t="s">
        <v>40</v>
      </c>
      <c r="E2098" t="s">
        <v>5609</v>
      </c>
      <c r="F2098">
        <v>1</v>
      </c>
    </row>
    <row r="2099" spans="1:6" x14ac:dyDescent="0.25">
      <c r="A2099" t="s">
        <v>52</v>
      </c>
      <c r="B2099">
        <v>2013</v>
      </c>
      <c r="C2099" t="s">
        <v>5</v>
      </c>
      <c r="D2099" t="s">
        <v>102</v>
      </c>
      <c r="E2099" t="s">
        <v>5610</v>
      </c>
      <c r="F2099">
        <v>5</v>
      </c>
    </row>
    <row r="2100" spans="1:6" x14ac:dyDescent="0.25">
      <c r="A2100" t="s">
        <v>52</v>
      </c>
      <c r="B2100">
        <v>2013</v>
      </c>
      <c r="C2100" t="s">
        <v>5</v>
      </c>
      <c r="D2100" t="s">
        <v>107</v>
      </c>
      <c r="E2100" t="s">
        <v>5611</v>
      </c>
      <c r="F2100">
        <v>1</v>
      </c>
    </row>
    <row r="2101" spans="1:6" x14ac:dyDescent="0.25">
      <c r="A2101" t="s">
        <v>52</v>
      </c>
      <c r="B2101">
        <v>2013</v>
      </c>
      <c r="C2101" t="s">
        <v>5</v>
      </c>
      <c r="D2101" t="s">
        <v>39</v>
      </c>
      <c r="E2101" t="s">
        <v>5612</v>
      </c>
      <c r="F2101">
        <v>1</v>
      </c>
    </row>
    <row r="2102" spans="1:6" x14ac:dyDescent="0.25">
      <c r="A2102" t="s">
        <v>52</v>
      </c>
      <c r="B2102">
        <v>2013</v>
      </c>
      <c r="C2102" t="s">
        <v>5</v>
      </c>
      <c r="D2102" t="s">
        <v>103</v>
      </c>
      <c r="E2102" t="s">
        <v>5613</v>
      </c>
      <c r="F2102">
        <v>28</v>
      </c>
    </row>
    <row r="2103" spans="1:6" x14ac:dyDescent="0.25">
      <c r="A2103" t="s">
        <v>52</v>
      </c>
      <c r="B2103">
        <v>2014</v>
      </c>
      <c r="C2103" t="s">
        <v>1</v>
      </c>
      <c r="D2103" t="s">
        <v>38</v>
      </c>
      <c r="E2103" t="s">
        <v>5614</v>
      </c>
      <c r="F2103">
        <v>7</v>
      </c>
    </row>
    <row r="2104" spans="1:6" x14ac:dyDescent="0.25">
      <c r="A2104" t="s">
        <v>52</v>
      </c>
      <c r="B2104">
        <v>2014</v>
      </c>
      <c r="C2104" t="s">
        <v>1</v>
      </c>
      <c r="D2104" t="s">
        <v>40</v>
      </c>
      <c r="E2104" t="s">
        <v>5615</v>
      </c>
      <c r="F2104">
        <v>3</v>
      </c>
    </row>
    <row r="2105" spans="1:6" x14ac:dyDescent="0.25">
      <c r="A2105" t="s">
        <v>52</v>
      </c>
      <c r="B2105">
        <v>2014</v>
      </c>
      <c r="C2105" t="s">
        <v>1</v>
      </c>
      <c r="D2105" t="s">
        <v>102</v>
      </c>
      <c r="E2105" t="s">
        <v>5616</v>
      </c>
      <c r="F2105">
        <v>10</v>
      </c>
    </row>
    <row r="2106" spans="1:6" x14ac:dyDescent="0.25">
      <c r="A2106" t="s">
        <v>52</v>
      </c>
      <c r="B2106">
        <v>2014</v>
      </c>
      <c r="C2106" t="s">
        <v>1</v>
      </c>
      <c r="D2106" t="s">
        <v>107</v>
      </c>
      <c r="E2106" t="s">
        <v>5617</v>
      </c>
      <c r="F2106">
        <v>7</v>
      </c>
    </row>
    <row r="2107" spans="1:6" x14ac:dyDescent="0.25">
      <c r="A2107" t="s">
        <v>52</v>
      </c>
      <c r="B2107">
        <v>2014</v>
      </c>
      <c r="C2107" t="s">
        <v>1</v>
      </c>
      <c r="D2107" t="s">
        <v>39</v>
      </c>
      <c r="E2107" t="s">
        <v>5618</v>
      </c>
      <c r="F2107">
        <v>7</v>
      </c>
    </row>
    <row r="2108" spans="1:6" x14ac:dyDescent="0.25">
      <c r="A2108" t="s">
        <v>52</v>
      </c>
      <c r="B2108">
        <v>2014</v>
      </c>
      <c r="C2108" t="s">
        <v>1</v>
      </c>
      <c r="D2108" t="s">
        <v>103</v>
      </c>
      <c r="E2108" t="s">
        <v>5619</v>
      </c>
      <c r="F2108">
        <v>80</v>
      </c>
    </row>
    <row r="2109" spans="1:6" x14ac:dyDescent="0.25">
      <c r="A2109" t="s">
        <v>52</v>
      </c>
      <c r="B2109">
        <v>2014</v>
      </c>
      <c r="C2109" t="s">
        <v>3</v>
      </c>
      <c r="D2109" t="s">
        <v>40</v>
      </c>
      <c r="E2109" t="s">
        <v>5620</v>
      </c>
      <c r="F2109">
        <v>1</v>
      </c>
    </row>
    <row r="2110" spans="1:6" x14ac:dyDescent="0.25">
      <c r="A2110" t="s">
        <v>52</v>
      </c>
      <c r="B2110">
        <v>2014</v>
      </c>
      <c r="C2110" t="s">
        <v>3</v>
      </c>
      <c r="D2110" t="s">
        <v>102</v>
      </c>
      <c r="E2110" t="s">
        <v>5621</v>
      </c>
      <c r="F2110">
        <v>1</v>
      </c>
    </row>
    <row r="2111" spans="1:6" x14ac:dyDescent="0.25">
      <c r="A2111" t="s">
        <v>52</v>
      </c>
      <c r="B2111">
        <v>2014</v>
      </c>
      <c r="C2111" t="s">
        <v>3</v>
      </c>
      <c r="D2111" t="s">
        <v>107</v>
      </c>
      <c r="E2111" t="s">
        <v>5622</v>
      </c>
      <c r="F2111">
        <v>3</v>
      </c>
    </row>
    <row r="2112" spans="1:6" x14ac:dyDescent="0.25">
      <c r="A2112" t="s">
        <v>52</v>
      </c>
      <c r="B2112">
        <v>2014</v>
      </c>
      <c r="C2112" t="s">
        <v>3</v>
      </c>
      <c r="D2112" t="s">
        <v>103</v>
      </c>
      <c r="E2112" t="s">
        <v>5623</v>
      </c>
      <c r="F2112">
        <v>4</v>
      </c>
    </row>
    <row r="2113" spans="1:6" x14ac:dyDescent="0.25">
      <c r="A2113" t="s">
        <v>52</v>
      </c>
      <c r="B2113">
        <v>2014</v>
      </c>
      <c r="C2113" t="s">
        <v>0</v>
      </c>
      <c r="D2113" t="s">
        <v>38</v>
      </c>
      <c r="E2113" t="s">
        <v>5624</v>
      </c>
      <c r="F2113">
        <v>2</v>
      </c>
    </row>
    <row r="2114" spans="1:6" x14ac:dyDescent="0.25">
      <c r="A2114" t="s">
        <v>52</v>
      </c>
      <c r="B2114">
        <v>2014</v>
      </c>
      <c r="C2114" t="s">
        <v>0</v>
      </c>
      <c r="D2114" t="s">
        <v>40</v>
      </c>
      <c r="E2114" t="s">
        <v>5625</v>
      </c>
      <c r="F2114">
        <v>1</v>
      </c>
    </row>
    <row r="2115" spans="1:6" x14ac:dyDescent="0.25">
      <c r="A2115" t="s">
        <v>52</v>
      </c>
      <c r="B2115">
        <v>2014</v>
      </c>
      <c r="C2115" t="s">
        <v>0</v>
      </c>
      <c r="D2115" t="s">
        <v>102</v>
      </c>
      <c r="E2115" t="s">
        <v>5626</v>
      </c>
      <c r="F2115">
        <v>2</v>
      </c>
    </row>
    <row r="2116" spans="1:6" x14ac:dyDescent="0.25">
      <c r="A2116" t="s">
        <v>52</v>
      </c>
      <c r="B2116">
        <v>2014</v>
      </c>
      <c r="C2116" t="s">
        <v>0</v>
      </c>
      <c r="D2116" t="s">
        <v>107</v>
      </c>
      <c r="E2116" t="s">
        <v>5627</v>
      </c>
      <c r="F2116">
        <v>5</v>
      </c>
    </row>
    <row r="2117" spans="1:6" x14ac:dyDescent="0.25">
      <c r="A2117" t="s">
        <v>52</v>
      </c>
      <c r="B2117">
        <v>2014</v>
      </c>
      <c r="C2117" t="s">
        <v>0</v>
      </c>
      <c r="D2117" t="s">
        <v>39</v>
      </c>
      <c r="E2117" t="s">
        <v>5628</v>
      </c>
      <c r="F2117">
        <v>5</v>
      </c>
    </row>
    <row r="2118" spans="1:6" x14ac:dyDescent="0.25">
      <c r="A2118" t="s">
        <v>52</v>
      </c>
      <c r="B2118">
        <v>2014</v>
      </c>
      <c r="C2118" t="s">
        <v>0</v>
      </c>
      <c r="D2118" t="s">
        <v>103</v>
      </c>
      <c r="E2118" t="s">
        <v>5629</v>
      </c>
      <c r="F2118">
        <v>38</v>
      </c>
    </row>
    <row r="2119" spans="1:6" x14ac:dyDescent="0.25">
      <c r="A2119" t="s">
        <v>52</v>
      </c>
      <c r="B2119">
        <v>2014</v>
      </c>
      <c r="C2119" t="s">
        <v>4</v>
      </c>
      <c r="D2119" t="s">
        <v>38</v>
      </c>
      <c r="E2119" t="s">
        <v>5630</v>
      </c>
      <c r="F2119">
        <v>85</v>
      </c>
    </row>
    <row r="2120" spans="1:6" x14ac:dyDescent="0.25">
      <c r="A2120" t="s">
        <v>52</v>
      </c>
      <c r="B2120">
        <v>2014</v>
      </c>
      <c r="C2120" t="s">
        <v>4</v>
      </c>
      <c r="D2120" t="s">
        <v>40</v>
      </c>
      <c r="E2120" t="s">
        <v>5631</v>
      </c>
      <c r="F2120">
        <v>60</v>
      </c>
    </row>
    <row r="2121" spans="1:6" x14ac:dyDescent="0.25">
      <c r="A2121" t="s">
        <v>52</v>
      </c>
      <c r="B2121">
        <v>2014</v>
      </c>
      <c r="C2121" t="s">
        <v>4</v>
      </c>
      <c r="D2121" t="s">
        <v>102</v>
      </c>
      <c r="E2121" t="s">
        <v>5632</v>
      </c>
      <c r="F2121">
        <v>138</v>
      </c>
    </row>
    <row r="2122" spans="1:6" x14ac:dyDescent="0.25">
      <c r="A2122" t="s">
        <v>52</v>
      </c>
      <c r="B2122">
        <v>2014</v>
      </c>
      <c r="C2122" t="s">
        <v>4</v>
      </c>
      <c r="D2122" t="s">
        <v>107</v>
      </c>
      <c r="E2122" t="s">
        <v>5633</v>
      </c>
      <c r="F2122">
        <v>126</v>
      </c>
    </row>
    <row r="2123" spans="1:6" x14ac:dyDescent="0.25">
      <c r="A2123" t="s">
        <v>52</v>
      </c>
      <c r="B2123">
        <v>2014</v>
      </c>
      <c r="C2123" t="s">
        <v>4</v>
      </c>
      <c r="D2123" t="s">
        <v>39</v>
      </c>
      <c r="E2123" t="s">
        <v>5634</v>
      </c>
      <c r="F2123">
        <v>139</v>
      </c>
    </row>
    <row r="2124" spans="1:6" x14ac:dyDescent="0.25">
      <c r="A2124" t="s">
        <v>52</v>
      </c>
      <c r="B2124">
        <v>2014</v>
      </c>
      <c r="C2124" t="s">
        <v>4</v>
      </c>
      <c r="D2124" t="s">
        <v>103</v>
      </c>
      <c r="E2124" t="s">
        <v>5635</v>
      </c>
      <c r="F2124">
        <v>1087</v>
      </c>
    </row>
    <row r="2125" spans="1:6" x14ac:dyDescent="0.25">
      <c r="A2125" t="s">
        <v>52</v>
      </c>
      <c r="B2125">
        <v>2014</v>
      </c>
      <c r="C2125" t="s">
        <v>2</v>
      </c>
      <c r="D2125" t="s">
        <v>38</v>
      </c>
      <c r="E2125" t="s">
        <v>5636</v>
      </c>
      <c r="F2125">
        <v>1</v>
      </c>
    </row>
    <row r="2126" spans="1:6" x14ac:dyDescent="0.25">
      <c r="A2126" t="s">
        <v>52</v>
      </c>
      <c r="B2126">
        <v>2014</v>
      </c>
      <c r="C2126" t="s">
        <v>2</v>
      </c>
      <c r="D2126" t="s">
        <v>40</v>
      </c>
      <c r="E2126" t="s">
        <v>5637</v>
      </c>
      <c r="F2126">
        <v>1</v>
      </c>
    </row>
    <row r="2127" spans="1:6" x14ac:dyDescent="0.25">
      <c r="A2127" t="s">
        <v>52</v>
      </c>
      <c r="B2127">
        <v>2014</v>
      </c>
      <c r="C2127" t="s">
        <v>2</v>
      </c>
      <c r="D2127" t="s">
        <v>39</v>
      </c>
      <c r="E2127" t="s">
        <v>5638</v>
      </c>
      <c r="F2127">
        <v>3</v>
      </c>
    </row>
    <row r="2128" spans="1:6" x14ac:dyDescent="0.25">
      <c r="A2128" t="s">
        <v>52</v>
      </c>
      <c r="B2128">
        <v>2014</v>
      </c>
      <c r="C2128" t="s">
        <v>2</v>
      </c>
      <c r="D2128" t="s">
        <v>103</v>
      </c>
      <c r="E2128" t="s">
        <v>5639</v>
      </c>
      <c r="F2128">
        <v>6</v>
      </c>
    </row>
    <row r="2129" spans="1:6" x14ac:dyDescent="0.25">
      <c r="A2129" t="s">
        <v>52</v>
      </c>
      <c r="B2129">
        <v>2014</v>
      </c>
      <c r="C2129" t="s">
        <v>5</v>
      </c>
      <c r="D2129" t="s">
        <v>40</v>
      </c>
      <c r="E2129" t="s">
        <v>5640</v>
      </c>
      <c r="F2129">
        <v>4</v>
      </c>
    </row>
    <row r="2130" spans="1:6" x14ac:dyDescent="0.25">
      <c r="A2130" t="s">
        <v>52</v>
      </c>
      <c r="B2130">
        <v>2014</v>
      </c>
      <c r="C2130" t="s">
        <v>5</v>
      </c>
      <c r="D2130" t="s">
        <v>102</v>
      </c>
      <c r="E2130" t="s">
        <v>5641</v>
      </c>
      <c r="F2130">
        <v>4</v>
      </c>
    </row>
    <row r="2131" spans="1:6" x14ac:dyDescent="0.25">
      <c r="A2131" t="s">
        <v>52</v>
      </c>
      <c r="B2131">
        <v>2014</v>
      </c>
      <c r="C2131" t="s">
        <v>5</v>
      </c>
      <c r="D2131" t="s">
        <v>107</v>
      </c>
      <c r="E2131" t="s">
        <v>5642</v>
      </c>
      <c r="F2131">
        <v>4</v>
      </c>
    </row>
    <row r="2132" spans="1:6" x14ac:dyDescent="0.25">
      <c r="A2132" t="s">
        <v>52</v>
      </c>
      <c r="B2132">
        <v>2014</v>
      </c>
      <c r="C2132" t="s">
        <v>5</v>
      </c>
      <c r="D2132" t="s">
        <v>39</v>
      </c>
      <c r="E2132" t="s">
        <v>5643</v>
      </c>
      <c r="F2132">
        <v>1</v>
      </c>
    </row>
    <row r="2133" spans="1:6" x14ac:dyDescent="0.25">
      <c r="A2133" t="s">
        <v>52</v>
      </c>
      <c r="B2133">
        <v>2014</v>
      </c>
      <c r="C2133" t="s">
        <v>5</v>
      </c>
      <c r="D2133" t="s">
        <v>103</v>
      </c>
      <c r="E2133" t="s">
        <v>5644</v>
      </c>
      <c r="F2133">
        <v>27</v>
      </c>
    </row>
    <row r="2134" spans="1:6" x14ac:dyDescent="0.25">
      <c r="A2134" t="s">
        <v>52</v>
      </c>
      <c r="B2134">
        <v>2015</v>
      </c>
      <c r="C2134" t="s">
        <v>1</v>
      </c>
      <c r="D2134" t="s">
        <v>38</v>
      </c>
      <c r="E2134" t="s">
        <v>5645</v>
      </c>
      <c r="F2134">
        <v>10</v>
      </c>
    </row>
    <row r="2135" spans="1:6" x14ac:dyDescent="0.25">
      <c r="A2135" t="s">
        <v>52</v>
      </c>
      <c r="B2135">
        <v>2015</v>
      </c>
      <c r="C2135" t="s">
        <v>1</v>
      </c>
      <c r="D2135" t="s">
        <v>40</v>
      </c>
      <c r="E2135" t="s">
        <v>5646</v>
      </c>
      <c r="F2135">
        <v>4</v>
      </c>
    </row>
    <row r="2136" spans="1:6" x14ac:dyDescent="0.25">
      <c r="A2136" t="s">
        <v>52</v>
      </c>
      <c r="B2136">
        <v>2015</v>
      </c>
      <c r="C2136" t="s">
        <v>1</v>
      </c>
      <c r="D2136" t="s">
        <v>102</v>
      </c>
      <c r="E2136" t="s">
        <v>5647</v>
      </c>
      <c r="F2136">
        <v>9</v>
      </c>
    </row>
    <row r="2137" spans="1:6" x14ac:dyDescent="0.25">
      <c r="A2137" t="s">
        <v>52</v>
      </c>
      <c r="B2137">
        <v>2015</v>
      </c>
      <c r="C2137" t="s">
        <v>1</v>
      </c>
      <c r="D2137" t="s">
        <v>107</v>
      </c>
      <c r="E2137" t="s">
        <v>5648</v>
      </c>
      <c r="F2137">
        <v>6</v>
      </c>
    </row>
    <row r="2138" spans="1:6" x14ac:dyDescent="0.25">
      <c r="A2138" t="s">
        <v>52</v>
      </c>
      <c r="B2138">
        <v>2015</v>
      </c>
      <c r="C2138" t="s">
        <v>1</v>
      </c>
      <c r="D2138" t="s">
        <v>39</v>
      </c>
      <c r="E2138" t="s">
        <v>5649</v>
      </c>
      <c r="F2138">
        <v>9</v>
      </c>
    </row>
    <row r="2139" spans="1:6" x14ac:dyDescent="0.25">
      <c r="A2139" t="s">
        <v>52</v>
      </c>
      <c r="B2139">
        <v>2015</v>
      </c>
      <c r="C2139" t="s">
        <v>1</v>
      </c>
      <c r="D2139" t="s">
        <v>103</v>
      </c>
      <c r="E2139" t="s">
        <v>5650</v>
      </c>
      <c r="F2139">
        <v>74</v>
      </c>
    </row>
    <row r="2140" spans="1:6" x14ac:dyDescent="0.25">
      <c r="A2140" t="s">
        <v>52</v>
      </c>
      <c r="B2140">
        <v>2015</v>
      </c>
      <c r="C2140" t="s">
        <v>3</v>
      </c>
      <c r="D2140" t="s">
        <v>38</v>
      </c>
      <c r="E2140" t="s">
        <v>5651</v>
      </c>
      <c r="F2140">
        <v>1</v>
      </c>
    </row>
    <row r="2141" spans="1:6" x14ac:dyDescent="0.25">
      <c r="A2141" t="s">
        <v>52</v>
      </c>
      <c r="B2141">
        <v>2015</v>
      </c>
      <c r="C2141" t="s">
        <v>3</v>
      </c>
      <c r="D2141" t="s">
        <v>102</v>
      </c>
      <c r="E2141" t="s">
        <v>5652</v>
      </c>
      <c r="F2141">
        <v>1</v>
      </c>
    </row>
    <row r="2142" spans="1:6" x14ac:dyDescent="0.25">
      <c r="A2142" t="s">
        <v>52</v>
      </c>
      <c r="B2142">
        <v>2015</v>
      </c>
      <c r="C2142" t="s">
        <v>3</v>
      </c>
      <c r="D2142" t="s">
        <v>103</v>
      </c>
      <c r="E2142" t="s">
        <v>5653</v>
      </c>
      <c r="F2142">
        <v>5</v>
      </c>
    </row>
    <row r="2143" spans="1:6" x14ac:dyDescent="0.25">
      <c r="A2143" t="s">
        <v>52</v>
      </c>
      <c r="B2143">
        <v>2015</v>
      </c>
      <c r="C2143" t="s">
        <v>0</v>
      </c>
      <c r="D2143" t="s">
        <v>38</v>
      </c>
      <c r="E2143" t="s">
        <v>5654</v>
      </c>
      <c r="F2143">
        <v>3</v>
      </c>
    </row>
    <row r="2144" spans="1:6" x14ac:dyDescent="0.25">
      <c r="A2144" t="s">
        <v>52</v>
      </c>
      <c r="B2144">
        <v>2015</v>
      </c>
      <c r="C2144" t="s">
        <v>0</v>
      </c>
      <c r="D2144" t="s">
        <v>40</v>
      </c>
      <c r="E2144" t="s">
        <v>5655</v>
      </c>
      <c r="F2144">
        <v>3</v>
      </c>
    </row>
    <row r="2145" spans="1:6" x14ac:dyDescent="0.25">
      <c r="A2145" t="s">
        <v>52</v>
      </c>
      <c r="B2145">
        <v>2015</v>
      </c>
      <c r="C2145" t="s">
        <v>0</v>
      </c>
      <c r="D2145" t="s">
        <v>102</v>
      </c>
      <c r="E2145" t="s">
        <v>5656</v>
      </c>
      <c r="F2145">
        <v>6</v>
      </c>
    </row>
    <row r="2146" spans="1:6" x14ac:dyDescent="0.25">
      <c r="A2146" t="s">
        <v>52</v>
      </c>
      <c r="B2146">
        <v>2015</v>
      </c>
      <c r="C2146" t="s">
        <v>0</v>
      </c>
      <c r="D2146" t="s">
        <v>107</v>
      </c>
      <c r="E2146" t="s">
        <v>5657</v>
      </c>
      <c r="F2146">
        <v>2</v>
      </c>
    </row>
    <row r="2147" spans="1:6" x14ac:dyDescent="0.25">
      <c r="A2147" t="s">
        <v>52</v>
      </c>
      <c r="B2147">
        <v>2015</v>
      </c>
      <c r="C2147" t="s">
        <v>0</v>
      </c>
      <c r="D2147" t="s">
        <v>39</v>
      </c>
      <c r="E2147" t="s">
        <v>5658</v>
      </c>
      <c r="F2147">
        <v>3</v>
      </c>
    </row>
    <row r="2148" spans="1:6" x14ac:dyDescent="0.25">
      <c r="A2148" t="s">
        <v>52</v>
      </c>
      <c r="B2148">
        <v>2015</v>
      </c>
      <c r="C2148" t="s">
        <v>0</v>
      </c>
      <c r="D2148" t="s">
        <v>103</v>
      </c>
      <c r="E2148" t="s">
        <v>5659</v>
      </c>
      <c r="F2148">
        <v>33</v>
      </c>
    </row>
    <row r="2149" spans="1:6" x14ac:dyDescent="0.25">
      <c r="A2149" t="s">
        <v>52</v>
      </c>
      <c r="B2149">
        <v>2015</v>
      </c>
      <c r="C2149" t="s">
        <v>4</v>
      </c>
      <c r="D2149" t="s">
        <v>38</v>
      </c>
      <c r="E2149" t="s">
        <v>5660</v>
      </c>
      <c r="F2149">
        <v>78</v>
      </c>
    </row>
    <row r="2150" spans="1:6" x14ac:dyDescent="0.25">
      <c r="A2150" t="s">
        <v>52</v>
      </c>
      <c r="B2150">
        <v>2015</v>
      </c>
      <c r="C2150" t="s">
        <v>4</v>
      </c>
      <c r="D2150" t="s">
        <v>40</v>
      </c>
      <c r="E2150" t="s">
        <v>5661</v>
      </c>
      <c r="F2150">
        <v>43</v>
      </c>
    </row>
    <row r="2151" spans="1:6" x14ac:dyDescent="0.25">
      <c r="A2151" t="s">
        <v>52</v>
      </c>
      <c r="B2151">
        <v>2015</v>
      </c>
      <c r="C2151" t="s">
        <v>4</v>
      </c>
      <c r="D2151" t="s">
        <v>102</v>
      </c>
      <c r="E2151" t="s">
        <v>5662</v>
      </c>
      <c r="F2151">
        <v>114</v>
      </c>
    </row>
    <row r="2152" spans="1:6" x14ac:dyDescent="0.25">
      <c r="A2152" t="s">
        <v>52</v>
      </c>
      <c r="B2152">
        <v>2015</v>
      </c>
      <c r="C2152" t="s">
        <v>4</v>
      </c>
      <c r="D2152" t="s">
        <v>107</v>
      </c>
      <c r="E2152" t="s">
        <v>5663</v>
      </c>
      <c r="F2152">
        <v>88</v>
      </c>
    </row>
    <row r="2153" spans="1:6" x14ac:dyDescent="0.25">
      <c r="A2153" t="s">
        <v>52</v>
      </c>
      <c r="B2153">
        <v>2015</v>
      </c>
      <c r="C2153" t="s">
        <v>4</v>
      </c>
      <c r="D2153" t="s">
        <v>39</v>
      </c>
      <c r="E2153" t="s">
        <v>5664</v>
      </c>
      <c r="F2153">
        <v>96</v>
      </c>
    </row>
    <row r="2154" spans="1:6" x14ac:dyDescent="0.25">
      <c r="A2154" t="s">
        <v>52</v>
      </c>
      <c r="B2154">
        <v>2015</v>
      </c>
      <c r="C2154" t="s">
        <v>4</v>
      </c>
      <c r="D2154" t="s">
        <v>103</v>
      </c>
      <c r="E2154" t="s">
        <v>5665</v>
      </c>
      <c r="F2154">
        <v>1147</v>
      </c>
    </row>
    <row r="2155" spans="1:6" x14ac:dyDescent="0.25">
      <c r="A2155" t="s">
        <v>52</v>
      </c>
      <c r="B2155">
        <v>2015</v>
      </c>
      <c r="C2155" t="s">
        <v>2</v>
      </c>
      <c r="D2155" t="s">
        <v>38</v>
      </c>
      <c r="E2155" t="s">
        <v>5666</v>
      </c>
      <c r="F2155">
        <v>1</v>
      </c>
    </row>
    <row r="2156" spans="1:6" x14ac:dyDescent="0.25">
      <c r="A2156" t="s">
        <v>52</v>
      </c>
      <c r="B2156">
        <v>2015</v>
      </c>
      <c r="C2156" t="s">
        <v>2</v>
      </c>
      <c r="D2156" t="s">
        <v>40</v>
      </c>
      <c r="E2156" t="s">
        <v>5667</v>
      </c>
      <c r="F2156">
        <v>1</v>
      </c>
    </row>
    <row r="2157" spans="1:6" x14ac:dyDescent="0.25">
      <c r="A2157" t="s">
        <v>52</v>
      </c>
      <c r="B2157">
        <v>2015</v>
      </c>
      <c r="C2157" t="s">
        <v>2</v>
      </c>
      <c r="D2157" t="s">
        <v>107</v>
      </c>
      <c r="E2157" t="s">
        <v>5668</v>
      </c>
      <c r="F2157">
        <v>3</v>
      </c>
    </row>
    <row r="2158" spans="1:6" x14ac:dyDescent="0.25">
      <c r="A2158" t="s">
        <v>52</v>
      </c>
      <c r="B2158">
        <v>2015</v>
      </c>
      <c r="C2158" t="s">
        <v>2</v>
      </c>
      <c r="D2158" t="s">
        <v>39</v>
      </c>
      <c r="E2158" t="s">
        <v>5669</v>
      </c>
      <c r="F2158">
        <v>2</v>
      </c>
    </row>
    <row r="2159" spans="1:6" x14ac:dyDescent="0.25">
      <c r="A2159" t="s">
        <v>52</v>
      </c>
      <c r="B2159">
        <v>2015</v>
      </c>
      <c r="C2159" t="s">
        <v>2</v>
      </c>
      <c r="D2159" t="s">
        <v>103</v>
      </c>
      <c r="E2159" t="s">
        <v>5670</v>
      </c>
      <c r="F2159">
        <v>6</v>
      </c>
    </row>
    <row r="2160" spans="1:6" x14ac:dyDescent="0.25">
      <c r="A2160" t="s">
        <v>52</v>
      </c>
      <c r="B2160">
        <v>2015</v>
      </c>
      <c r="C2160" t="s">
        <v>5</v>
      </c>
      <c r="D2160" t="s">
        <v>38</v>
      </c>
      <c r="E2160" t="s">
        <v>5671</v>
      </c>
      <c r="F2160">
        <v>3</v>
      </c>
    </row>
    <row r="2161" spans="1:6" x14ac:dyDescent="0.25">
      <c r="A2161" t="s">
        <v>52</v>
      </c>
      <c r="B2161">
        <v>2015</v>
      </c>
      <c r="C2161" t="s">
        <v>5</v>
      </c>
      <c r="D2161" t="s">
        <v>102</v>
      </c>
      <c r="E2161" t="s">
        <v>5672</v>
      </c>
      <c r="F2161">
        <v>1</v>
      </c>
    </row>
    <row r="2162" spans="1:6" x14ac:dyDescent="0.25">
      <c r="A2162" t="s">
        <v>52</v>
      </c>
      <c r="B2162">
        <v>2015</v>
      </c>
      <c r="C2162" t="s">
        <v>5</v>
      </c>
      <c r="D2162" t="s">
        <v>107</v>
      </c>
      <c r="E2162" t="s">
        <v>5673</v>
      </c>
      <c r="F2162">
        <v>1</v>
      </c>
    </row>
    <row r="2163" spans="1:6" x14ac:dyDescent="0.25">
      <c r="A2163" t="s">
        <v>52</v>
      </c>
      <c r="B2163">
        <v>2015</v>
      </c>
      <c r="C2163" t="s">
        <v>5</v>
      </c>
      <c r="D2163" t="s">
        <v>39</v>
      </c>
      <c r="E2163" t="s">
        <v>5674</v>
      </c>
      <c r="F2163">
        <v>2</v>
      </c>
    </row>
    <row r="2164" spans="1:6" x14ac:dyDescent="0.25">
      <c r="A2164" t="s">
        <v>52</v>
      </c>
      <c r="B2164">
        <v>2015</v>
      </c>
      <c r="C2164" t="s">
        <v>5</v>
      </c>
      <c r="D2164" t="s">
        <v>103</v>
      </c>
      <c r="E2164" t="s">
        <v>5675</v>
      </c>
      <c r="F2164">
        <v>35</v>
      </c>
    </row>
    <row r="2165" spans="1:6" x14ac:dyDescent="0.25">
      <c r="A2165" t="s">
        <v>56</v>
      </c>
      <c r="B2165">
        <v>2010</v>
      </c>
      <c r="C2165" t="s">
        <v>1</v>
      </c>
      <c r="D2165" t="s">
        <v>38</v>
      </c>
      <c r="E2165" t="s">
        <v>5676</v>
      </c>
      <c r="F2165">
        <v>1</v>
      </c>
    </row>
    <row r="2166" spans="1:6" x14ac:dyDescent="0.25">
      <c r="A2166" t="s">
        <v>56</v>
      </c>
      <c r="B2166">
        <v>2010</v>
      </c>
      <c r="C2166" t="s">
        <v>1</v>
      </c>
      <c r="D2166" t="s">
        <v>40</v>
      </c>
      <c r="E2166" t="s">
        <v>5677</v>
      </c>
      <c r="F2166">
        <v>1</v>
      </c>
    </row>
    <row r="2167" spans="1:6" x14ac:dyDescent="0.25">
      <c r="A2167" t="s">
        <v>56</v>
      </c>
      <c r="B2167">
        <v>2010</v>
      </c>
      <c r="C2167" t="s">
        <v>1</v>
      </c>
      <c r="D2167" t="s">
        <v>102</v>
      </c>
      <c r="E2167" t="s">
        <v>5678</v>
      </c>
      <c r="F2167">
        <v>1</v>
      </c>
    </row>
    <row r="2168" spans="1:6" x14ac:dyDescent="0.25">
      <c r="A2168" t="s">
        <v>56</v>
      </c>
      <c r="B2168">
        <v>2010</v>
      </c>
      <c r="C2168" t="s">
        <v>1</v>
      </c>
      <c r="D2168" t="s">
        <v>107</v>
      </c>
      <c r="E2168" t="s">
        <v>5679</v>
      </c>
      <c r="F2168">
        <v>4</v>
      </c>
    </row>
    <row r="2169" spans="1:6" x14ac:dyDescent="0.25">
      <c r="A2169" t="s">
        <v>56</v>
      </c>
      <c r="B2169">
        <v>2010</v>
      </c>
      <c r="C2169" t="s">
        <v>1</v>
      </c>
      <c r="D2169" t="s">
        <v>39</v>
      </c>
      <c r="E2169" t="s">
        <v>5680</v>
      </c>
      <c r="F2169">
        <v>4</v>
      </c>
    </row>
    <row r="2170" spans="1:6" x14ac:dyDescent="0.25">
      <c r="A2170" t="s">
        <v>56</v>
      </c>
      <c r="B2170">
        <v>2010</v>
      </c>
      <c r="C2170" t="s">
        <v>1</v>
      </c>
      <c r="D2170" t="s">
        <v>103</v>
      </c>
      <c r="E2170" t="s">
        <v>5681</v>
      </c>
      <c r="F2170">
        <v>39</v>
      </c>
    </row>
    <row r="2171" spans="1:6" x14ac:dyDescent="0.25">
      <c r="A2171" t="s">
        <v>56</v>
      </c>
      <c r="B2171">
        <v>2010</v>
      </c>
      <c r="C2171" t="s">
        <v>3</v>
      </c>
      <c r="D2171" t="s">
        <v>107</v>
      </c>
      <c r="E2171" t="s">
        <v>5682</v>
      </c>
      <c r="F2171">
        <v>1</v>
      </c>
    </row>
    <row r="2172" spans="1:6" x14ac:dyDescent="0.25">
      <c r="A2172" t="s">
        <v>56</v>
      </c>
      <c r="B2172">
        <v>2010</v>
      </c>
      <c r="C2172" t="s">
        <v>3</v>
      </c>
      <c r="D2172" t="s">
        <v>103</v>
      </c>
      <c r="E2172" t="s">
        <v>5683</v>
      </c>
      <c r="F2172">
        <v>1</v>
      </c>
    </row>
    <row r="2173" spans="1:6" x14ac:dyDescent="0.25">
      <c r="A2173" t="s">
        <v>56</v>
      </c>
      <c r="B2173">
        <v>2010</v>
      </c>
      <c r="C2173" t="s">
        <v>0</v>
      </c>
      <c r="D2173" t="s">
        <v>102</v>
      </c>
      <c r="E2173" t="s">
        <v>5684</v>
      </c>
      <c r="F2173">
        <v>1</v>
      </c>
    </row>
    <row r="2174" spans="1:6" x14ac:dyDescent="0.25">
      <c r="A2174" t="s">
        <v>56</v>
      </c>
      <c r="B2174">
        <v>2010</v>
      </c>
      <c r="C2174" t="s">
        <v>0</v>
      </c>
      <c r="D2174" t="s">
        <v>107</v>
      </c>
      <c r="E2174" t="s">
        <v>5685</v>
      </c>
      <c r="F2174">
        <v>1</v>
      </c>
    </row>
    <row r="2175" spans="1:6" x14ac:dyDescent="0.25">
      <c r="A2175" t="s">
        <v>56</v>
      </c>
      <c r="B2175">
        <v>2010</v>
      </c>
      <c r="C2175" t="s">
        <v>0</v>
      </c>
      <c r="D2175" t="s">
        <v>39</v>
      </c>
      <c r="E2175" t="s">
        <v>5686</v>
      </c>
      <c r="F2175">
        <v>1</v>
      </c>
    </row>
    <row r="2176" spans="1:6" x14ac:dyDescent="0.25">
      <c r="A2176" t="s">
        <v>56</v>
      </c>
      <c r="B2176">
        <v>2010</v>
      </c>
      <c r="C2176" t="s">
        <v>0</v>
      </c>
      <c r="D2176" t="s">
        <v>103</v>
      </c>
      <c r="E2176" t="s">
        <v>5687</v>
      </c>
      <c r="F2176">
        <v>27</v>
      </c>
    </row>
    <row r="2177" spans="1:6" x14ac:dyDescent="0.25">
      <c r="A2177" t="s">
        <v>56</v>
      </c>
      <c r="B2177">
        <v>2010</v>
      </c>
      <c r="C2177" t="s">
        <v>4</v>
      </c>
      <c r="D2177" t="s">
        <v>38</v>
      </c>
      <c r="E2177" t="s">
        <v>5688</v>
      </c>
      <c r="F2177">
        <v>11</v>
      </c>
    </row>
    <row r="2178" spans="1:6" x14ac:dyDescent="0.25">
      <c r="A2178" t="s">
        <v>56</v>
      </c>
      <c r="B2178">
        <v>2010</v>
      </c>
      <c r="C2178" t="s">
        <v>4</v>
      </c>
      <c r="D2178" t="s">
        <v>40</v>
      </c>
      <c r="E2178" t="s">
        <v>5689</v>
      </c>
      <c r="F2178">
        <v>18</v>
      </c>
    </row>
    <row r="2179" spans="1:6" x14ac:dyDescent="0.25">
      <c r="A2179" t="s">
        <v>56</v>
      </c>
      <c r="B2179">
        <v>2010</v>
      </c>
      <c r="C2179" t="s">
        <v>4</v>
      </c>
      <c r="D2179" t="s">
        <v>102</v>
      </c>
      <c r="E2179" t="s">
        <v>5690</v>
      </c>
      <c r="F2179">
        <v>75</v>
      </c>
    </row>
    <row r="2180" spans="1:6" x14ac:dyDescent="0.25">
      <c r="A2180" t="s">
        <v>56</v>
      </c>
      <c r="B2180">
        <v>2010</v>
      </c>
      <c r="C2180" t="s">
        <v>4</v>
      </c>
      <c r="D2180" t="s">
        <v>107</v>
      </c>
      <c r="E2180" t="s">
        <v>5691</v>
      </c>
      <c r="F2180">
        <v>59</v>
      </c>
    </row>
    <row r="2181" spans="1:6" x14ac:dyDescent="0.25">
      <c r="A2181" t="s">
        <v>56</v>
      </c>
      <c r="B2181">
        <v>2010</v>
      </c>
      <c r="C2181" t="s">
        <v>4</v>
      </c>
      <c r="D2181" t="s">
        <v>39</v>
      </c>
      <c r="E2181" t="s">
        <v>5692</v>
      </c>
      <c r="F2181">
        <v>77</v>
      </c>
    </row>
    <row r="2182" spans="1:6" x14ac:dyDescent="0.25">
      <c r="A2182" t="s">
        <v>56</v>
      </c>
      <c r="B2182">
        <v>2010</v>
      </c>
      <c r="C2182" t="s">
        <v>4</v>
      </c>
      <c r="D2182" t="s">
        <v>103</v>
      </c>
      <c r="E2182" t="s">
        <v>5693</v>
      </c>
      <c r="F2182">
        <v>719</v>
      </c>
    </row>
    <row r="2183" spans="1:6" x14ac:dyDescent="0.25">
      <c r="A2183" t="s">
        <v>56</v>
      </c>
      <c r="B2183">
        <v>2010</v>
      </c>
      <c r="C2183" t="s">
        <v>2</v>
      </c>
      <c r="D2183" t="s">
        <v>103</v>
      </c>
      <c r="E2183" t="s">
        <v>5694</v>
      </c>
      <c r="F2183">
        <v>1</v>
      </c>
    </row>
    <row r="2184" spans="1:6" x14ac:dyDescent="0.25">
      <c r="A2184" t="s">
        <v>56</v>
      </c>
      <c r="B2184">
        <v>2011</v>
      </c>
      <c r="C2184" t="s">
        <v>1</v>
      </c>
      <c r="D2184" t="s">
        <v>102</v>
      </c>
      <c r="E2184" t="s">
        <v>5695</v>
      </c>
      <c r="F2184">
        <v>3</v>
      </c>
    </row>
    <row r="2185" spans="1:6" x14ac:dyDescent="0.25">
      <c r="A2185" t="s">
        <v>56</v>
      </c>
      <c r="B2185">
        <v>2011</v>
      </c>
      <c r="C2185" t="s">
        <v>1</v>
      </c>
      <c r="D2185" t="s">
        <v>39</v>
      </c>
      <c r="E2185" t="s">
        <v>5696</v>
      </c>
      <c r="F2185">
        <v>4</v>
      </c>
    </row>
    <row r="2186" spans="1:6" x14ac:dyDescent="0.25">
      <c r="A2186" t="s">
        <v>56</v>
      </c>
      <c r="B2186">
        <v>2011</v>
      </c>
      <c r="C2186" t="s">
        <v>1</v>
      </c>
      <c r="D2186" t="s">
        <v>103</v>
      </c>
      <c r="E2186" t="s">
        <v>5697</v>
      </c>
      <c r="F2186">
        <v>42</v>
      </c>
    </row>
    <row r="2187" spans="1:6" x14ac:dyDescent="0.25">
      <c r="A2187" t="s">
        <v>56</v>
      </c>
      <c r="B2187">
        <v>2011</v>
      </c>
      <c r="C2187" t="s">
        <v>3</v>
      </c>
      <c r="D2187" t="s">
        <v>103</v>
      </c>
      <c r="E2187" t="s">
        <v>5698</v>
      </c>
      <c r="F2187">
        <v>2</v>
      </c>
    </row>
    <row r="2188" spans="1:6" x14ac:dyDescent="0.25">
      <c r="A2188" t="s">
        <v>56</v>
      </c>
      <c r="B2188">
        <v>2011</v>
      </c>
      <c r="C2188" t="s">
        <v>0</v>
      </c>
      <c r="D2188" t="s">
        <v>102</v>
      </c>
      <c r="E2188" t="s">
        <v>5699</v>
      </c>
      <c r="F2188">
        <v>6</v>
      </c>
    </row>
    <row r="2189" spans="1:6" x14ac:dyDescent="0.25">
      <c r="A2189" t="s">
        <v>56</v>
      </c>
      <c r="B2189">
        <v>2011</v>
      </c>
      <c r="C2189" t="s">
        <v>0</v>
      </c>
      <c r="D2189" t="s">
        <v>107</v>
      </c>
      <c r="E2189" t="s">
        <v>5700</v>
      </c>
      <c r="F2189">
        <v>2</v>
      </c>
    </row>
    <row r="2190" spans="1:6" x14ac:dyDescent="0.25">
      <c r="A2190" t="s">
        <v>56</v>
      </c>
      <c r="B2190">
        <v>2011</v>
      </c>
      <c r="C2190" t="s">
        <v>0</v>
      </c>
      <c r="D2190" t="s">
        <v>39</v>
      </c>
      <c r="E2190" t="s">
        <v>5701</v>
      </c>
      <c r="F2190">
        <v>1</v>
      </c>
    </row>
    <row r="2191" spans="1:6" x14ac:dyDescent="0.25">
      <c r="A2191" t="s">
        <v>56</v>
      </c>
      <c r="B2191">
        <v>2011</v>
      </c>
      <c r="C2191" t="s">
        <v>0</v>
      </c>
      <c r="D2191" t="s">
        <v>103</v>
      </c>
      <c r="E2191" t="s">
        <v>5702</v>
      </c>
      <c r="F2191">
        <v>24</v>
      </c>
    </row>
    <row r="2192" spans="1:6" x14ac:dyDescent="0.25">
      <c r="A2192" t="s">
        <v>56</v>
      </c>
      <c r="B2192">
        <v>2011</v>
      </c>
      <c r="C2192" t="s">
        <v>4</v>
      </c>
      <c r="D2192" t="s">
        <v>38</v>
      </c>
      <c r="E2192" t="s">
        <v>5703</v>
      </c>
      <c r="F2192">
        <v>3</v>
      </c>
    </row>
    <row r="2193" spans="1:6" x14ac:dyDescent="0.25">
      <c r="A2193" t="s">
        <v>56</v>
      </c>
      <c r="B2193">
        <v>2011</v>
      </c>
      <c r="C2193" t="s">
        <v>4</v>
      </c>
      <c r="D2193" t="s">
        <v>40</v>
      </c>
      <c r="E2193" t="s">
        <v>5704</v>
      </c>
      <c r="F2193">
        <v>12</v>
      </c>
    </row>
    <row r="2194" spans="1:6" x14ac:dyDescent="0.25">
      <c r="A2194" t="s">
        <v>56</v>
      </c>
      <c r="B2194">
        <v>2011</v>
      </c>
      <c r="C2194" t="s">
        <v>4</v>
      </c>
      <c r="D2194" t="s">
        <v>102</v>
      </c>
      <c r="E2194" t="s">
        <v>5705</v>
      </c>
      <c r="F2194">
        <v>96</v>
      </c>
    </row>
    <row r="2195" spans="1:6" x14ac:dyDescent="0.25">
      <c r="A2195" t="s">
        <v>56</v>
      </c>
      <c r="B2195">
        <v>2011</v>
      </c>
      <c r="C2195" t="s">
        <v>4</v>
      </c>
      <c r="D2195" t="s">
        <v>107</v>
      </c>
      <c r="E2195" t="s">
        <v>5706</v>
      </c>
      <c r="F2195">
        <v>57</v>
      </c>
    </row>
    <row r="2196" spans="1:6" x14ac:dyDescent="0.25">
      <c r="A2196" t="s">
        <v>56</v>
      </c>
      <c r="B2196">
        <v>2011</v>
      </c>
      <c r="C2196" t="s">
        <v>4</v>
      </c>
      <c r="D2196" t="s">
        <v>39</v>
      </c>
      <c r="E2196" t="s">
        <v>5707</v>
      </c>
      <c r="F2196">
        <v>44</v>
      </c>
    </row>
    <row r="2197" spans="1:6" x14ac:dyDescent="0.25">
      <c r="A2197" t="s">
        <v>56</v>
      </c>
      <c r="B2197">
        <v>2011</v>
      </c>
      <c r="C2197" t="s">
        <v>4</v>
      </c>
      <c r="D2197" t="s">
        <v>103</v>
      </c>
      <c r="E2197" t="s">
        <v>5708</v>
      </c>
      <c r="F2197">
        <v>759</v>
      </c>
    </row>
    <row r="2198" spans="1:6" x14ac:dyDescent="0.25">
      <c r="A2198" t="s">
        <v>56</v>
      </c>
      <c r="B2198">
        <v>2011</v>
      </c>
      <c r="C2198" t="s">
        <v>2</v>
      </c>
      <c r="D2198" t="s">
        <v>103</v>
      </c>
      <c r="E2198" t="s">
        <v>5709</v>
      </c>
      <c r="F2198">
        <v>2</v>
      </c>
    </row>
    <row r="2199" spans="1:6" x14ac:dyDescent="0.25">
      <c r="A2199" t="s">
        <v>56</v>
      </c>
      <c r="B2199">
        <v>2012</v>
      </c>
      <c r="C2199" t="s">
        <v>1</v>
      </c>
      <c r="D2199" t="s">
        <v>38</v>
      </c>
      <c r="E2199" t="s">
        <v>5710</v>
      </c>
      <c r="F2199">
        <v>2</v>
      </c>
    </row>
    <row r="2200" spans="1:6" x14ac:dyDescent="0.25">
      <c r="A2200" t="s">
        <v>56</v>
      </c>
      <c r="B2200">
        <v>2012</v>
      </c>
      <c r="C2200" t="s">
        <v>1</v>
      </c>
      <c r="D2200" t="s">
        <v>40</v>
      </c>
      <c r="E2200" t="s">
        <v>5711</v>
      </c>
      <c r="F2200">
        <v>3</v>
      </c>
    </row>
    <row r="2201" spans="1:6" x14ac:dyDescent="0.25">
      <c r="A2201" t="s">
        <v>56</v>
      </c>
      <c r="B2201">
        <v>2012</v>
      </c>
      <c r="C2201" t="s">
        <v>1</v>
      </c>
      <c r="D2201" t="s">
        <v>102</v>
      </c>
      <c r="E2201" t="s">
        <v>5712</v>
      </c>
      <c r="F2201">
        <v>3</v>
      </c>
    </row>
    <row r="2202" spans="1:6" x14ac:dyDescent="0.25">
      <c r="A2202" t="s">
        <v>56</v>
      </c>
      <c r="B2202">
        <v>2012</v>
      </c>
      <c r="C2202" t="s">
        <v>1</v>
      </c>
      <c r="D2202" t="s">
        <v>107</v>
      </c>
      <c r="E2202" t="s">
        <v>5713</v>
      </c>
      <c r="F2202">
        <v>2</v>
      </c>
    </row>
    <row r="2203" spans="1:6" x14ac:dyDescent="0.25">
      <c r="A2203" t="s">
        <v>56</v>
      </c>
      <c r="B2203">
        <v>2012</v>
      </c>
      <c r="C2203" t="s">
        <v>1</v>
      </c>
      <c r="D2203" t="s">
        <v>39</v>
      </c>
      <c r="E2203" t="s">
        <v>5714</v>
      </c>
      <c r="F2203">
        <v>5</v>
      </c>
    </row>
    <row r="2204" spans="1:6" x14ac:dyDescent="0.25">
      <c r="A2204" t="s">
        <v>56</v>
      </c>
      <c r="B2204">
        <v>2012</v>
      </c>
      <c r="C2204" t="s">
        <v>1</v>
      </c>
      <c r="D2204" t="s">
        <v>103</v>
      </c>
      <c r="E2204" t="s">
        <v>5715</v>
      </c>
      <c r="F2204">
        <v>55</v>
      </c>
    </row>
    <row r="2205" spans="1:6" x14ac:dyDescent="0.25">
      <c r="A2205" t="s">
        <v>56</v>
      </c>
      <c r="B2205">
        <v>2012</v>
      </c>
      <c r="C2205" t="s">
        <v>0</v>
      </c>
      <c r="D2205" t="s">
        <v>102</v>
      </c>
      <c r="E2205" t="s">
        <v>5716</v>
      </c>
      <c r="F2205">
        <v>3</v>
      </c>
    </row>
    <row r="2206" spans="1:6" x14ac:dyDescent="0.25">
      <c r="A2206" t="s">
        <v>56</v>
      </c>
      <c r="B2206">
        <v>2012</v>
      </c>
      <c r="C2206" t="s">
        <v>0</v>
      </c>
      <c r="D2206" t="s">
        <v>107</v>
      </c>
      <c r="E2206" t="s">
        <v>5717</v>
      </c>
      <c r="F2206">
        <v>1</v>
      </c>
    </row>
    <row r="2207" spans="1:6" x14ac:dyDescent="0.25">
      <c r="A2207" t="s">
        <v>56</v>
      </c>
      <c r="B2207">
        <v>2012</v>
      </c>
      <c r="C2207" t="s">
        <v>0</v>
      </c>
      <c r="D2207" t="s">
        <v>39</v>
      </c>
      <c r="E2207" t="s">
        <v>5718</v>
      </c>
      <c r="F2207">
        <v>17</v>
      </c>
    </row>
    <row r="2208" spans="1:6" x14ac:dyDescent="0.25">
      <c r="A2208" t="s">
        <v>56</v>
      </c>
      <c r="B2208">
        <v>2012</v>
      </c>
      <c r="C2208" t="s">
        <v>0</v>
      </c>
      <c r="D2208" t="s">
        <v>103</v>
      </c>
      <c r="E2208" t="s">
        <v>5719</v>
      </c>
      <c r="F2208">
        <v>10</v>
      </c>
    </row>
    <row r="2209" spans="1:6" x14ac:dyDescent="0.25">
      <c r="A2209" t="s">
        <v>56</v>
      </c>
      <c r="B2209">
        <v>2012</v>
      </c>
      <c r="C2209" t="s">
        <v>4</v>
      </c>
      <c r="D2209" t="s">
        <v>38</v>
      </c>
      <c r="E2209" t="s">
        <v>5720</v>
      </c>
      <c r="F2209">
        <v>17</v>
      </c>
    </row>
    <row r="2210" spans="1:6" x14ac:dyDescent="0.25">
      <c r="A2210" t="s">
        <v>56</v>
      </c>
      <c r="B2210">
        <v>2012</v>
      </c>
      <c r="C2210" t="s">
        <v>4</v>
      </c>
      <c r="D2210" t="s">
        <v>40</v>
      </c>
      <c r="E2210" t="s">
        <v>5721</v>
      </c>
      <c r="F2210">
        <v>34</v>
      </c>
    </row>
    <row r="2211" spans="1:6" x14ac:dyDescent="0.25">
      <c r="A2211" t="s">
        <v>56</v>
      </c>
      <c r="B2211">
        <v>2012</v>
      </c>
      <c r="C2211" t="s">
        <v>4</v>
      </c>
      <c r="D2211" t="s">
        <v>102</v>
      </c>
      <c r="E2211" t="s">
        <v>5722</v>
      </c>
      <c r="F2211">
        <v>73</v>
      </c>
    </row>
    <row r="2212" spans="1:6" x14ac:dyDescent="0.25">
      <c r="A2212" t="s">
        <v>56</v>
      </c>
      <c r="B2212">
        <v>2012</v>
      </c>
      <c r="C2212" t="s">
        <v>4</v>
      </c>
      <c r="D2212" t="s">
        <v>107</v>
      </c>
      <c r="E2212" t="s">
        <v>5723</v>
      </c>
      <c r="F2212">
        <v>67</v>
      </c>
    </row>
    <row r="2213" spans="1:6" x14ac:dyDescent="0.25">
      <c r="A2213" t="s">
        <v>56</v>
      </c>
      <c r="B2213">
        <v>2012</v>
      </c>
      <c r="C2213" t="s">
        <v>4</v>
      </c>
      <c r="D2213" t="s">
        <v>39</v>
      </c>
      <c r="E2213" t="s">
        <v>5724</v>
      </c>
      <c r="F2213">
        <v>59</v>
      </c>
    </row>
    <row r="2214" spans="1:6" x14ac:dyDescent="0.25">
      <c r="A2214" t="s">
        <v>56</v>
      </c>
      <c r="B2214">
        <v>2012</v>
      </c>
      <c r="C2214" t="s">
        <v>4</v>
      </c>
      <c r="D2214" t="s">
        <v>103</v>
      </c>
      <c r="E2214" t="s">
        <v>5725</v>
      </c>
      <c r="F2214">
        <v>695</v>
      </c>
    </row>
    <row r="2215" spans="1:6" x14ac:dyDescent="0.25">
      <c r="A2215" t="s">
        <v>56</v>
      </c>
      <c r="B2215">
        <v>2012</v>
      </c>
      <c r="C2215" t="s">
        <v>2</v>
      </c>
      <c r="D2215" t="s">
        <v>107</v>
      </c>
      <c r="E2215" t="s">
        <v>5726</v>
      </c>
      <c r="F2215">
        <v>1</v>
      </c>
    </row>
    <row r="2216" spans="1:6" x14ac:dyDescent="0.25">
      <c r="A2216" t="s">
        <v>56</v>
      </c>
      <c r="B2216">
        <v>2012</v>
      </c>
      <c r="C2216" t="s">
        <v>2</v>
      </c>
      <c r="D2216" t="s">
        <v>39</v>
      </c>
      <c r="E2216" t="s">
        <v>5727</v>
      </c>
      <c r="F2216">
        <v>1</v>
      </c>
    </row>
    <row r="2217" spans="1:6" x14ac:dyDescent="0.25">
      <c r="A2217" t="s">
        <v>56</v>
      </c>
      <c r="B2217">
        <v>2012</v>
      </c>
      <c r="C2217" t="s">
        <v>2</v>
      </c>
      <c r="D2217" t="s">
        <v>103</v>
      </c>
      <c r="E2217" t="s">
        <v>5728</v>
      </c>
      <c r="F2217">
        <v>3</v>
      </c>
    </row>
    <row r="2218" spans="1:6" x14ac:dyDescent="0.25">
      <c r="A2218" t="s">
        <v>56</v>
      </c>
      <c r="B2218">
        <v>2012</v>
      </c>
      <c r="C2218" t="s">
        <v>6</v>
      </c>
      <c r="D2218" t="s">
        <v>39</v>
      </c>
      <c r="E2218" t="s">
        <v>5729</v>
      </c>
      <c r="F2218">
        <v>1</v>
      </c>
    </row>
    <row r="2219" spans="1:6" x14ac:dyDescent="0.25">
      <c r="A2219" t="s">
        <v>56</v>
      </c>
      <c r="B2219">
        <v>2012</v>
      </c>
      <c r="C2219" t="s">
        <v>6</v>
      </c>
      <c r="D2219" t="s">
        <v>103</v>
      </c>
      <c r="E2219" t="s">
        <v>5730</v>
      </c>
      <c r="F2219">
        <v>1</v>
      </c>
    </row>
    <row r="2220" spans="1:6" x14ac:dyDescent="0.25">
      <c r="A2220" t="s">
        <v>56</v>
      </c>
      <c r="B2220">
        <v>2013</v>
      </c>
      <c r="C2220" t="s">
        <v>1</v>
      </c>
      <c r="D2220" t="s">
        <v>38</v>
      </c>
      <c r="E2220" t="s">
        <v>5731</v>
      </c>
      <c r="F2220">
        <v>1</v>
      </c>
    </row>
    <row r="2221" spans="1:6" x14ac:dyDescent="0.25">
      <c r="A2221" t="s">
        <v>56</v>
      </c>
      <c r="B2221">
        <v>2013</v>
      </c>
      <c r="C2221" t="s">
        <v>1</v>
      </c>
      <c r="D2221" t="s">
        <v>40</v>
      </c>
      <c r="E2221" t="s">
        <v>5732</v>
      </c>
      <c r="F2221">
        <v>1</v>
      </c>
    </row>
    <row r="2222" spans="1:6" x14ac:dyDescent="0.25">
      <c r="A2222" t="s">
        <v>56</v>
      </c>
      <c r="B2222">
        <v>2013</v>
      </c>
      <c r="C2222" t="s">
        <v>1</v>
      </c>
      <c r="D2222" t="s">
        <v>102</v>
      </c>
      <c r="E2222" t="s">
        <v>5733</v>
      </c>
      <c r="F2222">
        <v>2</v>
      </c>
    </row>
    <row r="2223" spans="1:6" x14ac:dyDescent="0.25">
      <c r="A2223" t="s">
        <v>56</v>
      </c>
      <c r="B2223">
        <v>2013</v>
      </c>
      <c r="C2223" t="s">
        <v>1</v>
      </c>
      <c r="D2223" t="s">
        <v>107</v>
      </c>
      <c r="E2223" t="s">
        <v>5734</v>
      </c>
      <c r="F2223">
        <v>7</v>
      </c>
    </row>
    <row r="2224" spans="1:6" x14ac:dyDescent="0.25">
      <c r="A2224" t="s">
        <v>56</v>
      </c>
      <c r="B2224">
        <v>2013</v>
      </c>
      <c r="C2224" t="s">
        <v>1</v>
      </c>
      <c r="D2224" t="s">
        <v>39</v>
      </c>
      <c r="E2224" t="s">
        <v>5735</v>
      </c>
      <c r="F2224">
        <v>4</v>
      </c>
    </row>
    <row r="2225" spans="1:6" x14ac:dyDescent="0.25">
      <c r="A2225" t="s">
        <v>56</v>
      </c>
      <c r="B2225">
        <v>2013</v>
      </c>
      <c r="C2225" t="s">
        <v>1</v>
      </c>
      <c r="D2225" t="s">
        <v>103</v>
      </c>
      <c r="E2225" t="s">
        <v>5736</v>
      </c>
      <c r="F2225">
        <v>57</v>
      </c>
    </row>
    <row r="2226" spans="1:6" x14ac:dyDescent="0.25">
      <c r="A2226" t="s">
        <v>56</v>
      </c>
      <c r="B2226">
        <v>2013</v>
      </c>
      <c r="C2226" t="s">
        <v>0</v>
      </c>
      <c r="D2226" t="s">
        <v>102</v>
      </c>
      <c r="E2226" t="s">
        <v>5737</v>
      </c>
      <c r="F2226">
        <v>3</v>
      </c>
    </row>
    <row r="2227" spans="1:6" x14ac:dyDescent="0.25">
      <c r="A2227" t="s">
        <v>56</v>
      </c>
      <c r="B2227">
        <v>2013</v>
      </c>
      <c r="C2227" t="s">
        <v>0</v>
      </c>
      <c r="D2227" t="s">
        <v>107</v>
      </c>
      <c r="E2227" t="s">
        <v>5738</v>
      </c>
      <c r="F2227">
        <v>1</v>
      </c>
    </row>
    <row r="2228" spans="1:6" x14ac:dyDescent="0.25">
      <c r="A2228" t="s">
        <v>56</v>
      </c>
      <c r="B2228">
        <v>2013</v>
      </c>
      <c r="C2228" t="s">
        <v>0</v>
      </c>
      <c r="D2228" t="s">
        <v>39</v>
      </c>
      <c r="E2228" t="s">
        <v>5739</v>
      </c>
      <c r="F2228">
        <v>1</v>
      </c>
    </row>
    <row r="2229" spans="1:6" x14ac:dyDescent="0.25">
      <c r="A2229" t="s">
        <v>56</v>
      </c>
      <c r="B2229">
        <v>2013</v>
      </c>
      <c r="C2229" t="s">
        <v>0</v>
      </c>
      <c r="D2229" t="s">
        <v>103</v>
      </c>
      <c r="E2229" t="s">
        <v>5740</v>
      </c>
      <c r="F2229">
        <v>10</v>
      </c>
    </row>
    <row r="2230" spans="1:6" x14ac:dyDescent="0.25">
      <c r="A2230" t="s">
        <v>56</v>
      </c>
      <c r="B2230">
        <v>2013</v>
      </c>
      <c r="C2230" t="s">
        <v>4</v>
      </c>
      <c r="D2230" t="s">
        <v>38</v>
      </c>
      <c r="E2230" t="s">
        <v>5741</v>
      </c>
      <c r="F2230">
        <v>29</v>
      </c>
    </row>
    <row r="2231" spans="1:6" x14ac:dyDescent="0.25">
      <c r="A2231" t="s">
        <v>56</v>
      </c>
      <c r="B2231">
        <v>2013</v>
      </c>
      <c r="C2231" t="s">
        <v>4</v>
      </c>
      <c r="D2231" t="s">
        <v>40</v>
      </c>
      <c r="E2231" t="s">
        <v>5742</v>
      </c>
      <c r="F2231">
        <v>29</v>
      </c>
    </row>
    <row r="2232" spans="1:6" x14ac:dyDescent="0.25">
      <c r="A2232" t="s">
        <v>56</v>
      </c>
      <c r="B2232">
        <v>2013</v>
      </c>
      <c r="C2232" t="s">
        <v>4</v>
      </c>
      <c r="D2232" t="s">
        <v>102</v>
      </c>
      <c r="E2232" t="s">
        <v>5743</v>
      </c>
      <c r="F2232">
        <v>82</v>
      </c>
    </row>
    <row r="2233" spans="1:6" x14ac:dyDescent="0.25">
      <c r="A2233" t="s">
        <v>56</v>
      </c>
      <c r="B2233">
        <v>2013</v>
      </c>
      <c r="C2233" t="s">
        <v>4</v>
      </c>
      <c r="D2233" t="s">
        <v>107</v>
      </c>
      <c r="E2233" t="s">
        <v>5744</v>
      </c>
      <c r="F2233">
        <v>77</v>
      </c>
    </row>
    <row r="2234" spans="1:6" x14ac:dyDescent="0.25">
      <c r="A2234" t="s">
        <v>56</v>
      </c>
      <c r="B2234">
        <v>2013</v>
      </c>
      <c r="C2234" t="s">
        <v>4</v>
      </c>
      <c r="D2234" t="s">
        <v>39</v>
      </c>
      <c r="E2234" t="s">
        <v>5745</v>
      </c>
      <c r="F2234">
        <v>37</v>
      </c>
    </row>
    <row r="2235" spans="1:6" x14ac:dyDescent="0.25">
      <c r="A2235" t="s">
        <v>56</v>
      </c>
      <c r="B2235">
        <v>2013</v>
      </c>
      <c r="C2235" t="s">
        <v>4</v>
      </c>
      <c r="D2235" t="s">
        <v>103</v>
      </c>
      <c r="E2235" t="s">
        <v>5746</v>
      </c>
      <c r="F2235">
        <v>660</v>
      </c>
    </row>
    <row r="2236" spans="1:6" x14ac:dyDescent="0.25">
      <c r="A2236" t="s">
        <v>56</v>
      </c>
      <c r="B2236">
        <v>2013</v>
      </c>
      <c r="C2236" t="s">
        <v>2</v>
      </c>
      <c r="D2236" t="s">
        <v>107</v>
      </c>
      <c r="E2236" t="s">
        <v>5747</v>
      </c>
      <c r="F2236">
        <v>1</v>
      </c>
    </row>
    <row r="2237" spans="1:6" x14ac:dyDescent="0.25">
      <c r="A2237" t="s">
        <v>56</v>
      </c>
      <c r="B2237">
        <v>2013</v>
      </c>
      <c r="C2237" t="s">
        <v>2</v>
      </c>
      <c r="D2237" t="s">
        <v>39</v>
      </c>
      <c r="E2237" t="s">
        <v>5748</v>
      </c>
      <c r="F2237">
        <v>1</v>
      </c>
    </row>
    <row r="2238" spans="1:6" x14ac:dyDescent="0.25">
      <c r="A2238" t="s">
        <v>56</v>
      </c>
      <c r="B2238">
        <v>2013</v>
      </c>
      <c r="C2238" t="s">
        <v>2</v>
      </c>
      <c r="D2238" t="s">
        <v>103</v>
      </c>
      <c r="E2238" t="s">
        <v>5749</v>
      </c>
      <c r="F2238">
        <v>3</v>
      </c>
    </row>
    <row r="2239" spans="1:6" x14ac:dyDescent="0.25">
      <c r="A2239" t="s">
        <v>56</v>
      </c>
      <c r="B2239">
        <v>2013</v>
      </c>
      <c r="C2239" t="s">
        <v>5</v>
      </c>
      <c r="D2239" t="s">
        <v>102</v>
      </c>
      <c r="E2239" t="s">
        <v>5750</v>
      </c>
      <c r="F2239">
        <v>2</v>
      </c>
    </row>
    <row r="2240" spans="1:6" x14ac:dyDescent="0.25">
      <c r="A2240" t="s">
        <v>56</v>
      </c>
      <c r="B2240">
        <v>2013</v>
      </c>
      <c r="C2240" t="s">
        <v>5</v>
      </c>
      <c r="D2240" t="s">
        <v>107</v>
      </c>
      <c r="E2240" t="s">
        <v>5751</v>
      </c>
      <c r="F2240">
        <v>1</v>
      </c>
    </row>
    <row r="2241" spans="1:6" x14ac:dyDescent="0.25">
      <c r="A2241" t="s">
        <v>56</v>
      </c>
      <c r="B2241">
        <v>2013</v>
      </c>
      <c r="C2241" t="s">
        <v>5</v>
      </c>
      <c r="D2241" t="s">
        <v>39</v>
      </c>
      <c r="E2241" t="s">
        <v>5752</v>
      </c>
      <c r="F2241">
        <v>2</v>
      </c>
    </row>
    <row r="2242" spans="1:6" x14ac:dyDescent="0.25">
      <c r="A2242" t="s">
        <v>56</v>
      </c>
      <c r="B2242">
        <v>2013</v>
      </c>
      <c r="C2242" t="s">
        <v>5</v>
      </c>
      <c r="D2242" t="s">
        <v>103</v>
      </c>
      <c r="E2242" t="s">
        <v>5753</v>
      </c>
      <c r="F2242">
        <v>11</v>
      </c>
    </row>
    <row r="2243" spans="1:6" x14ac:dyDescent="0.25">
      <c r="A2243" t="s">
        <v>56</v>
      </c>
      <c r="B2243">
        <v>2013</v>
      </c>
      <c r="C2243" t="s">
        <v>6</v>
      </c>
      <c r="D2243" t="s">
        <v>103</v>
      </c>
      <c r="E2243" t="s">
        <v>5754</v>
      </c>
      <c r="F2243">
        <v>1</v>
      </c>
    </row>
    <row r="2244" spans="1:6" x14ac:dyDescent="0.25">
      <c r="A2244" t="s">
        <v>56</v>
      </c>
      <c r="B2244">
        <v>2014</v>
      </c>
      <c r="C2244" t="s">
        <v>1</v>
      </c>
      <c r="D2244" t="s">
        <v>38</v>
      </c>
      <c r="E2244" t="s">
        <v>5755</v>
      </c>
      <c r="F2244">
        <v>2</v>
      </c>
    </row>
    <row r="2245" spans="1:6" x14ac:dyDescent="0.25">
      <c r="A2245" t="s">
        <v>56</v>
      </c>
      <c r="B2245">
        <v>2014</v>
      </c>
      <c r="C2245" t="s">
        <v>1</v>
      </c>
      <c r="D2245" t="s">
        <v>40</v>
      </c>
      <c r="E2245" t="s">
        <v>5756</v>
      </c>
      <c r="F2245">
        <v>3</v>
      </c>
    </row>
    <row r="2246" spans="1:6" x14ac:dyDescent="0.25">
      <c r="A2246" t="s">
        <v>56</v>
      </c>
      <c r="B2246">
        <v>2014</v>
      </c>
      <c r="C2246" t="s">
        <v>1</v>
      </c>
      <c r="D2246" t="s">
        <v>102</v>
      </c>
      <c r="E2246" t="s">
        <v>5757</v>
      </c>
      <c r="F2246">
        <v>8</v>
      </c>
    </row>
    <row r="2247" spans="1:6" x14ac:dyDescent="0.25">
      <c r="A2247" t="s">
        <v>56</v>
      </c>
      <c r="B2247">
        <v>2014</v>
      </c>
      <c r="C2247" t="s">
        <v>1</v>
      </c>
      <c r="D2247" t="s">
        <v>107</v>
      </c>
      <c r="E2247" t="s">
        <v>5758</v>
      </c>
      <c r="F2247">
        <v>8</v>
      </c>
    </row>
    <row r="2248" spans="1:6" x14ac:dyDescent="0.25">
      <c r="A2248" t="s">
        <v>56</v>
      </c>
      <c r="B2248">
        <v>2014</v>
      </c>
      <c r="C2248" t="s">
        <v>1</v>
      </c>
      <c r="D2248" t="s">
        <v>39</v>
      </c>
      <c r="E2248" t="s">
        <v>5759</v>
      </c>
      <c r="F2248">
        <v>2</v>
      </c>
    </row>
    <row r="2249" spans="1:6" x14ac:dyDescent="0.25">
      <c r="A2249" t="s">
        <v>56</v>
      </c>
      <c r="B2249">
        <v>2014</v>
      </c>
      <c r="C2249" t="s">
        <v>1</v>
      </c>
      <c r="D2249" t="s">
        <v>103</v>
      </c>
      <c r="E2249" t="s">
        <v>5760</v>
      </c>
      <c r="F2249">
        <v>54</v>
      </c>
    </row>
    <row r="2250" spans="1:6" x14ac:dyDescent="0.25">
      <c r="A2250" t="s">
        <v>56</v>
      </c>
      <c r="B2250">
        <v>2014</v>
      </c>
      <c r="C2250" t="s">
        <v>0</v>
      </c>
      <c r="D2250" t="s">
        <v>107</v>
      </c>
      <c r="E2250" t="s">
        <v>5761</v>
      </c>
      <c r="F2250">
        <v>1</v>
      </c>
    </row>
    <row r="2251" spans="1:6" x14ac:dyDescent="0.25">
      <c r="A2251" t="s">
        <v>56</v>
      </c>
      <c r="B2251">
        <v>2014</v>
      </c>
      <c r="C2251" t="s">
        <v>0</v>
      </c>
      <c r="D2251" t="s">
        <v>39</v>
      </c>
      <c r="E2251" t="s">
        <v>5762</v>
      </c>
      <c r="F2251">
        <v>2</v>
      </c>
    </row>
    <row r="2252" spans="1:6" x14ac:dyDescent="0.25">
      <c r="A2252" t="s">
        <v>56</v>
      </c>
      <c r="B2252">
        <v>2014</v>
      </c>
      <c r="C2252" t="s">
        <v>0</v>
      </c>
      <c r="D2252" t="s">
        <v>103</v>
      </c>
      <c r="E2252" t="s">
        <v>5763</v>
      </c>
      <c r="F2252">
        <v>11</v>
      </c>
    </row>
    <row r="2253" spans="1:6" x14ac:dyDescent="0.25">
      <c r="A2253" t="s">
        <v>56</v>
      </c>
      <c r="B2253">
        <v>2014</v>
      </c>
      <c r="C2253" t="s">
        <v>4</v>
      </c>
      <c r="D2253" t="s">
        <v>38</v>
      </c>
      <c r="E2253" t="s">
        <v>5764</v>
      </c>
      <c r="F2253">
        <v>26</v>
      </c>
    </row>
    <row r="2254" spans="1:6" x14ac:dyDescent="0.25">
      <c r="A2254" t="s">
        <v>56</v>
      </c>
      <c r="B2254">
        <v>2014</v>
      </c>
      <c r="C2254" t="s">
        <v>4</v>
      </c>
      <c r="D2254" t="s">
        <v>40</v>
      </c>
      <c r="E2254" t="s">
        <v>5765</v>
      </c>
      <c r="F2254">
        <v>32</v>
      </c>
    </row>
    <row r="2255" spans="1:6" x14ac:dyDescent="0.25">
      <c r="A2255" t="s">
        <v>56</v>
      </c>
      <c r="B2255">
        <v>2014</v>
      </c>
      <c r="C2255" t="s">
        <v>4</v>
      </c>
      <c r="D2255" t="s">
        <v>102</v>
      </c>
      <c r="E2255" t="s">
        <v>5766</v>
      </c>
      <c r="F2255">
        <v>93</v>
      </c>
    </row>
    <row r="2256" spans="1:6" x14ac:dyDescent="0.25">
      <c r="A2256" t="s">
        <v>56</v>
      </c>
      <c r="B2256">
        <v>2014</v>
      </c>
      <c r="C2256" t="s">
        <v>4</v>
      </c>
      <c r="D2256" t="s">
        <v>107</v>
      </c>
      <c r="E2256" t="s">
        <v>5767</v>
      </c>
      <c r="F2256">
        <v>78</v>
      </c>
    </row>
    <row r="2257" spans="1:6" x14ac:dyDescent="0.25">
      <c r="A2257" t="s">
        <v>56</v>
      </c>
      <c r="B2257">
        <v>2014</v>
      </c>
      <c r="C2257" t="s">
        <v>4</v>
      </c>
      <c r="D2257" t="s">
        <v>39</v>
      </c>
      <c r="E2257" t="s">
        <v>5768</v>
      </c>
      <c r="F2257">
        <v>27</v>
      </c>
    </row>
    <row r="2258" spans="1:6" x14ac:dyDescent="0.25">
      <c r="A2258" t="s">
        <v>56</v>
      </c>
      <c r="B2258">
        <v>2014</v>
      </c>
      <c r="C2258" t="s">
        <v>4</v>
      </c>
      <c r="D2258" t="s">
        <v>103</v>
      </c>
      <c r="E2258" t="s">
        <v>5769</v>
      </c>
      <c r="F2258">
        <v>659</v>
      </c>
    </row>
    <row r="2259" spans="1:6" x14ac:dyDescent="0.25">
      <c r="A2259" t="s">
        <v>56</v>
      </c>
      <c r="B2259">
        <v>2014</v>
      </c>
      <c r="C2259" t="s">
        <v>2</v>
      </c>
      <c r="D2259" t="s">
        <v>102</v>
      </c>
      <c r="E2259" t="s">
        <v>5770</v>
      </c>
      <c r="F2259">
        <v>1</v>
      </c>
    </row>
    <row r="2260" spans="1:6" x14ac:dyDescent="0.25">
      <c r="A2260" t="s">
        <v>56</v>
      </c>
      <c r="B2260">
        <v>2014</v>
      </c>
      <c r="C2260" t="s">
        <v>2</v>
      </c>
      <c r="D2260" t="s">
        <v>103</v>
      </c>
      <c r="E2260" t="s">
        <v>5771</v>
      </c>
      <c r="F2260">
        <v>3</v>
      </c>
    </row>
    <row r="2261" spans="1:6" x14ac:dyDescent="0.25">
      <c r="A2261" t="s">
        <v>56</v>
      </c>
      <c r="B2261">
        <v>2014</v>
      </c>
      <c r="C2261" t="s">
        <v>5</v>
      </c>
      <c r="D2261" t="s">
        <v>38</v>
      </c>
      <c r="E2261" t="s">
        <v>5772</v>
      </c>
      <c r="F2261">
        <v>1</v>
      </c>
    </row>
    <row r="2262" spans="1:6" x14ac:dyDescent="0.25">
      <c r="A2262" t="s">
        <v>56</v>
      </c>
      <c r="B2262">
        <v>2014</v>
      </c>
      <c r="C2262" t="s">
        <v>5</v>
      </c>
      <c r="D2262" t="s">
        <v>107</v>
      </c>
      <c r="E2262" t="s">
        <v>5773</v>
      </c>
      <c r="F2262">
        <v>1</v>
      </c>
    </row>
    <row r="2263" spans="1:6" x14ac:dyDescent="0.25">
      <c r="A2263" t="s">
        <v>56</v>
      </c>
      <c r="B2263">
        <v>2014</v>
      </c>
      <c r="C2263" t="s">
        <v>5</v>
      </c>
      <c r="D2263" t="s">
        <v>103</v>
      </c>
      <c r="E2263" t="s">
        <v>5774</v>
      </c>
      <c r="F2263">
        <v>12</v>
      </c>
    </row>
    <row r="2264" spans="1:6" x14ac:dyDescent="0.25">
      <c r="A2264" t="s">
        <v>56</v>
      </c>
      <c r="B2264">
        <v>2014</v>
      </c>
      <c r="C2264" t="s">
        <v>6</v>
      </c>
      <c r="D2264" t="s">
        <v>103</v>
      </c>
      <c r="E2264" t="s">
        <v>5775</v>
      </c>
      <c r="F2264">
        <v>1</v>
      </c>
    </row>
    <row r="2265" spans="1:6" x14ac:dyDescent="0.25">
      <c r="A2265" t="s">
        <v>56</v>
      </c>
      <c r="B2265">
        <v>2015</v>
      </c>
      <c r="C2265" t="s">
        <v>1</v>
      </c>
      <c r="D2265" t="s">
        <v>102</v>
      </c>
      <c r="E2265" t="s">
        <v>5776</v>
      </c>
      <c r="F2265">
        <v>11</v>
      </c>
    </row>
    <row r="2266" spans="1:6" x14ac:dyDescent="0.25">
      <c r="A2266" t="s">
        <v>56</v>
      </c>
      <c r="B2266">
        <v>2015</v>
      </c>
      <c r="C2266" t="s">
        <v>1</v>
      </c>
      <c r="D2266" t="s">
        <v>107</v>
      </c>
      <c r="E2266" t="s">
        <v>5777</v>
      </c>
      <c r="F2266">
        <v>5</v>
      </c>
    </row>
    <row r="2267" spans="1:6" x14ac:dyDescent="0.25">
      <c r="A2267" t="s">
        <v>56</v>
      </c>
      <c r="B2267">
        <v>2015</v>
      </c>
      <c r="C2267" t="s">
        <v>1</v>
      </c>
      <c r="D2267" t="s">
        <v>39</v>
      </c>
      <c r="E2267" t="s">
        <v>5778</v>
      </c>
      <c r="F2267">
        <v>2</v>
      </c>
    </row>
    <row r="2268" spans="1:6" x14ac:dyDescent="0.25">
      <c r="A2268" t="s">
        <v>56</v>
      </c>
      <c r="B2268">
        <v>2015</v>
      </c>
      <c r="C2268" t="s">
        <v>1</v>
      </c>
      <c r="D2268" t="s">
        <v>103</v>
      </c>
      <c r="E2268" t="s">
        <v>5779</v>
      </c>
      <c r="F2268">
        <v>55</v>
      </c>
    </row>
    <row r="2269" spans="1:6" x14ac:dyDescent="0.25">
      <c r="A2269" t="s">
        <v>56</v>
      </c>
      <c r="B2269">
        <v>2015</v>
      </c>
      <c r="C2269" t="s">
        <v>0</v>
      </c>
      <c r="D2269" t="s">
        <v>40</v>
      </c>
      <c r="E2269" t="s">
        <v>5780</v>
      </c>
      <c r="F2269">
        <v>1</v>
      </c>
    </row>
    <row r="2270" spans="1:6" x14ac:dyDescent="0.25">
      <c r="A2270" t="s">
        <v>56</v>
      </c>
      <c r="B2270">
        <v>2015</v>
      </c>
      <c r="C2270" t="s">
        <v>0</v>
      </c>
      <c r="D2270" t="s">
        <v>102</v>
      </c>
      <c r="E2270" t="s">
        <v>5781</v>
      </c>
      <c r="F2270">
        <v>1</v>
      </c>
    </row>
    <row r="2271" spans="1:6" x14ac:dyDescent="0.25">
      <c r="A2271" t="s">
        <v>56</v>
      </c>
      <c r="B2271">
        <v>2015</v>
      </c>
      <c r="C2271" t="s">
        <v>0</v>
      </c>
      <c r="D2271" t="s">
        <v>107</v>
      </c>
      <c r="E2271" t="s">
        <v>5782</v>
      </c>
      <c r="F2271">
        <v>2</v>
      </c>
    </row>
    <row r="2272" spans="1:6" x14ac:dyDescent="0.25">
      <c r="A2272" t="s">
        <v>56</v>
      </c>
      <c r="B2272">
        <v>2015</v>
      </c>
      <c r="C2272" t="s">
        <v>0</v>
      </c>
      <c r="D2272" t="s">
        <v>39</v>
      </c>
      <c r="E2272" t="s">
        <v>5783</v>
      </c>
      <c r="F2272">
        <v>2</v>
      </c>
    </row>
    <row r="2273" spans="1:6" x14ac:dyDescent="0.25">
      <c r="A2273" t="s">
        <v>56</v>
      </c>
      <c r="B2273">
        <v>2015</v>
      </c>
      <c r="C2273" t="s">
        <v>0</v>
      </c>
      <c r="D2273" t="s">
        <v>103</v>
      </c>
      <c r="E2273" t="s">
        <v>5784</v>
      </c>
      <c r="F2273">
        <v>9</v>
      </c>
    </row>
    <row r="2274" spans="1:6" x14ac:dyDescent="0.25">
      <c r="A2274" t="s">
        <v>56</v>
      </c>
      <c r="B2274">
        <v>2015</v>
      </c>
      <c r="C2274" t="s">
        <v>4</v>
      </c>
      <c r="D2274" t="s">
        <v>38</v>
      </c>
      <c r="E2274" t="s">
        <v>5785</v>
      </c>
      <c r="F2274">
        <v>15</v>
      </c>
    </row>
    <row r="2275" spans="1:6" x14ac:dyDescent="0.25">
      <c r="A2275" t="s">
        <v>56</v>
      </c>
      <c r="B2275">
        <v>2015</v>
      </c>
      <c r="C2275" t="s">
        <v>4</v>
      </c>
      <c r="D2275" t="s">
        <v>40</v>
      </c>
      <c r="E2275" t="s">
        <v>5786</v>
      </c>
      <c r="F2275">
        <v>30</v>
      </c>
    </row>
    <row r="2276" spans="1:6" x14ac:dyDescent="0.25">
      <c r="A2276" t="s">
        <v>56</v>
      </c>
      <c r="B2276">
        <v>2015</v>
      </c>
      <c r="C2276" t="s">
        <v>4</v>
      </c>
      <c r="D2276" t="s">
        <v>102</v>
      </c>
      <c r="E2276" t="s">
        <v>5787</v>
      </c>
      <c r="F2276">
        <v>90</v>
      </c>
    </row>
    <row r="2277" spans="1:6" x14ac:dyDescent="0.25">
      <c r="A2277" t="s">
        <v>56</v>
      </c>
      <c r="B2277">
        <v>2015</v>
      </c>
      <c r="C2277" t="s">
        <v>4</v>
      </c>
      <c r="D2277" t="s">
        <v>107</v>
      </c>
      <c r="E2277" t="s">
        <v>5788</v>
      </c>
      <c r="F2277">
        <v>74</v>
      </c>
    </row>
    <row r="2278" spans="1:6" x14ac:dyDescent="0.25">
      <c r="A2278" t="s">
        <v>56</v>
      </c>
      <c r="B2278">
        <v>2015</v>
      </c>
      <c r="C2278" t="s">
        <v>4</v>
      </c>
      <c r="D2278" t="s">
        <v>39</v>
      </c>
      <c r="E2278" t="s">
        <v>5789</v>
      </c>
      <c r="F2278">
        <v>40</v>
      </c>
    </row>
    <row r="2279" spans="1:6" x14ac:dyDescent="0.25">
      <c r="A2279" t="s">
        <v>56</v>
      </c>
      <c r="B2279">
        <v>2015</v>
      </c>
      <c r="C2279" t="s">
        <v>4</v>
      </c>
      <c r="D2279" t="s">
        <v>103</v>
      </c>
      <c r="E2279" t="s">
        <v>5790</v>
      </c>
      <c r="F2279">
        <v>674</v>
      </c>
    </row>
    <row r="2280" spans="1:6" x14ac:dyDescent="0.25">
      <c r="A2280" t="s">
        <v>56</v>
      </c>
      <c r="B2280">
        <v>2015</v>
      </c>
      <c r="C2280" t="s">
        <v>2</v>
      </c>
      <c r="D2280" t="s">
        <v>40</v>
      </c>
      <c r="E2280" t="s">
        <v>5791</v>
      </c>
      <c r="F2280">
        <v>1</v>
      </c>
    </row>
    <row r="2281" spans="1:6" x14ac:dyDescent="0.25">
      <c r="A2281" t="s">
        <v>56</v>
      </c>
      <c r="B2281">
        <v>2015</v>
      </c>
      <c r="C2281" t="s">
        <v>2</v>
      </c>
      <c r="D2281" t="s">
        <v>107</v>
      </c>
      <c r="E2281" t="s">
        <v>5792</v>
      </c>
      <c r="F2281">
        <v>1</v>
      </c>
    </row>
    <row r="2282" spans="1:6" x14ac:dyDescent="0.25">
      <c r="A2282" t="s">
        <v>56</v>
      </c>
      <c r="B2282">
        <v>2015</v>
      </c>
      <c r="C2282" t="s">
        <v>2</v>
      </c>
      <c r="D2282" t="s">
        <v>39</v>
      </c>
      <c r="E2282" t="s">
        <v>5793</v>
      </c>
      <c r="F2282">
        <v>1</v>
      </c>
    </row>
    <row r="2283" spans="1:6" x14ac:dyDescent="0.25">
      <c r="A2283" t="s">
        <v>56</v>
      </c>
      <c r="B2283">
        <v>2015</v>
      </c>
      <c r="C2283" t="s">
        <v>2</v>
      </c>
      <c r="D2283" t="s">
        <v>103</v>
      </c>
      <c r="E2283" t="s">
        <v>5794</v>
      </c>
      <c r="F2283">
        <v>2</v>
      </c>
    </row>
    <row r="2284" spans="1:6" x14ac:dyDescent="0.25">
      <c r="A2284" t="s">
        <v>56</v>
      </c>
      <c r="B2284">
        <v>2015</v>
      </c>
      <c r="C2284" t="s">
        <v>5</v>
      </c>
      <c r="D2284" t="s">
        <v>38</v>
      </c>
      <c r="E2284" t="s">
        <v>5795</v>
      </c>
      <c r="F2284">
        <v>1</v>
      </c>
    </row>
    <row r="2285" spans="1:6" x14ac:dyDescent="0.25">
      <c r="A2285" t="s">
        <v>56</v>
      </c>
      <c r="B2285">
        <v>2015</v>
      </c>
      <c r="C2285" t="s">
        <v>5</v>
      </c>
      <c r="D2285" t="s">
        <v>102</v>
      </c>
      <c r="E2285" t="s">
        <v>5796</v>
      </c>
      <c r="F2285">
        <v>2</v>
      </c>
    </row>
    <row r="2286" spans="1:6" x14ac:dyDescent="0.25">
      <c r="A2286" t="s">
        <v>56</v>
      </c>
      <c r="B2286">
        <v>2015</v>
      </c>
      <c r="C2286" t="s">
        <v>5</v>
      </c>
      <c r="D2286" t="s">
        <v>39</v>
      </c>
      <c r="E2286" t="s">
        <v>5797</v>
      </c>
      <c r="F2286">
        <v>2</v>
      </c>
    </row>
    <row r="2287" spans="1:6" x14ac:dyDescent="0.25">
      <c r="A2287" t="s">
        <v>56</v>
      </c>
      <c r="B2287">
        <v>2015</v>
      </c>
      <c r="C2287" t="s">
        <v>5</v>
      </c>
      <c r="D2287" t="s">
        <v>103</v>
      </c>
      <c r="E2287" t="s">
        <v>5798</v>
      </c>
      <c r="F2287">
        <v>9</v>
      </c>
    </row>
    <row r="2288" spans="1:6" x14ac:dyDescent="0.25">
      <c r="A2288" t="s">
        <v>56</v>
      </c>
      <c r="B2288">
        <v>2015</v>
      </c>
      <c r="C2288" t="s">
        <v>6</v>
      </c>
      <c r="D2288" t="s">
        <v>103</v>
      </c>
      <c r="E2288" t="s">
        <v>5799</v>
      </c>
      <c r="F2288">
        <v>1</v>
      </c>
    </row>
    <row r="2289" spans="1:6" x14ac:dyDescent="0.25">
      <c r="A2289" t="s">
        <v>47</v>
      </c>
      <c r="B2289">
        <v>2010</v>
      </c>
      <c r="C2289" t="s">
        <v>1</v>
      </c>
      <c r="D2289" t="s">
        <v>40</v>
      </c>
      <c r="E2289" t="s">
        <v>5800</v>
      </c>
      <c r="F2289">
        <v>1</v>
      </c>
    </row>
    <row r="2290" spans="1:6" x14ac:dyDescent="0.25">
      <c r="A2290" t="s">
        <v>47</v>
      </c>
      <c r="B2290">
        <v>2010</v>
      </c>
      <c r="C2290" t="s">
        <v>1</v>
      </c>
      <c r="D2290" t="s">
        <v>102</v>
      </c>
      <c r="E2290" t="s">
        <v>5801</v>
      </c>
      <c r="F2290">
        <v>4</v>
      </c>
    </row>
    <row r="2291" spans="1:6" x14ac:dyDescent="0.25">
      <c r="A2291" t="s">
        <v>47</v>
      </c>
      <c r="B2291">
        <v>2010</v>
      </c>
      <c r="C2291" t="s">
        <v>1</v>
      </c>
      <c r="D2291" t="s">
        <v>107</v>
      </c>
      <c r="E2291" t="s">
        <v>5802</v>
      </c>
      <c r="F2291">
        <v>1</v>
      </c>
    </row>
    <row r="2292" spans="1:6" x14ac:dyDescent="0.25">
      <c r="A2292" t="s">
        <v>47</v>
      </c>
      <c r="B2292">
        <v>2010</v>
      </c>
      <c r="C2292" t="s">
        <v>1</v>
      </c>
      <c r="D2292" t="s">
        <v>39</v>
      </c>
      <c r="E2292" t="s">
        <v>5803</v>
      </c>
      <c r="F2292">
        <v>1</v>
      </c>
    </row>
    <row r="2293" spans="1:6" x14ac:dyDescent="0.25">
      <c r="A2293" t="s">
        <v>47</v>
      </c>
      <c r="B2293">
        <v>2010</v>
      </c>
      <c r="C2293" t="s">
        <v>1</v>
      </c>
      <c r="D2293" t="s">
        <v>103</v>
      </c>
      <c r="E2293" t="s">
        <v>5804</v>
      </c>
      <c r="F2293">
        <v>43</v>
      </c>
    </row>
    <row r="2294" spans="1:6" x14ac:dyDescent="0.25">
      <c r="A2294" t="s">
        <v>47</v>
      </c>
      <c r="B2294">
        <v>2010</v>
      </c>
      <c r="C2294" t="s">
        <v>3</v>
      </c>
      <c r="D2294" t="s">
        <v>103</v>
      </c>
      <c r="E2294" t="s">
        <v>5805</v>
      </c>
      <c r="F2294">
        <v>1</v>
      </c>
    </row>
    <row r="2295" spans="1:6" x14ac:dyDescent="0.25">
      <c r="A2295" t="s">
        <v>47</v>
      </c>
      <c r="B2295">
        <v>2010</v>
      </c>
      <c r="C2295" t="s">
        <v>0</v>
      </c>
      <c r="D2295" t="s">
        <v>38</v>
      </c>
      <c r="E2295" t="s">
        <v>5806</v>
      </c>
      <c r="F2295">
        <v>1</v>
      </c>
    </row>
    <row r="2296" spans="1:6" x14ac:dyDescent="0.25">
      <c r="A2296" t="s">
        <v>47</v>
      </c>
      <c r="B2296">
        <v>2010</v>
      </c>
      <c r="C2296" t="s">
        <v>0</v>
      </c>
      <c r="D2296" t="s">
        <v>102</v>
      </c>
      <c r="E2296" t="s">
        <v>5807</v>
      </c>
      <c r="F2296">
        <v>1</v>
      </c>
    </row>
    <row r="2297" spans="1:6" x14ac:dyDescent="0.25">
      <c r="A2297" t="s">
        <v>47</v>
      </c>
      <c r="B2297">
        <v>2010</v>
      </c>
      <c r="C2297" t="s">
        <v>0</v>
      </c>
      <c r="D2297" t="s">
        <v>103</v>
      </c>
      <c r="E2297" t="s">
        <v>5808</v>
      </c>
      <c r="F2297">
        <v>17</v>
      </c>
    </row>
    <row r="2298" spans="1:6" x14ac:dyDescent="0.25">
      <c r="A2298" t="s">
        <v>47</v>
      </c>
      <c r="B2298">
        <v>2010</v>
      </c>
      <c r="C2298" t="s">
        <v>4</v>
      </c>
      <c r="D2298" t="s">
        <v>40</v>
      </c>
      <c r="E2298" t="s">
        <v>5809</v>
      </c>
      <c r="F2298">
        <v>11</v>
      </c>
    </row>
    <row r="2299" spans="1:6" x14ac:dyDescent="0.25">
      <c r="A2299" t="s">
        <v>47</v>
      </c>
      <c r="B2299">
        <v>2010</v>
      </c>
      <c r="C2299" t="s">
        <v>4</v>
      </c>
      <c r="D2299" t="s">
        <v>102</v>
      </c>
      <c r="E2299" t="s">
        <v>5810</v>
      </c>
      <c r="F2299">
        <v>51</v>
      </c>
    </row>
    <row r="2300" spans="1:6" x14ac:dyDescent="0.25">
      <c r="A2300" t="s">
        <v>47</v>
      </c>
      <c r="B2300">
        <v>2010</v>
      </c>
      <c r="C2300" t="s">
        <v>4</v>
      </c>
      <c r="D2300" t="s">
        <v>107</v>
      </c>
      <c r="E2300" t="s">
        <v>5811</v>
      </c>
      <c r="F2300">
        <v>34</v>
      </c>
    </row>
    <row r="2301" spans="1:6" x14ac:dyDescent="0.25">
      <c r="A2301" t="s">
        <v>47</v>
      </c>
      <c r="B2301">
        <v>2010</v>
      </c>
      <c r="C2301" t="s">
        <v>4</v>
      </c>
      <c r="D2301" t="s">
        <v>39</v>
      </c>
      <c r="E2301" t="s">
        <v>5812</v>
      </c>
      <c r="F2301">
        <v>15</v>
      </c>
    </row>
    <row r="2302" spans="1:6" x14ac:dyDescent="0.25">
      <c r="A2302" t="s">
        <v>47</v>
      </c>
      <c r="B2302">
        <v>2010</v>
      </c>
      <c r="C2302" t="s">
        <v>4</v>
      </c>
      <c r="D2302" t="s">
        <v>103</v>
      </c>
      <c r="E2302" t="s">
        <v>5813</v>
      </c>
      <c r="F2302">
        <v>885</v>
      </c>
    </row>
    <row r="2303" spans="1:6" x14ac:dyDescent="0.25">
      <c r="A2303" t="s">
        <v>47</v>
      </c>
      <c r="B2303">
        <v>2010</v>
      </c>
      <c r="C2303" t="s">
        <v>2</v>
      </c>
      <c r="D2303" t="s">
        <v>103</v>
      </c>
      <c r="E2303" t="s">
        <v>5814</v>
      </c>
      <c r="F2303">
        <v>7</v>
      </c>
    </row>
    <row r="2304" spans="1:6" x14ac:dyDescent="0.25">
      <c r="A2304" t="s">
        <v>47</v>
      </c>
      <c r="B2304">
        <v>2011</v>
      </c>
      <c r="C2304" t="s">
        <v>1</v>
      </c>
      <c r="D2304" t="s">
        <v>102</v>
      </c>
      <c r="E2304" t="s">
        <v>5815</v>
      </c>
      <c r="F2304">
        <v>3</v>
      </c>
    </row>
    <row r="2305" spans="1:6" x14ac:dyDescent="0.25">
      <c r="A2305" t="s">
        <v>47</v>
      </c>
      <c r="B2305">
        <v>2011</v>
      </c>
      <c r="C2305" t="s">
        <v>1</v>
      </c>
      <c r="D2305" t="s">
        <v>39</v>
      </c>
      <c r="E2305" t="s">
        <v>5816</v>
      </c>
      <c r="F2305">
        <v>3</v>
      </c>
    </row>
    <row r="2306" spans="1:6" x14ac:dyDescent="0.25">
      <c r="A2306" t="s">
        <v>47</v>
      </c>
      <c r="B2306">
        <v>2011</v>
      </c>
      <c r="C2306" t="s">
        <v>1</v>
      </c>
      <c r="D2306" t="s">
        <v>103</v>
      </c>
      <c r="E2306" t="s">
        <v>5817</v>
      </c>
      <c r="F2306">
        <v>51</v>
      </c>
    </row>
    <row r="2307" spans="1:6" x14ac:dyDescent="0.25">
      <c r="A2307" t="s">
        <v>47</v>
      </c>
      <c r="B2307">
        <v>2011</v>
      </c>
      <c r="C2307" t="s">
        <v>3</v>
      </c>
      <c r="D2307" t="s">
        <v>103</v>
      </c>
      <c r="E2307" t="s">
        <v>5818</v>
      </c>
      <c r="F2307">
        <v>3</v>
      </c>
    </row>
    <row r="2308" spans="1:6" x14ac:dyDescent="0.25">
      <c r="A2308" t="s">
        <v>47</v>
      </c>
      <c r="B2308">
        <v>2011</v>
      </c>
      <c r="C2308" t="s">
        <v>0</v>
      </c>
      <c r="D2308" t="s">
        <v>102</v>
      </c>
      <c r="E2308" t="s">
        <v>5819</v>
      </c>
      <c r="F2308">
        <v>1</v>
      </c>
    </row>
    <row r="2309" spans="1:6" x14ac:dyDescent="0.25">
      <c r="A2309" t="s">
        <v>47</v>
      </c>
      <c r="B2309">
        <v>2011</v>
      </c>
      <c r="C2309" t="s">
        <v>0</v>
      </c>
      <c r="D2309" t="s">
        <v>107</v>
      </c>
      <c r="E2309" t="s">
        <v>5820</v>
      </c>
      <c r="F2309">
        <v>1</v>
      </c>
    </row>
    <row r="2310" spans="1:6" x14ac:dyDescent="0.25">
      <c r="A2310" t="s">
        <v>47</v>
      </c>
      <c r="B2310">
        <v>2011</v>
      </c>
      <c r="C2310" t="s">
        <v>0</v>
      </c>
      <c r="D2310" t="s">
        <v>103</v>
      </c>
      <c r="E2310" t="s">
        <v>5821</v>
      </c>
      <c r="F2310">
        <v>16</v>
      </c>
    </row>
    <row r="2311" spans="1:6" x14ac:dyDescent="0.25">
      <c r="A2311" t="s">
        <v>47</v>
      </c>
      <c r="B2311">
        <v>2011</v>
      </c>
      <c r="C2311" t="s">
        <v>4</v>
      </c>
      <c r="D2311" t="s">
        <v>38</v>
      </c>
      <c r="E2311" t="s">
        <v>5822</v>
      </c>
      <c r="F2311">
        <v>9</v>
      </c>
    </row>
    <row r="2312" spans="1:6" x14ac:dyDescent="0.25">
      <c r="A2312" t="s">
        <v>47</v>
      </c>
      <c r="B2312">
        <v>2011</v>
      </c>
      <c r="C2312" t="s">
        <v>4</v>
      </c>
      <c r="D2312" t="s">
        <v>40</v>
      </c>
      <c r="E2312" t="s">
        <v>5823</v>
      </c>
      <c r="F2312">
        <v>13</v>
      </c>
    </row>
    <row r="2313" spans="1:6" x14ac:dyDescent="0.25">
      <c r="A2313" t="s">
        <v>47</v>
      </c>
      <c r="B2313">
        <v>2011</v>
      </c>
      <c r="C2313" t="s">
        <v>4</v>
      </c>
      <c r="D2313" t="s">
        <v>102</v>
      </c>
      <c r="E2313" t="s">
        <v>5824</v>
      </c>
      <c r="F2313">
        <v>86</v>
      </c>
    </row>
    <row r="2314" spans="1:6" x14ac:dyDescent="0.25">
      <c r="A2314" t="s">
        <v>47</v>
      </c>
      <c r="B2314">
        <v>2011</v>
      </c>
      <c r="C2314" t="s">
        <v>4</v>
      </c>
      <c r="D2314" t="s">
        <v>107</v>
      </c>
      <c r="E2314" t="s">
        <v>5825</v>
      </c>
      <c r="F2314">
        <v>27</v>
      </c>
    </row>
    <row r="2315" spans="1:6" x14ac:dyDescent="0.25">
      <c r="A2315" t="s">
        <v>47</v>
      </c>
      <c r="B2315">
        <v>2011</v>
      </c>
      <c r="C2315" t="s">
        <v>4</v>
      </c>
      <c r="D2315" t="s">
        <v>39</v>
      </c>
      <c r="E2315" t="s">
        <v>5826</v>
      </c>
      <c r="F2315">
        <v>50</v>
      </c>
    </row>
    <row r="2316" spans="1:6" x14ac:dyDescent="0.25">
      <c r="A2316" t="s">
        <v>47</v>
      </c>
      <c r="B2316">
        <v>2011</v>
      </c>
      <c r="C2316" t="s">
        <v>4</v>
      </c>
      <c r="D2316" t="s">
        <v>103</v>
      </c>
      <c r="E2316" t="s">
        <v>5827</v>
      </c>
      <c r="F2316">
        <v>940</v>
      </c>
    </row>
    <row r="2317" spans="1:6" x14ac:dyDescent="0.25">
      <c r="A2317" t="s">
        <v>47</v>
      </c>
      <c r="B2317">
        <v>2011</v>
      </c>
      <c r="C2317" t="s">
        <v>2</v>
      </c>
      <c r="D2317" t="s">
        <v>103</v>
      </c>
      <c r="E2317" t="s">
        <v>5828</v>
      </c>
      <c r="F2317">
        <v>9</v>
      </c>
    </row>
    <row r="2318" spans="1:6" x14ac:dyDescent="0.25">
      <c r="A2318" t="s">
        <v>47</v>
      </c>
      <c r="B2318">
        <v>2012</v>
      </c>
      <c r="C2318" t="s">
        <v>1</v>
      </c>
      <c r="D2318" t="s">
        <v>40</v>
      </c>
      <c r="E2318" t="s">
        <v>5829</v>
      </c>
      <c r="F2318">
        <v>1</v>
      </c>
    </row>
    <row r="2319" spans="1:6" x14ac:dyDescent="0.25">
      <c r="A2319" t="s">
        <v>47</v>
      </c>
      <c r="B2319">
        <v>2012</v>
      </c>
      <c r="C2319" t="s">
        <v>1</v>
      </c>
      <c r="D2319" t="s">
        <v>102</v>
      </c>
      <c r="E2319" t="s">
        <v>5830</v>
      </c>
      <c r="F2319">
        <v>1</v>
      </c>
    </row>
    <row r="2320" spans="1:6" x14ac:dyDescent="0.25">
      <c r="A2320" t="s">
        <v>47</v>
      </c>
      <c r="B2320">
        <v>2012</v>
      </c>
      <c r="C2320" t="s">
        <v>1</v>
      </c>
      <c r="D2320" t="s">
        <v>39</v>
      </c>
      <c r="E2320" t="s">
        <v>5831</v>
      </c>
      <c r="F2320">
        <v>4</v>
      </c>
    </row>
    <row r="2321" spans="1:6" x14ac:dyDescent="0.25">
      <c r="A2321" t="s">
        <v>47</v>
      </c>
      <c r="B2321">
        <v>2012</v>
      </c>
      <c r="C2321" t="s">
        <v>1</v>
      </c>
      <c r="D2321" t="s">
        <v>103</v>
      </c>
      <c r="E2321" t="s">
        <v>5832</v>
      </c>
      <c r="F2321">
        <v>50</v>
      </c>
    </row>
    <row r="2322" spans="1:6" x14ac:dyDescent="0.25">
      <c r="A2322" t="s">
        <v>47</v>
      </c>
      <c r="B2322">
        <v>2012</v>
      </c>
      <c r="C2322" t="s">
        <v>3</v>
      </c>
      <c r="D2322" t="s">
        <v>103</v>
      </c>
      <c r="E2322" t="s">
        <v>5833</v>
      </c>
      <c r="F2322">
        <v>5</v>
      </c>
    </row>
    <row r="2323" spans="1:6" x14ac:dyDescent="0.25">
      <c r="A2323" t="s">
        <v>47</v>
      </c>
      <c r="B2323">
        <v>2012</v>
      </c>
      <c r="C2323" t="s">
        <v>0</v>
      </c>
      <c r="D2323" t="s">
        <v>102</v>
      </c>
      <c r="E2323" t="s">
        <v>5834</v>
      </c>
      <c r="F2323">
        <v>5</v>
      </c>
    </row>
    <row r="2324" spans="1:6" x14ac:dyDescent="0.25">
      <c r="A2324" t="s">
        <v>47</v>
      </c>
      <c r="B2324">
        <v>2012</v>
      </c>
      <c r="C2324" t="s">
        <v>0</v>
      </c>
      <c r="D2324" t="s">
        <v>107</v>
      </c>
      <c r="E2324" t="s">
        <v>5835</v>
      </c>
      <c r="F2324">
        <v>1</v>
      </c>
    </row>
    <row r="2325" spans="1:6" x14ac:dyDescent="0.25">
      <c r="A2325" t="s">
        <v>47</v>
      </c>
      <c r="B2325">
        <v>2012</v>
      </c>
      <c r="C2325" t="s">
        <v>0</v>
      </c>
      <c r="D2325" t="s">
        <v>103</v>
      </c>
      <c r="E2325" t="s">
        <v>5836</v>
      </c>
      <c r="F2325">
        <v>12</v>
      </c>
    </row>
    <row r="2326" spans="1:6" x14ac:dyDescent="0.25">
      <c r="A2326" t="s">
        <v>47</v>
      </c>
      <c r="B2326">
        <v>2012</v>
      </c>
      <c r="C2326" t="s">
        <v>4</v>
      </c>
      <c r="D2326" t="s">
        <v>38</v>
      </c>
      <c r="E2326" t="s">
        <v>5837</v>
      </c>
      <c r="F2326">
        <v>8</v>
      </c>
    </row>
    <row r="2327" spans="1:6" x14ac:dyDescent="0.25">
      <c r="A2327" t="s">
        <v>47</v>
      </c>
      <c r="B2327">
        <v>2012</v>
      </c>
      <c r="C2327" t="s">
        <v>4</v>
      </c>
      <c r="D2327" t="s">
        <v>40</v>
      </c>
      <c r="E2327" t="s">
        <v>5838</v>
      </c>
      <c r="F2327">
        <v>21</v>
      </c>
    </row>
    <row r="2328" spans="1:6" x14ac:dyDescent="0.25">
      <c r="A2328" t="s">
        <v>47</v>
      </c>
      <c r="B2328">
        <v>2012</v>
      </c>
      <c r="C2328" t="s">
        <v>4</v>
      </c>
      <c r="D2328" t="s">
        <v>102</v>
      </c>
      <c r="E2328" t="s">
        <v>5839</v>
      </c>
      <c r="F2328">
        <v>91</v>
      </c>
    </row>
    <row r="2329" spans="1:6" x14ac:dyDescent="0.25">
      <c r="A2329" t="s">
        <v>47</v>
      </c>
      <c r="B2329">
        <v>2012</v>
      </c>
      <c r="C2329" t="s">
        <v>4</v>
      </c>
      <c r="D2329" t="s">
        <v>107</v>
      </c>
      <c r="E2329" t="s">
        <v>5840</v>
      </c>
      <c r="F2329">
        <v>41</v>
      </c>
    </row>
    <row r="2330" spans="1:6" x14ac:dyDescent="0.25">
      <c r="A2330" t="s">
        <v>47</v>
      </c>
      <c r="B2330">
        <v>2012</v>
      </c>
      <c r="C2330" t="s">
        <v>4</v>
      </c>
      <c r="D2330" t="s">
        <v>39</v>
      </c>
      <c r="E2330" t="s">
        <v>5841</v>
      </c>
      <c r="F2330">
        <v>39</v>
      </c>
    </row>
    <row r="2331" spans="1:6" x14ac:dyDescent="0.25">
      <c r="A2331" t="s">
        <v>47</v>
      </c>
      <c r="B2331">
        <v>2012</v>
      </c>
      <c r="C2331" t="s">
        <v>4</v>
      </c>
      <c r="D2331" t="s">
        <v>103</v>
      </c>
      <c r="E2331" t="s">
        <v>5842</v>
      </c>
      <c r="F2331">
        <v>864</v>
      </c>
    </row>
    <row r="2332" spans="1:6" x14ac:dyDescent="0.25">
      <c r="A2332" t="s">
        <v>47</v>
      </c>
      <c r="B2332">
        <v>2012</v>
      </c>
      <c r="C2332" t="s">
        <v>2</v>
      </c>
      <c r="D2332" t="s">
        <v>102</v>
      </c>
      <c r="E2332" t="s">
        <v>5843</v>
      </c>
      <c r="F2332">
        <v>2</v>
      </c>
    </row>
    <row r="2333" spans="1:6" x14ac:dyDescent="0.25">
      <c r="A2333" t="s">
        <v>47</v>
      </c>
      <c r="B2333">
        <v>2012</v>
      </c>
      <c r="C2333" t="s">
        <v>2</v>
      </c>
      <c r="D2333" t="s">
        <v>103</v>
      </c>
      <c r="E2333" t="s">
        <v>5844</v>
      </c>
      <c r="F2333">
        <v>7</v>
      </c>
    </row>
    <row r="2334" spans="1:6" x14ac:dyDescent="0.25">
      <c r="A2334" t="s">
        <v>47</v>
      </c>
      <c r="B2334">
        <v>2013</v>
      </c>
      <c r="C2334" t="s">
        <v>1</v>
      </c>
      <c r="D2334" t="s">
        <v>40</v>
      </c>
      <c r="E2334" t="s">
        <v>5845</v>
      </c>
      <c r="F2334">
        <v>1</v>
      </c>
    </row>
    <row r="2335" spans="1:6" x14ac:dyDescent="0.25">
      <c r="A2335" t="s">
        <v>47</v>
      </c>
      <c r="B2335">
        <v>2013</v>
      </c>
      <c r="C2335" t="s">
        <v>1</v>
      </c>
      <c r="D2335" t="s">
        <v>102</v>
      </c>
      <c r="E2335" t="s">
        <v>5846</v>
      </c>
      <c r="F2335">
        <v>7</v>
      </c>
    </row>
    <row r="2336" spans="1:6" x14ac:dyDescent="0.25">
      <c r="A2336" t="s">
        <v>47</v>
      </c>
      <c r="B2336">
        <v>2013</v>
      </c>
      <c r="C2336" t="s">
        <v>1</v>
      </c>
      <c r="D2336" t="s">
        <v>107</v>
      </c>
      <c r="E2336" t="s">
        <v>5847</v>
      </c>
      <c r="F2336">
        <v>1</v>
      </c>
    </row>
    <row r="2337" spans="1:6" x14ac:dyDescent="0.25">
      <c r="A2337" t="s">
        <v>47</v>
      </c>
      <c r="B2337">
        <v>2013</v>
      </c>
      <c r="C2337" t="s">
        <v>1</v>
      </c>
      <c r="D2337" t="s">
        <v>39</v>
      </c>
      <c r="E2337" t="s">
        <v>5848</v>
      </c>
      <c r="F2337">
        <v>2</v>
      </c>
    </row>
    <row r="2338" spans="1:6" x14ac:dyDescent="0.25">
      <c r="A2338" t="s">
        <v>47</v>
      </c>
      <c r="B2338">
        <v>2013</v>
      </c>
      <c r="C2338" t="s">
        <v>1</v>
      </c>
      <c r="D2338" t="s">
        <v>103</v>
      </c>
      <c r="E2338" t="s">
        <v>5849</v>
      </c>
      <c r="F2338">
        <v>48</v>
      </c>
    </row>
    <row r="2339" spans="1:6" x14ac:dyDescent="0.25">
      <c r="A2339" t="s">
        <v>47</v>
      </c>
      <c r="B2339">
        <v>2013</v>
      </c>
      <c r="C2339" t="s">
        <v>3</v>
      </c>
      <c r="D2339" t="s">
        <v>102</v>
      </c>
      <c r="E2339" t="s">
        <v>5850</v>
      </c>
      <c r="F2339">
        <v>1</v>
      </c>
    </row>
    <row r="2340" spans="1:6" x14ac:dyDescent="0.25">
      <c r="A2340" t="s">
        <v>47</v>
      </c>
      <c r="B2340">
        <v>2013</v>
      </c>
      <c r="C2340" t="s">
        <v>3</v>
      </c>
      <c r="D2340" t="s">
        <v>103</v>
      </c>
      <c r="E2340" t="s">
        <v>5851</v>
      </c>
      <c r="F2340">
        <v>4</v>
      </c>
    </row>
    <row r="2341" spans="1:6" x14ac:dyDescent="0.25">
      <c r="A2341" t="s">
        <v>47</v>
      </c>
      <c r="B2341">
        <v>2013</v>
      </c>
      <c r="C2341" t="s">
        <v>0</v>
      </c>
      <c r="D2341" t="s">
        <v>102</v>
      </c>
      <c r="E2341" t="s">
        <v>5852</v>
      </c>
      <c r="F2341">
        <v>2</v>
      </c>
    </row>
    <row r="2342" spans="1:6" x14ac:dyDescent="0.25">
      <c r="A2342" t="s">
        <v>47</v>
      </c>
      <c r="B2342">
        <v>2013</v>
      </c>
      <c r="C2342" t="s">
        <v>0</v>
      </c>
      <c r="D2342" t="s">
        <v>107</v>
      </c>
      <c r="E2342" t="s">
        <v>5853</v>
      </c>
      <c r="F2342">
        <v>2</v>
      </c>
    </row>
    <row r="2343" spans="1:6" x14ac:dyDescent="0.25">
      <c r="A2343" t="s">
        <v>47</v>
      </c>
      <c r="B2343">
        <v>2013</v>
      </c>
      <c r="C2343" t="s">
        <v>0</v>
      </c>
      <c r="D2343" t="s">
        <v>103</v>
      </c>
      <c r="E2343" t="s">
        <v>5854</v>
      </c>
      <c r="F2343">
        <v>12</v>
      </c>
    </row>
    <row r="2344" spans="1:6" x14ac:dyDescent="0.25">
      <c r="A2344" t="s">
        <v>47</v>
      </c>
      <c r="B2344">
        <v>2013</v>
      </c>
      <c r="C2344" t="s">
        <v>4</v>
      </c>
      <c r="D2344" t="s">
        <v>38</v>
      </c>
      <c r="E2344" t="s">
        <v>5855</v>
      </c>
      <c r="F2344">
        <v>6</v>
      </c>
    </row>
    <row r="2345" spans="1:6" x14ac:dyDescent="0.25">
      <c r="A2345" t="s">
        <v>47</v>
      </c>
      <c r="B2345">
        <v>2013</v>
      </c>
      <c r="C2345" t="s">
        <v>4</v>
      </c>
      <c r="D2345" t="s">
        <v>40</v>
      </c>
      <c r="E2345" t="s">
        <v>5856</v>
      </c>
      <c r="F2345">
        <v>26</v>
      </c>
    </row>
    <row r="2346" spans="1:6" x14ac:dyDescent="0.25">
      <c r="A2346" t="s">
        <v>47</v>
      </c>
      <c r="B2346">
        <v>2013</v>
      </c>
      <c r="C2346" t="s">
        <v>4</v>
      </c>
      <c r="D2346" t="s">
        <v>102</v>
      </c>
      <c r="E2346" t="s">
        <v>5857</v>
      </c>
      <c r="F2346">
        <v>78</v>
      </c>
    </row>
    <row r="2347" spans="1:6" x14ac:dyDescent="0.25">
      <c r="A2347" t="s">
        <v>47</v>
      </c>
      <c r="B2347">
        <v>2013</v>
      </c>
      <c r="C2347" t="s">
        <v>4</v>
      </c>
      <c r="D2347" t="s">
        <v>107</v>
      </c>
      <c r="E2347" t="s">
        <v>5858</v>
      </c>
      <c r="F2347">
        <v>37</v>
      </c>
    </row>
    <row r="2348" spans="1:6" x14ac:dyDescent="0.25">
      <c r="A2348" t="s">
        <v>47</v>
      </c>
      <c r="B2348">
        <v>2013</v>
      </c>
      <c r="C2348" t="s">
        <v>4</v>
      </c>
      <c r="D2348" t="s">
        <v>39</v>
      </c>
      <c r="E2348" t="s">
        <v>5859</v>
      </c>
      <c r="F2348">
        <v>32</v>
      </c>
    </row>
    <row r="2349" spans="1:6" x14ac:dyDescent="0.25">
      <c r="A2349" t="s">
        <v>47</v>
      </c>
      <c r="B2349">
        <v>2013</v>
      </c>
      <c r="C2349" t="s">
        <v>4</v>
      </c>
      <c r="D2349" t="s">
        <v>103</v>
      </c>
      <c r="E2349" t="s">
        <v>5860</v>
      </c>
      <c r="F2349">
        <v>834</v>
      </c>
    </row>
    <row r="2350" spans="1:6" x14ac:dyDescent="0.25">
      <c r="A2350" t="s">
        <v>47</v>
      </c>
      <c r="B2350">
        <v>2013</v>
      </c>
      <c r="C2350" t="s">
        <v>2</v>
      </c>
      <c r="D2350" t="s">
        <v>103</v>
      </c>
      <c r="E2350" t="s">
        <v>5861</v>
      </c>
      <c r="F2350">
        <v>6</v>
      </c>
    </row>
    <row r="2351" spans="1:6" x14ac:dyDescent="0.25">
      <c r="A2351" t="s">
        <v>47</v>
      </c>
      <c r="B2351">
        <v>2013</v>
      </c>
      <c r="C2351" t="s">
        <v>5</v>
      </c>
      <c r="D2351" t="s">
        <v>40</v>
      </c>
      <c r="E2351" t="s">
        <v>5862</v>
      </c>
      <c r="F2351">
        <v>1</v>
      </c>
    </row>
    <row r="2352" spans="1:6" x14ac:dyDescent="0.25">
      <c r="A2352" t="s">
        <v>47</v>
      </c>
      <c r="B2352">
        <v>2013</v>
      </c>
      <c r="C2352" t="s">
        <v>5</v>
      </c>
      <c r="D2352" t="s">
        <v>102</v>
      </c>
      <c r="E2352" t="s">
        <v>5863</v>
      </c>
      <c r="F2352">
        <v>2</v>
      </c>
    </row>
    <row r="2353" spans="1:6" x14ac:dyDescent="0.25">
      <c r="A2353" t="s">
        <v>47</v>
      </c>
      <c r="B2353">
        <v>2013</v>
      </c>
      <c r="C2353" t="s">
        <v>5</v>
      </c>
      <c r="D2353" t="s">
        <v>39</v>
      </c>
      <c r="E2353" t="s">
        <v>5864</v>
      </c>
      <c r="F2353">
        <v>3</v>
      </c>
    </row>
    <row r="2354" spans="1:6" x14ac:dyDescent="0.25">
      <c r="A2354" t="s">
        <v>47</v>
      </c>
      <c r="B2354">
        <v>2013</v>
      </c>
      <c r="C2354" t="s">
        <v>5</v>
      </c>
      <c r="D2354" t="s">
        <v>103</v>
      </c>
      <c r="E2354" t="s">
        <v>5865</v>
      </c>
      <c r="F2354">
        <v>18</v>
      </c>
    </row>
    <row r="2355" spans="1:6" x14ac:dyDescent="0.25">
      <c r="A2355" t="s">
        <v>47</v>
      </c>
      <c r="B2355">
        <v>2014</v>
      </c>
      <c r="C2355" t="s">
        <v>1</v>
      </c>
      <c r="D2355" t="s">
        <v>40</v>
      </c>
      <c r="E2355" t="s">
        <v>5866</v>
      </c>
      <c r="F2355">
        <v>1</v>
      </c>
    </row>
    <row r="2356" spans="1:6" x14ac:dyDescent="0.25">
      <c r="A2356" t="s">
        <v>47</v>
      </c>
      <c r="B2356">
        <v>2014</v>
      </c>
      <c r="C2356" t="s">
        <v>1</v>
      </c>
      <c r="D2356" t="s">
        <v>102</v>
      </c>
      <c r="E2356" t="s">
        <v>5867</v>
      </c>
      <c r="F2356">
        <v>2</v>
      </c>
    </row>
    <row r="2357" spans="1:6" x14ac:dyDescent="0.25">
      <c r="A2357" t="s">
        <v>47</v>
      </c>
      <c r="B2357">
        <v>2014</v>
      </c>
      <c r="C2357" t="s">
        <v>1</v>
      </c>
      <c r="D2357" t="s">
        <v>107</v>
      </c>
      <c r="E2357" t="s">
        <v>5868</v>
      </c>
      <c r="F2357">
        <v>2</v>
      </c>
    </row>
    <row r="2358" spans="1:6" x14ac:dyDescent="0.25">
      <c r="A2358" t="s">
        <v>47</v>
      </c>
      <c r="B2358">
        <v>2014</v>
      </c>
      <c r="C2358" t="s">
        <v>1</v>
      </c>
      <c r="D2358" t="s">
        <v>39</v>
      </c>
      <c r="E2358" t="s">
        <v>5869</v>
      </c>
      <c r="F2358">
        <v>3</v>
      </c>
    </row>
    <row r="2359" spans="1:6" x14ac:dyDescent="0.25">
      <c r="A2359" t="s">
        <v>47</v>
      </c>
      <c r="B2359">
        <v>2014</v>
      </c>
      <c r="C2359" t="s">
        <v>1</v>
      </c>
      <c r="D2359" t="s">
        <v>103</v>
      </c>
      <c r="E2359" t="s">
        <v>5870</v>
      </c>
      <c r="F2359">
        <v>55</v>
      </c>
    </row>
    <row r="2360" spans="1:6" x14ac:dyDescent="0.25">
      <c r="A2360" t="s">
        <v>47</v>
      </c>
      <c r="B2360">
        <v>2014</v>
      </c>
      <c r="C2360" t="s">
        <v>3</v>
      </c>
      <c r="D2360" t="s">
        <v>103</v>
      </c>
      <c r="E2360" t="s">
        <v>5871</v>
      </c>
      <c r="F2360">
        <v>4</v>
      </c>
    </row>
    <row r="2361" spans="1:6" x14ac:dyDescent="0.25">
      <c r="A2361" t="s">
        <v>47</v>
      </c>
      <c r="B2361">
        <v>2014</v>
      </c>
      <c r="C2361" t="s">
        <v>0</v>
      </c>
      <c r="D2361" t="s">
        <v>102</v>
      </c>
      <c r="E2361" t="s">
        <v>5872</v>
      </c>
      <c r="F2361">
        <v>1</v>
      </c>
    </row>
    <row r="2362" spans="1:6" x14ac:dyDescent="0.25">
      <c r="A2362" t="s">
        <v>47</v>
      </c>
      <c r="B2362">
        <v>2014</v>
      </c>
      <c r="C2362" t="s">
        <v>0</v>
      </c>
      <c r="D2362" t="s">
        <v>39</v>
      </c>
      <c r="E2362" t="s">
        <v>5873</v>
      </c>
      <c r="F2362">
        <v>1</v>
      </c>
    </row>
    <row r="2363" spans="1:6" x14ac:dyDescent="0.25">
      <c r="A2363" t="s">
        <v>47</v>
      </c>
      <c r="B2363">
        <v>2014</v>
      </c>
      <c r="C2363" t="s">
        <v>0</v>
      </c>
      <c r="D2363" t="s">
        <v>103</v>
      </c>
      <c r="E2363" t="s">
        <v>5874</v>
      </c>
      <c r="F2363">
        <v>13</v>
      </c>
    </row>
    <row r="2364" spans="1:6" x14ac:dyDescent="0.25">
      <c r="A2364" t="s">
        <v>47</v>
      </c>
      <c r="B2364">
        <v>2014</v>
      </c>
      <c r="C2364" t="s">
        <v>4</v>
      </c>
      <c r="D2364" t="s">
        <v>38</v>
      </c>
      <c r="E2364" t="s">
        <v>5875</v>
      </c>
      <c r="F2364">
        <v>18</v>
      </c>
    </row>
    <row r="2365" spans="1:6" x14ac:dyDescent="0.25">
      <c r="A2365" t="s">
        <v>47</v>
      </c>
      <c r="B2365">
        <v>2014</v>
      </c>
      <c r="C2365" t="s">
        <v>4</v>
      </c>
      <c r="D2365" t="s">
        <v>40</v>
      </c>
      <c r="E2365" t="s">
        <v>5876</v>
      </c>
      <c r="F2365">
        <v>28</v>
      </c>
    </row>
    <row r="2366" spans="1:6" x14ac:dyDescent="0.25">
      <c r="A2366" t="s">
        <v>47</v>
      </c>
      <c r="B2366">
        <v>2014</v>
      </c>
      <c r="C2366" t="s">
        <v>4</v>
      </c>
      <c r="D2366" t="s">
        <v>102</v>
      </c>
      <c r="E2366" t="s">
        <v>5877</v>
      </c>
      <c r="F2366">
        <v>66</v>
      </c>
    </row>
    <row r="2367" spans="1:6" x14ac:dyDescent="0.25">
      <c r="A2367" t="s">
        <v>47</v>
      </c>
      <c r="B2367">
        <v>2014</v>
      </c>
      <c r="C2367" t="s">
        <v>4</v>
      </c>
      <c r="D2367" t="s">
        <v>107</v>
      </c>
      <c r="E2367" t="s">
        <v>5878</v>
      </c>
      <c r="F2367">
        <v>37</v>
      </c>
    </row>
    <row r="2368" spans="1:6" x14ac:dyDescent="0.25">
      <c r="A2368" t="s">
        <v>47</v>
      </c>
      <c r="B2368">
        <v>2014</v>
      </c>
      <c r="C2368" t="s">
        <v>4</v>
      </c>
      <c r="D2368" t="s">
        <v>39</v>
      </c>
      <c r="E2368" t="s">
        <v>5879</v>
      </c>
      <c r="F2368">
        <v>23</v>
      </c>
    </row>
    <row r="2369" spans="1:6" x14ac:dyDescent="0.25">
      <c r="A2369" t="s">
        <v>47</v>
      </c>
      <c r="B2369">
        <v>2014</v>
      </c>
      <c r="C2369" t="s">
        <v>4</v>
      </c>
      <c r="D2369" t="s">
        <v>103</v>
      </c>
      <c r="E2369" t="s">
        <v>5880</v>
      </c>
      <c r="F2369">
        <v>848</v>
      </c>
    </row>
    <row r="2370" spans="1:6" x14ac:dyDescent="0.25">
      <c r="A2370" t="s">
        <v>47</v>
      </c>
      <c r="B2370">
        <v>2014</v>
      </c>
      <c r="C2370" t="s">
        <v>2</v>
      </c>
      <c r="D2370" t="s">
        <v>103</v>
      </c>
      <c r="E2370" t="s">
        <v>5881</v>
      </c>
      <c r="F2370">
        <v>7</v>
      </c>
    </row>
    <row r="2371" spans="1:6" x14ac:dyDescent="0.25">
      <c r="A2371" t="s">
        <v>47</v>
      </c>
      <c r="B2371">
        <v>2014</v>
      </c>
      <c r="C2371" t="s">
        <v>5</v>
      </c>
      <c r="D2371" t="s">
        <v>40</v>
      </c>
      <c r="E2371" t="s">
        <v>5882</v>
      </c>
      <c r="F2371">
        <v>1</v>
      </c>
    </row>
    <row r="2372" spans="1:6" x14ac:dyDescent="0.25">
      <c r="A2372" t="s">
        <v>47</v>
      </c>
      <c r="B2372">
        <v>2014</v>
      </c>
      <c r="C2372" t="s">
        <v>5</v>
      </c>
      <c r="D2372" t="s">
        <v>39</v>
      </c>
      <c r="E2372" t="s">
        <v>5883</v>
      </c>
      <c r="F2372">
        <v>1</v>
      </c>
    </row>
    <row r="2373" spans="1:6" x14ac:dyDescent="0.25">
      <c r="A2373" t="s">
        <v>47</v>
      </c>
      <c r="B2373">
        <v>2014</v>
      </c>
      <c r="C2373" t="s">
        <v>5</v>
      </c>
      <c r="D2373" t="s">
        <v>103</v>
      </c>
      <c r="E2373" t="s">
        <v>5884</v>
      </c>
      <c r="F2373">
        <v>19</v>
      </c>
    </row>
    <row r="2374" spans="1:6" x14ac:dyDescent="0.25">
      <c r="A2374" t="s">
        <v>47</v>
      </c>
      <c r="B2374">
        <v>2015</v>
      </c>
      <c r="C2374" t="s">
        <v>1</v>
      </c>
      <c r="D2374" t="s">
        <v>40</v>
      </c>
      <c r="E2374" t="s">
        <v>5885</v>
      </c>
      <c r="F2374">
        <v>1</v>
      </c>
    </row>
    <row r="2375" spans="1:6" x14ac:dyDescent="0.25">
      <c r="A2375" t="s">
        <v>47</v>
      </c>
      <c r="B2375">
        <v>2015</v>
      </c>
      <c r="C2375" t="s">
        <v>1</v>
      </c>
      <c r="D2375" t="s">
        <v>102</v>
      </c>
      <c r="E2375" t="s">
        <v>5886</v>
      </c>
      <c r="F2375">
        <v>5</v>
      </c>
    </row>
    <row r="2376" spans="1:6" x14ac:dyDescent="0.25">
      <c r="A2376" t="s">
        <v>47</v>
      </c>
      <c r="B2376">
        <v>2015</v>
      </c>
      <c r="C2376" t="s">
        <v>1</v>
      </c>
      <c r="D2376" t="s">
        <v>39</v>
      </c>
      <c r="E2376" t="s">
        <v>5887</v>
      </c>
      <c r="F2376">
        <v>2</v>
      </c>
    </row>
    <row r="2377" spans="1:6" x14ac:dyDescent="0.25">
      <c r="A2377" t="s">
        <v>47</v>
      </c>
      <c r="B2377">
        <v>2015</v>
      </c>
      <c r="C2377" t="s">
        <v>1</v>
      </c>
      <c r="D2377" t="s">
        <v>103</v>
      </c>
      <c r="E2377" t="s">
        <v>5888</v>
      </c>
      <c r="F2377">
        <v>55</v>
      </c>
    </row>
    <row r="2378" spans="1:6" x14ac:dyDescent="0.25">
      <c r="A2378" t="s">
        <v>47</v>
      </c>
      <c r="B2378">
        <v>2015</v>
      </c>
      <c r="C2378" t="s">
        <v>3</v>
      </c>
      <c r="D2378" t="s">
        <v>38</v>
      </c>
      <c r="E2378" t="s">
        <v>5889</v>
      </c>
      <c r="F2378">
        <v>1</v>
      </c>
    </row>
    <row r="2379" spans="1:6" x14ac:dyDescent="0.25">
      <c r="A2379" t="s">
        <v>47</v>
      </c>
      <c r="B2379">
        <v>2015</v>
      </c>
      <c r="C2379" t="s">
        <v>3</v>
      </c>
      <c r="D2379" t="s">
        <v>103</v>
      </c>
      <c r="E2379" t="s">
        <v>5890</v>
      </c>
      <c r="F2379">
        <v>3</v>
      </c>
    </row>
    <row r="2380" spans="1:6" x14ac:dyDescent="0.25">
      <c r="A2380" t="s">
        <v>47</v>
      </c>
      <c r="B2380">
        <v>2015</v>
      </c>
      <c r="C2380" t="s">
        <v>0</v>
      </c>
      <c r="D2380" t="s">
        <v>102</v>
      </c>
      <c r="E2380" t="s">
        <v>5891</v>
      </c>
      <c r="F2380">
        <v>1</v>
      </c>
    </row>
    <row r="2381" spans="1:6" x14ac:dyDescent="0.25">
      <c r="A2381" t="s">
        <v>47</v>
      </c>
      <c r="B2381">
        <v>2015</v>
      </c>
      <c r="C2381" t="s">
        <v>0</v>
      </c>
      <c r="D2381" t="s">
        <v>103</v>
      </c>
      <c r="E2381" t="s">
        <v>5892</v>
      </c>
      <c r="F2381">
        <v>13</v>
      </c>
    </row>
    <row r="2382" spans="1:6" x14ac:dyDescent="0.25">
      <c r="A2382" t="s">
        <v>47</v>
      </c>
      <c r="B2382">
        <v>2015</v>
      </c>
      <c r="C2382" t="s">
        <v>4</v>
      </c>
      <c r="D2382" t="s">
        <v>38</v>
      </c>
      <c r="E2382" t="s">
        <v>5893</v>
      </c>
      <c r="F2382">
        <v>7</v>
      </c>
    </row>
    <row r="2383" spans="1:6" x14ac:dyDescent="0.25">
      <c r="A2383" t="s">
        <v>47</v>
      </c>
      <c r="B2383">
        <v>2015</v>
      </c>
      <c r="C2383" t="s">
        <v>4</v>
      </c>
      <c r="D2383" t="s">
        <v>40</v>
      </c>
      <c r="E2383" t="s">
        <v>5894</v>
      </c>
      <c r="F2383">
        <v>22</v>
      </c>
    </row>
    <row r="2384" spans="1:6" x14ac:dyDescent="0.25">
      <c r="A2384" t="s">
        <v>47</v>
      </c>
      <c r="B2384">
        <v>2015</v>
      </c>
      <c r="C2384" t="s">
        <v>4</v>
      </c>
      <c r="D2384" t="s">
        <v>102</v>
      </c>
      <c r="E2384" t="s">
        <v>5895</v>
      </c>
      <c r="F2384">
        <v>79</v>
      </c>
    </row>
    <row r="2385" spans="1:6" x14ac:dyDescent="0.25">
      <c r="A2385" t="s">
        <v>47</v>
      </c>
      <c r="B2385">
        <v>2015</v>
      </c>
      <c r="C2385" t="s">
        <v>4</v>
      </c>
      <c r="D2385" t="s">
        <v>107</v>
      </c>
      <c r="E2385" t="s">
        <v>5896</v>
      </c>
      <c r="F2385">
        <v>30</v>
      </c>
    </row>
    <row r="2386" spans="1:6" x14ac:dyDescent="0.25">
      <c r="A2386" t="s">
        <v>47</v>
      </c>
      <c r="B2386">
        <v>2015</v>
      </c>
      <c r="C2386" t="s">
        <v>4</v>
      </c>
      <c r="D2386" t="s">
        <v>39</v>
      </c>
      <c r="E2386" t="s">
        <v>5897</v>
      </c>
      <c r="F2386">
        <v>38</v>
      </c>
    </row>
    <row r="2387" spans="1:6" x14ac:dyDescent="0.25">
      <c r="A2387" t="s">
        <v>47</v>
      </c>
      <c r="B2387">
        <v>2015</v>
      </c>
      <c r="C2387" t="s">
        <v>4</v>
      </c>
      <c r="D2387" t="s">
        <v>103</v>
      </c>
      <c r="E2387" t="s">
        <v>5898</v>
      </c>
      <c r="F2387">
        <v>833</v>
      </c>
    </row>
    <row r="2388" spans="1:6" x14ac:dyDescent="0.25">
      <c r="A2388" t="s">
        <v>47</v>
      </c>
      <c r="B2388">
        <v>2015</v>
      </c>
      <c r="C2388" t="s">
        <v>2</v>
      </c>
      <c r="D2388" t="s">
        <v>103</v>
      </c>
      <c r="E2388" t="s">
        <v>5899</v>
      </c>
      <c r="F2388">
        <v>7</v>
      </c>
    </row>
    <row r="2389" spans="1:6" x14ac:dyDescent="0.25">
      <c r="A2389" t="s">
        <v>47</v>
      </c>
      <c r="B2389">
        <v>2015</v>
      </c>
      <c r="C2389" t="s">
        <v>5</v>
      </c>
      <c r="D2389" t="s">
        <v>102</v>
      </c>
      <c r="E2389" t="s">
        <v>5900</v>
      </c>
      <c r="F2389">
        <v>3</v>
      </c>
    </row>
    <row r="2390" spans="1:6" x14ac:dyDescent="0.25">
      <c r="A2390" t="s">
        <v>47</v>
      </c>
      <c r="B2390">
        <v>2015</v>
      </c>
      <c r="C2390" t="s">
        <v>5</v>
      </c>
      <c r="D2390" t="s">
        <v>107</v>
      </c>
      <c r="E2390" t="s">
        <v>5901</v>
      </c>
      <c r="F2390">
        <v>1</v>
      </c>
    </row>
    <row r="2391" spans="1:6" x14ac:dyDescent="0.25">
      <c r="A2391" t="s">
        <v>47</v>
      </c>
      <c r="B2391">
        <v>2015</v>
      </c>
      <c r="C2391" t="s">
        <v>5</v>
      </c>
      <c r="D2391" t="s">
        <v>39</v>
      </c>
      <c r="E2391" t="s">
        <v>5902</v>
      </c>
      <c r="F2391">
        <v>1</v>
      </c>
    </row>
    <row r="2392" spans="1:6" x14ac:dyDescent="0.25">
      <c r="A2392" t="s">
        <v>47</v>
      </c>
      <c r="B2392">
        <v>2015</v>
      </c>
      <c r="C2392" t="s">
        <v>5</v>
      </c>
      <c r="D2392" t="s">
        <v>103</v>
      </c>
      <c r="E2392" t="s">
        <v>5903</v>
      </c>
      <c r="F2392">
        <v>19</v>
      </c>
    </row>
    <row r="2393" spans="1:6" x14ac:dyDescent="0.25">
      <c r="A2393" t="s">
        <v>47</v>
      </c>
      <c r="B2393">
        <v>2015</v>
      </c>
      <c r="C2393" t="s">
        <v>6</v>
      </c>
      <c r="D2393" t="s">
        <v>39</v>
      </c>
      <c r="E2393" t="s">
        <v>5904</v>
      </c>
      <c r="F2393">
        <v>1</v>
      </c>
    </row>
    <row r="2394" spans="1:6" x14ac:dyDescent="0.25">
      <c r="A2394" t="s">
        <v>94</v>
      </c>
      <c r="B2394">
        <v>2010</v>
      </c>
      <c r="C2394" t="s">
        <v>1</v>
      </c>
      <c r="D2394" t="s">
        <v>102</v>
      </c>
      <c r="E2394" t="s">
        <v>5905</v>
      </c>
      <c r="F2394">
        <v>1</v>
      </c>
    </row>
    <row r="2395" spans="1:6" x14ac:dyDescent="0.25">
      <c r="A2395" t="s">
        <v>94</v>
      </c>
      <c r="B2395">
        <v>2010</v>
      </c>
      <c r="C2395" t="s">
        <v>1</v>
      </c>
      <c r="D2395" t="s">
        <v>39</v>
      </c>
      <c r="E2395" t="s">
        <v>5906</v>
      </c>
      <c r="F2395">
        <v>2</v>
      </c>
    </row>
    <row r="2396" spans="1:6" x14ac:dyDescent="0.25">
      <c r="A2396" t="s">
        <v>94</v>
      </c>
      <c r="B2396">
        <v>2010</v>
      </c>
      <c r="C2396" t="s">
        <v>1</v>
      </c>
      <c r="D2396" t="s">
        <v>103</v>
      </c>
      <c r="E2396" t="s">
        <v>5907</v>
      </c>
      <c r="F2396">
        <v>17</v>
      </c>
    </row>
    <row r="2397" spans="1:6" x14ac:dyDescent="0.25">
      <c r="A2397" t="s">
        <v>94</v>
      </c>
      <c r="B2397">
        <v>2010</v>
      </c>
      <c r="C2397" t="s">
        <v>3</v>
      </c>
      <c r="D2397" t="s">
        <v>39</v>
      </c>
      <c r="E2397" t="s">
        <v>5908</v>
      </c>
      <c r="F2397">
        <v>2</v>
      </c>
    </row>
    <row r="2398" spans="1:6" x14ac:dyDescent="0.25">
      <c r="A2398" t="s">
        <v>94</v>
      </c>
      <c r="B2398">
        <v>2010</v>
      </c>
      <c r="C2398" t="s">
        <v>3</v>
      </c>
      <c r="D2398" t="s">
        <v>103</v>
      </c>
      <c r="E2398" t="s">
        <v>5909</v>
      </c>
      <c r="F2398">
        <v>1</v>
      </c>
    </row>
    <row r="2399" spans="1:6" x14ac:dyDescent="0.25">
      <c r="A2399" t="s">
        <v>94</v>
      </c>
      <c r="B2399">
        <v>2010</v>
      </c>
      <c r="C2399" t="s">
        <v>0</v>
      </c>
      <c r="D2399" t="s">
        <v>102</v>
      </c>
      <c r="E2399" t="s">
        <v>5910</v>
      </c>
      <c r="F2399">
        <v>2</v>
      </c>
    </row>
    <row r="2400" spans="1:6" x14ac:dyDescent="0.25">
      <c r="A2400" t="s">
        <v>94</v>
      </c>
      <c r="B2400">
        <v>2010</v>
      </c>
      <c r="C2400" t="s">
        <v>0</v>
      </c>
      <c r="D2400" t="s">
        <v>107</v>
      </c>
      <c r="E2400" t="s">
        <v>5911</v>
      </c>
      <c r="F2400">
        <v>3</v>
      </c>
    </row>
    <row r="2401" spans="1:6" x14ac:dyDescent="0.25">
      <c r="A2401" t="s">
        <v>94</v>
      </c>
      <c r="B2401">
        <v>2010</v>
      </c>
      <c r="C2401" t="s">
        <v>0</v>
      </c>
      <c r="D2401" t="s">
        <v>39</v>
      </c>
      <c r="E2401" t="s">
        <v>5912</v>
      </c>
      <c r="F2401">
        <v>2</v>
      </c>
    </row>
    <row r="2402" spans="1:6" x14ac:dyDescent="0.25">
      <c r="A2402" t="s">
        <v>94</v>
      </c>
      <c r="B2402">
        <v>2010</v>
      </c>
      <c r="C2402" t="s">
        <v>0</v>
      </c>
      <c r="D2402" t="s">
        <v>103</v>
      </c>
      <c r="E2402" t="s">
        <v>5913</v>
      </c>
      <c r="F2402">
        <v>10</v>
      </c>
    </row>
    <row r="2403" spans="1:6" x14ac:dyDescent="0.25">
      <c r="A2403" t="s">
        <v>94</v>
      </c>
      <c r="B2403">
        <v>2010</v>
      </c>
      <c r="C2403" t="s">
        <v>4</v>
      </c>
      <c r="D2403" t="s">
        <v>38</v>
      </c>
      <c r="E2403" t="s">
        <v>5914</v>
      </c>
      <c r="F2403">
        <v>11</v>
      </c>
    </row>
    <row r="2404" spans="1:6" x14ac:dyDescent="0.25">
      <c r="A2404" t="s">
        <v>94</v>
      </c>
      <c r="B2404">
        <v>2010</v>
      </c>
      <c r="C2404" t="s">
        <v>4</v>
      </c>
      <c r="D2404" t="s">
        <v>40</v>
      </c>
      <c r="E2404" t="s">
        <v>5915</v>
      </c>
      <c r="F2404">
        <v>8</v>
      </c>
    </row>
    <row r="2405" spans="1:6" x14ac:dyDescent="0.25">
      <c r="A2405" t="s">
        <v>94</v>
      </c>
      <c r="B2405">
        <v>2010</v>
      </c>
      <c r="C2405" t="s">
        <v>4</v>
      </c>
      <c r="D2405" t="s">
        <v>102</v>
      </c>
      <c r="E2405" t="s">
        <v>5916</v>
      </c>
      <c r="F2405">
        <v>48</v>
      </c>
    </row>
    <row r="2406" spans="1:6" x14ac:dyDescent="0.25">
      <c r="A2406" t="s">
        <v>94</v>
      </c>
      <c r="B2406">
        <v>2010</v>
      </c>
      <c r="C2406" t="s">
        <v>4</v>
      </c>
      <c r="D2406" t="s">
        <v>107</v>
      </c>
      <c r="E2406" t="s">
        <v>5917</v>
      </c>
      <c r="F2406">
        <v>52</v>
      </c>
    </row>
    <row r="2407" spans="1:6" x14ac:dyDescent="0.25">
      <c r="A2407" t="s">
        <v>94</v>
      </c>
      <c r="B2407">
        <v>2010</v>
      </c>
      <c r="C2407" t="s">
        <v>4</v>
      </c>
      <c r="D2407" t="s">
        <v>39</v>
      </c>
      <c r="E2407" t="s">
        <v>5918</v>
      </c>
      <c r="F2407">
        <v>54</v>
      </c>
    </row>
    <row r="2408" spans="1:6" x14ac:dyDescent="0.25">
      <c r="A2408" t="s">
        <v>94</v>
      </c>
      <c r="B2408">
        <v>2010</v>
      </c>
      <c r="C2408" t="s">
        <v>4</v>
      </c>
      <c r="D2408" t="s">
        <v>103</v>
      </c>
      <c r="E2408" t="s">
        <v>5919</v>
      </c>
      <c r="F2408">
        <v>383</v>
      </c>
    </row>
    <row r="2409" spans="1:6" x14ac:dyDescent="0.25">
      <c r="A2409" t="s">
        <v>94</v>
      </c>
      <c r="B2409">
        <v>2010</v>
      </c>
      <c r="C2409" t="s">
        <v>2</v>
      </c>
      <c r="D2409" t="s">
        <v>40</v>
      </c>
      <c r="E2409" t="s">
        <v>5920</v>
      </c>
      <c r="F2409">
        <v>1</v>
      </c>
    </row>
    <row r="2410" spans="1:6" x14ac:dyDescent="0.25">
      <c r="A2410" t="s">
        <v>94</v>
      </c>
      <c r="B2410">
        <v>2010</v>
      </c>
      <c r="C2410" t="s">
        <v>2</v>
      </c>
      <c r="D2410" t="s">
        <v>107</v>
      </c>
      <c r="E2410" t="s">
        <v>5921</v>
      </c>
      <c r="F2410">
        <v>2</v>
      </c>
    </row>
    <row r="2411" spans="1:6" x14ac:dyDescent="0.25">
      <c r="A2411" t="s">
        <v>94</v>
      </c>
      <c r="B2411">
        <v>2010</v>
      </c>
      <c r="C2411" t="s">
        <v>2</v>
      </c>
      <c r="D2411" t="s">
        <v>39</v>
      </c>
      <c r="E2411" t="s">
        <v>5922</v>
      </c>
      <c r="F2411">
        <v>1</v>
      </c>
    </row>
    <row r="2412" spans="1:6" x14ac:dyDescent="0.25">
      <c r="A2412" t="s">
        <v>94</v>
      </c>
      <c r="B2412">
        <v>2010</v>
      </c>
      <c r="C2412" t="s">
        <v>2</v>
      </c>
      <c r="D2412" t="s">
        <v>103</v>
      </c>
      <c r="E2412" t="s">
        <v>5923</v>
      </c>
      <c r="F2412">
        <v>3</v>
      </c>
    </row>
    <row r="2413" spans="1:6" x14ac:dyDescent="0.25">
      <c r="A2413" t="s">
        <v>94</v>
      </c>
      <c r="B2413">
        <v>2011</v>
      </c>
      <c r="C2413" t="s">
        <v>1</v>
      </c>
      <c r="D2413" t="s">
        <v>40</v>
      </c>
      <c r="E2413" t="s">
        <v>5924</v>
      </c>
      <c r="F2413">
        <v>1</v>
      </c>
    </row>
    <row r="2414" spans="1:6" x14ac:dyDescent="0.25">
      <c r="A2414" t="s">
        <v>94</v>
      </c>
      <c r="B2414">
        <v>2011</v>
      </c>
      <c r="C2414" t="s">
        <v>1</v>
      </c>
      <c r="D2414" t="s">
        <v>102</v>
      </c>
      <c r="E2414" t="s">
        <v>5925</v>
      </c>
      <c r="F2414">
        <v>3</v>
      </c>
    </row>
    <row r="2415" spans="1:6" x14ac:dyDescent="0.25">
      <c r="A2415" t="s">
        <v>94</v>
      </c>
      <c r="B2415">
        <v>2011</v>
      </c>
      <c r="C2415" t="s">
        <v>1</v>
      </c>
      <c r="D2415" t="s">
        <v>107</v>
      </c>
      <c r="E2415" t="s">
        <v>5926</v>
      </c>
      <c r="F2415">
        <v>1</v>
      </c>
    </row>
    <row r="2416" spans="1:6" x14ac:dyDescent="0.25">
      <c r="A2416" t="s">
        <v>94</v>
      </c>
      <c r="B2416">
        <v>2011</v>
      </c>
      <c r="C2416" t="s">
        <v>1</v>
      </c>
      <c r="D2416" t="s">
        <v>39</v>
      </c>
      <c r="E2416" t="s">
        <v>5927</v>
      </c>
      <c r="F2416">
        <v>2</v>
      </c>
    </row>
    <row r="2417" spans="1:6" x14ac:dyDescent="0.25">
      <c r="A2417" t="s">
        <v>94</v>
      </c>
      <c r="B2417">
        <v>2011</v>
      </c>
      <c r="C2417" t="s">
        <v>1</v>
      </c>
      <c r="D2417" t="s">
        <v>103</v>
      </c>
      <c r="E2417" t="s">
        <v>5928</v>
      </c>
      <c r="F2417">
        <v>12</v>
      </c>
    </row>
    <row r="2418" spans="1:6" x14ac:dyDescent="0.25">
      <c r="A2418" t="s">
        <v>94</v>
      </c>
      <c r="B2418">
        <v>2011</v>
      </c>
      <c r="C2418" t="s">
        <v>3</v>
      </c>
      <c r="D2418" t="s">
        <v>103</v>
      </c>
      <c r="E2418" t="s">
        <v>5929</v>
      </c>
      <c r="F2418">
        <v>1</v>
      </c>
    </row>
    <row r="2419" spans="1:6" x14ac:dyDescent="0.25">
      <c r="A2419" t="s">
        <v>94</v>
      </c>
      <c r="B2419">
        <v>2011</v>
      </c>
      <c r="C2419" t="s">
        <v>0</v>
      </c>
      <c r="D2419" t="s">
        <v>102</v>
      </c>
      <c r="E2419" t="s">
        <v>5930</v>
      </c>
      <c r="F2419">
        <v>1</v>
      </c>
    </row>
    <row r="2420" spans="1:6" x14ac:dyDescent="0.25">
      <c r="A2420" t="s">
        <v>94</v>
      </c>
      <c r="B2420">
        <v>2011</v>
      </c>
      <c r="C2420" t="s">
        <v>0</v>
      </c>
      <c r="D2420" t="s">
        <v>107</v>
      </c>
      <c r="E2420" t="s">
        <v>5931</v>
      </c>
      <c r="F2420">
        <v>2</v>
      </c>
    </row>
    <row r="2421" spans="1:6" x14ac:dyDescent="0.25">
      <c r="A2421" t="s">
        <v>94</v>
      </c>
      <c r="B2421">
        <v>2011</v>
      </c>
      <c r="C2421" t="s">
        <v>0</v>
      </c>
      <c r="D2421" t="s">
        <v>39</v>
      </c>
      <c r="E2421" t="s">
        <v>5932</v>
      </c>
      <c r="F2421">
        <v>3</v>
      </c>
    </row>
    <row r="2422" spans="1:6" x14ac:dyDescent="0.25">
      <c r="A2422" t="s">
        <v>94</v>
      </c>
      <c r="B2422">
        <v>2011</v>
      </c>
      <c r="C2422" t="s">
        <v>0</v>
      </c>
      <c r="D2422" t="s">
        <v>103</v>
      </c>
      <c r="E2422" t="s">
        <v>5933</v>
      </c>
      <c r="F2422">
        <v>12</v>
      </c>
    </row>
    <row r="2423" spans="1:6" x14ac:dyDescent="0.25">
      <c r="A2423" t="s">
        <v>94</v>
      </c>
      <c r="B2423">
        <v>2011</v>
      </c>
      <c r="C2423" t="s">
        <v>4</v>
      </c>
      <c r="D2423" t="s">
        <v>38</v>
      </c>
      <c r="E2423" t="s">
        <v>5934</v>
      </c>
      <c r="F2423">
        <v>6</v>
      </c>
    </row>
    <row r="2424" spans="1:6" x14ac:dyDescent="0.25">
      <c r="A2424" t="s">
        <v>94</v>
      </c>
      <c r="B2424">
        <v>2011</v>
      </c>
      <c r="C2424" t="s">
        <v>4</v>
      </c>
      <c r="D2424" t="s">
        <v>40</v>
      </c>
      <c r="E2424" t="s">
        <v>5935</v>
      </c>
      <c r="F2424">
        <v>1</v>
      </c>
    </row>
    <row r="2425" spans="1:6" x14ac:dyDescent="0.25">
      <c r="A2425" t="s">
        <v>94</v>
      </c>
      <c r="B2425">
        <v>2011</v>
      </c>
      <c r="C2425" t="s">
        <v>4</v>
      </c>
      <c r="D2425" t="s">
        <v>102</v>
      </c>
      <c r="E2425" t="s">
        <v>5936</v>
      </c>
      <c r="F2425">
        <v>51</v>
      </c>
    </row>
    <row r="2426" spans="1:6" x14ac:dyDescent="0.25">
      <c r="A2426" t="s">
        <v>94</v>
      </c>
      <c r="B2426">
        <v>2011</v>
      </c>
      <c r="C2426" t="s">
        <v>4</v>
      </c>
      <c r="D2426" t="s">
        <v>107</v>
      </c>
      <c r="E2426" t="s">
        <v>5937</v>
      </c>
      <c r="F2426">
        <v>24</v>
      </c>
    </row>
    <row r="2427" spans="1:6" x14ac:dyDescent="0.25">
      <c r="A2427" t="s">
        <v>94</v>
      </c>
      <c r="B2427">
        <v>2011</v>
      </c>
      <c r="C2427" t="s">
        <v>4</v>
      </c>
      <c r="D2427" t="s">
        <v>39</v>
      </c>
      <c r="E2427" t="s">
        <v>5938</v>
      </c>
      <c r="F2427">
        <v>56</v>
      </c>
    </row>
    <row r="2428" spans="1:6" x14ac:dyDescent="0.25">
      <c r="A2428" t="s">
        <v>94</v>
      </c>
      <c r="B2428">
        <v>2011</v>
      </c>
      <c r="C2428" t="s">
        <v>4</v>
      </c>
      <c r="D2428" t="s">
        <v>103</v>
      </c>
      <c r="E2428" t="s">
        <v>5939</v>
      </c>
      <c r="F2428">
        <v>389</v>
      </c>
    </row>
    <row r="2429" spans="1:6" x14ac:dyDescent="0.25">
      <c r="A2429" t="s">
        <v>94</v>
      </c>
      <c r="B2429">
        <v>2011</v>
      </c>
      <c r="C2429" t="s">
        <v>2</v>
      </c>
      <c r="D2429" t="s">
        <v>102</v>
      </c>
      <c r="E2429" t="s">
        <v>5940</v>
      </c>
      <c r="F2429">
        <v>1</v>
      </c>
    </row>
    <row r="2430" spans="1:6" x14ac:dyDescent="0.25">
      <c r="A2430" t="s">
        <v>94</v>
      </c>
      <c r="B2430">
        <v>2011</v>
      </c>
      <c r="C2430" t="s">
        <v>2</v>
      </c>
      <c r="D2430" t="s">
        <v>103</v>
      </c>
      <c r="E2430" t="s">
        <v>5941</v>
      </c>
      <c r="F2430">
        <v>6</v>
      </c>
    </row>
    <row r="2431" spans="1:6" x14ac:dyDescent="0.25">
      <c r="A2431" t="s">
        <v>94</v>
      </c>
      <c r="B2431">
        <v>2012</v>
      </c>
      <c r="C2431" t="s">
        <v>1</v>
      </c>
      <c r="D2431" t="s">
        <v>40</v>
      </c>
      <c r="E2431" t="s">
        <v>5942</v>
      </c>
      <c r="F2431">
        <v>1</v>
      </c>
    </row>
    <row r="2432" spans="1:6" x14ac:dyDescent="0.25">
      <c r="A2432" t="s">
        <v>94</v>
      </c>
      <c r="B2432">
        <v>2012</v>
      </c>
      <c r="C2432" t="s">
        <v>1</v>
      </c>
      <c r="D2432" t="s">
        <v>102</v>
      </c>
      <c r="E2432" t="s">
        <v>5943</v>
      </c>
      <c r="F2432">
        <v>3</v>
      </c>
    </row>
    <row r="2433" spans="1:6" x14ac:dyDescent="0.25">
      <c r="A2433" t="s">
        <v>94</v>
      </c>
      <c r="B2433">
        <v>2012</v>
      </c>
      <c r="C2433" t="s">
        <v>1</v>
      </c>
      <c r="D2433" t="s">
        <v>107</v>
      </c>
      <c r="E2433" t="s">
        <v>5944</v>
      </c>
      <c r="F2433">
        <v>2</v>
      </c>
    </row>
    <row r="2434" spans="1:6" x14ac:dyDescent="0.25">
      <c r="A2434" t="s">
        <v>94</v>
      </c>
      <c r="B2434">
        <v>2012</v>
      </c>
      <c r="C2434" t="s">
        <v>1</v>
      </c>
      <c r="D2434" t="s">
        <v>39</v>
      </c>
      <c r="E2434" t="s">
        <v>5945</v>
      </c>
      <c r="F2434">
        <v>2</v>
      </c>
    </row>
    <row r="2435" spans="1:6" x14ac:dyDescent="0.25">
      <c r="A2435" t="s">
        <v>94</v>
      </c>
      <c r="B2435">
        <v>2012</v>
      </c>
      <c r="C2435" t="s">
        <v>1</v>
      </c>
      <c r="D2435" t="s">
        <v>103</v>
      </c>
      <c r="E2435" t="s">
        <v>5946</v>
      </c>
      <c r="F2435">
        <v>16</v>
      </c>
    </row>
    <row r="2436" spans="1:6" x14ac:dyDescent="0.25">
      <c r="A2436" t="s">
        <v>94</v>
      </c>
      <c r="B2436">
        <v>2012</v>
      </c>
      <c r="C2436" t="s">
        <v>3</v>
      </c>
      <c r="D2436" t="s">
        <v>102</v>
      </c>
      <c r="E2436" t="s">
        <v>5947</v>
      </c>
      <c r="F2436">
        <v>1</v>
      </c>
    </row>
    <row r="2437" spans="1:6" x14ac:dyDescent="0.25">
      <c r="A2437" t="s">
        <v>94</v>
      </c>
      <c r="B2437">
        <v>2012</v>
      </c>
      <c r="C2437" t="s">
        <v>3</v>
      </c>
      <c r="D2437" t="s">
        <v>39</v>
      </c>
      <c r="E2437" t="s">
        <v>5948</v>
      </c>
      <c r="F2437">
        <v>1</v>
      </c>
    </row>
    <row r="2438" spans="1:6" x14ac:dyDescent="0.25">
      <c r="A2438" t="s">
        <v>94</v>
      </c>
      <c r="B2438">
        <v>2012</v>
      </c>
      <c r="C2438" t="s">
        <v>3</v>
      </c>
      <c r="D2438" t="s">
        <v>103</v>
      </c>
      <c r="E2438" t="s">
        <v>5949</v>
      </c>
      <c r="F2438">
        <v>2</v>
      </c>
    </row>
    <row r="2439" spans="1:6" x14ac:dyDescent="0.25">
      <c r="A2439" t="s">
        <v>94</v>
      </c>
      <c r="B2439">
        <v>2012</v>
      </c>
      <c r="C2439" t="s">
        <v>0</v>
      </c>
      <c r="D2439" t="s">
        <v>40</v>
      </c>
      <c r="E2439" t="s">
        <v>5950</v>
      </c>
      <c r="F2439">
        <v>1</v>
      </c>
    </row>
    <row r="2440" spans="1:6" x14ac:dyDescent="0.25">
      <c r="A2440" t="s">
        <v>94</v>
      </c>
      <c r="B2440">
        <v>2012</v>
      </c>
      <c r="C2440" t="s">
        <v>0</v>
      </c>
      <c r="D2440" t="s">
        <v>102</v>
      </c>
      <c r="E2440" t="s">
        <v>5951</v>
      </c>
      <c r="F2440">
        <v>1</v>
      </c>
    </row>
    <row r="2441" spans="1:6" x14ac:dyDescent="0.25">
      <c r="A2441" t="s">
        <v>94</v>
      </c>
      <c r="B2441">
        <v>2012</v>
      </c>
      <c r="C2441" t="s">
        <v>0</v>
      </c>
      <c r="D2441" t="s">
        <v>107</v>
      </c>
      <c r="E2441" t="s">
        <v>5952</v>
      </c>
      <c r="F2441">
        <v>1</v>
      </c>
    </row>
    <row r="2442" spans="1:6" x14ac:dyDescent="0.25">
      <c r="A2442" t="s">
        <v>94</v>
      </c>
      <c r="B2442">
        <v>2012</v>
      </c>
      <c r="C2442" t="s">
        <v>0</v>
      </c>
      <c r="D2442" t="s">
        <v>39</v>
      </c>
      <c r="E2442" t="s">
        <v>5953</v>
      </c>
      <c r="F2442">
        <v>5</v>
      </c>
    </row>
    <row r="2443" spans="1:6" x14ac:dyDescent="0.25">
      <c r="A2443" t="s">
        <v>94</v>
      </c>
      <c r="B2443">
        <v>2012</v>
      </c>
      <c r="C2443" t="s">
        <v>0</v>
      </c>
      <c r="D2443" t="s">
        <v>103</v>
      </c>
      <c r="E2443" t="s">
        <v>5954</v>
      </c>
      <c r="F2443">
        <v>12</v>
      </c>
    </row>
    <row r="2444" spans="1:6" x14ac:dyDescent="0.25">
      <c r="A2444" t="s">
        <v>94</v>
      </c>
      <c r="B2444">
        <v>2012</v>
      </c>
      <c r="C2444" t="s">
        <v>4</v>
      </c>
      <c r="D2444" t="s">
        <v>38</v>
      </c>
      <c r="E2444" t="s">
        <v>5955</v>
      </c>
      <c r="F2444">
        <v>14</v>
      </c>
    </row>
    <row r="2445" spans="1:6" x14ac:dyDescent="0.25">
      <c r="A2445" t="s">
        <v>94</v>
      </c>
      <c r="B2445">
        <v>2012</v>
      </c>
      <c r="C2445" t="s">
        <v>4</v>
      </c>
      <c r="D2445" t="s">
        <v>40</v>
      </c>
      <c r="E2445" t="s">
        <v>5956</v>
      </c>
      <c r="F2445">
        <v>6</v>
      </c>
    </row>
    <row r="2446" spans="1:6" x14ac:dyDescent="0.25">
      <c r="A2446" t="s">
        <v>94</v>
      </c>
      <c r="B2446">
        <v>2012</v>
      </c>
      <c r="C2446" t="s">
        <v>4</v>
      </c>
      <c r="D2446" t="s">
        <v>102</v>
      </c>
      <c r="E2446" t="s">
        <v>5957</v>
      </c>
      <c r="F2446">
        <v>50</v>
      </c>
    </row>
    <row r="2447" spans="1:6" x14ac:dyDescent="0.25">
      <c r="A2447" t="s">
        <v>94</v>
      </c>
      <c r="B2447">
        <v>2012</v>
      </c>
      <c r="C2447" t="s">
        <v>4</v>
      </c>
      <c r="D2447" t="s">
        <v>107</v>
      </c>
      <c r="E2447" t="s">
        <v>5958</v>
      </c>
      <c r="F2447">
        <v>44</v>
      </c>
    </row>
    <row r="2448" spans="1:6" x14ac:dyDescent="0.25">
      <c r="A2448" t="s">
        <v>94</v>
      </c>
      <c r="B2448">
        <v>2012</v>
      </c>
      <c r="C2448" t="s">
        <v>4</v>
      </c>
      <c r="D2448" t="s">
        <v>39</v>
      </c>
      <c r="E2448" t="s">
        <v>5959</v>
      </c>
      <c r="F2448">
        <v>59</v>
      </c>
    </row>
    <row r="2449" spans="1:6" x14ac:dyDescent="0.25">
      <c r="A2449" t="s">
        <v>94</v>
      </c>
      <c r="B2449">
        <v>2012</v>
      </c>
      <c r="C2449" t="s">
        <v>4</v>
      </c>
      <c r="D2449" t="s">
        <v>103</v>
      </c>
      <c r="E2449" t="s">
        <v>5960</v>
      </c>
      <c r="F2449">
        <v>369</v>
      </c>
    </row>
    <row r="2450" spans="1:6" x14ac:dyDescent="0.25">
      <c r="A2450" t="s">
        <v>94</v>
      </c>
      <c r="B2450">
        <v>2012</v>
      </c>
      <c r="C2450" t="s">
        <v>2</v>
      </c>
      <c r="D2450" t="s">
        <v>103</v>
      </c>
      <c r="E2450" t="s">
        <v>5961</v>
      </c>
      <c r="F2450">
        <v>5</v>
      </c>
    </row>
    <row r="2451" spans="1:6" x14ac:dyDescent="0.25">
      <c r="A2451" t="s">
        <v>94</v>
      </c>
      <c r="B2451">
        <v>2012</v>
      </c>
      <c r="C2451" t="s">
        <v>5</v>
      </c>
      <c r="D2451" t="s">
        <v>107</v>
      </c>
      <c r="E2451" t="s">
        <v>5962</v>
      </c>
      <c r="F2451">
        <v>1</v>
      </c>
    </row>
    <row r="2452" spans="1:6" x14ac:dyDescent="0.25">
      <c r="A2452" t="s">
        <v>94</v>
      </c>
      <c r="B2452">
        <v>2012</v>
      </c>
      <c r="C2452" t="s">
        <v>5</v>
      </c>
      <c r="D2452" t="s">
        <v>39</v>
      </c>
      <c r="E2452" t="s">
        <v>5963</v>
      </c>
      <c r="F2452">
        <v>1</v>
      </c>
    </row>
    <row r="2453" spans="1:6" x14ac:dyDescent="0.25">
      <c r="A2453" t="s">
        <v>94</v>
      </c>
      <c r="B2453">
        <v>2012</v>
      </c>
      <c r="C2453" t="s">
        <v>6</v>
      </c>
      <c r="D2453" t="s">
        <v>107</v>
      </c>
      <c r="E2453" t="s">
        <v>5964</v>
      </c>
      <c r="F2453">
        <v>1</v>
      </c>
    </row>
    <row r="2454" spans="1:6" x14ac:dyDescent="0.25">
      <c r="A2454" t="s">
        <v>94</v>
      </c>
      <c r="B2454">
        <v>2013</v>
      </c>
      <c r="C2454" t="s">
        <v>1</v>
      </c>
      <c r="D2454" t="s">
        <v>38</v>
      </c>
      <c r="E2454" t="s">
        <v>5965</v>
      </c>
      <c r="F2454">
        <v>3</v>
      </c>
    </row>
    <row r="2455" spans="1:6" x14ac:dyDescent="0.25">
      <c r="A2455" t="s">
        <v>94</v>
      </c>
      <c r="B2455">
        <v>2013</v>
      </c>
      <c r="C2455" t="s">
        <v>1</v>
      </c>
      <c r="D2455" t="s">
        <v>40</v>
      </c>
      <c r="E2455" t="s">
        <v>5966</v>
      </c>
      <c r="F2455">
        <v>1</v>
      </c>
    </row>
    <row r="2456" spans="1:6" x14ac:dyDescent="0.25">
      <c r="A2456" t="s">
        <v>94</v>
      </c>
      <c r="B2456">
        <v>2013</v>
      </c>
      <c r="C2456" t="s">
        <v>1</v>
      </c>
      <c r="D2456" t="s">
        <v>102</v>
      </c>
      <c r="E2456" t="s">
        <v>5967</v>
      </c>
      <c r="F2456">
        <v>4</v>
      </c>
    </row>
    <row r="2457" spans="1:6" x14ac:dyDescent="0.25">
      <c r="A2457" t="s">
        <v>94</v>
      </c>
      <c r="B2457">
        <v>2013</v>
      </c>
      <c r="C2457" t="s">
        <v>1</v>
      </c>
      <c r="D2457" t="s">
        <v>107</v>
      </c>
      <c r="E2457" t="s">
        <v>5968</v>
      </c>
      <c r="F2457">
        <v>1</v>
      </c>
    </row>
    <row r="2458" spans="1:6" x14ac:dyDescent="0.25">
      <c r="A2458" t="s">
        <v>94</v>
      </c>
      <c r="B2458">
        <v>2013</v>
      </c>
      <c r="C2458" t="s">
        <v>1</v>
      </c>
      <c r="D2458" t="s">
        <v>39</v>
      </c>
      <c r="E2458" t="s">
        <v>5969</v>
      </c>
      <c r="F2458">
        <v>2</v>
      </c>
    </row>
    <row r="2459" spans="1:6" x14ac:dyDescent="0.25">
      <c r="A2459" t="s">
        <v>94</v>
      </c>
      <c r="B2459">
        <v>2013</v>
      </c>
      <c r="C2459" t="s">
        <v>1</v>
      </c>
      <c r="D2459" t="s">
        <v>103</v>
      </c>
      <c r="E2459" t="s">
        <v>5970</v>
      </c>
      <c r="F2459">
        <v>13</v>
      </c>
    </row>
    <row r="2460" spans="1:6" x14ac:dyDescent="0.25">
      <c r="A2460" t="s">
        <v>94</v>
      </c>
      <c r="B2460">
        <v>2013</v>
      </c>
      <c r="C2460" t="s">
        <v>3</v>
      </c>
      <c r="D2460" t="s">
        <v>39</v>
      </c>
      <c r="E2460" t="s">
        <v>5971</v>
      </c>
      <c r="F2460">
        <v>1</v>
      </c>
    </row>
    <row r="2461" spans="1:6" x14ac:dyDescent="0.25">
      <c r="A2461" t="s">
        <v>94</v>
      </c>
      <c r="B2461">
        <v>2013</v>
      </c>
      <c r="C2461" t="s">
        <v>3</v>
      </c>
      <c r="D2461" t="s">
        <v>103</v>
      </c>
      <c r="E2461" t="s">
        <v>5972</v>
      </c>
      <c r="F2461">
        <v>1</v>
      </c>
    </row>
    <row r="2462" spans="1:6" x14ac:dyDescent="0.25">
      <c r="A2462" t="s">
        <v>94</v>
      </c>
      <c r="B2462">
        <v>2013</v>
      </c>
      <c r="C2462" t="s">
        <v>0</v>
      </c>
      <c r="D2462" t="s">
        <v>38</v>
      </c>
      <c r="E2462" t="s">
        <v>5973</v>
      </c>
      <c r="F2462">
        <v>1</v>
      </c>
    </row>
    <row r="2463" spans="1:6" x14ac:dyDescent="0.25">
      <c r="A2463" t="s">
        <v>94</v>
      </c>
      <c r="B2463">
        <v>2013</v>
      </c>
      <c r="C2463" t="s">
        <v>0</v>
      </c>
      <c r="D2463" t="s">
        <v>40</v>
      </c>
      <c r="E2463" t="s">
        <v>5974</v>
      </c>
      <c r="F2463">
        <v>1</v>
      </c>
    </row>
    <row r="2464" spans="1:6" x14ac:dyDescent="0.25">
      <c r="A2464" t="s">
        <v>94</v>
      </c>
      <c r="B2464">
        <v>2013</v>
      </c>
      <c r="C2464" t="s">
        <v>0</v>
      </c>
      <c r="D2464" t="s">
        <v>102</v>
      </c>
      <c r="E2464" t="s">
        <v>5975</v>
      </c>
      <c r="F2464">
        <v>4</v>
      </c>
    </row>
    <row r="2465" spans="1:6" x14ac:dyDescent="0.25">
      <c r="A2465" t="s">
        <v>94</v>
      </c>
      <c r="B2465">
        <v>2013</v>
      </c>
      <c r="C2465" t="s">
        <v>0</v>
      </c>
      <c r="D2465" t="s">
        <v>107</v>
      </c>
      <c r="E2465" t="s">
        <v>5976</v>
      </c>
      <c r="F2465">
        <v>4</v>
      </c>
    </row>
    <row r="2466" spans="1:6" x14ac:dyDescent="0.25">
      <c r="A2466" t="s">
        <v>94</v>
      </c>
      <c r="B2466">
        <v>2013</v>
      </c>
      <c r="C2466" t="s">
        <v>0</v>
      </c>
      <c r="D2466" t="s">
        <v>39</v>
      </c>
      <c r="E2466" t="s">
        <v>5977</v>
      </c>
      <c r="F2466">
        <v>2</v>
      </c>
    </row>
    <row r="2467" spans="1:6" x14ac:dyDescent="0.25">
      <c r="A2467" t="s">
        <v>94</v>
      </c>
      <c r="B2467">
        <v>2013</v>
      </c>
      <c r="C2467" t="s">
        <v>0</v>
      </c>
      <c r="D2467" t="s">
        <v>103</v>
      </c>
      <c r="E2467" t="s">
        <v>5978</v>
      </c>
      <c r="F2467">
        <v>10</v>
      </c>
    </row>
    <row r="2468" spans="1:6" x14ac:dyDescent="0.25">
      <c r="A2468" t="s">
        <v>94</v>
      </c>
      <c r="B2468">
        <v>2013</v>
      </c>
      <c r="C2468" t="s">
        <v>4</v>
      </c>
      <c r="D2468" t="s">
        <v>38</v>
      </c>
      <c r="E2468" t="s">
        <v>5979</v>
      </c>
      <c r="F2468">
        <v>22</v>
      </c>
    </row>
    <row r="2469" spans="1:6" x14ac:dyDescent="0.25">
      <c r="A2469" t="s">
        <v>94</v>
      </c>
      <c r="B2469">
        <v>2013</v>
      </c>
      <c r="C2469" t="s">
        <v>4</v>
      </c>
      <c r="D2469" t="s">
        <v>40</v>
      </c>
      <c r="E2469" t="s">
        <v>5980</v>
      </c>
      <c r="F2469">
        <v>5</v>
      </c>
    </row>
    <row r="2470" spans="1:6" x14ac:dyDescent="0.25">
      <c r="A2470" t="s">
        <v>94</v>
      </c>
      <c r="B2470">
        <v>2013</v>
      </c>
      <c r="C2470" t="s">
        <v>4</v>
      </c>
      <c r="D2470" t="s">
        <v>102</v>
      </c>
      <c r="E2470" t="s">
        <v>5981</v>
      </c>
      <c r="F2470">
        <v>48</v>
      </c>
    </row>
    <row r="2471" spans="1:6" x14ac:dyDescent="0.25">
      <c r="A2471" t="s">
        <v>94</v>
      </c>
      <c r="B2471">
        <v>2013</v>
      </c>
      <c r="C2471" t="s">
        <v>4</v>
      </c>
      <c r="D2471" t="s">
        <v>107</v>
      </c>
      <c r="E2471" t="s">
        <v>5982</v>
      </c>
      <c r="F2471">
        <v>54</v>
      </c>
    </row>
    <row r="2472" spans="1:6" x14ac:dyDescent="0.25">
      <c r="A2472" t="s">
        <v>94</v>
      </c>
      <c r="B2472">
        <v>2013</v>
      </c>
      <c r="C2472" t="s">
        <v>4</v>
      </c>
      <c r="D2472" t="s">
        <v>39</v>
      </c>
      <c r="E2472" t="s">
        <v>5983</v>
      </c>
      <c r="F2472">
        <v>71</v>
      </c>
    </row>
    <row r="2473" spans="1:6" x14ac:dyDescent="0.25">
      <c r="A2473" t="s">
        <v>94</v>
      </c>
      <c r="B2473">
        <v>2013</v>
      </c>
      <c r="C2473" t="s">
        <v>4</v>
      </c>
      <c r="D2473" t="s">
        <v>103</v>
      </c>
      <c r="E2473" t="s">
        <v>5984</v>
      </c>
      <c r="F2473">
        <v>358</v>
      </c>
    </row>
    <row r="2474" spans="1:6" x14ac:dyDescent="0.25">
      <c r="A2474" t="s">
        <v>94</v>
      </c>
      <c r="B2474">
        <v>2013</v>
      </c>
      <c r="C2474" t="s">
        <v>2</v>
      </c>
      <c r="D2474" t="s">
        <v>38</v>
      </c>
      <c r="E2474" t="s">
        <v>5985</v>
      </c>
      <c r="F2474">
        <v>1</v>
      </c>
    </row>
    <row r="2475" spans="1:6" x14ac:dyDescent="0.25">
      <c r="A2475" t="s">
        <v>94</v>
      </c>
      <c r="B2475">
        <v>2013</v>
      </c>
      <c r="C2475" t="s">
        <v>2</v>
      </c>
      <c r="D2475" t="s">
        <v>40</v>
      </c>
      <c r="E2475" t="s">
        <v>5986</v>
      </c>
      <c r="F2475">
        <v>1</v>
      </c>
    </row>
    <row r="2476" spans="1:6" x14ac:dyDescent="0.25">
      <c r="A2476" t="s">
        <v>94</v>
      </c>
      <c r="B2476">
        <v>2013</v>
      </c>
      <c r="C2476" t="s">
        <v>2</v>
      </c>
      <c r="D2476" t="s">
        <v>107</v>
      </c>
      <c r="E2476" t="s">
        <v>5987</v>
      </c>
      <c r="F2476">
        <v>2</v>
      </c>
    </row>
    <row r="2477" spans="1:6" x14ac:dyDescent="0.25">
      <c r="A2477" t="s">
        <v>94</v>
      </c>
      <c r="B2477">
        <v>2013</v>
      </c>
      <c r="C2477" t="s">
        <v>2</v>
      </c>
      <c r="D2477" t="s">
        <v>39</v>
      </c>
      <c r="E2477" t="s">
        <v>5988</v>
      </c>
      <c r="F2477">
        <v>1</v>
      </c>
    </row>
    <row r="2478" spans="1:6" x14ac:dyDescent="0.25">
      <c r="A2478" t="s">
        <v>94</v>
      </c>
      <c r="B2478">
        <v>2013</v>
      </c>
      <c r="C2478" t="s">
        <v>2</v>
      </c>
      <c r="D2478" t="s">
        <v>103</v>
      </c>
      <c r="E2478" t="s">
        <v>5989</v>
      </c>
      <c r="F2478">
        <v>3</v>
      </c>
    </row>
    <row r="2479" spans="1:6" x14ac:dyDescent="0.25">
      <c r="A2479" t="s">
        <v>94</v>
      </c>
      <c r="B2479">
        <v>2013</v>
      </c>
      <c r="C2479" t="s">
        <v>5</v>
      </c>
      <c r="D2479" t="s">
        <v>102</v>
      </c>
      <c r="E2479" t="s">
        <v>5990</v>
      </c>
      <c r="F2479">
        <v>1</v>
      </c>
    </row>
    <row r="2480" spans="1:6" x14ac:dyDescent="0.25">
      <c r="A2480" t="s">
        <v>94</v>
      </c>
      <c r="B2480">
        <v>2013</v>
      </c>
      <c r="C2480" t="s">
        <v>5</v>
      </c>
      <c r="D2480" t="s">
        <v>107</v>
      </c>
      <c r="E2480" t="s">
        <v>5991</v>
      </c>
      <c r="F2480">
        <v>2</v>
      </c>
    </row>
    <row r="2481" spans="1:6" x14ac:dyDescent="0.25">
      <c r="A2481" t="s">
        <v>94</v>
      </c>
      <c r="B2481">
        <v>2013</v>
      </c>
      <c r="C2481" t="s">
        <v>5</v>
      </c>
      <c r="D2481" t="s">
        <v>103</v>
      </c>
      <c r="E2481" t="s">
        <v>5992</v>
      </c>
      <c r="F2481">
        <v>5</v>
      </c>
    </row>
    <row r="2482" spans="1:6" x14ac:dyDescent="0.25">
      <c r="A2482" t="s">
        <v>94</v>
      </c>
      <c r="B2482">
        <v>2013</v>
      </c>
      <c r="C2482" t="s">
        <v>6</v>
      </c>
      <c r="D2482" t="s">
        <v>103</v>
      </c>
      <c r="E2482" t="s">
        <v>5993</v>
      </c>
      <c r="F2482">
        <v>1</v>
      </c>
    </row>
    <row r="2483" spans="1:6" x14ac:dyDescent="0.25">
      <c r="A2483" t="s">
        <v>94</v>
      </c>
      <c r="B2483">
        <v>2014</v>
      </c>
      <c r="C2483" t="s">
        <v>1</v>
      </c>
      <c r="D2483" t="s">
        <v>38</v>
      </c>
      <c r="E2483" t="s">
        <v>5994</v>
      </c>
      <c r="F2483">
        <v>2</v>
      </c>
    </row>
    <row r="2484" spans="1:6" x14ac:dyDescent="0.25">
      <c r="A2484" t="s">
        <v>94</v>
      </c>
      <c r="B2484">
        <v>2014</v>
      </c>
      <c r="C2484" t="s">
        <v>1</v>
      </c>
      <c r="D2484" t="s">
        <v>102</v>
      </c>
      <c r="E2484" t="s">
        <v>5995</v>
      </c>
      <c r="F2484">
        <v>1</v>
      </c>
    </row>
    <row r="2485" spans="1:6" x14ac:dyDescent="0.25">
      <c r="A2485" t="s">
        <v>94</v>
      </c>
      <c r="B2485">
        <v>2014</v>
      </c>
      <c r="C2485" t="s">
        <v>1</v>
      </c>
      <c r="D2485" t="s">
        <v>107</v>
      </c>
      <c r="E2485" t="s">
        <v>5996</v>
      </c>
      <c r="F2485">
        <v>1</v>
      </c>
    </row>
    <row r="2486" spans="1:6" x14ac:dyDescent="0.25">
      <c r="A2486" t="s">
        <v>94</v>
      </c>
      <c r="B2486">
        <v>2014</v>
      </c>
      <c r="C2486" t="s">
        <v>1</v>
      </c>
      <c r="D2486" t="s">
        <v>39</v>
      </c>
      <c r="E2486" t="s">
        <v>5997</v>
      </c>
      <c r="F2486">
        <v>2</v>
      </c>
    </row>
    <row r="2487" spans="1:6" x14ac:dyDescent="0.25">
      <c r="A2487" t="s">
        <v>94</v>
      </c>
      <c r="B2487">
        <v>2014</v>
      </c>
      <c r="C2487" t="s">
        <v>1</v>
      </c>
      <c r="D2487" t="s">
        <v>103</v>
      </c>
      <c r="E2487" t="s">
        <v>5998</v>
      </c>
      <c r="F2487">
        <v>13</v>
      </c>
    </row>
    <row r="2488" spans="1:6" x14ac:dyDescent="0.25">
      <c r="A2488" t="s">
        <v>94</v>
      </c>
      <c r="B2488">
        <v>2014</v>
      </c>
      <c r="C2488" t="s">
        <v>3</v>
      </c>
      <c r="D2488" t="s">
        <v>107</v>
      </c>
      <c r="E2488" t="s">
        <v>5999</v>
      </c>
      <c r="F2488">
        <v>1</v>
      </c>
    </row>
    <row r="2489" spans="1:6" x14ac:dyDescent="0.25">
      <c r="A2489" t="s">
        <v>94</v>
      </c>
      <c r="B2489">
        <v>2014</v>
      </c>
      <c r="C2489" t="s">
        <v>3</v>
      </c>
      <c r="D2489" t="s">
        <v>103</v>
      </c>
      <c r="E2489" t="s">
        <v>6000</v>
      </c>
      <c r="F2489">
        <v>1</v>
      </c>
    </row>
    <row r="2490" spans="1:6" x14ac:dyDescent="0.25">
      <c r="A2490" t="s">
        <v>94</v>
      </c>
      <c r="B2490">
        <v>2014</v>
      </c>
      <c r="C2490" t="s">
        <v>0</v>
      </c>
      <c r="D2490" t="s">
        <v>102</v>
      </c>
      <c r="E2490" t="s">
        <v>6001</v>
      </c>
      <c r="F2490">
        <v>2</v>
      </c>
    </row>
    <row r="2491" spans="1:6" x14ac:dyDescent="0.25">
      <c r="A2491" t="s">
        <v>94</v>
      </c>
      <c r="B2491">
        <v>2014</v>
      </c>
      <c r="C2491" t="s">
        <v>0</v>
      </c>
      <c r="D2491" t="s">
        <v>107</v>
      </c>
      <c r="E2491" t="s">
        <v>6002</v>
      </c>
      <c r="F2491">
        <v>3</v>
      </c>
    </row>
    <row r="2492" spans="1:6" x14ac:dyDescent="0.25">
      <c r="A2492" t="s">
        <v>94</v>
      </c>
      <c r="B2492">
        <v>2014</v>
      </c>
      <c r="C2492" t="s">
        <v>0</v>
      </c>
      <c r="D2492" t="s">
        <v>39</v>
      </c>
      <c r="E2492" t="s">
        <v>6003</v>
      </c>
      <c r="F2492">
        <v>4</v>
      </c>
    </row>
    <row r="2493" spans="1:6" x14ac:dyDescent="0.25">
      <c r="A2493" t="s">
        <v>94</v>
      </c>
      <c r="B2493">
        <v>2014</v>
      </c>
      <c r="C2493" t="s">
        <v>0</v>
      </c>
      <c r="D2493" t="s">
        <v>103</v>
      </c>
      <c r="E2493" t="s">
        <v>6004</v>
      </c>
      <c r="F2493">
        <v>12</v>
      </c>
    </row>
    <row r="2494" spans="1:6" x14ac:dyDescent="0.25">
      <c r="A2494" t="s">
        <v>94</v>
      </c>
      <c r="B2494">
        <v>2014</v>
      </c>
      <c r="C2494" t="s">
        <v>4</v>
      </c>
      <c r="D2494" t="s">
        <v>38</v>
      </c>
      <c r="E2494" t="s">
        <v>6005</v>
      </c>
      <c r="F2494">
        <v>17</v>
      </c>
    </row>
    <row r="2495" spans="1:6" x14ac:dyDescent="0.25">
      <c r="A2495" t="s">
        <v>94</v>
      </c>
      <c r="B2495">
        <v>2014</v>
      </c>
      <c r="C2495" t="s">
        <v>4</v>
      </c>
      <c r="D2495" t="s">
        <v>40</v>
      </c>
      <c r="E2495" t="s">
        <v>6006</v>
      </c>
      <c r="F2495">
        <v>10</v>
      </c>
    </row>
    <row r="2496" spans="1:6" x14ac:dyDescent="0.25">
      <c r="A2496" t="s">
        <v>94</v>
      </c>
      <c r="B2496">
        <v>2014</v>
      </c>
      <c r="C2496" t="s">
        <v>4</v>
      </c>
      <c r="D2496" t="s">
        <v>102</v>
      </c>
      <c r="E2496" t="s">
        <v>6007</v>
      </c>
      <c r="F2496">
        <v>40</v>
      </c>
    </row>
    <row r="2497" spans="1:6" x14ac:dyDescent="0.25">
      <c r="A2497" t="s">
        <v>94</v>
      </c>
      <c r="B2497">
        <v>2014</v>
      </c>
      <c r="C2497" t="s">
        <v>4</v>
      </c>
      <c r="D2497" t="s">
        <v>107</v>
      </c>
      <c r="E2497" t="s">
        <v>6008</v>
      </c>
      <c r="F2497">
        <v>53</v>
      </c>
    </row>
    <row r="2498" spans="1:6" x14ac:dyDescent="0.25">
      <c r="A2498" t="s">
        <v>94</v>
      </c>
      <c r="B2498">
        <v>2014</v>
      </c>
      <c r="C2498" t="s">
        <v>4</v>
      </c>
      <c r="D2498" t="s">
        <v>39</v>
      </c>
      <c r="E2498" t="s">
        <v>6009</v>
      </c>
      <c r="F2498">
        <v>63</v>
      </c>
    </row>
    <row r="2499" spans="1:6" x14ac:dyDescent="0.25">
      <c r="A2499" t="s">
        <v>94</v>
      </c>
      <c r="B2499">
        <v>2014</v>
      </c>
      <c r="C2499" t="s">
        <v>4</v>
      </c>
      <c r="D2499" t="s">
        <v>103</v>
      </c>
      <c r="E2499" t="s">
        <v>6010</v>
      </c>
      <c r="F2499">
        <v>369</v>
      </c>
    </row>
    <row r="2500" spans="1:6" x14ac:dyDescent="0.25">
      <c r="A2500" t="s">
        <v>94</v>
      </c>
      <c r="B2500">
        <v>2014</v>
      </c>
      <c r="C2500" t="s">
        <v>2</v>
      </c>
      <c r="D2500" t="s">
        <v>107</v>
      </c>
      <c r="E2500" t="s">
        <v>6011</v>
      </c>
      <c r="F2500">
        <v>2</v>
      </c>
    </row>
    <row r="2501" spans="1:6" x14ac:dyDescent="0.25">
      <c r="A2501" t="s">
        <v>94</v>
      </c>
      <c r="B2501">
        <v>2014</v>
      </c>
      <c r="C2501" t="s">
        <v>2</v>
      </c>
      <c r="D2501" t="s">
        <v>39</v>
      </c>
      <c r="E2501" t="s">
        <v>6012</v>
      </c>
      <c r="F2501">
        <v>1</v>
      </c>
    </row>
    <row r="2502" spans="1:6" x14ac:dyDescent="0.25">
      <c r="A2502" t="s">
        <v>94</v>
      </c>
      <c r="B2502">
        <v>2014</v>
      </c>
      <c r="C2502" t="s">
        <v>2</v>
      </c>
      <c r="D2502" t="s">
        <v>103</v>
      </c>
      <c r="E2502" t="s">
        <v>6013</v>
      </c>
      <c r="F2502">
        <v>5</v>
      </c>
    </row>
    <row r="2503" spans="1:6" x14ac:dyDescent="0.25">
      <c r="A2503" t="s">
        <v>94</v>
      </c>
      <c r="B2503">
        <v>2014</v>
      </c>
      <c r="C2503" t="s">
        <v>5</v>
      </c>
      <c r="D2503" t="s">
        <v>107</v>
      </c>
      <c r="E2503" t="s">
        <v>6014</v>
      </c>
      <c r="F2503">
        <v>1</v>
      </c>
    </row>
    <row r="2504" spans="1:6" x14ac:dyDescent="0.25">
      <c r="A2504" t="s">
        <v>94</v>
      </c>
      <c r="B2504">
        <v>2014</v>
      </c>
      <c r="C2504" t="s">
        <v>5</v>
      </c>
      <c r="D2504" t="s">
        <v>39</v>
      </c>
      <c r="E2504" t="s">
        <v>6015</v>
      </c>
      <c r="F2504">
        <v>3</v>
      </c>
    </row>
    <row r="2505" spans="1:6" x14ac:dyDescent="0.25">
      <c r="A2505" t="s">
        <v>94</v>
      </c>
      <c r="B2505">
        <v>2014</v>
      </c>
      <c r="C2505" t="s">
        <v>5</v>
      </c>
      <c r="D2505" t="s">
        <v>103</v>
      </c>
      <c r="E2505" t="s">
        <v>6016</v>
      </c>
      <c r="F2505">
        <v>8</v>
      </c>
    </row>
    <row r="2506" spans="1:6" x14ac:dyDescent="0.25">
      <c r="A2506" t="s">
        <v>94</v>
      </c>
      <c r="B2506">
        <v>2014</v>
      </c>
      <c r="C2506" t="s">
        <v>6</v>
      </c>
      <c r="D2506" t="s">
        <v>103</v>
      </c>
      <c r="E2506" t="s">
        <v>6017</v>
      </c>
      <c r="F2506">
        <v>1</v>
      </c>
    </row>
    <row r="2507" spans="1:6" x14ac:dyDescent="0.25">
      <c r="A2507" t="s">
        <v>94</v>
      </c>
      <c r="B2507">
        <v>2015</v>
      </c>
      <c r="C2507" t="s">
        <v>1</v>
      </c>
      <c r="D2507" t="s">
        <v>38</v>
      </c>
      <c r="E2507" t="s">
        <v>6018</v>
      </c>
      <c r="F2507">
        <v>1</v>
      </c>
    </row>
    <row r="2508" spans="1:6" x14ac:dyDescent="0.25">
      <c r="A2508" t="s">
        <v>94</v>
      </c>
      <c r="B2508">
        <v>2015</v>
      </c>
      <c r="C2508" t="s">
        <v>1</v>
      </c>
      <c r="D2508" t="s">
        <v>40</v>
      </c>
      <c r="E2508" t="s">
        <v>6019</v>
      </c>
      <c r="F2508">
        <v>1</v>
      </c>
    </row>
    <row r="2509" spans="1:6" x14ac:dyDescent="0.25">
      <c r="A2509" t="s">
        <v>94</v>
      </c>
      <c r="B2509">
        <v>2015</v>
      </c>
      <c r="C2509" t="s">
        <v>1</v>
      </c>
      <c r="D2509" t="s">
        <v>107</v>
      </c>
      <c r="E2509" t="s">
        <v>6020</v>
      </c>
      <c r="F2509">
        <v>5</v>
      </c>
    </row>
    <row r="2510" spans="1:6" x14ac:dyDescent="0.25">
      <c r="A2510" t="s">
        <v>94</v>
      </c>
      <c r="B2510">
        <v>2015</v>
      </c>
      <c r="C2510" t="s">
        <v>1</v>
      </c>
      <c r="D2510" t="s">
        <v>39</v>
      </c>
      <c r="E2510" t="s">
        <v>6021</v>
      </c>
      <c r="F2510">
        <v>2</v>
      </c>
    </row>
    <row r="2511" spans="1:6" x14ac:dyDescent="0.25">
      <c r="A2511" t="s">
        <v>94</v>
      </c>
      <c r="B2511">
        <v>2015</v>
      </c>
      <c r="C2511" t="s">
        <v>1</v>
      </c>
      <c r="D2511" t="s">
        <v>103</v>
      </c>
      <c r="E2511" t="s">
        <v>6022</v>
      </c>
      <c r="F2511">
        <v>12</v>
      </c>
    </row>
    <row r="2512" spans="1:6" x14ac:dyDescent="0.25">
      <c r="A2512" t="s">
        <v>94</v>
      </c>
      <c r="B2512">
        <v>2015</v>
      </c>
      <c r="C2512" t="s">
        <v>3</v>
      </c>
      <c r="D2512" t="s">
        <v>103</v>
      </c>
      <c r="E2512" t="s">
        <v>6023</v>
      </c>
      <c r="F2512">
        <v>2</v>
      </c>
    </row>
    <row r="2513" spans="1:6" x14ac:dyDescent="0.25">
      <c r="A2513" t="s">
        <v>94</v>
      </c>
      <c r="B2513">
        <v>2015</v>
      </c>
      <c r="C2513" t="s">
        <v>0</v>
      </c>
      <c r="D2513" t="s">
        <v>38</v>
      </c>
      <c r="E2513" t="s">
        <v>6024</v>
      </c>
      <c r="F2513">
        <v>1</v>
      </c>
    </row>
    <row r="2514" spans="1:6" x14ac:dyDescent="0.25">
      <c r="A2514" t="s">
        <v>94</v>
      </c>
      <c r="B2514">
        <v>2015</v>
      </c>
      <c r="C2514" t="s">
        <v>0</v>
      </c>
      <c r="D2514" t="s">
        <v>102</v>
      </c>
      <c r="E2514" t="s">
        <v>6025</v>
      </c>
      <c r="F2514">
        <v>3</v>
      </c>
    </row>
    <row r="2515" spans="1:6" x14ac:dyDescent="0.25">
      <c r="A2515" t="s">
        <v>94</v>
      </c>
      <c r="B2515">
        <v>2015</v>
      </c>
      <c r="C2515" t="s">
        <v>0</v>
      </c>
      <c r="D2515" t="s">
        <v>39</v>
      </c>
      <c r="E2515" t="s">
        <v>6026</v>
      </c>
      <c r="F2515">
        <v>6</v>
      </c>
    </row>
    <row r="2516" spans="1:6" x14ac:dyDescent="0.25">
      <c r="A2516" t="s">
        <v>94</v>
      </c>
      <c r="B2516">
        <v>2015</v>
      </c>
      <c r="C2516" t="s">
        <v>0</v>
      </c>
      <c r="D2516" t="s">
        <v>103</v>
      </c>
      <c r="E2516" t="s">
        <v>6027</v>
      </c>
      <c r="F2516">
        <v>9</v>
      </c>
    </row>
    <row r="2517" spans="1:6" x14ac:dyDescent="0.25">
      <c r="A2517" t="s">
        <v>94</v>
      </c>
      <c r="B2517">
        <v>2015</v>
      </c>
      <c r="C2517" t="s">
        <v>4</v>
      </c>
      <c r="D2517" t="s">
        <v>38</v>
      </c>
      <c r="E2517" t="s">
        <v>6028</v>
      </c>
      <c r="F2517">
        <v>16</v>
      </c>
    </row>
    <row r="2518" spans="1:6" x14ac:dyDescent="0.25">
      <c r="A2518" t="s">
        <v>94</v>
      </c>
      <c r="B2518">
        <v>2015</v>
      </c>
      <c r="C2518" t="s">
        <v>4</v>
      </c>
      <c r="D2518" t="s">
        <v>40</v>
      </c>
      <c r="E2518" t="s">
        <v>6029</v>
      </c>
      <c r="F2518">
        <v>6</v>
      </c>
    </row>
    <row r="2519" spans="1:6" x14ac:dyDescent="0.25">
      <c r="A2519" t="s">
        <v>94</v>
      </c>
      <c r="B2519">
        <v>2015</v>
      </c>
      <c r="C2519" t="s">
        <v>4</v>
      </c>
      <c r="D2519" t="s">
        <v>102</v>
      </c>
      <c r="E2519" t="s">
        <v>6030</v>
      </c>
      <c r="F2519">
        <v>56</v>
      </c>
    </row>
    <row r="2520" spans="1:6" x14ac:dyDescent="0.25">
      <c r="A2520" t="s">
        <v>94</v>
      </c>
      <c r="B2520">
        <v>2015</v>
      </c>
      <c r="C2520" t="s">
        <v>4</v>
      </c>
      <c r="D2520" t="s">
        <v>107</v>
      </c>
      <c r="E2520" t="s">
        <v>6031</v>
      </c>
      <c r="F2520">
        <v>46</v>
      </c>
    </row>
    <row r="2521" spans="1:6" x14ac:dyDescent="0.25">
      <c r="A2521" t="s">
        <v>94</v>
      </c>
      <c r="B2521">
        <v>2015</v>
      </c>
      <c r="C2521" t="s">
        <v>4</v>
      </c>
      <c r="D2521" t="s">
        <v>39</v>
      </c>
      <c r="E2521" t="s">
        <v>6032</v>
      </c>
      <c r="F2521">
        <v>55</v>
      </c>
    </row>
    <row r="2522" spans="1:6" x14ac:dyDescent="0.25">
      <c r="A2522" t="s">
        <v>94</v>
      </c>
      <c r="B2522">
        <v>2015</v>
      </c>
      <c r="C2522" t="s">
        <v>4</v>
      </c>
      <c r="D2522" t="s">
        <v>103</v>
      </c>
      <c r="E2522" t="s">
        <v>6033</v>
      </c>
      <c r="F2522">
        <v>372</v>
      </c>
    </row>
    <row r="2523" spans="1:6" x14ac:dyDescent="0.25">
      <c r="A2523" t="s">
        <v>94</v>
      </c>
      <c r="B2523">
        <v>2015</v>
      </c>
      <c r="C2523" t="s">
        <v>2</v>
      </c>
      <c r="D2523" t="s">
        <v>107</v>
      </c>
      <c r="E2523" t="s">
        <v>6034</v>
      </c>
      <c r="F2523">
        <v>3</v>
      </c>
    </row>
    <row r="2524" spans="1:6" x14ac:dyDescent="0.25">
      <c r="A2524" t="s">
        <v>94</v>
      </c>
      <c r="B2524">
        <v>2015</v>
      </c>
      <c r="C2524" t="s">
        <v>2</v>
      </c>
      <c r="D2524" t="s">
        <v>39</v>
      </c>
      <c r="E2524" t="s">
        <v>6035</v>
      </c>
      <c r="F2524">
        <v>1</v>
      </c>
    </row>
    <row r="2525" spans="1:6" x14ac:dyDescent="0.25">
      <c r="A2525" t="s">
        <v>94</v>
      </c>
      <c r="B2525">
        <v>2015</v>
      </c>
      <c r="C2525" t="s">
        <v>2</v>
      </c>
      <c r="D2525" t="s">
        <v>103</v>
      </c>
      <c r="E2525" t="s">
        <v>6036</v>
      </c>
      <c r="F2525">
        <v>7</v>
      </c>
    </row>
    <row r="2526" spans="1:6" x14ac:dyDescent="0.25">
      <c r="A2526" t="s">
        <v>94</v>
      </c>
      <c r="B2526">
        <v>2015</v>
      </c>
      <c r="C2526" t="s">
        <v>5</v>
      </c>
      <c r="D2526" t="s">
        <v>38</v>
      </c>
      <c r="E2526" t="s">
        <v>6037</v>
      </c>
      <c r="F2526">
        <v>2</v>
      </c>
    </row>
    <row r="2527" spans="1:6" x14ac:dyDescent="0.25">
      <c r="A2527" t="s">
        <v>94</v>
      </c>
      <c r="B2527">
        <v>2015</v>
      </c>
      <c r="C2527" t="s">
        <v>5</v>
      </c>
      <c r="D2527" t="s">
        <v>107</v>
      </c>
      <c r="E2527" t="s">
        <v>6038</v>
      </c>
      <c r="F2527">
        <v>2</v>
      </c>
    </row>
    <row r="2528" spans="1:6" x14ac:dyDescent="0.25">
      <c r="A2528" t="s">
        <v>94</v>
      </c>
      <c r="B2528">
        <v>2015</v>
      </c>
      <c r="C2528" t="s">
        <v>5</v>
      </c>
      <c r="D2528" t="s">
        <v>39</v>
      </c>
      <c r="E2528" t="s">
        <v>6039</v>
      </c>
      <c r="F2528">
        <v>1</v>
      </c>
    </row>
    <row r="2529" spans="1:6" x14ac:dyDescent="0.25">
      <c r="A2529" t="s">
        <v>94</v>
      </c>
      <c r="B2529">
        <v>2015</v>
      </c>
      <c r="C2529" t="s">
        <v>5</v>
      </c>
      <c r="D2529" t="s">
        <v>103</v>
      </c>
      <c r="E2529" t="s">
        <v>6040</v>
      </c>
      <c r="F2529">
        <v>6</v>
      </c>
    </row>
    <row r="2530" spans="1:6" x14ac:dyDescent="0.25">
      <c r="A2530" t="s">
        <v>94</v>
      </c>
      <c r="B2530">
        <v>2015</v>
      </c>
      <c r="C2530" t="s">
        <v>6</v>
      </c>
      <c r="D2530" t="s">
        <v>103</v>
      </c>
      <c r="E2530" t="s">
        <v>6041</v>
      </c>
      <c r="F2530">
        <v>1</v>
      </c>
    </row>
    <row r="2531" spans="1:6" x14ac:dyDescent="0.25">
      <c r="A2531" t="s">
        <v>95</v>
      </c>
      <c r="B2531">
        <v>2010</v>
      </c>
      <c r="C2531" t="s">
        <v>1</v>
      </c>
      <c r="D2531" t="s">
        <v>38</v>
      </c>
      <c r="E2531" t="s">
        <v>6042</v>
      </c>
      <c r="F2531">
        <v>2</v>
      </c>
    </row>
    <row r="2532" spans="1:6" x14ac:dyDescent="0.25">
      <c r="A2532" t="s">
        <v>95</v>
      </c>
      <c r="B2532">
        <v>2010</v>
      </c>
      <c r="C2532" t="s">
        <v>1</v>
      </c>
      <c r="D2532" t="s">
        <v>102</v>
      </c>
      <c r="E2532" t="s">
        <v>6043</v>
      </c>
      <c r="F2532">
        <v>1</v>
      </c>
    </row>
    <row r="2533" spans="1:6" x14ac:dyDescent="0.25">
      <c r="A2533" t="s">
        <v>95</v>
      </c>
      <c r="B2533">
        <v>2010</v>
      </c>
      <c r="C2533" t="s">
        <v>1</v>
      </c>
      <c r="D2533" t="s">
        <v>103</v>
      </c>
      <c r="E2533" t="s">
        <v>6044</v>
      </c>
      <c r="F2533">
        <v>2</v>
      </c>
    </row>
    <row r="2534" spans="1:6" x14ac:dyDescent="0.25">
      <c r="A2534" t="s">
        <v>95</v>
      </c>
      <c r="B2534">
        <v>2010</v>
      </c>
      <c r="C2534" t="s">
        <v>3</v>
      </c>
      <c r="D2534" t="s">
        <v>107</v>
      </c>
      <c r="E2534" t="s">
        <v>6045</v>
      </c>
      <c r="F2534">
        <v>2</v>
      </c>
    </row>
    <row r="2535" spans="1:6" x14ac:dyDescent="0.25">
      <c r="A2535" t="s">
        <v>95</v>
      </c>
      <c r="B2535">
        <v>2010</v>
      </c>
      <c r="C2535" t="s">
        <v>3</v>
      </c>
      <c r="D2535" t="s">
        <v>103</v>
      </c>
      <c r="E2535" t="s">
        <v>6046</v>
      </c>
      <c r="F2535">
        <v>1</v>
      </c>
    </row>
    <row r="2536" spans="1:6" x14ac:dyDescent="0.25">
      <c r="A2536" t="s">
        <v>95</v>
      </c>
      <c r="B2536">
        <v>2010</v>
      </c>
      <c r="C2536" t="s">
        <v>0</v>
      </c>
      <c r="D2536" t="s">
        <v>107</v>
      </c>
      <c r="E2536" t="s">
        <v>6047</v>
      </c>
      <c r="F2536">
        <v>1</v>
      </c>
    </row>
    <row r="2537" spans="1:6" x14ac:dyDescent="0.25">
      <c r="A2537" t="s">
        <v>95</v>
      </c>
      <c r="B2537">
        <v>2010</v>
      </c>
      <c r="C2537" t="s">
        <v>0</v>
      </c>
      <c r="D2537" t="s">
        <v>103</v>
      </c>
      <c r="E2537" t="s">
        <v>6048</v>
      </c>
      <c r="F2537">
        <v>5</v>
      </c>
    </row>
    <row r="2538" spans="1:6" x14ac:dyDescent="0.25">
      <c r="A2538" t="s">
        <v>95</v>
      </c>
      <c r="B2538">
        <v>2010</v>
      </c>
      <c r="C2538" t="s">
        <v>4</v>
      </c>
      <c r="D2538" t="s">
        <v>38</v>
      </c>
      <c r="E2538" t="s">
        <v>6049</v>
      </c>
      <c r="F2538">
        <v>7</v>
      </c>
    </row>
    <row r="2539" spans="1:6" x14ac:dyDescent="0.25">
      <c r="A2539" t="s">
        <v>95</v>
      </c>
      <c r="B2539">
        <v>2010</v>
      </c>
      <c r="C2539" t="s">
        <v>4</v>
      </c>
      <c r="D2539" t="s">
        <v>102</v>
      </c>
      <c r="E2539" t="s">
        <v>6050</v>
      </c>
      <c r="F2539">
        <v>19</v>
      </c>
    </row>
    <row r="2540" spans="1:6" x14ac:dyDescent="0.25">
      <c r="A2540" t="s">
        <v>95</v>
      </c>
      <c r="B2540">
        <v>2010</v>
      </c>
      <c r="C2540" t="s">
        <v>4</v>
      </c>
      <c r="D2540" t="s">
        <v>107</v>
      </c>
      <c r="E2540" t="s">
        <v>6051</v>
      </c>
      <c r="F2540">
        <v>20</v>
      </c>
    </row>
    <row r="2541" spans="1:6" x14ac:dyDescent="0.25">
      <c r="A2541" t="s">
        <v>95</v>
      </c>
      <c r="B2541">
        <v>2010</v>
      </c>
      <c r="C2541" t="s">
        <v>4</v>
      </c>
      <c r="D2541" t="s">
        <v>39</v>
      </c>
      <c r="E2541" t="s">
        <v>6052</v>
      </c>
      <c r="F2541">
        <v>18</v>
      </c>
    </row>
    <row r="2542" spans="1:6" x14ac:dyDescent="0.25">
      <c r="A2542" t="s">
        <v>95</v>
      </c>
      <c r="B2542">
        <v>2010</v>
      </c>
      <c r="C2542" t="s">
        <v>4</v>
      </c>
      <c r="D2542" t="s">
        <v>103</v>
      </c>
      <c r="E2542" t="s">
        <v>6053</v>
      </c>
      <c r="F2542">
        <v>114</v>
      </c>
    </row>
    <row r="2543" spans="1:6" x14ac:dyDescent="0.25">
      <c r="A2543" t="s">
        <v>95</v>
      </c>
      <c r="B2543">
        <v>2010</v>
      </c>
      <c r="C2543" t="s">
        <v>2</v>
      </c>
      <c r="D2543" t="s">
        <v>102</v>
      </c>
      <c r="E2543" t="s">
        <v>6054</v>
      </c>
      <c r="F2543">
        <v>4</v>
      </c>
    </row>
    <row r="2544" spans="1:6" x14ac:dyDescent="0.25">
      <c r="A2544" t="s">
        <v>95</v>
      </c>
      <c r="B2544">
        <v>2010</v>
      </c>
      <c r="C2544" t="s">
        <v>2</v>
      </c>
      <c r="D2544" t="s">
        <v>107</v>
      </c>
      <c r="E2544" t="s">
        <v>6055</v>
      </c>
      <c r="F2544">
        <v>1</v>
      </c>
    </row>
    <row r="2545" spans="1:6" x14ac:dyDescent="0.25">
      <c r="A2545" t="s">
        <v>95</v>
      </c>
      <c r="B2545">
        <v>2010</v>
      </c>
      <c r="C2545" t="s">
        <v>2</v>
      </c>
      <c r="D2545" t="s">
        <v>39</v>
      </c>
      <c r="E2545" t="s">
        <v>6056</v>
      </c>
      <c r="F2545">
        <v>1</v>
      </c>
    </row>
    <row r="2546" spans="1:6" x14ac:dyDescent="0.25">
      <c r="A2546" t="s">
        <v>95</v>
      </c>
      <c r="B2546">
        <v>2010</v>
      </c>
      <c r="C2546" t="s">
        <v>2</v>
      </c>
      <c r="D2546" t="s">
        <v>103</v>
      </c>
      <c r="E2546" t="s">
        <v>6057</v>
      </c>
      <c r="F2546">
        <v>20</v>
      </c>
    </row>
    <row r="2547" spans="1:6" x14ac:dyDescent="0.25">
      <c r="A2547" t="s">
        <v>95</v>
      </c>
      <c r="B2547">
        <v>2011</v>
      </c>
      <c r="C2547" t="s">
        <v>1</v>
      </c>
      <c r="D2547" t="s">
        <v>38</v>
      </c>
      <c r="E2547" t="s">
        <v>6058</v>
      </c>
      <c r="F2547">
        <v>1</v>
      </c>
    </row>
    <row r="2548" spans="1:6" x14ac:dyDescent="0.25">
      <c r="A2548" t="s">
        <v>95</v>
      </c>
      <c r="B2548">
        <v>2011</v>
      </c>
      <c r="C2548" t="s">
        <v>1</v>
      </c>
      <c r="D2548" t="s">
        <v>102</v>
      </c>
      <c r="E2548" t="s">
        <v>6059</v>
      </c>
      <c r="F2548">
        <v>1</v>
      </c>
    </row>
    <row r="2549" spans="1:6" x14ac:dyDescent="0.25">
      <c r="A2549" t="s">
        <v>95</v>
      </c>
      <c r="B2549">
        <v>2011</v>
      </c>
      <c r="C2549" t="s">
        <v>1</v>
      </c>
      <c r="D2549" t="s">
        <v>103</v>
      </c>
      <c r="E2549" t="s">
        <v>6060</v>
      </c>
      <c r="F2549">
        <v>2</v>
      </c>
    </row>
    <row r="2550" spans="1:6" x14ac:dyDescent="0.25">
      <c r="A2550" t="s">
        <v>95</v>
      </c>
      <c r="B2550">
        <v>2011</v>
      </c>
      <c r="C2550" t="s">
        <v>3</v>
      </c>
      <c r="D2550" t="s">
        <v>38</v>
      </c>
      <c r="E2550" t="s">
        <v>6061</v>
      </c>
      <c r="F2550">
        <v>1</v>
      </c>
    </row>
    <row r="2551" spans="1:6" x14ac:dyDescent="0.25">
      <c r="A2551" t="s">
        <v>95</v>
      </c>
      <c r="B2551">
        <v>2011</v>
      </c>
      <c r="C2551" t="s">
        <v>3</v>
      </c>
      <c r="D2551" t="s">
        <v>102</v>
      </c>
      <c r="E2551" t="s">
        <v>6062</v>
      </c>
      <c r="F2551">
        <v>1</v>
      </c>
    </row>
    <row r="2552" spans="1:6" x14ac:dyDescent="0.25">
      <c r="A2552" t="s">
        <v>95</v>
      </c>
      <c r="B2552">
        <v>2011</v>
      </c>
      <c r="C2552" t="s">
        <v>3</v>
      </c>
      <c r="D2552" t="s">
        <v>103</v>
      </c>
      <c r="E2552" t="s">
        <v>6063</v>
      </c>
      <c r="F2552">
        <v>2</v>
      </c>
    </row>
    <row r="2553" spans="1:6" x14ac:dyDescent="0.25">
      <c r="A2553" t="s">
        <v>95</v>
      </c>
      <c r="B2553">
        <v>2011</v>
      </c>
      <c r="C2553" t="s">
        <v>0</v>
      </c>
      <c r="D2553" t="s">
        <v>102</v>
      </c>
      <c r="E2553" t="s">
        <v>6064</v>
      </c>
      <c r="F2553">
        <v>1</v>
      </c>
    </row>
    <row r="2554" spans="1:6" x14ac:dyDescent="0.25">
      <c r="A2554" t="s">
        <v>95</v>
      </c>
      <c r="B2554">
        <v>2011</v>
      </c>
      <c r="C2554" t="s">
        <v>0</v>
      </c>
      <c r="D2554" t="s">
        <v>39</v>
      </c>
      <c r="E2554" t="s">
        <v>6065</v>
      </c>
      <c r="F2554">
        <v>2</v>
      </c>
    </row>
    <row r="2555" spans="1:6" x14ac:dyDescent="0.25">
      <c r="A2555" t="s">
        <v>95</v>
      </c>
      <c r="B2555">
        <v>2011</v>
      </c>
      <c r="C2555" t="s">
        <v>0</v>
      </c>
      <c r="D2555" t="s">
        <v>103</v>
      </c>
      <c r="E2555" t="s">
        <v>6066</v>
      </c>
      <c r="F2555">
        <v>5</v>
      </c>
    </row>
    <row r="2556" spans="1:6" x14ac:dyDescent="0.25">
      <c r="A2556" t="s">
        <v>95</v>
      </c>
      <c r="B2556">
        <v>2011</v>
      </c>
      <c r="C2556" t="s">
        <v>4</v>
      </c>
      <c r="D2556" t="s">
        <v>38</v>
      </c>
      <c r="E2556" t="s">
        <v>6067</v>
      </c>
      <c r="F2556">
        <v>6</v>
      </c>
    </row>
    <row r="2557" spans="1:6" x14ac:dyDescent="0.25">
      <c r="A2557" t="s">
        <v>95</v>
      </c>
      <c r="B2557">
        <v>2011</v>
      </c>
      <c r="C2557" t="s">
        <v>4</v>
      </c>
      <c r="D2557" t="s">
        <v>40</v>
      </c>
      <c r="E2557" t="s">
        <v>6068</v>
      </c>
      <c r="F2557">
        <v>2</v>
      </c>
    </row>
    <row r="2558" spans="1:6" x14ac:dyDescent="0.25">
      <c r="A2558" t="s">
        <v>95</v>
      </c>
      <c r="B2558">
        <v>2011</v>
      </c>
      <c r="C2558" t="s">
        <v>4</v>
      </c>
      <c r="D2558" t="s">
        <v>102</v>
      </c>
      <c r="E2558" t="s">
        <v>6069</v>
      </c>
      <c r="F2558">
        <v>18</v>
      </c>
    </row>
    <row r="2559" spans="1:6" x14ac:dyDescent="0.25">
      <c r="A2559" t="s">
        <v>95</v>
      </c>
      <c r="B2559">
        <v>2011</v>
      </c>
      <c r="C2559" t="s">
        <v>4</v>
      </c>
      <c r="D2559" t="s">
        <v>107</v>
      </c>
      <c r="E2559" t="s">
        <v>6070</v>
      </c>
      <c r="F2559">
        <v>12</v>
      </c>
    </row>
    <row r="2560" spans="1:6" x14ac:dyDescent="0.25">
      <c r="A2560" t="s">
        <v>95</v>
      </c>
      <c r="B2560">
        <v>2011</v>
      </c>
      <c r="C2560" t="s">
        <v>4</v>
      </c>
      <c r="D2560" t="s">
        <v>39</v>
      </c>
      <c r="E2560" t="s">
        <v>6071</v>
      </c>
      <c r="F2560">
        <v>51</v>
      </c>
    </row>
    <row r="2561" spans="1:6" x14ac:dyDescent="0.25">
      <c r="A2561" t="s">
        <v>95</v>
      </c>
      <c r="B2561">
        <v>2011</v>
      </c>
      <c r="C2561" t="s">
        <v>4</v>
      </c>
      <c r="D2561" t="s">
        <v>103</v>
      </c>
      <c r="E2561" t="s">
        <v>6072</v>
      </c>
      <c r="F2561">
        <v>116</v>
      </c>
    </row>
    <row r="2562" spans="1:6" x14ac:dyDescent="0.25">
      <c r="A2562" t="s">
        <v>95</v>
      </c>
      <c r="B2562">
        <v>2011</v>
      </c>
      <c r="C2562" t="s">
        <v>2</v>
      </c>
      <c r="D2562" t="s">
        <v>38</v>
      </c>
      <c r="E2562" t="s">
        <v>6073</v>
      </c>
      <c r="F2562">
        <v>1</v>
      </c>
    </row>
    <row r="2563" spans="1:6" x14ac:dyDescent="0.25">
      <c r="A2563" t="s">
        <v>95</v>
      </c>
      <c r="B2563">
        <v>2011</v>
      </c>
      <c r="C2563" t="s">
        <v>2</v>
      </c>
      <c r="D2563" t="s">
        <v>102</v>
      </c>
      <c r="E2563" t="s">
        <v>6074</v>
      </c>
      <c r="F2563">
        <v>3</v>
      </c>
    </row>
    <row r="2564" spans="1:6" x14ac:dyDescent="0.25">
      <c r="A2564" t="s">
        <v>95</v>
      </c>
      <c r="B2564">
        <v>2011</v>
      </c>
      <c r="C2564" t="s">
        <v>2</v>
      </c>
      <c r="D2564" t="s">
        <v>107</v>
      </c>
      <c r="E2564" t="s">
        <v>6075</v>
      </c>
      <c r="F2564">
        <v>3</v>
      </c>
    </row>
    <row r="2565" spans="1:6" x14ac:dyDescent="0.25">
      <c r="A2565" t="s">
        <v>95</v>
      </c>
      <c r="B2565">
        <v>2011</v>
      </c>
      <c r="C2565" t="s">
        <v>2</v>
      </c>
      <c r="D2565" t="s">
        <v>39</v>
      </c>
      <c r="E2565" t="s">
        <v>6076</v>
      </c>
      <c r="F2565">
        <v>2</v>
      </c>
    </row>
    <row r="2566" spans="1:6" x14ac:dyDescent="0.25">
      <c r="A2566" t="s">
        <v>95</v>
      </c>
      <c r="B2566">
        <v>2011</v>
      </c>
      <c r="C2566" t="s">
        <v>2</v>
      </c>
      <c r="D2566" t="s">
        <v>103</v>
      </c>
      <c r="E2566" t="s">
        <v>6077</v>
      </c>
      <c r="F2566">
        <v>18</v>
      </c>
    </row>
    <row r="2567" spans="1:6" x14ac:dyDescent="0.25">
      <c r="A2567" t="s">
        <v>95</v>
      </c>
      <c r="B2567">
        <v>2012</v>
      </c>
      <c r="C2567" t="s">
        <v>1</v>
      </c>
      <c r="D2567" t="s">
        <v>39</v>
      </c>
      <c r="E2567" t="s">
        <v>6078</v>
      </c>
      <c r="F2567">
        <v>2</v>
      </c>
    </row>
    <row r="2568" spans="1:6" x14ac:dyDescent="0.25">
      <c r="A2568" t="s">
        <v>95</v>
      </c>
      <c r="B2568">
        <v>2012</v>
      </c>
      <c r="C2568" t="s">
        <v>1</v>
      </c>
      <c r="D2568" t="s">
        <v>103</v>
      </c>
      <c r="E2568" t="s">
        <v>6079</v>
      </c>
      <c r="F2568">
        <v>4</v>
      </c>
    </row>
    <row r="2569" spans="1:6" x14ac:dyDescent="0.25">
      <c r="A2569" t="s">
        <v>95</v>
      </c>
      <c r="B2569">
        <v>2012</v>
      </c>
      <c r="C2569" t="s">
        <v>3</v>
      </c>
      <c r="D2569" t="s">
        <v>103</v>
      </c>
      <c r="E2569" t="s">
        <v>6080</v>
      </c>
      <c r="F2569">
        <v>1</v>
      </c>
    </row>
    <row r="2570" spans="1:6" x14ac:dyDescent="0.25">
      <c r="A2570" t="s">
        <v>95</v>
      </c>
      <c r="B2570">
        <v>2012</v>
      </c>
      <c r="C2570" t="s">
        <v>0</v>
      </c>
      <c r="D2570" t="s">
        <v>102</v>
      </c>
      <c r="E2570" t="s">
        <v>6081</v>
      </c>
      <c r="F2570">
        <v>1</v>
      </c>
    </row>
    <row r="2571" spans="1:6" x14ac:dyDescent="0.25">
      <c r="A2571" t="s">
        <v>95</v>
      </c>
      <c r="B2571">
        <v>2012</v>
      </c>
      <c r="C2571" t="s">
        <v>0</v>
      </c>
      <c r="D2571" t="s">
        <v>39</v>
      </c>
      <c r="E2571" t="s">
        <v>6082</v>
      </c>
      <c r="F2571">
        <v>4</v>
      </c>
    </row>
    <row r="2572" spans="1:6" x14ac:dyDescent="0.25">
      <c r="A2572" t="s">
        <v>95</v>
      </c>
      <c r="B2572">
        <v>2012</v>
      </c>
      <c r="C2572" t="s">
        <v>0</v>
      </c>
      <c r="D2572" t="s">
        <v>103</v>
      </c>
      <c r="E2572" t="s">
        <v>6083</v>
      </c>
      <c r="F2572">
        <v>6</v>
      </c>
    </row>
    <row r="2573" spans="1:6" x14ac:dyDescent="0.25">
      <c r="A2573" t="s">
        <v>95</v>
      </c>
      <c r="B2573">
        <v>2012</v>
      </c>
      <c r="C2573" t="s">
        <v>4</v>
      </c>
      <c r="D2573" t="s">
        <v>38</v>
      </c>
      <c r="E2573" t="s">
        <v>6084</v>
      </c>
      <c r="F2573">
        <v>12</v>
      </c>
    </row>
    <row r="2574" spans="1:6" x14ac:dyDescent="0.25">
      <c r="A2574" t="s">
        <v>95</v>
      </c>
      <c r="B2574">
        <v>2012</v>
      </c>
      <c r="C2574" t="s">
        <v>4</v>
      </c>
      <c r="D2574" t="s">
        <v>40</v>
      </c>
      <c r="E2574" t="s">
        <v>6085</v>
      </c>
      <c r="F2574">
        <v>3</v>
      </c>
    </row>
    <row r="2575" spans="1:6" x14ac:dyDescent="0.25">
      <c r="A2575" t="s">
        <v>95</v>
      </c>
      <c r="B2575">
        <v>2012</v>
      </c>
      <c r="C2575" t="s">
        <v>4</v>
      </c>
      <c r="D2575" t="s">
        <v>102</v>
      </c>
      <c r="E2575" t="s">
        <v>6086</v>
      </c>
      <c r="F2575">
        <v>14</v>
      </c>
    </row>
    <row r="2576" spans="1:6" x14ac:dyDescent="0.25">
      <c r="A2576" t="s">
        <v>95</v>
      </c>
      <c r="B2576">
        <v>2012</v>
      </c>
      <c r="C2576" t="s">
        <v>4</v>
      </c>
      <c r="D2576" t="s">
        <v>107</v>
      </c>
      <c r="E2576" t="s">
        <v>6087</v>
      </c>
      <c r="F2576">
        <v>16</v>
      </c>
    </row>
    <row r="2577" spans="1:6" x14ac:dyDescent="0.25">
      <c r="A2577" t="s">
        <v>95</v>
      </c>
      <c r="B2577">
        <v>2012</v>
      </c>
      <c r="C2577" t="s">
        <v>4</v>
      </c>
      <c r="D2577" t="s">
        <v>39</v>
      </c>
      <c r="E2577" t="s">
        <v>6088</v>
      </c>
      <c r="F2577">
        <v>27</v>
      </c>
    </row>
    <row r="2578" spans="1:6" x14ac:dyDescent="0.25">
      <c r="A2578" t="s">
        <v>95</v>
      </c>
      <c r="B2578">
        <v>2012</v>
      </c>
      <c r="C2578" t="s">
        <v>4</v>
      </c>
      <c r="D2578" t="s">
        <v>103</v>
      </c>
      <c r="E2578" t="s">
        <v>6089</v>
      </c>
      <c r="F2578">
        <v>104</v>
      </c>
    </row>
    <row r="2579" spans="1:6" x14ac:dyDescent="0.25">
      <c r="A2579" t="s">
        <v>95</v>
      </c>
      <c r="B2579">
        <v>2012</v>
      </c>
      <c r="C2579" t="s">
        <v>2</v>
      </c>
      <c r="D2579" t="s">
        <v>40</v>
      </c>
      <c r="E2579" t="s">
        <v>6090</v>
      </c>
      <c r="F2579">
        <v>1</v>
      </c>
    </row>
    <row r="2580" spans="1:6" x14ac:dyDescent="0.25">
      <c r="A2580" t="s">
        <v>95</v>
      </c>
      <c r="B2580">
        <v>2012</v>
      </c>
      <c r="C2580" t="s">
        <v>2</v>
      </c>
      <c r="D2580" t="s">
        <v>102</v>
      </c>
      <c r="E2580" t="s">
        <v>6091</v>
      </c>
      <c r="F2580">
        <v>1</v>
      </c>
    </row>
    <row r="2581" spans="1:6" x14ac:dyDescent="0.25">
      <c r="A2581" t="s">
        <v>95</v>
      </c>
      <c r="B2581">
        <v>2012</v>
      </c>
      <c r="C2581" t="s">
        <v>2</v>
      </c>
      <c r="D2581" t="s">
        <v>107</v>
      </c>
      <c r="E2581" t="s">
        <v>6092</v>
      </c>
      <c r="F2581">
        <v>3</v>
      </c>
    </row>
    <row r="2582" spans="1:6" x14ac:dyDescent="0.25">
      <c r="A2582" t="s">
        <v>95</v>
      </c>
      <c r="B2582">
        <v>2012</v>
      </c>
      <c r="C2582" t="s">
        <v>2</v>
      </c>
      <c r="D2582" t="s">
        <v>39</v>
      </c>
      <c r="E2582" t="s">
        <v>6093</v>
      </c>
      <c r="F2582">
        <v>5</v>
      </c>
    </row>
    <row r="2583" spans="1:6" x14ac:dyDescent="0.25">
      <c r="A2583" t="s">
        <v>95</v>
      </c>
      <c r="B2583">
        <v>2012</v>
      </c>
      <c r="C2583" t="s">
        <v>2</v>
      </c>
      <c r="D2583" t="s">
        <v>103</v>
      </c>
      <c r="E2583" t="s">
        <v>6094</v>
      </c>
      <c r="F2583">
        <v>25</v>
      </c>
    </row>
    <row r="2584" spans="1:6" x14ac:dyDescent="0.25">
      <c r="A2584" t="s">
        <v>95</v>
      </c>
      <c r="B2584">
        <v>2012</v>
      </c>
      <c r="C2584" t="s">
        <v>5</v>
      </c>
      <c r="D2584" t="s">
        <v>107</v>
      </c>
      <c r="E2584" t="s">
        <v>6095</v>
      </c>
      <c r="F2584">
        <v>1</v>
      </c>
    </row>
    <row r="2585" spans="1:6" x14ac:dyDescent="0.25">
      <c r="A2585" t="s">
        <v>95</v>
      </c>
      <c r="B2585">
        <v>2012</v>
      </c>
      <c r="C2585" t="s">
        <v>5</v>
      </c>
      <c r="D2585" t="s">
        <v>103</v>
      </c>
      <c r="E2585" t="s">
        <v>6096</v>
      </c>
      <c r="F2585">
        <v>1</v>
      </c>
    </row>
    <row r="2586" spans="1:6" x14ac:dyDescent="0.25">
      <c r="A2586" t="s">
        <v>95</v>
      </c>
      <c r="B2586">
        <v>2013</v>
      </c>
      <c r="C2586" t="s">
        <v>1</v>
      </c>
      <c r="D2586" t="s">
        <v>38</v>
      </c>
      <c r="E2586" t="s">
        <v>6097</v>
      </c>
      <c r="F2586">
        <v>1</v>
      </c>
    </row>
    <row r="2587" spans="1:6" x14ac:dyDescent="0.25">
      <c r="A2587" t="s">
        <v>95</v>
      </c>
      <c r="B2587">
        <v>2013</v>
      </c>
      <c r="C2587" t="s">
        <v>1</v>
      </c>
      <c r="D2587" t="s">
        <v>103</v>
      </c>
      <c r="E2587" t="s">
        <v>6098</v>
      </c>
      <c r="F2587">
        <v>6</v>
      </c>
    </row>
    <row r="2588" spans="1:6" x14ac:dyDescent="0.25">
      <c r="A2588" t="s">
        <v>95</v>
      </c>
      <c r="B2588">
        <v>2013</v>
      </c>
      <c r="C2588" t="s">
        <v>3</v>
      </c>
      <c r="D2588" t="s">
        <v>38</v>
      </c>
      <c r="E2588" t="s">
        <v>6099</v>
      </c>
      <c r="F2588">
        <v>1</v>
      </c>
    </row>
    <row r="2589" spans="1:6" x14ac:dyDescent="0.25">
      <c r="A2589" t="s">
        <v>95</v>
      </c>
      <c r="B2589">
        <v>2013</v>
      </c>
      <c r="C2589" t="s">
        <v>3</v>
      </c>
      <c r="D2589" t="s">
        <v>103</v>
      </c>
      <c r="E2589" t="s">
        <v>6100</v>
      </c>
      <c r="F2589">
        <v>1</v>
      </c>
    </row>
    <row r="2590" spans="1:6" x14ac:dyDescent="0.25">
      <c r="A2590" t="s">
        <v>95</v>
      </c>
      <c r="B2590">
        <v>2013</v>
      </c>
      <c r="C2590" t="s">
        <v>0</v>
      </c>
      <c r="D2590" t="s">
        <v>102</v>
      </c>
      <c r="E2590" t="s">
        <v>6101</v>
      </c>
      <c r="F2590">
        <v>2</v>
      </c>
    </row>
    <row r="2591" spans="1:6" x14ac:dyDescent="0.25">
      <c r="A2591" t="s">
        <v>95</v>
      </c>
      <c r="B2591">
        <v>2013</v>
      </c>
      <c r="C2591" t="s">
        <v>0</v>
      </c>
      <c r="D2591" t="s">
        <v>103</v>
      </c>
      <c r="E2591" t="s">
        <v>6102</v>
      </c>
      <c r="F2591">
        <v>5</v>
      </c>
    </row>
    <row r="2592" spans="1:6" x14ac:dyDescent="0.25">
      <c r="A2592" t="s">
        <v>95</v>
      </c>
      <c r="B2592">
        <v>2013</v>
      </c>
      <c r="C2592" t="s">
        <v>4</v>
      </c>
      <c r="D2592" t="s">
        <v>38</v>
      </c>
      <c r="E2592" t="s">
        <v>6103</v>
      </c>
      <c r="F2592">
        <v>8</v>
      </c>
    </row>
    <row r="2593" spans="1:6" x14ac:dyDescent="0.25">
      <c r="A2593" t="s">
        <v>95</v>
      </c>
      <c r="B2593">
        <v>2013</v>
      </c>
      <c r="C2593" t="s">
        <v>4</v>
      </c>
      <c r="D2593" t="s">
        <v>40</v>
      </c>
      <c r="E2593" t="s">
        <v>6104</v>
      </c>
      <c r="F2593">
        <v>2</v>
      </c>
    </row>
    <row r="2594" spans="1:6" x14ac:dyDescent="0.25">
      <c r="A2594" t="s">
        <v>95</v>
      </c>
      <c r="B2594">
        <v>2013</v>
      </c>
      <c r="C2594" t="s">
        <v>4</v>
      </c>
      <c r="D2594" t="s">
        <v>102</v>
      </c>
      <c r="E2594" t="s">
        <v>6105</v>
      </c>
      <c r="F2594">
        <v>15</v>
      </c>
    </row>
    <row r="2595" spans="1:6" x14ac:dyDescent="0.25">
      <c r="A2595" t="s">
        <v>95</v>
      </c>
      <c r="B2595">
        <v>2013</v>
      </c>
      <c r="C2595" t="s">
        <v>4</v>
      </c>
      <c r="D2595" t="s">
        <v>107</v>
      </c>
      <c r="E2595" t="s">
        <v>6106</v>
      </c>
      <c r="F2595">
        <v>13</v>
      </c>
    </row>
    <row r="2596" spans="1:6" x14ac:dyDescent="0.25">
      <c r="A2596" t="s">
        <v>95</v>
      </c>
      <c r="B2596">
        <v>2013</v>
      </c>
      <c r="C2596" t="s">
        <v>4</v>
      </c>
      <c r="D2596" t="s">
        <v>39</v>
      </c>
      <c r="E2596" t="s">
        <v>6107</v>
      </c>
      <c r="F2596">
        <v>17</v>
      </c>
    </row>
    <row r="2597" spans="1:6" x14ac:dyDescent="0.25">
      <c r="A2597" t="s">
        <v>95</v>
      </c>
      <c r="B2597">
        <v>2013</v>
      </c>
      <c r="C2597" t="s">
        <v>4</v>
      </c>
      <c r="D2597" t="s">
        <v>103</v>
      </c>
      <c r="E2597" t="s">
        <v>6108</v>
      </c>
      <c r="F2597">
        <v>95</v>
      </c>
    </row>
    <row r="2598" spans="1:6" x14ac:dyDescent="0.25">
      <c r="A2598" t="s">
        <v>95</v>
      </c>
      <c r="B2598">
        <v>2013</v>
      </c>
      <c r="C2598" t="s">
        <v>2</v>
      </c>
      <c r="D2598" t="s">
        <v>38</v>
      </c>
      <c r="E2598" t="s">
        <v>6109</v>
      </c>
      <c r="F2598">
        <v>3</v>
      </c>
    </row>
    <row r="2599" spans="1:6" x14ac:dyDescent="0.25">
      <c r="A2599" t="s">
        <v>95</v>
      </c>
      <c r="B2599">
        <v>2013</v>
      </c>
      <c r="C2599" t="s">
        <v>2</v>
      </c>
      <c r="D2599" t="s">
        <v>40</v>
      </c>
      <c r="E2599" t="s">
        <v>6110</v>
      </c>
      <c r="F2599">
        <v>3</v>
      </c>
    </row>
    <row r="2600" spans="1:6" x14ac:dyDescent="0.25">
      <c r="A2600" t="s">
        <v>95</v>
      </c>
      <c r="B2600">
        <v>2013</v>
      </c>
      <c r="C2600" t="s">
        <v>2</v>
      </c>
      <c r="D2600" t="s">
        <v>102</v>
      </c>
      <c r="E2600" t="s">
        <v>6111</v>
      </c>
      <c r="F2600">
        <v>2</v>
      </c>
    </row>
    <row r="2601" spans="1:6" x14ac:dyDescent="0.25">
      <c r="A2601" t="s">
        <v>95</v>
      </c>
      <c r="B2601">
        <v>2013</v>
      </c>
      <c r="C2601" t="s">
        <v>2</v>
      </c>
      <c r="D2601" t="s">
        <v>107</v>
      </c>
      <c r="E2601" t="s">
        <v>6112</v>
      </c>
      <c r="F2601">
        <v>3</v>
      </c>
    </row>
    <row r="2602" spans="1:6" x14ac:dyDescent="0.25">
      <c r="A2602" t="s">
        <v>95</v>
      </c>
      <c r="B2602">
        <v>2013</v>
      </c>
      <c r="C2602" t="s">
        <v>2</v>
      </c>
      <c r="D2602" t="s">
        <v>39</v>
      </c>
      <c r="E2602" t="s">
        <v>6113</v>
      </c>
      <c r="F2602">
        <v>1</v>
      </c>
    </row>
    <row r="2603" spans="1:6" x14ac:dyDescent="0.25">
      <c r="A2603" t="s">
        <v>95</v>
      </c>
      <c r="B2603">
        <v>2013</v>
      </c>
      <c r="C2603" t="s">
        <v>2</v>
      </c>
      <c r="D2603" t="s">
        <v>103</v>
      </c>
      <c r="E2603" t="s">
        <v>6114</v>
      </c>
      <c r="F2603">
        <v>23</v>
      </c>
    </row>
    <row r="2604" spans="1:6" x14ac:dyDescent="0.25">
      <c r="A2604" t="s">
        <v>95</v>
      </c>
      <c r="B2604">
        <v>2013</v>
      </c>
      <c r="C2604" t="s">
        <v>5</v>
      </c>
      <c r="D2604" t="s">
        <v>107</v>
      </c>
      <c r="E2604" t="s">
        <v>6115</v>
      </c>
      <c r="F2604">
        <v>1</v>
      </c>
    </row>
    <row r="2605" spans="1:6" x14ac:dyDescent="0.25">
      <c r="A2605" t="s">
        <v>95</v>
      </c>
      <c r="B2605">
        <v>2013</v>
      </c>
      <c r="C2605" t="s">
        <v>5</v>
      </c>
      <c r="D2605" t="s">
        <v>103</v>
      </c>
      <c r="E2605" t="s">
        <v>6116</v>
      </c>
      <c r="F2605">
        <v>5</v>
      </c>
    </row>
    <row r="2606" spans="1:6" x14ac:dyDescent="0.25">
      <c r="A2606" t="s">
        <v>95</v>
      </c>
      <c r="B2606">
        <v>2014</v>
      </c>
      <c r="C2606" t="s">
        <v>1</v>
      </c>
      <c r="D2606" t="s">
        <v>38</v>
      </c>
      <c r="E2606" t="s">
        <v>6117</v>
      </c>
      <c r="F2606">
        <v>1</v>
      </c>
    </row>
    <row r="2607" spans="1:6" x14ac:dyDescent="0.25">
      <c r="A2607" t="s">
        <v>95</v>
      </c>
      <c r="B2607">
        <v>2014</v>
      </c>
      <c r="C2607" t="s">
        <v>1</v>
      </c>
      <c r="D2607" t="s">
        <v>102</v>
      </c>
      <c r="E2607" t="s">
        <v>6118</v>
      </c>
      <c r="F2607">
        <v>1</v>
      </c>
    </row>
    <row r="2608" spans="1:6" x14ac:dyDescent="0.25">
      <c r="A2608" t="s">
        <v>95</v>
      </c>
      <c r="B2608">
        <v>2014</v>
      </c>
      <c r="C2608" t="s">
        <v>1</v>
      </c>
      <c r="D2608" t="s">
        <v>103</v>
      </c>
      <c r="E2608" t="s">
        <v>6119</v>
      </c>
      <c r="F2608">
        <v>3</v>
      </c>
    </row>
    <row r="2609" spans="1:6" x14ac:dyDescent="0.25">
      <c r="A2609" t="s">
        <v>95</v>
      </c>
      <c r="B2609">
        <v>2014</v>
      </c>
      <c r="C2609" t="s">
        <v>3</v>
      </c>
      <c r="D2609" t="s">
        <v>107</v>
      </c>
      <c r="E2609" t="s">
        <v>6120</v>
      </c>
      <c r="F2609">
        <v>1</v>
      </c>
    </row>
    <row r="2610" spans="1:6" x14ac:dyDescent="0.25">
      <c r="A2610" t="s">
        <v>95</v>
      </c>
      <c r="B2610">
        <v>2014</v>
      </c>
      <c r="C2610" t="s">
        <v>3</v>
      </c>
      <c r="D2610" t="s">
        <v>103</v>
      </c>
      <c r="E2610" t="s">
        <v>6121</v>
      </c>
      <c r="F2610">
        <v>1</v>
      </c>
    </row>
    <row r="2611" spans="1:6" x14ac:dyDescent="0.25">
      <c r="A2611" t="s">
        <v>95</v>
      </c>
      <c r="B2611">
        <v>2014</v>
      </c>
      <c r="C2611" t="s">
        <v>0</v>
      </c>
      <c r="D2611" t="s">
        <v>107</v>
      </c>
      <c r="E2611" t="s">
        <v>6122</v>
      </c>
      <c r="F2611">
        <v>1</v>
      </c>
    </row>
    <row r="2612" spans="1:6" x14ac:dyDescent="0.25">
      <c r="A2612" t="s">
        <v>95</v>
      </c>
      <c r="B2612">
        <v>2014</v>
      </c>
      <c r="C2612" t="s">
        <v>0</v>
      </c>
      <c r="D2612" t="s">
        <v>39</v>
      </c>
      <c r="E2612" t="s">
        <v>6123</v>
      </c>
      <c r="F2612">
        <v>1</v>
      </c>
    </row>
    <row r="2613" spans="1:6" x14ac:dyDescent="0.25">
      <c r="A2613" t="s">
        <v>95</v>
      </c>
      <c r="B2613">
        <v>2014</v>
      </c>
      <c r="C2613" t="s">
        <v>0</v>
      </c>
      <c r="D2613" t="s">
        <v>103</v>
      </c>
      <c r="E2613" t="s">
        <v>6124</v>
      </c>
      <c r="F2613">
        <v>5</v>
      </c>
    </row>
    <row r="2614" spans="1:6" x14ac:dyDescent="0.25">
      <c r="A2614" t="s">
        <v>95</v>
      </c>
      <c r="B2614">
        <v>2014</v>
      </c>
      <c r="C2614" t="s">
        <v>4</v>
      </c>
      <c r="D2614" t="s">
        <v>38</v>
      </c>
      <c r="E2614" t="s">
        <v>6125</v>
      </c>
      <c r="F2614">
        <v>5</v>
      </c>
    </row>
    <row r="2615" spans="1:6" x14ac:dyDescent="0.25">
      <c r="A2615" t="s">
        <v>95</v>
      </c>
      <c r="B2615">
        <v>2014</v>
      </c>
      <c r="C2615" t="s">
        <v>4</v>
      </c>
      <c r="D2615" t="s">
        <v>102</v>
      </c>
      <c r="E2615" t="s">
        <v>6126</v>
      </c>
      <c r="F2615">
        <v>14</v>
      </c>
    </row>
    <row r="2616" spans="1:6" x14ac:dyDescent="0.25">
      <c r="A2616" t="s">
        <v>95</v>
      </c>
      <c r="B2616">
        <v>2014</v>
      </c>
      <c r="C2616" t="s">
        <v>4</v>
      </c>
      <c r="D2616" t="s">
        <v>107</v>
      </c>
      <c r="E2616" t="s">
        <v>6127</v>
      </c>
      <c r="F2616">
        <v>14</v>
      </c>
    </row>
    <row r="2617" spans="1:6" x14ac:dyDescent="0.25">
      <c r="A2617" t="s">
        <v>95</v>
      </c>
      <c r="B2617">
        <v>2014</v>
      </c>
      <c r="C2617" t="s">
        <v>4</v>
      </c>
      <c r="D2617" t="s">
        <v>39</v>
      </c>
      <c r="E2617" t="s">
        <v>6128</v>
      </c>
      <c r="F2617">
        <v>12</v>
      </c>
    </row>
    <row r="2618" spans="1:6" x14ac:dyDescent="0.25">
      <c r="A2618" t="s">
        <v>95</v>
      </c>
      <c r="B2618">
        <v>2014</v>
      </c>
      <c r="C2618" t="s">
        <v>4</v>
      </c>
      <c r="D2618" t="s">
        <v>103</v>
      </c>
      <c r="E2618" t="s">
        <v>6129</v>
      </c>
      <c r="F2618">
        <v>95</v>
      </c>
    </row>
    <row r="2619" spans="1:6" x14ac:dyDescent="0.25">
      <c r="A2619" t="s">
        <v>95</v>
      </c>
      <c r="B2619">
        <v>2014</v>
      </c>
      <c r="C2619" t="s">
        <v>2</v>
      </c>
      <c r="D2619" t="s">
        <v>102</v>
      </c>
      <c r="E2619" t="s">
        <v>6130</v>
      </c>
      <c r="F2619">
        <v>3</v>
      </c>
    </row>
    <row r="2620" spans="1:6" x14ac:dyDescent="0.25">
      <c r="A2620" t="s">
        <v>95</v>
      </c>
      <c r="B2620">
        <v>2014</v>
      </c>
      <c r="C2620" t="s">
        <v>2</v>
      </c>
      <c r="D2620" t="s">
        <v>107</v>
      </c>
      <c r="E2620" t="s">
        <v>6131</v>
      </c>
      <c r="F2620">
        <v>3</v>
      </c>
    </row>
    <row r="2621" spans="1:6" x14ac:dyDescent="0.25">
      <c r="A2621" t="s">
        <v>95</v>
      </c>
      <c r="B2621">
        <v>2014</v>
      </c>
      <c r="C2621" t="s">
        <v>2</v>
      </c>
      <c r="D2621" t="s">
        <v>39</v>
      </c>
      <c r="E2621" t="s">
        <v>6132</v>
      </c>
      <c r="F2621">
        <v>2</v>
      </c>
    </row>
    <row r="2622" spans="1:6" x14ac:dyDescent="0.25">
      <c r="A2622" t="s">
        <v>95</v>
      </c>
      <c r="B2622">
        <v>2014</v>
      </c>
      <c r="C2622" t="s">
        <v>2</v>
      </c>
      <c r="D2622" t="s">
        <v>103</v>
      </c>
      <c r="E2622" t="s">
        <v>6133</v>
      </c>
      <c r="F2622">
        <v>29</v>
      </c>
    </row>
    <row r="2623" spans="1:6" x14ac:dyDescent="0.25">
      <c r="A2623" t="s">
        <v>95</v>
      </c>
      <c r="B2623">
        <v>2014</v>
      </c>
      <c r="C2623" t="s">
        <v>5</v>
      </c>
      <c r="D2623" t="s">
        <v>38</v>
      </c>
      <c r="E2623" t="s">
        <v>6134</v>
      </c>
      <c r="F2623">
        <v>1</v>
      </c>
    </row>
    <row r="2624" spans="1:6" x14ac:dyDescent="0.25">
      <c r="A2624" t="s">
        <v>95</v>
      </c>
      <c r="B2624">
        <v>2014</v>
      </c>
      <c r="C2624" t="s">
        <v>5</v>
      </c>
      <c r="D2624" t="s">
        <v>39</v>
      </c>
      <c r="E2624" t="s">
        <v>6135</v>
      </c>
      <c r="F2624">
        <v>2</v>
      </c>
    </row>
    <row r="2625" spans="1:6" x14ac:dyDescent="0.25">
      <c r="A2625" t="s">
        <v>95</v>
      </c>
      <c r="B2625">
        <v>2014</v>
      </c>
      <c r="C2625" t="s">
        <v>5</v>
      </c>
      <c r="D2625" t="s">
        <v>103</v>
      </c>
      <c r="E2625" t="s">
        <v>6136</v>
      </c>
      <c r="F2625">
        <v>3</v>
      </c>
    </row>
    <row r="2626" spans="1:6" x14ac:dyDescent="0.25">
      <c r="A2626" t="s">
        <v>95</v>
      </c>
      <c r="B2626">
        <v>2015</v>
      </c>
      <c r="C2626" t="s">
        <v>1</v>
      </c>
      <c r="D2626" t="s">
        <v>39</v>
      </c>
      <c r="E2626" t="s">
        <v>6137</v>
      </c>
      <c r="F2626">
        <v>3</v>
      </c>
    </row>
    <row r="2627" spans="1:6" x14ac:dyDescent="0.25">
      <c r="A2627" t="s">
        <v>95</v>
      </c>
      <c r="B2627">
        <v>2015</v>
      </c>
      <c r="C2627" t="s">
        <v>1</v>
      </c>
      <c r="D2627" t="s">
        <v>103</v>
      </c>
      <c r="E2627" t="s">
        <v>6138</v>
      </c>
      <c r="F2627">
        <v>4</v>
      </c>
    </row>
    <row r="2628" spans="1:6" x14ac:dyDescent="0.25">
      <c r="A2628" t="s">
        <v>95</v>
      </c>
      <c r="B2628">
        <v>2015</v>
      </c>
      <c r="C2628" t="s">
        <v>3</v>
      </c>
      <c r="D2628" t="s">
        <v>102</v>
      </c>
      <c r="E2628" t="s">
        <v>6139</v>
      </c>
      <c r="F2628">
        <v>1</v>
      </c>
    </row>
    <row r="2629" spans="1:6" x14ac:dyDescent="0.25">
      <c r="A2629" t="s">
        <v>95</v>
      </c>
      <c r="B2629">
        <v>2015</v>
      </c>
      <c r="C2629" t="s">
        <v>3</v>
      </c>
      <c r="D2629" t="s">
        <v>107</v>
      </c>
      <c r="E2629" t="s">
        <v>6140</v>
      </c>
      <c r="F2629">
        <v>1</v>
      </c>
    </row>
    <row r="2630" spans="1:6" x14ac:dyDescent="0.25">
      <c r="A2630" t="s">
        <v>95</v>
      </c>
      <c r="B2630">
        <v>2015</v>
      </c>
      <c r="C2630" t="s">
        <v>3</v>
      </c>
      <c r="D2630" t="s">
        <v>39</v>
      </c>
      <c r="E2630" t="s">
        <v>6141</v>
      </c>
      <c r="F2630">
        <v>1</v>
      </c>
    </row>
    <row r="2631" spans="1:6" x14ac:dyDescent="0.25">
      <c r="A2631" t="s">
        <v>95</v>
      </c>
      <c r="B2631">
        <v>2015</v>
      </c>
      <c r="C2631" t="s">
        <v>3</v>
      </c>
      <c r="D2631" t="s">
        <v>103</v>
      </c>
      <c r="E2631" t="s">
        <v>6142</v>
      </c>
      <c r="F2631">
        <v>1</v>
      </c>
    </row>
    <row r="2632" spans="1:6" x14ac:dyDescent="0.25">
      <c r="A2632" t="s">
        <v>95</v>
      </c>
      <c r="B2632">
        <v>2015</v>
      </c>
      <c r="C2632" t="s">
        <v>0</v>
      </c>
      <c r="D2632" t="s">
        <v>39</v>
      </c>
      <c r="E2632" t="s">
        <v>6143</v>
      </c>
      <c r="F2632">
        <v>2</v>
      </c>
    </row>
    <row r="2633" spans="1:6" x14ac:dyDescent="0.25">
      <c r="A2633" t="s">
        <v>95</v>
      </c>
      <c r="B2633">
        <v>2015</v>
      </c>
      <c r="C2633" t="s">
        <v>0</v>
      </c>
      <c r="D2633" t="s">
        <v>103</v>
      </c>
      <c r="E2633" t="s">
        <v>6144</v>
      </c>
      <c r="F2633">
        <v>6</v>
      </c>
    </row>
    <row r="2634" spans="1:6" x14ac:dyDescent="0.25">
      <c r="A2634" t="s">
        <v>95</v>
      </c>
      <c r="B2634">
        <v>2015</v>
      </c>
      <c r="C2634" t="s">
        <v>4</v>
      </c>
      <c r="D2634" t="s">
        <v>38</v>
      </c>
      <c r="E2634" t="s">
        <v>6145</v>
      </c>
      <c r="F2634">
        <v>5</v>
      </c>
    </row>
    <row r="2635" spans="1:6" x14ac:dyDescent="0.25">
      <c r="A2635" t="s">
        <v>95</v>
      </c>
      <c r="B2635">
        <v>2015</v>
      </c>
      <c r="C2635" t="s">
        <v>4</v>
      </c>
      <c r="D2635" t="s">
        <v>102</v>
      </c>
      <c r="E2635" t="s">
        <v>6146</v>
      </c>
      <c r="F2635">
        <v>6</v>
      </c>
    </row>
    <row r="2636" spans="1:6" x14ac:dyDescent="0.25">
      <c r="A2636" t="s">
        <v>95</v>
      </c>
      <c r="B2636">
        <v>2015</v>
      </c>
      <c r="C2636" t="s">
        <v>4</v>
      </c>
      <c r="D2636" t="s">
        <v>107</v>
      </c>
      <c r="E2636" t="s">
        <v>6147</v>
      </c>
      <c r="F2636">
        <v>14</v>
      </c>
    </row>
    <row r="2637" spans="1:6" x14ac:dyDescent="0.25">
      <c r="A2637" t="s">
        <v>95</v>
      </c>
      <c r="B2637">
        <v>2015</v>
      </c>
      <c r="C2637" t="s">
        <v>4</v>
      </c>
      <c r="D2637" t="s">
        <v>39</v>
      </c>
      <c r="E2637" t="s">
        <v>6148</v>
      </c>
      <c r="F2637">
        <v>13</v>
      </c>
    </row>
    <row r="2638" spans="1:6" x14ac:dyDescent="0.25">
      <c r="A2638" t="s">
        <v>95</v>
      </c>
      <c r="B2638">
        <v>2015</v>
      </c>
      <c r="C2638" t="s">
        <v>4</v>
      </c>
      <c r="D2638" t="s">
        <v>103</v>
      </c>
      <c r="E2638" t="s">
        <v>6149</v>
      </c>
      <c r="F2638">
        <v>121</v>
      </c>
    </row>
    <row r="2639" spans="1:6" x14ac:dyDescent="0.25">
      <c r="A2639" t="s">
        <v>95</v>
      </c>
      <c r="B2639">
        <v>2015</v>
      </c>
      <c r="C2639" t="s">
        <v>2</v>
      </c>
      <c r="D2639" t="s">
        <v>38</v>
      </c>
      <c r="E2639" t="s">
        <v>6150</v>
      </c>
      <c r="F2639">
        <v>3</v>
      </c>
    </row>
    <row r="2640" spans="1:6" x14ac:dyDescent="0.25">
      <c r="A2640" t="s">
        <v>95</v>
      </c>
      <c r="B2640">
        <v>2015</v>
      </c>
      <c r="C2640" t="s">
        <v>2</v>
      </c>
      <c r="D2640" t="s">
        <v>40</v>
      </c>
      <c r="E2640" t="s">
        <v>6151</v>
      </c>
      <c r="F2640">
        <v>1</v>
      </c>
    </row>
    <row r="2641" spans="1:6" x14ac:dyDescent="0.25">
      <c r="A2641" t="s">
        <v>95</v>
      </c>
      <c r="B2641">
        <v>2015</v>
      </c>
      <c r="C2641" t="s">
        <v>2</v>
      </c>
      <c r="D2641" t="s">
        <v>102</v>
      </c>
      <c r="E2641" t="s">
        <v>6152</v>
      </c>
      <c r="F2641">
        <v>3</v>
      </c>
    </row>
    <row r="2642" spans="1:6" x14ac:dyDescent="0.25">
      <c r="A2642" t="s">
        <v>95</v>
      </c>
      <c r="B2642">
        <v>2015</v>
      </c>
      <c r="C2642" t="s">
        <v>2</v>
      </c>
      <c r="D2642" t="s">
        <v>107</v>
      </c>
      <c r="E2642" t="s">
        <v>6153</v>
      </c>
      <c r="F2642">
        <v>3</v>
      </c>
    </row>
    <row r="2643" spans="1:6" x14ac:dyDescent="0.25">
      <c r="A2643" t="s">
        <v>95</v>
      </c>
      <c r="B2643">
        <v>2015</v>
      </c>
      <c r="C2643" t="s">
        <v>2</v>
      </c>
      <c r="D2643" t="s">
        <v>39</v>
      </c>
      <c r="E2643" t="s">
        <v>6154</v>
      </c>
      <c r="F2643">
        <v>3</v>
      </c>
    </row>
    <row r="2644" spans="1:6" x14ac:dyDescent="0.25">
      <c r="A2644" t="s">
        <v>95</v>
      </c>
      <c r="B2644">
        <v>2015</v>
      </c>
      <c r="C2644" t="s">
        <v>2</v>
      </c>
      <c r="D2644" t="s">
        <v>103</v>
      </c>
      <c r="E2644" t="s">
        <v>6155</v>
      </c>
      <c r="F2644">
        <v>21</v>
      </c>
    </row>
    <row r="2645" spans="1:6" x14ac:dyDescent="0.25">
      <c r="A2645" t="s">
        <v>95</v>
      </c>
      <c r="B2645">
        <v>2015</v>
      </c>
      <c r="C2645" t="s">
        <v>5</v>
      </c>
      <c r="D2645" t="s">
        <v>107</v>
      </c>
      <c r="E2645" t="s">
        <v>6156</v>
      </c>
      <c r="F2645">
        <v>1</v>
      </c>
    </row>
    <row r="2646" spans="1:6" x14ac:dyDescent="0.25">
      <c r="A2646" t="s">
        <v>95</v>
      </c>
      <c r="B2646">
        <v>2015</v>
      </c>
      <c r="C2646" t="s">
        <v>5</v>
      </c>
      <c r="D2646" t="s">
        <v>103</v>
      </c>
      <c r="E2646" t="s">
        <v>6157</v>
      </c>
      <c r="F2646">
        <v>3</v>
      </c>
    </row>
    <row r="2647" spans="1:6" x14ac:dyDescent="0.25">
      <c r="A2647" t="s">
        <v>96</v>
      </c>
      <c r="B2647">
        <v>2010</v>
      </c>
      <c r="C2647" t="s">
        <v>1</v>
      </c>
      <c r="D2647" t="s">
        <v>38</v>
      </c>
      <c r="E2647" t="s">
        <v>6158</v>
      </c>
      <c r="F2647">
        <v>3</v>
      </c>
    </row>
    <row r="2648" spans="1:6" x14ac:dyDescent="0.25">
      <c r="A2648" t="s">
        <v>96</v>
      </c>
      <c r="B2648">
        <v>2010</v>
      </c>
      <c r="C2648" t="s">
        <v>1</v>
      </c>
      <c r="D2648" t="s">
        <v>40</v>
      </c>
      <c r="E2648" t="s">
        <v>6159</v>
      </c>
      <c r="F2648">
        <v>1</v>
      </c>
    </row>
    <row r="2649" spans="1:6" x14ac:dyDescent="0.25">
      <c r="A2649" t="s">
        <v>96</v>
      </c>
      <c r="B2649">
        <v>2010</v>
      </c>
      <c r="C2649" t="s">
        <v>1</v>
      </c>
      <c r="D2649" t="s">
        <v>102</v>
      </c>
      <c r="E2649" t="s">
        <v>6160</v>
      </c>
      <c r="F2649">
        <v>6</v>
      </c>
    </row>
    <row r="2650" spans="1:6" x14ac:dyDescent="0.25">
      <c r="A2650" t="s">
        <v>96</v>
      </c>
      <c r="B2650">
        <v>2010</v>
      </c>
      <c r="C2650" t="s">
        <v>1</v>
      </c>
      <c r="D2650" t="s">
        <v>107</v>
      </c>
      <c r="E2650" t="s">
        <v>6161</v>
      </c>
      <c r="F2650">
        <v>8</v>
      </c>
    </row>
    <row r="2651" spans="1:6" x14ac:dyDescent="0.25">
      <c r="A2651" t="s">
        <v>96</v>
      </c>
      <c r="B2651">
        <v>2010</v>
      </c>
      <c r="C2651" t="s">
        <v>1</v>
      </c>
      <c r="D2651" t="s">
        <v>39</v>
      </c>
      <c r="E2651" t="s">
        <v>6162</v>
      </c>
      <c r="F2651">
        <v>9</v>
      </c>
    </row>
    <row r="2652" spans="1:6" x14ac:dyDescent="0.25">
      <c r="A2652" t="s">
        <v>96</v>
      </c>
      <c r="B2652">
        <v>2010</v>
      </c>
      <c r="C2652" t="s">
        <v>1</v>
      </c>
      <c r="D2652" t="s">
        <v>103</v>
      </c>
      <c r="E2652" t="s">
        <v>6163</v>
      </c>
      <c r="F2652">
        <v>52</v>
      </c>
    </row>
    <row r="2653" spans="1:6" x14ac:dyDescent="0.25">
      <c r="A2653" t="s">
        <v>96</v>
      </c>
      <c r="B2653">
        <v>2010</v>
      </c>
      <c r="C2653" t="s">
        <v>3</v>
      </c>
      <c r="D2653" t="s">
        <v>107</v>
      </c>
      <c r="E2653" t="s">
        <v>6164</v>
      </c>
      <c r="F2653">
        <v>2</v>
      </c>
    </row>
    <row r="2654" spans="1:6" x14ac:dyDescent="0.25">
      <c r="A2654" t="s">
        <v>96</v>
      </c>
      <c r="B2654">
        <v>2010</v>
      </c>
      <c r="C2654" t="s">
        <v>3</v>
      </c>
      <c r="D2654" t="s">
        <v>39</v>
      </c>
      <c r="E2654" t="s">
        <v>6165</v>
      </c>
      <c r="F2654">
        <v>2</v>
      </c>
    </row>
    <row r="2655" spans="1:6" x14ac:dyDescent="0.25">
      <c r="A2655" t="s">
        <v>96</v>
      </c>
      <c r="B2655">
        <v>2010</v>
      </c>
      <c r="C2655" t="s">
        <v>3</v>
      </c>
      <c r="D2655" t="s">
        <v>103</v>
      </c>
      <c r="E2655" t="s">
        <v>6166</v>
      </c>
      <c r="F2655">
        <v>2</v>
      </c>
    </row>
    <row r="2656" spans="1:6" x14ac:dyDescent="0.25">
      <c r="A2656" t="s">
        <v>96</v>
      </c>
      <c r="B2656">
        <v>2010</v>
      </c>
      <c r="C2656" t="s">
        <v>0</v>
      </c>
      <c r="D2656" t="s">
        <v>38</v>
      </c>
      <c r="E2656" t="s">
        <v>6167</v>
      </c>
      <c r="F2656">
        <v>1</v>
      </c>
    </row>
    <row r="2657" spans="1:6" x14ac:dyDescent="0.25">
      <c r="A2657" t="s">
        <v>96</v>
      </c>
      <c r="B2657">
        <v>2010</v>
      </c>
      <c r="C2657" t="s">
        <v>0</v>
      </c>
      <c r="D2657" t="s">
        <v>40</v>
      </c>
      <c r="E2657" t="s">
        <v>6168</v>
      </c>
      <c r="F2657">
        <v>2</v>
      </c>
    </row>
    <row r="2658" spans="1:6" x14ac:dyDescent="0.25">
      <c r="A2658" t="s">
        <v>96</v>
      </c>
      <c r="B2658">
        <v>2010</v>
      </c>
      <c r="C2658" t="s">
        <v>0</v>
      </c>
      <c r="D2658" t="s">
        <v>102</v>
      </c>
      <c r="E2658" t="s">
        <v>6169</v>
      </c>
      <c r="F2658">
        <v>7</v>
      </c>
    </row>
    <row r="2659" spans="1:6" x14ac:dyDescent="0.25">
      <c r="A2659" t="s">
        <v>96</v>
      </c>
      <c r="B2659">
        <v>2010</v>
      </c>
      <c r="C2659" t="s">
        <v>0</v>
      </c>
      <c r="D2659" t="s">
        <v>107</v>
      </c>
      <c r="E2659" t="s">
        <v>6170</v>
      </c>
      <c r="F2659">
        <v>6</v>
      </c>
    </row>
    <row r="2660" spans="1:6" x14ac:dyDescent="0.25">
      <c r="A2660" t="s">
        <v>96</v>
      </c>
      <c r="B2660">
        <v>2010</v>
      </c>
      <c r="C2660" t="s">
        <v>0</v>
      </c>
      <c r="D2660" t="s">
        <v>39</v>
      </c>
      <c r="E2660" t="s">
        <v>6171</v>
      </c>
      <c r="F2660">
        <v>19</v>
      </c>
    </row>
    <row r="2661" spans="1:6" x14ac:dyDescent="0.25">
      <c r="A2661" t="s">
        <v>96</v>
      </c>
      <c r="B2661">
        <v>2010</v>
      </c>
      <c r="C2661" t="s">
        <v>0</v>
      </c>
      <c r="D2661" t="s">
        <v>103</v>
      </c>
      <c r="E2661" t="s">
        <v>6172</v>
      </c>
      <c r="F2661">
        <v>48</v>
      </c>
    </row>
    <row r="2662" spans="1:6" x14ac:dyDescent="0.25">
      <c r="A2662" t="s">
        <v>96</v>
      </c>
      <c r="B2662">
        <v>2010</v>
      </c>
      <c r="C2662" t="s">
        <v>4</v>
      </c>
      <c r="D2662" t="s">
        <v>38</v>
      </c>
      <c r="E2662" t="s">
        <v>6173</v>
      </c>
      <c r="F2662">
        <v>50</v>
      </c>
    </row>
    <row r="2663" spans="1:6" x14ac:dyDescent="0.25">
      <c r="A2663" t="s">
        <v>96</v>
      </c>
      <c r="B2663">
        <v>2010</v>
      </c>
      <c r="C2663" t="s">
        <v>4</v>
      </c>
      <c r="D2663" t="s">
        <v>40</v>
      </c>
      <c r="E2663" t="s">
        <v>6174</v>
      </c>
      <c r="F2663">
        <v>18</v>
      </c>
    </row>
    <row r="2664" spans="1:6" x14ac:dyDescent="0.25">
      <c r="A2664" t="s">
        <v>96</v>
      </c>
      <c r="B2664">
        <v>2010</v>
      </c>
      <c r="C2664" t="s">
        <v>4</v>
      </c>
      <c r="D2664" t="s">
        <v>102</v>
      </c>
      <c r="E2664" t="s">
        <v>6175</v>
      </c>
      <c r="F2664">
        <v>114</v>
      </c>
    </row>
    <row r="2665" spans="1:6" x14ac:dyDescent="0.25">
      <c r="A2665" t="s">
        <v>96</v>
      </c>
      <c r="B2665">
        <v>2010</v>
      </c>
      <c r="C2665" t="s">
        <v>4</v>
      </c>
      <c r="D2665" t="s">
        <v>107</v>
      </c>
      <c r="E2665" t="s">
        <v>6176</v>
      </c>
      <c r="F2665">
        <v>150</v>
      </c>
    </row>
    <row r="2666" spans="1:6" x14ac:dyDescent="0.25">
      <c r="A2666" t="s">
        <v>96</v>
      </c>
      <c r="B2666">
        <v>2010</v>
      </c>
      <c r="C2666" t="s">
        <v>4</v>
      </c>
      <c r="D2666" t="s">
        <v>39</v>
      </c>
      <c r="E2666" t="s">
        <v>6177</v>
      </c>
      <c r="F2666">
        <v>219</v>
      </c>
    </row>
    <row r="2667" spans="1:6" x14ac:dyDescent="0.25">
      <c r="A2667" t="s">
        <v>96</v>
      </c>
      <c r="B2667">
        <v>2010</v>
      </c>
      <c r="C2667" t="s">
        <v>4</v>
      </c>
      <c r="D2667" t="s">
        <v>103</v>
      </c>
      <c r="E2667" t="s">
        <v>6178</v>
      </c>
      <c r="F2667">
        <v>1175</v>
      </c>
    </row>
    <row r="2668" spans="1:6" x14ac:dyDescent="0.25">
      <c r="A2668" t="s">
        <v>96</v>
      </c>
      <c r="B2668">
        <v>2010</v>
      </c>
      <c r="C2668" t="s">
        <v>2</v>
      </c>
      <c r="D2668" t="s">
        <v>102</v>
      </c>
      <c r="E2668" t="s">
        <v>6179</v>
      </c>
      <c r="F2668">
        <v>1</v>
      </c>
    </row>
    <row r="2669" spans="1:6" x14ac:dyDescent="0.25">
      <c r="A2669" t="s">
        <v>96</v>
      </c>
      <c r="B2669">
        <v>2010</v>
      </c>
      <c r="C2669" t="s">
        <v>2</v>
      </c>
      <c r="D2669" t="s">
        <v>107</v>
      </c>
      <c r="E2669" t="s">
        <v>6180</v>
      </c>
      <c r="F2669">
        <v>2</v>
      </c>
    </row>
    <row r="2670" spans="1:6" x14ac:dyDescent="0.25">
      <c r="A2670" t="s">
        <v>96</v>
      </c>
      <c r="B2670">
        <v>2010</v>
      </c>
      <c r="C2670" t="s">
        <v>2</v>
      </c>
      <c r="D2670" t="s">
        <v>39</v>
      </c>
      <c r="E2670" t="s">
        <v>6181</v>
      </c>
      <c r="F2670">
        <v>1</v>
      </c>
    </row>
    <row r="2671" spans="1:6" x14ac:dyDescent="0.25">
      <c r="A2671" t="s">
        <v>96</v>
      </c>
      <c r="B2671">
        <v>2010</v>
      </c>
      <c r="C2671" t="s">
        <v>2</v>
      </c>
      <c r="D2671" t="s">
        <v>103</v>
      </c>
      <c r="E2671" t="s">
        <v>6182</v>
      </c>
      <c r="F2671">
        <v>10</v>
      </c>
    </row>
    <row r="2672" spans="1:6" x14ac:dyDescent="0.25">
      <c r="A2672" t="s">
        <v>96</v>
      </c>
      <c r="B2672">
        <v>2011</v>
      </c>
      <c r="C2672" t="s">
        <v>1</v>
      </c>
      <c r="D2672" t="s">
        <v>38</v>
      </c>
      <c r="E2672" t="s">
        <v>6183</v>
      </c>
      <c r="F2672">
        <v>4</v>
      </c>
    </row>
    <row r="2673" spans="1:6" x14ac:dyDescent="0.25">
      <c r="A2673" t="s">
        <v>96</v>
      </c>
      <c r="B2673">
        <v>2011</v>
      </c>
      <c r="C2673" t="s">
        <v>1</v>
      </c>
      <c r="D2673" t="s">
        <v>40</v>
      </c>
      <c r="E2673" t="s">
        <v>6184</v>
      </c>
      <c r="F2673">
        <v>2</v>
      </c>
    </row>
    <row r="2674" spans="1:6" x14ac:dyDescent="0.25">
      <c r="A2674" t="s">
        <v>96</v>
      </c>
      <c r="B2674">
        <v>2011</v>
      </c>
      <c r="C2674" t="s">
        <v>1</v>
      </c>
      <c r="D2674" t="s">
        <v>102</v>
      </c>
      <c r="E2674" t="s">
        <v>6185</v>
      </c>
      <c r="F2674">
        <v>2</v>
      </c>
    </row>
    <row r="2675" spans="1:6" x14ac:dyDescent="0.25">
      <c r="A2675" t="s">
        <v>96</v>
      </c>
      <c r="B2675">
        <v>2011</v>
      </c>
      <c r="C2675" t="s">
        <v>1</v>
      </c>
      <c r="D2675" t="s">
        <v>107</v>
      </c>
      <c r="E2675" t="s">
        <v>6186</v>
      </c>
      <c r="F2675">
        <v>6</v>
      </c>
    </row>
    <row r="2676" spans="1:6" x14ac:dyDescent="0.25">
      <c r="A2676" t="s">
        <v>96</v>
      </c>
      <c r="B2676">
        <v>2011</v>
      </c>
      <c r="C2676" t="s">
        <v>1</v>
      </c>
      <c r="D2676" t="s">
        <v>39</v>
      </c>
      <c r="E2676" t="s">
        <v>6187</v>
      </c>
      <c r="F2676">
        <v>16</v>
      </c>
    </row>
    <row r="2677" spans="1:6" x14ac:dyDescent="0.25">
      <c r="A2677" t="s">
        <v>96</v>
      </c>
      <c r="B2677">
        <v>2011</v>
      </c>
      <c r="C2677" t="s">
        <v>1</v>
      </c>
      <c r="D2677" t="s">
        <v>103</v>
      </c>
      <c r="E2677" t="s">
        <v>6188</v>
      </c>
      <c r="F2677">
        <v>50</v>
      </c>
    </row>
    <row r="2678" spans="1:6" x14ac:dyDescent="0.25">
      <c r="A2678" t="s">
        <v>96</v>
      </c>
      <c r="B2678">
        <v>2011</v>
      </c>
      <c r="C2678" t="s">
        <v>3</v>
      </c>
      <c r="D2678" t="s">
        <v>102</v>
      </c>
      <c r="E2678" t="s">
        <v>6189</v>
      </c>
      <c r="F2678">
        <v>1</v>
      </c>
    </row>
    <row r="2679" spans="1:6" x14ac:dyDescent="0.25">
      <c r="A2679" t="s">
        <v>96</v>
      </c>
      <c r="B2679">
        <v>2011</v>
      </c>
      <c r="C2679" t="s">
        <v>3</v>
      </c>
      <c r="D2679" t="s">
        <v>39</v>
      </c>
      <c r="E2679" t="s">
        <v>6190</v>
      </c>
      <c r="F2679">
        <v>1</v>
      </c>
    </row>
    <row r="2680" spans="1:6" x14ac:dyDescent="0.25">
      <c r="A2680" t="s">
        <v>96</v>
      </c>
      <c r="B2680">
        <v>2011</v>
      </c>
      <c r="C2680" t="s">
        <v>3</v>
      </c>
      <c r="D2680" t="s">
        <v>103</v>
      </c>
      <c r="E2680" t="s">
        <v>6191</v>
      </c>
      <c r="F2680">
        <v>2</v>
      </c>
    </row>
    <row r="2681" spans="1:6" x14ac:dyDescent="0.25">
      <c r="A2681" t="s">
        <v>96</v>
      </c>
      <c r="B2681">
        <v>2011</v>
      </c>
      <c r="C2681" t="s">
        <v>0</v>
      </c>
      <c r="D2681" t="s">
        <v>38</v>
      </c>
      <c r="E2681" t="s">
        <v>6192</v>
      </c>
      <c r="F2681">
        <v>2</v>
      </c>
    </row>
    <row r="2682" spans="1:6" x14ac:dyDescent="0.25">
      <c r="A2682" t="s">
        <v>96</v>
      </c>
      <c r="B2682">
        <v>2011</v>
      </c>
      <c r="C2682" t="s">
        <v>0</v>
      </c>
      <c r="D2682" t="s">
        <v>40</v>
      </c>
      <c r="E2682" t="s">
        <v>6193</v>
      </c>
      <c r="F2682">
        <v>1</v>
      </c>
    </row>
    <row r="2683" spans="1:6" x14ac:dyDescent="0.25">
      <c r="A2683" t="s">
        <v>96</v>
      </c>
      <c r="B2683">
        <v>2011</v>
      </c>
      <c r="C2683" t="s">
        <v>0</v>
      </c>
      <c r="D2683" t="s">
        <v>102</v>
      </c>
      <c r="E2683" t="s">
        <v>6194</v>
      </c>
      <c r="F2683">
        <v>4</v>
      </c>
    </row>
    <row r="2684" spans="1:6" x14ac:dyDescent="0.25">
      <c r="A2684" t="s">
        <v>96</v>
      </c>
      <c r="B2684">
        <v>2011</v>
      </c>
      <c r="C2684" t="s">
        <v>0</v>
      </c>
      <c r="D2684" t="s">
        <v>107</v>
      </c>
      <c r="E2684" t="s">
        <v>6195</v>
      </c>
      <c r="F2684">
        <v>4</v>
      </c>
    </row>
    <row r="2685" spans="1:6" x14ac:dyDescent="0.25">
      <c r="A2685" t="s">
        <v>96</v>
      </c>
      <c r="B2685">
        <v>2011</v>
      </c>
      <c r="C2685" t="s">
        <v>0</v>
      </c>
      <c r="D2685" t="s">
        <v>39</v>
      </c>
      <c r="E2685" t="s">
        <v>6196</v>
      </c>
      <c r="F2685">
        <v>10</v>
      </c>
    </row>
    <row r="2686" spans="1:6" x14ac:dyDescent="0.25">
      <c r="A2686" t="s">
        <v>96</v>
      </c>
      <c r="B2686">
        <v>2011</v>
      </c>
      <c r="C2686" t="s">
        <v>0</v>
      </c>
      <c r="D2686" t="s">
        <v>103</v>
      </c>
      <c r="E2686" t="s">
        <v>6197</v>
      </c>
      <c r="F2686">
        <v>45</v>
      </c>
    </row>
    <row r="2687" spans="1:6" x14ac:dyDescent="0.25">
      <c r="A2687" t="s">
        <v>96</v>
      </c>
      <c r="B2687">
        <v>2011</v>
      </c>
      <c r="C2687" t="s">
        <v>4</v>
      </c>
      <c r="D2687" t="s">
        <v>38</v>
      </c>
      <c r="E2687" t="s">
        <v>6198</v>
      </c>
      <c r="F2687">
        <v>21</v>
      </c>
    </row>
    <row r="2688" spans="1:6" x14ac:dyDescent="0.25">
      <c r="A2688" t="s">
        <v>96</v>
      </c>
      <c r="B2688">
        <v>2011</v>
      </c>
      <c r="C2688" t="s">
        <v>4</v>
      </c>
      <c r="D2688" t="s">
        <v>40</v>
      </c>
      <c r="E2688" t="s">
        <v>6199</v>
      </c>
      <c r="F2688">
        <v>12</v>
      </c>
    </row>
    <row r="2689" spans="1:6" x14ac:dyDescent="0.25">
      <c r="A2689" t="s">
        <v>96</v>
      </c>
      <c r="B2689">
        <v>2011</v>
      </c>
      <c r="C2689" t="s">
        <v>4</v>
      </c>
      <c r="D2689" t="s">
        <v>102</v>
      </c>
      <c r="E2689" t="s">
        <v>6200</v>
      </c>
      <c r="F2689">
        <v>142</v>
      </c>
    </row>
    <row r="2690" spans="1:6" x14ac:dyDescent="0.25">
      <c r="A2690" t="s">
        <v>96</v>
      </c>
      <c r="B2690">
        <v>2011</v>
      </c>
      <c r="C2690" t="s">
        <v>4</v>
      </c>
      <c r="D2690" t="s">
        <v>107</v>
      </c>
      <c r="E2690" t="s">
        <v>6201</v>
      </c>
      <c r="F2690">
        <v>85</v>
      </c>
    </row>
    <row r="2691" spans="1:6" x14ac:dyDescent="0.25">
      <c r="A2691" t="s">
        <v>96</v>
      </c>
      <c r="B2691">
        <v>2011</v>
      </c>
      <c r="C2691" t="s">
        <v>4</v>
      </c>
      <c r="D2691" t="s">
        <v>39</v>
      </c>
      <c r="E2691" t="s">
        <v>6202</v>
      </c>
      <c r="F2691">
        <v>190</v>
      </c>
    </row>
    <row r="2692" spans="1:6" x14ac:dyDescent="0.25">
      <c r="A2692" t="s">
        <v>96</v>
      </c>
      <c r="B2692">
        <v>2011</v>
      </c>
      <c r="C2692" t="s">
        <v>4</v>
      </c>
      <c r="D2692" t="s">
        <v>103</v>
      </c>
      <c r="E2692" t="s">
        <v>6203</v>
      </c>
      <c r="F2692">
        <v>1189</v>
      </c>
    </row>
    <row r="2693" spans="1:6" x14ac:dyDescent="0.25">
      <c r="A2693" t="s">
        <v>96</v>
      </c>
      <c r="B2693">
        <v>2011</v>
      </c>
      <c r="C2693" t="s">
        <v>2</v>
      </c>
      <c r="D2693" t="s">
        <v>38</v>
      </c>
      <c r="E2693" t="s">
        <v>6204</v>
      </c>
      <c r="F2693">
        <v>1</v>
      </c>
    </row>
    <row r="2694" spans="1:6" x14ac:dyDescent="0.25">
      <c r="A2694" t="s">
        <v>96</v>
      </c>
      <c r="B2694">
        <v>2011</v>
      </c>
      <c r="C2694" t="s">
        <v>2</v>
      </c>
      <c r="D2694" t="s">
        <v>102</v>
      </c>
      <c r="E2694" t="s">
        <v>6205</v>
      </c>
      <c r="F2694">
        <v>1</v>
      </c>
    </row>
    <row r="2695" spans="1:6" x14ac:dyDescent="0.25">
      <c r="A2695" t="s">
        <v>96</v>
      </c>
      <c r="B2695">
        <v>2011</v>
      </c>
      <c r="C2695" t="s">
        <v>2</v>
      </c>
      <c r="D2695" t="s">
        <v>39</v>
      </c>
      <c r="E2695" t="s">
        <v>6206</v>
      </c>
      <c r="F2695">
        <v>3</v>
      </c>
    </row>
    <row r="2696" spans="1:6" x14ac:dyDescent="0.25">
      <c r="A2696" t="s">
        <v>96</v>
      </c>
      <c r="B2696">
        <v>2011</v>
      </c>
      <c r="C2696" t="s">
        <v>2</v>
      </c>
      <c r="D2696" t="s">
        <v>103</v>
      </c>
      <c r="E2696" t="s">
        <v>6207</v>
      </c>
      <c r="F2696">
        <v>11</v>
      </c>
    </row>
    <row r="2697" spans="1:6" x14ac:dyDescent="0.25">
      <c r="A2697" t="s">
        <v>96</v>
      </c>
      <c r="B2697">
        <v>2011</v>
      </c>
      <c r="C2697" t="s">
        <v>6</v>
      </c>
      <c r="D2697" t="s">
        <v>107</v>
      </c>
      <c r="E2697" t="s">
        <v>6208</v>
      </c>
      <c r="F2697">
        <v>2</v>
      </c>
    </row>
    <row r="2698" spans="1:6" x14ac:dyDescent="0.25">
      <c r="A2698" t="s">
        <v>96</v>
      </c>
      <c r="B2698">
        <v>2012</v>
      </c>
      <c r="C2698" t="s">
        <v>1</v>
      </c>
      <c r="D2698" t="s">
        <v>38</v>
      </c>
      <c r="E2698" t="s">
        <v>6209</v>
      </c>
      <c r="F2698">
        <v>5</v>
      </c>
    </row>
    <row r="2699" spans="1:6" x14ac:dyDescent="0.25">
      <c r="A2699" t="s">
        <v>96</v>
      </c>
      <c r="B2699">
        <v>2012</v>
      </c>
      <c r="C2699" t="s">
        <v>1</v>
      </c>
      <c r="D2699" t="s">
        <v>40</v>
      </c>
      <c r="E2699" t="s">
        <v>6210</v>
      </c>
      <c r="F2699">
        <v>1</v>
      </c>
    </row>
    <row r="2700" spans="1:6" x14ac:dyDescent="0.25">
      <c r="A2700" t="s">
        <v>96</v>
      </c>
      <c r="B2700">
        <v>2012</v>
      </c>
      <c r="C2700" t="s">
        <v>1</v>
      </c>
      <c r="D2700" t="s">
        <v>102</v>
      </c>
      <c r="E2700" t="s">
        <v>6211</v>
      </c>
      <c r="F2700">
        <v>8</v>
      </c>
    </row>
    <row r="2701" spans="1:6" x14ac:dyDescent="0.25">
      <c r="A2701" t="s">
        <v>96</v>
      </c>
      <c r="B2701">
        <v>2012</v>
      </c>
      <c r="C2701" t="s">
        <v>1</v>
      </c>
      <c r="D2701" t="s">
        <v>107</v>
      </c>
      <c r="E2701" t="s">
        <v>6212</v>
      </c>
      <c r="F2701">
        <v>8</v>
      </c>
    </row>
    <row r="2702" spans="1:6" x14ac:dyDescent="0.25">
      <c r="A2702" t="s">
        <v>96</v>
      </c>
      <c r="B2702">
        <v>2012</v>
      </c>
      <c r="C2702" t="s">
        <v>1</v>
      </c>
      <c r="D2702" t="s">
        <v>39</v>
      </c>
      <c r="E2702" t="s">
        <v>6213</v>
      </c>
      <c r="F2702">
        <v>9</v>
      </c>
    </row>
    <row r="2703" spans="1:6" x14ac:dyDescent="0.25">
      <c r="A2703" t="s">
        <v>96</v>
      </c>
      <c r="B2703">
        <v>2012</v>
      </c>
      <c r="C2703" t="s">
        <v>1</v>
      </c>
      <c r="D2703" t="s">
        <v>103</v>
      </c>
      <c r="E2703" t="s">
        <v>6214</v>
      </c>
      <c r="F2703">
        <v>71</v>
      </c>
    </row>
    <row r="2704" spans="1:6" x14ac:dyDescent="0.25">
      <c r="A2704" t="s">
        <v>96</v>
      </c>
      <c r="B2704">
        <v>2012</v>
      </c>
      <c r="C2704" t="s">
        <v>3</v>
      </c>
      <c r="D2704" t="s">
        <v>102</v>
      </c>
      <c r="E2704" t="s">
        <v>6215</v>
      </c>
      <c r="F2704">
        <v>1</v>
      </c>
    </row>
    <row r="2705" spans="1:6" x14ac:dyDescent="0.25">
      <c r="A2705" t="s">
        <v>96</v>
      </c>
      <c r="B2705">
        <v>2012</v>
      </c>
      <c r="C2705" t="s">
        <v>3</v>
      </c>
      <c r="D2705" t="s">
        <v>107</v>
      </c>
      <c r="E2705" t="s">
        <v>6216</v>
      </c>
      <c r="F2705">
        <v>1</v>
      </c>
    </row>
    <row r="2706" spans="1:6" x14ac:dyDescent="0.25">
      <c r="A2706" t="s">
        <v>96</v>
      </c>
      <c r="B2706">
        <v>2012</v>
      </c>
      <c r="C2706" t="s">
        <v>3</v>
      </c>
      <c r="D2706" t="s">
        <v>103</v>
      </c>
      <c r="E2706" t="s">
        <v>6217</v>
      </c>
      <c r="F2706">
        <v>1</v>
      </c>
    </row>
    <row r="2707" spans="1:6" x14ac:dyDescent="0.25">
      <c r="A2707" t="s">
        <v>96</v>
      </c>
      <c r="B2707">
        <v>2012</v>
      </c>
      <c r="C2707" t="s">
        <v>0</v>
      </c>
      <c r="D2707" t="s">
        <v>38</v>
      </c>
      <c r="E2707" t="s">
        <v>6218</v>
      </c>
      <c r="F2707">
        <v>1</v>
      </c>
    </row>
    <row r="2708" spans="1:6" x14ac:dyDescent="0.25">
      <c r="A2708" t="s">
        <v>96</v>
      </c>
      <c r="B2708">
        <v>2012</v>
      </c>
      <c r="C2708" t="s">
        <v>0</v>
      </c>
      <c r="D2708" t="s">
        <v>40</v>
      </c>
      <c r="E2708" t="s">
        <v>6219</v>
      </c>
      <c r="F2708">
        <v>1</v>
      </c>
    </row>
    <row r="2709" spans="1:6" x14ac:dyDescent="0.25">
      <c r="A2709" t="s">
        <v>96</v>
      </c>
      <c r="B2709">
        <v>2012</v>
      </c>
      <c r="C2709" t="s">
        <v>0</v>
      </c>
      <c r="D2709" t="s">
        <v>102</v>
      </c>
      <c r="E2709" t="s">
        <v>6220</v>
      </c>
      <c r="F2709">
        <v>5</v>
      </c>
    </row>
    <row r="2710" spans="1:6" x14ac:dyDescent="0.25">
      <c r="A2710" t="s">
        <v>96</v>
      </c>
      <c r="B2710">
        <v>2012</v>
      </c>
      <c r="C2710" t="s">
        <v>0</v>
      </c>
      <c r="D2710" t="s">
        <v>107</v>
      </c>
      <c r="E2710" t="s">
        <v>6221</v>
      </c>
      <c r="F2710">
        <v>4</v>
      </c>
    </row>
    <row r="2711" spans="1:6" x14ac:dyDescent="0.25">
      <c r="A2711" t="s">
        <v>96</v>
      </c>
      <c r="B2711">
        <v>2012</v>
      </c>
      <c r="C2711" t="s">
        <v>0</v>
      </c>
      <c r="D2711" t="s">
        <v>39</v>
      </c>
      <c r="E2711" t="s">
        <v>6222</v>
      </c>
      <c r="F2711">
        <v>21</v>
      </c>
    </row>
    <row r="2712" spans="1:6" x14ac:dyDescent="0.25">
      <c r="A2712" t="s">
        <v>96</v>
      </c>
      <c r="B2712">
        <v>2012</v>
      </c>
      <c r="C2712" t="s">
        <v>0</v>
      </c>
      <c r="D2712" t="s">
        <v>103</v>
      </c>
      <c r="E2712" t="s">
        <v>6223</v>
      </c>
      <c r="F2712">
        <v>41</v>
      </c>
    </row>
    <row r="2713" spans="1:6" x14ac:dyDescent="0.25">
      <c r="A2713" t="s">
        <v>96</v>
      </c>
      <c r="B2713">
        <v>2012</v>
      </c>
      <c r="C2713" t="s">
        <v>4</v>
      </c>
      <c r="D2713" t="s">
        <v>38</v>
      </c>
      <c r="E2713" t="s">
        <v>6224</v>
      </c>
      <c r="F2713">
        <v>49</v>
      </c>
    </row>
    <row r="2714" spans="1:6" x14ac:dyDescent="0.25">
      <c r="A2714" t="s">
        <v>96</v>
      </c>
      <c r="B2714">
        <v>2012</v>
      </c>
      <c r="C2714" t="s">
        <v>4</v>
      </c>
      <c r="D2714" t="s">
        <v>40</v>
      </c>
      <c r="E2714" t="s">
        <v>6225</v>
      </c>
      <c r="F2714">
        <v>7</v>
      </c>
    </row>
    <row r="2715" spans="1:6" x14ac:dyDescent="0.25">
      <c r="A2715" t="s">
        <v>96</v>
      </c>
      <c r="B2715">
        <v>2012</v>
      </c>
      <c r="C2715" t="s">
        <v>4</v>
      </c>
      <c r="D2715" t="s">
        <v>102</v>
      </c>
      <c r="E2715" t="s">
        <v>6226</v>
      </c>
      <c r="F2715">
        <v>96</v>
      </c>
    </row>
    <row r="2716" spans="1:6" x14ac:dyDescent="0.25">
      <c r="A2716" t="s">
        <v>96</v>
      </c>
      <c r="B2716">
        <v>2012</v>
      </c>
      <c r="C2716" t="s">
        <v>4</v>
      </c>
      <c r="D2716" t="s">
        <v>107</v>
      </c>
      <c r="E2716" t="s">
        <v>6227</v>
      </c>
      <c r="F2716">
        <v>123</v>
      </c>
    </row>
    <row r="2717" spans="1:6" x14ac:dyDescent="0.25">
      <c r="A2717" t="s">
        <v>96</v>
      </c>
      <c r="B2717">
        <v>2012</v>
      </c>
      <c r="C2717" t="s">
        <v>4</v>
      </c>
      <c r="D2717" t="s">
        <v>39</v>
      </c>
      <c r="E2717" t="s">
        <v>6228</v>
      </c>
      <c r="F2717">
        <v>166</v>
      </c>
    </row>
    <row r="2718" spans="1:6" x14ac:dyDescent="0.25">
      <c r="A2718" t="s">
        <v>96</v>
      </c>
      <c r="B2718">
        <v>2012</v>
      </c>
      <c r="C2718" t="s">
        <v>4</v>
      </c>
      <c r="D2718" t="s">
        <v>103</v>
      </c>
      <c r="E2718" t="s">
        <v>6229</v>
      </c>
      <c r="F2718">
        <v>1146</v>
      </c>
    </row>
    <row r="2719" spans="1:6" x14ac:dyDescent="0.25">
      <c r="A2719" t="s">
        <v>96</v>
      </c>
      <c r="B2719">
        <v>2012</v>
      </c>
      <c r="C2719" t="s">
        <v>2</v>
      </c>
      <c r="D2719" t="s">
        <v>38</v>
      </c>
      <c r="E2719" t="s">
        <v>6230</v>
      </c>
      <c r="F2719">
        <v>1</v>
      </c>
    </row>
    <row r="2720" spans="1:6" x14ac:dyDescent="0.25">
      <c r="A2720" t="s">
        <v>96</v>
      </c>
      <c r="B2720">
        <v>2012</v>
      </c>
      <c r="C2720" t="s">
        <v>2</v>
      </c>
      <c r="D2720" t="s">
        <v>102</v>
      </c>
      <c r="E2720" t="s">
        <v>6231</v>
      </c>
      <c r="F2720">
        <v>2</v>
      </c>
    </row>
    <row r="2721" spans="1:6" x14ac:dyDescent="0.25">
      <c r="A2721" t="s">
        <v>96</v>
      </c>
      <c r="B2721">
        <v>2012</v>
      </c>
      <c r="C2721" t="s">
        <v>2</v>
      </c>
      <c r="D2721" t="s">
        <v>107</v>
      </c>
      <c r="E2721" t="s">
        <v>6232</v>
      </c>
      <c r="F2721">
        <v>4</v>
      </c>
    </row>
    <row r="2722" spans="1:6" x14ac:dyDescent="0.25">
      <c r="A2722" t="s">
        <v>96</v>
      </c>
      <c r="B2722">
        <v>2012</v>
      </c>
      <c r="C2722" t="s">
        <v>2</v>
      </c>
      <c r="D2722" t="s">
        <v>39</v>
      </c>
      <c r="E2722" t="s">
        <v>6233</v>
      </c>
      <c r="F2722">
        <v>4</v>
      </c>
    </row>
    <row r="2723" spans="1:6" x14ac:dyDescent="0.25">
      <c r="A2723" t="s">
        <v>96</v>
      </c>
      <c r="B2723">
        <v>2012</v>
      </c>
      <c r="C2723" t="s">
        <v>2</v>
      </c>
      <c r="D2723" t="s">
        <v>103</v>
      </c>
      <c r="E2723" t="s">
        <v>6234</v>
      </c>
      <c r="F2723">
        <v>10</v>
      </c>
    </row>
    <row r="2724" spans="1:6" x14ac:dyDescent="0.25">
      <c r="A2724" t="s">
        <v>96</v>
      </c>
      <c r="B2724">
        <v>2012</v>
      </c>
      <c r="C2724" t="s">
        <v>5</v>
      </c>
      <c r="D2724" t="s">
        <v>102</v>
      </c>
      <c r="E2724" t="s">
        <v>6235</v>
      </c>
      <c r="F2724">
        <v>1</v>
      </c>
    </row>
    <row r="2725" spans="1:6" x14ac:dyDescent="0.25">
      <c r="A2725" t="s">
        <v>96</v>
      </c>
      <c r="B2725">
        <v>2012</v>
      </c>
      <c r="C2725" t="s">
        <v>5</v>
      </c>
      <c r="D2725" t="s">
        <v>107</v>
      </c>
      <c r="E2725" t="s">
        <v>6236</v>
      </c>
      <c r="F2725">
        <v>3</v>
      </c>
    </row>
    <row r="2726" spans="1:6" x14ac:dyDescent="0.25">
      <c r="A2726" t="s">
        <v>96</v>
      </c>
      <c r="B2726">
        <v>2012</v>
      </c>
      <c r="C2726" t="s">
        <v>6</v>
      </c>
      <c r="D2726" t="s">
        <v>38</v>
      </c>
      <c r="E2726" t="s">
        <v>6237</v>
      </c>
      <c r="F2726">
        <v>1</v>
      </c>
    </row>
    <row r="2727" spans="1:6" x14ac:dyDescent="0.25">
      <c r="A2727" t="s">
        <v>96</v>
      </c>
      <c r="B2727">
        <v>2012</v>
      </c>
      <c r="C2727" t="s">
        <v>6</v>
      </c>
      <c r="D2727" t="s">
        <v>39</v>
      </c>
      <c r="E2727" t="s">
        <v>6238</v>
      </c>
      <c r="F2727">
        <v>1</v>
      </c>
    </row>
    <row r="2728" spans="1:6" x14ac:dyDescent="0.25">
      <c r="A2728" t="s">
        <v>96</v>
      </c>
      <c r="B2728">
        <v>2012</v>
      </c>
      <c r="C2728" t="s">
        <v>6</v>
      </c>
      <c r="D2728" t="s">
        <v>103</v>
      </c>
      <c r="E2728" t="s">
        <v>6239</v>
      </c>
      <c r="F2728">
        <v>1</v>
      </c>
    </row>
    <row r="2729" spans="1:6" x14ac:dyDescent="0.25">
      <c r="A2729" t="s">
        <v>96</v>
      </c>
      <c r="B2729">
        <v>2013</v>
      </c>
      <c r="C2729" t="s">
        <v>1</v>
      </c>
      <c r="D2729" t="s">
        <v>38</v>
      </c>
      <c r="E2729" t="s">
        <v>6240</v>
      </c>
      <c r="F2729">
        <v>4</v>
      </c>
    </row>
    <row r="2730" spans="1:6" x14ac:dyDescent="0.25">
      <c r="A2730" t="s">
        <v>96</v>
      </c>
      <c r="B2730">
        <v>2013</v>
      </c>
      <c r="C2730" t="s">
        <v>1</v>
      </c>
      <c r="D2730" t="s">
        <v>40</v>
      </c>
      <c r="E2730" t="s">
        <v>6241</v>
      </c>
      <c r="F2730">
        <v>1</v>
      </c>
    </row>
    <row r="2731" spans="1:6" x14ac:dyDescent="0.25">
      <c r="A2731" t="s">
        <v>96</v>
      </c>
      <c r="B2731">
        <v>2013</v>
      </c>
      <c r="C2731" t="s">
        <v>1</v>
      </c>
      <c r="D2731" t="s">
        <v>102</v>
      </c>
      <c r="E2731" t="s">
        <v>6242</v>
      </c>
      <c r="F2731">
        <v>7</v>
      </c>
    </row>
    <row r="2732" spans="1:6" x14ac:dyDescent="0.25">
      <c r="A2732" t="s">
        <v>96</v>
      </c>
      <c r="B2732">
        <v>2013</v>
      </c>
      <c r="C2732" t="s">
        <v>1</v>
      </c>
      <c r="D2732" t="s">
        <v>107</v>
      </c>
      <c r="E2732" t="s">
        <v>6243</v>
      </c>
      <c r="F2732">
        <v>7</v>
      </c>
    </row>
    <row r="2733" spans="1:6" x14ac:dyDescent="0.25">
      <c r="A2733" t="s">
        <v>96</v>
      </c>
      <c r="B2733">
        <v>2013</v>
      </c>
      <c r="C2733" t="s">
        <v>1</v>
      </c>
      <c r="D2733" t="s">
        <v>39</v>
      </c>
      <c r="E2733" t="s">
        <v>6244</v>
      </c>
      <c r="F2733">
        <v>7</v>
      </c>
    </row>
    <row r="2734" spans="1:6" x14ac:dyDescent="0.25">
      <c r="A2734" t="s">
        <v>96</v>
      </c>
      <c r="B2734">
        <v>2013</v>
      </c>
      <c r="C2734" t="s">
        <v>1</v>
      </c>
      <c r="D2734" t="s">
        <v>103</v>
      </c>
      <c r="E2734" t="s">
        <v>6245</v>
      </c>
      <c r="F2734">
        <v>71</v>
      </c>
    </row>
    <row r="2735" spans="1:6" x14ac:dyDescent="0.25">
      <c r="A2735" t="s">
        <v>96</v>
      </c>
      <c r="B2735">
        <v>2013</v>
      </c>
      <c r="C2735" t="s">
        <v>3</v>
      </c>
      <c r="D2735" t="s">
        <v>102</v>
      </c>
      <c r="E2735" t="s">
        <v>6246</v>
      </c>
      <c r="F2735">
        <v>1</v>
      </c>
    </row>
    <row r="2736" spans="1:6" x14ac:dyDescent="0.25">
      <c r="A2736" t="s">
        <v>96</v>
      </c>
      <c r="B2736">
        <v>2013</v>
      </c>
      <c r="C2736" t="s">
        <v>3</v>
      </c>
      <c r="D2736" t="s">
        <v>107</v>
      </c>
      <c r="E2736" t="s">
        <v>6247</v>
      </c>
      <c r="F2736">
        <v>1</v>
      </c>
    </row>
    <row r="2737" spans="1:6" x14ac:dyDescent="0.25">
      <c r="A2737" t="s">
        <v>96</v>
      </c>
      <c r="B2737">
        <v>2013</v>
      </c>
      <c r="C2737" t="s">
        <v>3</v>
      </c>
      <c r="D2737" t="s">
        <v>103</v>
      </c>
      <c r="E2737" t="s">
        <v>6248</v>
      </c>
      <c r="F2737">
        <v>1</v>
      </c>
    </row>
    <row r="2738" spans="1:6" x14ac:dyDescent="0.25">
      <c r="A2738" t="s">
        <v>96</v>
      </c>
      <c r="B2738">
        <v>2013</v>
      </c>
      <c r="C2738" t="s">
        <v>0</v>
      </c>
      <c r="D2738" t="s">
        <v>38</v>
      </c>
      <c r="E2738" t="s">
        <v>6249</v>
      </c>
      <c r="F2738">
        <v>1</v>
      </c>
    </row>
    <row r="2739" spans="1:6" x14ac:dyDescent="0.25">
      <c r="A2739" t="s">
        <v>96</v>
      </c>
      <c r="B2739">
        <v>2013</v>
      </c>
      <c r="C2739" t="s">
        <v>0</v>
      </c>
      <c r="D2739" t="s">
        <v>102</v>
      </c>
      <c r="E2739" t="s">
        <v>6250</v>
      </c>
      <c r="F2739">
        <v>7</v>
      </c>
    </row>
    <row r="2740" spans="1:6" x14ac:dyDescent="0.25">
      <c r="A2740" t="s">
        <v>96</v>
      </c>
      <c r="B2740">
        <v>2013</v>
      </c>
      <c r="C2740" t="s">
        <v>0</v>
      </c>
      <c r="D2740" t="s">
        <v>107</v>
      </c>
      <c r="E2740" t="s">
        <v>6251</v>
      </c>
      <c r="F2740">
        <v>11</v>
      </c>
    </row>
    <row r="2741" spans="1:6" x14ac:dyDescent="0.25">
      <c r="A2741" t="s">
        <v>96</v>
      </c>
      <c r="B2741">
        <v>2013</v>
      </c>
      <c r="C2741" t="s">
        <v>0</v>
      </c>
      <c r="D2741" t="s">
        <v>39</v>
      </c>
      <c r="E2741" t="s">
        <v>6252</v>
      </c>
      <c r="F2741">
        <v>8</v>
      </c>
    </row>
    <row r="2742" spans="1:6" x14ac:dyDescent="0.25">
      <c r="A2742" t="s">
        <v>96</v>
      </c>
      <c r="B2742">
        <v>2013</v>
      </c>
      <c r="C2742" t="s">
        <v>0</v>
      </c>
      <c r="D2742" t="s">
        <v>103</v>
      </c>
      <c r="E2742" t="s">
        <v>6253</v>
      </c>
      <c r="F2742">
        <v>45</v>
      </c>
    </row>
    <row r="2743" spans="1:6" x14ac:dyDescent="0.25">
      <c r="A2743" t="s">
        <v>96</v>
      </c>
      <c r="B2743">
        <v>2013</v>
      </c>
      <c r="C2743" t="s">
        <v>4</v>
      </c>
      <c r="D2743" t="s">
        <v>38</v>
      </c>
      <c r="E2743" t="s">
        <v>6254</v>
      </c>
      <c r="F2743">
        <v>71</v>
      </c>
    </row>
    <row r="2744" spans="1:6" x14ac:dyDescent="0.25">
      <c r="A2744" t="s">
        <v>96</v>
      </c>
      <c r="B2744">
        <v>2013</v>
      </c>
      <c r="C2744" t="s">
        <v>4</v>
      </c>
      <c r="D2744" t="s">
        <v>40</v>
      </c>
      <c r="E2744" t="s">
        <v>6255</v>
      </c>
      <c r="F2744">
        <v>34</v>
      </c>
    </row>
    <row r="2745" spans="1:6" x14ac:dyDescent="0.25">
      <c r="A2745" t="s">
        <v>96</v>
      </c>
      <c r="B2745">
        <v>2013</v>
      </c>
      <c r="C2745" t="s">
        <v>4</v>
      </c>
      <c r="D2745" t="s">
        <v>102</v>
      </c>
      <c r="E2745" t="s">
        <v>6256</v>
      </c>
      <c r="F2745">
        <v>131</v>
      </c>
    </row>
    <row r="2746" spans="1:6" x14ac:dyDescent="0.25">
      <c r="A2746" t="s">
        <v>96</v>
      </c>
      <c r="B2746">
        <v>2013</v>
      </c>
      <c r="C2746" t="s">
        <v>4</v>
      </c>
      <c r="D2746" t="s">
        <v>107</v>
      </c>
      <c r="E2746" t="s">
        <v>6257</v>
      </c>
      <c r="F2746">
        <v>169</v>
      </c>
    </row>
    <row r="2747" spans="1:6" x14ac:dyDescent="0.25">
      <c r="A2747" t="s">
        <v>96</v>
      </c>
      <c r="B2747">
        <v>2013</v>
      </c>
      <c r="C2747" t="s">
        <v>4</v>
      </c>
      <c r="D2747" t="s">
        <v>39</v>
      </c>
      <c r="E2747" t="s">
        <v>6258</v>
      </c>
      <c r="F2747">
        <v>208</v>
      </c>
    </row>
    <row r="2748" spans="1:6" x14ac:dyDescent="0.25">
      <c r="A2748" t="s">
        <v>96</v>
      </c>
      <c r="B2748">
        <v>2013</v>
      </c>
      <c r="C2748" t="s">
        <v>4</v>
      </c>
      <c r="D2748" t="s">
        <v>103</v>
      </c>
      <c r="E2748" t="s">
        <v>6259</v>
      </c>
      <c r="F2748">
        <v>1043</v>
      </c>
    </row>
    <row r="2749" spans="1:6" x14ac:dyDescent="0.25">
      <c r="A2749" t="s">
        <v>96</v>
      </c>
      <c r="B2749">
        <v>2013</v>
      </c>
      <c r="C2749" t="s">
        <v>2</v>
      </c>
      <c r="D2749" t="s">
        <v>38</v>
      </c>
      <c r="E2749" t="s">
        <v>6260</v>
      </c>
      <c r="F2749">
        <v>1</v>
      </c>
    </row>
    <row r="2750" spans="1:6" x14ac:dyDescent="0.25">
      <c r="A2750" t="s">
        <v>96</v>
      </c>
      <c r="B2750">
        <v>2013</v>
      </c>
      <c r="C2750" t="s">
        <v>2</v>
      </c>
      <c r="D2750" t="s">
        <v>39</v>
      </c>
      <c r="E2750" t="s">
        <v>6261</v>
      </c>
      <c r="F2750">
        <v>2</v>
      </c>
    </row>
    <row r="2751" spans="1:6" x14ac:dyDescent="0.25">
      <c r="A2751" t="s">
        <v>96</v>
      </c>
      <c r="B2751">
        <v>2013</v>
      </c>
      <c r="C2751" t="s">
        <v>2</v>
      </c>
      <c r="D2751" t="s">
        <v>103</v>
      </c>
      <c r="E2751" t="s">
        <v>6262</v>
      </c>
      <c r="F2751">
        <v>10</v>
      </c>
    </row>
    <row r="2752" spans="1:6" x14ac:dyDescent="0.25">
      <c r="A2752" t="s">
        <v>96</v>
      </c>
      <c r="B2752">
        <v>2013</v>
      </c>
      <c r="C2752" t="s">
        <v>5</v>
      </c>
      <c r="D2752" t="s">
        <v>38</v>
      </c>
      <c r="E2752" t="s">
        <v>6263</v>
      </c>
      <c r="F2752">
        <v>1</v>
      </c>
    </row>
    <row r="2753" spans="1:6" x14ac:dyDescent="0.25">
      <c r="A2753" t="s">
        <v>96</v>
      </c>
      <c r="B2753">
        <v>2013</v>
      </c>
      <c r="C2753" t="s">
        <v>5</v>
      </c>
      <c r="D2753" t="s">
        <v>102</v>
      </c>
      <c r="E2753" t="s">
        <v>6264</v>
      </c>
      <c r="F2753">
        <v>2</v>
      </c>
    </row>
    <row r="2754" spans="1:6" x14ac:dyDescent="0.25">
      <c r="A2754" t="s">
        <v>96</v>
      </c>
      <c r="B2754">
        <v>2013</v>
      </c>
      <c r="C2754" t="s">
        <v>5</v>
      </c>
      <c r="D2754" t="s">
        <v>107</v>
      </c>
      <c r="E2754" t="s">
        <v>6265</v>
      </c>
      <c r="F2754">
        <v>5</v>
      </c>
    </row>
    <row r="2755" spans="1:6" x14ac:dyDescent="0.25">
      <c r="A2755" t="s">
        <v>96</v>
      </c>
      <c r="B2755">
        <v>2013</v>
      </c>
      <c r="C2755" t="s">
        <v>5</v>
      </c>
      <c r="D2755" t="s">
        <v>39</v>
      </c>
      <c r="E2755" t="s">
        <v>6266</v>
      </c>
      <c r="F2755">
        <v>4</v>
      </c>
    </row>
    <row r="2756" spans="1:6" x14ac:dyDescent="0.25">
      <c r="A2756" t="s">
        <v>96</v>
      </c>
      <c r="B2756">
        <v>2013</v>
      </c>
      <c r="C2756" t="s">
        <v>5</v>
      </c>
      <c r="D2756" t="s">
        <v>103</v>
      </c>
      <c r="E2756" t="s">
        <v>6267</v>
      </c>
      <c r="F2756">
        <v>27</v>
      </c>
    </row>
    <row r="2757" spans="1:6" x14ac:dyDescent="0.25">
      <c r="A2757" t="s">
        <v>96</v>
      </c>
      <c r="B2757">
        <v>2013</v>
      </c>
      <c r="C2757" t="s">
        <v>6</v>
      </c>
      <c r="D2757" t="s">
        <v>38</v>
      </c>
      <c r="E2757" t="s">
        <v>6268</v>
      </c>
      <c r="F2757">
        <v>1</v>
      </c>
    </row>
    <row r="2758" spans="1:6" x14ac:dyDescent="0.25">
      <c r="A2758" t="s">
        <v>96</v>
      </c>
      <c r="B2758">
        <v>2013</v>
      </c>
      <c r="C2758" t="s">
        <v>6</v>
      </c>
      <c r="D2758" t="s">
        <v>39</v>
      </c>
      <c r="E2758" t="s">
        <v>6269</v>
      </c>
      <c r="F2758">
        <v>1</v>
      </c>
    </row>
    <row r="2759" spans="1:6" x14ac:dyDescent="0.25">
      <c r="A2759" t="s">
        <v>96</v>
      </c>
      <c r="B2759">
        <v>2013</v>
      </c>
      <c r="C2759" t="s">
        <v>6</v>
      </c>
      <c r="D2759" t="s">
        <v>103</v>
      </c>
      <c r="E2759" t="s">
        <v>6270</v>
      </c>
      <c r="F2759">
        <v>1</v>
      </c>
    </row>
    <row r="2760" spans="1:6" x14ac:dyDescent="0.25">
      <c r="A2760" t="s">
        <v>96</v>
      </c>
      <c r="B2760">
        <v>2014</v>
      </c>
      <c r="C2760" t="s">
        <v>1</v>
      </c>
      <c r="D2760" t="s">
        <v>38</v>
      </c>
      <c r="E2760" t="s">
        <v>6271</v>
      </c>
      <c r="F2760">
        <v>7</v>
      </c>
    </row>
    <row r="2761" spans="1:6" x14ac:dyDescent="0.25">
      <c r="A2761" t="s">
        <v>96</v>
      </c>
      <c r="B2761">
        <v>2014</v>
      </c>
      <c r="C2761" t="s">
        <v>1</v>
      </c>
      <c r="D2761" t="s">
        <v>40</v>
      </c>
      <c r="E2761" t="s">
        <v>6272</v>
      </c>
      <c r="F2761">
        <v>1</v>
      </c>
    </row>
    <row r="2762" spans="1:6" x14ac:dyDescent="0.25">
      <c r="A2762" t="s">
        <v>96</v>
      </c>
      <c r="B2762">
        <v>2014</v>
      </c>
      <c r="C2762" t="s">
        <v>1</v>
      </c>
      <c r="D2762" t="s">
        <v>102</v>
      </c>
      <c r="E2762" t="s">
        <v>6273</v>
      </c>
      <c r="F2762">
        <v>6</v>
      </c>
    </row>
    <row r="2763" spans="1:6" x14ac:dyDescent="0.25">
      <c r="A2763" t="s">
        <v>96</v>
      </c>
      <c r="B2763">
        <v>2014</v>
      </c>
      <c r="C2763" t="s">
        <v>1</v>
      </c>
      <c r="D2763" t="s">
        <v>107</v>
      </c>
      <c r="E2763" t="s">
        <v>6274</v>
      </c>
      <c r="F2763">
        <v>8</v>
      </c>
    </row>
    <row r="2764" spans="1:6" x14ac:dyDescent="0.25">
      <c r="A2764" t="s">
        <v>96</v>
      </c>
      <c r="B2764">
        <v>2014</v>
      </c>
      <c r="C2764" t="s">
        <v>1</v>
      </c>
      <c r="D2764" t="s">
        <v>39</v>
      </c>
      <c r="E2764" t="s">
        <v>6275</v>
      </c>
      <c r="F2764">
        <v>12</v>
      </c>
    </row>
    <row r="2765" spans="1:6" x14ac:dyDescent="0.25">
      <c r="A2765" t="s">
        <v>96</v>
      </c>
      <c r="B2765">
        <v>2014</v>
      </c>
      <c r="C2765" t="s">
        <v>1</v>
      </c>
      <c r="D2765" t="s">
        <v>103</v>
      </c>
      <c r="E2765" t="s">
        <v>6276</v>
      </c>
      <c r="F2765">
        <v>63</v>
      </c>
    </row>
    <row r="2766" spans="1:6" x14ac:dyDescent="0.25">
      <c r="A2766" t="s">
        <v>96</v>
      </c>
      <c r="B2766">
        <v>2014</v>
      </c>
      <c r="C2766" t="s">
        <v>3</v>
      </c>
      <c r="D2766" t="s">
        <v>102</v>
      </c>
      <c r="E2766" t="s">
        <v>6277</v>
      </c>
      <c r="F2766">
        <v>1</v>
      </c>
    </row>
    <row r="2767" spans="1:6" x14ac:dyDescent="0.25">
      <c r="A2767" t="s">
        <v>96</v>
      </c>
      <c r="B2767">
        <v>2014</v>
      </c>
      <c r="C2767" t="s">
        <v>3</v>
      </c>
      <c r="D2767" t="s">
        <v>107</v>
      </c>
      <c r="E2767" t="s">
        <v>6278</v>
      </c>
      <c r="F2767">
        <v>2</v>
      </c>
    </row>
    <row r="2768" spans="1:6" x14ac:dyDescent="0.25">
      <c r="A2768" t="s">
        <v>96</v>
      </c>
      <c r="B2768">
        <v>2014</v>
      </c>
      <c r="C2768" t="s">
        <v>3</v>
      </c>
      <c r="D2768" t="s">
        <v>103</v>
      </c>
      <c r="E2768" t="s">
        <v>6279</v>
      </c>
      <c r="F2768">
        <v>1</v>
      </c>
    </row>
    <row r="2769" spans="1:6" x14ac:dyDescent="0.25">
      <c r="A2769" t="s">
        <v>96</v>
      </c>
      <c r="B2769">
        <v>2014</v>
      </c>
      <c r="C2769" t="s">
        <v>0</v>
      </c>
      <c r="D2769" t="s">
        <v>40</v>
      </c>
      <c r="E2769" t="s">
        <v>6280</v>
      </c>
      <c r="F2769">
        <v>2</v>
      </c>
    </row>
    <row r="2770" spans="1:6" x14ac:dyDescent="0.25">
      <c r="A2770" t="s">
        <v>96</v>
      </c>
      <c r="B2770">
        <v>2014</v>
      </c>
      <c r="C2770" t="s">
        <v>0</v>
      </c>
      <c r="D2770" t="s">
        <v>102</v>
      </c>
      <c r="E2770" t="s">
        <v>6281</v>
      </c>
      <c r="F2770">
        <v>7</v>
      </c>
    </row>
    <row r="2771" spans="1:6" x14ac:dyDescent="0.25">
      <c r="A2771" t="s">
        <v>96</v>
      </c>
      <c r="B2771">
        <v>2014</v>
      </c>
      <c r="C2771" t="s">
        <v>0</v>
      </c>
      <c r="D2771" t="s">
        <v>107</v>
      </c>
      <c r="E2771" t="s">
        <v>6282</v>
      </c>
      <c r="F2771">
        <v>6</v>
      </c>
    </row>
    <row r="2772" spans="1:6" x14ac:dyDescent="0.25">
      <c r="A2772" t="s">
        <v>96</v>
      </c>
      <c r="B2772">
        <v>2014</v>
      </c>
      <c r="C2772" t="s">
        <v>0</v>
      </c>
      <c r="D2772" t="s">
        <v>39</v>
      </c>
      <c r="E2772" t="s">
        <v>6283</v>
      </c>
      <c r="F2772">
        <v>11</v>
      </c>
    </row>
    <row r="2773" spans="1:6" x14ac:dyDescent="0.25">
      <c r="A2773" t="s">
        <v>96</v>
      </c>
      <c r="B2773">
        <v>2014</v>
      </c>
      <c r="C2773" t="s">
        <v>0</v>
      </c>
      <c r="D2773" t="s">
        <v>103</v>
      </c>
      <c r="E2773" t="s">
        <v>6284</v>
      </c>
      <c r="F2773">
        <v>49</v>
      </c>
    </row>
    <row r="2774" spans="1:6" x14ac:dyDescent="0.25">
      <c r="A2774" t="s">
        <v>96</v>
      </c>
      <c r="B2774">
        <v>2014</v>
      </c>
      <c r="C2774" t="s">
        <v>4</v>
      </c>
      <c r="D2774" t="s">
        <v>38</v>
      </c>
      <c r="E2774" t="s">
        <v>6285</v>
      </c>
      <c r="F2774">
        <v>82</v>
      </c>
    </row>
    <row r="2775" spans="1:6" x14ac:dyDescent="0.25">
      <c r="A2775" t="s">
        <v>96</v>
      </c>
      <c r="B2775">
        <v>2014</v>
      </c>
      <c r="C2775" t="s">
        <v>4</v>
      </c>
      <c r="D2775" t="s">
        <v>40</v>
      </c>
      <c r="E2775" t="s">
        <v>6286</v>
      </c>
      <c r="F2775">
        <v>26</v>
      </c>
    </row>
    <row r="2776" spans="1:6" x14ac:dyDescent="0.25">
      <c r="A2776" t="s">
        <v>96</v>
      </c>
      <c r="B2776">
        <v>2014</v>
      </c>
      <c r="C2776" t="s">
        <v>4</v>
      </c>
      <c r="D2776" t="s">
        <v>102</v>
      </c>
      <c r="E2776" t="s">
        <v>6287</v>
      </c>
      <c r="F2776">
        <v>137</v>
      </c>
    </row>
    <row r="2777" spans="1:6" x14ac:dyDescent="0.25">
      <c r="A2777" t="s">
        <v>96</v>
      </c>
      <c r="B2777">
        <v>2014</v>
      </c>
      <c r="C2777" t="s">
        <v>4</v>
      </c>
      <c r="D2777" t="s">
        <v>107</v>
      </c>
      <c r="E2777" t="s">
        <v>6288</v>
      </c>
      <c r="F2777">
        <v>160</v>
      </c>
    </row>
    <row r="2778" spans="1:6" x14ac:dyDescent="0.25">
      <c r="A2778" t="s">
        <v>96</v>
      </c>
      <c r="B2778">
        <v>2014</v>
      </c>
      <c r="C2778" t="s">
        <v>4</v>
      </c>
      <c r="D2778" t="s">
        <v>39</v>
      </c>
      <c r="E2778" t="s">
        <v>6289</v>
      </c>
      <c r="F2778">
        <v>180</v>
      </c>
    </row>
    <row r="2779" spans="1:6" x14ac:dyDescent="0.25">
      <c r="A2779" t="s">
        <v>96</v>
      </c>
      <c r="B2779">
        <v>2014</v>
      </c>
      <c r="C2779" t="s">
        <v>4</v>
      </c>
      <c r="D2779" t="s">
        <v>103</v>
      </c>
      <c r="E2779" t="s">
        <v>6290</v>
      </c>
      <c r="F2779">
        <v>1034</v>
      </c>
    </row>
    <row r="2780" spans="1:6" x14ac:dyDescent="0.25">
      <c r="A2780" t="s">
        <v>96</v>
      </c>
      <c r="B2780">
        <v>2014</v>
      </c>
      <c r="C2780" t="s">
        <v>2</v>
      </c>
      <c r="D2780" t="s">
        <v>38</v>
      </c>
      <c r="E2780" t="s">
        <v>6291</v>
      </c>
      <c r="F2780">
        <v>1</v>
      </c>
    </row>
    <row r="2781" spans="1:6" x14ac:dyDescent="0.25">
      <c r="A2781" t="s">
        <v>96</v>
      </c>
      <c r="B2781">
        <v>2014</v>
      </c>
      <c r="C2781" t="s">
        <v>2</v>
      </c>
      <c r="D2781" t="s">
        <v>107</v>
      </c>
      <c r="E2781" t="s">
        <v>6292</v>
      </c>
      <c r="F2781">
        <v>4</v>
      </c>
    </row>
    <row r="2782" spans="1:6" x14ac:dyDescent="0.25">
      <c r="A2782" t="s">
        <v>96</v>
      </c>
      <c r="B2782">
        <v>2014</v>
      </c>
      <c r="C2782" t="s">
        <v>2</v>
      </c>
      <c r="D2782" t="s">
        <v>39</v>
      </c>
      <c r="E2782" t="s">
        <v>6293</v>
      </c>
      <c r="F2782">
        <v>3</v>
      </c>
    </row>
    <row r="2783" spans="1:6" x14ac:dyDescent="0.25">
      <c r="A2783" t="s">
        <v>96</v>
      </c>
      <c r="B2783">
        <v>2014</v>
      </c>
      <c r="C2783" t="s">
        <v>2</v>
      </c>
      <c r="D2783" t="s">
        <v>103</v>
      </c>
      <c r="E2783" t="s">
        <v>6294</v>
      </c>
      <c r="F2783">
        <v>8</v>
      </c>
    </row>
    <row r="2784" spans="1:6" x14ac:dyDescent="0.25">
      <c r="A2784" t="s">
        <v>96</v>
      </c>
      <c r="B2784">
        <v>2014</v>
      </c>
      <c r="C2784" t="s">
        <v>5</v>
      </c>
      <c r="D2784" t="s">
        <v>38</v>
      </c>
      <c r="E2784" t="s">
        <v>6295</v>
      </c>
      <c r="F2784">
        <v>2</v>
      </c>
    </row>
    <row r="2785" spans="1:6" x14ac:dyDescent="0.25">
      <c r="A2785" t="s">
        <v>96</v>
      </c>
      <c r="B2785">
        <v>2014</v>
      </c>
      <c r="C2785" t="s">
        <v>5</v>
      </c>
      <c r="D2785" t="s">
        <v>40</v>
      </c>
      <c r="E2785" t="s">
        <v>6296</v>
      </c>
      <c r="F2785">
        <v>1</v>
      </c>
    </row>
    <row r="2786" spans="1:6" x14ac:dyDescent="0.25">
      <c r="A2786" t="s">
        <v>96</v>
      </c>
      <c r="B2786">
        <v>2014</v>
      </c>
      <c r="C2786" t="s">
        <v>5</v>
      </c>
      <c r="D2786" t="s">
        <v>102</v>
      </c>
      <c r="E2786" t="s">
        <v>6297</v>
      </c>
      <c r="F2786">
        <v>4</v>
      </c>
    </row>
    <row r="2787" spans="1:6" x14ac:dyDescent="0.25">
      <c r="A2787" t="s">
        <v>96</v>
      </c>
      <c r="B2787">
        <v>2014</v>
      </c>
      <c r="C2787" t="s">
        <v>5</v>
      </c>
      <c r="D2787" t="s">
        <v>107</v>
      </c>
      <c r="E2787" t="s">
        <v>6298</v>
      </c>
      <c r="F2787">
        <v>1</v>
      </c>
    </row>
    <row r="2788" spans="1:6" x14ac:dyDescent="0.25">
      <c r="A2788" t="s">
        <v>96</v>
      </c>
      <c r="B2788">
        <v>2014</v>
      </c>
      <c r="C2788" t="s">
        <v>5</v>
      </c>
      <c r="D2788" t="s">
        <v>39</v>
      </c>
      <c r="E2788" t="s">
        <v>6299</v>
      </c>
      <c r="F2788">
        <v>6</v>
      </c>
    </row>
    <row r="2789" spans="1:6" x14ac:dyDescent="0.25">
      <c r="A2789" t="s">
        <v>96</v>
      </c>
      <c r="B2789">
        <v>2014</v>
      </c>
      <c r="C2789" t="s">
        <v>5</v>
      </c>
      <c r="D2789" t="s">
        <v>103</v>
      </c>
      <c r="E2789" t="s">
        <v>6300</v>
      </c>
      <c r="F2789">
        <v>22</v>
      </c>
    </row>
    <row r="2790" spans="1:6" x14ac:dyDescent="0.25">
      <c r="A2790" t="s">
        <v>96</v>
      </c>
      <c r="B2790">
        <v>2014</v>
      </c>
      <c r="C2790" t="s">
        <v>6</v>
      </c>
      <c r="D2790" t="s">
        <v>103</v>
      </c>
      <c r="E2790" t="s">
        <v>6301</v>
      </c>
      <c r="F2790">
        <v>1</v>
      </c>
    </row>
    <row r="2791" spans="1:6" x14ac:dyDescent="0.25">
      <c r="A2791" t="s">
        <v>96</v>
      </c>
      <c r="B2791">
        <v>2015</v>
      </c>
      <c r="C2791" t="s">
        <v>1</v>
      </c>
      <c r="D2791" t="s">
        <v>38</v>
      </c>
      <c r="E2791" t="s">
        <v>6302</v>
      </c>
      <c r="F2791">
        <v>1</v>
      </c>
    </row>
    <row r="2792" spans="1:6" x14ac:dyDescent="0.25">
      <c r="A2792" t="s">
        <v>96</v>
      </c>
      <c r="B2792">
        <v>2015</v>
      </c>
      <c r="C2792" t="s">
        <v>1</v>
      </c>
      <c r="D2792" t="s">
        <v>40</v>
      </c>
      <c r="E2792" t="s">
        <v>6303</v>
      </c>
      <c r="F2792">
        <v>2</v>
      </c>
    </row>
    <row r="2793" spans="1:6" x14ac:dyDescent="0.25">
      <c r="A2793" t="s">
        <v>96</v>
      </c>
      <c r="B2793">
        <v>2015</v>
      </c>
      <c r="C2793" t="s">
        <v>1</v>
      </c>
      <c r="D2793" t="s">
        <v>102</v>
      </c>
      <c r="E2793" t="s">
        <v>6304</v>
      </c>
      <c r="F2793">
        <v>9</v>
      </c>
    </row>
    <row r="2794" spans="1:6" x14ac:dyDescent="0.25">
      <c r="A2794" t="s">
        <v>96</v>
      </c>
      <c r="B2794">
        <v>2015</v>
      </c>
      <c r="C2794" t="s">
        <v>1</v>
      </c>
      <c r="D2794" t="s">
        <v>107</v>
      </c>
      <c r="E2794" t="s">
        <v>6305</v>
      </c>
      <c r="F2794">
        <v>5</v>
      </c>
    </row>
    <row r="2795" spans="1:6" x14ac:dyDescent="0.25">
      <c r="A2795" t="s">
        <v>96</v>
      </c>
      <c r="B2795">
        <v>2015</v>
      </c>
      <c r="C2795" t="s">
        <v>1</v>
      </c>
      <c r="D2795" t="s">
        <v>39</v>
      </c>
      <c r="E2795" t="s">
        <v>6306</v>
      </c>
      <c r="F2795">
        <v>17</v>
      </c>
    </row>
    <row r="2796" spans="1:6" x14ac:dyDescent="0.25">
      <c r="A2796" t="s">
        <v>96</v>
      </c>
      <c r="B2796">
        <v>2015</v>
      </c>
      <c r="C2796" t="s">
        <v>1</v>
      </c>
      <c r="D2796" t="s">
        <v>103</v>
      </c>
      <c r="E2796" t="s">
        <v>6307</v>
      </c>
      <c r="F2796">
        <v>62</v>
      </c>
    </row>
    <row r="2797" spans="1:6" x14ac:dyDescent="0.25">
      <c r="A2797" t="s">
        <v>96</v>
      </c>
      <c r="B2797">
        <v>2015</v>
      </c>
      <c r="C2797" t="s">
        <v>3</v>
      </c>
      <c r="D2797" t="s">
        <v>102</v>
      </c>
      <c r="E2797" t="s">
        <v>6308</v>
      </c>
      <c r="F2797">
        <v>1</v>
      </c>
    </row>
    <row r="2798" spans="1:6" x14ac:dyDescent="0.25">
      <c r="A2798" t="s">
        <v>96</v>
      </c>
      <c r="B2798">
        <v>2015</v>
      </c>
      <c r="C2798" t="s">
        <v>3</v>
      </c>
      <c r="D2798" t="s">
        <v>107</v>
      </c>
      <c r="E2798" t="s">
        <v>6309</v>
      </c>
      <c r="F2798">
        <v>2</v>
      </c>
    </row>
    <row r="2799" spans="1:6" x14ac:dyDescent="0.25">
      <c r="A2799" t="s">
        <v>96</v>
      </c>
      <c r="B2799">
        <v>2015</v>
      </c>
      <c r="C2799" t="s">
        <v>3</v>
      </c>
      <c r="D2799" t="s">
        <v>103</v>
      </c>
      <c r="E2799" t="s">
        <v>6310</v>
      </c>
      <c r="F2799">
        <v>3</v>
      </c>
    </row>
    <row r="2800" spans="1:6" x14ac:dyDescent="0.25">
      <c r="A2800" t="s">
        <v>96</v>
      </c>
      <c r="B2800">
        <v>2015</v>
      </c>
      <c r="C2800" t="s">
        <v>0</v>
      </c>
      <c r="D2800" t="s">
        <v>38</v>
      </c>
      <c r="E2800" t="s">
        <v>6311</v>
      </c>
      <c r="F2800">
        <v>4</v>
      </c>
    </row>
    <row r="2801" spans="1:6" x14ac:dyDescent="0.25">
      <c r="A2801" t="s">
        <v>96</v>
      </c>
      <c r="B2801">
        <v>2015</v>
      </c>
      <c r="C2801" t="s">
        <v>0</v>
      </c>
      <c r="D2801" t="s">
        <v>40</v>
      </c>
      <c r="E2801" t="s">
        <v>6312</v>
      </c>
      <c r="F2801">
        <v>1</v>
      </c>
    </row>
    <row r="2802" spans="1:6" x14ac:dyDescent="0.25">
      <c r="A2802" t="s">
        <v>96</v>
      </c>
      <c r="B2802">
        <v>2015</v>
      </c>
      <c r="C2802" t="s">
        <v>0</v>
      </c>
      <c r="D2802" t="s">
        <v>102</v>
      </c>
      <c r="E2802" t="s">
        <v>6313</v>
      </c>
      <c r="F2802">
        <v>5</v>
      </c>
    </row>
    <row r="2803" spans="1:6" x14ac:dyDescent="0.25">
      <c r="A2803" t="s">
        <v>96</v>
      </c>
      <c r="B2803">
        <v>2015</v>
      </c>
      <c r="C2803" t="s">
        <v>0</v>
      </c>
      <c r="D2803" t="s">
        <v>107</v>
      </c>
      <c r="E2803" t="s">
        <v>6314</v>
      </c>
      <c r="F2803">
        <v>9</v>
      </c>
    </row>
    <row r="2804" spans="1:6" x14ac:dyDescent="0.25">
      <c r="A2804" t="s">
        <v>96</v>
      </c>
      <c r="B2804">
        <v>2015</v>
      </c>
      <c r="C2804" t="s">
        <v>0</v>
      </c>
      <c r="D2804" t="s">
        <v>39</v>
      </c>
      <c r="E2804" t="s">
        <v>6315</v>
      </c>
      <c r="F2804">
        <v>12</v>
      </c>
    </row>
    <row r="2805" spans="1:6" x14ac:dyDescent="0.25">
      <c r="A2805" t="s">
        <v>96</v>
      </c>
      <c r="B2805">
        <v>2015</v>
      </c>
      <c r="C2805" t="s">
        <v>0</v>
      </c>
      <c r="D2805" t="s">
        <v>103</v>
      </c>
      <c r="E2805" t="s">
        <v>6316</v>
      </c>
      <c r="F2805">
        <v>50</v>
      </c>
    </row>
    <row r="2806" spans="1:6" x14ac:dyDescent="0.25">
      <c r="A2806" t="s">
        <v>96</v>
      </c>
      <c r="B2806">
        <v>2015</v>
      </c>
      <c r="C2806" t="s">
        <v>4</v>
      </c>
      <c r="D2806" t="s">
        <v>38</v>
      </c>
      <c r="E2806" t="s">
        <v>6317</v>
      </c>
      <c r="F2806">
        <v>70</v>
      </c>
    </row>
    <row r="2807" spans="1:6" x14ac:dyDescent="0.25">
      <c r="A2807" t="s">
        <v>96</v>
      </c>
      <c r="B2807">
        <v>2015</v>
      </c>
      <c r="C2807" t="s">
        <v>4</v>
      </c>
      <c r="D2807" t="s">
        <v>40</v>
      </c>
      <c r="E2807" t="s">
        <v>6318</v>
      </c>
      <c r="F2807">
        <v>35</v>
      </c>
    </row>
    <row r="2808" spans="1:6" x14ac:dyDescent="0.25">
      <c r="A2808" t="s">
        <v>96</v>
      </c>
      <c r="B2808">
        <v>2015</v>
      </c>
      <c r="C2808" t="s">
        <v>4</v>
      </c>
      <c r="D2808" t="s">
        <v>102</v>
      </c>
      <c r="E2808" t="s">
        <v>6319</v>
      </c>
      <c r="F2808">
        <v>158</v>
      </c>
    </row>
    <row r="2809" spans="1:6" x14ac:dyDescent="0.25">
      <c r="A2809" t="s">
        <v>96</v>
      </c>
      <c r="B2809">
        <v>2015</v>
      </c>
      <c r="C2809" t="s">
        <v>4</v>
      </c>
      <c r="D2809" t="s">
        <v>107</v>
      </c>
      <c r="E2809" t="s">
        <v>6320</v>
      </c>
      <c r="F2809">
        <v>140</v>
      </c>
    </row>
    <row r="2810" spans="1:6" x14ac:dyDescent="0.25">
      <c r="A2810" t="s">
        <v>96</v>
      </c>
      <c r="B2810">
        <v>2015</v>
      </c>
      <c r="C2810" t="s">
        <v>4</v>
      </c>
      <c r="D2810" t="s">
        <v>39</v>
      </c>
      <c r="E2810" t="s">
        <v>6321</v>
      </c>
      <c r="F2810">
        <v>171</v>
      </c>
    </row>
    <row r="2811" spans="1:6" x14ac:dyDescent="0.25">
      <c r="A2811" t="s">
        <v>96</v>
      </c>
      <c r="B2811">
        <v>2015</v>
      </c>
      <c r="C2811" t="s">
        <v>4</v>
      </c>
      <c r="D2811" t="s">
        <v>103</v>
      </c>
      <c r="E2811" t="s">
        <v>6322</v>
      </c>
      <c r="F2811">
        <v>995</v>
      </c>
    </row>
    <row r="2812" spans="1:6" x14ac:dyDescent="0.25">
      <c r="A2812" t="s">
        <v>96</v>
      </c>
      <c r="B2812">
        <v>2015</v>
      </c>
      <c r="C2812" t="s">
        <v>2</v>
      </c>
      <c r="D2812" t="s">
        <v>38</v>
      </c>
      <c r="E2812" t="s">
        <v>6323</v>
      </c>
      <c r="F2812">
        <v>3</v>
      </c>
    </row>
    <row r="2813" spans="1:6" x14ac:dyDescent="0.25">
      <c r="A2813" t="s">
        <v>96</v>
      </c>
      <c r="B2813">
        <v>2015</v>
      </c>
      <c r="C2813" t="s">
        <v>2</v>
      </c>
      <c r="D2813" t="s">
        <v>102</v>
      </c>
      <c r="E2813" t="s">
        <v>6324</v>
      </c>
      <c r="F2813">
        <v>2</v>
      </c>
    </row>
    <row r="2814" spans="1:6" x14ac:dyDescent="0.25">
      <c r="A2814" t="s">
        <v>96</v>
      </c>
      <c r="B2814">
        <v>2015</v>
      </c>
      <c r="C2814" t="s">
        <v>2</v>
      </c>
      <c r="D2814" t="s">
        <v>107</v>
      </c>
      <c r="E2814" t="s">
        <v>6325</v>
      </c>
      <c r="F2814">
        <v>2</v>
      </c>
    </row>
    <row r="2815" spans="1:6" x14ac:dyDescent="0.25">
      <c r="A2815" t="s">
        <v>96</v>
      </c>
      <c r="B2815">
        <v>2015</v>
      </c>
      <c r="C2815" t="s">
        <v>2</v>
      </c>
      <c r="D2815" t="s">
        <v>39</v>
      </c>
      <c r="E2815" t="s">
        <v>6326</v>
      </c>
      <c r="F2815">
        <v>4</v>
      </c>
    </row>
    <row r="2816" spans="1:6" x14ac:dyDescent="0.25">
      <c r="A2816" t="s">
        <v>96</v>
      </c>
      <c r="B2816">
        <v>2015</v>
      </c>
      <c r="C2816" t="s">
        <v>2</v>
      </c>
      <c r="D2816" t="s">
        <v>103</v>
      </c>
      <c r="E2816" t="s">
        <v>6327</v>
      </c>
      <c r="F2816">
        <v>6</v>
      </c>
    </row>
    <row r="2817" spans="1:6" x14ac:dyDescent="0.25">
      <c r="A2817" t="s">
        <v>96</v>
      </c>
      <c r="B2817">
        <v>2015</v>
      </c>
      <c r="C2817" t="s">
        <v>5</v>
      </c>
      <c r="D2817" t="s">
        <v>38</v>
      </c>
      <c r="E2817" t="s">
        <v>6328</v>
      </c>
      <c r="F2817">
        <v>1</v>
      </c>
    </row>
    <row r="2818" spans="1:6" x14ac:dyDescent="0.25">
      <c r="A2818" t="s">
        <v>96</v>
      </c>
      <c r="B2818">
        <v>2015</v>
      </c>
      <c r="C2818" t="s">
        <v>5</v>
      </c>
      <c r="D2818" t="s">
        <v>40</v>
      </c>
      <c r="E2818" t="s">
        <v>6329</v>
      </c>
      <c r="F2818">
        <v>2</v>
      </c>
    </row>
    <row r="2819" spans="1:6" x14ac:dyDescent="0.25">
      <c r="A2819" t="s">
        <v>96</v>
      </c>
      <c r="B2819">
        <v>2015</v>
      </c>
      <c r="C2819" t="s">
        <v>5</v>
      </c>
      <c r="D2819" t="s">
        <v>102</v>
      </c>
      <c r="E2819" t="s">
        <v>6330</v>
      </c>
      <c r="F2819">
        <v>6</v>
      </c>
    </row>
    <row r="2820" spans="1:6" x14ac:dyDescent="0.25">
      <c r="A2820" t="s">
        <v>96</v>
      </c>
      <c r="B2820">
        <v>2015</v>
      </c>
      <c r="C2820" t="s">
        <v>5</v>
      </c>
      <c r="D2820" t="s">
        <v>107</v>
      </c>
      <c r="E2820" t="s">
        <v>6331</v>
      </c>
      <c r="F2820">
        <v>7</v>
      </c>
    </row>
    <row r="2821" spans="1:6" x14ac:dyDescent="0.25">
      <c r="A2821" t="s">
        <v>96</v>
      </c>
      <c r="B2821">
        <v>2015</v>
      </c>
      <c r="C2821" t="s">
        <v>5</v>
      </c>
      <c r="D2821" t="s">
        <v>39</v>
      </c>
      <c r="E2821" t="s">
        <v>6332</v>
      </c>
      <c r="F2821">
        <v>5</v>
      </c>
    </row>
    <row r="2822" spans="1:6" x14ac:dyDescent="0.25">
      <c r="A2822" t="s">
        <v>96</v>
      </c>
      <c r="B2822">
        <v>2015</v>
      </c>
      <c r="C2822" t="s">
        <v>5</v>
      </c>
      <c r="D2822" t="s">
        <v>103</v>
      </c>
      <c r="E2822" t="s">
        <v>6333</v>
      </c>
      <c r="F2822">
        <v>19</v>
      </c>
    </row>
    <row r="2823" spans="1:6" x14ac:dyDescent="0.25">
      <c r="A2823" t="s">
        <v>96</v>
      </c>
      <c r="B2823">
        <v>2015</v>
      </c>
      <c r="C2823" t="s">
        <v>6</v>
      </c>
      <c r="D2823" t="s">
        <v>107</v>
      </c>
      <c r="E2823" t="s">
        <v>6334</v>
      </c>
      <c r="F2823">
        <v>1</v>
      </c>
    </row>
    <row r="2824" spans="1:6" x14ac:dyDescent="0.25">
      <c r="A2824" t="s">
        <v>97</v>
      </c>
      <c r="B2824">
        <v>2010</v>
      </c>
      <c r="C2824" t="s">
        <v>1</v>
      </c>
      <c r="D2824" t="s">
        <v>38</v>
      </c>
      <c r="E2824" t="s">
        <v>6335</v>
      </c>
      <c r="F2824">
        <v>3</v>
      </c>
    </row>
    <row r="2825" spans="1:6" x14ac:dyDescent="0.25">
      <c r="A2825" t="s">
        <v>97</v>
      </c>
      <c r="B2825">
        <v>2010</v>
      </c>
      <c r="C2825" t="s">
        <v>1</v>
      </c>
      <c r="D2825" t="s">
        <v>40</v>
      </c>
      <c r="E2825" t="s">
        <v>6336</v>
      </c>
      <c r="F2825">
        <v>1</v>
      </c>
    </row>
    <row r="2826" spans="1:6" x14ac:dyDescent="0.25">
      <c r="A2826" t="s">
        <v>97</v>
      </c>
      <c r="B2826">
        <v>2010</v>
      </c>
      <c r="C2826" t="s">
        <v>1</v>
      </c>
      <c r="D2826" t="s">
        <v>102</v>
      </c>
      <c r="E2826" t="s">
        <v>6337</v>
      </c>
      <c r="F2826">
        <v>1</v>
      </c>
    </row>
    <row r="2827" spans="1:6" x14ac:dyDescent="0.25">
      <c r="A2827" t="s">
        <v>97</v>
      </c>
      <c r="B2827">
        <v>2010</v>
      </c>
      <c r="C2827" t="s">
        <v>1</v>
      </c>
      <c r="D2827" t="s">
        <v>107</v>
      </c>
      <c r="E2827" t="s">
        <v>6338</v>
      </c>
      <c r="F2827">
        <v>3</v>
      </c>
    </row>
    <row r="2828" spans="1:6" x14ac:dyDescent="0.25">
      <c r="A2828" t="s">
        <v>97</v>
      </c>
      <c r="B2828">
        <v>2010</v>
      </c>
      <c r="C2828" t="s">
        <v>1</v>
      </c>
      <c r="D2828" t="s">
        <v>39</v>
      </c>
      <c r="E2828" t="s">
        <v>6339</v>
      </c>
      <c r="F2828">
        <v>4</v>
      </c>
    </row>
    <row r="2829" spans="1:6" x14ac:dyDescent="0.25">
      <c r="A2829" t="s">
        <v>97</v>
      </c>
      <c r="B2829">
        <v>2010</v>
      </c>
      <c r="C2829" t="s">
        <v>1</v>
      </c>
      <c r="D2829" t="s">
        <v>103</v>
      </c>
      <c r="E2829" t="s">
        <v>6340</v>
      </c>
      <c r="F2829">
        <v>31</v>
      </c>
    </row>
    <row r="2830" spans="1:6" x14ac:dyDescent="0.25">
      <c r="A2830" t="s">
        <v>97</v>
      </c>
      <c r="B2830">
        <v>2010</v>
      </c>
      <c r="C2830" t="s">
        <v>3</v>
      </c>
      <c r="D2830" t="s">
        <v>38</v>
      </c>
      <c r="E2830" t="s">
        <v>6341</v>
      </c>
      <c r="F2830">
        <v>1</v>
      </c>
    </row>
    <row r="2831" spans="1:6" x14ac:dyDescent="0.25">
      <c r="A2831" t="s">
        <v>97</v>
      </c>
      <c r="B2831">
        <v>2010</v>
      </c>
      <c r="C2831" t="s">
        <v>3</v>
      </c>
      <c r="D2831" t="s">
        <v>102</v>
      </c>
      <c r="E2831" t="s">
        <v>6342</v>
      </c>
      <c r="F2831">
        <v>1</v>
      </c>
    </row>
    <row r="2832" spans="1:6" x14ac:dyDescent="0.25">
      <c r="A2832" t="s">
        <v>97</v>
      </c>
      <c r="B2832">
        <v>2010</v>
      </c>
      <c r="C2832" t="s">
        <v>3</v>
      </c>
      <c r="D2832" t="s">
        <v>107</v>
      </c>
      <c r="E2832" t="s">
        <v>6343</v>
      </c>
      <c r="F2832">
        <v>1</v>
      </c>
    </row>
    <row r="2833" spans="1:6" x14ac:dyDescent="0.25">
      <c r="A2833" t="s">
        <v>97</v>
      </c>
      <c r="B2833">
        <v>2010</v>
      </c>
      <c r="C2833" t="s">
        <v>3</v>
      </c>
      <c r="D2833" t="s">
        <v>39</v>
      </c>
      <c r="E2833" t="s">
        <v>6344</v>
      </c>
      <c r="F2833">
        <v>3</v>
      </c>
    </row>
    <row r="2834" spans="1:6" x14ac:dyDescent="0.25">
      <c r="A2834" t="s">
        <v>97</v>
      </c>
      <c r="B2834">
        <v>2010</v>
      </c>
      <c r="C2834" t="s">
        <v>3</v>
      </c>
      <c r="D2834" t="s">
        <v>103</v>
      </c>
      <c r="E2834" t="s">
        <v>6345</v>
      </c>
      <c r="F2834">
        <v>7</v>
      </c>
    </row>
    <row r="2835" spans="1:6" x14ac:dyDescent="0.25">
      <c r="A2835" t="s">
        <v>97</v>
      </c>
      <c r="B2835">
        <v>2010</v>
      </c>
      <c r="C2835" t="s">
        <v>0</v>
      </c>
      <c r="D2835" t="s">
        <v>38</v>
      </c>
      <c r="E2835" t="s">
        <v>6346</v>
      </c>
      <c r="F2835">
        <v>1</v>
      </c>
    </row>
    <row r="2836" spans="1:6" x14ac:dyDescent="0.25">
      <c r="A2836" t="s">
        <v>97</v>
      </c>
      <c r="B2836">
        <v>2010</v>
      </c>
      <c r="C2836" t="s">
        <v>0</v>
      </c>
      <c r="D2836" t="s">
        <v>102</v>
      </c>
      <c r="E2836" t="s">
        <v>6347</v>
      </c>
      <c r="F2836">
        <v>1</v>
      </c>
    </row>
    <row r="2837" spans="1:6" x14ac:dyDescent="0.25">
      <c r="A2837" t="s">
        <v>97</v>
      </c>
      <c r="B2837">
        <v>2010</v>
      </c>
      <c r="C2837" t="s">
        <v>0</v>
      </c>
      <c r="D2837" t="s">
        <v>107</v>
      </c>
      <c r="E2837" t="s">
        <v>6348</v>
      </c>
      <c r="F2837">
        <v>7</v>
      </c>
    </row>
    <row r="2838" spans="1:6" x14ac:dyDescent="0.25">
      <c r="A2838" t="s">
        <v>97</v>
      </c>
      <c r="B2838">
        <v>2010</v>
      </c>
      <c r="C2838" t="s">
        <v>0</v>
      </c>
      <c r="D2838" t="s">
        <v>39</v>
      </c>
      <c r="E2838" t="s">
        <v>6349</v>
      </c>
      <c r="F2838">
        <v>4</v>
      </c>
    </row>
    <row r="2839" spans="1:6" x14ac:dyDescent="0.25">
      <c r="A2839" t="s">
        <v>97</v>
      </c>
      <c r="B2839">
        <v>2010</v>
      </c>
      <c r="C2839" t="s">
        <v>0</v>
      </c>
      <c r="D2839" t="s">
        <v>103</v>
      </c>
      <c r="E2839" t="s">
        <v>6350</v>
      </c>
      <c r="F2839">
        <v>28</v>
      </c>
    </row>
    <row r="2840" spans="1:6" x14ac:dyDescent="0.25">
      <c r="A2840" t="s">
        <v>97</v>
      </c>
      <c r="B2840">
        <v>2010</v>
      </c>
      <c r="C2840" t="s">
        <v>4</v>
      </c>
      <c r="D2840" t="s">
        <v>38</v>
      </c>
      <c r="E2840" t="s">
        <v>6351</v>
      </c>
      <c r="F2840">
        <v>36</v>
      </c>
    </row>
    <row r="2841" spans="1:6" x14ac:dyDescent="0.25">
      <c r="A2841" t="s">
        <v>97</v>
      </c>
      <c r="B2841">
        <v>2010</v>
      </c>
      <c r="C2841" t="s">
        <v>4</v>
      </c>
      <c r="D2841" t="s">
        <v>40</v>
      </c>
      <c r="E2841" t="s">
        <v>6352</v>
      </c>
      <c r="F2841">
        <v>15</v>
      </c>
    </row>
    <row r="2842" spans="1:6" x14ac:dyDescent="0.25">
      <c r="A2842" t="s">
        <v>97</v>
      </c>
      <c r="B2842">
        <v>2010</v>
      </c>
      <c r="C2842" t="s">
        <v>4</v>
      </c>
      <c r="D2842" t="s">
        <v>102</v>
      </c>
      <c r="E2842" t="s">
        <v>6353</v>
      </c>
      <c r="F2842">
        <v>69</v>
      </c>
    </row>
    <row r="2843" spans="1:6" x14ac:dyDescent="0.25">
      <c r="A2843" t="s">
        <v>97</v>
      </c>
      <c r="B2843">
        <v>2010</v>
      </c>
      <c r="C2843" t="s">
        <v>4</v>
      </c>
      <c r="D2843" t="s">
        <v>107</v>
      </c>
      <c r="E2843" t="s">
        <v>6354</v>
      </c>
      <c r="F2843">
        <v>97</v>
      </c>
    </row>
    <row r="2844" spans="1:6" x14ac:dyDescent="0.25">
      <c r="A2844" t="s">
        <v>97</v>
      </c>
      <c r="B2844">
        <v>2010</v>
      </c>
      <c r="C2844" t="s">
        <v>4</v>
      </c>
      <c r="D2844" t="s">
        <v>39</v>
      </c>
      <c r="E2844" t="s">
        <v>6355</v>
      </c>
      <c r="F2844">
        <v>166</v>
      </c>
    </row>
    <row r="2845" spans="1:6" x14ac:dyDescent="0.25">
      <c r="A2845" t="s">
        <v>97</v>
      </c>
      <c r="B2845">
        <v>2010</v>
      </c>
      <c r="C2845" t="s">
        <v>4</v>
      </c>
      <c r="D2845" t="s">
        <v>103</v>
      </c>
      <c r="E2845" t="s">
        <v>6356</v>
      </c>
      <c r="F2845">
        <v>857</v>
      </c>
    </row>
    <row r="2846" spans="1:6" x14ac:dyDescent="0.25">
      <c r="A2846" t="s">
        <v>97</v>
      </c>
      <c r="B2846">
        <v>2010</v>
      </c>
      <c r="C2846" t="s">
        <v>2</v>
      </c>
      <c r="D2846" t="s">
        <v>39</v>
      </c>
      <c r="E2846" t="s">
        <v>6357</v>
      </c>
      <c r="F2846">
        <v>1</v>
      </c>
    </row>
    <row r="2847" spans="1:6" x14ac:dyDescent="0.25">
      <c r="A2847" t="s">
        <v>97</v>
      </c>
      <c r="B2847">
        <v>2010</v>
      </c>
      <c r="C2847" t="s">
        <v>2</v>
      </c>
      <c r="D2847" t="s">
        <v>103</v>
      </c>
      <c r="E2847" t="s">
        <v>6358</v>
      </c>
      <c r="F2847">
        <v>6</v>
      </c>
    </row>
    <row r="2848" spans="1:6" x14ac:dyDescent="0.25">
      <c r="A2848" t="s">
        <v>97</v>
      </c>
      <c r="B2848">
        <v>2011</v>
      </c>
      <c r="C2848" t="s">
        <v>1</v>
      </c>
      <c r="D2848" t="s">
        <v>102</v>
      </c>
      <c r="E2848" t="s">
        <v>6359</v>
      </c>
      <c r="F2848">
        <v>4</v>
      </c>
    </row>
    <row r="2849" spans="1:6" x14ac:dyDescent="0.25">
      <c r="A2849" t="s">
        <v>97</v>
      </c>
      <c r="B2849">
        <v>2011</v>
      </c>
      <c r="C2849" t="s">
        <v>1</v>
      </c>
      <c r="D2849" t="s">
        <v>107</v>
      </c>
      <c r="E2849" t="s">
        <v>6360</v>
      </c>
      <c r="F2849">
        <v>3</v>
      </c>
    </row>
    <row r="2850" spans="1:6" x14ac:dyDescent="0.25">
      <c r="A2850" t="s">
        <v>97</v>
      </c>
      <c r="B2850">
        <v>2011</v>
      </c>
      <c r="C2850" t="s">
        <v>1</v>
      </c>
      <c r="D2850" t="s">
        <v>39</v>
      </c>
      <c r="E2850" t="s">
        <v>6361</v>
      </c>
      <c r="F2850">
        <v>10</v>
      </c>
    </row>
    <row r="2851" spans="1:6" x14ac:dyDescent="0.25">
      <c r="A2851" t="s">
        <v>97</v>
      </c>
      <c r="B2851">
        <v>2011</v>
      </c>
      <c r="C2851" t="s">
        <v>1</v>
      </c>
      <c r="D2851" t="s">
        <v>103</v>
      </c>
      <c r="E2851" t="s">
        <v>6362</v>
      </c>
      <c r="F2851">
        <v>27</v>
      </c>
    </row>
    <row r="2852" spans="1:6" x14ac:dyDescent="0.25">
      <c r="A2852" t="s">
        <v>97</v>
      </c>
      <c r="B2852">
        <v>2011</v>
      </c>
      <c r="C2852" t="s">
        <v>3</v>
      </c>
      <c r="D2852" t="s">
        <v>107</v>
      </c>
      <c r="E2852" t="s">
        <v>6363</v>
      </c>
      <c r="F2852">
        <v>2</v>
      </c>
    </row>
    <row r="2853" spans="1:6" x14ac:dyDescent="0.25">
      <c r="A2853" t="s">
        <v>97</v>
      </c>
      <c r="B2853">
        <v>2011</v>
      </c>
      <c r="C2853" t="s">
        <v>3</v>
      </c>
      <c r="D2853" t="s">
        <v>39</v>
      </c>
      <c r="E2853" t="s">
        <v>6364</v>
      </c>
      <c r="F2853">
        <v>2</v>
      </c>
    </row>
    <row r="2854" spans="1:6" x14ac:dyDescent="0.25">
      <c r="A2854" t="s">
        <v>97</v>
      </c>
      <c r="B2854">
        <v>2011</v>
      </c>
      <c r="C2854" t="s">
        <v>3</v>
      </c>
      <c r="D2854" t="s">
        <v>103</v>
      </c>
      <c r="E2854" t="s">
        <v>6365</v>
      </c>
      <c r="F2854">
        <v>6</v>
      </c>
    </row>
    <row r="2855" spans="1:6" x14ac:dyDescent="0.25">
      <c r="A2855" t="s">
        <v>97</v>
      </c>
      <c r="B2855">
        <v>2011</v>
      </c>
      <c r="C2855" t="s">
        <v>0</v>
      </c>
      <c r="D2855" t="s">
        <v>38</v>
      </c>
      <c r="E2855" t="s">
        <v>6366</v>
      </c>
      <c r="F2855">
        <v>1</v>
      </c>
    </row>
    <row r="2856" spans="1:6" x14ac:dyDescent="0.25">
      <c r="A2856" t="s">
        <v>97</v>
      </c>
      <c r="B2856">
        <v>2011</v>
      </c>
      <c r="C2856" t="s">
        <v>0</v>
      </c>
      <c r="D2856" t="s">
        <v>40</v>
      </c>
      <c r="E2856" t="s">
        <v>6367</v>
      </c>
      <c r="F2856">
        <v>1</v>
      </c>
    </row>
    <row r="2857" spans="1:6" x14ac:dyDescent="0.25">
      <c r="A2857" t="s">
        <v>97</v>
      </c>
      <c r="B2857">
        <v>2011</v>
      </c>
      <c r="C2857" t="s">
        <v>0</v>
      </c>
      <c r="D2857" t="s">
        <v>102</v>
      </c>
      <c r="E2857" t="s">
        <v>6368</v>
      </c>
      <c r="F2857">
        <v>3</v>
      </c>
    </row>
    <row r="2858" spans="1:6" x14ac:dyDescent="0.25">
      <c r="A2858" t="s">
        <v>97</v>
      </c>
      <c r="B2858">
        <v>2011</v>
      </c>
      <c r="C2858" t="s">
        <v>0</v>
      </c>
      <c r="D2858" t="s">
        <v>107</v>
      </c>
      <c r="E2858" t="s">
        <v>6369</v>
      </c>
      <c r="F2858">
        <v>1</v>
      </c>
    </row>
    <row r="2859" spans="1:6" x14ac:dyDescent="0.25">
      <c r="A2859" t="s">
        <v>97</v>
      </c>
      <c r="B2859">
        <v>2011</v>
      </c>
      <c r="C2859" t="s">
        <v>0</v>
      </c>
      <c r="D2859" t="s">
        <v>39</v>
      </c>
      <c r="E2859" t="s">
        <v>6370</v>
      </c>
      <c r="F2859">
        <v>14</v>
      </c>
    </row>
    <row r="2860" spans="1:6" x14ac:dyDescent="0.25">
      <c r="A2860" t="s">
        <v>97</v>
      </c>
      <c r="B2860">
        <v>2011</v>
      </c>
      <c r="C2860" t="s">
        <v>0</v>
      </c>
      <c r="D2860" t="s">
        <v>103</v>
      </c>
      <c r="E2860" t="s">
        <v>6371</v>
      </c>
      <c r="F2860">
        <v>24</v>
      </c>
    </row>
    <row r="2861" spans="1:6" x14ac:dyDescent="0.25">
      <c r="A2861" t="s">
        <v>97</v>
      </c>
      <c r="B2861">
        <v>2011</v>
      </c>
      <c r="C2861" t="s">
        <v>4</v>
      </c>
      <c r="D2861" t="s">
        <v>38</v>
      </c>
      <c r="E2861" t="s">
        <v>6372</v>
      </c>
      <c r="F2861">
        <v>20</v>
      </c>
    </row>
    <row r="2862" spans="1:6" x14ac:dyDescent="0.25">
      <c r="A2862" t="s">
        <v>97</v>
      </c>
      <c r="B2862">
        <v>2011</v>
      </c>
      <c r="C2862" t="s">
        <v>4</v>
      </c>
      <c r="D2862" t="s">
        <v>40</v>
      </c>
      <c r="E2862" t="s">
        <v>6373</v>
      </c>
      <c r="F2862">
        <v>7</v>
      </c>
    </row>
    <row r="2863" spans="1:6" x14ac:dyDescent="0.25">
      <c r="A2863" t="s">
        <v>97</v>
      </c>
      <c r="B2863">
        <v>2011</v>
      </c>
      <c r="C2863" t="s">
        <v>4</v>
      </c>
      <c r="D2863" t="s">
        <v>102</v>
      </c>
      <c r="E2863" t="s">
        <v>6374</v>
      </c>
      <c r="F2863">
        <v>74</v>
      </c>
    </row>
    <row r="2864" spans="1:6" x14ac:dyDescent="0.25">
      <c r="A2864" t="s">
        <v>97</v>
      </c>
      <c r="B2864">
        <v>2011</v>
      </c>
      <c r="C2864" t="s">
        <v>4</v>
      </c>
      <c r="D2864" t="s">
        <v>107</v>
      </c>
      <c r="E2864" t="s">
        <v>6375</v>
      </c>
      <c r="F2864">
        <v>82</v>
      </c>
    </row>
    <row r="2865" spans="1:6" x14ac:dyDescent="0.25">
      <c r="A2865" t="s">
        <v>97</v>
      </c>
      <c r="B2865">
        <v>2011</v>
      </c>
      <c r="C2865" t="s">
        <v>4</v>
      </c>
      <c r="D2865" t="s">
        <v>39</v>
      </c>
      <c r="E2865" t="s">
        <v>6376</v>
      </c>
      <c r="F2865">
        <v>160</v>
      </c>
    </row>
    <row r="2866" spans="1:6" x14ac:dyDescent="0.25">
      <c r="A2866" t="s">
        <v>97</v>
      </c>
      <c r="B2866">
        <v>2011</v>
      </c>
      <c r="C2866" t="s">
        <v>4</v>
      </c>
      <c r="D2866" t="s">
        <v>103</v>
      </c>
      <c r="E2866" t="s">
        <v>6377</v>
      </c>
      <c r="F2866">
        <v>865</v>
      </c>
    </row>
    <row r="2867" spans="1:6" x14ac:dyDescent="0.25">
      <c r="A2867" t="s">
        <v>97</v>
      </c>
      <c r="B2867">
        <v>2011</v>
      </c>
      <c r="C2867" t="s">
        <v>2</v>
      </c>
      <c r="D2867" t="s">
        <v>107</v>
      </c>
      <c r="E2867" t="s">
        <v>6378</v>
      </c>
      <c r="F2867">
        <v>2</v>
      </c>
    </row>
    <row r="2868" spans="1:6" x14ac:dyDescent="0.25">
      <c r="A2868" t="s">
        <v>97</v>
      </c>
      <c r="B2868">
        <v>2011</v>
      </c>
      <c r="C2868" t="s">
        <v>2</v>
      </c>
      <c r="D2868" t="s">
        <v>39</v>
      </c>
      <c r="E2868" t="s">
        <v>6379</v>
      </c>
      <c r="F2868">
        <v>1</v>
      </c>
    </row>
    <row r="2869" spans="1:6" x14ac:dyDescent="0.25">
      <c r="A2869" t="s">
        <v>97</v>
      </c>
      <c r="B2869">
        <v>2011</v>
      </c>
      <c r="C2869" t="s">
        <v>2</v>
      </c>
      <c r="D2869" t="s">
        <v>103</v>
      </c>
      <c r="E2869" t="s">
        <v>6380</v>
      </c>
      <c r="F2869">
        <v>8</v>
      </c>
    </row>
    <row r="2870" spans="1:6" x14ac:dyDescent="0.25">
      <c r="A2870" t="s">
        <v>97</v>
      </c>
      <c r="B2870">
        <v>2012</v>
      </c>
      <c r="C2870" t="s">
        <v>1</v>
      </c>
      <c r="D2870" t="s">
        <v>38</v>
      </c>
      <c r="E2870" t="s">
        <v>6381</v>
      </c>
      <c r="F2870">
        <v>3</v>
      </c>
    </row>
    <row r="2871" spans="1:6" x14ac:dyDescent="0.25">
      <c r="A2871" t="s">
        <v>97</v>
      </c>
      <c r="B2871">
        <v>2012</v>
      </c>
      <c r="C2871" t="s">
        <v>1</v>
      </c>
      <c r="D2871" t="s">
        <v>40</v>
      </c>
      <c r="E2871" t="s">
        <v>6382</v>
      </c>
      <c r="F2871">
        <v>1</v>
      </c>
    </row>
    <row r="2872" spans="1:6" x14ac:dyDescent="0.25">
      <c r="A2872" t="s">
        <v>97</v>
      </c>
      <c r="B2872">
        <v>2012</v>
      </c>
      <c r="C2872" t="s">
        <v>1</v>
      </c>
      <c r="D2872" t="s">
        <v>102</v>
      </c>
      <c r="E2872" t="s">
        <v>6383</v>
      </c>
      <c r="F2872">
        <v>3</v>
      </c>
    </row>
    <row r="2873" spans="1:6" x14ac:dyDescent="0.25">
      <c r="A2873" t="s">
        <v>97</v>
      </c>
      <c r="B2873">
        <v>2012</v>
      </c>
      <c r="C2873" t="s">
        <v>1</v>
      </c>
      <c r="D2873" t="s">
        <v>107</v>
      </c>
      <c r="E2873" t="s">
        <v>6384</v>
      </c>
      <c r="F2873">
        <v>1</v>
      </c>
    </row>
    <row r="2874" spans="1:6" x14ac:dyDescent="0.25">
      <c r="A2874" t="s">
        <v>97</v>
      </c>
      <c r="B2874">
        <v>2012</v>
      </c>
      <c r="C2874" t="s">
        <v>1</v>
      </c>
      <c r="D2874" t="s">
        <v>39</v>
      </c>
      <c r="E2874" t="s">
        <v>6385</v>
      </c>
      <c r="F2874">
        <v>9</v>
      </c>
    </row>
    <row r="2875" spans="1:6" x14ac:dyDescent="0.25">
      <c r="A2875" t="s">
        <v>97</v>
      </c>
      <c r="B2875">
        <v>2012</v>
      </c>
      <c r="C2875" t="s">
        <v>1</v>
      </c>
      <c r="D2875" t="s">
        <v>103</v>
      </c>
      <c r="E2875" t="s">
        <v>6386</v>
      </c>
      <c r="F2875">
        <v>42</v>
      </c>
    </row>
    <row r="2876" spans="1:6" x14ac:dyDescent="0.25">
      <c r="A2876" t="s">
        <v>97</v>
      </c>
      <c r="B2876">
        <v>2012</v>
      </c>
      <c r="C2876" t="s">
        <v>3</v>
      </c>
      <c r="D2876" t="s">
        <v>102</v>
      </c>
      <c r="E2876" t="s">
        <v>6387</v>
      </c>
      <c r="F2876">
        <v>1</v>
      </c>
    </row>
    <row r="2877" spans="1:6" x14ac:dyDescent="0.25">
      <c r="A2877" t="s">
        <v>97</v>
      </c>
      <c r="B2877">
        <v>2012</v>
      </c>
      <c r="C2877" t="s">
        <v>3</v>
      </c>
      <c r="D2877" t="s">
        <v>107</v>
      </c>
      <c r="E2877" t="s">
        <v>6388</v>
      </c>
      <c r="F2877">
        <v>1</v>
      </c>
    </row>
    <row r="2878" spans="1:6" x14ac:dyDescent="0.25">
      <c r="A2878" t="s">
        <v>97</v>
      </c>
      <c r="B2878">
        <v>2012</v>
      </c>
      <c r="C2878" t="s">
        <v>3</v>
      </c>
      <c r="D2878" t="s">
        <v>39</v>
      </c>
      <c r="E2878" t="s">
        <v>6389</v>
      </c>
      <c r="F2878">
        <v>3</v>
      </c>
    </row>
    <row r="2879" spans="1:6" x14ac:dyDescent="0.25">
      <c r="A2879" t="s">
        <v>97</v>
      </c>
      <c r="B2879">
        <v>2012</v>
      </c>
      <c r="C2879" t="s">
        <v>3</v>
      </c>
      <c r="D2879" t="s">
        <v>103</v>
      </c>
      <c r="E2879" t="s">
        <v>6390</v>
      </c>
      <c r="F2879">
        <v>3</v>
      </c>
    </row>
    <row r="2880" spans="1:6" x14ac:dyDescent="0.25">
      <c r="A2880" t="s">
        <v>97</v>
      </c>
      <c r="B2880">
        <v>2012</v>
      </c>
      <c r="C2880" t="s">
        <v>0</v>
      </c>
      <c r="D2880" t="s">
        <v>102</v>
      </c>
      <c r="E2880" t="s">
        <v>6391</v>
      </c>
      <c r="F2880">
        <v>4</v>
      </c>
    </row>
    <row r="2881" spans="1:6" x14ac:dyDescent="0.25">
      <c r="A2881" t="s">
        <v>97</v>
      </c>
      <c r="B2881">
        <v>2012</v>
      </c>
      <c r="C2881" t="s">
        <v>0</v>
      </c>
      <c r="D2881" t="s">
        <v>107</v>
      </c>
      <c r="E2881" t="s">
        <v>6392</v>
      </c>
      <c r="F2881">
        <v>5</v>
      </c>
    </row>
    <row r="2882" spans="1:6" x14ac:dyDescent="0.25">
      <c r="A2882" t="s">
        <v>97</v>
      </c>
      <c r="B2882">
        <v>2012</v>
      </c>
      <c r="C2882" t="s">
        <v>0</v>
      </c>
      <c r="D2882" t="s">
        <v>39</v>
      </c>
      <c r="E2882" t="s">
        <v>6393</v>
      </c>
      <c r="F2882">
        <v>8</v>
      </c>
    </row>
    <row r="2883" spans="1:6" x14ac:dyDescent="0.25">
      <c r="A2883" t="s">
        <v>97</v>
      </c>
      <c r="B2883">
        <v>2012</v>
      </c>
      <c r="C2883" t="s">
        <v>0</v>
      </c>
      <c r="D2883" t="s">
        <v>103</v>
      </c>
      <c r="E2883" t="s">
        <v>6394</v>
      </c>
      <c r="F2883">
        <v>17</v>
      </c>
    </row>
    <row r="2884" spans="1:6" x14ac:dyDescent="0.25">
      <c r="A2884" t="s">
        <v>97</v>
      </c>
      <c r="B2884">
        <v>2012</v>
      </c>
      <c r="C2884" t="s">
        <v>4</v>
      </c>
      <c r="D2884" t="s">
        <v>38</v>
      </c>
      <c r="E2884" t="s">
        <v>6395</v>
      </c>
      <c r="F2884">
        <v>50</v>
      </c>
    </row>
    <row r="2885" spans="1:6" x14ac:dyDescent="0.25">
      <c r="A2885" t="s">
        <v>97</v>
      </c>
      <c r="B2885">
        <v>2012</v>
      </c>
      <c r="C2885" t="s">
        <v>4</v>
      </c>
      <c r="D2885" t="s">
        <v>40</v>
      </c>
      <c r="E2885" t="s">
        <v>6396</v>
      </c>
      <c r="F2885">
        <v>14</v>
      </c>
    </row>
    <row r="2886" spans="1:6" x14ac:dyDescent="0.25">
      <c r="A2886" t="s">
        <v>97</v>
      </c>
      <c r="B2886">
        <v>2012</v>
      </c>
      <c r="C2886" t="s">
        <v>4</v>
      </c>
      <c r="D2886" t="s">
        <v>102</v>
      </c>
      <c r="E2886" t="s">
        <v>6397</v>
      </c>
      <c r="F2886">
        <v>105</v>
      </c>
    </row>
    <row r="2887" spans="1:6" x14ac:dyDescent="0.25">
      <c r="A2887" t="s">
        <v>97</v>
      </c>
      <c r="B2887">
        <v>2012</v>
      </c>
      <c r="C2887" t="s">
        <v>4</v>
      </c>
      <c r="D2887" t="s">
        <v>107</v>
      </c>
      <c r="E2887" t="s">
        <v>6398</v>
      </c>
      <c r="F2887">
        <v>95</v>
      </c>
    </row>
    <row r="2888" spans="1:6" x14ac:dyDescent="0.25">
      <c r="A2888" t="s">
        <v>97</v>
      </c>
      <c r="B2888">
        <v>2012</v>
      </c>
      <c r="C2888" t="s">
        <v>4</v>
      </c>
      <c r="D2888" t="s">
        <v>39</v>
      </c>
      <c r="E2888" t="s">
        <v>6399</v>
      </c>
      <c r="F2888">
        <v>147</v>
      </c>
    </row>
    <row r="2889" spans="1:6" x14ac:dyDescent="0.25">
      <c r="A2889" t="s">
        <v>97</v>
      </c>
      <c r="B2889">
        <v>2012</v>
      </c>
      <c r="C2889" t="s">
        <v>4</v>
      </c>
      <c r="D2889" t="s">
        <v>103</v>
      </c>
      <c r="E2889" t="s">
        <v>6400</v>
      </c>
      <c r="F2889">
        <v>807</v>
      </c>
    </row>
    <row r="2890" spans="1:6" x14ac:dyDescent="0.25">
      <c r="A2890" t="s">
        <v>97</v>
      </c>
      <c r="B2890">
        <v>2012</v>
      </c>
      <c r="C2890" t="s">
        <v>2</v>
      </c>
      <c r="D2890" t="s">
        <v>40</v>
      </c>
      <c r="E2890" t="s">
        <v>6401</v>
      </c>
      <c r="F2890">
        <v>1</v>
      </c>
    </row>
    <row r="2891" spans="1:6" x14ac:dyDescent="0.25">
      <c r="A2891" t="s">
        <v>97</v>
      </c>
      <c r="B2891">
        <v>2012</v>
      </c>
      <c r="C2891" t="s">
        <v>2</v>
      </c>
      <c r="D2891" t="s">
        <v>102</v>
      </c>
      <c r="E2891" t="s">
        <v>6402</v>
      </c>
      <c r="F2891">
        <v>1</v>
      </c>
    </row>
    <row r="2892" spans="1:6" x14ac:dyDescent="0.25">
      <c r="A2892" t="s">
        <v>97</v>
      </c>
      <c r="B2892">
        <v>2012</v>
      </c>
      <c r="C2892" t="s">
        <v>2</v>
      </c>
      <c r="D2892" t="s">
        <v>39</v>
      </c>
      <c r="E2892" t="s">
        <v>6403</v>
      </c>
      <c r="F2892">
        <v>2</v>
      </c>
    </row>
    <row r="2893" spans="1:6" x14ac:dyDescent="0.25">
      <c r="A2893" t="s">
        <v>97</v>
      </c>
      <c r="B2893">
        <v>2012</v>
      </c>
      <c r="C2893" t="s">
        <v>2</v>
      </c>
      <c r="D2893" t="s">
        <v>103</v>
      </c>
      <c r="E2893" t="s">
        <v>6404</v>
      </c>
      <c r="F2893">
        <v>9</v>
      </c>
    </row>
    <row r="2894" spans="1:6" x14ac:dyDescent="0.25">
      <c r="A2894" t="s">
        <v>97</v>
      </c>
      <c r="B2894">
        <v>2012</v>
      </c>
      <c r="C2894" t="s">
        <v>5</v>
      </c>
      <c r="D2894" t="s">
        <v>107</v>
      </c>
      <c r="E2894" t="s">
        <v>6405</v>
      </c>
      <c r="F2894">
        <v>1</v>
      </c>
    </row>
    <row r="2895" spans="1:6" x14ac:dyDescent="0.25">
      <c r="A2895" t="s">
        <v>97</v>
      </c>
      <c r="B2895">
        <v>2012</v>
      </c>
      <c r="C2895" t="s">
        <v>5</v>
      </c>
      <c r="D2895" t="s">
        <v>103</v>
      </c>
      <c r="E2895" t="s">
        <v>6406</v>
      </c>
      <c r="F2895">
        <v>1</v>
      </c>
    </row>
    <row r="2896" spans="1:6" x14ac:dyDescent="0.25">
      <c r="A2896" t="s">
        <v>97</v>
      </c>
      <c r="B2896">
        <v>2013</v>
      </c>
      <c r="C2896" t="s">
        <v>1</v>
      </c>
      <c r="D2896" t="s">
        <v>38</v>
      </c>
      <c r="E2896" t="s">
        <v>6407</v>
      </c>
      <c r="F2896">
        <v>5</v>
      </c>
    </row>
    <row r="2897" spans="1:6" x14ac:dyDescent="0.25">
      <c r="A2897" t="s">
        <v>97</v>
      </c>
      <c r="B2897">
        <v>2013</v>
      </c>
      <c r="C2897" t="s">
        <v>1</v>
      </c>
      <c r="D2897" t="s">
        <v>102</v>
      </c>
      <c r="E2897" t="s">
        <v>6408</v>
      </c>
      <c r="F2897">
        <v>4</v>
      </c>
    </row>
    <row r="2898" spans="1:6" x14ac:dyDescent="0.25">
      <c r="A2898" t="s">
        <v>97</v>
      </c>
      <c r="B2898">
        <v>2013</v>
      </c>
      <c r="C2898" t="s">
        <v>1</v>
      </c>
      <c r="D2898" t="s">
        <v>107</v>
      </c>
      <c r="E2898" t="s">
        <v>6409</v>
      </c>
      <c r="F2898">
        <v>9</v>
      </c>
    </row>
    <row r="2899" spans="1:6" x14ac:dyDescent="0.25">
      <c r="A2899" t="s">
        <v>97</v>
      </c>
      <c r="B2899">
        <v>2013</v>
      </c>
      <c r="C2899" t="s">
        <v>1</v>
      </c>
      <c r="D2899" t="s">
        <v>39</v>
      </c>
      <c r="E2899" t="s">
        <v>6410</v>
      </c>
      <c r="F2899">
        <v>7</v>
      </c>
    </row>
    <row r="2900" spans="1:6" x14ac:dyDescent="0.25">
      <c r="A2900" t="s">
        <v>97</v>
      </c>
      <c r="B2900">
        <v>2013</v>
      </c>
      <c r="C2900" t="s">
        <v>1</v>
      </c>
      <c r="D2900" t="s">
        <v>103</v>
      </c>
      <c r="E2900" t="s">
        <v>6411</v>
      </c>
      <c r="F2900">
        <v>40</v>
      </c>
    </row>
    <row r="2901" spans="1:6" x14ac:dyDescent="0.25">
      <c r="A2901" t="s">
        <v>97</v>
      </c>
      <c r="B2901">
        <v>2013</v>
      </c>
      <c r="C2901" t="s">
        <v>3</v>
      </c>
      <c r="D2901" t="s">
        <v>102</v>
      </c>
      <c r="E2901" t="s">
        <v>6412</v>
      </c>
      <c r="F2901">
        <v>1</v>
      </c>
    </row>
    <row r="2902" spans="1:6" x14ac:dyDescent="0.25">
      <c r="A2902" t="s">
        <v>97</v>
      </c>
      <c r="B2902">
        <v>2013</v>
      </c>
      <c r="C2902" t="s">
        <v>3</v>
      </c>
      <c r="D2902" t="s">
        <v>107</v>
      </c>
      <c r="E2902" t="s">
        <v>6413</v>
      </c>
      <c r="F2902">
        <v>2</v>
      </c>
    </row>
    <row r="2903" spans="1:6" x14ac:dyDescent="0.25">
      <c r="A2903" t="s">
        <v>97</v>
      </c>
      <c r="B2903">
        <v>2013</v>
      </c>
      <c r="C2903" t="s">
        <v>3</v>
      </c>
      <c r="D2903" t="s">
        <v>103</v>
      </c>
      <c r="E2903" t="s">
        <v>6414</v>
      </c>
      <c r="F2903">
        <v>5</v>
      </c>
    </row>
    <row r="2904" spans="1:6" x14ac:dyDescent="0.25">
      <c r="A2904" t="s">
        <v>97</v>
      </c>
      <c r="B2904">
        <v>2013</v>
      </c>
      <c r="C2904" t="s">
        <v>0</v>
      </c>
      <c r="D2904" t="s">
        <v>38</v>
      </c>
      <c r="E2904" t="s">
        <v>6415</v>
      </c>
      <c r="F2904">
        <v>4</v>
      </c>
    </row>
    <row r="2905" spans="1:6" x14ac:dyDescent="0.25">
      <c r="A2905" t="s">
        <v>97</v>
      </c>
      <c r="B2905">
        <v>2013</v>
      </c>
      <c r="C2905" t="s">
        <v>0</v>
      </c>
      <c r="D2905" t="s">
        <v>102</v>
      </c>
      <c r="E2905" t="s">
        <v>6416</v>
      </c>
      <c r="F2905">
        <v>5</v>
      </c>
    </row>
    <row r="2906" spans="1:6" x14ac:dyDescent="0.25">
      <c r="A2906" t="s">
        <v>97</v>
      </c>
      <c r="B2906">
        <v>2013</v>
      </c>
      <c r="C2906" t="s">
        <v>0</v>
      </c>
      <c r="D2906" t="s">
        <v>107</v>
      </c>
      <c r="E2906" t="s">
        <v>6417</v>
      </c>
      <c r="F2906">
        <v>5</v>
      </c>
    </row>
    <row r="2907" spans="1:6" x14ac:dyDescent="0.25">
      <c r="A2907" t="s">
        <v>97</v>
      </c>
      <c r="B2907">
        <v>2013</v>
      </c>
      <c r="C2907" t="s">
        <v>0</v>
      </c>
      <c r="D2907" t="s">
        <v>39</v>
      </c>
      <c r="E2907" t="s">
        <v>6418</v>
      </c>
      <c r="F2907">
        <v>1</v>
      </c>
    </row>
    <row r="2908" spans="1:6" x14ac:dyDescent="0.25">
      <c r="A2908" t="s">
        <v>97</v>
      </c>
      <c r="B2908">
        <v>2013</v>
      </c>
      <c r="C2908" t="s">
        <v>0</v>
      </c>
      <c r="D2908" t="s">
        <v>103</v>
      </c>
      <c r="E2908" t="s">
        <v>6419</v>
      </c>
      <c r="F2908">
        <v>19</v>
      </c>
    </row>
    <row r="2909" spans="1:6" x14ac:dyDescent="0.25">
      <c r="A2909" t="s">
        <v>97</v>
      </c>
      <c r="B2909">
        <v>2013</v>
      </c>
      <c r="C2909" t="s">
        <v>4</v>
      </c>
      <c r="D2909" t="s">
        <v>38</v>
      </c>
      <c r="E2909" t="s">
        <v>6420</v>
      </c>
      <c r="F2909">
        <v>63</v>
      </c>
    </row>
    <row r="2910" spans="1:6" x14ac:dyDescent="0.25">
      <c r="A2910" t="s">
        <v>97</v>
      </c>
      <c r="B2910">
        <v>2013</v>
      </c>
      <c r="C2910" t="s">
        <v>4</v>
      </c>
      <c r="D2910" t="s">
        <v>40</v>
      </c>
      <c r="E2910" t="s">
        <v>6421</v>
      </c>
      <c r="F2910">
        <v>29</v>
      </c>
    </row>
    <row r="2911" spans="1:6" x14ac:dyDescent="0.25">
      <c r="A2911" t="s">
        <v>97</v>
      </c>
      <c r="B2911">
        <v>2013</v>
      </c>
      <c r="C2911" t="s">
        <v>4</v>
      </c>
      <c r="D2911" t="s">
        <v>102</v>
      </c>
      <c r="E2911" t="s">
        <v>6422</v>
      </c>
      <c r="F2911">
        <v>100</v>
      </c>
    </row>
    <row r="2912" spans="1:6" x14ac:dyDescent="0.25">
      <c r="A2912" t="s">
        <v>97</v>
      </c>
      <c r="B2912">
        <v>2013</v>
      </c>
      <c r="C2912" t="s">
        <v>4</v>
      </c>
      <c r="D2912" t="s">
        <v>107</v>
      </c>
      <c r="E2912" t="s">
        <v>6423</v>
      </c>
      <c r="F2912">
        <v>123</v>
      </c>
    </row>
    <row r="2913" spans="1:6" x14ac:dyDescent="0.25">
      <c r="A2913" t="s">
        <v>97</v>
      </c>
      <c r="B2913">
        <v>2013</v>
      </c>
      <c r="C2913" t="s">
        <v>4</v>
      </c>
      <c r="D2913" t="s">
        <v>39</v>
      </c>
      <c r="E2913" t="s">
        <v>6424</v>
      </c>
      <c r="F2913">
        <v>133</v>
      </c>
    </row>
    <row r="2914" spans="1:6" x14ac:dyDescent="0.25">
      <c r="A2914" t="s">
        <v>97</v>
      </c>
      <c r="B2914">
        <v>2013</v>
      </c>
      <c r="C2914" t="s">
        <v>4</v>
      </c>
      <c r="D2914" t="s">
        <v>103</v>
      </c>
      <c r="E2914" t="s">
        <v>6425</v>
      </c>
      <c r="F2914">
        <v>759</v>
      </c>
    </row>
    <row r="2915" spans="1:6" x14ac:dyDescent="0.25">
      <c r="A2915" t="s">
        <v>97</v>
      </c>
      <c r="B2915">
        <v>2013</v>
      </c>
      <c r="C2915" t="s">
        <v>2</v>
      </c>
      <c r="D2915" t="s">
        <v>38</v>
      </c>
      <c r="E2915" t="s">
        <v>6426</v>
      </c>
      <c r="F2915">
        <v>2</v>
      </c>
    </row>
    <row r="2916" spans="1:6" x14ac:dyDescent="0.25">
      <c r="A2916" t="s">
        <v>97</v>
      </c>
      <c r="B2916">
        <v>2013</v>
      </c>
      <c r="C2916" t="s">
        <v>2</v>
      </c>
      <c r="D2916" t="s">
        <v>40</v>
      </c>
      <c r="E2916" t="s">
        <v>6427</v>
      </c>
      <c r="F2916">
        <v>1</v>
      </c>
    </row>
    <row r="2917" spans="1:6" x14ac:dyDescent="0.25">
      <c r="A2917" t="s">
        <v>97</v>
      </c>
      <c r="B2917">
        <v>2013</v>
      </c>
      <c r="C2917" t="s">
        <v>2</v>
      </c>
      <c r="D2917" t="s">
        <v>102</v>
      </c>
      <c r="E2917" t="s">
        <v>6428</v>
      </c>
      <c r="F2917">
        <v>1</v>
      </c>
    </row>
    <row r="2918" spans="1:6" x14ac:dyDescent="0.25">
      <c r="A2918" t="s">
        <v>97</v>
      </c>
      <c r="B2918">
        <v>2013</v>
      </c>
      <c r="C2918" t="s">
        <v>2</v>
      </c>
      <c r="D2918" t="s">
        <v>107</v>
      </c>
      <c r="E2918" t="s">
        <v>6429</v>
      </c>
      <c r="F2918">
        <v>2</v>
      </c>
    </row>
    <row r="2919" spans="1:6" x14ac:dyDescent="0.25">
      <c r="A2919" t="s">
        <v>97</v>
      </c>
      <c r="B2919">
        <v>2013</v>
      </c>
      <c r="C2919" t="s">
        <v>2</v>
      </c>
      <c r="D2919" t="s">
        <v>39</v>
      </c>
      <c r="E2919" t="s">
        <v>6430</v>
      </c>
      <c r="F2919">
        <v>1</v>
      </c>
    </row>
    <row r="2920" spans="1:6" x14ac:dyDescent="0.25">
      <c r="A2920" t="s">
        <v>97</v>
      </c>
      <c r="B2920">
        <v>2013</v>
      </c>
      <c r="C2920" t="s">
        <v>2</v>
      </c>
      <c r="D2920" t="s">
        <v>103</v>
      </c>
      <c r="E2920" t="s">
        <v>6431</v>
      </c>
      <c r="F2920">
        <v>7</v>
      </c>
    </row>
    <row r="2921" spans="1:6" x14ac:dyDescent="0.25">
      <c r="A2921" t="s">
        <v>97</v>
      </c>
      <c r="B2921">
        <v>2013</v>
      </c>
      <c r="C2921" t="s">
        <v>5</v>
      </c>
      <c r="D2921" t="s">
        <v>40</v>
      </c>
      <c r="E2921" t="s">
        <v>6432</v>
      </c>
      <c r="F2921">
        <v>1</v>
      </c>
    </row>
    <row r="2922" spans="1:6" x14ac:dyDescent="0.25">
      <c r="A2922" t="s">
        <v>97</v>
      </c>
      <c r="B2922">
        <v>2013</v>
      </c>
      <c r="C2922" t="s">
        <v>5</v>
      </c>
      <c r="D2922" t="s">
        <v>102</v>
      </c>
      <c r="E2922" t="s">
        <v>6433</v>
      </c>
      <c r="F2922">
        <v>5</v>
      </c>
    </row>
    <row r="2923" spans="1:6" x14ac:dyDescent="0.25">
      <c r="A2923" t="s">
        <v>97</v>
      </c>
      <c r="B2923">
        <v>2013</v>
      </c>
      <c r="C2923" t="s">
        <v>5</v>
      </c>
      <c r="D2923" t="s">
        <v>107</v>
      </c>
      <c r="E2923" t="s">
        <v>6434</v>
      </c>
      <c r="F2923">
        <v>3</v>
      </c>
    </row>
    <row r="2924" spans="1:6" x14ac:dyDescent="0.25">
      <c r="A2924" t="s">
        <v>97</v>
      </c>
      <c r="B2924">
        <v>2013</v>
      </c>
      <c r="C2924" t="s">
        <v>5</v>
      </c>
      <c r="D2924" t="s">
        <v>39</v>
      </c>
      <c r="E2924" t="s">
        <v>6435</v>
      </c>
      <c r="F2924">
        <v>3</v>
      </c>
    </row>
    <row r="2925" spans="1:6" x14ac:dyDescent="0.25">
      <c r="A2925" t="s">
        <v>97</v>
      </c>
      <c r="B2925">
        <v>2013</v>
      </c>
      <c r="C2925" t="s">
        <v>5</v>
      </c>
      <c r="D2925" t="s">
        <v>103</v>
      </c>
      <c r="E2925" t="s">
        <v>6436</v>
      </c>
      <c r="F2925">
        <v>17</v>
      </c>
    </row>
    <row r="2926" spans="1:6" x14ac:dyDescent="0.25">
      <c r="A2926" t="s">
        <v>97</v>
      </c>
      <c r="B2926">
        <v>2014</v>
      </c>
      <c r="C2926" t="s">
        <v>1</v>
      </c>
      <c r="D2926" t="s">
        <v>38</v>
      </c>
      <c r="E2926" t="s">
        <v>6437</v>
      </c>
      <c r="F2926">
        <v>3</v>
      </c>
    </row>
    <row r="2927" spans="1:6" x14ac:dyDescent="0.25">
      <c r="A2927" t="s">
        <v>97</v>
      </c>
      <c r="B2927">
        <v>2014</v>
      </c>
      <c r="C2927" t="s">
        <v>1</v>
      </c>
      <c r="D2927" t="s">
        <v>40</v>
      </c>
      <c r="E2927" t="s">
        <v>6438</v>
      </c>
      <c r="F2927">
        <v>2</v>
      </c>
    </row>
    <row r="2928" spans="1:6" x14ac:dyDescent="0.25">
      <c r="A2928" t="s">
        <v>97</v>
      </c>
      <c r="B2928">
        <v>2014</v>
      </c>
      <c r="C2928" t="s">
        <v>1</v>
      </c>
      <c r="D2928" t="s">
        <v>102</v>
      </c>
      <c r="E2928" t="s">
        <v>6439</v>
      </c>
      <c r="F2928">
        <v>7</v>
      </c>
    </row>
    <row r="2929" spans="1:6" x14ac:dyDescent="0.25">
      <c r="A2929" t="s">
        <v>97</v>
      </c>
      <c r="B2929">
        <v>2014</v>
      </c>
      <c r="C2929" t="s">
        <v>1</v>
      </c>
      <c r="D2929" t="s">
        <v>107</v>
      </c>
      <c r="E2929" t="s">
        <v>6440</v>
      </c>
      <c r="F2929">
        <v>5</v>
      </c>
    </row>
    <row r="2930" spans="1:6" x14ac:dyDescent="0.25">
      <c r="A2930" t="s">
        <v>97</v>
      </c>
      <c r="B2930">
        <v>2014</v>
      </c>
      <c r="C2930" t="s">
        <v>1</v>
      </c>
      <c r="D2930" t="s">
        <v>39</v>
      </c>
      <c r="E2930" t="s">
        <v>6441</v>
      </c>
      <c r="F2930">
        <v>13</v>
      </c>
    </row>
    <row r="2931" spans="1:6" x14ac:dyDescent="0.25">
      <c r="A2931" t="s">
        <v>97</v>
      </c>
      <c r="B2931">
        <v>2014</v>
      </c>
      <c r="C2931" t="s">
        <v>1</v>
      </c>
      <c r="D2931" t="s">
        <v>103</v>
      </c>
      <c r="E2931" t="s">
        <v>6442</v>
      </c>
      <c r="F2931">
        <v>36</v>
      </c>
    </row>
    <row r="2932" spans="1:6" x14ac:dyDescent="0.25">
      <c r="A2932" t="s">
        <v>97</v>
      </c>
      <c r="B2932">
        <v>2014</v>
      </c>
      <c r="C2932" t="s">
        <v>3</v>
      </c>
      <c r="D2932" t="s">
        <v>102</v>
      </c>
      <c r="E2932" t="s">
        <v>6443</v>
      </c>
      <c r="F2932">
        <v>1</v>
      </c>
    </row>
    <row r="2933" spans="1:6" x14ac:dyDescent="0.25">
      <c r="A2933" t="s">
        <v>97</v>
      </c>
      <c r="B2933">
        <v>2014</v>
      </c>
      <c r="C2933" t="s">
        <v>3</v>
      </c>
      <c r="D2933" t="s">
        <v>107</v>
      </c>
      <c r="E2933" t="s">
        <v>6444</v>
      </c>
      <c r="F2933">
        <v>2</v>
      </c>
    </row>
    <row r="2934" spans="1:6" x14ac:dyDescent="0.25">
      <c r="A2934" t="s">
        <v>97</v>
      </c>
      <c r="B2934">
        <v>2014</v>
      </c>
      <c r="C2934" t="s">
        <v>3</v>
      </c>
      <c r="D2934" t="s">
        <v>39</v>
      </c>
      <c r="E2934" t="s">
        <v>6445</v>
      </c>
      <c r="F2934">
        <v>2</v>
      </c>
    </row>
    <row r="2935" spans="1:6" x14ac:dyDescent="0.25">
      <c r="A2935" t="s">
        <v>97</v>
      </c>
      <c r="B2935">
        <v>2014</v>
      </c>
      <c r="C2935" t="s">
        <v>3</v>
      </c>
      <c r="D2935" t="s">
        <v>103</v>
      </c>
      <c r="E2935" t="s">
        <v>6446</v>
      </c>
      <c r="F2935">
        <v>4</v>
      </c>
    </row>
    <row r="2936" spans="1:6" x14ac:dyDescent="0.25">
      <c r="A2936" t="s">
        <v>97</v>
      </c>
      <c r="B2936">
        <v>2014</v>
      </c>
      <c r="C2936" t="s">
        <v>0</v>
      </c>
      <c r="D2936" t="s">
        <v>38</v>
      </c>
      <c r="E2936" t="s">
        <v>6447</v>
      </c>
      <c r="F2936">
        <v>3</v>
      </c>
    </row>
    <row r="2937" spans="1:6" x14ac:dyDescent="0.25">
      <c r="A2937" t="s">
        <v>97</v>
      </c>
      <c r="B2937">
        <v>2014</v>
      </c>
      <c r="C2937" t="s">
        <v>0</v>
      </c>
      <c r="D2937" t="s">
        <v>102</v>
      </c>
      <c r="E2937" t="s">
        <v>6448</v>
      </c>
      <c r="F2937">
        <v>1</v>
      </c>
    </row>
    <row r="2938" spans="1:6" x14ac:dyDescent="0.25">
      <c r="A2938" t="s">
        <v>97</v>
      </c>
      <c r="B2938">
        <v>2014</v>
      </c>
      <c r="C2938" t="s">
        <v>0</v>
      </c>
      <c r="D2938" t="s">
        <v>107</v>
      </c>
      <c r="E2938" t="s">
        <v>6449</v>
      </c>
      <c r="F2938">
        <v>3</v>
      </c>
    </row>
    <row r="2939" spans="1:6" x14ac:dyDescent="0.25">
      <c r="A2939" t="s">
        <v>97</v>
      </c>
      <c r="B2939">
        <v>2014</v>
      </c>
      <c r="C2939" t="s">
        <v>0</v>
      </c>
      <c r="D2939" t="s">
        <v>39</v>
      </c>
      <c r="E2939" t="s">
        <v>6450</v>
      </c>
      <c r="F2939">
        <v>3</v>
      </c>
    </row>
    <row r="2940" spans="1:6" x14ac:dyDescent="0.25">
      <c r="A2940" t="s">
        <v>97</v>
      </c>
      <c r="B2940">
        <v>2014</v>
      </c>
      <c r="C2940" t="s">
        <v>0</v>
      </c>
      <c r="D2940" t="s">
        <v>103</v>
      </c>
      <c r="E2940" t="s">
        <v>6451</v>
      </c>
      <c r="F2940">
        <v>18</v>
      </c>
    </row>
    <row r="2941" spans="1:6" x14ac:dyDescent="0.25">
      <c r="A2941" t="s">
        <v>97</v>
      </c>
      <c r="B2941">
        <v>2014</v>
      </c>
      <c r="C2941" t="s">
        <v>4</v>
      </c>
      <c r="D2941" t="s">
        <v>38</v>
      </c>
      <c r="E2941" t="s">
        <v>6452</v>
      </c>
      <c r="F2941">
        <v>67</v>
      </c>
    </row>
    <row r="2942" spans="1:6" x14ac:dyDescent="0.25">
      <c r="A2942" t="s">
        <v>97</v>
      </c>
      <c r="B2942">
        <v>2014</v>
      </c>
      <c r="C2942" t="s">
        <v>4</v>
      </c>
      <c r="D2942" t="s">
        <v>40</v>
      </c>
      <c r="E2942" t="s">
        <v>6453</v>
      </c>
      <c r="F2942">
        <v>27</v>
      </c>
    </row>
    <row r="2943" spans="1:6" x14ac:dyDescent="0.25">
      <c r="A2943" t="s">
        <v>97</v>
      </c>
      <c r="B2943">
        <v>2014</v>
      </c>
      <c r="C2943" t="s">
        <v>4</v>
      </c>
      <c r="D2943" t="s">
        <v>102</v>
      </c>
      <c r="E2943" t="s">
        <v>6454</v>
      </c>
      <c r="F2943">
        <v>132</v>
      </c>
    </row>
    <row r="2944" spans="1:6" x14ac:dyDescent="0.25">
      <c r="A2944" t="s">
        <v>97</v>
      </c>
      <c r="B2944">
        <v>2014</v>
      </c>
      <c r="C2944" t="s">
        <v>4</v>
      </c>
      <c r="D2944" t="s">
        <v>107</v>
      </c>
      <c r="E2944" t="s">
        <v>6455</v>
      </c>
      <c r="F2944">
        <v>117</v>
      </c>
    </row>
    <row r="2945" spans="1:6" x14ac:dyDescent="0.25">
      <c r="A2945" t="s">
        <v>97</v>
      </c>
      <c r="B2945">
        <v>2014</v>
      </c>
      <c r="C2945" t="s">
        <v>4</v>
      </c>
      <c r="D2945" t="s">
        <v>39</v>
      </c>
      <c r="E2945" t="s">
        <v>6456</v>
      </c>
      <c r="F2945">
        <v>156</v>
      </c>
    </row>
    <row r="2946" spans="1:6" x14ac:dyDescent="0.25">
      <c r="A2946" t="s">
        <v>97</v>
      </c>
      <c r="B2946">
        <v>2014</v>
      </c>
      <c r="C2946" t="s">
        <v>4</v>
      </c>
      <c r="D2946" t="s">
        <v>103</v>
      </c>
      <c r="E2946" t="s">
        <v>6457</v>
      </c>
      <c r="F2946">
        <v>722</v>
      </c>
    </row>
    <row r="2947" spans="1:6" x14ac:dyDescent="0.25">
      <c r="A2947" t="s">
        <v>97</v>
      </c>
      <c r="B2947">
        <v>2014</v>
      </c>
      <c r="C2947" t="s">
        <v>2</v>
      </c>
      <c r="D2947" t="s">
        <v>107</v>
      </c>
      <c r="E2947" t="s">
        <v>6458</v>
      </c>
      <c r="F2947">
        <v>3</v>
      </c>
    </row>
    <row r="2948" spans="1:6" x14ac:dyDescent="0.25">
      <c r="A2948" t="s">
        <v>97</v>
      </c>
      <c r="B2948">
        <v>2014</v>
      </c>
      <c r="C2948" t="s">
        <v>2</v>
      </c>
      <c r="D2948" t="s">
        <v>39</v>
      </c>
      <c r="E2948" t="s">
        <v>6459</v>
      </c>
      <c r="F2948">
        <v>3</v>
      </c>
    </row>
    <row r="2949" spans="1:6" x14ac:dyDescent="0.25">
      <c r="A2949" t="s">
        <v>97</v>
      </c>
      <c r="B2949">
        <v>2014</v>
      </c>
      <c r="C2949" t="s">
        <v>2</v>
      </c>
      <c r="D2949" t="s">
        <v>103</v>
      </c>
      <c r="E2949" t="s">
        <v>6460</v>
      </c>
      <c r="F2949">
        <v>11</v>
      </c>
    </row>
    <row r="2950" spans="1:6" x14ac:dyDescent="0.25">
      <c r="A2950" t="s">
        <v>97</v>
      </c>
      <c r="B2950">
        <v>2014</v>
      </c>
      <c r="C2950" t="s">
        <v>5</v>
      </c>
      <c r="D2950" t="s">
        <v>38</v>
      </c>
      <c r="E2950" t="s">
        <v>6461</v>
      </c>
      <c r="F2950">
        <v>1</v>
      </c>
    </row>
    <row r="2951" spans="1:6" x14ac:dyDescent="0.25">
      <c r="A2951" t="s">
        <v>97</v>
      </c>
      <c r="B2951">
        <v>2014</v>
      </c>
      <c r="C2951" t="s">
        <v>5</v>
      </c>
      <c r="D2951" t="s">
        <v>40</v>
      </c>
      <c r="E2951" t="s">
        <v>6462</v>
      </c>
      <c r="F2951">
        <v>1</v>
      </c>
    </row>
    <row r="2952" spans="1:6" x14ac:dyDescent="0.25">
      <c r="A2952" t="s">
        <v>97</v>
      </c>
      <c r="B2952">
        <v>2014</v>
      </c>
      <c r="C2952" t="s">
        <v>5</v>
      </c>
      <c r="D2952" t="s">
        <v>102</v>
      </c>
      <c r="E2952" t="s">
        <v>6463</v>
      </c>
      <c r="F2952">
        <v>2</v>
      </c>
    </row>
    <row r="2953" spans="1:6" x14ac:dyDescent="0.25">
      <c r="A2953" t="s">
        <v>97</v>
      </c>
      <c r="B2953">
        <v>2014</v>
      </c>
      <c r="C2953" t="s">
        <v>5</v>
      </c>
      <c r="D2953" t="s">
        <v>107</v>
      </c>
      <c r="E2953" t="s">
        <v>6464</v>
      </c>
      <c r="F2953">
        <v>2</v>
      </c>
    </row>
    <row r="2954" spans="1:6" x14ac:dyDescent="0.25">
      <c r="A2954" t="s">
        <v>97</v>
      </c>
      <c r="B2954">
        <v>2014</v>
      </c>
      <c r="C2954" t="s">
        <v>5</v>
      </c>
      <c r="D2954" t="s">
        <v>39</v>
      </c>
      <c r="E2954" t="s">
        <v>6465</v>
      </c>
      <c r="F2954">
        <v>3</v>
      </c>
    </row>
    <row r="2955" spans="1:6" x14ac:dyDescent="0.25">
      <c r="A2955" t="s">
        <v>97</v>
      </c>
      <c r="B2955">
        <v>2014</v>
      </c>
      <c r="C2955" t="s">
        <v>5</v>
      </c>
      <c r="D2955" t="s">
        <v>103</v>
      </c>
      <c r="E2955" t="s">
        <v>6466</v>
      </c>
      <c r="F2955">
        <v>22</v>
      </c>
    </row>
    <row r="2956" spans="1:6" x14ac:dyDescent="0.25">
      <c r="A2956" t="s">
        <v>97</v>
      </c>
      <c r="B2956">
        <v>2015</v>
      </c>
      <c r="C2956" t="s">
        <v>1</v>
      </c>
      <c r="D2956" t="s">
        <v>102</v>
      </c>
      <c r="E2956" t="s">
        <v>6467</v>
      </c>
      <c r="F2956">
        <v>3</v>
      </c>
    </row>
    <row r="2957" spans="1:6" x14ac:dyDescent="0.25">
      <c r="A2957" t="s">
        <v>97</v>
      </c>
      <c r="B2957">
        <v>2015</v>
      </c>
      <c r="C2957" t="s">
        <v>1</v>
      </c>
      <c r="D2957" t="s">
        <v>107</v>
      </c>
      <c r="E2957" t="s">
        <v>6468</v>
      </c>
      <c r="F2957">
        <v>5</v>
      </c>
    </row>
    <row r="2958" spans="1:6" x14ac:dyDescent="0.25">
      <c r="A2958" t="s">
        <v>97</v>
      </c>
      <c r="B2958">
        <v>2015</v>
      </c>
      <c r="C2958" t="s">
        <v>1</v>
      </c>
      <c r="D2958" t="s">
        <v>39</v>
      </c>
      <c r="E2958" t="s">
        <v>6469</v>
      </c>
      <c r="F2958">
        <v>8</v>
      </c>
    </row>
    <row r="2959" spans="1:6" x14ac:dyDescent="0.25">
      <c r="A2959" t="s">
        <v>97</v>
      </c>
      <c r="B2959">
        <v>2015</v>
      </c>
      <c r="C2959" t="s">
        <v>1</v>
      </c>
      <c r="D2959" t="s">
        <v>103</v>
      </c>
      <c r="E2959" t="s">
        <v>6470</v>
      </c>
      <c r="F2959">
        <v>44</v>
      </c>
    </row>
    <row r="2960" spans="1:6" x14ac:dyDescent="0.25">
      <c r="A2960" t="s">
        <v>97</v>
      </c>
      <c r="B2960">
        <v>2015</v>
      </c>
      <c r="C2960" t="s">
        <v>3</v>
      </c>
      <c r="D2960" t="s">
        <v>38</v>
      </c>
      <c r="E2960" t="s">
        <v>6471</v>
      </c>
      <c r="F2960">
        <v>1</v>
      </c>
    </row>
    <row r="2961" spans="1:6" x14ac:dyDescent="0.25">
      <c r="A2961" t="s">
        <v>97</v>
      </c>
      <c r="B2961">
        <v>2015</v>
      </c>
      <c r="C2961" t="s">
        <v>3</v>
      </c>
      <c r="D2961" t="s">
        <v>102</v>
      </c>
      <c r="E2961" t="s">
        <v>6472</v>
      </c>
      <c r="F2961">
        <v>1</v>
      </c>
    </row>
    <row r="2962" spans="1:6" x14ac:dyDescent="0.25">
      <c r="A2962" t="s">
        <v>97</v>
      </c>
      <c r="B2962">
        <v>2015</v>
      </c>
      <c r="C2962" t="s">
        <v>3</v>
      </c>
      <c r="D2962" t="s">
        <v>107</v>
      </c>
      <c r="E2962" t="s">
        <v>6473</v>
      </c>
      <c r="F2962">
        <v>1</v>
      </c>
    </row>
    <row r="2963" spans="1:6" x14ac:dyDescent="0.25">
      <c r="A2963" t="s">
        <v>97</v>
      </c>
      <c r="B2963">
        <v>2015</v>
      </c>
      <c r="C2963" t="s">
        <v>3</v>
      </c>
      <c r="D2963" t="s">
        <v>39</v>
      </c>
      <c r="E2963" t="s">
        <v>6474</v>
      </c>
      <c r="F2963">
        <v>1</v>
      </c>
    </row>
    <row r="2964" spans="1:6" x14ac:dyDescent="0.25">
      <c r="A2964" t="s">
        <v>97</v>
      </c>
      <c r="B2964">
        <v>2015</v>
      </c>
      <c r="C2964" t="s">
        <v>3</v>
      </c>
      <c r="D2964" t="s">
        <v>103</v>
      </c>
      <c r="E2964" t="s">
        <v>6475</v>
      </c>
      <c r="F2964">
        <v>4</v>
      </c>
    </row>
    <row r="2965" spans="1:6" x14ac:dyDescent="0.25">
      <c r="A2965" t="s">
        <v>97</v>
      </c>
      <c r="B2965">
        <v>2015</v>
      </c>
      <c r="C2965" t="s">
        <v>0</v>
      </c>
      <c r="D2965" t="s">
        <v>38</v>
      </c>
      <c r="E2965" t="s">
        <v>6476</v>
      </c>
      <c r="F2965">
        <v>1</v>
      </c>
    </row>
    <row r="2966" spans="1:6" x14ac:dyDescent="0.25">
      <c r="A2966" t="s">
        <v>97</v>
      </c>
      <c r="B2966">
        <v>2015</v>
      </c>
      <c r="C2966" t="s">
        <v>0</v>
      </c>
      <c r="D2966" t="s">
        <v>102</v>
      </c>
      <c r="E2966" t="s">
        <v>6477</v>
      </c>
      <c r="F2966">
        <v>8</v>
      </c>
    </row>
    <row r="2967" spans="1:6" x14ac:dyDescent="0.25">
      <c r="A2967" t="s">
        <v>97</v>
      </c>
      <c r="B2967">
        <v>2015</v>
      </c>
      <c r="C2967" t="s">
        <v>0</v>
      </c>
      <c r="D2967" t="s">
        <v>107</v>
      </c>
      <c r="E2967" t="s">
        <v>6478</v>
      </c>
      <c r="F2967">
        <v>4</v>
      </c>
    </row>
    <row r="2968" spans="1:6" x14ac:dyDescent="0.25">
      <c r="A2968" t="s">
        <v>97</v>
      </c>
      <c r="B2968">
        <v>2015</v>
      </c>
      <c r="C2968" t="s">
        <v>0</v>
      </c>
      <c r="D2968" t="s">
        <v>39</v>
      </c>
      <c r="E2968" t="s">
        <v>6479</v>
      </c>
      <c r="F2968">
        <v>5</v>
      </c>
    </row>
    <row r="2969" spans="1:6" x14ac:dyDescent="0.25">
      <c r="A2969" t="s">
        <v>97</v>
      </c>
      <c r="B2969">
        <v>2015</v>
      </c>
      <c r="C2969" t="s">
        <v>0</v>
      </c>
      <c r="D2969" t="s">
        <v>103</v>
      </c>
      <c r="E2969" t="s">
        <v>6480</v>
      </c>
      <c r="F2969">
        <v>14</v>
      </c>
    </row>
    <row r="2970" spans="1:6" x14ac:dyDescent="0.25">
      <c r="A2970" t="s">
        <v>97</v>
      </c>
      <c r="B2970">
        <v>2015</v>
      </c>
      <c r="C2970" t="s">
        <v>4</v>
      </c>
      <c r="D2970" t="s">
        <v>38</v>
      </c>
      <c r="E2970" t="s">
        <v>6481</v>
      </c>
      <c r="F2970">
        <v>54</v>
      </c>
    </row>
    <row r="2971" spans="1:6" x14ac:dyDescent="0.25">
      <c r="A2971" t="s">
        <v>97</v>
      </c>
      <c r="B2971">
        <v>2015</v>
      </c>
      <c r="C2971" t="s">
        <v>4</v>
      </c>
      <c r="D2971" t="s">
        <v>40</v>
      </c>
      <c r="E2971" t="s">
        <v>6482</v>
      </c>
      <c r="F2971">
        <v>27</v>
      </c>
    </row>
    <row r="2972" spans="1:6" x14ac:dyDescent="0.25">
      <c r="A2972" t="s">
        <v>97</v>
      </c>
      <c r="B2972">
        <v>2015</v>
      </c>
      <c r="C2972" t="s">
        <v>4</v>
      </c>
      <c r="D2972" t="s">
        <v>102</v>
      </c>
      <c r="E2972" t="s">
        <v>6483</v>
      </c>
      <c r="F2972">
        <v>107</v>
      </c>
    </row>
    <row r="2973" spans="1:6" x14ac:dyDescent="0.25">
      <c r="A2973" t="s">
        <v>97</v>
      </c>
      <c r="B2973">
        <v>2015</v>
      </c>
      <c r="C2973" t="s">
        <v>4</v>
      </c>
      <c r="D2973" t="s">
        <v>107</v>
      </c>
      <c r="E2973" t="s">
        <v>6484</v>
      </c>
      <c r="F2973">
        <v>92</v>
      </c>
    </row>
    <row r="2974" spans="1:6" x14ac:dyDescent="0.25">
      <c r="A2974" t="s">
        <v>97</v>
      </c>
      <c r="B2974">
        <v>2015</v>
      </c>
      <c r="C2974" t="s">
        <v>4</v>
      </c>
      <c r="D2974" t="s">
        <v>39</v>
      </c>
      <c r="E2974" t="s">
        <v>6485</v>
      </c>
      <c r="F2974">
        <v>122</v>
      </c>
    </row>
    <row r="2975" spans="1:6" x14ac:dyDescent="0.25">
      <c r="A2975" t="s">
        <v>97</v>
      </c>
      <c r="B2975">
        <v>2015</v>
      </c>
      <c r="C2975" t="s">
        <v>4</v>
      </c>
      <c r="D2975" t="s">
        <v>103</v>
      </c>
      <c r="E2975" t="s">
        <v>6486</v>
      </c>
      <c r="F2975">
        <v>761</v>
      </c>
    </row>
    <row r="2976" spans="1:6" x14ac:dyDescent="0.25">
      <c r="A2976" t="s">
        <v>97</v>
      </c>
      <c r="B2976">
        <v>2015</v>
      </c>
      <c r="C2976" t="s">
        <v>2</v>
      </c>
      <c r="D2976" t="s">
        <v>102</v>
      </c>
      <c r="E2976" t="s">
        <v>6487</v>
      </c>
      <c r="F2976">
        <v>1</v>
      </c>
    </row>
    <row r="2977" spans="1:6" x14ac:dyDescent="0.25">
      <c r="A2977" t="s">
        <v>97</v>
      </c>
      <c r="B2977">
        <v>2015</v>
      </c>
      <c r="C2977" t="s">
        <v>2</v>
      </c>
      <c r="D2977" t="s">
        <v>107</v>
      </c>
      <c r="E2977" t="s">
        <v>6488</v>
      </c>
      <c r="F2977">
        <v>5</v>
      </c>
    </row>
    <row r="2978" spans="1:6" x14ac:dyDescent="0.25">
      <c r="A2978" t="s">
        <v>97</v>
      </c>
      <c r="B2978">
        <v>2015</v>
      </c>
      <c r="C2978" t="s">
        <v>2</v>
      </c>
      <c r="D2978" t="s">
        <v>39</v>
      </c>
      <c r="E2978" t="s">
        <v>6489</v>
      </c>
      <c r="F2978">
        <v>3</v>
      </c>
    </row>
    <row r="2979" spans="1:6" x14ac:dyDescent="0.25">
      <c r="A2979" t="s">
        <v>97</v>
      </c>
      <c r="B2979">
        <v>2015</v>
      </c>
      <c r="C2979" t="s">
        <v>2</v>
      </c>
      <c r="D2979" t="s">
        <v>103</v>
      </c>
      <c r="E2979" t="s">
        <v>6490</v>
      </c>
      <c r="F2979">
        <v>8</v>
      </c>
    </row>
    <row r="2980" spans="1:6" x14ac:dyDescent="0.25">
      <c r="A2980" t="s">
        <v>97</v>
      </c>
      <c r="B2980">
        <v>2015</v>
      </c>
      <c r="C2980" t="s">
        <v>5</v>
      </c>
      <c r="D2980" t="s">
        <v>38</v>
      </c>
      <c r="E2980" t="s">
        <v>6491</v>
      </c>
      <c r="F2980">
        <v>1</v>
      </c>
    </row>
    <row r="2981" spans="1:6" x14ac:dyDescent="0.25">
      <c r="A2981" t="s">
        <v>97</v>
      </c>
      <c r="B2981">
        <v>2015</v>
      </c>
      <c r="C2981" t="s">
        <v>5</v>
      </c>
      <c r="D2981" t="s">
        <v>40</v>
      </c>
      <c r="E2981" t="s">
        <v>6492</v>
      </c>
      <c r="F2981">
        <v>4</v>
      </c>
    </row>
    <row r="2982" spans="1:6" x14ac:dyDescent="0.25">
      <c r="A2982" t="s">
        <v>97</v>
      </c>
      <c r="B2982">
        <v>2015</v>
      </c>
      <c r="C2982" t="s">
        <v>5</v>
      </c>
      <c r="D2982" t="s">
        <v>102</v>
      </c>
      <c r="E2982" t="s">
        <v>6493</v>
      </c>
      <c r="F2982">
        <v>3</v>
      </c>
    </row>
    <row r="2983" spans="1:6" x14ac:dyDescent="0.25">
      <c r="A2983" t="s">
        <v>97</v>
      </c>
      <c r="B2983">
        <v>2015</v>
      </c>
      <c r="C2983" t="s">
        <v>5</v>
      </c>
      <c r="D2983" t="s">
        <v>107</v>
      </c>
      <c r="E2983" t="s">
        <v>6494</v>
      </c>
      <c r="F2983">
        <v>2</v>
      </c>
    </row>
    <row r="2984" spans="1:6" x14ac:dyDescent="0.25">
      <c r="A2984" t="s">
        <v>97</v>
      </c>
      <c r="B2984">
        <v>2015</v>
      </c>
      <c r="C2984" t="s">
        <v>5</v>
      </c>
      <c r="D2984" t="s">
        <v>39</v>
      </c>
      <c r="E2984" t="s">
        <v>6495</v>
      </c>
      <c r="F2984">
        <v>4</v>
      </c>
    </row>
    <row r="2985" spans="1:6" x14ac:dyDescent="0.25">
      <c r="A2985" t="s">
        <v>97</v>
      </c>
      <c r="B2985">
        <v>2015</v>
      </c>
      <c r="C2985" t="s">
        <v>5</v>
      </c>
      <c r="D2985" t="s">
        <v>103</v>
      </c>
      <c r="E2985" t="s">
        <v>6496</v>
      </c>
      <c r="F2985">
        <v>15</v>
      </c>
    </row>
    <row r="2986" spans="1:6" x14ac:dyDescent="0.25">
      <c r="A2986" t="s">
        <v>98</v>
      </c>
      <c r="B2986">
        <v>2010</v>
      </c>
      <c r="C2986" t="s">
        <v>1</v>
      </c>
      <c r="D2986" t="s">
        <v>38</v>
      </c>
      <c r="E2986" t="s">
        <v>6497</v>
      </c>
      <c r="F2986">
        <v>3</v>
      </c>
    </row>
    <row r="2987" spans="1:6" x14ac:dyDescent="0.25">
      <c r="A2987" t="s">
        <v>98</v>
      </c>
      <c r="B2987">
        <v>2010</v>
      </c>
      <c r="C2987" t="s">
        <v>1</v>
      </c>
      <c r="D2987" t="s">
        <v>107</v>
      </c>
      <c r="E2987" t="s">
        <v>6498</v>
      </c>
      <c r="F2987">
        <v>7</v>
      </c>
    </row>
    <row r="2988" spans="1:6" x14ac:dyDescent="0.25">
      <c r="A2988" t="s">
        <v>98</v>
      </c>
      <c r="B2988">
        <v>2010</v>
      </c>
      <c r="C2988" t="s">
        <v>1</v>
      </c>
      <c r="D2988" t="s">
        <v>39</v>
      </c>
      <c r="E2988" t="s">
        <v>6499</v>
      </c>
      <c r="F2988">
        <v>17</v>
      </c>
    </row>
    <row r="2989" spans="1:6" x14ac:dyDescent="0.25">
      <c r="A2989" t="s">
        <v>98</v>
      </c>
      <c r="B2989">
        <v>2010</v>
      </c>
      <c r="C2989" t="s">
        <v>1</v>
      </c>
      <c r="D2989" t="s">
        <v>103</v>
      </c>
      <c r="E2989" t="s">
        <v>6500</v>
      </c>
      <c r="F2989">
        <v>28</v>
      </c>
    </row>
    <row r="2990" spans="1:6" x14ac:dyDescent="0.25">
      <c r="A2990" t="s">
        <v>98</v>
      </c>
      <c r="B2990">
        <v>2010</v>
      </c>
      <c r="C2990" t="s">
        <v>3</v>
      </c>
      <c r="D2990" t="s">
        <v>103</v>
      </c>
      <c r="E2990" t="s">
        <v>6501</v>
      </c>
      <c r="F2990">
        <v>3</v>
      </c>
    </row>
    <row r="2991" spans="1:6" x14ac:dyDescent="0.25">
      <c r="A2991" t="s">
        <v>98</v>
      </c>
      <c r="B2991">
        <v>2010</v>
      </c>
      <c r="C2991" t="s">
        <v>0</v>
      </c>
      <c r="D2991" t="s">
        <v>102</v>
      </c>
      <c r="E2991" t="s">
        <v>6502</v>
      </c>
      <c r="F2991">
        <v>3</v>
      </c>
    </row>
    <row r="2992" spans="1:6" x14ac:dyDescent="0.25">
      <c r="A2992" t="s">
        <v>98</v>
      </c>
      <c r="B2992">
        <v>2010</v>
      </c>
      <c r="C2992" t="s">
        <v>0</v>
      </c>
      <c r="D2992" t="s">
        <v>107</v>
      </c>
      <c r="E2992" t="s">
        <v>6503</v>
      </c>
      <c r="F2992">
        <v>1</v>
      </c>
    </row>
    <row r="2993" spans="1:6" x14ac:dyDescent="0.25">
      <c r="A2993" t="s">
        <v>98</v>
      </c>
      <c r="B2993">
        <v>2010</v>
      </c>
      <c r="C2993" t="s">
        <v>0</v>
      </c>
      <c r="D2993" t="s">
        <v>39</v>
      </c>
      <c r="E2993" t="s">
        <v>6504</v>
      </c>
      <c r="F2993">
        <v>7</v>
      </c>
    </row>
    <row r="2994" spans="1:6" x14ac:dyDescent="0.25">
      <c r="A2994" t="s">
        <v>98</v>
      </c>
      <c r="B2994">
        <v>2010</v>
      </c>
      <c r="C2994" t="s">
        <v>0</v>
      </c>
      <c r="D2994" t="s">
        <v>103</v>
      </c>
      <c r="E2994" t="s">
        <v>6505</v>
      </c>
      <c r="F2994">
        <v>40</v>
      </c>
    </row>
    <row r="2995" spans="1:6" x14ac:dyDescent="0.25">
      <c r="A2995" t="s">
        <v>98</v>
      </c>
      <c r="B2995">
        <v>2010</v>
      </c>
      <c r="C2995" t="s">
        <v>4</v>
      </c>
      <c r="D2995" t="s">
        <v>38</v>
      </c>
      <c r="E2995" t="s">
        <v>6506</v>
      </c>
      <c r="F2995">
        <v>33</v>
      </c>
    </row>
    <row r="2996" spans="1:6" x14ac:dyDescent="0.25">
      <c r="A2996" t="s">
        <v>98</v>
      </c>
      <c r="B2996">
        <v>2010</v>
      </c>
      <c r="C2996" t="s">
        <v>4</v>
      </c>
      <c r="D2996" t="s">
        <v>40</v>
      </c>
      <c r="E2996" t="s">
        <v>6507</v>
      </c>
      <c r="F2996">
        <v>3</v>
      </c>
    </row>
    <row r="2997" spans="1:6" x14ac:dyDescent="0.25">
      <c r="A2997" t="s">
        <v>98</v>
      </c>
      <c r="B2997">
        <v>2010</v>
      </c>
      <c r="C2997" t="s">
        <v>4</v>
      </c>
      <c r="D2997" t="s">
        <v>102</v>
      </c>
      <c r="E2997" t="s">
        <v>6508</v>
      </c>
      <c r="F2997">
        <v>43</v>
      </c>
    </row>
    <row r="2998" spans="1:6" x14ac:dyDescent="0.25">
      <c r="A2998" t="s">
        <v>98</v>
      </c>
      <c r="B2998">
        <v>2010</v>
      </c>
      <c r="C2998" t="s">
        <v>4</v>
      </c>
      <c r="D2998" t="s">
        <v>107</v>
      </c>
      <c r="E2998" t="s">
        <v>6509</v>
      </c>
      <c r="F2998">
        <v>60</v>
      </c>
    </row>
    <row r="2999" spans="1:6" x14ac:dyDescent="0.25">
      <c r="A2999" t="s">
        <v>98</v>
      </c>
      <c r="B2999">
        <v>2010</v>
      </c>
      <c r="C2999" t="s">
        <v>4</v>
      </c>
      <c r="D2999" t="s">
        <v>39</v>
      </c>
      <c r="E2999" t="s">
        <v>6510</v>
      </c>
      <c r="F2999">
        <v>140</v>
      </c>
    </row>
    <row r="3000" spans="1:6" x14ac:dyDescent="0.25">
      <c r="A3000" t="s">
        <v>98</v>
      </c>
      <c r="B3000">
        <v>2010</v>
      </c>
      <c r="C3000" t="s">
        <v>4</v>
      </c>
      <c r="D3000" t="s">
        <v>103</v>
      </c>
      <c r="E3000" t="s">
        <v>6511</v>
      </c>
      <c r="F3000">
        <v>569</v>
      </c>
    </row>
    <row r="3001" spans="1:6" x14ac:dyDescent="0.25">
      <c r="A3001" t="s">
        <v>98</v>
      </c>
      <c r="B3001">
        <v>2010</v>
      </c>
      <c r="C3001" t="s">
        <v>2</v>
      </c>
      <c r="D3001" t="s">
        <v>102</v>
      </c>
      <c r="E3001" t="s">
        <v>6512</v>
      </c>
      <c r="F3001">
        <v>1</v>
      </c>
    </row>
    <row r="3002" spans="1:6" x14ac:dyDescent="0.25">
      <c r="A3002" t="s">
        <v>98</v>
      </c>
      <c r="B3002">
        <v>2010</v>
      </c>
      <c r="C3002" t="s">
        <v>2</v>
      </c>
      <c r="D3002" t="s">
        <v>107</v>
      </c>
      <c r="E3002" t="s">
        <v>6513</v>
      </c>
      <c r="F3002">
        <v>3</v>
      </c>
    </row>
    <row r="3003" spans="1:6" x14ac:dyDescent="0.25">
      <c r="A3003" t="s">
        <v>98</v>
      </c>
      <c r="B3003">
        <v>2010</v>
      </c>
      <c r="C3003" t="s">
        <v>2</v>
      </c>
      <c r="D3003" t="s">
        <v>39</v>
      </c>
      <c r="E3003" t="s">
        <v>6514</v>
      </c>
      <c r="F3003">
        <v>4</v>
      </c>
    </row>
    <row r="3004" spans="1:6" x14ac:dyDescent="0.25">
      <c r="A3004" t="s">
        <v>98</v>
      </c>
      <c r="B3004">
        <v>2010</v>
      </c>
      <c r="C3004" t="s">
        <v>2</v>
      </c>
      <c r="D3004" t="s">
        <v>103</v>
      </c>
      <c r="E3004" t="s">
        <v>6515</v>
      </c>
      <c r="F3004">
        <v>7</v>
      </c>
    </row>
    <row r="3005" spans="1:6" x14ac:dyDescent="0.25">
      <c r="A3005" t="s">
        <v>98</v>
      </c>
      <c r="B3005">
        <v>2011</v>
      </c>
      <c r="C3005" t="s">
        <v>1</v>
      </c>
      <c r="D3005" t="s">
        <v>38</v>
      </c>
      <c r="E3005" t="s">
        <v>6516</v>
      </c>
      <c r="F3005">
        <v>3</v>
      </c>
    </row>
    <row r="3006" spans="1:6" x14ac:dyDescent="0.25">
      <c r="A3006" t="s">
        <v>98</v>
      </c>
      <c r="B3006">
        <v>2011</v>
      </c>
      <c r="C3006" t="s">
        <v>1</v>
      </c>
      <c r="D3006" t="s">
        <v>102</v>
      </c>
      <c r="E3006" t="s">
        <v>6517</v>
      </c>
      <c r="F3006">
        <v>5</v>
      </c>
    </row>
    <row r="3007" spans="1:6" x14ac:dyDescent="0.25">
      <c r="A3007" t="s">
        <v>98</v>
      </c>
      <c r="B3007">
        <v>2011</v>
      </c>
      <c r="C3007" t="s">
        <v>1</v>
      </c>
      <c r="D3007" t="s">
        <v>39</v>
      </c>
      <c r="E3007" t="s">
        <v>6518</v>
      </c>
      <c r="F3007">
        <v>11</v>
      </c>
    </row>
    <row r="3008" spans="1:6" x14ac:dyDescent="0.25">
      <c r="A3008" t="s">
        <v>98</v>
      </c>
      <c r="B3008">
        <v>2011</v>
      </c>
      <c r="C3008" t="s">
        <v>1</v>
      </c>
      <c r="D3008" t="s">
        <v>103</v>
      </c>
      <c r="E3008" t="s">
        <v>6519</v>
      </c>
      <c r="F3008">
        <v>27</v>
      </c>
    </row>
    <row r="3009" spans="1:6" x14ac:dyDescent="0.25">
      <c r="A3009" t="s">
        <v>98</v>
      </c>
      <c r="B3009">
        <v>2011</v>
      </c>
      <c r="C3009" t="s">
        <v>3</v>
      </c>
      <c r="D3009" t="s">
        <v>103</v>
      </c>
      <c r="E3009" t="s">
        <v>6520</v>
      </c>
      <c r="F3009">
        <v>3</v>
      </c>
    </row>
    <row r="3010" spans="1:6" x14ac:dyDescent="0.25">
      <c r="A3010" t="s">
        <v>98</v>
      </c>
      <c r="B3010">
        <v>2011</v>
      </c>
      <c r="C3010" t="s">
        <v>0</v>
      </c>
      <c r="D3010" t="s">
        <v>38</v>
      </c>
      <c r="E3010" t="s">
        <v>6521</v>
      </c>
      <c r="F3010">
        <v>1</v>
      </c>
    </row>
    <row r="3011" spans="1:6" x14ac:dyDescent="0.25">
      <c r="A3011" t="s">
        <v>98</v>
      </c>
      <c r="B3011">
        <v>2011</v>
      </c>
      <c r="C3011" t="s">
        <v>0</v>
      </c>
      <c r="D3011" t="s">
        <v>40</v>
      </c>
      <c r="E3011" t="s">
        <v>6522</v>
      </c>
      <c r="F3011">
        <v>1</v>
      </c>
    </row>
    <row r="3012" spans="1:6" x14ac:dyDescent="0.25">
      <c r="A3012" t="s">
        <v>98</v>
      </c>
      <c r="B3012">
        <v>2011</v>
      </c>
      <c r="C3012" t="s">
        <v>0</v>
      </c>
      <c r="D3012" t="s">
        <v>102</v>
      </c>
      <c r="E3012" t="s">
        <v>6523</v>
      </c>
      <c r="F3012">
        <v>2</v>
      </c>
    </row>
    <row r="3013" spans="1:6" x14ac:dyDescent="0.25">
      <c r="A3013" t="s">
        <v>98</v>
      </c>
      <c r="B3013">
        <v>2011</v>
      </c>
      <c r="C3013" t="s">
        <v>0</v>
      </c>
      <c r="D3013" t="s">
        <v>39</v>
      </c>
      <c r="E3013" t="s">
        <v>6524</v>
      </c>
      <c r="F3013">
        <v>10</v>
      </c>
    </row>
    <row r="3014" spans="1:6" x14ac:dyDescent="0.25">
      <c r="A3014" t="s">
        <v>98</v>
      </c>
      <c r="B3014">
        <v>2011</v>
      </c>
      <c r="C3014" t="s">
        <v>0</v>
      </c>
      <c r="D3014" t="s">
        <v>103</v>
      </c>
      <c r="E3014" t="s">
        <v>6525</v>
      </c>
      <c r="F3014">
        <v>34</v>
      </c>
    </row>
    <row r="3015" spans="1:6" x14ac:dyDescent="0.25">
      <c r="A3015" t="s">
        <v>98</v>
      </c>
      <c r="B3015">
        <v>2011</v>
      </c>
      <c r="C3015" t="s">
        <v>4</v>
      </c>
      <c r="D3015" t="s">
        <v>38</v>
      </c>
      <c r="E3015" t="s">
        <v>6526</v>
      </c>
      <c r="F3015">
        <v>16</v>
      </c>
    </row>
    <row r="3016" spans="1:6" x14ac:dyDescent="0.25">
      <c r="A3016" t="s">
        <v>98</v>
      </c>
      <c r="B3016">
        <v>2011</v>
      </c>
      <c r="C3016" t="s">
        <v>4</v>
      </c>
      <c r="D3016" t="s">
        <v>40</v>
      </c>
      <c r="E3016" t="s">
        <v>6527</v>
      </c>
      <c r="F3016">
        <v>2</v>
      </c>
    </row>
    <row r="3017" spans="1:6" x14ac:dyDescent="0.25">
      <c r="A3017" t="s">
        <v>98</v>
      </c>
      <c r="B3017">
        <v>2011</v>
      </c>
      <c r="C3017" t="s">
        <v>4</v>
      </c>
      <c r="D3017" t="s">
        <v>102</v>
      </c>
      <c r="E3017" t="s">
        <v>6528</v>
      </c>
      <c r="F3017">
        <v>49</v>
      </c>
    </row>
    <row r="3018" spans="1:6" x14ac:dyDescent="0.25">
      <c r="A3018" t="s">
        <v>98</v>
      </c>
      <c r="B3018">
        <v>2011</v>
      </c>
      <c r="C3018" t="s">
        <v>4</v>
      </c>
      <c r="D3018" t="s">
        <v>107</v>
      </c>
      <c r="E3018" t="s">
        <v>6529</v>
      </c>
      <c r="F3018">
        <v>46</v>
      </c>
    </row>
    <row r="3019" spans="1:6" x14ac:dyDescent="0.25">
      <c r="A3019" t="s">
        <v>98</v>
      </c>
      <c r="B3019">
        <v>2011</v>
      </c>
      <c r="C3019" t="s">
        <v>4</v>
      </c>
      <c r="D3019" t="s">
        <v>39</v>
      </c>
      <c r="E3019" t="s">
        <v>6530</v>
      </c>
      <c r="F3019">
        <v>180</v>
      </c>
    </row>
    <row r="3020" spans="1:6" x14ac:dyDescent="0.25">
      <c r="A3020" t="s">
        <v>98</v>
      </c>
      <c r="B3020">
        <v>2011</v>
      </c>
      <c r="C3020" t="s">
        <v>4</v>
      </c>
      <c r="D3020" t="s">
        <v>103</v>
      </c>
      <c r="E3020" t="s">
        <v>6531</v>
      </c>
      <c r="F3020">
        <v>522</v>
      </c>
    </row>
    <row r="3021" spans="1:6" x14ac:dyDescent="0.25">
      <c r="A3021" t="s">
        <v>98</v>
      </c>
      <c r="B3021">
        <v>2011</v>
      </c>
      <c r="C3021" t="s">
        <v>2</v>
      </c>
      <c r="D3021" t="s">
        <v>102</v>
      </c>
      <c r="E3021" t="s">
        <v>6532</v>
      </c>
      <c r="F3021">
        <v>1</v>
      </c>
    </row>
    <row r="3022" spans="1:6" x14ac:dyDescent="0.25">
      <c r="A3022" t="s">
        <v>98</v>
      </c>
      <c r="B3022">
        <v>2011</v>
      </c>
      <c r="C3022" t="s">
        <v>2</v>
      </c>
      <c r="D3022" t="s">
        <v>107</v>
      </c>
      <c r="E3022" t="s">
        <v>6533</v>
      </c>
      <c r="F3022">
        <v>2</v>
      </c>
    </row>
    <row r="3023" spans="1:6" x14ac:dyDescent="0.25">
      <c r="A3023" t="s">
        <v>98</v>
      </c>
      <c r="B3023">
        <v>2011</v>
      </c>
      <c r="C3023" t="s">
        <v>2</v>
      </c>
      <c r="D3023" t="s">
        <v>39</v>
      </c>
      <c r="E3023" t="s">
        <v>6534</v>
      </c>
      <c r="F3023">
        <v>2</v>
      </c>
    </row>
    <row r="3024" spans="1:6" x14ac:dyDescent="0.25">
      <c r="A3024" t="s">
        <v>98</v>
      </c>
      <c r="B3024">
        <v>2011</v>
      </c>
      <c r="C3024" t="s">
        <v>2</v>
      </c>
      <c r="D3024" t="s">
        <v>103</v>
      </c>
      <c r="E3024" t="s">
        <v>6535</v>
      </c>
      <c r="F3024">
        <v>10</v>
      </c>
    </row>
    <row r="3025" spans="1:6" x14ac:dyDescent="0.25">
      <c r="A3025" t="s">
        <v>98</v>
      </c>
      <c r="B3025">
        <v>2011</v>
      </c>
      <c r="C3025" t="s">
        <v>6</v>
      </c>
      <c r="D3025" t="s">
        <v>107</v>
      </c>
      <c r="E3025" t="s">
        <v>6536</v>
      </c>
      <c r="F3025">
        <v>1</v>
      </c>
    </row>
    <row r="3026" spans="1:6" x14ac:dyDescent="0.25">
      <c r="A3026" t="s">
        <v>98</v>
      </c>
      <c r="B3026">
        <v>2012</v>
      </c>
      <c r="C3026" t="s">
        <v>1</v>
      </c>
      <c r="D3026" t="s">
        <v>38</v>
      </c>
      <c r="E3026" t="s">
        <v>6537</v>
      </c>
      <c r="F3026">
        <v>2</v>
      </c>
    </row>
    <row r="3027" spans="1:6" x14ac:dyDescent="0.25">
      <c r="A3027" t="s">
        <v>98</v>
      </c>
      <c r="B3027">
        <v>2012</v>
      </c>
      <c r="C3027" t="s">
        <v>1</v>
      </c>
      <c r="D3027" t="s">
        <v>40</v>
      </c>
      <c r="E3027" t="s">
        <v>6538</v>
      </c>
      <c r="F3027">
        <v>1</v>
      </c>
    </row>
    <row r="3028" spans="1:6" x14ac:dyDescent="0.25">
      <c r="A3028" t="s">
        <v>98</v>
      </c>
      <c r="B3028">
        <v>2012</v>
      </c>
      <c r="C3028" t="s">
        <v>1</v>
      </c>
      <c r="D3028" t="s">
        <v>102</v>
      </c>
      <c r="E3028" t="s">
        <v>6539</v>
      </c>
      <c r="F3028">
        <v>6</v>
      </c>
    </row>
    <row r="3029" spans="1:6" x14ac:dyDescent="0.25">
      <c r="A3029" t="s">
        <v>98</v>
      </c>
      <c r="B3029">
        <v>2012</v>
      </c>
      <c r="C3029" t="s">
        <v>1</v>
      </c>
      <c r="D3029" t="s">
        <v>107</v>
      </c>
      <c r="E3029" t="s">
        <v>6540</v>
      </c>
      <c r="F3029">
        <v>2</v>
      </c>
    </row>
    <row r="3030" spans="1:6" x14ac:dyDescent="0.25">
      <c r="A3030" t="s">
        <v>98</v>
      </c>
      <c r="B3030">
        <v>2012</v>
      </c>
      <c r="C3030" t="s">
        <v>1</v>
      </c>
      <c r="D3030" t="s">
        <v>39</v>
      </c>
      <c r="E3030" t="s">
        <v>6541</v>
      </c>
      <c r="F3030">
        <v>11</v>
      </c>
    </row>
    <row r="3031" spans="1:6" x14ac:dyDescent="0.25">
      <c r="A3031" t="s">
        <v>98</v>
      </c>
      <c r="B3031">
        <v>2012</v>
      </c>
      <c r="C3031" t="s">
        <v>1</v>
      </c>
      <c r="D3031" t="s">
        <v>103</v>
      </c>
      <c r="E3031" t="s">
        <v>6542</v>
      </c>
      <c r="F3031">
        <v>37</v>
      </c>
    </row>
    <row r="3032" spans="1:6" x14ac:dyDescent="0.25">
      <c r="A3032" t="s">
        <v>98</v>
      </c>
      <c r="B3032">
        <v>2012</v>
      </c>
      <c r="C3032" t="s">
        <v>3</v>
      </c>
      <c r="D3032" t="s">
        <v>102</v>
      </c>
      <c r="E3032" t="s">
        <v>6543</v>
      </c>
      <c r="F3032">
        <v>1</v>
      </c>
    </row>
    <row r="3033" spans="1:6" x14ac:dyDescent="0.25">
      <c r="A3033" t="s">
        <v>98</v>
      </c>
      <c r="B3033">
        <v>2012</v>
      </c>
      <c r="C3033" t="s">
        <v>3</v>
      </c>
      <c r="D3033" t="s">
        <v>103</v>
      </c>
      <c r="E3033" t="s">
        <v>6544</v>
      </c>
      <c r="F3033">
        <v>1</v>
      </c>
    </row>
    <row r="3034" spans="1:6" x14ac:dyDescent="0.25">
      <c r="A3034" t="s">
        <v>98</v>
      </c>
      <c r="B3034">
        <v>2012</v>
      </c>
      <c r="C3034" t="s">
        <v>0</v>
      </c>
      <c r="D3034" t="s">
        <v>38</v>
      </c>
      <c r="E3034" t="s">
        <v>6545</v>
      </c>
      <c r="F3034">
        <v>1</v>
      </c>
    </row>
    <row r="3035" spans="1:6" x14ac:dyDescent="0.25">
      <c r="A3035" t="s">
        <v>98</v>
      </c>
      <c r="B3035">
        <v>2012</v>
      </c>
      <c r="C3035" t="s">
        <v>0</v>
      </c>
      <c r="D3035" t="s">
        <v>102</v>
      </c>
      <c r="E3035" t="s">
        <v>6546</v>
      </c>
      <c r="F3035">
        <v>5</v>
      </c>
    </row>
    <row r="3036" spans="1:6" x14ac:dyDescent="0.25">
      <c r="A3036" t="s">
        <v>98</v>
      </c>
      <c r="B3036">
        <v>2012</v>
      </c>
      <c r="C3036" t="s">
        <v>0</v>
      </c>
      <c r="D3036" t="s">
        <v>107</v>
      </c>
      <c r="E3036" t="s">
        <v>6547</v>
      </c>
      <c r="F3036">
        <v>6</v>
      </c>
    </row>
    <row r="3037" spans="1:6" x14ac:dyDescent="0.25">
      <c r="A3037" t="s">
        <v>98</v>
      </c>
      <c r="B3037">
        <v>2012</v>
      </c>
      <c r="C3037" t="s">
        <v>0</v>
      </c>
      <c r="D3037" t="s">
        <v>39</v>
      </c>
      <c r="E3037" t="s">
        <v>6548</v>
      </c>
      <c r="F3037">
        <v>6</v>
      </c>
    </row>
    <row r="3038" spans="1:6" x14ac:dyDescent="0.25">
      <c r="A3038" t="s">
        <v>98</v>
      </c>
      <c r="B3038">
        <v>2012</v>
      </c>
      <c r="C3038" t="s">
        <v>0</v>
      </c>
      <c r="D3038" t="s">
        <v>103</v>
      </c>
      <c r="E3038" t="s">
        <v>6549</v>
      </c>
      <c r="F3038">
        <v>34</v>
      </c>
    </row>
    <row r="3039" spans="1:6" x14ac:dyDescent="0.25">
      <c r="A3039" t="s">
        <v>98</v>
      </c>
      <c r="B3039">
        <v>2012</v>
      </c>
      <c r="C3039" t="s">
        <v>4</v>
      </c>
      <c r="D3039" t="s">
        <v>38</v>
      </c>
      <c r="E3039" t="s">
        <v>6550</v>
      </c>
      <c r="F3039">
        <v>24</v>
      </c>
    </row>
    <row r="3040" spans="1:6" x14ac:dyDescent="0.25">
      <c r="A3040" t="s">
        <v>98</v>
      </c>
      <c r="B3040">
        <v>2012</v>
      </c>
      <c r="C3040" t="s">
        <v>4</v>
      </c>
      <c r="D3040" t="s">
        <v>40</v>
      </c>
      <c r="E3040" t="s">
        <v>6551</v>
      </c>
      <c r="F3040">
        <v>2</v>
      </c>
    </row>
    <row r="3041" spans="1:6" x14ac:dyDescent="0.25">
      <c r="A3041" t="s">
        <v>98</v>
      </c>
      <c r="B3041">
        <v>2012</v>
      </c>
      <c r="C3041" t="s">
        <v>4</v>
      </c>
      <c r="D3041" t="s">
        <v>102</v>
      </c>
      <c r="E3041" t="s">
        <v>6552</v>
      </c>
      <c r="F3041">
        <v>49</v>
      </c>
    </row>
    <row r="3042" spans="1:6" x14ac:dyDescent="0.25">
      <c r="A3042" t="s">
        <v>98</v>
      </c>
      <c r="B3042">
        <v>2012</v>
      </c>
      <c r="C3042" t="s">
        <v>4</v>
      </c>
      <c r="D3042" t="s">
        <v>107</v>
      </c>
      <c r="E3042" t="s">
        <v>6553</v>
      </c>
      <c r="F3042">
        <v>53</v>
      </c>
    </row>
    <row r="3043" spans="1:6" x14ac:dyDescent="0.25">
      <c r="A3043" t="s">
        <v>98</v>
      </c>
      <c r="B3043">
        <v>2012</v>
      </c>
      <c r="C3043" t="s">
        <v>4</v>
      </c>
      <c r="D3043" t="s">
        <v>39</v>
      </c>
      <c r="E3043" t="s">
        <v>6554</v>
      </c>
      <c r="F3043">
        <v>150</v>
      </c>
    </row>
    <row r="3044" spans="1:6" x14ac:dyDescent="0.25">
      <c r="A3044" t="s">
        <v>98</v>
      </c>
      <c r="B3044">
        <v>2012</v>
      </c>
      <c r="C3044" t="s">
        <v>4</v>
      </c>
      <c r="D3044" t="s">
        <v>103</v>
      </c>
      <c r="E3044" t="s">
        <v>6555</v>
      </c>
      <c r="F3044">
        <v>480</v>
      </c>
    </row>
    <row r="3045" spans="1:6" x14ac:dyDescent="0.25">
      <c r="A3045" t="s">
        <v>98</v>
      </c>
      <c r="B3045">
        <v>2012</v>
      </c>
      <c r="C3045" t="s">
        <v>2</v>
      </c>
      <c r="D3045" t="s">
        <v>102</v>
      </c>
      <c r="E3045" t="s">
        <v>6556</v>
      </c>
      <c r="F3045">
        <v>2</v>
      </c>
    </row>
    <row r="3046" spans="1:6" x14ac:dyDescent="0.25">
      <c r="A3046" t="s">
        <v>98</v>
      </c>
      <c r="B3046">
        <v>2012</v>
      </c>
      <c r="C3046" t="s">
        <v>2</v>
      </c>
      <c r="D3046" t="s">
        <v>107</v>
      </c>
      <c r="E3046" t="s">
        <v>6557</v>
      </c>
      <c r="F3046">
        <v>1</v>
      </c>
    </row>
    <row r="3047" spans="1:6" x14ac:dyDescent="0.25">
      <c r="A3047" t="s">
        <v>98</v>
      </c>
      <c r="B3047">
        <v>2012</v>
      </c>
      <c r="C3047" t="s">
        <v>2</v>
      </c>
      <c r="D3047" t="s">
        <v>39</v>
      </c>
      <c r="E3047" t="s">
        <v>6558</v>
      </c>
      <c r="F3047">
        <v>3</v>
      </c>
    </row>
    <row r="3048" spans="1:6" x14ac:dyDescent="0.25">
      <c r="A3048" t="s">
        <v>98</v>
      </c>
      <c r="B3048">
        <v>2012</v>
      </c>
      <c r="C3048" t="s">
        <v>2</v>
      </c>
      <c r="D3048" t="s">
        <v>103</v>
      </c>
      <c r="E3048" t="s">
        <v>6559</v>
      </c>
      <c r="F3048">
        <v>14</v>
      </c>
    </row>
    <row r="3049" spans="1:6" x14ac:dyDescent="0.25">
      <c r="A3049" t="s">
        <v>98</v>
      </c>
      <c r="B3049">
        <v>2012</v>
      </c>
      <c r="C3049" t="s">
        <v>5</v>
      </c>
      <c r="D3049" t="s">
        <v>107</v>
      </c>
      <c r="E3049" t="s">
        <v>6560</v>
      </c>
      <c r="F3049">
        <v>1</v>
      </c>
    </row>
    <row r="3050" spans="1:6" x14ac:dyDescent="0.25">
      <c r="A3050" t="s">
        <v>98</v>
      </c>
      <c r="B3050">
        <v>2012</v>
      </c>
      <c r="C3050" t="s">
        <v>6</v>
      </c>
      <c r="D3050" t="s">
        <v>102</v>
      </c>
      <c r="E3050" t="s">
        <v>6561</v>
      </c>
      <c r="F3050">
        <v>1</v>
      </c>
    </row>
    <row r="3051" spans="1:6" x14ac:dyDescent="0.25">
      <c r="A3051" t="s">
        <v>98</v>
      </c>
      <c r="B3051">
        <v>2012</v>
      </c>
      <c r="C3051" t="s">
        <v>6</v>
      </c>
      <c r="D3051" t="s">
        <v>103</v>
      </c>
      <c r="E3051" t="s">
        <v>6562</v>
      </c>
      <c r="F3051">
        <v>3</v>
      </c>
    </row>
    <row r="3052" spans="1:6" x14ac:dyDescent="0.25">
      <c r="A3052" t="s">
        <v>98</v>
      </c>
      <c r="B3052">
        <v>2013</v>
      </c>
      <c r="C3052" t="s">
        <v>1</v>
      </c>
      <c r="D3052" t="s">
        <v>38</v>
      </c>
      <c r="E3052" t="s">
        <v>6563</v>
      </c>
      <c r="F3052">
        <v>2</v>
      </c>
    </row>
    <row r="3053" spans="1:6" x14ac:dyDescent="0.25">
      <c r="A3053" t="s">
        <v>98</v>
      </c>
      <c r="B3053">
        <v>2013</v>
      </c>
      <c r="C3053" t="s">
        <v>1</v>
      </c>
      <c r="D3053" t="s">
        <v>102</v>
      </c>
      <c r="E3053" t="s">
        <v>6564</v>
      </c>
      <c r="F3053">
        <v>4</v>
      </c>
    </row>
    <row r="3054" spans="1:6" x14ac:dyDescent="0.25">
      <c r="A3054" t="s">
        <v>98</v>
      </c>
      <c r="B3054">
        <v>2013</v>
      </c>
      <c r="C3054" t="s">
        <v>1</v>
      </c>
      <c r="D3054" t="s">
        <v>107</v>
      </c>
      <c r="E3054" t="s">
        <v>6565</v>
      </c>
      <c r="F3054">
        <v>11</v>
      </c>
    </row>
    <row r="3055" spans="1:6" x14ac:dyDescent="0.25">
      <c r="A3055" t="s">
        <v>98</v>
      </c>
      <c r="B3055">
        <v>2013</v>
      </c>
      <c r="C3055" t="s">
        <v>1</v>
      </c>
      <c r="D3055" t="s">
        <v>39</v>
      </c>
      <c r="E3055" t="s">
        <v>6566</v>
      </c>
      <c r="F3055">
        <v>13</v>
      </c>
    </row>
    <row r="3056" spans="1:6" x14ac:dyDescent="0.25">
      <c r="A3056" t="s">
        <v>98</v>
      </c>
      <c r="B3056">
        <v>2013</v>
      </c>
      <c r="C3056" t="s">
        <v>1</v>
      </c>
      <c r="D3056" t="s">
        <v>103</v>
      </c>
      <c r="E3056" t="s">
        <v>6567</v>
      </c>
      <c r="F3056">
        <v>34</v>
      </c>
    </row>
    <row r="3057" spans="1:6" x14ac:dyDescent="0.25">
      <c r="A3057" t="s">
        <v>98</v>
      </c>
      <c r="B3057">
        <v>2013</v>
      </c>
      <c r="C3057" t="s">
        <v>3</v>
      </c>
      <c r="D3057" t="s">
        <v>107</v>
      </c>
      <c r="E3057" t="s">
        <v>6568</v>
      </c>
      <c r="F3057">
        <v>1</v>
      </c>
    </row>
    <row r="3058" spans="1:6" x14ac:dyDescent="0.25">
      <c r="A3058" t="s">
        <v>98</v>
      </c>
      <c r="B3058">
        <v>2013</v>
      </c>
      <c r="C3058" t="s">
        <v>3</v>
      </c>
      <c r="D3058" t="s">
        <v>103</v>
      </c>
      <c r="E3058" t="s">
        <v>6569</v>
      </c>
      <c r="F3058">
        <v>1</v>
      </c>
    </row>
    <row r="3059" spans="1:6" x14ac:dyDescent="0.25">
      <c r="A3059" t="s">
        <v>98</v>
      </c>
      <c r="B3059">
        <v>2013</v>
      </c>
      <c r="C3059" t="s">
        <v>0</v>
      </c>
      <c r="D3059" t="s">
        <v>38</v>
      </c>
      <c r="E3059" t="s">
        <v>6570</v>
      </c>
      <c r="F3059">
        <v>1</v>
      </c>
    </row>
    <row r="3060" spans="1:6" x14ac:dyDescent="0.25">
      <c r="A3060" t="s">
        <v>98</v>
      </c>
      <c r="B3060">
        <v>2013</v>
      </c>
      <c r="C3060" t="s">
        <v>0</v>
      </c>
      <c r="D3060" t="s">
        <v>102</v>
      </c>
      <c r="E3060" t="s">
        <v>6571</v>
      </c>
      <c r="F3060">
        <v>6</v>
      </c>
    </row>
    <row r="3061" spans="1:6" x14ac:dyDescent="0.25">
      <c r="A3061" t="s">
        <v>98</v>
      </c>
      <c r="B3061">
        <v>2013</v>
      </c>
      <c r="C3061" t="s">
        <v>0</v>
      </c>
      <c r="D3061" t="s">
        <v>107</v>
      </c>
      <c r="E3061" t="s">
        <v>6572</v>
      </c>
      <c r="F3061">
        <v>3</v>
      </c>
    </row>
    <row r="3062" spans="1:6" x14ac:dyDescent="0.25">
      <c r="A3062" t="s">
        <v>98</v>
      </c>
      <c r="B3062">
        <v>2013</v>
      </c>
      <c r="C3062" t="s">
        <v>0</v>
      </c>
      <c r="D3062" t="s">
        <v>39</v>
      </c>
      <c r="E3062" t="s">
        <v>6573</v>
      </c>
      <c r="F3062">
        <v>12</v>
      </c>
    </row>
    <row r="3063" spans="1:6" x14ac:dyDescent="0.25">
      <c r="A3063" t="s">
        <v>98</v>
      </c>
      <c r="B3063">
        <v>2013</v>
      </c>
      <c r="C3063" t="s">
        <v>0</v>
      </c>
      <c r="D3063" t="s">
        <v>103</v>
      </c>
      <c r="E3063" t="s">
        <v>6574</v>
      </c>
      <c r="F3063">
        <v>31</v>
      </c>
    </row>
    <row r="3064" spans="1:6" x14ac:dyDescent="0.25">
      <c r="A3064" t="s">
        <v>98</v>
      </c>
      <c r="B3064">
        <v>2013</v>
      </c>
      <c r="C3064" t="s">
        <v>4</v>
      </c>
      <c r="D3064" t="s">
        <v>38</v>
      </c>
      <c r="E3064" t="s">
        <v>6575</v>
      </c>
      <c r="F3064">
        <v>48</v>
      </c>
    </row>
    <row r="3065" spans="1:6" x14ac:dyDescent="0.25">
      <c r="A3065" t="s">
        <v>98</v>
      </c>
      <c r="B3065">
        <v>2013</v>
      </c>
      <c r="C3065" t="s">
        <v>4</v>
      </c>
      <c r="D3065" t="s">
        <v>40</v>
      </c>
      <c r="E3065" t="s">
        <v>6576</v>
      </c>
      <c r="F3065">
        <v>4</v>
      </c>
    </row>
    <row r="3066" spans="1:6" x14ac:dyDescent="0.25">
      <c r="A3066" t="s">
        <v>98</v>
      </c>
      <c r="B3066">
        <v>2013</v>
      </c>
      <c r="C3066" t="s">
        <v>4</v>
      </c>
      <c r="D3066" t="s">
        <v>102</v>
      </c>
      <c r="E3066" t="s">
        <v>6577</v>
      </c>
      <c r="F3066">
        <v>61</v>
      </c>
    </row>
    <row r="3067" spans="1:6" x14ac:dyDescent="0.25">
      <c r="A3067" t="s">
        <v>98</v>
      </c>
      <c r="B3067">
        <v>2013</v>
      </c>
      <c r="C3067" t="s">
        <v>4</v>
      </c>
      <c r="D3067" t="s">
        <v>107</v>
      </c>
      <c r="E3067" t="s">
        <v>6578</v>
      </c>
      <c r="F3067">
        <v>84</v>
      </c>
    </row>
    <row r="3068" spans="1:6" x14ac:dyDescent="0.25">
      <c r="A3068" t="s">
        <v>98</v>
      </c>
      <c r="B3068">
        <v>2013</v>
      </c>
      <c r="C3068" t="s">
        <v>4</v>
      </c>
      <c r="D3068" t="s">
        <v>39</v>
      </c>
      <c r="E3068" t="s">
        <v>6579</v>
      </c>
      <c r="F3068">
        <v>130</v>
      </c>
    </row>
    <row r="3069" spans="1:6" x14ac:dyDescent="0.25">
      <c r="A3069" t="s">
        <v>98</v>
      </c>
      <c r="B3069">
        <v>2013</v>
      </c>
      <c r="C3069" t="s">
        <v>4</v>
      </c>
      <c r="D3069" t="s">
        <v>103</v>
      </c>
      <c r="E3069" t="s">
        <v>6580</v>
      </c>
      <c r="F3069">
        <v>441</v>
      </c>
    </row>
    <row r="3070" spans="1:6" x14ac:dyDescent="0.25">
      <c r="A3070" t="s">
        <v>98</v>
      </c>
      <c r="B3070">
        <v>2013</v>
      </c>
      <c r="C3070" t="s">
        <v>2</v>
      </c>
      <c r="D3070" t="s">
        <v>38</v>
      </c>
      <c r="E3070" t="s">
        <v>6581</v>
      </c>
      <c r="F3070">
        <v>2</v>
      </c>
    </row>
    <row r="3071" spans="1:6" x14ac:dyDescent="0.25">
      <c r="A3071" t="s">
        <v>98</v>
      </c>
      <c r="B3071">
        <v>2013</v>
      </c>
      <c r="C3071" t="s">
        <v>2</v>
      </c>
      <c r="D3071" t="s">
        <v>102</v>
      </c>
      <c r="E3071" t="s">
        <v>6582</v>
      </c>
      <c r="F3071">
        <v>1</v>
      </c>
    </row>
    <row r="3072" spans="1:6" x14ac:dyDescent="0.25">
      <c r="A3072" t="s">
        <v>98</v>
      </c>
      <c r="B3072">
        <v>2013</v>
      </c>
      <c r="C3072" t="s">
        <v>2</v>
      </c>
      <c r="D3072" t="s">
        <v>107</v>
      </c>
      <c r="E3072" t="s">
        <v>6583</v>
      </c>
      <c r="F3072">
        <v>3</v>
      </c>
    </row>
    <row r="3073" spans="1:6" x14ac:dyDescent="0.25">
      <c r="A3073" t="s">
        <v>98</v>
      </c>
      <c r="B3073">
        <v>2013</v>
      </c>
      <c r="C3073" t="s">
        <v>2</v>
      </c>
      <c r="D3073" t="s">
        <v>39</v>
      </c>
      <c r="E3073" t="s">
        <v>6584</v>
      </c>
      <c r="F3073">
        <v>4</v>
      </c>
    </row>
    <row r="3074" spans="1:6" x14ac:dyDescent="0.25">
      <c r="A3074" t="s">
        <v>98</v>
      </c>
      <c r="B3074">
        <v>2013</v>
      </c>
      <c r="C3074" t="s">
        <v>2</v>
      </c>
      <c r="D3074" t="s">
        <v>103</v>
      </c>
      <c r="E3074" t="s">
        <v>6585</v>
      </c>
      <c r="F3074">
        <v>11</v>
      </c>
    </row>
    <row r="3075" spans="1:6" x14ac:dyDescent="0.25">
      <c r="A3075" t="s">
        <v>98</v>
      </c>
      <c r="B3075">
        <v>2013</v>
      </c>
      <c r="C3075" t="s">
        <v>5</v>
      </c>
      <c r="D3075" t="s">
        <v>107</v>
      </c>
      <c r="E3075" t="s">
        <v>6586</v>
      </c>
      <c r="F3075">
        <v>2</v>
      </c>
    </row>
    <row r="3076" spans="1:6" x14ac:dyDescent="0.25">
      <c r="A3076" t="s">
        <v>98</v>
      </c>
      <c r="B3076">
        <v>2013</v>
      </c>
      <c r="C3076" t="s">
        <v>5</v>
      </c>
      <c r="D3076" t="s">
        <v>39</v>
      </c>
      <c r="E3076" t="s">
        <v>6587</v>
      </c>
      <c r="F3076">
        <v>1</v>
      </c>
    </row>
    <row r="3077" spans="1:6" x14ac:dyDescent="0.25">
      <c r="A3077" t="s">
        <v>98</v>
      </c>
      <c r="B3077">
        <v>2013</v>
      </c>
      <c r="C3077" t="s">
        <v>5</v>
      </c>
      <c r="D3077" t="s">
        <v>103</v>
      </c>
      <c r="E3077" t="s">
        <v>6588</v>
      </c>
      <c r="F3077">
        <v>13</v>
      </c>
    </row>
    <row r="3078" spans="1:6" x14ac:dyDescent="0.25">
      <c r="A3078" t="s">
        <v>98</v>
      </c>
      <c r="B3078">
        <v>2013</v>
      </c>
      <c r="C3078" t="s">
        <v>6</v>
      </c>
      <c r="D3078" t="s">
        <v>102</v>
      </c>
      <c r="E3078" t="s">
        <v>6589</v>
      </c>
      <c r="F3078">
        <v>1</v>
      </c>
    </row>
    <row r="3079" spans="1:6" x14ac:dyDescent="0.25">
      <c r="A3079" t="s">
        <v>98</v>
      </c>
      <c r="B3079">
        <v>2013</v>
      </c>
      <c r="C3079" t="s">
        <v>6</v>
      </c>
      <c r="D3079" t="s">
        <v>103</v>
      </c>
      <c r="E3079" t="s">
        <v>6590</v>
      </c>
      <c r="F3079">
        <v>1</v>
      </c>
    </row>
    <row r="3080" spans="1:6" x14ac:dyDescent="0.25">
      <c r="A3080" t="s">
        <v>98</v>
      </c>
      <c r="B3080">
        <v>2014</v>
      </c>
      <c r="C3080" t="s">
        <v>1</v>
      </c>
      <c r="D3080" t="s">
        <v>38</v>
      </c>
      <c r="E3080" t="s">
        <v>6591</v>
      </c>
      <c r="F3080">
        <v>3</v>
      </c>
    </row>
    <row r="3081" spans="1:6" x14ac:dyDescent="0.25">
      <c r="A3081" t="s">
        <v>98</v>
      </c>
      <c r="B3081">
        <v>2014</v>
      </c>
      <c r="C3081" t="s">
        <v>1</v>
      </c>
      <c r="D3081" t="s">
        <v>40</v>
      </c>
      <c r="E3081" t="s">
        <v>6592</v>
      </c>
      <c r="F3081">
        <v>1</v>
      </c>
    </row>
    <row r="3082" spans="1:6" x14ac:dyDescent="0.25">
      <c r="A3082" t="s">
        <v>98</v>
      </c>
      <c r="B3082">
        <v>2014</v>
      </c>
      <c r="C3082" t="s">
        <v>1</v>
      </c>
      <c r="D3082" t="s">
        <v>102</v>
      </c>
      <c r="E3082" t="s">
        <v>6593</v>
      </c>
      <c r="F3082">
        <v>9</v>
      </c>
    </row>
    <row r="3083" spans="1:6" x14ac:dyDescent="0.25">
      <c r="A3083" t="s">
        <v>98</v>
      </c>
      <c r="B3083">
        <v>2014</v>
      </c>
      <c r="C3083" t="s">
        <v>1</v>
      </c>
      <c r="D3083" t="s">
        <v>107</v>
      </c>
      <c r="E3083" t="s">
        <v>6594</v>
      </c>
      <c r="F3083">
        <v>5</v>
      </c>
    </row>
    <row r="3084" spans="1:6" x14ac:dyDescent="0.25">
      <c r="A3084" t="s">
        <v>98</v>
      </c>
      <c r="B3084">
        <v>2014</v>
      </c>
      <c r="C3084" t="s">
        <v>1</v>
      </c>
      <c r="D3084" t="s">
        <v>39</v>
      </c>
      <c r="E3084" t="s">
        <v>6595</v>
      </c>
      <c r="F3084">
        <v>9</v>
      </c>
    </row>
    <row r="3085" spans="1:6" x14ac:dyDescent="0.25">
      <c r="A3085" t="s">
        <v>98</v>
      </c>
      <c r="B3085">
        <v>2014</v>
      </c>
      <c r="C3085" t="s">
        <v>1</v>
      </c>
      <c r="D3085" t="s">
        <v>103</v>
      </c>
      <c r="E3085" t="s">
        <v>6596</v>
      </c>
      <c r="F3085">
        <v>36</v>
      </c>
    </row>
    <row r="3086" spans="1:6" x14ac:dyDescent="0.25">
      <c r="A3086" t="s">
        <v>98</v>
      </c>
      <c r="B3086">
        <v>2014</v>
      </c>
      <c r="C3086" t="s">
        <v>3</v>
      </c>
      <c r="D3086" t="s">
        <v>103</v>
      </c>
      <c r="E3086" t="s">
        <v>6597</v>
      </c>
      <c r="F3086">
        <v>3</v>
      </c>
    </row>
    <row r="3087" spans="1:6" x14ac:dyDescent="0.25">
      <c r="A3087" t="s">
        <v>98</v>
      </c>
      <c r="B3087">
        <v>2014</v>
      </c>
      <c r="C3087" t="s">
        <v>0</v>
      </c>
      <c r="D3087" t="s">
        <v>40</v>
      </c>
      <c r="E3087" t="s">
        <v>6598</v>
      </c>
      <c r="F3087">
        <v>1</v>
      </c>
    </row>
    <row r="3088" spans="1:6" x14ac:dyDescent="0.25">
      <c r="A3088" t="s">
        <v>98</v>
      </c>
      <c r="B3088">
        <v>2014</v>
      </c>
      <c r="C3088" t="s">
        <v>0</v>
      </c>
      <c r="D3088" t="s">
        <v>102</v>
      </c>
      <c r="E3088" t="s">
        <v>6599</v>
      </c>
      <c r="F3088">
        <v>3</v>
      </c>
    </row>
    <row r="3089" spans="1:6" x14ac:dyDescent="0.25">
      <c r="A3089" t="s">
        <v>98</v>
      </c>
      <c r="B3089">
        <v>2014</v>
      </c>
      <c r="C3089" t="s">
        <v>0</v>
      </c>
      <c r="D3089" t="s">
        <v>107</v>
      </c>
      <c r="E3089" t="s">
        <v>6600</v>
      </c>
      <c r="F3089">
        <v>7</v>
      </c>
    </row>
    <row r="3090" spans="1:6" x14ac:dyDescent="0.25">
      <c r="A3090" t="s">
        <v>98</v>
      </c>
      <c r="B3090">
        <v>2014</v>
      </c>
      <c r="C3090" t="s">
        <v>0</v>
      </c>
      <c r="D3090" t="s">
        <v>39</v>
      </c>
      <c r="E3090" t="s">
        <v>6601</v>
      </c>
      <c r="F3090">
        <v>11</v>
      </c>
    </row>
    <row r="3091" spans="1:6" x14ac:dyDescent="0.25">
      <c r="A3091" t="s">
        <v>98</v>
      </c>
      <c r="B3091">
        <v>2014</v>
      </c>
      <c r="C3091" t="s">
        <v>0</v>
      </c>
      <c r="D3091" t="s">
        <v>103</v>
      </c>
      <c r="E3091" t="s">
        <v>6602</v>
      </c>
      <c r="F3091">
        <v>28</v>
      </c>
    </row>
    <row r="3092" spans="1:6" x14ac:dyDescent="0.25">
      <c r="A3092" t="s">
        <v>98</v>
      </c>
      <c r="B3092">
        <v>2014</v>
      </c>
      <c r="C3092" t="s">
        <v>4</v>
      </c>
      <c r="D3092" t="s">
        <v>38</v>
      </c>
      <c r="E3092" t="s">
        <v>6603</v>
      </c>
      <c r="F3092">
        <v>43</v>
      </c>
    </row>
    <row r="3093" spans="1:6" x14ac:dyDescent="0.25">
      <c r="A3093" t="s">
        <v>98</v>
      </c>
      <c r="B3093">
        <v>2014</v>
      </c>
      <c r="C3093" t="s">
        <v>4</v>
      </c>
      <c r="D3093" t="s">
        <v>40</v>
      </c>
      <c r="E3093" t="s">
        <v>6604</v>
      </c>
      <c r="F3093">
        <v>14</v>
      </c>
    </row>
    <row r="3094" spans="1:6" x14ac:dyDescent="0.25">
      <c r="A3094" t="s">
        <v>98</v>
      </c>
      <c r="B3094">
        <v>2014</v>
      </c>
      <c r="C3094" t="s">
        <v>4</v>
      </c>
      <c r="D3094" t="s">
        <v>102</v>
      </c>
      <c r="E3094" t="s">
        <v>6605</v>
      </c>
      <c r="F3094">
        <v>62</v>
      </c>
    </row>
    <row r="3095" spans="1:6" x14ac:dyDescent="0.25">
      <c r="A3095" t="s">
        <v>98</v>
      </c>
      <c r="B3095">
        <v>2014</v>
      </c>
      <c r="C3095" t="s">
        <v>4</v>
      </c>
      <c r="D3095" t="s">
        <v>107</v>
      </c>
      <c r="E3095" t="s">
        <v>6606</v>
      </c>
      <c r="F3095">
        <v>65</v>
      </c>
    </row>
    <row r="3096" spans="1:6" x14ac:dyDescent="0.25">
      <c r="A3096" t="s">
        <v>98</v>
      </c>
      <c r="B3096">
        <v>2014</v>
      </c>
      <c r="C3096" t="s">
        <v>4</v>
      </c>
      <c r="D3096" t="s">
        <v>39</v>
      </c>
      <c r="E3096" t="s">
        <v>6607</v>
      </c>
      <c r="F3096">
        <v>130</v>
      </c>
    </row>
    <row r="3097" spans="1:6" x14ac:dyDescent="0.25">
      <c r="A3097" t="s">
        <v>98</v>
      </c>
      <c r="B3097">
        <v>2014</v>
      </c>
      <c r="C3097" t="s">
        <v>4</v>
      </c>
      <c r="D3097" t="s">
        <v>103</v>
      </c>
      <c r="E3097" t="s">
        <v>6608</v>
      </c>
      <c r="F3097">
        <v>451</v>
      </c>
    </row>
    <row r="3098" spans="1:6" x14ac:dyDescent="0.25">
      <c r="A3098" t="s">
        <v>98</v>
      </c>
      <c r="B3098">
        <v>2014</v>
      </c>
      <c r="C3098" t="s">
        <v>2</v>
      </c>
      <c r="D3098" t="s">
        <v>38</v>
      </c>
      <c r="E3098" t="s">
        <v>6609</v>
      </c>
      <c r="F3098">
        <v>4</v>
      </c>
    </row>
    <row r="3099" spans="1:6" x14ac:dyDescent="0.25">
      <c r="A3099" t="s">
        <v>98</v>
      </c>
      <c r="B3099">
        <v>2014</v>
      </c>
      <c r="C3099" t="s">
        <v>2</v>
      </c>
      <c r="D3099" t="s">
        <v>102</v>
      </c>
      <c r="E3099" t="s">
        <v>6610</v>
      </c>
      <c r="F3099">
        <v>1</v>
      </c>
    </row>
    <row r="3100" spans="1:6" x14ac:dyDescent="0.25">
      <c r="A3100" t="s">
        <v>98</v>
      </c>
      <c r="B3100">
        <v>2014</v>
      </c>
      <c r="C3100" t="s">
        <v>2</v>
      </c>
      <c r="D3100" t="s">
        <v>107</v>
      </c>
      <c r="E3100" t="s">
        <v>6611</v>
      </c>
      <c r="F3100">
        <v>5</v>
      </c>
    </row>
    <row r="3101" spans="1:6" x14ac:dyDescent="0.25">
      <c r="A3101" t="s">
        <v>98</v>
      </c>
      <c r="B3101">
        <v>2014</v>
      </c>
      <c r="C3101" t="s">
        <v>2</v>
      </c>
      <c r="D3101" t="s">
        <v>39</v>
      </c>
      <c r="E3101" t="s">
        <v>6612</v>
      </c>
      <c r="F3101">
        <v>3</v>
      </c>
    </row>
    <row r="3102" spans="1:6" x14ac:dyDescent="0.25">
      <c r="A3102" t="s">
        <v>98</v>
      </c>
      <c r="B3102">
        <v>2014</v>
      </c>
      <c r="C3102" t="s">
        <v>2</v>
      </c>
      <c r="D3102" t="s">
        <v>103</v>
      </c>
      <c r="E3102" t="s">
        <v>6613</v>
      </c>
      <c r="F3102">
        <v>12</v>
      </c>
    </row>
    <row r="3103" spans="1:6" x14ac:dyDescent="0.25">
      <c r="A3103" t="s">
        <v>98</v>
      </c>
      <c r="B3103">
        <v>2014</v>
      </c>
      <c r="C3103" t="s">
        <v>5</v>
      </c>
      <c r="D3103" t="s">
        <v>40</v>
      </c>
      <c r="E3103" t="s">
        <v>6614</v>
      </c>
      <c r="F3103">
        <v>1</v>
      </c>
    </row>
    <row r="3104" spans="1:6" x14ac:dyDescent="0.25">
      <c r="A3104" t="s">
        <v>98</v>
      </c>
      <c r="B3104">
        <v>2014</v>
      </c>
      <c r="C3104" t="s">
        <v>5</v>
      </c>
      <c r="D3104" t="s">
        <v>102</v>
      </c>
      <c r="E3104" t="s">
        <v>6615</v>
      </c>
      <c r="F3104">
        <v>2</v>
      </c>
    </row>
    <row r="3105" spans="1:6" x14ac:dyDescent="0.25">
      <c r="A3105" t="s">
        <v>98</v>
      </c>
      <c r="B3105">
        <v>2014</v>
      </c>
      <c r="C3105" t="s">
        <v>5</v>
      </c>
      <c r="D3105" t="s">
        <v>39</v>
      </c>
      <c r="E3105" t="s">
        <v>6616</v>
      </c>
      <c r="F3105">
        <v>3</v>
      </c>
    </row>
    <row r="3106" spans="1:6" x14ac:dyDescent="0.25">
      <c r="A3106" t="s">
        <v>98</v>
      </c>
      <c r="B3106">
        <v>2014</v>
      </c>
      <c r="C3106" t="s">
        <v>5</v>
      </c>
      <c r="D3106" t="s">
        <v>103</v>
      </c>
      <c r="E3106" t="s">
        <v>6617</v>
      </c>
      <c r="F3106">
        <v>12</v>
      </c>
    </row>
    <row r="3107" spans="1:6" x14ac:dyDescent="0.25">
      <c r="A3107" t="s">
        <v>98</v>
      </c>
      <c r="B3107">
        <v>2014</v>
      </c>
      <c r="C3107" t="s">
        <v>6</v>
      </c>
      <c r="D3107" t="s">
        <v>39</v>
      </c>
      <c r="E3107" t="s">
        <v>6618</v>
      </c>
      <c r="F3107">
        <v>1</v>
      </c>
    </row>
    <row r="3108" spans="1:6" x14ac:dyDescent="0.25">
      <c r="A3108" t="s">
        <v>98</v>
      </c>
      <c r="B3108">
        <v>2015</v>
      </c>
      <c r="C3108" t="s">
        <v>1</v>
      </c>
      <c r="D3108" t="s">
        <v>38</v>
      </c>
      <c r="E3108" t="s">
        <v>6619</v>
      </c>
      <c r="F3108">
        <v>5</v>
      </c>
    </row>
    <row r="3109" spans="1:6" x14ac:dyDescent="0.25">
      <c r="A3109" t="s">
        <v>98</v>
      </c>
      <c r="B3109">
        <v>2015</v>
      </c>
      <c r="C3109" t="s">
        <v>1</v>
      </c>
      <c r="D3109" t="s">
        <v>40</v>
      </c>
      <c r="E3109" t="s">
        <v>6620</v>
      </c>
      <c r="F3109">
        <v>1</v>
      </c>
    </row>
    <row r="3110" spans="1:6" x14ac:dyDescent="0.25">
      <c r="A3110" t="s">
        <v>98</v>
      </c>
      <c r="B3110">
        <v>2015</v>
      </c>
      <c r="C3110" t="s">
        <v>1</v>
      </c>
      <c r="D3110" t="s">
        <v>102</v>
      </c>
      <c r="E3110" t="s">
        <v>6621</v>
      </c>
      <c r="F3110">
        <v>4</v>
      </c>
    </row>
    <row r="3111" spans="1:6" x14ac:dyDescent="0.25">
      <c r="A3111" t="s">
        <v>98</v>
      </c>
      <c r="B3111">
        <v>2015</v>
      </c>
      <c r="C3111" t="s">
        <v>1</v>
      </c>
      <c r="D3111" t="s">
        <v>107</v>
      </c>
      <c r="E3111" t="s">
        <v>6622</v>
      </c>
      <c r="F3111">
        <v>3</v>
      </c>
    </row>
    <row r="3112" spans="1:6" x14ac:dyDescent="0.25">
      <c r="A3112" t="s">
        <v>98</v>
      </c>
      <c r="B3112">
        <v>2015</v>
      </c>
      <c r="C3112" t="s">
        <v>1</v>
      </c>
      <c r="D3112" t="s">
        <v>39</v>
      </c>
      <c r="E3112" t="s">
        <v>6623</v>
      </c>
      <c r="F3112">
        <v>8</v>
      </c>
    </row>
    <row r="3113" spans="1:6" x14ac:dyDescent="0.25">
      <c r="A3113" t="s">
        <v>98</v>
      </c>
      <c r="B3113">
        <v>2015</v>
      </c>
      <c r="C3113" t="s">
        <v>1</v>
      </c>
      <c r="D3113" t="s">
        <v>103</v>
      </c>
      <c r="E3113" t="s">
        <v>6624</v>
      </c>
      <c r="F3113">
        <v>38</v>
      </c>
    </row>
    <row r="3114" spans="1:6" x14ac:dyDescent="0.25">
      <c r="A3114" t="s">
        <v>98</v>
      </c>
      <c r="B3114">
        <v>2015</v>
      </c>
      <c r="C3114" t="s">
        <v>3</v>
      </c>
      <c r="D3114" t="s">
        <v>107</v>
      </c>
      <c r="E3114" t="s">
        <v>6625</v>
      </c>
      <c r="F3114">
        <v>1</v>
      </c>
    </row>
    <row r="3115" spans="1:6" x14ac:dyDescent="0.25">
      <c r="A3115" t="s">
        <v>98</v>
      </c>
      <c r="B3115">
        <v>2015</v>
      </c>
      <c r="C3115" t="s">
        <v>3</v>
      </c>
      <c r="D3115" t="s">
        <v>39</v>
      </c>
      <c r="E3115" t="s">
        <v>6626</v>
      </c>
      <c r="F3115">
        <v>1</v>
      </c>
    </row>
    <row r="3116" spans="1:6" x14ac:dyDescent="0.25">
      <c r="A3116" t="s">
        <v>98</v>
      </c>
      <c r="B3116">
        <v>2015</v>
      </c>
      <c r="C3116" t="s">
        <v>3</v>
      </c>
      <c r="D3116" t="s">
        <v>103</v>
      </c>
      <c r="E3116" t="s">
        <v>6627</v>
      </c>
      <c r="F3116">
        <v>2</v>
      </c>
    </row>
    <row r="3117" spans="1:6" x14ac:dyDescent="0.25">
      <c r="A3117" t="s">
        <v>98</v>
      </c>
      <c r="B3117">
        <v>2015</v>
      </c>
      <c r="C3117" t="s">
        <v>0</v>
      </c>
      <c r="D3117" t="s">
        <v>38</v>
      </c>
      <c r="E3117" t="s">
        <v>6628</v>
      </c>
      <c r="F3117">
        <v>4</v>
      </c>
    </row>
    <row r="3118" spans="1:6" x14ac:dyDescent="0.25">
      <c r="A3118" t="s">
        <v>98</v>
      </c>
      <c r="B3118">
        <v>2015</v>
      </c>
      <c r="C3118" t="s">
        <v>0</v>
      </c>
      <c r="D3118" t="s">
        <v>40</v>
      </c>
      <c r="E3118" t="s">
        <v>6629</v>
      </c>
      <c r="F3118">
        <v>1</v>
      </c>
    </row>
    <row r="3119" spans="1:6" x14ac:dyDescent="0.25">
      <c r="A3119" t="s">
        <v>98</v>
      </c>
      <c r="B3119">
        <v>2015</v>
      </c>
      <c r="C3119" t="s">
        <v>0</v>
      </c>
      <c r="D3119" t="s">
        <v>102</v>
      </c>
      <c r="E3119" t="s">
        <v>6630</v>
      </c>
      <c r="F3119">
        <v>5</v>
      </c>
    </row>
    <row r="3120" spans="1:6" x14ac:dyDescent="0.25">
      <c r="A3120" t="s">
        <v>98</v>
      </c>
      <c r="B3120">
        <v>2015</v>
      </c>
      <c r="C3120" t="s">
        <v>0</v>
      </c>
      <c r="D3120" t="s">
        <v>107</v>
      </c>
      <c r="E3120" t="s">
        <v>6631</v>
      </c>
      <c r="F3120">
        <v>7</v>
      </c>
    </row>
    <row r="3121" spans="1:6" x14ac:dyDescent="0.25">
      <c r="A3121" t="s">
        <v>98</v>
      </c>
      <c r="B3121">
        <v>2015</v>
      </c>
      <c r="C3121" t="s">
        <v>0</v>
      </c>
      <c r="D3121" t="s">
        <v>39</v>
      </c>
      <c r="E3121" t="s">
        <v>6632</v>
      </c>
      <c r="F3121">
        <v>8</v>
      </c>
    </row>
    <row r="3122" spans="1:6" x14ac:dyDescent="0.25">
      <c r="A3122" t="s">
        <v>98</v>
      </c>
      <c r="B3122">
        <v>2015</v>
      </c>
      <c r="C3122" t="s">
        <v>0</v>
      </c>
      <c r="D3122" t="s">
        <v>103</v>
      </c>
      <c r="E3122" t="s">
        <v>6633</v>
      </c>
      <c r="F3122">
        <v>33</v>
      </c>
    </row>
    <row r="3123" spans="1:6" x14ac:dyDescent="0.25">
      <c r="A3123" t="s">
        <v>98</v>
      </c>
      <c r="B3123">
        <v>2015</v>
      </c>
      <c r="C3123" t="s">
        <v>4</v>
      </c>
      <c r="D3123" t="s">
        <v>38</v>
      </c>
      <c r="E3123" t="s">
        <v>6634</v>
      </c>
      <c r="F3123">
        <v>49</v>
      </c>
    </row>
    <row r="3124" spans="1:6" x14ac:dyDescent="0.25">
      <c r="A3124" t="s">
        <v>98</v>
      </c>
      <c r="B3124">
        <v>2015</v>
      </c>
      <c r="C3124" t="s">
        <v>4</v>
      </c>
      <c r="D3124" t="s">
        <v>40</v>
      </c>
      <c r="E3124" t="s">
        <v>6635</v>
      </c>
      <c r="F3124">
        <v>1</v>
      </c>
    </row>
    <row r="3125" spans="1:6" x14ac:dyDescent="0.25">
      <c r="A3125" t="s">
        <v>98</v>
      </c>
      <c r="B3125">
        <v>2015</v>
      </c>
      <c r="C3125" t="s">
        <v>4</v>
      </c>
      <c r="D3125" t="s">
        <v>102</v>
      </c>
      <c r="E3125" t="s">
        <v>6636</v>
      </c>
      <c r="F3125">
        <v>60</v>
      </c>
    </row>
    <row r="3126" spans="1:6" x14ac:dyDescent="0.25">
      <c r="A3126" t="s">
        <v>98</v>
      </c>
      <c r="B3126">
        <v>2015</v>
      </c>
      <c r="C3126" t="s">
        <v>4</v>
      </c>
      <c r="D3126" t="s">
        <v>107</v>
      </c>
      <c r="E3126" t="s">
        <v>6637</v>
      </c>
      <c r="F3126">
        <v>58</v>
      </c>
    </row>
    <row r="3127" spans="1:6" x14ac:dyDescent="0.25">
      <c r="A3127" t="s">
        <v>98</v>
      </c>
      <c r="B3127">
        <v>2015</v>
      </c>
      <c r="C3127" t="s">
        <v>4</v>
      </c>
      <c r="D3127" t="s">
        <v>39</v>
      </c>
      <c r="E3127" t="s">
        <v>6638</v>
      </c>
      <c r="F3127">
        <v>135</v>
      </c>
    </row>
    <row r="3128" spans="1:6" x14ac:dyDescent="0.25">
      <c r="A3128" t="s">
        <v>98</v>
      </c>
      <c r="B3128">
        <v>2015</v>
      </c>
      <c r="C3128" t="s">
        <v>4</v>
      </c>
      <c r="D3128" t="s">
        <v>103</v>
      </c>
      <c r="E3128" t="s">
        <v>6639</v>
      </c>
      <c r="F3128">
        <v>466</v>
      </c>
    </row>
    <row r="3129" spans="1:6" x14ac:dyDescent="0.25">
      <c r="A3129" t="s">
        <v>98</v>
      </c>
      <c r="B3129">
        <v>2015</v>
      </c>
      <c r="C3129" t="s">
        <v>2</v>
      </c>
      <c r="D3129" t="s">
        <v>38</v>
      </c>
      <c r="E3129" t="s">
        <v>6640</v>
      </c>
      <c r="F3129">
        <v>3</v>
      </c>
    </row>
    <row r="3130" spans="1:6" x14ac:dyDescent="0.25">
      <c r="A3130" t="s">
        <v>98</v>
      </c>
      <c r="B3130">
        <v>2015</v>
      </c>
      <c r="C3130" t="s">
        <v>2</v>
      </c>
      <c r="D3130" t="s">
        <v>102</v>
      </c>
      <c r="E3130" t="s">
        <v>6641</v>
      </c>
      <c r="F3130">
        <v>1</v>
      </c>
    </row>
    <row r="3131" spans="1:6" x14ac:dyDescent="0.25">
      <c r="A3131" t="s">
        <v>98</v>
      </c>
      <c r="B3131">
        <v>2015</v>
      </c>
      <c r="C3131" t="s">
        <v>2</v>
      </c>
      <c r="D3131" t="s">
        <v>107</v>
      </c>
      <c r="E3131" t="s">
        <v>6642</v>
      </c>
      <c r="F3131">
        <v>3</v>
      </c>
    </row>
    <row r="3132" spans="1:6" x14ac:dyDescent="0.25">
      <c r="A3132" t="s">
        <v>98</v>
      </c>
      <c r="B3132">
        <v>2015</v>
      </c>
      <c r="C3132" t="s">
        <v>2</v>
      </c>
      <c r="D3132" t="s">
        <v>39</v>
      </c>
      <c r="E3132" t="s">
        <v>6643</v>
      </c>
      <c r="F3132">
        <v>2</v>
      </c>
    </row>
    <row r="3133" spans="1:6" x14ac:dyDescent="0.25">
      <c r="A3133" t="s">
        <v>98</v>
      </c>
      <c r="B3133">
        <v>2015</v>
      </c>
      <c r="C3133" t="s">
        <v>2</v>
      </c>
      <c r="D3133" t="s">
        <v>103</v>
      </c>
      <c r="E3133" t="s">
        <v>6644</v>
      </c>
      <c r="F3133">
        <v>15</v>
      </c>
    </row>
    <row r="3134" spans="1:6" x14ac:dyDescent="0.25">
      <c r="A3134" t="s">
        <v>98</v>
      </c>
      <c r="B3134">
        <v>2015</v>
      </c>
      <c r="C3134" t="s">
        <v>5</v>
      </c>
      <c r="D3134" t="s">
        <v>38</v>
      </c>
      <c r="E3134" t="s">
        <v>6645</v>
      </c>
      <c r="F3134">
        <v>1</v>
      </c>
    </row>
    <row r="3135" spans="1:6" x14ac:dyDescent="0.25">
      <c r="A3135" t="s">
        <v>98</v>
      </c>
      <c r="B3135">
        <v>2015</v>
      </c>
      <c r="C3135" t="s">
        <v>5</v>
      </c>
      <c r="D3135" t="s">
        <v>102</v>
      </c>
      <c r="E3135" t="s">
        <v>6646</v>
      </c>
      <c r="F3135">
        <v>2</v>
      </c>
    </row>
    <row r="3136" spans="1:6" x14ac:dyDescent="0.25">
      <c r="A3136" t="s">
        <v>98</v>
      </c>
      <c r="B3136">
        <v>2015</v>
      </c>
      <c r="C3136" t="s">
        <v>5</v>
      </c>
      <c r="D3136" t="s">
        <v>107</v>
      </c>
      <c r="E3136" t="s">
        <v>6647</v>
      </c>
      <c r="F3136">
        <v>3</v>
      </c>
    </row>
    <row r="3137" spans="1:6" x14ac:dyDescent="0.25">
      <c r="A3137" t="s">
        <v>98</v>
      </c>
      <c r="B3137">
        <v>2015</v>
      </c>
      <c r="C3137" t="s">
        <v>5</v>
      </c>
      <c r="D3137" t="s">
        <v>39</v>
      </c>
      <c r="E3137" t="s">
        <v>6648</v>
      </c>
      <c r="F3137">
        <v>2</v>
      </c>
    </row>
    <row r="3138" spans="1:6" x14ac:dyDescent="0.25">
      <c r="A3138" t="s">
        <v>98</v>
      </c>
      <c r="B3138">
        <v>2015</v>
      </c>
      <c r="C3138" t="s">
        <v>5</v>
      </c>
      <c r="D3138" t="s">
        <v>103</v>
      </c>
      <c r="E3138" t="s">
        <v>6649</v>
      </c>
      <c r="F3138">
        <v>12</v>
      </c>
    </row>
    <row r="3139" spans="1:6" x14ac:dyDescent="0.25">
      <c r="A3139" t="s">
        <v>99</v>
      </c>
      <c r="B3139">
        <v>2010</v>
      </c>
      <c r="C3139" t="s">
        <v>1</v>
      </c>
      <c r="D3139" t="s">
        <v>38</v>
      </c>
      <c r="E3139" t="s">
        <v>6650</v>
      </c>
      <c r="F3139">
        <v>1</v>
      </c>
    </row>
    <row r="3140" spans="1:6" x14ac:dyDescent="0.25">
      <c r="A3140" t="s">
        <v>99</v>
      </c>
      <c r="B3140">
        <v>2010</v>
      </c>
      <c r="C3140" t="s">
        <v>1</v>
      </c>
      <c r="D3140" t="s">
        <v>102</v>
      </c>
      <c r="E3140" t="s">
        <v>6651</v>
      </c>
      <c r="F3140">
        <v>3</v>
      </c>
    </row>
    <row r="3141" spans="1:6" x14ac:dyDescent="0.25">
      <c r="A3141" t="s">
        <v>99</v>
      </c>
      <c r="B3141">
        <v>2010</v>
      </c>
      <c r="C3141" t="s">
        <v>1</v>
      </c>
      <c r="D3141" t="s">
        <v>107</v>
      </c>
      <c r="E3141" t="s">
        <v>6652</v>
      </c>
      <c r="F3141">
        <v>2</v>
      </c>
    </row>
    <row r="3142" spans="1:6" x14ac:dyDescent="0.25">
      <c r="A3142" t="s">
        <v>99</v>
      </c>
      <c r="B3142">
        <v>2010</v>
      </c>
      <c r="C3142" t="s">
        <v>1</v>
      </c>
      <c r="D3142" t="s">
        <v>39</v>
      </c>
      <c r="E3142" t="s">
        <v>6653</v>
      </c>
      <c r="F3142">
        <v>8</v>
      </c>
    </row>
    <row r="3143" spans="1:6" x14ac:dyDescent="0.25">
      <c r="A3143" t="s">
        <v>99</v>
      </c>
      <c r="B3143">
        <v>2010</v>
      </c>
      <c r="C3143" t="s">
        <v>1</v>
      </c>
      <c r="D3143" t="s">
        <v>103</v>
      </c>
      <c r="E3143" t="s">
        <v>6654</v>
      </c>
      <c r="F3143">
        <v>36</v>
      </c>
    </row>
    <row r="3144" spans="1:6" x14ac:dyDescent="0.25">
      <c r="A3144" t="s">
        <v>99</v>
      </c>
      <c r="B3144">
        <v>2010</v>
      </c>
      <c r="C3144" t="s">
        <v>3</v>
      </c>
      <c r="D3144" t="s">
        <v>103</v>
      </c>
      <c r="E3144" t="s">
        <v>6655</v>
      </c>
      <c r="F3144">
        <v>3</v>
      </c>
    </row>
    <row r="3145" spans="1:6" x14ac:dyDescent="0.25">
      <c r="A3145" t="s">
        <v>99</v>
      </c>
      <c r="B3145">
        <v>2010</v>
      </c>
      <c r="C3145" t="s">
        <v>0</v>
      </c>
      <c r="D3145" t="s">
        <v>102</v>
      </c>
      <c r="E3145" t="s">
        <v>6656</v>
      </c>
      <c r="F3145">
        <v>1</v>
      </c>
    </row>
    <row r="3146" spans="1:6" x14ac:dyDescent="0.25">
      <c r="A3146" t="s">
        <v>99</v>
      </c>
      <c r="B3146">
        <v>2010</v>
      </c>
      <c r="C3146" t="s">
        <v>0</v>
      </c>
      <c r="D3146" t="s">
        <v>107</v>
      </c>
      <c r="E3146" t="s">
        <v>6657</v>
      </c>
      <c r="F3146">
        <v>1</v>
      </c>
    </row>
    <row r="3147" spans="1:6" x14ac:dyDescent="0.25">
      <c r="A3147" t="s">
        <v>99</v>
      </c>
      <c r="B3147">
        <v>2010</v>
      </c>
      <c r="C3147" t="s">
        <v>0</v>
      </c>
      <c r="D3147" t="s">
        <v>39</v>
      </c>
      <c r="E3147" t="s">
        <v>6658</v>
      </c>
      <c r="F3147">
        <v>2</v>
      </c>
    </row>
    <row r="3148" spans="1:6" x14ac:dyDescent="0.25">
      <c r="A3148" t="s">
        <v>99</v>
      </c>
      <c r="B3148">
        <v>2010</v>
      </c>
      <c r="C3148" t="s">
        <v>0</v>
      </c>
      <c r="D3148" t="s">
        <v>103</v>
      </c>
      <c r="E3148" t="s">
        <v>6659</v>
      </c>
      <c r="F3148">
        <v>17</v>
      </c>
    </row>
    <row r="3149" spans="1:6" x14ac:dyDescent="0.25">
      <c r="A3149" t="s">
        <v>99</v>
      </c>
      <c r="B3149">
        <v>2010</v>
      </c>
      <c r="C3149" t="s">
        <v>4</v>
      </c>
      <c r="D3149" t="s">
        <v>38</v>
      </c>
      <c r="E3149" t="s">
        <v>6660</v>
      </c>
      <c r="F3149">
        <v>24</v>
      </c>
    </row>
    <row r="3150" spans="1:6" x14ac:dyDescent="0.25">
      <c r="A3150" t="s">
        <v>99</v>
      </c>
      <c r="B3150">
        <v>2010</v>
      </c>
      <c r="C3150" t="s">
        <v>4</v>
      </c>
      <c r="D3150" t="s">
        <v>40</v>
      </c>
      <c r="E3150" t="s">
        <v>6661</v>
      </c>
      <c r="F3150">
        <v>7</v>
      </c>
    </row>
    <row r="3151" spans="1:6" x14ac:dyDescent="0.25">
      <c r="A3151" t="s">
        <v>99</v>
      </c>
      <c r="B3151">
        <v>2010</v>
      </c>
      <c r="C3151" t="s">
        <v>4</v>
      </c>
      <c r="D3151" t="s">
        <v>102</v>
      </c>
      <c r="E3151" t="s">
        <v>6662</v>
      </c>
      <c r="F3151">
        <v>49</v>
      </c>
    </row>
    <row r="3152" spans="1:6" x14ac:dyDescent="0.25">
      <c r="A3152" t="s">
        <v>99</v>
      </c>
      <c r="B3152">
        <v>2010</v>
      </c>
      <c r="C3152" t="s">
        <v>4</v>
      </c>
      <c r="D3152" t="s">
        <v>107</v>
      </c>
      <c r="E3152" t="s">
        <v>6663</v>
      </c>
      <c r="F3152">
        <v>69</v>
      </c>
    </row>
    <row r="3153" spans="1:6" x14ac:dyDescent="0.25">
      <c r="A3153" t="s">
        <v>99</v>
      </c>
      <c r="B3153">
        <v>2010</v>
      </c>
      <c r="C3153" t="s">
        <v>4</v>
      </c>
      <c r="D3153" t="s">
        <v>39</v>
      </c>
      <c r="E3153" t="s">
        <v>6664</v>
      </c>
      <c r="F3153">
        <v>109</v>
      </c>
    </row>
    <row r="3154" spans="1:6" x14ac:dyDescent="0.25">
      <c r="A3154" t="s">
        <v>99</v>
      </c>
      <c r="B3154">
        <v>2010</v>
      </c>
      <c r="C3154" t="s">
        <v>4</v>
      </c>
      <c r="D3154" t="s">
        <v>103</v>
      </c>
      <c r="E3154" t="s">
        <v>6665</v>
      </c>
      <c r="F3154">
        <v>732</v>
      </c>
    </row>
    <row r="3155" spans="1:6" x14ac:dyDescent="0.25">
      <c r="A3155" t="s">
        <v>99</v>
      </c>
      <c r="B3155">
        <v>2010</v>
      </c>
      <c r="C3155" t="s">
        <v>2</v>
      </c>
      <c r="D3155" t="s">
        <v>102</v>
      </c>
      <c r="E3155" t="s">
        <v>6666</v>
      </c>
      <c r="F3155">
        <v>1</v>
      </c>
    </row>
    <row r="3156" spans="1:6" x14ac:dyDescent="0.25">
      <c r="A3156" t="s">
        <v>99</v>
      </c>
      <c r="B3156">
        <v>2010</v>
      </c>
      <c r="C3156" t="s">
        <v>2</v>
      </c>
      <c r="D3156" t="s">
        <v>39</v>
      </c>
      <c r="E3156" t="s">
        <v>6667</v>
      </c>
      <c r="F3156">
        <v>1</v>
      </c>
    </row>
    <row r="3157" spans="1:6" x14ac:dyDescent="0.25">
      <c r="A3157" t="s">
        <v>99</v>
      </c>
      <c r="B3157">
        <v>2010</v>
      </c>
      <c r="C3157" t="s">
        <v>2</v>
      </c>
      <c r="D3157" t="s">
        <v>103</v>
      </c>
      <c r="E3157" t="s">
        <v>6668</v>
      </c>
      <c r="F3157">
        <v>2</v>
      </c>
    </row>
    <row r="3158" spans="1:6" x14ac:dyDescent="0.25">
      <c r="A3158" t="s">
        <v>99</v>
      </c>
      <c r="B3158">
        <v>2011</v>
      </c>
      <c r="C3158" t="s">
        <v>1</v>
      </c>
      <c r="D3158" t="s">
        <v>102</v>
      </c>
      <c r="E3158" t="s">
        <v>6669</v>
      </c>
      <c r="F3158">
        <v>2</v>
      </c>
    </row>
    <row r="3159" spans="1:6" x14ac:dyDescent="0.25">
      <c r="A3159" t="s">
        <v>99</v>
      </c>
      <c r="B3159">
        <v>2011</v>
      </c>
      <c r="C3159" t="s">
        <v>1</v>
      </c>
      <c r="D3159" t="s">
        <v>39</v>
      </c>
      <c r="E3159" t="s">
        <v>6670</v>
      </c>
      <c r="F3159">
        <v>11</v>
      </c>
    </row>
    <row r="3160" spans="1:6" x14ac:dyDescent="0.25">
      <c r="A3160" t="s">
        <v>99</v>
      </c>
      <c r="B3160">
        <v>2011</v>
      </c>
      <c r="C3160" t="s">
        <v>1</v>
      </c>
      <c r="D3160" t="s">
        <v>103</v>
      </c>
      <c r="E3160" t="s">
        <v>6671</v>
      </c>
      <c r="F3160">
        <v>37</v>
      </c>
    </row>
    <row r="3161" spans="1:6" x14ac:dyDescent="0.25">
      <c r="A3161" t="s">
        <v>99</v>
      </c>
      <c r="B3161">
        <v>2011</v>
      </c>
      <c r="C3161" t="s">
        <v>3</v>
      </c>
      <c r="D3161" t="s">
        <v>39</v>
      </c>
      <c r="E3161" t="s">
        <v>6672</v>
      </c>
      <c r="F3161">
        <v>1</v>
      </c>
    </row>
    <row r="3162" spans="1:6" x14ac:dyDescent="0.25">
      <c r="A3162" t="s">
        <v>99</v>
      </c>
      <c r="B3162">
        <v>2011</v>
      </c>
      <c r="C3162" t="s">
        <v>3</v>
      </c>
      <c r="D3162" t="s">
        <v>103</v>
      </c>
      <c r="E3162" t="s">
        <v>6673</v>
      </c>
      <c r="F3162">
        <v>2</v>
      </c>
    </row>
    <row r="3163" spans="1:6" x14ac:dyDescent="0.25">
      <c r="A3163" t="s">
        <v>99</v>
      </c>
      <c r="B3163">
        <v>2011</v>
      </c>
      <c r="C3163" t="s">
        <v>0</v>
      </c>
      <c r="D3163" t="s">
        <v>102</v>
      </c>
      <c r="E3163" t="s">
        <v>6674</v>
      </c>
      <c r="F3163">
        <v>1</v>
      </c>
    </row>
    <row r="3164" spans="1:6" x14ac:dyDescent="0.25">
      <c r="A3164" t="s">
        <v>99</v>
      </c>
      <c r="B3164">
        <v>2011</v>
      </c>
      <c r="C3164" t="s">
        <v>0</v>
      </c>
      <c r="D3164" t="s">
        <v>107</v>
      </c>
      <c r="E3164" t="s">
        <v>6675</v>
      </c>
      <c r="F3164">
        <v>2</v>
      </c>
    </row>
    <row r="3165" spans="1:6" x14ac:dyDescent="0.25">
      <c r="A3165" t="s">
        <v>99</v>
      </c>
      <c r="B3165">
        <v>2011</v>
      </c>
      <c r="C3165" t="s">
        <v>0</v>
      </c>
      <c r="D3165" t="s">
        <v>39</v>
      </c>
      <c r="E3165" t="s">
        <v>6676</v>
      </c>
      <c r="F3165">
        <v>2</v>
      </c>
    </row>
    <row r="3166" spans="1:6" x14ac:dyDescent="0.25">
      <c r="A3166" t="s">
        <v>99</v>
      </c>
      <c r="B3166">
        <v>2011</v>
      </c>
      <c r="C3166" t="s">
        <v>0</v>
      </c>
      <c r="D3166" t="s">
        <v>103</v>
      </c>
      <c r="E3166" t="s">
        <v>6677</v>
      </c>
      <c r="F3166">
        <v>22</v>
      </c>
    </row>
    <row r="3167" spans="1:6" x14ac:dyDescent="0.25">
      <c r="A3167" t="s">
        <v>99</v>
      </c>
      <c r="B3167">
        <v>2011</v>
      </c>
      <c r="C3167" t="s">
        <v>4</v>
      </c>
      <c r="D3167" t="s">
        <v>38</v>
      </c>
      <c r="E3167" t="s">
        <v>6678</v>
      </c>
      <c r="F3167">
        <v>11</v>
      </c>
    </row>
    <row r="3168" spans="1:6" x14ac:dyDescent="0.25">
      <c r="A3168" t="s">
        <v>99</v>
      </c>
      <c r="B3168">
        <v>2011</v>
      </c>
      <c r="C3168" t="s">
        <v>4</v>
      </c>
      <c r="D3168" t="s">
        <v>40</v>
      </c>
      <c r="E3168" t="s">
        <v>6679</v>
      </c>
      <c r="F3168">
        <v>4</v>
      </c>
    </row>
    <row r="3169" spans="1:6" x14ac:dyDescent="0.25">
      <c r="A3169" t="s">
        <v>99</v>
      </c>
      <c r="B3169">
        <v>2011</v>
      </c>
      <c r="C3169" t="s">
        <v>4</v>
      </c>
      <c r="D3169" t="s">
        <v>102</v>
      </c>
      <c r="E3169" t="s">
        <v>6680</v>
      </c>
      <c r="F3169">
        <v>42</v>
      </c>
    </row>
    <row r="3170" spans="1:6" x14ac:dyDescent="0.25">
      <c r="A3170" t="s">
        <v>99</v>
      </c>
      <c r="B3170">
        <v>2011</v>
      </c>
      <c r="C3170" t="s">
        <v>4</v>
      </c>
      <c r="D3170" t="s">
        <v>107</v>
      </c>
      <c r="E3170" t="s">
        <v>6681</v>
      </c>
      <c r="F3170">
        <v>47</v>
      </c>
    </row>
    <row r="3171" spans="1:6" x14ac:dyDescent="0.25">
      <c r="A3171" t="s">
        <v>99</v>
      </c>
      <c r="B3171">
        <v>2011</v>
      </c>
      <c r="C3171" t="s">
        <v>4</v>
      </c>
      <c r="D3171" t="s">
        <v>39</v>
      </c>
      <c r="E3171" t="s">
        <v>6682</v>
      </c>
      <c r="F3171">
        <v>107</v>
      </c>
    </row>
    <row r="3172" spans="1:6" x14ac:dyDescent="0.25">
      <c r="A3172" t="s">
        <v>99</v>
      </c>
      <c r="B3172">
        <v>2011</v>
      </c>
      <c r="C3172" t="s">
        <v>4</v>
      </c>
      <c r="D3172" t="s">
        <v>103</v>
      </c>
      <c r="E3172" t="s">
        <v>6683</v>
      </c>
      <c r="F3172">
        <v>753</v>
      </c>
    </row>
    <row r="3173" spans="1:6" x14ac:dyDescent="0.25">
      <c r="A3173" t="s">
        <v>99</v>
      </c>
      <c r="B3173">
        <v>2011</v>
      </c>
      <c r="C3173" t="s">
        <v>2</v>
      </c>
      <c r="D3173" t="s">
        <v>107</v>
      </c>
      <c r="E3173" t="s">
        <v>6684</v>
      </c>
      <c r="F3173">
        <v>1</v>
      </c>
    </row>
    <row r="3174" spans="1:6" x14ac:dyDescent="0.25">
      <c r="A3174" t="s">
        <v>99</v>
      </c>
      <c r="B3174">
        <v>2011</v>
      </c>
      <c r="C3174" t="s">
        <v>2</v>
      </c>
      <c r="D3174" t="s">
        <v>103</v>
      </c>
      <c r="E3174" t="s">
        <v>6685</v>
      </c>
      <c r="F3174">
        <v>5</v>
      </c>
    </row>
    <row r="3175" spans="1:6" x14ac:dyDescent="0.25">
      <c r="A3175" t="s">
        <v>99</v>
      </c>
      <c r="B3175">
        <v>2012</v>
      </c>
      <c r="C3175" t="s">
        <v>1</v>
      </c>
      <c r="D3175" t="s">
        <v>38</v>
      </c>
      <c r="E3175" t="s">
        <v>6686</v>
      </c>
      <c r="F3175">
        <v>2</v>
      </c>
    </row>
    <row r="3176" spans="1:6" x14ac:dyDescent="0.25">
      <c r="A3176" t="s">
        <v>99</v>
      </c>
      <c r="B3176">
        <v>2012</v>
      </c>
      <c r="C3176" t="s">
        <v>1</v>
      </c>
      <c r="D3176" t="s">
        <v>102</v>
      </c>
      <c r="E3176" t="s">
        <v>6687</v>
      </c>
      <c r="F3176">
        <v>1</v>
      </c>
    </row>
    <row r="3177" spans="1:6" x14ac:dyDescent="0.25">
      <c r="A3177" t="s">
        <v>99</v>
      </c>
      <c r="B3177">
        <v>2012</v>
      </c>
      <c r="C3177" t="s">
        <v>1</v>
      </c>
      <c r="D3177" t="s">
        <v>107</v>
      </c>
      <c r="E3177" t="s">
        <v>6688</v>
      </c>
      <c r="F3177">
        <v>7</v>
      </c>
    </row>
    <row r="3178" spans="1:6" x14ac:dyDescent="0.25">
      <c r="A3178" t="s">
        <v>99</v>
      </c>
      <c r="B3178">
        <v>2012</v>
      </c>
      <c r="C3178" t="s">
        <v>1</v>
      </c>
      <c r="D3178" t="s">
        <v>39</v>
      </c>
      <c r="E3178" t="s">
        <v>6689</v>
      </c>
      <c r="F3178">
        <v>7</v>
      </c>
    </row>
    <row r="3179" spans="1:6" x14ac:dyDescent="0.25">
      <c r="A3179" t="s">
        <v>99</v>
      </c>
      <c r="B3179">
        <v>2012</v>
      </c>
      <c r="C3179" t="s">
        <v>1</v>
      </c>
      <c r="D3179" t="s">
        <v>103</v>
      </c>
      <c r="E3179" t="s">
        <v>6690</v>
      </c>
      <c r="F3179">
        <v>45</v>
      </c>
    </row>
    <row r="3180" spans="1:6" x14ac:dyDescent="0.25">
      <c r="A3180" t="s">
        <v>99</v>
      </c>
      <c r="B3180">
        <v>2012</v>
      </c>
      <c r="C3180" t="s">
        <v>3</v>
      </c>
      <c r="D3180" t="s">
        <v>107</v>
      </c>
      <c r="E3180" t="s">
        <v>6691</v>
      </c>
      <c r="F3180">
        <v>2</v>
      </c>
    </row>
    <row r="3181" spans="1:6" x14ac:dyDescent="0.25">
      <c r="A3181" t="s">
        <v>99</v>
      </c>
      <c r="B3181">
        <v>2012</v>
      </c>
      <c r="C3181" t="s">
        <v>3</v>
      </c>
      <c r="D3181" t="s">
        <v>103</v>
      </c>
      <c r="E3181" t="s">
        <v>6692</v>
      </c>
      <c r="F3181">
        <v>1</v>
      </c>
    </row>
    <row r="3182" spans="1:6" x14ac:dyDescent="0.25">
      <c r="A3182" t="s">
        <v>99</v>
      </c>
      <c r="B3182">
        <v>2012</v>
      </c>
      <c r="C3182" t="s">
        <v>0</v>
      </c>
      <c r="D3182" t="s">
        <v>38</v>
      </c>
      <c r="E3182" t="s">
        <v>6693</v>
      </c>
      <c r="F3182">
        <v>2</v>
      </c>
    </row>
    <row r="3183" spans="1:6" x14ac:dyDescent="0.25">
      <c r="A3183" t="s">
        <v>99</v>
      </c>
      <c r="B3183">
        <v>2012</v>
      </c>
      <c r="C3183" t="s">
        <v>0</v>
      </c>
      <c r="D3183" t="s">
        <v>102</v>
      </c>
      <c r="E3183" t="s">
        <v>6694</v>
      </c>
      <c r="F3183">
        <v>3</v>
      </c>
    </row>
    <row r="3184" spans="1:6" x14ac:dyDescent="0.25">
      <c r="A3184" t="s">
        <v>99</v>
      </c>
      <c r="B3184">
        <v>2012</v>
      </c>
      <c r="C3184" t="s">
        <v>0</v>
      </c>
      <c r="D3184" t="s">
        <v>39</v>
      </c>
      <c r="E3184" t="s">
        <v>6695</v>
      </c>
      <c r="F3184">
        <v>7</v>
      </c>
    </row>
    <row r="3185" spans="1:6" x14ac:dyDescent="0.25">
      <c r="A3185" t="s">
        <v>99</v>
      </c>
      <c r="B3185">
        <v>2012</v>
      </c>
      <c r="C3185" t="s">
        <v>0</v>
      </c>
      <c r="D3185" t="s">
        <v>103</v>
      </c>
      <c r="E3185" t="s">
        <v>6696</v>
      </c>
      <c r="F3185">
        <v>16</v>
      </c>
    </row>
    <row r="3186" spans="1:6" x14ac:dyDescent="0.25">
      <c r="A3186" t="s">
        <v>99</v>
      </c>
      <c r="B3186">
        <v>2012</v>
      </c>
      <c r="C3186" t="s">
        <v>4</v>
      </c>
      <c r="D3186" t="s">
        <v>38</v>
      </c>
      <c r="E3186" t="s">
        <v>6697</v>
      </c>
      <c r="F3186">
        <v>28</v>
      </c>
    </row>
    <row r="3187" spans="1:6" x14ac:dyDescent="0.25">
      <c r="A3187" t="s">
        <v>99</v>
      </c>
      <c r="B3187">
        <v>2012</v>
      </c>
      <c r="C3187" t="s">
        <v>4</v>
      </c>
      <c r="D3187" t="s">
        <v>40</v>
      </c>
      <c r="E3187" t="s">
        <v>6698</v>
      </c>
      <c r="F3187">
        <v>12</v>
      </c>
    </row>
    <row r="3188" spans="1:6" x14ac:dyDescent="0.25">
      <c r="A3188" t="s">
        <v>99</v>
      </c>
      <c r="B3188">
        <v>2012</v>
      </c>
      <c r="C3188" t="s">
        <v>4</v>
      </c>
      <c r="D3188" t="s">
        <v>102</v>
      </c>
      <c r="E3188" t="s">
        <v>6699</v>
      </c>
      <c r="F3188">
        <v>80</v>
      </c>
    </row>
    <row r="3189" spans="1:6" x14ac:dyDescent="0.25">
      <c r="A3189" t="s">
        <v>99</v>
      </c>
      <c r="B3189">
        <v>2012</v>
      </c>
      <c r="C3189" t="s">
        <v>4</v>
      </c>
      <c r="D3189" t="s">
        <v>107</v>
      </c>
      <c r="E3189" t="s">
        <v>6700</v>
      </c>
      <c r="F3189">
        <v>75</v>
      </c>
    </row>
    <row r="3190" spans="1:6" x14ac:dyDescent="0.25">
      <c r="A3190" t="s">
        <v>99</v>
      </c>
      <c r="B3190">
        <v>2012</v>
      </c>
      <c r="C3190" t="s">
        <v>4</v>
      </c>
      <c r="D3190" t="s">
        <v>39</v>
      </c>
      <c r="E3190" t="s">
        <v>6701</v>
      </c>
      <c r="F3190">
        <v>108</v>
      </c>
    </row>
    <row r="3191" spans="1:6" x14ac:dyDescent="0.25">
      <c r="A3191" t="s">
        <v>99</v>
      </c>
      <c r="B3191">
        <v>2012</v>
      </c>
      <c r="C3191" t="s">
        <v>4</v>
      </c>
      <c r="D3191" t="s">
        <v>103</v>
      </c>
      <c r="E3191" t="s">
        <v>6702</v>
      </c>
      <c r="F3191">
        <v>687</v>
      </c>
    </row>
    <row r="3192" spans="1:6" x14ac:dyDescent="0.25">
      <c r="A3192" t="s">
        <v>99</v>
      </c>
      <c r="B3192">
        <v>2012</v>
      </c>
      <c r="C3192" t="s">
        <v>2</v>
      </c>
      <c r="D3192" t="s">
        <v>103</v>
      </c>
      <c r="E3192" t="s">
        <v>6703</v>
      </c>
      <c r="F3192">
        <v>7</v>
      </c>
    </row>
    <row r="3193" spans="1:6" x14ac:dyDescent="0.25">
      <c r="A3193" t="s">
        <v>99</v>
      </c>
      <c r="B3193">
        <v>2012</v>
      </c>
      <c r="C3193" t="s">
        <v>5</v>
      </c>
      <c r="D3193" t="s">
        <v>103</v>
      </c>
      <c r="E3193" t="s">
        <v>6704</v>
      </c>
      <c r="F3193">
        <v>1</v>
      </c>
    </row>
    <row r="3194" spans="1:6" x14ac:dyDescent="0.25">
      <c r="A3194" t="s">
        <v>99</v>
      </c>
      <c r="B3194">
        <v>2012</v>
      </c>
      <c r="C3194" t="s">
        <v>6</v>
      </c>
      <c r="D3194" t="s">
        <v>39</v>
      </c>
      <c r="E3194" t="s">
        <v>6705</v>
      </c>
      <c r="F3194">
        <v>1</v>
      </c>
    </row>
    <row r="3195" spans="1:6" x14ac:dyDescent="0.25">
      <c r="A3195" t="s">
        <v>99</v>
      </c>
      <c r="B3195">
        <v>2012</v>
      </c>
      <c r="C3195" t="s">
        <v>6</v>
      </c>
      <c r="D3195" t="s">
        <v>103</v>
      </c>
      <c r="E3195" t="s">
        <v>6706</v>
      </c>
      <c r="F3195">
        <v>1</v>
      </c>
    </row>
    <row r="3196" spans="1:6" x14ac:dyDescent="0.25">
      <c r="A3196" t="s">
        <v>99</v>
      </c>
      <c r="B3196">
        <v>2013</v>
      </c>
      <c r="C3196" t="s">
        <v>1</v>
      </c>
      <c r="D3196" t="s">
        <v>38</v>
      </c>
      <c r="E3196" t="s">
        <v>6707</v>
      </c>
      <c r="F3196">
        <v>5</v>
      </c>
    </row>
    <row r="3197" spans="1:6" x14ac:dyDescent="0.25">
      <c r="A3197" t="s">
        <v>99</v>
      </c>
      <c r="B3197">
        <v>2013</v>
      </c>
      <c r="C3197" t="s">
        <v>1</v>
      </c>
      <c r="D3197" t="s">
        <v>102</v>
      </c>
      <c r="E3197" t="s">
        <v>6708</v>
      </c>
      <c r="F3197">
        <v>2</v>
      </c>
    </row>
    <row r="3198" spans="1:6" x14ac:dyDescent="0.25">
      <c r="A3198" t="s">
        <v>99</v>
      </c>
      <c r="B3198">
        <v>2013</v>
      </c>
      <c r="C3198" t="s">
        <v>1</v>
      </c>
      <c r="D3198" t="s">
        <v>107</v>
      </c>
      <c r="E3198" t="s">
        <v>6709</v>
      </c>
      <c r="F3198">
        <v>2</v>
      </c>
    </row>
    <row r="3199" spans="1:6" x14ac:dyDescent="0.25">
      <c r="A3199" t="s">
        <v>99</v>
      </c>
      <c r="B3199">
        <v>2013</v>
      </c>
      <c r="C3199" t="s">
        <v>1</v>
      </c>
      <c r="D3199" t="s">
        <v>39</v>
      </c>
      <c r="E3199" t="s">
        <v>6710</v>
      </c>
      <c r="F3199">
        <v>7</v>
      </c>
    </row>
    <row r="3200" spans="1:6" x14ac:dyDescent="0.25">
      <c r="A3200" t="s">
        <v>99</v>
      </c>
      <c r="B3200">
        <v>2013</v>
      </c>
      <c r="C3200" t="s">
        <v>1</v>
      </c>
      <c r="D3200" t="s">
        <v>103</v>
      </c>
      <c r="E3200" t="s">
        <v>6711</v>
      </c>
      <c r="F3200">
        <v>46</v>
      </c>
    </row>
    <row r="3201" spans="1:6" x14ac:dyDescent="0.25">
      <c r="A3201" t="s">
        <v>99</v>
      </c>
      <c r="B3201">
        <v>2013</v>
      </c>
      <c r="C3201" t="s">
        <v>3</v>
      </c>
      <c r="D3201" t="s">
        <v>107</v>
      </c>
      <c r="E3201" t="s">
        <v>6712</v>
      </c>
      <c r="F3201">
        <v>2</v>
      </c>
    </row>
    <row r="3202" spans="1:6" x14ac:dyDescent="0.25">
      <c r="A3202" t="s">
        <v>99</v>
      </c>
      <c r="B3202">
        <v>2013</v>
      </c>
      <c r="C3202" t="s">
        <v>3</v>
      </c>
      <c r="D3202" t="s">
        <v>103</v>
      </c>
      <c r="E3202" t="s">
        <v>6713</v>
      </c>
      <c r="F3202">
        <v>4</v>
      </c>
    </row>
    <row r="3203" spans="1:6" x14ac:dyDescent="0.25">
      <c r="A3203" t="s">
        <v>99</v>
      </c>
      <c r="B3203">
        <v>2013</v>
      </c>
      <c r="C3203" t="s">
        <v>0</v>
      </c>
      <c r="D3203" t="s">
        <v>38</v>
      </c>
      <c r="E3203" t="s">
        <v>6714</v>
      </c>
      <c r="F3203">
        <v>1</v>
      </c>
    </row>
    <row r="3204" spans="1:6" x14ac:dyDescent="0.25">
      <c r="A3204" t="s">
        <v>99</v>
      </c>
      <c r="B3204">
        <v>2013</v>
      </c>
      <c r="C3204" t="s">
        <v>0</v>
      </c>
      <c r="D3204" t="s">
        <v>40</v>
      </c>
      <c r="E3204" t="s">
        <v>6715</v>
      </c>
      <c r="F3204">
        <v>1</v>
      </c>
    </row>
    <row r="3205" spans="1:6" x14ac:dyDescent="0.25">
      <c r="A3205" t="s">
        <v>99</v>
      </c>
      <c r="B3205">
        <v>2013</v>
      </c>
      <c r="C3205" t="s">
        <v>0</v>
      </c>
      <c r="D3205" t="s">
        <v>107</v>
      </c>
      <c r="E3205" t="s">
        <v>6716</v>
      </c>
      <c r="F3205">
        <v>3</v>
      </c>
    </row>
    <row r="3206" spans="1:6" x14ac:dyDescent="0.25">
      <c r="A3206" t="s">
        <v>99</v>
      </c>
      <c r="B3206">
        <v>2013</v>
      </c>
      <c r="C3206" t="s">
        <v>0</v>
      </c>
      <c r="D3206" t="s">
        <v>39</v>
      </c>
      <c r="E3206" t="s">
        <v>6717</v>
      </c>
      <c r="F3206">
        <v>2</v>
      </c>
    </row>
    <row r="3207" spans="1:6" x14ac:dyDescent="0.25">
      <c r="A3207" t="s">
        <v>99</v>
      </c>
      <c r="B3207">
        <v>2013</v>
      </c>
      <c r="C3207" t="s">
        <v>0</v>
      </c>
      <c r="D3207" t="s">
        <v>103</v>
      </c>
      <c r="E3207" t="s">
        <v>6718</v>
      </c>
      <c r="F3207">
        <v>16</v>
      </c>
    </row>
    <row r="3208" spans="1:6" x14ac:dyDescent="0.25">
      <c r="A3208" t="s">
        <v>99</v>
      </c>
      <c r="B3208">
        <v>2013</v>
      </c>
      <c r="C3208" t="s">
        <v>4</v>
      </c>
      <c r="D3208" t="s">
        <v>38</v>
      </c>
      <c r="E3208" t="s">
        <v>6719</v>
      </c>
      <c r="F3208">
        <v>35</v>
      </c>
    </row>
    <row r="3209" spans="1:6" x14ac:dyDescent="0.25">
      <c r="A3209" t="s">
        <v>99</v>
      </c>
      <c r="B3209">
        <v>2013</v>
      </c>
      <c r="C3209" t="s">
        <v>4</v>
      </c>
      <c r="D3209" t="s">
        <v>40</v>
      </c>
      <c r="E3209" t="s">
        <v>6720</v>
      </c>
      <c r="F3209">
        <v>18</v>
      </c>
    </row>
    <row r="3210" spans="1:6" x14ac:dyDescent="0.25">
      <c r="A3210" t="s">
        <v>99</v>
      </c>
      <c r="B3210">
        <v>2013</v>
      </c>
      <c r="C3210" t="s">
        <v>4</v>
      </c>
      <c r="D3210" t="s">
        <v>102</v>
      </c>
      <c r="E3210" t="s">
        <v>6721</v>
      </c>
      <c r="F3210">
        <v>81</v>
      </c>
    </row>
    <row r="3211" spans="1:6" x14ac:dyDescent="0.25">
      <c r="A3211" t="s">
        <v>99</v>
      </c>
      <c r="B3211">
        <v>2013</v>
      </c>
      <c r="C3211" t="s">
        <v>4</v>
      </c>
      <c r="D3211" t="s">
        <v>107</v>
      </c>
      <c r="E3211" t="s">
        <v>6722</v>
      </c>
      <c r="F3211">
        <v>87</v>
      </c>
    </row>
    <row r="3212" spans="1:6" x14ac:dyDescent="0.25">
      <c r="A3212" t="s">
        <v>99</v>
      </c>
      <c r="B3212">
        <v>2013</v>
      </c>
      <c r="C3212" t="s">
        <v>4</v>
      </c>
      <c r="D3212" t="s">
        <v>39</v>
      </c>
      <c r="E3212" t="s">
        <v>6723</v>
      </c>
      <c r="F3212">
        <v>106</v>
      </c>
    </row>
    <row r="3213" spans="1:6" x14ac:dyDescent="0.25">
      <c r="A3213" t="s">
        <v>99</v>
      </c>
      <c r="B3213">
        <v>2013</v>
      </c>
      <c r="C3213" t="s">
        <v>4</v>
      </c>
      <c r="D3213" t="s">
        <v>103</v>
      </c>
      <c r="E3213" t="s">
        <v>6724</v>
      </c>
      <c r="F3213">
        <v>637</v>
      </c>
    </row>
    <row r="3214" spans="1:6" x14ac:dyDescent="0.25">
      <c r="A3214" t="s">
        <v>99</v>
      </c>
      <c r="B3214">
        <v>2013</v>
      </c>
      <c r="C3214" t="s">
        <v>2</v>
      </c>
      <c r="D3214" t="s">
        <v>38</v>
      </c>
      <c r="E3214" t="s">
        <v>6725</v>
      </c>
      <c r="F3214">
        <v>1</v>
      </c>
    </row>
    <row r="3215" spans="1:6" x14ac:dyDescent="0.25">
      <c r="A3215" t="s">
        <v>99</v>
      </c>
      <c r="B3215">
        <v>2013</v>
      </c>
      <c r="C3215" t="s">
        <v>2</v>
      </c>
      <c r="D3215" t="s">
        <v>102</v>
      </c>
      <c r="E3215" t="s">
        <v>6726</v>
      </c>
      <c r="F3215">
        <v>2</v>
      </c>
    </row>
    <row r="3216" spans="1:6" x14ac:dyDescent="0.25">
      <c r="A3216" t="s">
        <v>99</v>
      </c>
      <c r="B3216">
        <v>2013</v>
      </c>
      <c r="C3216" t="s">
        <v>2</v>
      </c>
      <c r="D3216" t="s">
        <v>103</v>
      </c>
      <c r="E3216" t="s">
        <v>6727</v>
      </c>
      <c r="F3216">
        <v>5</v>
      </c>
    </row>
    <row r="3217" spans="1:6" x14ac:dyDescent="0.25">
      <c r="A3217" t="s">
        <v>99</v>
      </c>
      <c r="B3217">
        <v>2013</v>
      </c>
      <c r="C3217" t="s">
        <v>5</v>
      </c>
      <c r="D3217" t="s">
        <v>38</v>
      </c>
      <c r="E3217" t="s">
        <v>6728</v>
      </c>
      <c r="F3217">
        <v>1</v>
      </c>
    </row>
    <row r="3218" spans="1:6" x14ac:dyDescent="0.25">
      <c r="A3218" t="s">
        <v>99</v>
      </c>
      <c r="B3218">
        <v>2013</v>
      </c>
      <c r="C3218" t="s">
        <v>5</v>
      </c>
      <c r="D3218" t="s">
        <v>102</v>
      </c>
      <c r="E3218" t="s">
        <v>6729</v>
      </c>
      <c r="F3218">
        <v>1</v>
      </c>
    </row>
    <row r="3219" spans="1:6" x14ac:dyDescent="0.25">
      <c r="A3219" t="s">
        <v>99</v>
      </c>
      <c r="B3219">
        <v>2013</v>
      </c>
      <c r="C3219" t="s">
        <v>5</v>
      </c>
      <c r="D3219" t="s">
        <v>107</v>
      </c>
      <c r="E3219" t="s">
        <v>6730</v>
      </c>
      <c r="F3219">
        <v>3</v>
      </c>
    </row>
    <row r="3220" spans="1:6" x14ac:dyDescent="0.25">
      <c r="A3220" t="s">
        <v>99</v>
      </c>
      <c r="B3220">
        <v>2013</v>
      </c>
      <c r="C3220" t="s">
        <v>5</v>
      </c>
      <c r="D3220" t="s">
        <v>39</v>
      </c>
      <c r="E3220" t="s">
        <v>6731</v>
      </c>
      <c r="F3220">
        <v>3</v>
      </c>
    </row>
    <row r="3221" spans="1:6" x14ac:dyDescent="0.25">
      <c r="A3221" t="s">
        <v>99</v>
      </c>
      <c r="B3221">
        <v>2013</v>
      </c>
      <c r="C3221" t="s">
        <v>5</v>
      </c>
      <c r="D3221" t="s">
        <v>103</v>
      </c>
      <c r="E3221" t="s">
        <v>6732</v>
      </c>
      <c r="F3221">
        <v>14</v>
      </c>
    </row>
    <row r="3222" spans="1:6" x14ac:dyDescent="0.25">
      <c r="A3222" t="s">
        <v>99</v>
      </c>
      <c r="B3222">
        <v>2013</v>
      </c>
      <c r="C3222" t="s">
        <v>6</v>
      </c>
      <c r="D3222" t="s">
        <v>103</v>
      </c>
      <c r="E3222" t="s">
        <v>6733</v>
      </c>
      <c r="F3222">
        <v>1</v>
      </c>
    </row>
    <row r="3223" spans="1:6" x14ac:dyDescent="0.25">
      <c r="A3223" t="s">
        <v>99</v>
      </c>
      <c r="B3223">
        <v>2014</v>
      </c>
      <c r="C3223" t="s">
        <v>1</v>
      </c>
      <c r="D3223" t="s">
        <v>38</v>
      </c>
      <c r="E3223" t="s">
        <v>6734</v>
      </c>
      <c r="F3223">
        <v>5</v>
      </c>
    </row>
    <row r="3224" spans="1:6" x14ac:dyDescent="0.25">
      <c r="A3224" t="s">
        <v>99</v>
      </c>
      <c r="B3224">
        <v>2014</v>
      </c>
      <c r="C3224" t="s">
        <v>1</v>
      </c>
      <c r="D3224" t="s">
        <v>40</v>
      </c>
      <c r="E3224" t="s">
        <v>6735</v>
      </c>
      <c r="F3224">
        <v>1</v>
      </c>
    </row>
    <row r="3225" spans="1:6" x14ac:dyDescent="0.25">
      <c r="A3225" t="s">
        <v>99</v>
      </c>
      <c r="B3225">
        <v>2014</v>
      </c>
      <c r="C3225" t="s">
        <v>1</v>
      </c>
      <c r="D3225" t="s">
        <v>102</v>
      </c>
      <c r="E3225" t="s">
        <v>6736</v>
      </c>
      <c r="F3225">
        <v>2</v>
      </c>
    </row>
    <row r="3226" spans="1:6" x14ac:dyDescent="0.25">
      <c r="A3226" t="s">
        <v>99</v>
      </c>
      <c r="B3226">
        <v>2014</v>
      </c>
      <c r="C3226" t="s">
        <v>1</v>
      </c>
      <c r="D3226" t="s">
        <v>107</v>
      </c>
      <c r="E3226" t="s">
        <v>6737</v>
      </c>
      <c r="F3226">
        <v>2</v>
      </c>
    </row>
    <row r="3227" spans="1:6" x14ac:dyDescent="0.25">
      <c r="A3227" t="s">
        <v>99</v>
      </c>
      <c r="B3227">
        <v>2014</v>
      </c>
      <c r="C3227" t="s">
        <v>1</v>
      </c>
      <c r="D3227" t="s">
        <v>39</v>
      </c>
      <c r="E3227" t="s">
        <v>6738</v>
      </c>
      <c r="F3227">
        <v>6</v>
      </c>
    </row>
    <row r="3228" spans="1:6" x14ac:dyDescent="0.25">
      <c r="A3228" t="s">
        <v>99</v>
      </c>
      <c r="B3228">
        <v>2014</v>
      </c>
      <c r="C3228" t="s">
        <v>1</v>
      </c>
      <c r="D3228" t="s">
        <v>103</v>
      </c>
      <c r="E3228" t="s">
        <v>6739</v>
      </c>
      <c r="F3228">
        <v>41</v>
      </c>
    </row>
    <row r="3229" spans="1:6" x14ac:dyDescent="0.25">
      <c r="A3229" t="s">
        <v>99</v>
      </c>
      <c r="B3229">
        <v>2014</v>
      </c>
      <c r="C3229" t="s">
        <v>3</v>
      </c>
      <c r="D3229" t="s">
        <v>38</v>
      </c>
      <c r="E3229" t="s">
        <v>6740</v>
      </c>
      <c r="F3229">
        <v>1</v>
      </c>
    </row>
    <row r="3230" spans="1:6" x14ac:dyDescent="0.25">
      <c r="A3230" t="s">
        <v>99</v>
      </c>
      <c r="B3230">
        <v>2014</v>
      </c>
      <c r="C3230" t="s">
        <v>3</v>
      </c>
      <c r="D3230" t="s">
        <v>102</v>
      </c>
      <c r="E3230" t="s">
        <v>6741</v>
      </c>
      <c r="F3230">
        <v>2</v>
      </c>
    </row>
    <row r="3231" spans="1:6" x14ac:dyDescent="0.25">
      <c r="A3231" t="s">
        <v>99</v>
      </c>
      <c r="B3231">
        <v>2014</v>
      </c>
      <c r="C3231" t="s">
        <v>3</v>
      </c>
      <c r="D3231" t="s">
        <v>107</v>
      </c>
      <c r="E3231" t="s">
        <v>6742</v>
      </c>
      <c r="F3231">
        <v>1</v>
      </c>
    </row>
    <row r="3232" spans="1:6" x14ac:dyDescent="0.25">
      <c r="A3232" t="s">
        <v>99</v>
      </c>
      <c r="B3232">
        <v>2014</v>
      </c>
      <c r="C3232" t="s">
        <v>3</v>
      </c>
      <c r="D3232" t="s">
        <v>39</v>
      </c>
      <c r="E3232" t="s">
        <v>6743</v>
      </c>
      <c r="F3232">
        <v>1</v>
      </c>
    </row>
    <row r="3233" spans="1:6" x14ac:dyDescent="0.25">
      <c r="A3233" t="s">
        <v>99</v>
      </c>
      <c r="B3233">
        <v>2014</v>
      </c>
      <c r="C3233" t="s">
        <v>3</v>
      </c>
      <c r="D3233" t="s">
        <v>103</v>
      </c>
      <c r="E3233" t="s">
        <v>6744</v>
      </c>
      <c r="F3233">
        <v>3</v>
      </c>
    </row>
    <row r="3234" spans="1:6" x14ac:dyDescent="0.25">
      <c r="A3234" t="s">
        <v>99</v>
      </c>
      <c r="B3234">
        <v>2014</v>
      </c>
      <c r="C3234" t="s">
        <v>0</v>
      </c>
      <c r="D3234" t="s">
        <v>38</v>
      </c>
      <c r="E3234" t="s">
        <v>6745</v>
      </c>
      <c r="F3234">
        <v>1</v>
      </c>
    </row>
    <row r="3235" spans="1:6" x14ac:dyDescent="0.25">
      <c r="A3235" t="s">
        <v>99</v>
      </c>
      <c r="B3235">
        <v>2014</v>
      </c>
      <c r="C3235" t="s">
        <v>0</v>
      </c>
      <c r="D3235" t="s">
        <v>102</v>
      </c>
      <c r="E3235" t="s">
        <v>6746</v>
      </c>
      <c r="F3235">
        <v>3</v>
      </c>
    </row>
    <row r="3236" spans="1:6" x14ac:dyDescent="0.25">
      <c r="A3236" t="s">
        <v>99</v>
      </c>
      <c r="B3236">
        <v>2014</v>
      </c>
      <c r="C3236" t="s">
        <v>0</v>
      </c>
      <c r="D3236" t="s">
        <v>107</v>
      </c>
      <c r="E3236" t="s">
        <v>6747</v>
      </c>
      <c r="F3236">
        <v>4</v>
      </c>
    </row>
    <row r="3237" spans="1:6" x14ac:dyDescent="0.25">
      <c r="A3237" t="s">
        <v>99</v>
      </c>
      <c r="B3237">
        <v>2014</v>
      </c>
      <c r="C3237" t="s">
        <v>0</v>
      </c>
      <c r="D3237" t="s">
        <v>39</v>
      </c>
      <c r="E3237" t="s">
        <v>6748</v>
      </c>
      <c r="F3237">
        <v>1</v>
      </c>
    </row>
    <row r="3238" spans="1:6" x14ac:dyDescent="0.25">
      <c r="A3238" t="s">
        <v>99</v>
      </c>
      <c r="B3238">
        <v>2014</v>
      </c>
      <c r="C3238" t="s">
        <v>0</v>
      </c>
      <c r="D3238" t="s">
        <v>103</v>
      </c>
      <c r="E3238" t="s">
        <v>6749</v>
      </c>
      <c r="F3238">
        <v>17</v>
      </c>
    </row>
    <row r="3239" spans="1:6" x14ac:dyDescent="0.25">
      <c r="A3239" t="s">
        <v>99</v>
      </c>
      <c r="B3239">
        <v>2014</v>
      </c>
      <c r="C3239" t="s">
        <v>4</v>
      </c>
      <c r="D3239" t="s">
        <v>38</v>
      </c>
      <c r="E3239" t="s">
        <v>6750</v>
      </c>
      <c r="F3239">
        <v>50</v>
      </c>
    </row>
    <row r="3240" spans="1:6" x14ac:dyDescent="0.25">
      <c r="A3240" t="s">
        <v>99</v>
      </c>
      <c r="B3240">
        <v>2014</v>
      </c>
      <c r="C3240" t="s">
        <v>4</v>
      </c>
      <c r="D3240" t="s">
        <v>40</v>
      </c>
      <c r="E3240" t="s">
        <v>6751</v>
      </c>
      <c r="F3240">
        <v>19</v>
      </c>
    </row>
    <row r="3241" spans="1:6" x14ac:dyDescent="0.25">
      <c r="A3241" t="s">
        <v>99</v>
      </c>
      <c r="B3241">
        <v>2014</v>
      </c>
      <c r="C3241" t="s">
        <v>4</v>
      </c>
      <c r="D3241" t="s">
        <v>102</v>
      </c>
      <c r="E3241" t="s">
        <v>6752</v>
      </c>
      <c r="F3241">
        <v>89</v>
      </c>
    </row>
    <row r="3242" spans="1:6" x14ac:dyDescent="0.25">
      <c r="A3242" t="s">
        <v>99</v>
      </c>
      <c r="B3242">
        <v>2014</v>
      </c>
      <c r="C3242" t="s">
        <v>4</v>
      </c>
      <c r="D3242" t="s">
        <v>107</v>
      </c>
      <c r="E3242" t="s">
        <v>6753</v>
      </c>
      <c r="F3242">
        <v>96</v>
      </c>
    </row>
    <row r="3243" spans="1:6" x14ac:dyDescent="0.25">
      <c r="A3243" t="s">
        <v>99</v>
      </c>
      <c r="B3243">
        <v>2014</v>
      </c>
      <c r="C3243" t="s">
        <v>4</v>
      </c>
      <c r="D3243" t="s">
        <v>39</v>
      </c>
      <c r="E3243" t="s">
        <v>6754</v>
      </c>
      <c r="F3243">
        <v>98</v>
      </c>
    </row>
    <row r="3244" spans="1:6" x14ac:dyDescent="0.25">
      <c r="A3244" t="s">
        <v>99</v>
      </c>
      <c r="B3244">
        <v>2014</v>
      </c>
      <c r="C3244" t="s">
        <v>4</v>
      </c>
      <c r="D3244" t="s">
        <v>103</v>
      </c>
      <c r="E3244" t="s">
        <v>6755</v>
      </c>
      <c r="F3244">
        <v>617</v>
      </c>
    </row>
    <row r="3245" spans="1:6" x14ac:dyDescent="0.25">
      <c r="A3245" t="s">
        <v>99</v>
      </c>
      <c r="B3245">
        <v>2014</v>
      </c>
      <c r="C3245" t="s">
        <v>2</v>
      </c>
      <c r="D3245" t="s">
        <v>40</v>
      </c>
      <c r="E3245" t="s">
        <v>6756</v>
      </c>
      <c r="F3245">
        <v>1</v>
      </c>
    </row>
    <row r="3246" spans="1:6" x14ac:dyDescent="0.25">
      <c r="A3246" t="s">
        <v>99</v>
      </c>
      <c r="B3246">
        <v>2014</v>
      </c>
      <c r="C3246" t="s">
        <v>2</v>
      </c>
      <c r="D3246" t="s">
        <v>107</v>
      </c>
      <c r="E3246" t="s">
        <v>6757</v>
      </c>
      <c r="F3246">
        <v>2</v>
      </c>
    </row>
    <row r="3247" spans="1:6" x14ac:dyDescent="0.25">
      <c r="A3247" t="s">
        <v>99</v>
      </c>
      <c r="B3247">
        <v>2014</v>
      </c>
      <c r="C3247" t="s">
        <v>2</v>
      </c>
      <c r="D3247" t="s">
        <v>39</v>
      </c>
      <c r="E3247" t="s">
        <v>6758</v>
      </c>
      <c r="F3247">
        <v>2</v>
      </c>
    </row>
    <row r="3248" spans="1:6" x14ac:dyDescent="0.25">
      <c r="A3248" t="s">
        <v>99</v>
      </c>
      <c r="B3248">
        <v>2014</v>
      </c>
      <c r="C3248" t="s">
        <v>2</v>
      </c>
      <c r="D3248" t="s">
        <v>103</v>
      </c>
      <c r="E3248" t="s">
        <v>6759</v>
      </c>
      <c r="F3248">
        <v>4</v>
      </c>
    </row>
    <row r="3249" spans="1:6" x14ac:dyDescent="0.25">
      <c r="A3249" t="s">
        <v>99</v>
      </c>
      <c r="B3249">
        <v>2014</v>
      </c>
      <c r="C3249" t="s">
        <v>5</v>
      </c>
      <c r="D3249" t="s">
        <v>102</v>
      </c>
      <c r="E3249" t="s">
        <v>6760</v>
      </c>
      <c r="F3249">
        <v>2</v>
      </c>
    </row>
    <row r="3250" spans="1:6" x14ac:dyDescent="0.25">
      <c r="A3250" t="s">
        <v>99</v>
      </c>
      <c r="B3250">
        <v>2014</v>
      </c>
      <c r="C3250" t="s">
        <v>5</v>
      </c>
      <c r="D3250" t="s">
        <v>107</v>
      </c>
      <c r="E3250" t="s">
        <v>6761</v>
      </c>
      <c r="F3250">
        <v>2</v>
      </c>
    </row>
    <row r="3251" spans="1:6" x14ac:dyDescent="0.25">
      <c r="A3251" t="s">
        <v>99</v>
      </c>
      <c r="B3251">
        <v>2014</v>
      </c>
      <c r="C3251" t="s">
        <v>5</v>
      </c>
      <c r="D3251" t="s">
        <v>39</v>
      </c>
      <c r="E3251" t="s">
        <v>6762</v>
      </c>
      <c r="F3251">
        <v>5</v>
      </c>
    </row>
    <row r="3252" spans="1:6" x14ac:dyDescent="0.25">
      <c r="A3252" t="s">
        <v>99</v>
      </c>
      <c r="B3252">
        <v>2014</v>
      </c>
      <c r="C3252" t="s">
        <v>5</v>
      </c>
      <c r="D3252" t="s">
        <v>103</v>
      </c>
      <c r="E3252" t="s">
        <v>6763</v>
      </c>
      <c r="F3252">
        <v>15</v>
      </c>
    </row>
    <row r="3253" spans="1:6" x14ac:dyDescent="0.25">
      <c r="A3253" t="s">
        <v>99</v>
      </c>
      <c r="B3253">
        <v>2014</v>
      </c>
      <c r="C3253" t="s">
        <v>6</v>
      </c>
      <c r="D3253" t="s">
        <v>103</v>
      </c>
      <c r="E3253" t="s">
        <v>6764</v>
      </c>
      <c r="F3253">
        <v>1</v>
      </c>
    </row>
    <row r="3254" spans="1:6" x14ac:dyDescent="0.25">
      <c r="A3254" t="s">
        <v>99</v>
      </c>
      <c r="B3254">
        <v>2015</v>
      </c>
      <c r="C3254" t="s">
        <v>1</v>
      </c>
      <c r="D3254" t="s">
        <v>38</v>
      </c>
      <c r="E3254" t="s">
        <v>6765</v>
      </c>
      <c r="F3254">
        <v>2</v>
      </c>
    </row>
    <row r="3255" spans="1:6" x14ac:dyDescent="0.25">
      <c r="A3255" t="s">
        <v>99</v>
      </c>
      <c r="B3255">
        <v>2015</v>
      </c>
      <c r="C3255" t="s">
        <v>1</v>
      </c>
      <c r="D3255" t="s">
        <v>40</v>
      </c>
      <c r="E3255" t="s">
        <v>6766</v>
      </c>
      <c r="F3255">
        <v>1</v>
      </c>
    </row>
    <row r="3256" spans="1:6" x14ac:dyDescent="0.25">
      <c r="A3256" t="s">
        <v>99</v>
      </c>
      <c r="B3256">
        <v>2015</v>
      </c>
      <c r="C3256" t="s">
        <v>1</v>
      </c>
      <c r="D3256" t="s">
        <v>102</v>
      </c>
      <c r="E3256" t="s">
        <v>6767</v>
      </c>
      <c r="F3256">
        <v>5</v>
      </c>
    </row>
    <row r="3257" spans="1:6" x14ac:dyDescent="0.25">
      <c r="A3257" t="s">
        <v>99</v>
      </c>
      <c r="B3257">
        <v>2015</v>
      </c>
      <c r="C3257" t="s">
        <v>1</v>
      </c>
      <c r="D3257" t="s">
        <v>107</v>
      </c>
      <c r="E3257" t="s">
        <v>6768</v>
      </c>
      <c r="F3257">
        <v>3</v>
      </c>
    </row>
    <row r="3258" spans="1:6" x14ac:dyDescent="0.25">
      <c r="A3258" t="s">
        <v>99</v>
      </c>
      <c r="B3258">
        <v>2015</v>
      </c>
      <c r="C3258" t="s">
        <v>1</v>
      </c>
      <c r="D3258" t="s">
        <v>39</v>
      </c>
      <c r="E3258" t="s">
        <v>6769</v>
      </c>
      <c r="F3258">
        <v>3</v>
      </c>
    </row>
    <row r="3259" spans="1:6" x14ac:dyDescent="0.25">
      <c r="A3259" t="s">
        <v>99</v>
      </c>
      <c r="B3259">
        <v>2015</v>
      </c>
      <c r="C3259" t="s">
        <v>1</v>
      </c>
      <c r="D3259" t="s">
        <v>103</v>
      </c>
      <c r="E3259" t="s">
        <v>6770</v>
      </c>
      <c r="F3259">
        <v>45</v>
      </c>
    </row>
    <row r="3260" spans="1:6" x14ac:dyDescent="0.25">
      <c r="A3260" t="s">
        <v>99</v>
      </c>
      <c r="B3260">
        <v>2015</v>
      </c>
      <c r="C3260" t="s">
        <v>3</v>
      </c>
      <c r="D3260" t="s">
        <v>102</v>
      </c>
      <c r="E3260" t="s">
        <v>6771</v>
      </c>
      <c r="F3260">
        <v>2</v>
      </c>
    </row>
    <row r="3261" spans="1:6" x14ac:dyDescent="0.25">
      <c r="A3261" t="s">
        <v>99</v>
      </c>
      <c r="B3261">
        <v>2015</v>
      </c>
      <c r="C3261" t="s">
        <v>3</v>
      </c>
      <c r="D3261" t="s">
        <v>39</v>
      </c>
      <c r="E3261" t="s">
        <v>6772</v>
      </c>
      <c r="F3261">
        <v>1</v>
      </c>
    </row>
    <row r="3262" spans="1:6" x14ac:dyDescent="0.25">
      <c r="A3262" t="s">
        <v>99</v>
      </c>
      <c r="B3262">
        <v>2015</v>
      </c>
      <c r="C3262" t="s">
        <v>3</v>
      </c>
      <c r="D3262" t="s">
        <v>103</v>
      </c>
      <c r="E3262" t="s">
        <v>6773</v>
      </c>
      <c r="F3262">
        <v>2</v>
      </c>
    </row>
    <row r="3263" spans="1:6" x14ac:dyDescent="0.25">
      <c r="A3263" t="s">
        <v>99</v>
      </c>
      <c r="B3263">
        <v>2015</v>
      </c>
      <c r="C3263" t="s">
        <v>0</v>
      </c>
      <c r="D3263" t="s">
        <v>38</v>
      </c>
      <c r="E3263" t="s">
        <v>6774</v>
      </c>
      <c r="F3263">
        <v>2</v>
      </c>
    </row>
    <row r="3264" spans="1:6" x14ac:dyDescent="0.25">
      <c r="A3264" t="s">
        <v>99</v>
      </c>
      <c r="B3264">
        <v>2015</v>
      </c>
      <c r="C3264" t="s">
        <v>0</v>
      </c>
      <c r="D3264" t="s">
        <v>102</v>
      </c>
      <c r="E3264" t="s">
        <v>6775</v>
      </c>
      <c r="F3264">
        <v>3</v>
      </c>
    </row>
    <row r="3265" spans="1:6" x14ac:dyDescent="0.25">
      <c r="A3265" t="s">
        <v>99</v>
      </c>
      <c r="B3265">
        <v>2015</v>
      </c>
      <c r="C3265" t="s">
        <v>0</v>
      </c>
      <c r="D3265" t="s">
        <v>107</v>
      </c>
      <c r="E3265" t="s">
        <v>6776</v>
      </c>
      <c r="F3265">
        <v>3</v>
      </c>
    </row>
    <row r="3266" spans="1:6" x14ac:dyDescent="0.25">
      <c r="A3266" t="s">
        <v>99</v>
      </c>
      <c r="B3266">
        <v>2015</v>
      </c>
      <c r="C3266" t="s">
        <v>0</v>
      </c>
      <c r="D3266" t="s">
        <v>39</v>
      </c>
      <c r="E3266" t="s">
        <v>6777</v>
      </c>
      <c r="F3266">
        <v>2</v>
      </c>
    </row>
    <row r="3267" spans="1:6" x14ac:dyDescent="0.25">
      <c r="A3267" t="s">
        <v>99</v>
      </c>
      <c r="B3267">
        <v>2015</v>
      </c>
      <c r="C3267" t="s">
        <v>0</v>
      </c>
      <c r="D3267" t="s">
        <v>103</v>
      </c>
      <c r="E3267" t="s">
        <v>6778</v>
      </c>
      <c r="F3267">
        <v>14</v>
      </c>
    </row>
    <row r="3268" spans="1:6" x14ac:dyDescent="0.25">
      <c r="A3268" t="s">
        <v>99</v>
      </c>
      <c r="B3268">
        <v>2015</v>
      </c>
      <c r="C3268" t="s">
        <v>4</v>
      </c>
      <c r="D3268" t="s">
        <v>38</v>
      </c>
      <c r="E3268" t="s">
        <v>6779</v>
      </c>
      <c r="F3268">
        <v>39</v>
      </c>
    </row>
    <row r="3269" spans="1:6" x14ac:dyDescent="0.25">
      <c r="A3269" t="s">
        <v>99</v>
      </c>
      <c r="B3269">
        <v>2015</v>
      </c>
      <c r="C3269" t="s">
        <v>4</v>
      </c>
      <c r="D3269" t="s">
        <v>40</v>
      </c>
      <c r="E3269" t="s">
        <v>6780</v>
      </c>
      <c r="F3269">
        <v>28</v>
      </c>
    </row>
    <row r="3270" spans="1:6" x14ac:dyDescent="0.25">
      <c r="A3270" t="s">
        <v>99</v>
      </c>
      <c r="B3270">
        <v>2015</v>
      </c>
      <c r="C3270" t="s">
        <v>4</v>
      </c>
      <c r="D3270" t="s">
        <v>102</v>
      </c>
      <c r="E3270" t="s">
        <v>6781</v>
      </c>
      <c r="F3270">
        <v>86</v>
      </c>
    </row>
    <row r="3271" spans="1:6" x14ac:dyDescent="0.25">
      <c r="A3271" t="s">
        <v>99</v>
      </c>
      <c r="B3271">
        <v>2015</v>
      </c>
      <c r="C3271" t="s">
        <v>4</v>
      </c>
      <c r="D3271" t="s">
        <v>107</v>
      </c>
      <c r="E3271" t="s">
        <v>6782</v>
      </c>
      <c r="F3271">
        <v>81</v>
      </c>
    </row>
    <row r="3272" spans="1:6" x14ac:dyDescent="0.25">
      <c r="A3272" t="s">
        <v>99</v>
      </c>
      <c r="B3272">
        <v>2015</v>
      </c>
      <c r="C3272" t="s">
        <v>4</v>
      </c>
      <c r="D3272" t="s">
        <v>39</v>
      </c>
      <c r="E3272" t="s">
        <v>6783</v>
      </c>
      <c r="F3272">
        <v>91</v>
      </c>
    </row>
    <row r="3273" spans="1:6" x14ac:dyDescent="0.25">
      <c r="A3273" t="s">
        <v>99</v>
      </c>
      <c r="B3273">
        <v>2015</v>
      </c>
      <c r="C3273" t="s">
        <v>4</v>
      </c>
      <c r="D3273" t="s">
        <v>103</v>
      </c>
      <c r="E3273" t="s">
        <v>6784</v>
      </c>
      <c r="F3273">
        <v>611</v>
      </c>
    </row>
    <row r="3274" spans="1:6" x14ac:dyDescent="0.25">
      <c r="A3274" t="s">
        <v>99</v>
      </c>
      <c r="B3274">
        <v>2015</v>
      </c>
      <c r="C3274" t="s">
        <v>2</v>
      </c>
      <c r="D3274" t="s">
        <v>38</v>
      </c>
      <c r="E3274" t="s">
        <v>6785</v>
      </c>
      <c r="F3274">
        <v>1</v>
      </c>
    </row>
    <row r="3275" spans="1:6" x14ac:dyDescent="0.25">
      <c r="A3275" t="s">
        <v>99</v>
      </c>
      <c r="B3275">
        <v>2015</v>
      </c>
      <c r="C3275" t="s">
        <v>2</v>
      </c>
      <c r="D3275" t="s">
        <v>107</v>
      </c>
      <c r="E3275" t="s">
        <v>6786</v>
      </c>
      <c r="F3275">
        <v>1</v>
      </c>
    </row>
    <row r="3276" spans="1:6" x14ac:dyDescent="0.25">
      <c r="A3276" t="s">
        <v>99</v>
      </c>
      <c r="B3276">
        <v>2015</v>
      </c>
      <c r="C3276" t="s">
        <v>2</v>
      </c>
      <c r="D3276" t="s">
        <v>39</v>
      </c>
      <c r="E3276" t="s">
        <v>6787</v>
      </c>
      <c r="F3276">
        <v>2</v>
      </c>
    </row>
    <row r="3277" spans="1:6" x14ac:dyDescent="0.25">
      <c r="A3277" t="s">
        <v>99</v>
      </c>
      <c r="B3277">
        <v>2015</v>
      </c>
      <c r="C3277" t="s">
        <v>2</v>
      </c>
      <c r="D3277" t="s">
        <v>103</v>
      </c>
      <c r="E3277" t="s">
        <v>6788</v>
      </c>
      <c r="F3277">
        <v>4</v>
      </c>
    </row>
    <row r="3278" spans="1:6" x14ac:dyDescent="0.25">
      <c r="A3278" t="s">
        <v>99</v>
      </c>
      <c r="B3278">
        <v>2015</v>
      </c>
      <c r="C3278" t="s">
        <v>5</v>
      </c>
      <c r="D3278" t="s">
        <v>40</v>
      </c>
      <c r="E3278" t="s">
        <v>6789</v>
      </c>
      <c r="F3278">
        <v>1</v>
      </c>
    </row>
    <row r="3279" spans="1:6" x14ac:dyDescent="0.25">
      <c r="A3279" t="s">
        <v>99</v>
      </c>
      <c r="B3279">
        <v>2015</v>
      </c>
      <c r="C3279" t="s">
        <v>5</v>
      </c>
      <c r="D3279" t="s">
        <v>102</v>
      </c>
      <c r="E3279" t="s">
        <v>6790</v>
      </c>
      <c r="F3279">
        <v>3</v>
      </c>
    </row>
    <row r="3280" spans="1:6" x14ac:dyDescent="0.25">
      <c r="A3280" t="s">
        <v>99</v>
      </c>
      <c r="B3280">
        <v>2015</v>
      </c>
      <c r="C3280" t="s">
        <v>5</v>
      </c>
      <c r="D3280" t="s">
        <v>107</v>
      </c>
      <c r="E3280" t="s">
        <v>6791</v>
      </c>
      <c r="F3280">
        <v>2</v>
      </c>
    </row>
    <row r="3281" spans="1:6" x14ac:dyDescent="0.25">
      <c r="A3281" t="s">
        <v>99</v>
      </c>
      <c r="B3281">
        <v>2015</v>
      </c>
      <c r="C3281" t="s">
        <v>5</v>
      </c>
      <c r="D3281" t="s">
        <v>39</v>
      </c>
      <c r="E3281" t="s">
        <v>6792</v>
      </c>
      <c r="F3281">
        <v>1</v>
      </c>
    </row>
    <row r="3282" spans="1:6" x14ac:dyDescent="0.25">
      <c r="A3282" t="s">
        <v>99</v>
      </c>
      <c r="B3282">
        <v>2015</v>
      </c>
      <c r="C3282" t="s">
        <v>5</v>
      </c>
      <c r="D3282" t="s">
        <v>103</v>
      </c>
      <c r="E3282" t="s">
        <v>6793</v>
      </c>
      <c r="F3282">
        <v>19</v>
      </c>
    </row>
    <row r="3283" spans="1:6" x14ac:dyDescent="0.25">
      <c r="A3283" t="s">
        <v>99</v>
      </c>
      <c r="B3283">
        <v>2015</v>
      </c>
      <c r="C3283" t="s">
        <v>6</v>
      </c>
      <c r="D3283" t="s">
        <v>103</v>
      </c>
      <c r="E3283" t="s">
        <v>6794</v>
      </c>
      <c r="F3283">
        <v>1</v>
      </c>
    </row>
    <row r="3284" spans="1:6" x14ac:dyDescent="0.25">
      <c r="A3284" t="s">
        <v>100</v>
      </c>
      <c r="B3284">
        <v>2010</v>
      </c>
      <c r="C3284" t="s">
        <v>1</v>
      </c>
      <c r="D3284" t="s">
        <v>38</v>
      </c>
      <c r="E3284" t="s">
        <v>6795</v>
      </c>
      <c r="F3284">
        <v>1</v>
      </c>
    </row>
    <row r="3285" spans="1:6" x14ac:dyDescent="0.25">
      <c r="A3285" t="s">
        <v>100</v>
      </c>
      <c r="B3285">
        <v>2010</v>
      </c>
      <c r="C3285" t="s">
        <v>1</v>
      </c>
      <c r="D3285" t="s">
        <v>102</v>
      </c>
      <c r="E3285" t="s">
        <v>6796</v>
      </c>
      <c r="F3285">
        <v>5</v>
      </c>
    </row>
    <row r="3286" spans="1:6" x14ac:dyDescent="0.25">
      <c r="A3286" t="s">
        <v>100</v>
      </c>
      <c r="B3286">
        <v>2010</v>
      </c>
      <c r="C3286" t="s">
        <v>1</v>
      </c>
      <c r="D3286" t="s">
        <v>107</v>
      </c>
      <c r="E3286" t="s">
        <v>6797</v>
      </c>
      <c r="F3286">
        <v>3</v>
      </c>
    </row>
    <row r="3287" spans="1:6" x14ac:dyDescent="0.25">
      <c r="A3287" t="s">
        <v>100</v>
      </c>
      <c r="B3287">
        <v>2010</v>
      </c>
      <c r="C3287" t="s">
        <v>1</v>
      </c>
      <c r="D3287" t="s">
        <v>39</v>
      </c>
      <c r="E3287" t="s">
        <v>6798</v>
      </c>
      <c r="F3287">
        <v>8</v>
      </c>
    </row>
    <row r="3288" spans="1:6" x14ac:dyDescent="0.25">
      <c r="A3288" t="s">
        <v>100</v>
      </c>
      <c r="B3288">
        <v>2010</v>
      </c>
      <c r="C3288" t="s">
        <v>1</v>
      </c>
      <c r="D3288" t="s">
        <v>103</v>
      </c>
      <c r="E3288" t="s">
        <v>6799</v>
      </c>
      <c r="F3288">
        <v>44</v>
      </c>
    </row>
    <row r="3289" spans="1:6" x14ac:dyDescent="0.25">
      <c r="A3289" t="s">
        <v>100</v>
      </c>
      <c r="B3289">
        <v>2010</v>
      </c>
      <c r="C3289" t="s">
        <v>3</v>
      </c>
      <c r="D3289" t="s">
        <v>103</v>
      </c>
      <c r="E3289" t="s">
        <v>6800</v>
      </c>
      <c r="F3289">
        <v>6</v>
      </c>
    </row>
    <row r="3290" spans="1:6" x14ac:dyDescent="0.25">
      <c r="A3290" t="s">
        <v>100</v>
      </c>
      <c r="B3290">
        <v>2010</v>
      </c>
      <c r="C3290" t="s">
        <v>0</v>
      </c>
      <c r="D3290" t="s">
        <v>38</v>
      </c>
      <c r="E3290" t="s">
        <v>6801</v>
      </c>
      <c r="F3290">
        <v>1</v>
      </c>
    </row>
    <row r="3291" spans="1:6" x14ac:dyDescent="0.25">
      <c r="A3291" t="s">
        <v>100</v>
      </c>
      <c r="B3291">
        <v>2010</v>
      </c>
      <c r="C3291" t="s">
        <v>0</v>
      </c>
      <c r="D3291" t="s">
        <v>102</v>
      </c>
      <c r="E3291" t="s">
        <v>6802</v>
      </c>
      <c r="F3291">
        <v>6</v>
      </c>
    </row>
    <row r="3292" spans="1:6" x14ac:dyDescent="0.25">
      <c r="A3292" t="s">
        <v>100</v>
      </c>
      <c r="B3292">
        <v>2010</v>
      </c>
      <c r="C3292" t="s">
        <v>0</v>
      </c>
      <c r="D3292" t="s">
        <v>107</v>
      </c>
      <c r="E3292" t="s">
        <v>6803</v>
      </c>
      <c r="F3292">
        <v>4</v>
      </c>
    </row>
    <row r="3293" spans="1:6" x14ac:dyDescent="0.25">
      <c r="A3293" t="s">
        <v>100</v>
      </c>
      <c r="B3293">
        <v>2010</v>
      </c>
      <c r="C3293" t="s">
        <v>0</v>
      </c>
      <c r="D3293" t="s">
        <v>39</v>
      </c>
      <c r="E3293" t="s">
        <v>6804</v>
      </c>
      <c r="F3293">
        <v>9</v>
      </c>
    </row>
    <row r="3294" spans="1:6" x14ac:dyDescent="0.25">
      <c r="A3294" t="s">
        <v>100</v>
      </c>
      <c r="B3294">
        <v>2010</v>
      </c>
      <c r="C3294" t="s">
        <v>0</v>
      </c>
      <c r="D3294" t="s">
        <v>103</v>
      </c>
      <c r="E3294" t="s">
        <v>6805</v>
      </c>
      <c r="F3294">
        <v>35</v>
      </c>
    </row>
    <row r="3295" spans="1:6" x14ac:dyDescent="0.25">
      <c r="A3295" t="s">
        <v>100</v>
      </c>
      <c r="B3295">
        <v>2010</v>
      </c>
      <c r="C3295" t="s">
        <v>4</v>
      </c>
      <c r="D3295" t="s">
        <v>38</v>
      </c>
      <c r="E3295" t="s">
        <v>6806</v>
      </c>
      <c r="F3295">
        <v>37</v>
      </c>
    </row>
    <row r="3296" spans="1:6" x14ac:dyDescent="0.25">
      <c r="A3296" t="s">
        <v>100</v>
      </c>
      <c r="B3296">
        <v>2010</v>
      </c>
      <c r="C3296" t="s">
        <v>4</v>
      </c>
      <c r="D3296" t="s">
        <v>40</v>
      </c>
      <c r="E3296" t="s">
        <v>6807</v>
      </c>
      <c r="F3296">
        <v>6</v>
      </c>
    </row>
    <row r="3297" spans="1:6" x14ac:dyDescent="0.25">
      <c r="A3297" t="s">
        <v>100</v>
      </c>
      <c r="B3297">
        <v>2010</v>
      </c>
      <c r="C3297" t="s">
        <v>4</v>
      </c>
      <c r="D3297" t="s">
        <v>102</v>
      </c>
      <c r="E3297" t="s">
        <v>6808</v>
      </c>
      <c r="F3297">
        <v>71</v>
      </c>
    </row>
    <row r="3298" spans="1:6" x14ac:dyDescent="0.25">
      <c r="A3298" t="s">
        <v>100</v>
      </c>
      <c r="B3298">
        <v>2010</v>
      </c>
      <c r="C3298" t="s">
        <v>4</v>
      </c>
      <c r="D3298" t="s">
        <v>107</v>
      </c>
      <c r="E3298" t="s">
        <v>6809</v>
      </c>
      <c r="F3298">
        <v>77</v>
      </c>
    </row>
    <row r="3299" spans="1:6" x14ac:dyDescent="0.25">
      <c r="A3299" t="s">
        <v>100</v>
      </c>
      <c r="B3299">
        <v>2010</v>
      </c>
      <c r="C3299" t="s">
        <v>4</v>
      </c>
      <c r="D3299" t="s">
        <v>39</v>
      </c>
      <c r="E3299" t="s">
        <v>6810</v>
      </c>
      <c r="F3299">
        <v>123</v>
      </c>
    </row>
    <row r="3300" spans="1:6" x14ac:dyDescent="0.25">
      <c r="A3300" t="s">
        <v>100</v>
      </c>
      <c r="B3300">
        <v>2010</v>
      </c>
      <c r="C3300" t="s">
        <v>4</v>
      </c>
      <c r="D3300" t="s">
        <v>103</v>
      </c>
      <c r="E3300" t="s">
        <v>6811</v>
      </c>
      <c r="F3300">
        <v>722</v>
      </c>
    </row>
    <row r="3301" spans="1:6" x14ac:dyDescent="0.25">
      <c r="A3301" t="s">
        <v>100</v>
      </c>
      <c r="B3301">
        <v>2010</v>
      </c>
      <c r="C3301" t="s">
        <v>2</v>
      </c>
      <c r="D3301" t="s">
        <v>102</v>
      </c>
      <c r="E3301" t="s">
        <v>6812</v>
      </c>
      <c r="F3301">
        <v>2</v>
      </c>
    </row>
    <row r="3302" spans="1:6" x14ac:dyDescent="0.25">
      <c r="A3302" t="s">
        <v>100</v>
      </c>
      <c r="B3302">
        <v>2010</v>
      </c>
      <c r="C3302" t="s">
        <v>2</v>
      </c>
      <c r="D3302" t="s">
        <v>103</v>
      </c>
      <c r="E3302" t="s">
        <v>6813</v>
      </c>
      <c r="F3302">
        <v>3</v>
      </c>
    </row>
    <row r="3303" spans="1:6" x14ac:dyDescent="0.25">
      <c r="A3303" t="s">
        <v>100</v>
      </c>
      <c r="B3303">
        <v>2011</v>
      </c>
      <c r="C3303" t="s">
        <v>1</v>
      </c>
      <c r="D3303" t="s">
        <v>38</v>
      </c>
      <c r="E3303" t="s">
        <v>6814</v>
      </c>
      <c r="F3303">
        <v>2</v>
      </c>
    </row>
    <row r="3304" spans="1:6" x14ac:dyDescent="0.25">
      <c r="A3304" t="s">
        <v>100</v>
      </c>
      <c r="B3304">
        <v>2011</v>
      </c>
      <c r="C3304" t="s">
        <v>1</v>
      </c>
      <c r="D3304" t="s">
        <v>40</v>
      </c>
      <c r="E3304" t="s">
        <v>6815</v>
      </c>
      <c r="F3304">
        <v>1</v>
      </c>
    </row>
    <row r="3305" spans="1:6" x14ac:dyDescent="0.25">
      <c r="A3305" t="s">
        <v>100</v>
      </c>
      <c r="B3305">
        <v>2011</v>
      </c>
      <c r="C3305" t="s">
        <v>1</v>
      </c>
      <c r="D3305" t="s">
        <v>102</v>
      </c>
      <c r="E3305" t="s">
        <v>6816</v>
      </c>
      <c r="F3305">
        <v>5</v>
      </c>
    </row>
    <row r="3306" spans="1:6" x14ac:dyDescent="0.25">
      <c r="A3306" t="s">
        <v>100</v>
      </c>
      <c r="B3306">
        <v>2011</v>
      </c>
      <c r="C3306" t="s">
        <v>1</v>
      </c>
      <c r="D3306" t="s">
        <v>107</v>
      </c>
      <c r="E3306" t="s">
        <v>6817</v>
      </c>
      <c r="F3306">
        <v>4</v>
      </c>
    </row>
    <row r="3307" spans="1:6" x14ac:dyDescent="0.25">
      <c r="A3307" t="s">
        <v>100</v>
      </c>
      <c r="B3307">
        <v>2011</v>
      </c>
      <c r="C3307" t="s">
        <v>1</v>
      </c>
      <c r="D3307" t="s">
        <v>39</v>
      </c>
      <c r="E3307" t="s">
        <v>6818</v>
      </c>
      <c r="F3307">
        <v>9</v>
      </c>
    </row>
    <row r="3308" spans="1:6" x14ac:dyDescent="0.25">
      <c r="A3308" t="s">
        <v>100</v>
      </c>
      <c r="B3308">
        <v>2011</v>
      </c>
      <c r="C3308" t="s">
        <v>1</v>
      </c>
      <c r="D3308" t="s">
        <v>103</v>
      </c>
      <c r="E3308" t="s">
        <v>6819</v>
      </c>
      <c r="F3308">
        <v>44</v>
      </c>
    </row>
    <row r="3309" spans="1:6" x14ac:dyDescent="0.25">
      <c r="A3309" t="s">
        <v>100</v>
      </c>
      <c r="B3309">
        <v>2011</v>
      </c>
      <c r="C3309" t="s">
        <v>3</v>
      </c>
      <c r="D3309" t="s">
        <v>39</v>
      </c>
      <c r="E3309" t="s">
        <v>6820</v>
      </c>
      <c r="F3309">
        <v>1</v>
      </c>
    </row>
    <row r="3310" spans="1:6" x14ac:dyDescent="0.25">
      <c r="A3310" t="s">
        <v>100</v>
      </c>
      <c r="B3310">
        <v>2011</v>
      </c>
      <c r="C3310" t="s">
        <v>3</v>
      </c>
      <c r="D3310" t="s">
        <v>103</v>
      </c>
      <c r="E3310" t="s">
        <v>6821</v>
      </c>
      <c r="F3310">
        <v>4</v>
      </c>
    </row>
    <row r="3311" spans="1:6" x14ac:dyDescent="0.25">
      <c r="A3311" t="s">
        <v>100</v>
      </c>
      <c r="B3311">
        <v>2011</v>
      </c>
      <c r="C3311" t="s">
        <v>0</v>
      </c>
      <c r="D3311" t="s">
        <v>102</v>
      </c>
      <c r="E3311" t="s">
        <v>6822</v>
      </c>
      <c r="F3311">
        <v>2</v>
      </c>
    </row>
    <row r="3312" spans="1:6" x14ac:dyDescent="0.25">
      <c r="A3312" t="s">
        <v>100</v>
      </c>
      <c r="B3312">
        <v>2011</v>
      </c>
      <c r="C3312" t="s">
        <v>0</v>
      </c>
      <c r="D3312" t="s">
        <v>39</v>
      </c>
      <c r="E3312" t="s">
        <v>6823</v>
      </c>
      <c r="F3312">
        <v>13</v>
      </c>
    </row>
    <row r="3313" spans="1:6" x14ac:dyDescent="0.25">
      <c r="A3313" t="s">
        <v>100</v>
      </c>
      <c r="B3313">
        <v>2011</v>
      </c>
      <c r="C3313" t="s">
        <v>0</v>
      </c>
      <c r="D3313" t="s">
        <v>103</v>
      </c>
      <c r="E3313" t="s">
        <v>6824</v>
      </c>
      <c r="F3313">
        <v>27</v>
      </c>
    </row>
    <row r="3314" spans="1:6" x14ac:dyDescent="0.25">
      <c r="A3314" t="s">
        <v>100</v>
      </c>
      <c r="B3314">
        <v>2011</v>
      </c>
      <c r="C3314" t="s">
        <v>4</v>
      </c>
      <c r="D3314" t="s">
        <v>38</v>
      </c>
      <c r="E3314" t="s">
        <v>6825</v>
      </c>
      <c r="F3314">
        <v>15</v>
      </c>
    </row>
    <row r="3315" spans="1:6" x14ac:dyDescent="0.25">
      <c r="A3315" t="s">
        <v>100</v>
      </c>
      <c r="B3315">
        <v>2011</v>
      </c>
      <c r="C3315" t="s">
        <v>4</v>
      </c>
      <c r="D3315" t="s">
        <v>40</v>
      </c>
      <c r="E3315" t="s">
        <v>6826</v>
      </c>
      <c r="F3315">
        <v>3</v>
      </c>
    </row>
    <row r="3316" spans="1:6" x14ac:dyDescent="0.25">
      <c r="A3316" t="s">
        <v>100</v>
      </c>
      <c r="B3316">
        <v>2011</v>
      </c>
      <c r="C3316" t="s">
        <v>4</v>
      </c>
      <c r="D3316" t="s">
        <v>102</v>
      </c>
      <c r="E3316" t="s">
        <v>6827</v>
      </c>
      <c r="F3316">
        <v>81</v>
      </c>
    </row>
    <row r="3317" spans="1:6" x14ac:dyDescent="0.25">
      <c r="A3317" t="s">
        <v>100</v>
      </c>
      <c r="B3317">
        <v>2011</v>
      </c>
      <c r="C3317" t="s">
        <v>4</v>
      </c>
      <c r="D3317" t="s">
        <v>107</v>
      </c>
      <c r="E3317" t="s">
        <v>6828</v>
      </c>
      <c r="F3317">
        <v>43</v>
      </c>
    </row>
    <row r="3318" spans="1:6" x14ac:dyDescent="0.25">
      <c r="A3318" t="s">
        <v>100</v>
      </c>
      <c r="B3318">
        <v>2011</v>
      </c>
      <c r="C3318" t="s">
        <v>4</v>
      </c>
      <c r="D3318" t="s">
        <v>39</v>
      </c>
      <c r="E3318" t="s">
        <v>6829</v>
      </c>
      <c r="F3318">
        <v>118</v>
      </c>
    </row>
    <row r="3319" spans="1:6" x14ac:dyDescent="0.25">
      <c r="A3319" t="s">
        <v>100</v>
      </c>
      <c r="B3319">
        <v>2011</v>
      </c>
      <c r="C3319" t="s">
        <v>4</v>
      </c>
      <c r="D3319" t="s">
        <v>103</v>
      </c>
      <c r="E3319" t="s">
        <v>6830</v>
      </c>
      <c r="F3319">
        <v>719</v>
      </c>
    </row>
    <row r="3320" spans="1:6" x14ac:dyDescent="0.25">
      <c r="A3320" t="s">
        <v>100</v>
      </c>
      <c r="B3320">
        <v>2011</v>
      </c>
      <c r="C3320" t="s">
        <v>2</v>
      </c>
      <c r="D3320" t="s">
        <v>107</v>
      </c>
      <c r="E3320" t="s">
        <v>6831</v>
      </c>
      <c r="F3320">
        <v>1</v>
      </c>
    </row>
    <row r="3321" spans="1:6" x14ac:dyDescent="0.25">
      <c r="A3321" t="s">
        <v>100</v>
      </c>
      <c r="B3321">
        <v>2011</v>
      </c>
      <c r="C3321" t="s">
        <v>2</v>
      </c>
      <c r="D3321" t="s">
        <v>103</v>
      </c>
      <c r="E3321" t="s">
        <v>6832</v>
      </c>
      <c r="F3321">
        <v>4</v>
      </c>
    </row>
    <row r="3322" spans="1:6" x14ac:dyDescent="0.25">
      <c r="A3322" t="s">
        <v>100</v>
      </c>
      <c r="B3322">
        <v>2011</v>
      </c>
      <c r="C3322" t="s">
        <v>6</v>
      </c>
      <c r="D3322" t="s">
        <v>107</v>
      </c>
      <c r="E3322" t="s">
        <v>6833</v>
      </c>
      <c r="F3322">
        <v>1</v>
      </c>
    </row>
    <row r="3323" spans="1:6" x14ac:dyDescent="0.25">
      <c r="A3323" t="s">
        <v>100</v>
      </c>
      <c r="B3323">
        <v>2012</v>
      </c>
      <c r="C3323" t="s">
        <v>1</v>
      </c>
      <c r="D3323" t="s">
        <v>38</v>
      </c>
      <c r="E3323" t="s">
        <v>6834</v>
      </c>
      <c r="F3323">
        <v>3</v>
      </c>
    </row>
    <row r="3324" spans="1:6" x14ac:dyDescent="0.25">
      <c r="A3324" t="s">
        <v>100</v>
      </c>
      <c r="B3324">
        <v>2012</v>
      </c>
      <c r="C3324" t="s">
        <v>1</v>
      </c>
      <c r="D3324" t="s">
        <v>102</v>
      </c>
      <c r="E3324" t="s">
        <v>6835</v>
      </c>
      <c r="F3324">
        <v>7</v>
      </c>
    </row>
    <row r="3325" spans="1:6" x14ac:dyDescent="0.25">
      <c r="A3325" t="s">
        <v>100</v>
      </c>
      <c r="B3325">
        <v>2012</v>
      </c>
      <c r="C3325" t="s">
        <v>1</v>
      </c>
      <c r="D3325" t="s">
        <v>107</v>
      </c>
      <c r="E3325" t="s">
        <v>6836</v>
      </c>
      <c r="F3325">
        <v>5</v>
      </c>
    </row>
    <row r="3326" spans="1:6" x14ac:dyDescent="0.25">
      <c r="A3326" t="s">
        <v>100</v>
      </c>
      <c r="B3326">
        <v>2012</v>
      </c>
      <c r="C3326" t="s">
        <v>1</v>
      </c>
      <c r="D3326" t="s">
        <v>39</v>
      </c>
      <c r="E3326" t="s">
        <v>6837</v>
      </c>
      <c r="F3326">
        <v>4</v>
      </c>
    </row>
    <row r="3327" spans="1:6" x14ac:dyDescent="0.25">
      <c r="A3327" t="s">
        <v>100</v>
      </c>
      <c r="B3327">
        <v>2012</v>
      </c>
      <c r="C3327" t="s">
        <v>1</v>
      </c>
      <c r="D3327" t="s">
        <v>103</v>
      </c>
      <c r="E3327" t="s">
        <v>6838</v>
      </c>
      <c r="F3327">
        <v>59</v>
      </c>
    </row>
    <row r="3328" spans="1:6" x14ac:dyDescent="0.25">
      <c r="A3328" t="s">
        <v>100</v>
      </c>
      <c r="B3328">
        <v>2012</v>
      </c>
      <c r="C3328" t="s">
        <v>3</v>
      </c>
      <c r="D3328" t="s">
        <v>107</v>
      </c>
      <c r="E3328" t="s">
        <v>6839</v>
      </c>
      <c r="F3328">
        <v>1</v>
      </c>
    </row>
    <row r="3329" spans="1:6" x14ac:dyDescent="0.25">
      <c r="A3329" t="s">
        <v>100</v>
      </c>
      <c r="B3329">
        <v>2012</v>
      </c>
      <c r="C3329" t="s">
        <v>3</v>
      </c>
      <c r="D3329" t="s">
        <v>103</v>
      </c>
      <c r="E3329" t="s">
        <v>6840</v>
      </c>
      <c r="F3329">
        <v>3</v>
      </c>
    </row>
    <row r="3330" spans="1:6" x14ac:dyDescent="0.25">
      <c r="A3330" t="s">
        <v>100</v>
      </c>
      <c r="B3330">
        <v>2012</v>
      </c>
      <c r="C3330" t="s">
        <v>0</v>
      </c>
      <c r="D3330" t="s">
        <v>38</v>
      </c>
      <c r="E3330" t="s">
        <v>6841</v>
      </c>
      <c r="F3330">
        <v>1</v>
      </c>
    </row>
    <row r="3331" spans="1:6" x14ac:dyDescent="0.25">
      <c r="A3331" t="s">
        <v>100</v>
      </c>
      <c r="B3331">
        <v>2012</v>
      </c>
      <c r="C3331" t="s">
        <v>0</v>
      </c>
      <c r="D3331" t="s">
        <v>40</v>
      </c>
      <c r="E3331" t="s">
        <v>6842</v>
      </c>
      <c r="F3331">
        <v>1</v>
      </c>
    </row>
    <row r="3332" spans="1:6" x14ac:dyDescent="0.25">
      <c r="A3332" t="s">
        <v>100</v>
      </c>
      <c r="B3332">
        <v>2012</v>
      </c>
      <c r="C3332" t="s">
        <v>0</v>
      </c>
      <c r="D3332" t="s">
        <v>102</v>
      </c>
      <c r="E3332" t="s">
        <v>6843</v>
      </c>
      <c r="F3332">
        <v>2</v>
      </c>
    </row>
    <row r="3333" spans="1:6" x14ac:dyDescent="0.25">
      <c r="A3333" t="s">
        <v>100</v>
      </c>
      <c r="B3333">
        <v>2012</v>
      </c>
      <c r="C3333" t="s">
        <v>0</v>
      </c>
      <c r="D3333" t="s">
        <v>107</v>
      </c>
      <c r="E3333" t="s">
        <v>6844</v>
      </c>
      <c r="F3333">
        <v>4</v>
      </c>
    </row>
    <row r="3334" spans="1:6" x14ac:dyDescent="0.25">
      <c r="A3334" t="s">
        <v>100</v>
      </c>
      <c r="B3334">
        <v>2012</v>
      </c>
      <c r="C3334" t="s">
        <v>0</v>
      </c>
      <c r="D3334" t="s">
        <v>39</v>
      </c>
      <c r="E3334" t="s">
        <v>6845</v>
      </c>
      <c r="F3334">
        <v>6</v>
      </c>
    </row>
    <row r="3335" spans="1:6" x14ac:dyDescent="0.25">
      <c r="A3335" t="s">
        <v>100</v>
      </c>
      <c r="B3335">
        <v>2012</v>
      </c>
      <c r="C3335" t="s">
        <v>0</v>
      </c>
      <c r="D3335" t="s">
        <v>103</v>
      </c>
      <c r="E3335" t="s">
        <v>6846</v>
      </c>
      <c r="F3335">
        <v>23</v>
      </c>
    </row>
    <row r="3336" spans="1:6" x14ac:dyDescent="0.25">
      <c r="A3336" t="s">
        <v>100</v>
      </c>
      <c r="B3336">
        <v>2012</v>
      </c>
      <c r="C3336" t="s">
        <v>4</v>
      </c>
      <c r="D3336" t="s">
        <v>38</v>
      </c>
      <c r="E3336" t="s">
        <v>6847</v>
      </c>
      <c r="F3336">
        <v>34</v>
      </c>
    </row>
    <row r="3337" spans="1:6" x14ac:dyDescent="0.25">
      <c r="A3337" t="s">
        <v>100</v>
      </c>
      <c r="B3337">
        <v>2012</v>
      </c>
      <c r="C3337" t="s">
        <v>4</v>
      </c>
      <c r="D3337" t="s">
        <v>40</v>
      </c>
      <c r="E3337" t="s">
        <v>6848</v>
      </c>
      <c r="F3337">
        <v>9</v>
      </c>
    </row>
    <row r="3338" spans="1:6" x14ac:dyDescent="0.25">
      <c r="A3338" t="s">
        <v>100</v>
      </c>
      <c r="B3338">
        <v>2012</v>
      </c>
      <c r="C3338" t="s">
        <v>4</v>
      </c>
      <c r="D3338" t="s">
        <v>102</v>
      </c>
      <c r="E3338" t="s">
        <v>6849</v>
      </c>
      <c r="F3338">
        <v>64</v>
      </c>
    </row>
    <row r="3339" spans="1:6" x14ac:dyDescent="0.25">
      <c r="A3339" t="s">
        <v>100</v>
      </c>
      <c r="B3339">
        <v>2012</v>
      </c>
      <c r="C3339" t="s">
        <v>4</v>
      </c>
      <c r="D3339" t="s">
        <v>107</v>
      </c>
      <c r="E3339" t="s">
        <v>6850</v>
      </c>
      <c r="F3339">
        <v>69</v>
      </c>
    </row>
    <row r="3340" spans="1:6" x14ac:dyDescent="0.25">
      <c r="A3340" t="s">
        <v>100</v>
      </c>
      <c r="B3340">
        <v>2012</v>
      </c>
      <c r="C3340" t="s">
        <v>4</v>
      </c>
      <c r="D3340" t="s">
        <v>39</v>
      </c>
      <c r="E3340" t="s">
        <v>6851</v>
      </c>
      <c r="F3340">
        <v>108</v>
      </c>
    </row>
    <row r="3341" spans="1:6" x14ac:dyDescent="0.25">
      <c r="A3341" t="s">
        <v>100</v>
      </c>
      <c r="B3341">
        <v>2012</v>
      </c>
      <c r="C3341" t="s">
        <v>4</v>
      </c>
      <c r="D3341" t="s">
        <v>103</v>
      </c>
      <c r="E3341" t="s">
        <v>6852</v>
      </c>
      <c r="F3341">
        <v>681</v>
      </c>
    </row>
    <row r="3342" spans="1:6" x14ac:dyDescent="0.25">
      <c r="A3342" t="s">
        <v>100</v>
      </c>
      <c r="B3342">
        <v>2012</v>
      </c>
      <c r="C3342" t="s">
        <v>2</v>
      </c>
      <c r="D3342" t="s">
        <v>102</v>
      </c>
      <c r="E3342" t="s">
        <v>6853</v>
      </c>
      <c r="F3342">
        <v>1</v>
      </c>
    </row>
    <row r="3343" spans="1:6" x14ac:dyDescent="0.25">
      <c r="A3343" t="s">
        <v>100</v>
      </c>
      <c r="B3343">
        <v>2012</v>
      </c>
      <c r="C3343" t="s">
        <v>2</v>
      </c>
      <c r="D3343" t="s">
        <v>107</v>
      </c>
      <c r="E3343" t="s">
        <v>6854</v>
      </c>
      <c r="F3343">
        <v>1</v>
      </c>
    </row>
    <row r="3344" spans="1:6" x14ac:dyDescent="0.25">
      <c r="A3344" t="s">
        <v>100</v>
      </c>
      <c r="B3344">
        <v>2012</v>
      </c>
      <c r="C3344" t="s">
        <v>2</v>
      </c>
      <c r="D3344" t="s">
        <v>39</v>
      </c>
      <c r="E3344" t="s">
        <v>6855</v>
      </c>
      <c r="F3344">
        <v>1</v>
      </c>
    </row>
    <row r="3345" spans="1:6" x14ac:dyDescent="0.25">
      <c r="A3345" t="s">
        <v>100</v>
      </c>
      <c r="B3345">
        <v>2012</v>
      </c>
      <c r="C3345" t="s">
        <v>2</v>
      </c>
      <c r="D3345" t="s">
        <v>103</v>
      </c>
      <c r="E3345" t="s">
        <v>6856</v>
      </c>
      <c r="F3345">
        <v>5</v>
      </c>
    </row>
    <row r="3346" spans="1:6" x14ac:dyDescent="0.25">
      <c r="A3346" t="s">
        <v>100</v>
      </c>
      <c r="B3346">
        <v>2012</v>
      </c>
      <c r="C3346" t="s">
        <v>5</v>
      </c>
      <c r="D3346" t="s">
        <v>107</v>
      </c>
      <c r="E3346" t="s">
        <v>6857</v>
      </c>
      <c r="F3346">
        <v>4</v>
      </c>
    </row>
    <row r="3347" spans="1:6" x14ac:dyDescent="0.25">
      <c r="A3347" t="s">
        <v>100</v>
      </c>
      <c r="B3347">
        <v>2012</v>
      </c>
      <c r="C3347" t="s">
        <v>6</v>
      </c>
      <c r="D3347" t="s">
        <v>38</v>
      </c>
      <c r="E3347" t="s">
        <v>6858</v>
      </c>
      <c r="F3347">
        <v>1</v>
      </c>
    </row>
    <row r="3348" spans="1:6" x14ac:dyDescent="0.25">
      <c r="A3348" t="s">
        <v>100</v>
      </c>
      <c r="B3348">
        <v>2013</v>
      </c>
      <c r="C3348" t="s">
        <v>1</v>
      </c>
      <c r="D3348" t="s">
        <v>38</v>
      </c>
      <c r="E3348" t="s">
        <v>6859</v>
      </c>
      <c r="F3348">
        <v>4</v>
      </c>
    </row>
    <row r="3349" spans="1:6" x14ac:dyDescent="0.25">
      <c r="A3349" t="s">
        <v>100</v>
      </c>
      <c r="B3349">
        <v>2013</v>
      </c>
      <c r="C3349" t="s">
        <v>1</v>
      </c>
      <c r="D3349" t="s">
        <v>40</v>
      </c>
      <c r="E3349" t="s">
        <v>6860</v>
      </c>
      <c r="F3349">
        <v>1</v>
      </c>
    </row>
    <row r="3350" spans="1:6" x14ac:dyDescent="0.25">
      <c r="A3350" t="s">
        <v>100</v>
      </c>
      <c r="B3350">
        <v>2013</v>
      </c>
      <c r="C3350" t="s">
        <v>1</v>
      </c>
      <c r="D3350" t="s">
        <v>102</v>
      </c>
      <c r="E3350" t="s">
        <v>6861</v>
      </c>
      <c r="F3350">
        <v>4</v>
      </c>
    </row>
    <row r="3351" spans="1:6" x14ac:dyDescent="0.25">
      <c r="A3351" t="s">
        <v>100</v>
      </c>
      <c r="B3351">
        <v>2013</v>
      </c>
      <c r="C3351" t="s">
        <v>1</v>
      </c>
      <c r="D3351" t="s">
        <v>107</v>
      </c>
      <c r="E3351" t="s">
        <v>6862</v>
      </c>
      <c r="F3351">
        <v>11</v>
      </c>
    </row>
    <row r="3352" spans="1:6" x14ac:dyDescent="0.25">
      <c r="A3352" t="s">
        <v>100</v>
      </c>
      <c r="B3352">
        <v>2013</v>
      </c>
      <c r="C3352" t="s">
        <v>1</v>
      </c>
      <c r="D3352" t="s">
        <v>39</v>
      </c>
      <c r="E3352" t="s">
        <v>6863</v>
      </c>
      <c r="F3352">
        <v>6</v>
      </c>
    </row>
    <row r="3353" spans="1:6" x14ac:dyDescent="0.25">
      <c r="A3353" t="s">
        <v>100</v>
      </c>
      <c r="B3353">
        <v>2013</v>
      </c>
      <c r="C3353" t="s">
        <v>1</v>
      </c>
      <c r="D3353" t="s">
        <v>103</v>
      </c>
      <c r="E3353" t="s">
        <v>6864</v>
      </c>
      <c r="F3353">
        <v>55</v>
      </c>
    </row>
    <row r="3354" spans="1:6" x14ac:dyDescent="0.25">
      <c r="A3354" t="s">
        <v>100</v>
      </c>
      <c r="B3354">
        <v>2013</v>
      </c>
      <c r="C3354" t="s">
        <v>3</v>
      </c>
      <c r="D3354" t="s">
        <v>38</v>
      </c>
      <c r="E3354" t="s">
        <v>6865</v>
      </c>
      <c r="F3354">
        <v>1</v>
      </c>
    </row>
    <row r="3355" spans="1:6" x14ac:dyDescent="0.25">
      <c r="A3355" t="s">
        <v>100</v>
      </c>
      <c r="B3355">
        <v>2013</v>
      </c>
      <c r="C3355" t="s">
        <v>3</v>
      </c>
      <c r="D3355" t="s">
        <v>39</v>
      </c>
      <c r="E3355" t="s">
        <v>6866</v>
      </c>
      <c r="F3355">
        <v>1</v>
      </c>
    </row>
    <row r="3356" spans="1:6" x14ac:dyDescent="0.25">
      <c r="A3356" t="s">
        <v>100</v>
      </c>
      <c r="B3356">
        <v>2013</v>
      </c>
      <c r="C3356" t="s">
        <v>3</v>
      </c>
      <c r="D3356" t="s">
        <v>103</v>
      </c>
      <c r="E3356" t="s">
        <v>6867</v>
      </c>
      <c r="F3356">
        <v>3</v>
      </c>
    </row>
    <row r="3357" spans="1:6" x14ac:dyDescent="0.25">
      <c r="A3357" t="s">
        <v>100</v>
      </c>
      <c r="B3357">
        <v>2013</v>
      </c>
      <c r="C3357" t="s">
        <v>0</v>
      </c>
      <c r="D3357" t="s">
        <v>38</v>
      </c>
      <c r="E3357" t="s">
        <v>6868</v>
      </c>
      <c r="F3357">
        <v>1</v>
      </c>
    </row>
    <row r="3358" spans="1:6" x14ac:dyDescent="0.25">
      <c r="A3358" t="s">
        <v>100</v>
      </c>
      <c r="B3358">
        <v>2013</v>
      </c>
      <c r="C3358" t="s">
        <v>0</v>
      </c>
      <c r="D3358" t="s">
        <v>40</v>
      </c>
      <c r="E3358" t="s">
        <v>6869</v>
      </c>
      <c r="F3358">
        <v>1</v>
      </c>
    </row>
    <row r="3359" spans="1:6" x14ac:dyDescent="0.25">
      <c r="A3359" t="s">
        <v>100</v>
      </c>
      <c r="B3359">
        <v>2013</v>
      </c>
      <c r="C3359" t="s">
        <v>0</v>
      </c>
      <c r="D3359" t="s">
        <v>102</v>
      </c>
      <c r="E3359" t="s">
        <v>6870</v>
      </c>
      <c r="F3359">
        <v>3</v>
      </c>
    </row>
    <row r="3360" spans="1:6" x14ac:dyDescent="0.25">
      <c r="A3360" t="s">
        <v>100</v>
      </c>
      <c r="B3360">
        <v>2013</v>
      </c>
      <c r="C3360" t="s">
        <v>0</v>
      </c>
      <c r="D3360" t="s">
        <v>107</v>
      </c>
      <c r="E3360" t="s">
        <v>6871</v>
      </c>
      <c r="F3360">
        <v>2</v>
      </c>
    </row>
    <row r="3361" spans="1:6" x14ac:dyDescent="0.25">
      <c r="A3361" t="s">
        <v>100</v>
      </c>
      <c r="B3361">
        <v>2013</v>
      </c>
      <c r="C3361" t="s">
        <v>0</v>
      </c>
      <c r="D3361" t="s">
        <v>39</v>
      </c>
      <c r="E3361" t="s">
        <v>6872</v>
      </c>
      <c r="F3361">
        <v>8</v>
      </c>
    </row>
    <row r="3362" spans="1:6" x14ac:dyDescent="0.25">
      <c r="A3362" t="s">
        <v>100</v>
      </c>
      <c r="B3362">
        <v>2013</v>
      </c>
      <c r="C3362" t="s">
        <v>0</v>
      </c>
      <c r="D3362" t="s">
        <v>103</v>
      </c>
      <c r="E3362" t="s">
        <v>6873</v>
      </c>
      <c r="F3362">
        <v>22</v>
      </c>
    </row>
    <row r="3363" spans="1:6" x14ac:dyDescent="0.25">
      <c r="A3363" t="s">
        <v>100</v>
      </c>
      <c r="B3363">
        <v>2013</v>
      </c>
      <c r="C3363" t="s">
        <v>4</v>
      </c>
      <c r="D3363" t="s">
        <v>38</v>
      </c>
      <c r="E3363" t="s">
        <v>6874</v>
      </c>
      <c r="F3363">
        <v>46</v>
      </c>
    </row>
    <row r="3364" spans="1:6" x14ac:dyDescent="0.25">
      <c r="A3364" t="s">
        <v>100</v>
      </c>
      <c r="B3364">
        <v>2013</v>
      </c>
      <c r="C3364" t="s">
        <v>4</v>
      </c>
      <c r="D3364" t="s">
        <v>40</v>
      </c>
      <c r="E3364" t="s">
        <v>6875</v>
      </c>
      <c r="F3364">
        <v>16</v>
      </c>
    </row>
    <row r="3365" spans="1:6" x14ac:dyDescent="0.25">
      <c r="A3365" t="s">
        <v>100</v>
      </c>
      <c r="B3365">
        <v>2013</v>
      </c>
      <c r="C3365" t="s">
        <v>4</v>
      </c>
      <c r="D3365" t="s">
        <v>102</v>
      </c>
      <c r="E3365" t="s">
        <v>6876</v>
      </c>
      <c r="F3365">
        <v>81</v>
      </c>
    </row>
    <row r="3366" spans="1:6" x14ac:dyDescent="0.25">
      <c r="A3366" t="s">
        <v>100</v>
      </c>
      <c r="B3366">
        <v>2013</v>
      </c>
      <c r="C3366" t="s">
        <v>4</v>
      </c>
      <c r="D3366" t="s">
        <v>107</v>
      </c>
      <c r="E3366" t="s">
        <v>6877</v>
      </c>
      <c r="F3366">
        <v>102</v>
      </c>
    </row>
    <row r="3367" spans="1:6" x14ac:dyDescent="0.25">
      <c r="A3367" t="s">
        <v>100</v>
      </c>
      <c r="B3367">
        <v>2013</v>
      </c>
      <c r="C3367" t="s">
        <v>4</v>
      </c>
      <c r="D3367" t="s">
        <v>39</v>
      </c>
      <c r="E3367" t="s">
        <v>6878</v>
      </c>
      <c r="F3367">
        <v>125</v>
      </c>
    </row>
    <row r="3368" spans="1:6" x14ac:dyDescent="0.25">
      <c r="A3368" t="s">
        <v>100</v>
      </c>
      <c r="B3368">
        <v>2013</v>
      </c>
      <c r="C3368" t="s">
        <v>4</v>
      </c>
      <c r="D3368" t="s">
        <v>103</v>
      </c>
      <c r="E3368" t="s">
        <v>6879</v>
      </c>
      <c r="F3368">
        <v>594</v>
      </c>
    </row>
    <row r="3369" spans="1:6" x14ac:dyDescent="0.25">
      <c r="A3369" t="s">
        <v>100</v>
      </c>
      <c r="B3369">
        <v>2013</v>
      </c>
      <c r="C3369" t="s">
        <v>2</v>
      </c>
      <c r="D3369" t="s">
        <v>103</v>
      </c>
      <c r="E3369" t="s">
        <v>6880</v>
      </c>
      <c r="F3369">
        <v>5</v>
      </c>
    </row>
    <row r="3370" spans="1:6" x14ac:dyDescent="0.25">
      <c r="A3370" t="s">
        <v>100</v>
      </c>
      <c r="B3370">
        <v>2013</v>
      </c>
      <c r="C3370" t="s">
        <v>5</v>
      </c>
      <c r="D3370" t="s">
        <v>38</v>
      </c>
      <c r="E3370" t="s">
        <v>6881</v>
      </c>
      <c r="F3370">
        <v>1</v>
      </c>
    </row>
    <row r="3371" spans="1:6" x14ac:dyDescent="0.25">
      <c r="A3371" t="s">
        <v>100</v>
      </c>
      <c r="B3371">
        <v>2013</v>
      </c>
      <c r="C3371" t="s">
        <v>5</v>
      </c>
      <c r="D3371" t="s">
        <v>102</v>
      </c>
      <c r="E3371" t="s">
        <v>6882</v>
      </c>
      <c r="F3371">
        <v>1</v>
      </c>
    </row>
    <row r="3372" spans="1:6" x14ac:dyDescent="0.25">
      <c r="A3372" t="s">
        <v>100</v>
      </c>
      <c r="B3372">
        <v>2013</v>
      </c>
      <c r="C3372" t="s">
        <v>5</v>
      </c>
      <c r="D3372" t="s">
        <v>107</v>
      </c>
      <c r="E3372" t="s">
        <v>6883</v>
      </c>
      <c r="F3372">
        <v>2</v>
      </c>
    </row>
    <row r="3373" spans="1:6" x14ac:dyDescent="0.25">
      <c r="A3373" t="s">
        <v>100</v>
      </c>
      <c r="B3373">
        <v>2013</v>
      </c>
      <c r="C3373" t="s">
        <v>5</v>
      </c>
      <c r="D3373" t="s">
        <v>39</v>
      </c>
      <c r="E3373" t="s">
        <v>6884</v>
      </c>
      <c r="F3373">
        <v>8</v>
      </c>
    </row>
    <row r="3374" spans="1:6" x14ac:dyDescent="0.25">
      <c r="A3374" t="s">
        <v>100</v>
      </c>
      <c r="B3374">
        <v>2013</v>
      </c>
      <c r="C3374" t="s">
        <v>5</v>
      </c>
      <c r="D3374" t="s">
        <v>103</v>
      </c>
      <c r="E3374" t="s">
        <v>6885</v>
      </c>
      <c r="F3374">
        <v>13</v>
      </c>
    </row>
    <row r="3375" spans="1:6" x14ac:dyDescent="0.25">
      <c r="A3375" t="s">
        <v>100</v>
      </c>
      <c r="B3375">
        <v>2014</v>
      </c>
      <c r="C3375" t="s">
        <v>1</v>
      </c>
      <c r="D3375" t="s">
        <v>38</v>
      </c>
      <c r="E3375" t="s">
        <v>6886</v>
      </c>
      <c r="F3375">
        <v>4</v>
      </c>
    </row>
    <row r="3376" spans="1:6" x14ac:dyDescent="0.25">
      <c r="A3376" t="s">
        <v>100</v>
      </c>
      <c r="B3376">
        <v>2014</v>
      </c>
      <c r="C3376" t="s">
        <v>1</v>
      </c>
      <c r="D3376" t="s">
        <v>40</v>
      </c>
      <c r="E3376" t="s">
        <v>6887</v>
      </c>
      <c r="F3376">
        <v>2</v>
      </c>
    </row>
    <row r="3377" spans="1:6" x14ac:dyDescent="0.25">
      <c r="A3377" t="s">
        <v>100</v>
      </c>
      <c r="B3377">
        <v>2014</v>
      </c>
      <c r="C3377" t="s">
        <v>1</v>
      </c>
      <c r="D3377" t="s">
        <v>102</v>
      </c>
      <c r="E3377" t="s">
        <v>6888</v>
      </c>
      <c r="F3377">
        <v>1</v>
      </c>
    </row>
    <row r="3378" spans="1:6" x14ac:dyDescent="0.25">
      <c r="A3378" t="s">
        <v>100</v>
      </c>
      <c r="B3378">
        <v>2014</v>
      </c>
      <c r="C3378" t="s">
        <v>1</v>
      </c>
      <c r="D3378" t="s">
        <v>107</v>
      </c>
      <c r="E3378" t="s">
        <v>6889</v>
      </c>
      <c r="F3378">
        <v>3</v>
      </c>
    </row>
    <row r="3379" spans="1:6" x14ac:dyDescent="0.25">
      <c r="A3379" t="s">
        <v>100</v>
      </c>
      <c r="B3379">
        <v>2014</v>
      </c>
      <c r="C3379" t="s">
        <v>1</v>
      </c>
      <c r="D3379" t="s">
        <v>39</v>
      </c>
      <c r="E3379" t="s">
        <v>6890</v>
      </c>
      <c r="F3379">
        <v>14</v>
      </c>
    </row>
    <row r="3380" spans="1:6" x14ac:dyDescent="0.25">
      <c r="A3380" t="s">
        <v>100</v>
      </c>
      <c r="B3380">
        <v>2014</v>
      </c>
      <c r="C3380" t="s">
        <v>1</v>
      </c>
      <c r="D3380" t="s">
        <v>103</v>
      </c>
      <c r="E3380" t="s">
        <v>6891</v>
      </c>
      <c r="F3380">
        <v>52</v>
      </c>
    </row>
    <row r="3381" spans="1:6" x14ac:dyDescent="0.25">
      <c r="A3381" t="s">
        <v>100</v>
      </c>
      <c r="B3381">
        <v>2014</v>
      </c>
      <c r="C3381" t="s">
        <v>3</v>
      </c>
      <c r="D3381" t="s">
        <v>102</v>
      </c>
      <c r="E3381" t="s">
        <v>6892</v>
      </c>
      <c r="F3381">
        <v>1</v>
      </c>
    </row>
    <row r="3382" spans="1:6" x14ac:dyDescent="0.25">
      <c r="A3382" t="s">
        <v>100</v>
      </c>
      <c r="B3382">
        <v>2014</v>
      </c>
      <c r="C3382" t="s">
        <v>3</v>
      </c>
      <c r="D3382" t="s">
        <v>103</v>
      </c>
      <c r="E3382" t="s">
        <v>6893</v>
      </c>
      <c r="F3382">
        <v>2</v>
      </c>
    </row>
    <row r="3383" spans="1:6" x14ac:dyDescent="0.25">
      <c r="A3383" t="s">
        <v>100</v>
      </c>
      <c r="B3383">
        <v>2014</v>
      </c>
      <c r="C3383" t="s">
        <v>0</v>
      </c>
      <c r="D3383" t="s">
        <v>102</v>
      </c>
      <c r="E3383" t="s">
        <v>6894</v>
      </c>
      <c r="F3383">
        <v>5</v>
      </c>
    </row>
    <row r="3384" spans="1:6" x14ac:dyDescent="0.25">
      <c r="A3384" t="s">
        <v>100</v>
      </c>
      <c r="B3384">
        <v>2014</v>
      </c>
      <c r="C3384" t="s">
        <v>0</v>
      </c>
      <c r="D3384" t="s">
        <v>107</v>
      </c>
      <c r="E3384" t="s">
        <v>6895</v>
      </c>
      <c r="F3384">
        <v>6</v>
      </c>
    </row>
    <row r="3385" spans="1:6" x14ac:dyDescent="0.25">
      <c r="A3385" t="s">
        <v>100</v>
      </c>
      <c r="B3385">
        <v>2014</v>
      </c>
      <c r="C3385" t="s">
        <v>0</v>
      </c>
      <c r="D3385" t="s">
        <v>39</v>
      </c>
      <c r="E3385" t="s">
        <v>6896</v>
      </c>
      <c r="F3385">
        <v>3</v>
      </c>
    </row>
    <row r="3386" spans="1:6" x14ac:dyDescent="0.25">
      <c r="A3386" t="s">
        <v>100</v>
      </c>
      <c r="B3386">
        <v>2014</v>
      </c>
      <c r="C3386" t="s">
        <v>0</v>
      </c>
      <c r="D3386" t="s">
        <v>103</v>
      </c>
      <c r="E3386" t="s">
        <v>6897</v>
      </c>
      <c r="F3386">
        <v>22</v>
      </c>
    </row>
    <row r="3387" spans="1:6" x14ac:dyDescent="0.25">
      <c r="A3387" t="s">
        <v>100</v>
      </c>
      <c r="B3387">
        <v>2014</v>
      </c>
      <c r="C3387" t="s">
        <v>4</v>
      </c>
      <c r="D3387" t="s">
        <v>38</v>
      </c>
      <c r="E3387" t="s">
        <v>6898</v>
      </c>
      <c r="F3387">
        <v>51</v>
      </c>
    </row>
    <row r="3388" spans="1:6" x14ac:dyDescent="0.25">
      <c r="A3388" t="s">
        <v>100</v>
      </c>
      <c r="B3388">
        <v>2014</v>
      </c>
      <c r="C3388" t="s">
        <v>4</v>
      </c>
      <c r="D3388" t="s">
        <v>40</v>
      </c>
      <c r="E3388" t="s">
        <v>6899</v>
      </c>
      <c r="F3388">
        <v>15</v>
      </c>
    </row>
    <row r="3389" spans="1:6" x14ac:dyDescent="0.25">
      <c r="A3389" t="s">
        <v>100</v>
      </c>
      <c r="B3389">
        <v>2014</v>
      </c>
      <c r="C3389" t="s">
        <v>4</v>
      </c>
      <c r="D3389" t="s">
        <v>102</v>
      </c>
      <c r="E3389" t="s">
        <v>6900</v>
      </c>
      <c r="F3389">
        <v>73</v>
      </c>
    </row>
    <row r="3390" spans="1:6" x14ac:dyDescent="0.25">
      <c r="A3390" t="s">
        <v>100</v>
      </c>
      <c r="B3390">
        <v>2014</v>
      </c>
      <c r="C3390" t="s">
        <v>4</v>
      </c>
      <c r="D3390" t="s">
        <v>107</v>
      </c>
      <c r="E3390" t="s">
        <v>6901</v>
      </c>
      <c r="F3390">
        <v>103</v>
      </c>
    </row>
    <row r="3391" spans="1:6" x14ac:dyDescent="0.25">
      <c r="A3391" t="s">
        <v>100</v>
      </c>
      <c r="B3391">
        <v>2014</v>
      </c>
      <c r="C3391" t="s">
        <v>4</v>
      </c>
      <c r="D3391" t="s">
        <v>39</v>
      </c>
      <c r="E3391" t="s">
        <v>6902</v>
      </c>
      <c r="F3391">
        <v>123</v>
      </c>
    </row>
    <row r="3392" spans="1:6" x14ac:dyDescent="0.25">
      <c r="A3392" t="s">
        <v>100</v>
      </c>
      <c r="B3392">
        <v>2014</v>
      </c>
      <c r="C3392" t="s">
        <v>4</v>
      </c>
      <c r="D3392" t="s">
        <v>103</v>
      </c>
      <c r="E3392" t="s">
        <v>6903</v>
      </c>
      <c r="F3392">
        <v>624</v>
      </c>
    </row>
    <row r="3393" spans="1:6" x14ac:dyDescent="0.25">
      <c r="A3393" t="s">
        <v>100</v>
      </c>
      <c r="B3393">
        <v>2014</v>
      </c>
      <c r="C3393" t="s">
        <v>2</v>
      </c>
      <c r="D3393" t="s">
        <v>102</v>
      </c>
      <c r="E3393" t="s">
        <v>6904</v>
      </c>
      <c r="F3393">
        <v>1</v>
      </c>
    </row>
    <row r="3394" spans="1:6" x14ac:dyDescent="0.25">
      <c r="A3394" t="s">
        <v>100</v>
      </c>
      <c r="B3394">
        <v>2014</v>
      </c>
      <c r="C3394" t="s">
        <v>2</v>
      </c>
      <c r="D3394" t="s">
        <v>39</v>
      </c>
      <c r="E3394" t="s">
        <v>6905</v>
      </c>
      <c r="F3394">
        <v>1</v>
      </c>
    </row>
    <row r="3395" spans="1:6" x14ac:dyDescent="0.25">
      <c r="A3395" t="s">
        <v>100</v>
      </c>
      <c r="B3395">
        <v>2014</v>
      </c>
      <c r="C3395" t="s">
        <v>2</v>
      </c>
      <c r="D3395" t="s">
        <v>103</v>
      </c>
      <c r="E3395" t="s">
        <v>6906</v>
      </c>
      <c r="F3395">
        <v>4</v>
      </c>
    </row>
    <row r="3396" spans="1:6" x14ac:dyDescent="0.25">
      <c r="A3396" t="s">
        <v>100</v>
      </c>
      <c r="B3396">
        <v>2014</v>
      </c>
      <c r="C3396" t="s">
        <v>5</v>
      </c>
      <c r="D3396" t="s">
        <v>38</v>
      </c>
      <c r="E3396" t="s">
        <v>6907</v>
      </c>
      <c r="F3396">
        <v>2</v>
      </c>
    </row>
    <row r="3397" spans="1:6" x14ac:dyDescent="0.25">
      <c r="A3397" t="s">
        <v>100</v>
      </c>
      <c r="B3397">
        <v>2014</v>
      </c>
      <c r="C3397" t="s">
        <v>5</v>
      </c>
      <c r="D3397" t="s">
        <v>102</v>
      </c>
      <c r="E3397" t="s">
        <v>6908</v>
      </c>
      <c r="F3397">
        <v>2</v>
      </c>
    </row>
    <row r="3398" spans="1:6" x14ac:dyDescent="0.25">
      <c r="A3398" t="s">
        <v>100</v>
      </c>
      <c r="B3398">
        <v>2014</v>
      </c>
      <c r="C3398" t="s">
        <v>5</v>
      </c>
      <c r="D3398" t="s">
        <v>107</v>
      </c>
      <c r="E3398" t="s">
        <v>6909</v>
      </c>
      <c r="F3398">
        <v>1</v>
      </c>
    </row>
    <row r="3399" spans="1:6" x14ac:dyDescent="0.25">
      <c r="A3399" t="s">
        <v>100</v>
      </c>
      <c r="B3399">
        <v>2014</v>
      </c>
      <c r="C3399" t="s">
        <v>5</v>
      </c>
      <c r="D3399" t="s">
        <v>39</v>
      </c>
      <c r="E3399" t="s">
        <v>6910</v>
      </c>
      <c r="F3399">
        <v>1</v>
      </c>
    </row>
    <row r="3400" spans="1:6" x14ac:dyDescent="0.25">
      <c r="A3400" t="s">
        <v>100</v>
      </c>
      <c r="B3400">
        <v>2014</v>
      </c>
      <c r="C3400" t="s">
        <v>5</v>
      </c>
      <c r="D3400" t="s">
        <v>103</v>
      </c>
      <c r="E3400" t="s">
        <v>6911</v>
      </c>
      <c r="F3400">
        <v>12</v>
      </c>
    </row>
    <row r="3401" spans="1:6" x14ac:dyDescent="0.25">
      <c r="A3401" t="s">
        <v>100</v>
      </c>
      <c r="B3401">
        <v>2015</v>
      </c>
      <c r="C3401" t="s">
        <v>1</v>
      </c>
      <c r="D3401" t="s">
        <v>38</v>
      </c>
      <c r="E3401" t="s">
        <v>6912</v>
      </c>
      <c r="F3401">
        <v>4</v>
      </c>
    </row>
    <row r="3402" spans="1:6" x14ac:dyDescent="0.25">
      <c r="A3402" t="s">
        <v>100</v>
      </c>
      <c r="B3402">
        <v>2015</v>
      </c>
      <c r="C3402" t="s">
        <v>1</v>
      </c>
      <c r="D3402" t="s">
        <v>40</v>
      </c>
      <c r="E3402" t="s">
        <v>6913</v>
      </c>
      <c r="F3402">
        <v>1</v>
      </c>
    </row>
    <row r="3403" spans="1:6" x14ac:dyDescent="0.25">
      <c r="A3403" t="s">
        <v>100</v>
      </c>
      <c r="B3403">
        <v>2015</v>
      </c>
      <c r="C3403" t="s">
        <v>1</v>
      </c>
      <c r="D3403" t="s">
        <v>102</v>
      </c>
      <c r="E3403" t="s">
        <v>6914</v>
      </c>
      <c r="F3403">
        <v>4</v>
      </c>
    </row>
    <row r="3404" spans="1:6" x14ac:dyDescent="0.25">
      <c r="A3404" t="s">
        <v>100</v>
      </c>
      <c r="B3404">
        <v>2015</v>
      </c>
      <c r="C3404" t="s">
        <v>1</v>
      </c>
      <c r="D3404" t="s">
        <v>107</v>
      </c>
      <c r="E3404" t="s">
        <v>6915</v>
      </c>
      <c r="F3404">
        <v>3</v>
      </c>
    </row>
    <row r="3405" spans="1:6" x14ac:dyDescent="0.25">
      <c r="A3405" t="s">
        <v>100</v>
      </c>
      <c r="B3405">
        <v>2015</v>
      </c>
      <c r="C3405" t="s">
        <v>1</v>
      </c>
      <c r="D3405" t="s">
        <v>39</v>
      </c>
      <c r="E3405" t="s">
        <v>6916</v>
      </c>
      <c r="F3405">
        <v>9</v>
      </c>
    </row>
    <row r="3406" spans="1:6" x14ac:dyDescent="0.25">
      <c r="A3406" t="s">
        <v>100</v>
      </c>
      <c r="B3406">
        <v>2015</v>
      </c>
      <c r="C3406" t="s">
        <v>1</v>
      </c>
      <c r="D3406" t="s">
        <v>103</v>
      </c>
      <c r="E3406" t="s">
        <v>6917</v>
      </c>
      <c r="F3406">
        <v>47</v>
      </c>
    </row>
    <row r="3407" spans="1:6" x14ac:dyDescent="0.25">
      <c r="A3407" t="s">
        <v>100</v>
      </c>
      <c r="B3407">
        <v>2015</v>
      </c>
      <c r="C3407" t="s">
        <v>3</v>
      </c>
      <c r="D3407" t="s">
        <v>107</v>
      </c>
      <c r="E3407" t="s">
        <v>6918</v>
      </c>
      <c r="F3407">
        <v>1</v>
      </c>
    </row>
    <row r="3408" spans="1:6" x14ac:dyDescent="0.25">
      <c r="A3408" t="s">
        <v>100</v>
      </c>
      <c r="B3408">
        <v>2015</v>
      </c>
      <c r="C3408" t="s">
        <v>3</v>
      </c>
      <c r="D3408" t="s">
        <v>103</v>
      </c>
      <c r="E3408" t="s">
        <v>6919</v>
      </c>
      <c r="F3408">
        <v>3</v>
      </c>
    </row>
    <row r="3409" spans="1:6" x14ac:dyDescent="0.25">
      <c r="A3409" t="s">
        <v>100</v>
      </c>
      <c r="B3409">
        <v>2015</v>
      </c>
      <c r="C3409" t="s">
        <v>0</v>
      </c>
      <c r="D3409" t="s">
        <v>38</v>
      </c>
      <c r="E3409" t="s">
        <v>6920</v>
      </c>
      <c r="F3409">
        <v>2</v>
      </c>
    </row>
    <row r="3410" spans="1:6" x14ac:dyDescent="0.25">
      <c r="A3410" t="s">
        <v>100</v>
      </c>
      <c r="B3410">
        <v>2015</v>
      </c>
      <c r="C3410" t="s">
        <v>0</v>
      </c>
      <c r="D3410" t="s">
        <v>40</v>
      </c>
      <c r="E3410" t="s">
        <v>6921</v>
      </c>
      <c r="F3410">
        <v>1</v>
      </c>
    </row>
    <row r="3411" spans="1:6" x14ac:dyDescent="0.25">
      <c r="A3411" t="s">
        <v>100</v>
      </c>
      <c r="B3411">
        <v>2015</v>
      </c>
      <c r="C3411" t="s">
        <v>0</v>
      </c>
      <c r="D3411" t="s">
        <v>102</v>
      </c>
      <c r="E3411" t="s">
        <v>6922</v>
      </c>
      <c r="F3411">
        <v>3</v>
      </c>
    </row>
    <row r="3412" spans="1:6" x14ac:dyDescent="0.25">
      <c r="A3412" t="s">
        <v>100</v>
      </c>
      <c r="B3412">
        <v>2015</v>
      </c>
      <c r="C3412" t="s">
        <v>0</v>
      </c>
      <c r="D3412" t="s">
        <v>107</v>
      </c>
      <c r="E3412" t="s">
        <v>6923</v>
      </c>
      <c r="F3412">
        <v>2</v>
      </c>
    </row>
    <row r="3413" spans="1:6" x14ac:dyDescent="0.25">
      <c r="A3413" t="s">
        <v>100</v>
      </c>
      <c r="B3413">
        <v>2015</v>
      </c>
      <c r="C3413" t="s">
        <v>0</v>
      </c>
      <c r="D3413" t="s">
        <v>39</v>
      </c>
      <c r="E3413" t="s">
        <v>6924</v>
      </c>
      <c r="F3413">
        <v>7</v>
      </c>
    </row>
    <row r="3414" spans="1:6" x14ac:dyDescent="0.25">
      <c r="A3414" t="s">
        <v>100</v>
      </c>
      <c r="B3414">
        <v>2015</v>
      </c>
      <c r="C3414" t="s">
        <v>0</v>
      </c>
      <c r="D3414" t="s">
        <v>103</v>
      </c>
      <c r="E3414" t="s">
        <v>6925</v>
      </c>
      <c r="F3414">
        <v>21</v>
      </c>
    </row>
    <row r="3415" spans="1:6" x14ac:dyDescent="0.25">
      <c r="A3415" t="s">
        <v>100</v>
      </c>
      <c r="B3415">
        <v>2015</v>
      </c>
      <c r="C3415" t="s">
        <v>4</v>
      </c>
      <c r="D3415" t="s">
        <v>38</v>
      </c>
      <c r="E3415" t="s">
        <v>6926</v>
      </c>
      <c r="F3415">
        <v>51</v>
      </c>
    </row>
    <row r="3416" spans="1:6" x14ac:dyDescent="0.25">
      <c r="A3416" t="s">
        <v>100</v>
      </c>
      <c r="B3416">
        <v>2015</v>
      </c>
      <c r="C3416" t="s">
        <v>4</v>
      </c>
      <c r="D3416" t="s">
        <v>40</v>
      </c>
      <c r="E3416" t="s">
        <v>6927</v>
      </c>
      <c r="F3416">
        <v>18</v>
      </c>
    </row>
    <row r="3417" spans="1:6" x14ac:dyDescent="0.25">
      <c r="A3417" t="s">
        <v>100</v>
      </c>
      <c r="B3417">
        <v>2015</v>
      </c>
      <c r="C3417" t="s">
        <v>4</v>
      </c>
      <c r="D3417" t="s">
        <v>102</v>
      </c>
      <c r="E3417" t="s">
        <v>6928</v>
      </c>
      <c r="F3417">
        <v>93</v>
      </c>
    </row>
    <row r="3418" spans="1:6" x14ac:dyDescent="0.25">
      <c r="A3418" t="s">
        <v>100</v>
      </c>
      <c r="B3418">
        <v>2015</v>
      </c>
      <c r="C3418" t="s">
        <v>4</v>
      </c>
      <c r="D3418" t="s">
        <v>107</v>
      </c>
      <c r="E3418" t="s">
        <v>6929</v>
      </c>
      <c r="F3418">
        <v>84</v>
      </c>
    </row>
    <row r="3419" spans="1:6" x14ac:dyDescent="0.25">
      <c r="A3419" t="s">
        <v>100</v>
      </c>
      <c r="B3419">
        <v>2015</v>
      </c>
      <c r="C3419" t="s">
        <v>4</v>
      </c>
      <c r="D3419" t="s">
        <v>39</v>
      </c>
      <c r="E3419" t="s">
        <v>6930</v>
      </c>
      <c r="F3419">
        <v>103</v>
      </c>
    </row>
    <row r="3420" spans="1:6" x14ac:dyDescent="0.25">
      <c r="A3420" t="s">
        <v>100</v>
      </c>
      <c r="B3420">
        <v>2015</v>
      </c>
      <c r="C3420" t="s">
        <v>4</v>
      </c>
      <c r="D3420" t="s">
        <v>103</v>
      </c>
      <c r="E3420" t="s">
        <v>6931</v>
      </c>
      <c r="F3420">
        <v>626</v>
      </c>
    </row>
    <row r="3421" spans="1:6" x14ac:dyDescent="0.25">
      <c r="A3421" t="s">
        <v>100</v>
      </c>
      <c r="B3421">
        <v>2015</v>
      </c>
      <c r="C3421" t="s">
        <v>2</v>
      </c>
      <c r="D3421" t="s">
        <v>102</v>
      </c>
      <c r="E3421" t="s">
        <v>6932</v>
      </c>
      <c r="F3421">
        <v>1</v>
      </c>
    </row>
    <row r="3422" spans="1:6" x14ac:dyDescent="0.25">
      <c r="A3422" t="s">
        <v>100</v>
      </c>
      <c r="B3422">
        <v>2015</v>
      </c>
      <c r="C3422" t="s">
        <v>2</v>
      </c>
      <c r="D3422" t="s">
        <v>107</v>
      </c>
      <c r="E3422" t="s">
        <v>6933</v>
      </c>
      <c r="F3422">
        <v>3</v>
      </c>
    </row>
    <row r="3423" spans="1:6" x14ac:dyDescent="0.25">
      <c r="A3423" t="s">
        <v>100</v>
      </c>
      <c r="B3423">
        <v>2015</v>
      </c>
      <c r="C3423" t="s">
        <v>2</v>
      </c>
      <c r="D3423" t="s">
        <v>103</v>
      </c>
      <c r="E3423" t="s">
        <v>6934</v>
      </c>
      <c r="F3423">
        <v>4</v>
      </c>
    </row>
    <row r="3424" spans="1:6" x14ac:dyDescent="0.25">
      <c r="A3424" t="s">
        <v>100</v>
      </c>
      <c r="B3424">
        <v>2015</v>
      </c>
      <c r="C3424" t="s">
        <v>5</v>
      </c>
      <c r="D3424" t="s">
        <v>38</v>
      </c>
      <c r="E3424" t="s">
        <v>6935</v>
      </c>
      <c r="F3424">
        <v>1</v>
      </c>
    </row>
    <row r="3425" spans="1:6" x14ac:dyDescent="0.25">
      <c r="A3425" t="s">
        <v>100</v>
      </c>
      <c r="B3425">
        <v>2015</v>
      </c>
      <c r="C3425" t="s">
        <v>5</v>
      </c>
      <c r="D3425" t="s">
        <v>40</v>
      </c>
      <c r="E3425" t="s">
        <v>6936</v>
      </c>
      <c r="F3425">
        <v>1</v>
      </c>
    </row>
    <row r="3426" spans="1:6" x14ac:dyDescent="0.25">
      <c r="A3426" t="s">
        <v>100</v>
      </c>
      <c r="B3426">
        <v>2015</v>
      </c>
      <c r="C3426" t="s">
        <v>5</v>
      </c>
      <c r="D3426" t="s">
        <v>102</v>
      </c>
      <c r="E3426" t="s">
        <v>6937</v>
      </c>
      <c r="F3426">
        <v>3</v>
      </c>
    </row>
    <row r="3427" spans="1:6" x14ac:dyDescent="0.25">
      <c r="A3427" t="s">
        <v>100</v>
      </c>
      <c r="B3427">
        <v>2015</v>
      </c>
      <c r="C3427" t="s">
        <v>5</v>
      </c>
      <c r="D3427" t="s">
        <v>107</v>
      </c>
      <c r="E3427" t="s">
        <v>6938</v>
      </c>
      <c r="F3427">
        <v>1</v>
      </c>
    </row>
    <row r="3428" spans="1:6" x14ac:dyDescent="0.25">
      <c r="A3428" t="s">
        <v>100</v>
      </c>
      <c r="B3428">
        <v>2015</v>
      </c>
      <c r="C3428" t="s">
        <v>5</v>
      </c>
      <c r="D3428" t="s">
        <v>39</v>
      </c>
      <c r="E3428" t="s">
        <v>6939</v>
      </c>
      <c r="F3428">
        <v>3</v>
      </c>
    </row>
    <row r="3429" spans="1:6" x14ac:dyDescent="0.25">
      <c r="A3429" t="s">
        <v>100</v>
      </c>
      <c r="B3429">
        <v>2015</v>
      </c>
      <c r="C3429" t="s">
        <v>5</v>
      </c>
      <c r="D3429" t="s">
        <v>103</v>
      </c>
      <c r="E3429" t="s">
        <v>6940</v>
      </c>
      <c r="F3429">
        <v>11</v>
      </c>
    </row>
    <row r="3430" spans="1:6" x14ac:dyDescent="0.25">
      <c r="A3430" t="s">
        <v>101</v>
      </c>
      <c r="B3430">
        <v>2010</v>
      </c>
      <c r="C3430" t="s">
        <v>1</v>
      </c>
      <c r="D3430" t="s">
        <v>103</v>
      </c>
      <c r="E3430" t="s">
        <v>6941</v>
      </c>
      <c r="F3430">
        <v>5</v>
      </c>
    </row>
    <row r="3431" spans="1:6" x14ac:dyDescent="0.25">
      <c r="A3431" t="s">
        <v>101</v>
      </c>
      <c r="B3431">
        <v>2010</v>
      </c>
      <c r="C3431" t="s">
        <v>0</v>
      </c>
      <c r="D3431" t="s">
        <v>103</v>
      </c>
      <c r="E3431" t="s">
        <v>6942</v>
      </c>
      <c r="F3431">
        <v>1</v>
      </c>
    </row>
    <row r="3432" spans="1:6" x14ac:dyDescent="0.25">
      <c r="A3432" t="s">
        <v>101</v>
      </c>
      <c r="B3432">
        <v>2010</v>
      </c>
      <c r="C3432" t="s">
        <v>4</v>
      </c>
      <c r="D3432" t="s">
        <v>38</v>
      </c>
      <c r="E3432" t="s">
        <v>6943</v>
      </c>
      <c r="F3432">
        <v>3</v>
      </c>
    </row>
    <row r="3433" spans="1:6" x14ac:dyDescent="0.25">
      <c r="A3433" t="s">
        <v>101</v>
      </c>
      <c r="B3433">
        <v>2010</v>
      </c>
      <c r="C3433" t="s">
        <v>4</v>
      </c>
      <c r="D3433" t="s">
        <v>40</v>
      </c>
      <c r="E3433" t="s">
        <v>6944</v>
      </c>
      <c r="F3433">
        <v>1</v>
      </c>
    </row>
    <row r="3434" spans="1:6" x14ac:dyDescent="0.25">
      <c r="A3434" t="s">
        <v>101</v>
      </c>
      <c r="B3434">
        <v>2010</v>
      </c>
      <c r="C3434" t="s">
        <v>4</v>
      </c>
      <c r="D3434" t="s">
        <v>102</v>
      </c>
      <c r="E3434" t="s">
        <v>6945</v>
      </c>
      <c r="F3434">
        <v>14</v>
      </c>
    </row>
    <row r="3435" spans="1:6" x14ac:dyDescent="0.25">
      <c r="A3435" t="s">
        <v>101</v>
      </c>
      <c r="B3435">
        <v>2010</v>
      </c>
      <c r="C3435" t="s">
        <v>4</v>
      </c>
      <c r="D3435" t="s">
        <v>107</v>
      </c>
      <c r="E3435" t="s">
        <v>6946</v>
      </c>
      <c r="F3435">
        <v>11</v>
      </c>
    </row>
    <row r="3436" spans="1:6" x14ac:dyDescent="0.25">
      <c r="A3436" t="s">
        <v>101</v>
      </c>
      <c r="B3436">
        <v>2010</v>
      </c>
      <c r="C3436" t="s">
        <v>4</v>
      </c>
      <c r="D3436" t="s">
        <v>39</v>
      </c>
      <c r="E3436" t="s">
        <v>6947</v>
      </c>
      <c r="F3436">
        <v>14</v>
      </c>
    </row>
    <row r="3437" spans="1:6" x14ac:dyDescent="0.25">
      <c r="A3437" t="s">
        <v>101</v>
      </c>
      <c r="B3437">
        <v>2010</v>
      </c>
      <c r="C3437" t="s">
        <v>4</v>
      </c>
      <c r="D3437" t="s">
        <v>103</v>
      </c>
      <c r="E3437" t="s">
        <v>6948</v>
      </c>
      <c r="F3437">
        <v>71</v>
      </c>
    </row>
    <row r="3438" spans="1:6" x14ac:dyDescent="0.25">
      <c r="A3438" t="s">
        <v>101</v>
      </c>
      <c r="B3438">
        <v>2011</v>
      </c>
      <c r="C3438" t="s">
        <v>1</v>
      </c>
      <c r="D3438" t="s">
        <v>107</v>
      </c>
      <c r="E3438" t="s">
        <v>6949</v>
      </c>
      <c r="F3438">
        <v>1</v>
      </c>
    </row>
    <row r="3439" spans="1:6" x14ac:dyDescent="0.25">
      <c r="A3439" t="s">
        <v>101</v>
      </c>
      <c r="B3439">
        <v>2011</v>
      </c>
      <c r="C3439" t="s">
        <v>1</v>
      </c>
      <c r="D3439" t="s">
        <v>39</v>
      </c>
      <c r="E3439" t="s">
        <v>6950</v>
      </c>
      <c r="F3439">
        <v>1</v>
      </c>
    </row>
    <row r="3440" spans="1:6" x14ac:dyDescent="0.25">
      <c r="A3440" t="s">
        <v>101</v>
      </c>
      <c r="B3440">
        <v>2011</v>
      </c>
      <c r="C3440" t="s">
        <v>1</v>
      </c>
      <c r="D3440" t="s">
        <v>103</v>
      </c>
      <c r="E3440" t="s">
        <v>6951</v>
      </c>
      <c r="F3440">
        <v>6</v>
      </c>
    </row>
    <row r="3441" spans="1:6" x14ac:dyDescent="0.25">
      <c r="A3441" t="s">
        <v>101</v>
      </c>
      <c r="B3441">
        <v>2011</v>
      </c>
      <c r="C3441" t="s">
        <v>0</v>
      </c>
      <c r="D3441" t="s">
        <v>102</v>
      </c>
      <c r="E3441" t="s">
        <v>6952</v>
      </c>
      <c r="F3441">
        <v>1</v>
      </c>
    </row>
    <row r="3442" spans="1:6" x14ac:dyDescent="0.25">
      <c r="A3442" t="s">
        <v>101</v>
      </c>
      <c r="B3442">
        <v>2011</v>
      </c>
      <c r="C3442" t="s">
        <v>0</v>
      </c>
      <c r="D3442" t="s">
        <v>107</v>
      </c>
      <c r="E3442" t="s">
        <v>6953</v>
      </c>
      <c r="F3442">
        <v>1</v>
      </c>
    </row>
    <row r="3443" spans="1:6" x14ac:dyDescent="0.25">
      <c r="A3443" t="s">
        <v>101</v>
      </c>
      <c r="B3443">
        <v>2011</v>
      </c>
      <c r="C3443" t="s">
        <v>4</v>
      </c>
      <c r="D3443" t="s">
        <v>38</v>
      </c>
      <c r="E3443" t="s">
        <v>6954</v>
      </c>
      <c r="F3443">
        <v>1</v>
      </c>
    </row>
    <row r="3444" spans="1:6" x14ac:dyDescent="0.25">
      <c r="A3444" t="s">
        <v>101</v>
      </c>
      <c r="B3444">
        <v>2011</v>
      </c>
      <c r="C3444" t="s">
        <v>4</v>
      </c>
      <c r="D3444" t="s">
        <v>102</v>
      </c>
      <c r="E3444" t="s">
        <v>6955</v>
      </c>
      <c r="F3444">
        <v>10</v>
      </c>
    </row>
    <row r="3445" spans="1:6" x14ac:dyDescent="0.25">
      <c r="A3445" t="s">
        <v>101</v>
      </c>
      <c r="B3445">
        <v>2011</v>
      </c>
      <c r="C3445" t="s">
        <v>4</v>
      </c>
      <c r="D3445" t="s">
        <v>107</v>
      </c>
      <c r="E3445" t="s">
        <v>6956</v>
      </c>
      <c r="F3445">
        <v>5</v>
      </c>
    </row>
    <row r="3446" spans="1:6" x14ac:dyDescent="0.25">
      <c r="A3446" t="s">
        <v>101</v>
      </c>
      <c r="B3446">
        <v>2011</v>
      </c>
      <c r="C3446" t="s">
        <v>4</v>
      </c>
      <c r="D3446" t="s">
        <v>39</v>
      </c>
      <c r="E3446" t="s">
        <v>6957</v>
      </c>
      <c r="F3446">
        <v>14</v>
      </c>
    </row>
    <row r="3447" spans="1:6" x14ac:dyDescent="0.25">
      <c r="A3447" t="s">
        <v>101</v>
      </c>
      <c r="B3447">
        <v>2011</v>
      </c>
      <c r="C3447" t="s">
        <v>4</v>
      </c>
      <c r="D3447" t="s">
        <v>103</v>
      </c>
      <c r="E3447" t="s">
        <v>6958</v>
      </c>
      <c r="F3447">
        <v>91</v>
      </c>
    </row>
    <row r="3448" spans="1:6" x14ac:dyDescent="0.25">
      <c r="A3448" t="s">
        <v>101</v>
      </c>
      <c r="B3448">
        <v>2012</v>
      </c>
      <c r="C3448" t="s">
        <v>1</v>
      </c>
      <c r="D3448" t="s">
        <v>107</v>
      </c>
      <c r="E3448" t="s">
        <v>6959</v>
      </c>
      <c r="F3448">
        <v>1</v>
      </c>
    </row>
    <row r="3449" spans="1:6" x14ac:dyDescent="0.25">
      <c r="A3449" t="s">
        <v>101</v>
      </c>
      <c r="B3449">
        <v>2012</v>
      </c>
      <c r="C3449" t="s">
        <v>1</v>
      </c>
      <c r="D3449" t="s">
        <v>39</v>
      </c>
      <c r="E3449" t="s">
        <v>6960</v>
      </c>
      <c r="F3449">
        <v>2</v>
      </c>
    </row>
    <row r="3450" spans="1:6" x14ac:dyDescent="0.25">
      <c r="A3450" t="s">
        <v>101</v>
      </c>
      <c r="B3450">
        <v>2012</v>
      </c>
      <c r="C3450" t="s">
        <v>1</v>
      </c>
      <c r="D3450" t="s">
        <v>103</v>
      </c>
      <c r="E3450" t="s">
        <v>6961</v>
      </c>
      <c r="F3450">
        <v>5</v>
      </c>
    </row>
    <row r="3451" spans="1:6" x14ac:dyDescent="0.25">
      <c r="A3451" t="s">
        <v>101</v>
      </c>
      <c r="B3451">
        <v>2012</v>
      </c>
      <c r="C3451" t="s">
        <v>0</v>
      </c>
      <c r="D3451" t="s">
        <v>39</v>
      </c>
      <c r="E3451" t="s">
        <v>6962</v>
      </c>
      <c r="F3451">
        <v>2</v>
      </c>
    </row>
    <row r="3452" spans="1:6" x14ac:dyDescent="0.25">
      <c r="A3452" t="s">
        <v>101</v>
      </c>
      <c r="B3452">
        <v>2012</v>
      </c>
      <c r="C3452" t="s">
        <v>0</v>
      </c>
      <c r="D3452" t="s">
        <v>103</v>
      </c>
      <c r="E3452" t="s">
        <v>6963</v>
      </c>
      <c r="F3452">
        <v>1</v>
      </c>
    </row>
    <row r="3453" spans="1:6" x14ac:dyDescent="0.25">
      <c r="A3453" t="s">
        <v>101</v>
      </c>
      <c r="B3453">
        <v>2012</v>
      </c>
      <c r="C3453" t="s">
        <v>4</v>
      </c>
      <c r="D3453" t="s">
        <v>38</v>
      </c>
      <c r="E3453" t="s">
        <v>6964</v>
      </c>
      <c r="F3453">
        <v>2</v>
      </c>
    </row>
    <row r="3454" spans="1:6" x14ac:dyDescent="0.25">
      <c r="A3454" t="s">
        <v>101</v>
      </c>
      <c r="B3454">
        <v>2012</v>
      </c>
      <c r="C3454" t="s">
        <v>4</v>
      </c>
      <c r="D3454" t="s">
        <v>102</v>
      </c>
      <c r="E3454" t="s">
        <v>6965</v>
      </c>
      <c r="F3454">
        <v>11</v>
      </c>
    </row>
    <row r="3455" spans="1:6" x14ac:dyDescent="0.25">
      <c r="A3455" t="s">
        <v>101</v>
      </c>
      <c r="B3455">
        <v>2012</v>
      </c>
      <c r="C3455" t="s">
        <v>4</v>
      </c>
      <c r="D3455" t="s">
        <v>107</v>
      </c>
      <c r="E3455" t="s">
        <v>6966</v>
      </c>
      <c r="F3455">
        <v>8</v>
      </c>
    </row>
    <row r="3456" spans="1:6" x14ac:dyDescent="0.25">
      <c r="A3456" t="s">
        <v>101</v>
      </c>
      <c r="B3456">
        <v>2012</v>
      </c>
      <c r="C3456" t="s">
        <v>4</v>
      </c>
      <c r="D3456" t="s">
        <v>39</v>
      </c>
      <c r="E3456" t="s">
        <v>6967</v>
      </c>
      <c r="F3456">
        <v>17</v>
      </c>
    </row>
    <row r="3457" spans="1:6" x14ac:dyDescent="0.25">
      <c r="A3457" t="s">
        <v>101</v>
      </c>
      <c r="B3457">
        <v>2012</v>
      </c>
      <c r="C3457" t="s">
        <v>4</v>
      </c>
      <c r="D3457" t="s">
        <v>103</v>
      </c>
      <c r="E3457" t="s">
        <v>6968</v>
      </c>
      <c r="F3457">
        <v>90</v>
      </c>
    </row>
    <row r="3458" spans="1:6" x14ac:dyDescent="0.25">
      <c r="A3458" t="s">
        <v>101</v>
      </c>
      <c r="B3458">
        <v>2013</v>
      </c>
      <c r="C3458" t="s">
        <v>1</v>
      </c>
      <c r="D3458" t="s">
        <v>39</v>
      </c>
      <c r="E3458" t="s">
        <v>6969</v>
      </c>
      <c r="F3458">
        <v>3</v>
      </c>
    </row>
    <row r="3459" spans="1:6" x14ac:dyDescent="0.25">
      <c r="A3459" t="s">
        <v>101</v>
      </c>
      <c r="B3459">
        <v>2013</v>
      </c>
      <c r="C3459" t="s">
        <v>1</v>
      </c>
      <c r="D3459" t="s">
        <v>103</v>
      </c>
      <c r="E3459" t="s">
        <v>6970</v>
      </c>
      <c r="F3459">
        <v>6</v>
      </c>
    </row>
    <row r="3460" spans="1:6" x14ac:dyDescent="0.25">
      <c r="A3460" t="s">
        <v>101</v>
      </c>
      <c r="B3460">
        <v>2013</v>
      </c>
      <c r="C3460" t="s">
        <v>0</v>
      </c>
      <c r="D3460" t="s">
        <v>103</v>
      </c>
      <c r="E3460" t="s">
        <v>6971</v>
      </c>
      <c r="F3460">
        <v>1</v>
      </c>
    </row>
    <row r="3461" spans="1:6" x14ac:dyDescent="0.25">
      <c r="A3461" t="s">
        <v>101</v>
      </c>
      <c r="B3461">
        <v>2013</v>
      </c>
      <c r="C3461" t="s">
        <v>4</v>
      </c>
      <c r="D3461" t="s">
        <v>38</v>
      </c>
      <c r="E3461" t="s">
        <v>6972</v>
      </c>
      <c r="F3461">
        <v>2</v>
      </c>
    </row>
    <row r="3462" spans="1:6" x14ac:dyDescent="0.25">
      <c r="A3462" t="s">
        <v>101</v>
      </c>
      <c r="B3462">
        <v>2013</v>
      </c>
      <c r="C3462" t="s">
        <v>4</v>
      </c>
      <c r="D3462" t="s">
        <v>102</v>
      </c>
      <c r="E3462" t="s">
        <v>6973</v>
      </c>
      <c r="F3462">
        <v>9</v>
      </c>
    </row>
    <row r="3463" spans="1:6" x14ac:dyDescent="0.25">
      <c r="A3463" t="s">
        <v>101</v>
      </c>
      <c r="B3463">
        <v>2013</v>
      </c>
      <c r="C3463" t="s">
        <v>4</v>
      </c>
      <c r="D3463" t="s">
        <v>107</v>
      </c>
      <c r="E3463" t="s">
        <v>6974</v>
      </c>
      <c r="F3463">
        <v>4</v>
      </c>
    </row>
    <row r="3464" spans="1:6" x14ac:dyDescent="0.25">
      <c r="A3464" t="s">
        <v>101</v>
      </c>
      <c r="B3464">
        <v>2013</v>
      </c>
      <c r="C3464" t="s">
        <v>4</v>
      </c>
      <c r="D3464" t="s">
        <v>39</v>
      </c>
      <c r="E3464" t="s">
        <v>6975</v>
      </c>
      <c r="F3464">
        <v>9</v>
      </c>
    </row>
    <row r="3465" spans="1:6" x14ac:dyDescent="0.25">
      <c r="A3465" t="s">
        <v>101</v>
      </c>
      <c r="B3465">
        <v>2013</v>
      </c>
      <c r="C3465" t="s">
        <v>4</v>
      </c>
      <c r="D3465" t="s">
        <v>103</v>
      </c>
      <c r="E3465" t="s">
        <v>6976</v>
      </c>
      <c r="F3465">
        <v>85</v>
      </c>
    </row>
    <row r="3466" spans="1:6" x14ac:dyDescent="0.25">
      <c r="A3466" t="s">
        <v>101</v>
      </c>
      <c r="B3466">
        <v>2013</v>
      </c>
      <c r="C3466" t="s">
        <v>5</v>
      </c>
      <c r="D3466" t="s">
        <v>103</v>
      </c>
      <c r="E3466" t="s">
        <v>6977</v>
      </c>
      <c r="F3466">
        <v>3</v>
      </c>
    </row>
    <row r="3467" spans="1:6" x14ac:dyDescent="0.25">
      <c r="A3467" t="s">
        <v>101</v>
      </c>
      <c r="B3467">
        <v>2014</v>
      </c>
      <c r="C3467" t="s">
        <v>1</v>
      </c>
      <c r="D3467" t="s">
        <v>39</v>
      </c>
      <c r="E3467" t="s">
        <v>6978</v>
      </c>
      <c r="F3467">
        <v>1</v>
      </c>
    </row>
    <row r="3468" spans="1:6" x14ac:dyDescent="0.25">
      <c r="A3468" t="s">
        <v>101</v>
      </c>
      <c r="B3468">
        <v>2014</v>
      </c>
      <c r="C3468" t="s">
        <v>1</v>
      </c>
      <c r="D3468" t="s">
        <v>103</v>
      </c>
      <c r="E3468" t="s">
        <v>6979</v>
      </c>
      <c r="F3468">
        <v>6</v>
      </c>
    </row>
    <row r="3469" spans="1:6" x14ac:dyDescent="0.25">
      <c r="A3469" t="s">
        <v>101</v>
      </c>
      <c r="B3469">
        <v>2014</v>
      </c>
      <c r="C3469" t="s">
        <v>0</v>
      </c>
      <c r="D3469" t="s">
        <v>103</v>
      </c>
      <c r="E3469" t="s">
        <v>6980</v>
      </c>
      <c r="F3469">
        <v>1</v>
      </c>
    </row>
    <row r="3470" spans="1:6" x14ac:dyDescent="0.25">
      <c r="A3470" t="s">
        <v>101</v>
      </c>
      <c r="B3470">
        <v>2014</v>
      </c>
      <c r="C3470" t="s">
        <v>4</v>
      </c>
      <c r="D3470" t="s">
        <v>38</v>
      </c>
      <c r="E3470" t="s">
        <v>6981</v>
      </c>
      <c r="F3470">
        <v>6</v>
      </c>
    </row>
    <row r="3471" spans="1:6" x14ac:dyDescent="0.25">
      <c r="A3471" t="s">
        <v>101</v>
      </c>
      <c r="B3471">
        <v>2014</v>
      </c>
      <c r="C3471" t="s">
        <v>4</v>
      </c>
      <c r="D3471" t="s">
        <v>102</v>
      </c>
      <c r="E3471" t="s">
        <v>6982</v>
      </c>
      <c r="F3471">
        <v>17</v>
      </c>
    </row>
    <row r="3472" spans="1:6" x14ac:dyDescent="0.25">
      <c r="A3472" t="s">
        <v>101</v>
      </c>
      <c r="B3472">
        <v>2014</v>
      </c>
      <c r="C3472" t="s">
        <v>4</v>
      </c>
      <c r="D3472" t="s">
        <v>107</v>
      </c>
      <c r="E3472" t="s">
        <v>6983</v>
      </c>
      <c r="F3472">
        <v>7</v>
      </c>
    </row>
    <row r="3473" spans="1:6" x14ac:dyDescent="0.25">
      <c r="A3473" t="s">
        <v>101</v>
      </c>
      <c r="B3473">
        <v>2014</v>
      </c>
      <c r="C3473" t="s">
        <v>4</v>
      </c>
      <c r="D3473" t="s">
        <v>39</v>
      </c>
      <c r="E3473" t="s">
        <v>6984</v>
      </c>
      <c r="F3473">
        <v>15</v>
      </c>
    </row>
    <row r="3474" spans="1:6" x14ac:dyDescent="0.25">
      <c r="A3474" t="s">
        <v>101</v>
      </c>
      <c r="B3474">
        <v>2014</v>
      </c>
      <c r="C3474" t="s">
        <v>4</v>
      </c>
      <c r="D3474" t="s">
        <v>103</v>
      </c>
      <c r="E3474" t="s">
        <v>6985</v>
      </c>
      <c r="F3474">
        <v>74</v>
      </c>
    </row>
    <row r="3475" spans="1:6" x14ac:dyDescent="0.25">
      <c r="A3475" t="s">
        <v>101</v>
      </c>
      <c r="B3475">
        <v>2014</v>
      </c>
      <c r="C3475" t="s">
        <v>2</v>
      </c>
      <c r="D3475" t="s">
        <v>39</v>
      </c>
      <c r="E3475" t="s">
        <v>6986</v>
      </c>
      <c r="F3475">
        <v>1</v>
      </c>
    </row>
    <row r="3476" spans="1:6" x14ac:dyDescent="0.25">
      <c r="A3476" t="s">
        <v>101</v>
      </c>
      <c r="B3476">
        <v>2014</v>
      </c>
      <c r="C3476" t="s">
        <v>5</v>
      </c>
      <c r="D3476" t="s">
        <v>39</v>
      </c>
      <c r="E3476" t="s">
        <v>6987</v>
      </c>
      <c r="F3476">
        <v>1</v>
      </c>
    </row>
    <row r="3477" spans="1:6" x14ac:dyDescent="0.25">
      <c r="A3477" t="s">
        <v>101</v>
      </c>
      <c r="B3477">
        <v>2014</v>
      </c>
      <c r="C3477" t="s">
        <v>5</v>
      </c>
      <c r="D3477" t="s">
        <v>103</v>
      </c>
      <c r="E3477" t="s">
        <v>6988</v>
      </c>
      <c r="F3477">
        <v>3</v>
      </c>
    </row>
    <row r="3478" spans="1:6" x14ac:dyDescent="0.25">
      <c r="A3478" t="s">
        <v>101</v>
      </c>
      <c r="B3478">
        <v>2014</v>
      </c>
      <c r="C3478" t="s">
        <v>6</v>
      </c>
      <c r="D3478" t="s">
        <v>107</v>
      </c>
      <c r="E3478" t="s">
        <v>6989</v>
      </c>
      <c r="F3478">
        <v>1</v>
      </c>
    </row>
    <row r="3479" spans="1:6" x14ac:dyDescent="0.25">
      <c r="A3479" t="s">
        <v>101</v>
      </c>
      <c r="B3479">
        <v>2015</v>
      </c>
      <c r="C3479" t="s">
        <v>1</v>
      </c>
      <c r="D3479" t="s">
        <v>103</v>
      </c>
      <c r="E3479" t="s">
        <v>6990</v>
      </c>
      <c r="F3479">
        <v>7</v>
      </c>
    </row>
    <row r="3480" spans="1:6" x14ac:dyDescent="0.25">
      <c r="A3480" t="s">
        <v>101</v>
      </c>
      <c r="B3480">
        <v>2015</v>
      </c>
      <c r="C3480" t="s">
        <v>0</v>
      </c>
      <c r="D3480" t="s">
        <v>102</v>
      </c>
      <c r="E3480" t="s">
        <v>6991</v>
      </c>
      <c r="F3480">
        <v>1</v>
      </c>
    </row>
    <row r="3481" spans="1:6" x14ac:dyDescent="0.25">
      <c r="A3481" t="s">
        <v>101</v>
      </c>
      <c r="B3481">
        <v>2015</v>
      </c>
      <c r="C3481" t="s">
        <v>0</v>
      </c>
      <c r="D3481" t="s">
        <v>103</v>
      </c>
      <c r="E3481" t="s">
        <v>6992</v>
      </c>
      <c r="F3481">
        <v>2</v>
      </c>
    </row>
    <row r="3482" spans="1:6" x14ac:dyDescent="0.25">
      <c r="A3482" t="s">
        <v>101</v>
      </c>
      <c r="B3482">
        <v>2015</v>
      </c>
      <c r="C3482" t="s">
        <v>4</v>
      </c>
      <c r="D3482" t="s">
        <v>38</v>
      </c>
      <c r="E3482" t="s">
        <v>6993</v>
      </c>
      <c r="F3482">
        <v>5</v>
      </c>
    </row>
    <row r="3483" spans="1:6" x14ac:dyDescent="0.25">
      <c r="A3483" t="s">
        <v>101</v>
      </c>
      <c r="B3483">
        <v>2015</v>
      </c>
      <c r="C3483" t="s">
        <v>4</v>
      </c>
      <c r="D3483" t="s">
        <v>102</v>
      </c>
      <c r="E3483" t="s">
        <v>6994</v>
      </c>
      <c r="F3483">
        <v>9</v>
      </c>
    </row>
    <row r="3484" spans="1:6" x14ac:dyDescent="0.25">
      <c r="A3484" t="s">
        <v>101</v>
      </c>
      <c r="B3484">
        <v>2015</v>
      </c>
      <c r="C3484" t="s">
        <v>4</v>
      </c>
      <c r="D3484" t="s">
        <v>107</v>
      </c>
      <c r="E3484" t="s">
        <v>6995</v>
      </c>
      <c r="F3484">
        <v>3</v>
      </c>
    </row>
    <row r="3485" spans="1:6" x14ac:dyDescent="0.25">
      <c r="A3485" t="s">
        <v>101</v>
      </c>
      <c r="B3485">
        <v>2015</v>
      </c>
      <c r="C3485" t="s">
        <v>4</v>
      </c>
      <c r="D3485" t="s">
        <v>39</v>
      </c>
      <c r="E3485" t="s">
        <v>6996</v>
      </c>
      <c r="F3485">
        <v>12</v>
      </c>
    </row>
    <row r="3486" spans="1:6" x14ac:dyDescent="0.25">
      <c r="A3486" t="s">
        <v>101</v>
      </c>
      <c r="B3486">
        <v>2015</v>
      </c>
      <c r="C3486" t="s">
        <v>4</v>
      </c>
      <c r="D3486" t="s">
        <v>103</v>
      </c>
      <c r="E3486" t="s">
        <v>6997</v>
      </c>
      <c r="F3486">
        <v>78</v>
      </c>
    </row>
    <row r="3487" spans="1:6" x14ac:dyDescent="0.25">
      <c r="A3487" t="s">
        <v>101</v>
      </c>
      <c r="B3487">
        <v>2015</v>
      </c>
      <c r="C3487" t="s">
        <v>5</v>
      </c>
      <c r="D3487" t="s">
        <v>103</v>
      </c>
      <c r="E3487" t="s">
        <v>6998</v>
      </c>
      <c r="F3487">
        <v>3</v>
      </c>
    </row>
    <row r="3488" spans="1:6" x14ac:dyDescent="0.25">
      <c r="A3488" t="s">
        <v>101</v>
      </c>
      <c r="B3488">
        <v>2015</v>
      </c>
      <c r="C3488" t="s">
        <v>6</v>
      </c>
      <c r="D3488" t="s">
        <v>103</v>
      </c>
      <c r="E3488" t="s">
        <v>6999</v>
      </c>
      <c r="F3488">
        <v>1</v>
      </c>
    </row>
    <row r="3489" spans="1:6" x14ac:dyDescent="0.25">
      <c r="A3489" t="s">
        <v>58</v>
      </c>
      <c r="B3489">
        <v>2010</v>
      </c>
      <c r="C3489" t="s">
        <v>1</v>
      </c>
      <c r="D3489" t="s">
        <v>38</v>
      </c>
      <c r="E3489" t="s">
        <v>7000</v>
      </c>
      <c r="F3489">
        <v>3</v>
      </c>
    </row>
    <row r="3490" spans="1:6" x14ac:dyDescent="0.25">
      <c r="A3490" t="s">
        <v>58</v>
      </c>
      <c r="B3490">
        <v>2010</v>
      </c>
      <c r="C3490" t="s">
        <v>1</v>
      </c>
      <c r="D3490" t="s">
        <v>40</v>
      </c>
      <c r="E3490" t="s">
        <v>7001</v>
      </c>
      <c r="F3490">
        <v>1</v>
      </c>
    </row>
    <row r="3491" spans="1:6" x14ac:dyDescent="0.25">
      <c r="A3491" t="s">
        <v>58</v>
      </c>
      <c r="B3491">
        <v>2010</v>
      </c>
      <c r="C3491" t="s">
        <v>1</v>
      </c>
      <c r="D3491" t="s">
        <v>102</v>
      </c>
      <c r="E3491" t="s">
        <v>7002</v>
      </c>
      <c r="F3491">
        <v>4</v>
      </c>
    </row>
    <row r="3492" spans="1:6" x14ac:dyDescent="0.25">
      <c r="A3492" t="s">
        <v>58</v>
      </c>
      <c r="B3492">
        <v>2010</v>
      </c>
      <c r="C3492" t="s">
        <v>1</v>
      </c>
      <c r="D3492" t="s">
        <v>107</v>
      </c>
      <c r="E3492" t="s">
        <v>7003</v>
      </c>
      <c r="F3492">
        <v>10</v>
      </c>
    </row>
    <row r="3493" spans="1:6" x14ac:dyDescent="0.25">
      <c r="A3493" t="s">
        <v>58</v>
      </c>
      <c r="B3493">
        <v>2010</v>
      </c>
      <c r="C3493" t="s">
        <v>1</v>
      </c>
      <c r="D3493" t="s">
        <v>39</v>
      </c>
      <c r="E3493" t="s">
        <v>7004</v>
      </c>
      <c r="F3493">
        <v>14</v>
      </c>
    </row>
    <row r="3494" spans="1:6" x14ac:dyDescent="0.25">
      <c r="A3494" t="s">
        <v>58</v>
      </c>
      <c r="B3494">
        <v>2010</v>
      </c>
      <c r="C3494" t="s">
        <v>1</v>
      </c>
      <c r="D3494" t="s">
        <v>103</v>
      </c>
      <c r="E3494" t="s">
        <v>7005</v>
      </c>
      <c r="F3494">
        <v>46</v>
      </c>
    </row>
    <row r="3495" spans="1:6" x14ac:dyDescent="0.25">
      <c r="A3495" t="s">
        <v>58</v>
      </c>
      <c r="B3495">
        <v>2010</v>
      </c>
      <c r="C3495" t="s">
        <v>3</v>
      </c>
      <c r="D3495" t="s">
        <v>39</v>
      </c>
      <c r="E3495" t="s">
        <v>7006</v>
      </c>
      <c r="F3495">
        <v>1</v>
      </c>
    </row>
    <row r="3496" spans="1:6" x14ac:dyDescent="0.25">
      <c r="A3496" t="s">
        <v>58</v>
      </c>
      <c r="B3496">
        <v>2010</v>
      </c>
      <c r="C3496" t="s">
        <v>3</v>
      </c>
      <c r="D3496" t="s">
        <v>103</v>
      </c>
      <c r="E3496" t="s">
        <v>7007</v>
      </c>
      <c r="F3496">
        <v>3</v>
      </c>
    </row>
    <row r="3497" spans="1:6" x14ac:dyDescent="0.25">
      <c r="A3497" t="s">
        <v>58</v>
      </c>
      <c r="B3497">
        <v>2010</v>
      </c>
      <c r="C3497" t="s">
        <v>0</v>
      </c>
      <c r="D3497" t="s">
        <v>38</v>
      </c>
      <c r="E3497" t="s">
        <v>7008</v>
      </c>
      <c r="F3497">
        <v>1</v>
      </c>
    </row>
    <row r="3498" spans="1:6" x14ac:dyDescent="0.25">
      <c r="A3498" t="s">
        <v>58</v>
      </c>
      <c r="B3498">
        <v>2010</v>
      </c>
      <c r="C3498" t="s">
        <v>0</v>
      </c>
      <c r="D3498" t="s">
        <v>102</v>
      </c>
      <c r="E3498" t="s">
        <v>7009</v>
      </c>
      <c r="F3498">
        <v>4</v>
      </c>
    </row>
    <row r="3499" spans="1:6" x14ac:dyDescent="0.25">
      <c r="A3499" t="s">
        <v>58</v>
      </c>
      <c r="B3499">
        <v>2010</v>
      </c>
      <c r="C3499" t="s">
        <v>0</v>
      </c>
      <c r="D3499" t="s">
        <v>107</v>
      </c>
      <c r="E3499" t="s">
        <v>7010</v>
      </c>
      <c r="F3499">
        <v>6</v>
      </c>
    </row>
    <row r="3500" spans="1:6" x14ac:dyDescent="0.25">
      <c r="A3500" t="s">
        <v>58</v>
      </c>
      <c r="B3500">
        <v>2010</v>
      </c>
      <c r="C3500" t="s">
        <v>0</v>
      </c>
      <c r="D3500" t="s">
        <v>39</v>
      </c>
      <c r="E3500" t="s">
        <v>7011</v>
      </c>
      <c r="F3500">
        <v>12</v>
      </c>
    </row>
    <row r="3501" spans="1:6" x14ac:dyDescent="0.25">
      <c r="A3501" t="s">
        <v>58</v>
      </c>
      <c r="B3501">
        <v>2010</v>
      </c>
      <c r="C3501" t="s">
        <v>0</v>
      </c>
      <c r="D3501" t="s">
        <v>103</v>
      </c>
      <c r="E3501" t="s">
        <v>7012</v>
      </c>
      <c r="F3501">
        <v>42</v>
      </c>
    </row>
    <row r="3502" spans="1:6" x14ac:dyDescent="0.25">
      <c r="A3502" t="s">
        <v>58</v>
      </c>
      <c r="B3502">
        <v>2010</v>
      </c>
      <c r="C3502" t="s">
        <v>4</v>
      </c>
      <c r="D3502" t="s">
        <v>38</v>
      </c>
      <c r="E3502" t="s">
        <v>7013</v>
      </c>
      <c r="F3502">
        <v>42</v>
      </c>
    </row>
    <row r="3503" spans="1:6" x14ac:dyDescent="0.25">
      <c r="A3503" t="s">
        <v>58</v>
      </c>
      <c r="B3503">
        <v>2010</v>
      </c>
      <c r="C3503" t="s">
        <v>4</v>
      </c>
      <c r="D3503" t="s">
        <v>40</v>
      </c>
      <c r="E3503" t="s">
        <v>7014</v>
      </c>
      <c r="F3503">
        <v>8</v>
      </c>
    </row>
    <row r="3504" spans="1:6" x14ac:dyDescent="0.25">
      <c r="A3504" t="s">
        <v>58</v>
      </c>
      <c r="B3504">
        <v>2010</v>
      </c>
      <c r="C3504" t="s">
        <v>4</v>
      </c>
      <c r="D3504" t="s">
        <v>102</v>
      </c>
      <c r="E3504" t="s">
        <v>7015</v>
      </c>
      <c r="F3504">
        <v>96</v>
      </c>
    </row>
    <row r="3505" spans="1:6" x14ac:dyDescent="0.25">
      <c r="A3505" t="s">
        <v>58</v>
      </c>
      <c r="B3505">
        <v>2010</v>
      </c>
      <c r="C3505" t="s">
        <v>4</v>
      </c>
      <c r="D3505" t="s">
        <v>107</v>
      </c>
      <c r="E3505" t="s">
        <v>7016</v>
      </c>
      <c r="F3505">
        <v>141</v>
      </c>
    </row>
    <row r="3506" spans="1:6" x14ac:dyDescent="0.25">
      <c r="A3506" t="s">
        <v>58</v>
      </c>
      <c r="B3506">
        <v>2010</v>
      </c>
      <c r="C3506" t="s">
        <v>4</v>
      </c>
      <c r="D3506" t="s">
        <v>39</v>
      </c>
      <c r="E3506" t="s">
        <v>7017</v>
      </c>
      <c r="F3506">
        <v>237</v>
      </c>
    </row>
    <row r="3507" spans="1:6" x14ac:dyDescent="0.25">
      <c r="A3507" t="s">
        <v>58</v>
      </c>
      <c r="B3507">
        <v>2010</v>
      </c>
      <c r="C3507" t="s">
        <v>4</v>
      </c>
      <c r="D3507" t="s">
        <v>103</v>
      </c>
      <c r="E3507" t="s">
        <v>7018</v>
      </c>
      <c r="F3507">
        <v>780</v>
      </c>
    </row>
    <row r="3508" spans="1:6" x14ac:dyDescent="0.25">
      <c r="A3508" t="s">
        <v>58</v>
      </c>
      <c r="B3508">
        <v>2010</v>
      </c>
      <c r="C3508" t="s">
        <v>2</v>
      </c>
      <c r="D3508" t="s">
        <v>102</v>
      </c>
      <c r="E3508" t="s">
        <v>7019</v>
      </c>
      <c r="F3508">
        <v>2</v>
      </c>
    </row>
    <row r="3509" spans="1:6" x14ac:dyDescent="0.25">
      <c r="A3509" t="s">
        <v>58</v>
      </c>
      <c r="B3509">
        <v>2010</v>
      </c>
      <c r="C3509" t="s">
        <v>2</v>
      </c>
      <c r="D3509" t="s">
        <v>107</v>
      </c>
      <c r="E3509" t="s">
        <v>7020</v>
      </c>
      <c r="F3509">
        <v>1</v>
      </c>
    </row>
    <row r="3510" spans="1:6" x14ac:dyDescent="0.25">
      <c r="A3510" t="s">
        <v>58</v>
      </c>
      <c r="B3510">
        <v>2010</v>
      </c>
      <c r="C3510" t="s">
        <v>2</v>
      </c>
      <c r="D3510" t="s">
        <v>39</v>
      </c>
      <c r="E3510" t="s">
        <v>7021</v>
      </c>
      <c r="F3510">
        <v>3</v>
      </c>
    </row>
    <row r="3511" spans="1:6" x14ac:dyDescent="0.25">
      <c r="A3511" t="s">
        <v>58</v>
      </c>
      <c r="B3511">
        <v>2010</v>
      </c>
      <c r="C3511" t="s">
        <v>2</v>
      </c>
      <c r="D3511" t="s">
        <v>103</v>
      </c>
      <c r="E3511" t="s">
        <v>7022</v>
      </c>
      <c r="F3511">
        <v>6</v>
      </c>
    </row>
    <row r="3512" spans="1:6" x14ac:dyDescent="0.25">
      <c r="A3512" t="s">
        <v>58</v>
      </c>
      <c r="B3512">
        <v>2011</v>
      </c>
      <c r="C3512" t="s">
        <v>1</v>
      </c>
      <c r="D3512" t="s">
        <v>38</v>
      </c>
      <c r="E3512" t="s">
        <v>7023</v>
      </c>
      <c r="F3512">
        <v>2</v>
      </c>
    </row>
    <row r="3513" spans="1:6" x14ac:dyDescent="0.25">
      <c r="A3513" t="s">
        <v>58</v>
      </c>
      <c r="B3513">
        <v>2011</v>
      </c>
      <c r="C3513" t="s">
        <v>1</v>
      </c>
      <c r="D3513" t="s">
        <v>102</v>
      </c>
      <c r="E3513" t="s">
        <v>7024</v>
      </c>
      <c r="F3513">
        <v>9</v>
      </c>
    </row>
    <row r="3514" spans="1:6" x14ac:dyDescent="0.25">
      <c r="A3514" t="s">
        <v>58</v>
      </c>
      <c r="B3514">
        <v>2011</v>
      </c>
      <c r="C3514" t="s">
        <v>1</v>
      </c>
      <c r="D3514" t="s">
        <v>107</v>
      </c>
      <c r="E3514" t="s">
        <v>7025</v>
      </c>
      <c r="F3514">
        <v>5</v>
      </c>
    </row>
    <row r="3515" spans="1:6" x14ac:dyDescent="0.25">
      <c r="A3515" t="s">
        <v>58</v>
      </c>
      <c r="B3515">
        <v>2011</v>
      </c>
      <c r="C3515" t="s">
        <v>1</v>
      </c>
      <c r="D3515" t="s">
        <v>39</v>
      </c>
      <c r="E3515" t="s">
        <v>7026</v>
      </c>
      <c r="F3515">
        <v>16</v>
      </c>
    </row>
    <row r="3516" spans="1:6" x14ac:dyDescent="0.25">
      <c r="A3516" t="s">
        <v>58</v>
      </c>
      <c r="B3516">
        <v>2011</v>
      </c>
      <c r="C3516" t="s">
        <v>1</v>
      </c>
      <c r="D3516" t="s">
        <v>103</v>
      </c>
      <c r="E3516" t="s">
        <v>7027</v>
      </c>
      <c r="F3516">
        <v>42</v>
      </c>
    </row>
    <row r="3517" spans="1:6" x14ac:dyDescent="0.25">
      <c r="A3517" t="s">
        <v>58</v>
      </c>
      <c r="B3517">
        <v>2011</v>
      </c>
      <c r="C3517" t="s">
        <v>3</v>
      </c>
      <c r="D3517" t="s">
        <v>103</v>
      </c>
      <c r="E3517" t="s">
        <v>7028</v>
      </c>
      <c r="F3517">
        <v>3</v>
      </c>
    </row>
    <row r="3518" spans="1:6" x14ac:dyDescent="0.25">
      <c r="A3518" t="s">
        <v>58</v>
      </c>
      <c r="B3518">
        <v>2011</v>
      </c>
      <c r="C3518" t="s">
        <v>0</v>
      </c>
      <c r="D3518" t="s">
        <v>38</v>
      </c>
      <c r="E3518" t="s">
        <v>7029</v>
      </c>
      <c r="F3518">
        <v>2</v>
      </c>
    </row>
    <row r="3519" spans="1:6" x14ac:dyDescent="0.25">
      <c r="A3519" t="s">
        <v>58</v>
      </c>
      <c r="B3519">
        <v>2011</v>
      </c>
      <c r="C3519" t="s">
        <v>0</v>
      </c>
      <c r="D3519" t="s">
        <v>102</v>
      </c>
      <c r="E3519" t="s">
        <v>7030</v>
      </c>
      <c r="F3519">
        <v>7</v>
      </c>
    </row>
    <row r="3520" spans="1:6" x14ac:dyDescent="0.25">
      <c r="A3520" t="s">
        <v>58</v>
      </c>
      <c r="B3520">
        <v>2011</v>
      </c>
      <c r="C3520" t="s">
        <v>0</v>
      </c>
      <c r="D3520" t="s">
        <v>107</v>
      </c>
      <c r="E3520" t="s">
        <v>7031</v>
      </c>
      <c r="F3520">
        <v>7</v>
      </c>
    </row>
    <row r="3521" spans="1:6" x14ac:dyDescent="0.25">
      <c r="A3521" t="s">
        <v>58</v>
      </c>
      <c r="B3521">
        <v>2011</v>
      </c>
      <c r="C3521" t="s">
        <v>0</v>
      </c>
      <c r="D3521" t="s">
        <v>39</v>
      </c>
      <c r="E3521" t="s">
        <v>7032</v>
      </c>
      <c r="F3521">
        <v>17</v>
      </c>
    </row>
    <row r="3522" spans="1:6" x14ac:dyDescent="0.25">
      <c r="A3522" t="s">
        <v>58</v>
      </c>
      <c r="B3522">
        <v>2011</v>
      </c>
      <c r="C3522" t="s">
        <v>0</v>
      </c>
      <c r="D3522" t="s">
        <v>103</v>
      </c>
      <c r="E3522" t="s">
        <v>7033</v>
      </c>
      <c r="F3522">
        <v>42</v>
      </c>
    </row>
    <row r="3523" spans="1:6" x14ac:dyDescent="0.25">
      <c r="A3523" t="s">
        <v>58</v>
      </c>
      <c r="B3523">
        <v>2011</v>
      </c>
      <c r="C3523" t="s">
        <v>4</v>
      </c>
      <c r="D3523" t="s">
        <v>38</v>
      </c>
      <c r="E3523" t="s">
        <v>7034</v>
      </c>
      <c r="F3523">
        <v>32</v>
      </c>
    </row>
    <row r="3524" spans="1:6" x14ac:dyDescent="0.25">
      <c r="A3524" t="s">
        <v>58</v>
      </c>
      <c r="B3524">
        <v>2011</v>
      </c>
      <c r="C3524" t="s">
        <v>4</v>
      </c>
      <c r="D3524" t="s">
        <v>40</v>
      </c>
      <c r="E3524" t="s">
        <v>7035</v>
      </c>
      <c r="F3524">
        <v>6</v>
      </c>
    </row>
    <row r="3525" spans="1:6" x14ac:dyDescent="0.25">
      <c r="A3525" t="s">
        <v>58</v>
      </c>
      <c r="B3525">
        <v>2011</v>
      </c>
      <c r="C3525" t="s">
        <v>4</v>
      </c>
      <c r="D3525" t="s">
        <v>102</v>
      </c>
      <c r="E3525" t="s">
        <v>7036</v>
      </c>
      <c r="F3525">
        <v>129</v>
      </c>
    </row>
    <row r="3526" spans="1:6" x14ac:dyDescent="0.25">
      <c r="A3526" t="s">
        <v>58</v>
      </c>
      <c r="B3526">
        <v>2011</v>
      </c>
      <c r="C3526" t="s">
        <v>4</v>
      </c>
      <c r="D3526" t="s">
        <v>107</v>
      </c>
      <c r="E3526" t="s">
        <v>7037</v>
      </c>
      <c r="F3526">
        <v>92</v>
      </c>
    </row>
    <row r="3527" spans="1:6" x14ac:dyDescent="0.25">
      <c r="A3527" t="s">
        <v>58</v>
      </c>
      <c r="B3527">
        <v>2011</v>
      </c>
      <c r="C3527" t="s">
        <v>4</v>
      </c>
      <c r="D3527" t="s">
        <v>39</v>
      </c>
      <c r="E3527" t="s">
        <v>7038</v>
      </c>
      <c r="F3527">
        <v>328</v>
      </c>
    </row>
    <row r="3528" spans="1:6" x14ac:dyDescent="0.25">
      <c r="A3528" t="s">
        <v>58</v>
      </c>
      <c r="B3528">
        <v>2011</v>
      </c>
      <c r="C3528" t="s">
        <v>4</v>
      </c>
      <c r="D3528" t="s">
        <v>103</v>
      </c>
      <c r="E3528" t="s">
        <v>7039</v>
      </c>
      <c r="F3528">
        <v>813</v>
      </c>
    </row>
    <row r="3529" spans="1:6" x14ac:dyDescent="0.25">
      <c r="A3529" t="s">
        <v>58</v>
      </c>
      <c r="B3529">
        <v>2011</v>
      </c>
      <c r="C3529" t="s">
        <v>2</v>
      </c>
      <c r="D3529" t="s">
        <v>103</v>
      </c>
      <c r="E3529" t="s">
        <v>7040</v>
      </c>
      <c r="F3529">
        <v>11</v>
      </c>
    </row>
    <row r="3530" spans="1:6" x14ac:dyDescent="0.25">
      <c r="A3530" t="s">
        <v>58</v>
      </c>
      <c r="B3530">
        <v>2012</v>
      </c>
      <c r="C3530" t="s">
        <v>1</v>
      </c>
      <c r="D3530" t="s">
        <v>38</v>
      </c>
      <c r="E3530" t="s">
        <v>7041</v>
      </c>
      <c r="F3530">
        <v>3</v>
      </c>
    </row>
    <row r="3531" spans="1:6" x14ac:dyDescent="0.25">
      <c r="A3531" t="s">
        <v>58</v>
      </c>
      <c r="B3531">
        <v>2012</v>
      </c>
      <c r="C3531" t="s">
        <v>1</v>
      </c>
      <c r="D3531" t="s">
        <v>102</v>
      </c>
      <c r="E3531" t="s">
        <v>7042</v>
      </c>
      <c r="F3531">
        <v>8</v>
      </c>
    </row>
    <row r="3532" spans="1:6" x14ac:dyDescent="0.25">
      <c r="A3532" t="s">
        <v>58</v>
      </c>
      <c r="B3532">
        <v>2012</v>
      </c>
      <c r="C3532" t="s">
        <v>1</v>
      </c>
      <c r="D3532" t="s">
        <v>107</v>
      </c>
      <c r="E3532" t="s">
        <v>7043</v>
      </c>
      <c r="F3532">
        <v>9</v>
      </c>
    </row>
    <row r="3533" spans="1:6" x14ac:dyDescent="0.25">
      <c r="A3533" t="s">
        <v>58</v>
      </c>
      <c r="B3533">
        <v>2012</v>
      </c>
      <c r="C3533" t="s">
        <v>1</v>
      </c>
      <c r="D3533" t="s">
        <v>39</v>
      </c>
      <c r="E3533" t="s">
        <v>7044</v>
      </c>
      <c r="F3533">
        <v>22</v>
      </c>
    </row>
    <row r="3534" spans="1:6" x14ac:dyDescent="0.25">
      <c r="A3534" t="s">
        <v>58</v>
      </c>
      <c r="B3534">
        <v>2012</v>
      </c>
      <c r="C3534" t="s">
        <v>1</v>
      </c>
      <c r="D3534" t="s">
        <v>103</v>
      </c>
      <c r="E3534" t="s">
        <v>7045</v>
      </c>
      <c r="F3534">
        <v>55</v>
      </c>
    </row>
    <row r="3535" spans="1:6" x14ac:dyDescent="0.25">
      <c r="A3535" t="s">
        <v>58</v>
      </c>
      <c r="B3535">
        <v>2012</v>
      </c>
      <c r="C3535" t="s">
        <v>3</v>
      </c>
      <c r="D3535" t="s">
        <v>103</v>
      </c>
      <c r="E3535" t="s">
        <v>7046</v>
      </c>
      <c r="F3535">
        <v>4</v>
      </c>
    </row>
    <row r="3536" spans="1:6" x14ac:dyDescent="0.25">
      <c r="A3536" t="s">
        <v>58</v>
      </c>
      <c r="B3536">
        <v>2012</v>
      </c>
      <c r="C3536" t="s">
        <v>0</v>
      </c>
      <c r="D3536" t="s">
        <v>102</v>
      </c>
      <c r="E3536" t="s">
        <v>7047</v>
      </c>
      <c r="F3536">
        <v>9</v>
      </c>
    </row>
    <row r="3537" spans="1:6" x14ac:dyDescent="0.25">
      <c r="A3537" t="s">
        <v>58</v>
      </c>
      <c r="B3537">
        <v>2012</v>
      </c>
      <c r="C3537" t="s">
        <v>0</v>
      </c>
      <c r="D3537" t="s">
        <v>107</v>
      </c>
      <c r="E3537" t="s">
        <v>7048</v>
      </c>
      <c r="F3537">
        <v>8</v>
      </c>
    </row>
    <row r="3538" spans="1:6" x14ac:dyDescent="0.25">
      <c r="A3538" t="s">
        <v>58</v>
      </c>
      <c r="B3538">
        <v>2012</v>
      </c>
      <c r="C3538" t="s">
        <v>0</v>
      </c>
      <c r="D3538" t="s">
        <v>39</v>
      </c>
      <c r="E3538" t="s">
        <v>7049</v>
      </c>
      <c r="F3538">
        <v>20</v>
      </c>
    </row>
    <row r="3539" spans="1:6" x14ac:dyDescent="0.25">
      <c r="A3539" t="s">
        <v>58</v>
      </c>
      <c r="B3539">
        <v>2012</v>
      </c>
      <c r="C3539" t="s">
        <v>0</v>
      </c>
      <c r="D3539" t="s">
        <v>103</v>
      </c>
      <c r="E3539" t="s">
        <v>7050</v>
      </c>
      <c r="F3539">
        <v>36</v>
      </c>
    </row>
    <row r="3540" spans="1:6" x14ac:dyDescent="0.25">
      <c r="A3540" t="s">
        <v>58</v>
      </c>
      <c r="B3540">
        <v>2012</v>
      </c>
      <c r="C3540" t="s">
        <v>4</v>
      </c>
      <c r="D3540" t="s">
        <v>38</v>
      </c>
      <c r="E3540" t="s">
        <v>7051</v>
      </c>
      <c r="F3540">
        <v>60</v>
      </c>
    </row>
    <row r="3541" spans="1:6" x14ac:dyDescent="0.25">
      <c r="A3541" t="s">
        <v>58</v>
      </c>
      <c r="B3541">
        <v>2012</v>
      </c>
      <c r="C3541" t="s">
        <v>4</v>
      </c>
      <c r="D3541" t="s">
        <v>40</v>
      </c>
      <c r="E3541" t="s">
        <v>7052</v>
      </c>
      <c r="F3541">
        <v>8</v>
      </c>
    </row>
    <row r="3542" spans="1:6" x14ac:dyDescent="0.25">
      <c r="A3542" t="s">
        <v>58</v>
      </c>
      <c r="B3542">
        <v>2012</v>
      </c>
      <c r="C3542" t="s">
        <v>4</v>
      </c>
      <c r="D3542" t="s">
        <v>102</v>
      </c>
      <c r="E3542" t="s">
        <v>7053</v>
      </c>
      <c r="F3542">
        <v>124</v>
      </c>
    </row>
    <row r="3543" spans="1:6" x14ac:dyDescent="0.25">
      <c r="A3543" t="s">
        <v>58</v>
      </c>
      <c r="B3543">
        <v>2012</v>
      </c>
      <c r="C3543" t="s">
        <v>4</v>
      </c>
      <c r="D3543" t="s">
        <v>107</v>
      </c>
      <c r="E3543" t="s">
        <v>7054</v>
      </c>
      <c r="F3543">
        <v>127</v>
      </c>
    </row>
    <row r="3544" spans="1:6" x14ac:dyDescent="0.25">
      <c r="A3544" t="s">
        <v>58</v>
      </c>
      <c r="B3544">
        <v>2012</v>
      </c>
      <c r="C3544" t="s">
        <v>4</v>
      </c>
      <c r="D3544" t="s">
        <v>39</v>
      </c>
      <c r="E3544" t="s">
        <v>7055</v>
      </c>
      <c r="F3544">
        <v>240</v>
      </c>
    </row>
    <row r="3545" spans="1:6" x14ac:dyDescent="0.25">
      <c r="A3545" t="s">
        <v>58</v>
      </c>
      <c r="B3545">
        <v>2012</v>
      </c>
      <c r="C3545" t="s">
        <v>4</v>
      </c>
      <c r="D3545" t="s">
        <v>103</v>
      </c>
      <c r="E3545" t="s">
        <v>7056</v>
      </c>
      <c r="F3545">
        <v>749</v>
      </c>
    </row>
    <row r="3546" spans="1:6" x14ac:dyDescent="0.25">
      <c r="A3546" t="s">
        <v>58</v>
      </c>
      <c r="B3546">
        <v>2012</v>
      </c>
      <c r="C3546" t="s">
        <v>2</v>
      </c>
      <c r="D3546" t="s">
        <v>102</v>
      </c>
      <c r="E3546" t="s">
        <v>7057</v>
      </c>
      <c r="F3546">
        <v>4</v>
      </c>
    </row>
    <row r="3547" spans="1:6" x14ac:dyDescent="0.25">
      <c r="A3547" t="s">
        <v>58</v>
      </c>
      <c r="B3547">
        <v>2012</v>
      </c>
      <c r="C3547" t="s">
        <v>2</v>
      </c>
      <c r="D3547" t="s">
        <v>107</v>
      </c>
      <c r="E3547" t="s">
        <v>7058</v>
      </c>
      <c r="F3547">
        <v>1</v>
      </c>
    </row>
    <row r="3548" spans="1:6" x14ac:dyDescent="0.25">
      <c r="A3548" t="s">
        <v>58</v>
      </c>
      <c r="B3548">
        <v>2012</v>
      </c>
      <c r="C3548" t="s">
        <v>2</v>
      </c>
      <c r="D3548" t="s">
        <v>39</v>
      </c>
      <c r="E3548" t="s">
        <v>7059</v>
      </c>
      <c r="F3548">
        <v>4</v>
      </c>
    </row>
    <row r="3549" spans="1:6" x14ac:dyDescent="0.25">
      <c r="A3549" t="s">
        <v>58</v>
      </c>
      <c r="B3549">
        <v>2012</v>
      </c>
      <c r="C3549" t="s">
        <v>2</v>
      </c>
      <c r="D3549" t="s">
        <v>103</v>
      </c>
      <c r="E3549" t="s">
        <v>7060</v>
      </c>
      <c r="F3549">
        <v>7</v>
      </c>
    </row>
    <row r="3550" spans="1:6" x14ac:dyDescent="0.25">
      <c r="A3550" t="s">
        <v>58</v>
      </c>
      <c r="B3550">
        <v>2012</v>
      </c>
      <c r="C3550" t="s">
        <v>5</v>
      </c>
      <c r="D3550" t="s">
        <v>40</v>
      </c>
      <c r="E3550" t="s">
        <v>7061</v>
      </c>
      <c r="F3550">
        <v>1</v>
      </c>
    </row>
    <row r="3551" spans="1:6" x14ac:dyDescent="0.25">
      <c r="A3551" t="s">
        <v>58</v>
      </c>
      <c r="B3551">
        <v>2012</v>
      </c>
      <c r="C3551" t="s">
        <v>5</v>
      </c>
      <c r="D3551" t="s">
        <v>107</v>
      </c>
      <c r="E3551" t="s">
        <v>7062</v>
      </c>
      <c r="F3551">
        <v>3</v>
      </c>
    </row>
    <row r="3552" spans="1:6" x14ac:dyDescent="0.25">
      <c r="A3552" t="s">
        <v>58</v>
      </c>
      <c r="B3552">
        <v>2012</v>
      </c>
      <c r="C3552" t="s">
        <v>6</v>
      </c>
      <c r="D3552" t="s">
        <v>103</v>
      </c>
      <c r="E3552" t="s">
        <v>7063</v>
      </c>
      <c r="F3552">
        <v>1</v>
      </c>
    </row>
    <row r="3553" spans="1:6" x14ac:dyDescent="0.25">
      <c r="A3553" t="s">
        <v>58</v>
      </c>
      <c r="B3553">
        <v>2013</v>
      </c>
      <c r="C3553" t="s">
        <v>1</v>
      </c>
      <c r="D3553" t="s">
        <v>38</v>
      </c>
      <c r="E3553" t="s">
        <v>7064</v>
      </c>
      <c r="F3553">
        <v>5</v>
      </c>
    </row>
    <row r="3554" spans="1:6" x14ac:dyDescent="0.25">
      <c r="A3554" t="s">
        <v>58</v>
      </c>
      <c r="B3554">
        <v>2013</v>
      </c>
      <c r="C3554" t="s">
        <v>1</v>
      </c>
      <c r="D3554" t="s">
        <v>102</v>
      </c>
      <c r="E3554" t="s">
        <v>7065</v>
      </c>
      <c r="F3554">
        <v>5</v>
      </c>
    </row>
    <row r="3555" spans="1:6" x14ac:dyDescent="0.25">
      <c r="A3555" t="s">
        <v>58</v>
      </c>
      <c r="B3555">
        <v>2013</v>
      </c>
      <c r="C3555" t="s">
        <v>1</v>
      </c>
      <c r="D3555" t="s">
        <v>107</v>
      </c>
      <c r="E3555" t="s">
        <v>7066</v>
      </c>
      <c r="F3555">
        <v>10</v>
      </c>
    </row>
    <row r="3556" spans="1:6" x14ac:dyDescent="0.25">
      <c r="A3556" t="s">
        <v>58</v>
      </c>
      <c r="B3556">
        <v>2013</v>
      </c>
      <c r="C3556" t="s">
        <v>1</v>
      </c>
      <c r="D3556" t="s">
        <v>39</v>
      </c>
      <c r="E3556" t="s">
        <v>7067</v>
      </c>
      <c r="F3556">
        <v>20</v>
      </c>
    </row>
    <row r="3557" spans="1:6" x14ac:dyDescent="0.25">
      <c r="A3557" t="s">
        <v>58</v>
      </c>
      <c r="B3557">
        <v>2013</v>
      </c>
      <c r="C3557" t="s">
        <v>1</v>
      </c>
      <c r="D3557" t="s">
        <v>103</v>
      </c>
      <c r="E3557" t="s">
        <v>7068</v>
      </c>
      <c r="F3557">
        <v>58</v>
      </c>
    </row>
    <row r="3558" spans="1:6" x14ac:dyDescent="0.25">
      <c r="A3558" t="s">
        <v>58</v>
      </c>
      <c r="B3558">
        <v>2013</v>
      </c>
      <c r="C3558" t="s">
        <v>3</v>
      </c>
      <c r="D3558" t="s">
        <v>102</v>
      </c>
      <c r="E3558" t="s">
        <v>7069</v>
      </c>
      <c r="F3558">
        <v>1</v>
      </c>
    </row>
    <row r="3559" spans="1:6" x14ac:dyDescent="0.25">
      <c r="A3559" t="s">
        <v>58</v>
      </c>
      <c r="B3559">
        <v>2013</v>
      </c>
      <c r="C3559" t="s">
        <v>3</v>
      </c>
      <c r="D3559" t="s">
        <v>107</v>
      </c>
      <c r="E3559" t="s">
        <v>7070</v>
      </c>
      <c r="F3559">
        <v>1</v>
      </c>
    </row>
    <row r="3560" spans="1:6" x14ac:dyDescent="0.25">
      <c r="A3560" t="s">
        <v>58</v>
      </c>
      <c r="B3560">
        <v>2013</v>
      </c>
      <c r="C3560" t="s">
        <v>3</v>
      </c>
      <c r="D3560" t="s">
        <v>103</v>
      </c>
      <c r="E3560" t="s">
        <v>7071</v>
      </c>
      <c r="F3560">
        <v>5</v>
      </c>
    </row>
    <row r="3561" spans="1:6" x14ac:dyDescent="0.25">
      <c r="A3561" t="s">
        <v>58</v>
      </c>
      <c r="B3561">
        <v>2013</v>
      </c>
      <c r="C3561" t="s">
        <v>0</v>
      </c>
      <c r="D3561" t="s">
        <v>38</v>
      </c>
      <c r="E3561" t="s">
        <v>7072</v>
      </c>
      <c r="F3561">
        <v>5</v>
      </c>
    </row>
    <row r="3562" spans="1:6" x14ac:dyDescent="0.25">
      <c r="A3562" t="s">
        <v>58</v>
      </c>
      <c r="B3562">
        <v>2013</v>
      </c>
      <c r="C3562" t="s">
        <v>0</v>
      </c>
      <c r="D3562" t="s">
        <v>102</v>
      </c>
      <c r="E3562" t="s">
        <v>7073</v>
      </c>
      <c r="F3562">
        <v>17</v>
      </c>
    </row>
    <row r="3563" spans="1:6" x14ac:dyDescent="0.25">
      <c r="A3563" t="s">
        <v>58</v>
      </c>
      <c r="B3563">
        <v>2013</v>
      </c>
      <c r="C3563" t="s">
        <v>0</v>
      </c>
      <c r="D3563" t="s">
        <v>107</v>
      </c>
      <c r="E3563" t="s">
        <v>7074</v>
      </c>
      <c r="F3563">
        <v>6</v>
      </c>
    </row>
    <row r="3564" spans="1:6" x14ac:dyDescent="0.25">
      <c r="A3564" t="s">
        <v>58</v>
      </c>
      <c r="B3564">
        <v>2013</v>
      </c>
      <c r="C3564" t="s">
        <v>0</v>
      </c>
      <c r="D3564" t="s">
        <v>39</v>
      </c>
      <c r="E3564" t="s">
        <v>7075</v>
      </c>
      <c r="F3564">
        <v>19</v>
      </c>
    </row>
    <row r="3565" spans="1:6" x14ac:dyDescent="0.25">
      <c r="A3565" t="s">
        <v>58</v>
      </c>
      <c r="B3565">
        <v>2013</v>
      </c>
      <c r="C3565" t="s">
        <v>0</v>
      </c>
      <c r="D3565" t="s">
        <v>103</v>
      </c>
      <c r="E3565" t="s">
        <v>7076</v>
      </c>
      <c r="F3565">
        <v>30</v>
      </c>
    </row>
    <row r="3566" spans="1:6" x14ac:dyDescent="0.25">
      <c r="A3566" t="s">
        <v>58</v>
      </c>
      <c r="B3566">
        <v>2013</v>
      </c>
      <c r="C3566" t="s">
        <v>4</v>
      </c>
      <c r="D3566" t="s">
        <v>38</v>
      </c>
      <c r="E3566" t="s">
        <v>7077</v>
      </c>
      <c r="F3566">
        <v>71</v>
      </c>
    </row>
    <row r="3567" spans="1:6" x14ac:dyDescent="0.25">
      <c r="A3567" t="s">
        <v>58</v>
      </c>
      <c r="B3567">
        <v>2013</v>
      </c>
      <c r="C3567" t="s">
        <v>4</v>
      </c>
      <c r="D3567" t="s">
        <v>40</v>
      </c>
      <c r="E3567" t="s">
        <v>7078</v>
      </c>
      <c r="F3567">
        <v>11</v>
      </c>
    </row>
    <row r="3568" spans="1:6" x14ac:dyDescent="0.25">
      <c r="A3568" t="s">
        <v>58</v>
      </c>
      <c r="B3568">
        <v>2013</v>
      </c>
      <c r="C3568" t="s">
        <v>4</v>
      </c>
      <c r="D3568" t="s">
        <v>102</v>
      </c>
      <c r="E3568" t="s">
        <v>7079</v>
      </c>
      <c r="F3568">
        <v>135</v>
      </c>
    </row>
    <row r="3569" spans="1:6" x14ac:dyDescent="0.25">
      <c r="A3569" t="s">
        <v>58</v>
      </c>
      <c r="B3569">
        <v>2013</v>
      </c>
      <c r="C3569" t="s">
        <v>4</v>
      </c>
      <c r="D3569" t="s">
        <v>107</v>
      </c>
      <c r="E3569" t="s">
        <v>7080</v>
      </c>
      <c r="F3569">
        <v>122</v>
      </c>
    </row>
    <row r="3570" spans="1:6" x14ac:dyDescent="0.25">
      <c r="A3570" t="s">
        <v>58</v>
      </c>
      <c r="B3570">
        <v>2013</v>
      </c>
      <c r="C3570" t="s">
        <v>4</v>
      </c>
      <c r="D3570" t="s">
        <v>39</v>
      </c>
      <c r="E3570" t="s">
        <v>7081</v>
      </c>
      <c r="F3570">
        <v>192</v>
      </c>
    </row>
    <row r="3571" spans="1:6" x14ac:dyDescent="0.25">
      <c r="A3571" t="s">
        <v>58</v>
      </c>
      <c r="B3571">
        <v>2013</v>
      </c>
      <c r="C3571" t="s">
        <v>4</v>
      </c>
      <c r="D3571" t="s">
        <v>103</v>
      </c>
      <c r="E3571" t="s">
        <v>7082</v>
      </c>
      <c r="F3571">
        <v>772</v>
      </c>
    </row>
    <row r="3572" spans="1:6" x14ac:dyDescent="0.25">
      <c r="A3572" t="s">
        <v>58</v>
      </c>
      <c r="B3572">
        <v>2013</v>
      </c>
      <c r="C3572" t="s">
        <v>2</v>
      </c>
      <c r="D3572" t="s">
        <v>38</v>
      </c>
      <c r="E3572" t="s">
        <v>7083</v>
      </c>
      <c r="F3572">
        <v>1</v>
      </c>
    </row>
    <row r="3573" spans="1:6" x14ac:dyDescent="0.25">
      <c r="A3573" t="s">
        <v>58</v>
      </c>
      <c r="B3573">
        <v>2013</v>
      </c>
      <c r="C3573" t="s">
        <v>2</v>
      </c>
      <c r="D3573" t="s">
        <v>102</v>
      </c>
      <c r="E3573" t="s">
        <v>7084</v>
      </c>
      <c r="F3573">
        <v>1</v>
      </c>
    </row>
    <row r="3574" spans="1:6" x14ac:dyDescent="0.25">
      <c r="A3574" t="s">
        <v>58</v>
      </c>
      <c r="B3574">
        <v>2013</v>
      </c>
      <c r="C3574" t="s">
        <v>2</v>
      </c>
      <c r="D3574" t="s">
        <v>107</v>
      </c>
      <c r="E3574" t="s">
        <v>7085</v>
      </c>
      <c r="F3574">
        <v>2</v>
      </c>
    </row>
    <row r="3575" spans="1:6" x14ac:dyDescent="0.25">
      <c r="A3575" t="s">
        <v>58</v>
      </c>
      <c r="B3575">
        <v>2013</v>
      </c>
      <c r="C3575" t="s">
        <v>2</v>
      </c>
      <c r="D3575" t="s">
        <v>39</v>
      </c>
      <c r="E3575" t="s">
        <v>7086</v>
      </c>
      <c r="F3575">
        <v>1</v>
      </c>
    </row>
    <row r="3576" spans="1:6" x14ac:dyDescent="0.25">
      <c r="A3576" t="s">
        <v>58</v>
      </c>
      <c r="B3576">
        <v>2013</v>
      </c>
      <c r="C3576" t="s">
        <v>2</v>
      </c>
      <c r="D3576" t="s">
        <v>103</v>
      </c>
      <c r="E3576" t="s">
        <v>7087</v>
      </c>
      <c r="F3576">
        <v>9</v>
      </c>
    </row>
    <row r="3577" spans="1:6" x14ac:dyDescent="0.25">
      <c r="A3577" t="s">
        <v>58</v>
      </c>
      <c r="B3577">
        <v>2013</v>
      </c>
      <c r="C3577" t="s">
        <v>5</v>
      </c>
      <c r="D3577" t="s">
        <v>38</v>
      </c>
      <c r="E3577" t="s">
        <v>7088</v>
      </c>
      <c r="F3577">
        <v>1</v>
      </c>
    </row>
    <row r="3578" spans="1:6" x14ac:dyDescent="0.25">
      <c r="A3578" t="s">
        <v>58</v>
      </c>
      <c r="B3578">
        <v>2013</v>
      </c>
      <c r="C3578" t="s">
        <v>5</v>
      </c>
      <c r="D3578" t="s">
        <v>102</v>
      </c>
      <c r="E3578" t="s">
        <v>7089</v>
      </c>
      <c r="F3578">
        <v>3</v>
      </c>
    </row>
    <row r="3579" spans="1:6" x14ac:dyDescent="0.25">
      <c r="A3579" t="s">
        <v>58</v>
      </c>
      <c r="B3579">
        <v>2013</v>
      </c>
      <c r="C3579" t="s">
        <v>5</v>
      </c>
      <c r="D3579" t="s">
        <v>107</v>
      </c>
      <c r="E3579" t="s">
        <v>7090</v>
      </c>
      <c r="F3579">
        <v>2</v>
      </c>
    </row>
    <row r="3580" spans="1:6" x14ac:dyDescent="0.25">
      <c r="A3580" t="s">
        <v>58</v>
      </c>
      <c r="B3580">
        <v>2013</v>
      </c>
      <c r="C3580" t="s">
        <v>5</v>
      </c>
      <c r="D3580" t="s">
        <v>39</v>
      </c>
      <c r="E3580" t="s">
        <v>7091</v>
      </c>
      <c r="F3580">
        <v>2</v>
      </c>
    </row>
    <row r="3581" spans="1:6" x14ac:dyDescent="0.25">
      <c r="A3581" t="s">
        <v>58</v>
      </c>
      <c r="B3581">
        <v>2013</v>
      </c>
      <c r="C3581" t="s">
        <v>5</v>
      </c>
      <c r="D3581" t="s">
        <v>103</v>
      </c>
      <c r="E3581" t="s">
        <v>7092</v>
      </c>
      <c r="F3581">
        <v>21</v>
      </c>
    </row>
    <row r="3582" spans="1:6" x14ac:dyDescent="0.25">
      <c r="A3582" t="s">
        <v>58</v>
      </c>
      <c r="B3582">
        <v>2013</v>
      </c>
      <c r="C3582" t="s">
        <v>6</v>
      </c>
      <c r="D3582" t="s">
        <v>102</v>
      </c>
      <c r="E3582" t="s">
        <v>7093</v>
      </c>
      <c r="F3582">
        <v>1</v>
      </c>
    </row>
    <row r="3583" spans="1:6" x14ac:dyDescent="0.25">
      <c r="A3583" t="s">
        <v>58</v>
      </c>
      <c r="B3583">
        <v>2014</v>
      </c>
      <c r="C3583" t="s">
        <v>1</v>
      </c>
      <c r="D3583" t="s">
        <v>38</v>
      </c>
      <c r="E3583" t="s">
        <v>7094</v>
      </c>
      <c r="F3583">
        <v>9</v>
      </c>
    </row>
    <row r="3584" spans="1:6" x14ac:dyDescent="0.25">
      <c r="A3584" t="s">
        <v>58</v>
      </c>
      <c r="B3584">
        <v>2014</v>
      </c>
      <c r="C3584" t="s">
        <v>1</v>
      </c>
      <c r="D3584" t="s">
        <v>102</v>
      </c>
      <c r="E3584" t="s">
        <v>7095</v>
      </c>
      <c r="F3584">
        <v>9</v>
      </c>
    </row>
    <row r="3585" spans="1:6" x14ac:dyDescent="0.25">
      <c r="A3585" t="s">
        <v>58</v>
      </c>
      <c r="B3585">
        <v>2014</v>
      </c>
      <c r="C3585" t="s">
        <v>1</v>
      </c>
      <c r="D3585" t="s">
        <v>107</v>
      </c>
      <c r="E3585" t="s">
        <v>7096</v>
      </c>
      <c r="F3585">
        <v>2</v>
      </c>
    </row>
    <row r="3586" spans="1:6" x14ac:dyDescent="0.25">
      <c r="A3586" t="s">
        <v>58</v>
      </c>
      <c r="B3586">
        <v>2014</v>
      </c>
      <c r="C3586" t="s">
        <v>1</v>
      </c>
      <c r="D3586" t="s">
        <v>39</v>
      </c>
      <c r="E3586" t="s">
        <v>7097</v>
      </c>
      <c r="F3586">
        <v>19</v>
      </c>
    </row>
    <row r="3587" spans="1:6" x14ac:dyDescent="0.25">
      <c r="A3587" t="s">
        <v>58</v>
      </c>
      <c r="B3587">
        <v>2014</v>
      </c>
      <c r="C3587" t="s">
        <v>1</v>
      </c>
      <c r="D3587" t="s">
        <v>103</v>
      </c>
      <c r="E3587" t="s">
        <v>7098</v>
      </c>
      <c r="F3587">
        <v>53</v>
      </c>
    </row>
    <row r="3588" spans="1:6" x14ac:dyDescent="0.25">
      <c r="A3588" t="s">
        <v>58</v>
      </c>
      <c r="B3588">
        <v>2014</v>
      </c>
      <c r="C3588" t="s">
        <v>3</v>
      </c>
      <c r="D3588" t="s">
        <v>38</v>
      </c>
      <c r="E3588" t="s">
        <v>7099</v>
      </c>
      <c r="F3588">
        <v>1</v>
      </c>
    </row>
    <row r="3589" spans="1:6" x14ac:dyDescent="0.25">
      <c r="A3589" t="s">
        <v>58</v>
      </c>
      <c r="B3589">
        <v>2014</v>
      </c>
      <c r="C3589" t="s">
        <v>3</v>
      </c>
      <c r="D3589" t="s">
        <v>102</v>
      </c>
      <c r="E3589" t="s">
        <v>7100</v>
      </c>
      <c r="F3589">
        <v>1</v>
      </c>
    </row>
    <row r="3590" spans="1:6" x14ac:dyDescent="0.25">
      <c r="A3590" t="s">
        <v>58</v>
      </c>
      <c r="B3590">
        <v>2014</v>
      </c>
      <c r="C3590" t="s">
        <v>3</v>
      </c>
      <c r="D3590" t="s">
        <v>39</v>
      </c>
      <c r="E3590" t="s">
        <v>7101</v>
      </c>
      <c r="F3590">
        <v>3</v>
      </c>
    </row>
    <row r="3591" spans="1:6" x14ac:dyDescent="0.25">
      <c r="A3591" t="s">
        <v>58</v>
      </c>
      <c r="B3591">
        <v>2014</v>
      </c>
      <c r="C3591" t="s">
        <v>3</v>
      </c>
      <c r="D3591" t="s">
        <v>103</v>
      </c>
      <c r="E3591" t="s">
        <v>7102</v>
      </c>
      <c r="F3591">
        <v>2</v>
      </c>
    </row>
    <row r="3592" spans="1:6" x14ac:dyDescent="0.25">
      <c r="A3592" t="s">
        <v>58</v>
      </c>
      <c r="B3592">
        <v>2014</v>
      </c>
      <c r="C3592" t="s">
        <v>0</v>
      </c>
      <c r="D3592" t="s">
        <v>38</v>
      </c>
      <c r="E3592" t="s">
        <v>7103</v>
      </c>
      <c r="F3592">
        <v>2</v>
      </c>
    </row>
    <row r="3593" spans="1:6" x14ac:dyDescent="0.25">
      <c r="A3593" t="s">
        <v>58</v>
      </c>
      <c r="B3593">
        <v>2014</v>
      </c>
      <c r="C3593" t="s">
        <v>0</v>
      </c>
      <c r="D3593" t="s">
        <v>102</v>
      </c>
      <c r="E3593" t="s">
        <v>7104</v>
      </c>
      <c r="F3593">
        <v>14</v>
      </c>
    </row>
    <row r="3594" spans="1:6" x14ac:dyDescent="0.25">
      <c r="A3594" t="s">
        <v>58</v>
      </c>
      <c r="B3594">
        <v>2014</v>
      </c>
      <c r="C3594" t="s">
        <v>0</v>
      </c>
      <c r="D3594" t="s">
        <v>107</v>
      </c>
      <c r="E3594" t="s">
        <v>7105</v>
      </c>
      <c r="F3594">
        <v>5</v>
      </c>
    </row>
    <row r="3595" spans="1:6" x14ac:dyDescent="0.25">
      <c r="A3595" t="s">
        <v>58</v>
      </c>
      <c r="B3595">
        <v>2014</v>
      </c>
      <c r="C3595" t="s">
        <v>0</v>
      </c>
      <c r="D3595" t="s">
        <v>39</v>
      </c>
      <c r="E3595" t="s">
        <v>7106</v>
      </c>
      <c r="F3595">
        <v>25</v>
      </c>
    </row>
    <row r="3596" spans="1:6" x14ac:dyDescent="0.25">
      <c r="A3596" t="s">
        <v>58</v>
      </c>
      <c r="B3596">
        <v>2014</v>
      </c>
      <c r="C3596" t="s">
        <v>0</v>
      </c>
      <c r="D3596" t="s">
        <v>103</v>
      </c>
      <c r="E3596" t="s">
        <v>7107</v>
      </c>
      <c r="F3596">
        <v>23</v>
      </c>
    </row>
    <row r="3597" spans="1:6" x14ac:dyDescent="0.25">
      <c r="A3597" t="s">
        <v>58</v>
      </c>
      <c r="B3597">
        <v>2014</v>
      </c>
      <c r="C3597" t="s">
        <v>4</v>
      </c>
      <c r="D3597" t="s">
        <v>38</v>
      </c>
      <c r="E3597" t="s">
        <v>7108</v>
      </c>
      <c r="F3597">
        <v>84</v>
      </c>
    </row>
    <row r="3598" spans="1:6" x14ac:dyDescent="0.25">
      <c r="A3598" t="s">
        <v>58</v>
      </c>
      <c r="B3598">
        <v>2014</v>
      </c>
      <c r="C3598" t="s">
        <v>4</v>
      </c>
      <c r="D3598" t="s">
        <v>40</v>
      </c>
      <c r="E3598" t="s">
        <v>7109</v>
      </c>
      <c r="F3598">
        <v>8</v>
      </c>
    </row>
    <row r="3599" spans="1:6" x14ac:dyDescent="0.25">
      <c r="A3599" t="s">
        <v>58</v>
      </c>
      <c r="B3599">
        <v>2014</v>
      </c>
      <c r="C3599" t="s">
        <v>4</v>
      </c>
      <c r="D3599" t="s">
        <v>102</v>
      </c>
      <c r="E3599" t="s">
        <v>7110</v>
      </c>
      <c r="F3599">
        <v>148</v>
      </c>
    </row>
    <row r="3600" spans="1:6" x14ac:dyDescent="0.25">
      <c r="A3600" t="s">
        <v>58</v>
      </c>
      <c r="B3600">
        <v>2014</v>
      </c>
      <c r="C3600" t="s">
        <v>4</v>
      </c>
      <c r="D3600" t="s">
        <v>107</v>
      </c>
      <c r="E3600" t="s">
        <v>7111</v>
      </c>
      <c r="F3600">
        <v>86</v>
      </c>
    </row>
    <row r="3601" spans="1:6" x14ac:dyDescent="0.25">
      <c r="A3601" t="s">
        <v>58</v>
      </c>
      <c r="B3601">
        <v>2014</v>
      </c>
      <c r="C3601" t="s">
        <v>4</v>
      </c>
      <c r="D3601" t="s">
        <v>39</v>
      </c>
      <c r="E3601" t="s">
        <v>7112</v>
      </c>
      <c r="F3601">
        <v>272</v>
      </c>
    </row>
    <row r="3602" spans="1:6" x14ac:dyDescent="0.25">
      <c r="A3602" t="s">
        <v>58</v>
      </c>
      <c r="B3602">
        <v>2014</v>
      </c>
      <c r="C3602" t="s">
        <v>4</v>
      </c>
      <c r="D3602" t="s">
        <v>103</v>
      </c>
      <c r="E3602" t="s">
        <v>7113</v>
      </c>
      <c r="F3602">
        <v>700</v>
      </c>
    </row>
    <row r="3603" spans="1:6" x14ac:dyDescent="0.25">
      <c r="A3603" t="s">
        <v>58</v>
      </c>
      <c r="B3603">
        <v>2014</v>
      </c>
      <c r="C3603" t="s">
        <v>2</v>
      </c>
      <c r="D3603" t="s">
        <v>38</v>
      </c>
      <c r="E3603" t="s">
        <v>7114</v>
      </c>
      <c r="F3603">
        <v>2</v>
      </c>
    </row>
    <row r="3604" spans="1:6" x14ac:dyDescent="0.25">
      <c r="A3604" t="s">
        <v>58</v>
      </c>
      <c r="B3604">
        <v>2014</v>
      </c>
      <c r="C3604" t="s">
        <v>2</v>
      </c>
      <c r="D3604" t="s">
        <v>102</v>
      </c>
      <c r="E3604" t="s">
        <v>7115</v>
      </c>
      <c r="F3604">
        <v>3</v>
      </c>
    </row>
    <row r="3605" spans="1:6" x14ac:dyDescent="0.25">
      <c r="A3605" t="s">
        <v>58</v>
      </c>
      <c r="B3605">
        <v>2014</v>
      </c>
      <c r="C3605" t="s">
        <v>2</v>
      </c>
      <c r="D3605" t="s">
        <v>39</v>
      </c>
      <c r="E3605" t="s">
        <v>7116</v>
      </c>
      <c r="F3605">
        <v>6</v>
      </c>
    </row>
    <row r="3606" spans="1:6" x14ac:dyDescent="0.25">
      <c r="A3606" t="s">
        <v>58</v>
      </c>
      <c r="B3606">
        <v>2014</v>
      </c>
      <c r="C3606" t="s">
        <v>2</v>
      </c>
      <c r="D3606" t="s">
        <v>103</v>
      </c>
      <c r="E3606" t="s">
        <v>7117</v>
      </c>
      <c r="F3606">
        <v>10</v>
      </c>
    </row>
    <row r="3607" spans="1:6" x14ac:dyDescent="0.25">
      <c r="A3607" t="s">
        <v>58</v>
      </c>
      <c r="B3607">
        <v>2014</v>
      </c>
      <c r="C3607" t="s">
        <v>5</v>
      </c>
      <c r="D3607" t="s">
        <v>38</v>
      </c>
      <c r="E3607" t="s">
        <v>7118</v>
      </c>
      <c r="F3607">
        <v>2</v>
      </c>
    </row>
    <row r="3608" spans="1:6" x14ac:dyDescent="0.25">
      <c r="A3608" t="s">
        <v>58</v>
      </c>
      <c r="B3608">
        <v>2014</v>
      </c>
      <c r="C3608" t="s">
        <v>5</v>
      </c>
      <c r="D3608" t="s">
        <v>102</v>
      </c>
      <c r="E3608" t="s">
        <v>7119</v>
      </c>
      <c r="F3608">
        <v>2</v>
      </c>
    </row>
    <row r="3609" spans="1:6" x14ac:dyDescent="0.25">
      <c r="A3609" t="s">
        <v>58</v>
      </c>
      <c r="B3609">
        <v>2014</v>
      </c>
      <c r="C3609" t="s">
        <v>5</v>
      </c>
      <c r="D3609" t="s">
        <v>107</v>
      </c>
      <c r="E3609" t="s">
        <v>7120</v>
      </c>
      <c r="F3609">
        <v>4</v>
      </c>
    </row>
    <row r="3610" spans="1:6" x14ac:dyDescent="0.25">
      <c r="A3610" t="s">
        <v>58</v>
      </c>
      <c r="B3610">
        <v>2014</v>
      </c>
      <c r="C3610" t="s">
        <v>5</v>
      </c>
      <c r="D3610" t="s">
        <v>39</v>
      </c>
      <c r="E3610" t="s">
        <v>7121</v>
      </c>
      <c r="F3610">
        <v>7</v>
      </c>
    </row>
    <row r="3611" spans="1:6" x14ac:dyDescent="0.25">
      <c r="A3611" t="s">
        <v>58</v>
      </c>
      <c r="B3611">
        <v>2014</v>
      </c>
      <c r="C3611" t="s">
        <v>5</v>
      </c>
      <c r="D3611" t="s">
        <v>103</v>
      </c>
      <c r="E3611" t="s">
        <v>7122</v>
      </c>
      <c r="F3611">
        <v>14</v>
      </c>
    </row>
    <row r="3612" spans="1:6" x14ac:dyDescent="0.25">
      <c r="A3612" t="s">
        <v>58</v>
      </c>
      <c r="B3612">
        <v>2014</v>
      </c>
      <c r="C3612" t="s">
        <v>6</v>
      </c>
      <c r="D3612" t="s">
        <v>107</v>
      </c>
      <c r="E3612" t="s">
        <v>7123</v>
      </c>
      <c r="F3612">
        <v>1</v>
      </c>
    </row>
    <row r="3613" spans="1:6" x14ac:dyDescent="0.25">
      <c r="A3613" t="s">
        <v>58</v>
      </c>
      <c r="B3613">
        <v>2015</v>
      </c>
      <c r="C3613" t="s">
        <v>1</v>
      </c>
      <c r="D3613" t="s">
        <v>38</v>
      </c>
      <c r="E3613" t="s">
        <v>7124</v>
      </c>
      <c r="F3613">
        <v>3</v>
      </c>
    </row>
    <row r="3614" spans="1:6" x14ac:dyDescent="0.25">
      <c r="A3614" t="s">
        <v>58</v>
      </c>
      <c r="B3614">
        <v>2015</v>
      </c>
      <c r="C3614" t="s">
        <v>1</v>
      </c>
      <c r="D3614" t="s">
        <v>40</v>
      </c>
      <c r="E3614" t="s">
        <v>7125</v>
      </c>
      <c r="F3614">
        <v>1</v>
      </c>
    </row>
    <row r="3615" spans="1:6" x14ac:dyDescent="0.25">
      <c r="A3615" t="s">
        <v>58</v>
      </c>
      <c r="B3615">
        <v>2015</v>
      </c>
      <c r="C3615" t="s">
        <v>1</v>
      </c>
      <c r="D3615" t="s">
        <v>102</v>
      </c>
      <c r="E3615" t="s">
        <v>7126</v>
      </c>
      <c r="F3615">
        <v>7</v>
      </c>
    </row>
    <row r="3616" spans="1:6" x14ac:dyDescent="0.25">
      <c r="A3616" t="s">
        <v>58</v>
      </c>
      <c r="B3616">
        <v>2015</v>
      </c>
      <c r="C3616" t="s">
        <v>1</v>
      </c>
      <c r="D3616" t="s">
        <v>107</v>
      </c>
      <c r="E3616" t="s">
        <v>7127</v>
      </c>
      <c r="F3616">
        <v>2</v>
      </c>
    </row>
    <row r="3617" spans="1:6" x14ac:dyDescent="0.25">
      <c r="A3617" t="s">
        <v>58</v>
      </c>
      <c r="B3617">
        <v>2015</v>
      </c>
      <c r="C3617" t="s">
        <v>1</v>
      </c>
      <c r="D3617" t="s">
        <v>39</v>
      </c>
      <c r="E3617" t="s">
        <v>7128</v>
      </c>
      <c r="F3617">
        <v>7</v>
      </c>
    </row>
    <row r="3618" spans="1:6" x14ac:dyDescent="0.25">
      <c r="A3618" t="s">
        <v>58</v>
      </c>
      <c r="B3618">
        <v>2015</v>
      </c>
      <c r="C3618" t="s">
        <v>1</v>
      </c>
      <c r="D3618" t="s">
        <v>103</v>
      </c>
      <c r="E3618" t="s">
        <v>7129</v>
      </c>
      <c r="F3618">
        <v>53</v>
      </c>
    </row>
    <row r="3619" spans="1:6" x14ac:dyDescent="0.25">
      <c r="A3619" t="s">
        <v>58</v>
      </c>
      <c r="B3619">
        <v>2015</v>
      </c>
      <c r="C3619" t="s">
        <v>3</v>
      </c>
      <c r="D3619" t="s">
        <v>102</v>
      </c>
      <c r="E3619" t="s">
        <v>7130</v>
      </c>
      <c r="F3619">
        <v>2</v>
      </c>
    </row>
    <row r="3620" spans="1:6" x14ac:dyDescent="0.25">
      <c r="A3620" t="s">
        <v>58</v>
      </c>
      <c r="B3620">
        <v>2015</v>
      </c>
      <c r="C3620" t="s">
        <v>3</v>
      </c>
      <c r="D3620" t="s">
        <v>107</v>
      </c>
      <c r="E3620" t="s">
        <v>7131</v>
      </c>
      <c r="F3620">
        <v>1</v>
      </c>
    </row>
    <row r="3621" spans="1:6" x14ac:dyDescent="0.25">
      <c r="A3621" t="s">
        <v>58</v>
      </c>
      <c r="B3621">
        <v>2015</v>
      </c>
      <c r="C3621" t="s">
        <v>3</v>
      </c>
      <c r="D3621" t="s">
        <v>103</v>
      </c>
      <c r="E3621" t="s">
        <v>7132</v>
      </c>
      <c r="F3621">
        <v>2</v>
      </c>
    </row>
    <row r="3622" spans="1:6" x14ac:dyDescent="0.25">
      <c r="A3622" t="s">
        <v>58</v>
      </c>
      <c r="B3622">
        <v>2015</v>
      </c>
      <c r="C3622" t="s">
        <v>0</v>
      </c>
      <c r="D3622" t="s">
        <v>102</v>
      </c>
      <c r="E3622" t="s">
        <v>7133</v>
      </c>
      <c r="F3622">
        <v>4</v>
      </c>
    </row>
    <row r="3623" spans="1:6" x14ac:dyDescent="0.25">
      <c r="A3623" t="s">
        <v>58</v>
      </c>
      <c r="B3623">
        <v>2015</v>
      </c>
      <c r="C3623" t="s">
        <v>0</v>
      </c>
      <c r="D3623" t="s">
        <v>107</v>
      </c>
      <c r="E3623" t="s">
        <v>7134</v>
      </c>
      <c r="F3623">
        <v>8</v>
      </c>
    </row>
    <row r="3624" spans="1:6" x14ac:dyDescent="0.25">
      <c r="A3624" t="s">
        <v>58</v>
      </c>
      <c r="B3624">
        <v>2015</v>
      </c>
      <c r="C3624" t="s">
        <v>0</v>
      </c>
      <c r="D3624" t="s">
        <v>39</v>
      </c>
      <c r="E3624" t="s">
        <v>7135</v>
      </c>
      <c r="F3624">
        <v>14</v>
      </c>
    </row>
    <row r="3625" spans="1:6" x14ac:dyDescent="0.25">
      <c r="A3625" t="s">
        <v>58</v>
      </c>
      <c r="B3625">
        <v>2015</v>
      </c>
      <c r="C3625" t="s">
        <v>0</v>
      </c>
      <c r="D3625" t="s">
        <v>103</v>
      </c>
      <c r="E3625" t="s">
        <v>7136</v>
      </c>
      <c r="F3625">
        <v>26</v>
      </c>
    </row>
    <row r="3626" spans="1:6" x14ac:dyDescent="0.25">
      <c r="A3626" t="s">
        <v>58</v>
      </c>
      <c r="B3626">
        <v>2015</v>
      </c>
      <c r="C3626" t="s">
        <v>4</v>
      </c>
      <c r="D3626" t="s">
        <v>38</v>
      </c>
      <c r="E3626" t="s">
        <v>7137</v>
      </c>
      <c r="F3626">
        <v>62</v>
      </c>
    </row>
    <row r="3627" spans="1:6" x14ac:dyDescent="0.25">
      <c r="A3627" t="s">
        <v>58</v>
      </c>
      <c r="B3627">
        <v>2015</v>
      </c>
      <c r="C3627" t="s">
        <v>4</v>
      </c>
      <c r="D3627" t="s">
        <v>40</v>
      </c>
      <c r="E3627" t="s">
        <v>7138</v>
      </c>
      <c r="F3627">
        <v>7</v>
      </c>
    </row>
    <row r="3628" spans="1:6" x14ac:dyDescent="0.25">
      <c r="A3628" t="s">
        <v>58</v>
      </c>
      <c r="B3628">
        <v>2015</v>
      </c>
      <c r="C3628" t="s">
        <v>4</v>
      </c>
      <c r="D3628" t="s">
        <v>102</v>
      </c>
      <c r="E3628" t="s">
        <v>7139</v>
      </c>
      <c r="F3628">
        <v>98</v>
      </c>
    </row>
    <row r="3629" spans="1:6" x14ac:dyDescent="0.25">
      <c r="A3629" t="s">
        <v>58</v>
      </c>
      <c r="B3629">
        <v>2015</v>
      </c>
      <c r="C3629" t="s">
        <v>4</v>
      </c>
      <c r="D3629" t="s">
        <v>107</v>
      </c>
      <c r="E3629" t="s">
        <v>7140</v>
      </c>
      <c r="F3629">
        <v>79</v>
      </c>
    </row>
    <row r="3630" spans="1:6" x14ac:dyDescent="0.25">
      <c r="A3630" t="s">
        <v>58</v>
      </c>
      <c r="B3630">
        <v>2015</v>
      </c>
      <c r="C3630" t="s">
        <v>4</v>
      </c>
      <c r="D3630" t="s">
        <v>39</v>
      </c>
      <c r="E3630" t="s">
        <v>7141</v>
      </c>
      <c r="F3630">
        <v>156</v>
      </c>
    </row>
    <row r="3631" spans="1:6" x14ac:dyDescent="0.25">
      <c r="A3631" t="s">
        <v>58</v>
      </c>
      <c r="B3631">
        <v>2015</v>
      </c>
      <c r="C3631" t="s">
        <v>4</v>
      </c>
      <c r="D3631" t="s">
        <v>103</v>
      </c>
      <c r="E3631" t="s">
        <v>7142</v>
      </c>
      <c r="F3631">
        <v>681</v>
      </c>
    </row>
    <row r="3632" spans="1:6" x14ac:dyDescent="0.25">
      <c r="A3632" t="s">
        <v>58</v>
      </c>
      <c r="B3632">
        <v>2015</v>
      </c>
      <c r="C3632" t="s">
        <v>2</v>
      </c>
      <c r="D3632" t="s">
        <v>38</v>
      </c>
      <c r="E3632" t="s">
        <v>7143</v>
      </c>
      <c r="F3632">
        <v>1</v>
      </c>
    </row>
    <row r="3633" spans="1:6" x14ac:dyDescent="0.25">
      <c r="A3633" t="s">
        <v>58</v>
      </c>
      <c r="B3633">
        <v>2015</v>
      </c>
      <c r="C3633" t="s">
        <v>2</v>
      </c>
      <c r="D3633" t="s">
        <v>107</v>
      </c>
      <c r="E3633" t="s">
        <v>7144</v>
      </c>
      <c r="F3633">
        <v>1</v>
      </c>
    </row>
    <row r="3634" spans="1:6" x14ac:dyDescent="0.25">
      <c r="A3634" t="s">
        <v>58</v>
      </c>
      <c r="B3634">
        <v>2015</v>
      </c>
      <c r="C3634" t="s">
        <v>2</v>
      </c>
      <c r="D3634" t="s">
        <v>39</v>
      </c>
      <c r="E3634" t="s">
        <v>7145</v>
      </c>
      <c r="F3634">
        <v>3</v>
      </c>
    </row>
    <row r="3635" spans="1:6" x14ac:dyDescent="0.25">
      <c r="A3635" t="s">
        <v>58</v>
      </c>
      <c r="B3635">
        <v>2015</v>
      </c>
      <c r="C3635" t="s">
        <v>2</v>
      </c>
      <c r="D3635" t="s">
        <v>103</v>
      </c>
      <c r="E3635" t="s">
        <v>7146</v>
      </c>
      <c r="F3635">
        <v>9</v>
      </c>
    </row>
    <row r="3636" spans="1:6" x14ac:dyDescent="0.25">
      <c r="A3636" t="s">
        <v>58</v>
      </c>
      <c r="B3636">
        <v>2015</v>
      </c>
      <c r="C3636" t="s">
        <v>5</v>
      </c>
      <c r="D3636" t="s">
        <v>38</v>
      </c>
      <c r="E3636" t="s">
        <v>7147</v>
      </c>
      <c r="F3636">
        <v>1</v>
      </c>
    </row>
    <row r="3637" spans="1:6" x14ac:dyDescent="0.25">
      <c r="A3637" t="s">
        <v>58</v>
      </c>
      <c r="B3637">
        <v>2015</v>
      </c>
      <c r="C3637" t="s">
        <v>5</v>
      </c>
      <c r="D3637" t="s">
        <v>102</v>
      </c>
      <c r="E3637" t="s">
        <v>7148</v>
      </c>
      <c r="F3637">
        <v>3</v>
      </c>
    </row>
    <row r="3638" spans="1:6" x14ac:dyDescent="0.25">
      <c r="A3638" t="s">
        <v>58</v>
      </c>
      <c r="B3638">
        <v>2015</v>
      </c>
      <c r="C3638" t="s">
        <v>5</v>
      </c>
      <c r="D3638" t="s">
        <v>107</v>
      </c>
      <c r="E3638" t="s">
        <v>7149</v>
      </c>
      <c r="F3638">
        <v>2</v>
      </c>
    </row>
    <row r="3639" spans="1:6" x14ac:dyDescent="0.25">
      <c r="A3639" t="s">
        <v>58</v>
      </c>
      <c r="B3639">
        <v>2015</v>
      </c>
      <c r="C3639" t="s">
        <v>5</v>
      </c>
      <c r="D3639" t="s">
        <v>39</v>
      </c>
      <c r="E3639" t="s">
        <v>7150</v>
      </c>
      <c r="F3639">
        <v>5</v>
      </c>
    </row>
    <row r="3640" spans="1:6" x14ac:dyDescent="0.25">
      <c r="A3640" t="s">
        <v>58</v>
      </c>
      <c r="B3640">
        <v>2015</v>
      </c>
      <c r="C3640" t="s">
        <v>5</v>
      </c>
      <c r="D3640" t="s">
        <v>103</v>
      </c>
      <c r="E3640" t="s">
        <v>7151</v>
      </c>
      <c r="F3640">
        <v>13</v>
      </c>
    </row>
    <row r="3641" spans="1:6" x14ac:dyDescent="0.25">
      <c r="A3641" t="s">
        <v>58</v>
      </c>
      <c r="B3641">
        <v>2015</v>
      </c>
      <c r="C3641" t="s">
        <v>6</v>
      </c>
      <c r="D3641" t="s">
        <v>102</v>
      </c>
      <c r="E3641" t="s">
        <v>7152</v>
      </c>
      <c r="F3641">
        <v>1</v>
      </c>
    </row>
    <row r="3642" spans="1:6" x14ac:dyDescent="0.25">
      <c r="A3642" t="s">
        <v>48</v>
      </c>
      <c r="B3642">
        <v>2010</v>
      </c>
      <c r="C3642" t="s">
        <v>1</v>
      </c>
      <c r="D3642" t="s">
        <v>40</v>
      </c>
      <c r="E3642" t="s">
        <v>7153</v>
      </c>
      <c r="F3642">
        <v>1</v>
      </c>
    </row>
    <row r="3643" spans="1:6" x14ac:dyDescent="0.25">
      <c r="A3643" t="s">
        <v>48</v>
      </c>
      <c r="B3643">
        <v>2010</v>
      </c>
      <c r="C3643" t="s">
        <v>1</v>
      </c>
      <c r="D3643" t="s">
        <v>102</v>
      </c>
      <c r="E3643" t="s">
        <v>7154</v>
      </c>
      <c r="F3643">
        <v>4</v>
      </c>
    </row>
    <row r="3644" spans="1:6" x14ac:dyDescent="0.25">
      <c r="A3644" t="s">
        <v>48</v>
      </c>
      <c r="B3644">
        <v>2010</v>
      </c>
      <c r="C3644" t="s">
        <v>1</v>
      </c>
      <c r="D3644" t="s">
        <v>107</v>
      </c>
      <c r="E3644" t="s">
        <v>7155</v>
      </c>
      <c r="F3644">
        <v>3</v>
      </c>
    </row>
    <row r="3645" spans="1:6" x14ac:dyDescent="0.25">
      <c r="A3645" t="s">
        <v>48</v>
      </c>
      <c r="B3645">
        <v>2010</v>
      </c>
      <c r="C3645" t="s">
        <v>1</v>
      </c>
      <c r="D3645" t="s">
        <v>39</v>
      </c>
      <c r="E3645" t="s">
        <v>7156</v>
      </c>
      <c r="F3645">
        <v>3</v>
      </c>
    </row>
    <row r="3646" spans="1:6" x14ac:dyDescent="0.25">
      <c r="A3646" t="s">
        <v>48</v>
      </c>
      <c r="B3646">
        <v>2010</v>
      </c>
      <c r="C3646" t="s">
        <v>1</v>
      </c>
      <c r="D3646" t="s">
        <v>103</v>
      </c>
      <c r="E3646" t="s">
        <v>7157</v>
      </c>
      <c r="F3646">
        <v>36</v>
      </c>
    </row>
    <row r="3647" spans="1:6" x14ac:dyDescent="0.25">
      <c r="A3647" t="s">
        <v>48</v>
      </c>
      <c r="B3647">
        <v>2010</v>
      </c>
      <c r="C3647" t="s">
        <v>3</v>
      </c>
      <c r="D3647" t="s">
        <v>103</v>
      </c>
      <c r="E3647" t="s">
        <v>7158</v>
      </c>
      <c r="F3647">
        <v>1</v>
      </c>
    </row>
    <row r="3648" spans="1:6" x14ac:dyDescent="0.25">
      <c r="A3648" t="s">
        <v>48</v>
      </c>
      <c r="B3648">
        <v>2010</v>
      </c>
      <c r="C3648" t="s">
        <v>0</v>
      </c>
      <c r="D3648" t="s">
        <v>38</v>
      </c>
      <c r="E3648" t="s">
        <v>7159</v>
      </c>
      <c r="F3648">
        <v>1</v>
      </c>
    </row>
    <row r="3649" spans="1:6" x14ac:dyDescent="0.25">
      <c r="A3649" t="s">
        <v>48</v>
      </c>
      <c r="B3649">
        <v>2010</v>
      </c>
      <c r="C3649" t="s">
        <v>0</v>
      </c>
      <c r="D3649" t="s">
        <v>102</v>
      </c>
      <c r="E3649" t="s">
        <v>7160</v>
      </c>
      <c r="F3649">
        <v>2</v>
      </c>
    </row>
    <row r="3650" spans="1:6" x14ac:dyDescent="0.25">
      <c r="A3650" t="s">
        <v>48</v>
      </c>
      <c r="B3650">
        <v>2010</v>
      </c>
      <c r="C3650" t="s">
        <v>0</v>
      </c>
      <c r="D3650" t="s">
        <v>107</v>
      </c>
      <c r="E3650" t="s">
        <v>7161</v>
      </c>
      <c r="F3650">
        <v>2</v>
      </c>
    </row>
    <row r="3651" spans="1:6" x14ac:dyDescent="0.25">
      <c r="A3651" t="s">
        <v>48</v>
      </c>
      <c r="B3651">
        <v>2010</v>
      </c>
      <c r="C3651" t="s">
        <v>0</v>
      </c>
      <c r="D3651" t="s">
        <v>39</v>
      </c>
      <c r="E3651" t="s">
        <v>7162</v>
      </c>
      <c r="F3651">
        <v>2</v>
      </c>
    </row>
    <row r="3652" spans="1:6" x14ac:dyDescent="0.25">
      <c r="A3652" t="s">
        <v>48</v>
      </c>
      <c r="B3652">
        <v>2010</v>
      </c>
      <c r="C3652" t="s">
        <v>0</v>
      </c>
      <c r="D3652" t="s">
        <v>103</v>
      </c>
      <c r="E3652" t="s">
        <v>7163</v>
      </c>
      <c r="F3652">
        <v>26</v>
      </c>
    </row>
    <row r="3653" spans="1:6" x14ac:dyDescent="0.25">
      <c r="A3653" t="s">
        <v>48</v>
      </c>
      <c r="B3653">
        <v>2010</v>
      </c>
      <c r="C3653" t="s">
        <v>4</v>
      </c>
      <c r="D3653" t="s">
        <v>38</v>
      </c>
      <c r="E3653" t="s">
        <v>7164</v>
      </c>
      <c r="F3653">
        <v>13</v>
      </c>
    </row>
    <row r="3654" spans="1:6" x14ac:dyDescent="0.25">
      <c r="A3654" t="s">
        <v>48</v>
      </c>
      <c r="B3654">
        <v>2010</v>
      </c>
      <c r="C3654" t="s">
        <v>4</v>
      </c>
      <c r="D3654" t="s">
        <v>40</v>
      </c>
      <c r="E3654" t="s">
        <v>7165</v>
      </c>
      <c r="F3654">
        <v>23</v>
      </c>
    </row>
    <row r="3655" spans="1:6" x14ac:dyDescent="0.25">
      <c r="A3655" t="s">
        <v>48</v>
      </c>
      <c r="B3655">
        <v>2010</v>
      </c>
      <c r="C3655" t="s">
        <v>4</v>
      </c>
      <c r="D3655" t="s">
        <v>102</v>
      </c>
      <c r="E3655" t="s">
        <v>7166</v>
      </c>
      <c r="F3655">
        <v>63</v>
      </c>
    </row>
    <row r="3656" spans="1:6" x14ac:dyDescent="0.25">
      <c r="A3656" t="s">
        <v>48</v>
      </c>
      <c r="B3656">
        <v>2010</v>
      </c>
      <c r="C3656" t="s">
        <v>4</v>
      </c>
      <c r="D3656" t="s">
        <v>107</v>
      </c>
      <c r="E3656" t="s">
        <v>7167</v>
      </c>
      <c r="F3656">
        <v>101</v>
      </c>
    </row>
    <row r="3657" spans="1:6" x14ac:dyDescent="0.25">
      <c r="A3657" t="s">
        <v>48</v>
      </c>
      <c r="B3657">
        <v>2010</v>
      </c>
      <c r="C3657" t="s">
        <v>4</v>
      </c>
      <c r="D3657" t="s">
        <v>39</v>
      </c>
      <c r="E3657" t="s">
        <v>7168</v>
      </c>
      <c r="F3657">
        <v>36</v>
      </c>
    </row>
    <row r="3658" spans="1:6" x14ac:dyDescent="0.25">
      <c r="A3658" t="s">
        <v>48</v>
      </c>
      <c r="B3658">
        <v>2010</v>
      </c>
      <c r="C3658" t="s">
        <v>4</v>
      </c>
      <c r="D3658" t="s">
        <v>103</v>
      </c>
      <c r="E3658" t="s">
        <v>7169</v>
      </c>
      <c r="F3658">
        <v>708</v>
      </c>
    </row>
    <row r="3659" spans="1:6" x14ac:dyDescent="0.25">
      <c r="A3659" t="s">
        <v>48</v>
      </c>
      <c r="B3659">
        <v>2010</v>
      </c>
      <c r="C3659" t="s">
        <v>2</v>
      </c>
      <c r="D3659" t="s">
        <v>107</v>
      </c>
      <c r="E3659" t="s">
        <v>7170</v>
      </c>
      <c r="F3659">
        <v>4</v>
      </c>
    </row>
    <row r="3660" spans="1:6" x14ac:dyDescent="0.25">
      <c r="A3660" t="s">
        <v>48</v>
      </c>
      <c r="B3660">
        <v>2010</v>
      </c>
      <c r="C3660" t="s">
        <v>2</v>
      </c>
      <c r="D3660" t="s">
        <v>39</v>
      </c>
      <c r="E3660" t="s">
        <v>7171</v>
      </c>
      <c r="F3660">
        <v>1</v>
      </c>
    </row>
    <row r="3661" spans="1:6" x14ac:dyDescent="0.25">
      <c r="A3661" t="s">
        <v>48</v>
      </c>
      <c r="B3661">
        <v>2010</v>
      </c>
      <c r="C3661" t="s">
        <v>2</v>
      </c>
      <c r="D3661" t="s">
        <v>103</v>
      </c>
      <c r="E3661" t="s">
        <v>7172</v>
      </c>
      <c r="F3661">
        <v>4</v>
      </c>
    </row>
    <row r="3662" spans="1:6" x14ac:dyDescent="0.25">
      <c r="A3662" t="s">
        <v>48</v>
      </c>
      <c r="B3662">
        <v>2011</v>
      </c>
      <c r="C3662" t="s">
        <v>1</v>
      </c>
      <c r="D3662" t="s">
        <v>38</v>
      </c>
      <c r="E3662" t="s">
        <v>7173</v>
      </c>
      <c r="F3662">
        <v>1</v>
      </c>
    </row>
    <row r="3663" spans="1:6" x14ac:dyDescent="0.25">
      <c r="A3663" t="s">
        <v>48</v>
      </c>
      <c r="B3663">
        <v>2011</v>
      </c>
      <c r="C3663" t="s">
        <v>1</v>
      </c>
      <c r="D3663" t="s">
        <v>40</v>
      </c>
      <c r="E3663" t="s">
        <v>7174</v>
      </c>
      <c r="F3663">
        <v>3</v>
      </c>
    </row>
    <row r="3664" spans="1:6" x14ac:dyDescent="0.25">
      <c r="A3664" t="s">
        <v>48</v>
      </c>
      <c r="B3664">
        <v>2011</v>
      </c>
      <c r="C3664" t="s">
        <v>1</v>
      </c>
      <c r="D3664" t="s">
        <v>102</v>
      </c>
      <c r="E3664" t="s">
        <v>7175</v>
      </c>
      <c r="F3664">
        <v>6</v>
      </c>
    </row>
    <row r="3665" spans="1:6" x14ac:dyDescent="0.25">
      <c r="A3665" t="s">
        <v>48</v>
      </c>
      <c r="B3665">
        <v>2011</v>
      </c>
      <c r="C3665" t="s">
        <v>1</v>
      </c>
      <c r="D3665" t="s">
        <v>107</v>
      </c>
      <c r="E3665" t="s">
        <v>7176</v>
      </c>
      <c r="F3665">
        <v>3</v>
      </c>
    </row>
    <row r="3666" spans="1:6" x14ac:dyDescent="0.25">
      <c r="A3666" t="s">
        <v>48</v>
      </c>
      <c r="B3666">
        <v>2011</v>
      </c>
      <c r="C3666" t="s">
        <v>1</v>
      </c>
      <c r="D3666" t="s">
        <v>39</v>
      </c>
      <c r="E3666" t="s">
        <v>7177</v>
      </c>
      <c r="F3666">
        <v>5</v>
      </c>
    </row>
    <row r="3667" spans="1:6" x14ac:dyDescent="0.25">
      <c r="A3667" t="s">
        <v>48</v>
      </c>
      <c r="B3667">
        <v>2011</v>
      </c>
      <c r="C3667" t="s">
        <v>1</v>
      </c>
      <c r="D3667" t="s">
        <v>103</v>
      </c>
      <c r="E3667" t="s">
        <v>7178</v>
      </c>
      <c r="F3667">
        <v>33</v>
      </c>
    </row>
    <row r="3668" spans="1:6" x14ac:dyDescent="0.25">
      <c r="A3668" t="s">
        <v>48</v>
      </c>
      <c r="B3668">
        <v>2011</v>
      </c>
      <c r="C3668" t="s">
        <v>3</v>
      </c>
      <c r="D3668" t="s">
        <v>40</v>
      </c>
      <c r="E3668" t="s">
        <v>7179</v>
      </c>
      <c r="F3668">
        <v>1</v>
      </c>
    </row>
    <row r="3669" spans="1:6" x14ac:dyDescent="0.25">
      <c r="A3669" t="s">
        <v>48</v>
      </c>
      <c r="B3669">
        <v>2011</v>
      </c>
      <c r="C3669" t="s">
        <v>3</v>
      </c>
      <c r="D3669" t="s">
        <v>103</v>
      </c>
      <c r="E3669" t="s">
        <v>7180</v>
      </c>
      <c r="F3669">
        <v>1</v>
      </c>
    </row>
    <row r="3670" spans="1:6" x14ac:dyDescent="0.25">
      <c r="A3670" t="s">
        <v>48</v>
      </c>
      <c r="B3670">
        <v>2011</v>
      </c>
      <c r="C3670" t="s">
        <v>0</v>
      </c>
      <c r="D3670" t="s">
        <v>102</v>
      </c>
      <c r="E3670" t="s">
        <v>7181</v>
      </c>
      <c r="F3670">
        <v>3</v>
      </c>
    </row>
    <row r="3671" spans="1:6" x14ac:dyDescent="0.25">
      <c r="A3671" t="s">
        <v>48</v>
      </c>
      <c r="B3671">
        <v>2011</v>
      </c>
      <c r="C3671" t="s">
        <v>0</v>
      </c>
      <c r="D3671" t="s">
        <v>107</v>
      </c>
      <c r="E3671" t="s">
        <v>7182</v>
      </c>
      <c r="F3671">
        <v>4</v>
      </c>
    </row>
    <row r="3672" spans="1:6" x14ac:dyDescent="0.25">
      <c r="A3672" t="s">
        <v>48</v>
      </c>
      <c r="B3672">
        <v>2011</v>
      </c>
      <c r="C3672" t="s">
        <v>0</v>
      </c>
      <c r="D3672" t="s">
        <v>39</v>
      </c>
      <c r="E3672" t="s">
        <v>7183</v>
      </c>
      <c r="F3672">
        <v>3</v>
      </c>
    </row>
    <row r="3673" spans="1:6" x14ac:dyDescent="0.25">
      <c r="A3673" t="s">
        <v>48</v>
      </c>
      <c r="B3673">
        <v>2011</v>
      </c>
      <c r="C3673" t="s">
        <v>0</v>
      </c>
      <c r="D3673" t="s">
        <v>103</v>
      </c>
      <c r="E3673" t="s">
        <v>7184</v>
      </c>
      <c r="F3673">
        <v>26</v>
      </c>
    </row>
    <row r="3674" spans="1:6" x14ac:dyDescent="0.25">
      <c r="A3674" t="s">
        <v>48</v>
      </c>
      <c r="B3674">
        <v>2011</v>
      </c>
      <c r="C3674" t="s">
        <v>4</v>
      </c>
      <c r="D3674" t="s">
        <v>38</v>
      </c>
      <c r="E3674" t="s">
        <v>7185</v>
      </c>
      <c r="F3674">
        <v>4</v>
      </c>
    </row>
    <row r="3675" spans="1:6" x14ac:dyDescent="0.25">
      <c r="A3675" t="s">
        <v>48</v>
      </c>
      <c r="B3675">
        <v>2011</v>
      </c>
      <c r="C3675" t="s">
        <v>4</v>
      </c>
      <c r="D3675" t="s">
        <v>40</v>
      </c>
      <c r="E3675" t="s">
        <v>7186</v>
      </c>
      <c r="F3675">
        <v>15</v>
      </c>
    </row>
    <row r="3676" spans="1:6" x14ac:dyDescent="0.25">
      <c r="A3676" t="s">
        <v>48</v>
      </c>
      <c r="B3676">
        <v>2011</v>
      </c>
      <c r="C3676" t="s">
        <v>4</v>
      </c>
      <c r="D3676" t="s">
        <v>102</v>
      </c>
      <c r="E3676" t="s">
        <v>7187</v>
      </c>
      <c r="F3676">
        <v>107</v>
      </c>
    </row>
    <row r="3677" spans="1:6" x14ac:dyDescent="0.25">
      <c r="A3677" t="s">
        <v>48</v>
      </c>
      <c r="B3677">
        <v>2011</v>
      </c>
      <c r="C3677" t="s">
        <v>4</v>
      </c>
      <c r="D3677" t="s">
        <v>107</v>
      </c>
      <c r="E3677" t="s">
        <v>7188</v>
      </c>
      <c r="F3677">
        <v>78</v>
      </c>
    </row>
    <row r="3678" spans="1:6" x14ac:dyDescent="0.25">
      <c r="A3678" t="s">
        <v>48</v>
      </c>
      <c r="B3678">
        <v>2011</v>
      </c>
      <c r="C3678" t="s">
        <v>4</v>
      </c>
      <c r="D3678" t="s">
        <v>39</v>
      </c>
      <c r="E3678" t="s">
        <v>7189</v>
      </c>
      <c r="F3678">
        <v>54</v>
      </c>
    </row>
    <row r="3679" spans="1:6" x14ac:dyDescent="0.25">
      <c r="A3679" t="s">
        <v>48</v>
      </c>
      <c r="B3679">
        <v>2011</v>
      </c>
      <c r="C3679" t="s">
        <v>4</v>
      </c>
      <c r="D3679" t="s">
        <v>103</v>
      </c>
      <c r="E3679" t="s">
        <v>7190</v>
      </c>
      <c r="F3679">
        <v>743</v>
      </c>
    </row>
    <row r="3680" spans="1:6" x14ac:dyDescent="0.25">
      <c r="A3680" t="s">
        <v>48</v>
      </c>
      <c r="B3680">
        <v>2011</v>
      </c>
      <c r="C3680" t="s">
        <v>2</v>
      </c>
      <c r="D3680" t="s">
        <v>38</v>
      </c>
      <c r="E3680" t="s">
        <v>7191</v>
      </c>
      <c r="F3680">
        <v>1</v>
      </c>
    </row>
    <row r="3681" spans="1:6" x14ac:dyDescent="0.25">
      <c r="A3681" t="s">
        <v>48</v>
      </c>
      <c r="B3681">
        <v>2011</v>
      </c>
      <c r="C3681" t="s">
        <v>2</v>
      </c>
      <c r="D3681" t="s">
        <v>102</v>
      </c>
      <c r="E3681" t="s">
        <v>7192</v>
      </c>
      <c r="F3681">
        <v>1</v>
      </c>
    </row>
    <row r="3682" spans="1:6" x14ac:dyDescent="0.25">
      <c r="A3682" t="s">
        <v>48</v>
      </c>
      <c r="B3682">
        <v>2011</v>
      </c>
      <c r="C3682" t="s">
        <v>2</v>
      </c>
      <c r="D3682" t="s">
        <v>39</v>
      </c>
      <c r="E3682" t="s">
        <v>7193</v>
      </c>
      <c r="F3682">
        <v>1</v>
      </c>
    </row>
    <row r="3683" spans="1:6" x14ac:dyDescent="0.25">
      <c r="A3683" t="s">
        <v>48</v>
      </c>
      <c r="B3683">
        <v>2011</v>
      </c>
      <c r="C3683" t="s">
        <v>2</v>
      </c>
      <c r="D3683" t="s">
        <v>103</v>
      </c>
      <c r="E3683" t="s">
        <v>7194</v>
      </c>
      <c r="F3683">
        <v>7</v>
      </c>
    </row>
    <row r="3684" spans="1:6" x14ac:dyDescent="0.25">
      <c r="A3684" t="s">
        <v>48</v>
      </c>
      <c r="B3684">
        <v>2011</v>
      </c>
      <c r="C3684" t="s">
        <v>6</v>
      </c>
      <c r="D3684" t="s">
        <v>107</v>
      </c>
      <c r="E3684" t="s">
        <v>7195</v>
      </c>
      <c r="F3684">
        <v>2</v>
      </c>
    </row>
    <row r="3685" spans="1:6" x14ac:dyDescent="0.25">
      <c r="A3685" t="s">
        <v>48</v>
      </c>
      <c r="B3685">
        <v>2012</v>
      </c>
      <c r="C3685" t="s">
        <v>1</v>
      </c>
      <c r="D3685" t="s">
        <v>38</v>
      </c>
      <c r="E3685" t="s">
        <v>7196</v>
      </c>
      <c r="F3685">
        <v>3</v>
      </c>
    </row>
    <row r="3686" spans="1:6" x14ac:dyDescent="0.25">
      <c r="A3686" t="s">
        <v>48</v>
      </c>
      <c r="B3686">
        <v>2012</v>
      </c>
      <c r="C3686" t="s">
        <v>1</v>
      </c>
      <c r="D3686" t="s">
        <v>40</v>
      </c>
      <c r="E3686" t="s">
        <v>7197</v>
      </c>
      <c r="F3686">
        <v>1</v>
      </c>
    </row>
    <row r="3687" spans="1:6" x14ac:dyDescent="0.25">
      <c r="A3687" t="s">
        <v>48</v>
      </c>
      <c r="B3687">
        <v>2012</v>
      </c>
      <c r="C3687" t="s">
        <v>1</v>
      </c>
      <c r="D3687" t="s">
        <v>102</v>
      </c>
      <c r="E3687" t="s">
        <v>7198</v>
      </c>
      <c r="F3687">
        <v>10</v>
      </c>
    </row>
    <row r="3688" spans="1:6" x14ac:dyDescent="0.25">
      <c r="A3688" t="s">
        <v>48</v>
      </c>
      <c r="B3688">
        <v>2012</v>
      </c>
      <c r="C3688" t="s">
        <v>1</v>
      </c>
      <c r="D3688" t="s">
        <v>107</v>
      </c>
      <c r="E3688" t="s">
        <v>7199</v>
      </c>
      <c r="F3688">
        <v>8</v>
      </c>
    </row>
    <row r="3689" spans="1:6" x14ac:dyDescent="0.25">
      <c r="A3689" t="s">
        <v>48</v>
      </c>
      <c r="B3689">
        <v>2012</v>
      </c>
      <c r="C3689" t="s">
        <v>1</v>
      </c>
      <c r="D3689" t="s">
        <v>39</v>
      </c>
      <c r="E3689" t="s">
        <v>7200</v>
      </c>
      <c r="F3689">
        <v>1</v>
      </c>
    </row>
    <row r="3690" spans="1:6" x14ac:dyDescent="0.25">
      <c r="A3690" t="s">
        <v>48</v>
      </c>
      <c r="B3690">
        <v>2012</v>
      </c>
      <c r="C3690" t="s">
        <v>1</v>
      </c>
      <c r="D3690" t="s">
        <v>103</v>
      </c>
      <c r="E3690" t="s">
        <v>7201</v>
      </c>
      <c r="F3690">
        <v>45</v>
      </c>
    </row>
    <row r="3691" spans="1:6" x14ac:dyDescent="0.25">
      <c r="A3691" t="s">
        <v>48</v>
      </c>
      <c r="B3691">
        <v>2012</v>
      </c>
      <c r="C3691" t="s">
        <v>3</v>
      </c>
      <c r="D3691" t="s">
        <v>103</v>
      </c>
      <c r="E3691" t="s">
        <v>7202</v>
      </c>
      <c r="F3691">
        <v>4</v>
      </c>
    </row>
    <row r="3692" spans="1:6" x14ac:dyDescent="0.25">
      <c r="A3692" t="s">
        <v>48</v>
      </c>
      <c r="B3692">
        <v>2012</v>
      </c>
      <c r="C3692" t="s">
        <v>0</v>
      </c>
      <c r="D3692" t="s">
        <v>102</v>
      </c>
      <c r="E3692" t="s">
        <v>7203</v>
      </c>
      <c r="F3692">
        <v>6</v>
      </c>
    </row>
    <row r="3693" spans="1:6" x14ac:dyDescent="0.25">
      <c r="A3693" t="s">
        <v>48</v>
      </c>
      <c r="B3693">
        <v>2012</v>
      </c>
      <c r="C3693" t="s">
        <v>0</v>
      </c>
      <c r="D3693" t="s">
        <v>107</v>
      </c>
      <c r="E3693" t="s">
        <v>7204</v>
      </c>
      <c r="F3693">
        <v>6</v>
      </c>
    </row>
    <row r="3694" spans="1:6" x14ac:dyDescent="0.25">
      <c r="A3694" t="s">
        <v>48</v>
      </c>
      <c r="B3694">
        <v>2012</v>
      </c>
      <c r="C3694" t="s">
        <v>0</v>
      </c>
      <c r="D3694" t="s">
        <v>39</v>
      </c>
      <c r="E3694" t="s">
        <v>7205</v>
      </c>
      <c r="F3694">
        <v>2</v>
      </c>
    </row>
    <row r="3695" spans="1:6" x14ac:dyDescent="0.25">
      <c r="A3695" t="s">
        <v>48</v>
      </c>
      <c r="B3695">
        <v>2012</v>
      </c>
      <c r="C3695" t="s">
        <v>0</v>
      </c>
      <c r="D3695" t="s">
        <v>103</v>
      </c>
      <c r="E3695" t="s">
        <v>7206</v>
      </c>
      <c r="F3695">
        <v>26</v>
      </c>
    </row>
    <row r="3696" spans="1:6" x14ac:dyDescent="0.25">
      <c r="A3696" t="s">
        <v>48</v>
      </c>
      <c r="B3696">
        <v>2012</v>
      </c>
      <c r="C3696" t="s">
        <v>4</v>
      </c>
      <c r="D3696" t="s">
        <v>38</v>
      </c>
      <c r="E3696" t="s">
        <v>7207</v>
      </c>
      <c r="F3696">
        <v>4</v>
      </c>
    </row>
    <row r="3697" spans="1:6" x14ac:dyDescent="0.25">
      <c r="A3697" t="s">
        <v>48</v>
      </c>
      <c r="B3697">
        <v>2012</v>
      </c>
      <c r="C3697" t="s">
        <v>4</v>
      </c>
      <c r="D3697" t="s">
        <v>40</v>
      </c>
      <c r="E3697" t="s">
        <v>7208</v>
      </c>
      <c r="F3697">
        <v>18</v>
      </c>
    </row>
    <row r="3698" spans="1:6" x14ac:dyDescent="0.25">
      <c r="A3698" t="s">
        <v>48</v>
      </c>
      <c r="B3698">
        <v>2012</v>
      </c>
      <c r="C3698" t="s">
        <v>4</v>
      </c>
      <c r="D3698" t="s">
        <v>102</v>
      </c>
      <c r="E3698" t="s">
        <v>7209</v>
      </c>
      <c r="F3698">
        <v>112</v>
      </c>
    </row>
    <row r="3699" spans="1:6" x14ac:dyDescent="0.25">
      <c r="A3699" t="s">
        <v>48</v>
      </c>
      <c r="B3699">
        <v>2012</v>
      </c>
      <c r="C3699" t="s">
        <v>4</v>
      </c>
      <c r="D3699" t="s">
        <v>107</v>
      </c>
      <c r="E3699" t="s">
        <v>7210</v>
      </c>
      <c r="F3699">
        <v>94</v>
      </c>
    </row>
    <row r="3700" spans="1:6" x14ac:dyDescent="0.25">
      <c r="A3700" t="s">
        <v>48</v>
      </c>
      <c r="B3700">
        <v>2012</v>
      </c>
      <c r="C3700" t="s">
        <v>4</v>
      </c>
      <c r="D3700" t="s">
        <v>39</v>
      </c>
      <c r="E3700" t="s">
        <v>7211</v>
      </c>
      <c r="F3700">
        <v>56</v>
      </c>
    </row>
    <row r="3701" spans="1:6" x14ac:dyDescent="0.25">
      <c r="A3701" t="s">
        <v>48</v>
      </c>
      <c r="B3701">
        <v>2012</v>
      </c>
      <c r="C3701" t="s">
        <v>4</v>
      </c>
      <c r="D3701" t="s">
        <v>103</v>
      </c>
      <c r="E3701" t="s">
        <v>7212</v>
      </c>
      <c r="F3701">
        <v>719</v>
      </c>
    </row>
    <row r="3702" spans="1:6" x14ac:dyDescent="0.25">
      <c r="A3702" t="s">
        <v>48</v>
      </c>
      <c r="B3702">
        <v>2012</v>
      </c>
      <c r="C3702" t="s">
        <v>2</v>
      </c>
      <c r="D3702" t="s">
        <v>38</v>
      </c>
      <c r="E3702" t="s">
        <v>7213</v>
      </c>
      <c r="F3702">
        <v>2</v>
      </c>
    </row>
    <row r="3703" spans="1:6" x14ac:dyDescent="0.25">
      <c r="A3703" t="s">
        <v>48</v>
      </c>
      <c r="B3703">
        <v>2012</v>
      </c>
      <c r="C3703" t="s">
        <v>2</v>
      </c>
      <c r="D3703" t="s">
        <v>102</v>
      </c>
      <c r="E3703" t="s">
        <v>7214</v>
      </c>
      <c r="F3703">
        <v>4</v>
      </c>
    </row>
    <row r="3704" spans="1:6" x14ac:dyDescent="0.25">
      <c r="A3704" t="s">
        <v>48</v>
      </c>
      <c r="B3704">
        <v>2012</v>
      </c>
      <c r="C3704" t="s">
        <v>2</v>
      </c>
      <c r="D3704" t="s">
        <v>107</v>
      </c>
      <c r="E3704" t="s">
        <v>7215</v>
      </c>
      <c r="F3704">
        <v>1</v>
      </c>
    </row>
    <row r="3705" spans="1:6" x14ac:dyDescent="0.25">
      <c r="A3705" t="s">
        <v>48</v>
      </c>
      <c r="B3705">
        <v>2012</v>
      </c>
      <c r="C3705" t="s">
        <v>2</v>
      </c>
      <c r="D3705" t="s">
        <v>39</v>
      </c>
      <c r="E3705" t="s">
        <v>7216</v>
      </c>
      <c r="F3705">
        <v>1</v>
      </c>
    </row>
    <row r="3706" spans="1:6" x14ac:dyDescent="0.25">
      <c r="A3706" t="s">
        <v>48</v>
      </c>
      <c r="B3706">
        <v>2012</v>
      </c>
      <c r="C3706" t="s">
        <v>2</v>
      </c>
      <c r="D3706" t="s">
        <v>103</v>
      </c>
      <c r="E3706" t="s">
        <v>7217</v>
      </c>
      <c r="F3706">
        <v>11</v>
      </c>
    </row>
    <row r="3707" spans="1:6" x14ac:dyDescent="0.25">
      <c r="A3707" t="s">
        <v>48</v>
      </c>
      <c r="B3707">
        <v>2012</v>
      </c>
      <c r="C3707" t="s">
        <v>5</v>
      </c>
      <c r="D3707" t="s">
        <v>107</v>
      </c>
      <c r="E3707" t="s">
        <v>7218</v>
      </c>
      <c r="F3707">
        <v>3</v>
      </c>
    </row>
    <row r="3708" spans="1:6" x14ac:dyDescent="0.25">
      <c r="A3708" t="s">
        <v>48</v>
      </c>
      <c r="B3708">
        <v>2012</v>
      </c>
      <c r="C3708" t="s">
        <v>6</v>
      </c>
      <c r="D3708" t="s">
        <v>103</v>
      </c>
      <c r="E3708" t="s">
        <v>7219</v>
      </c>
      <c r="F3708">
        <v>2</v>
      </c>
    </row>
    <row r="3709" spans="1:6" x14ac:dyDescent="0.25">
      <c r="A3709" t="s">
        <v>48</v>
      </c>
      <c r="B3709">
        <v>2013</v>
      </c>
      <c r="C3709" t="s">
        <v>1</v>
      </c>
      <c r="D3709" t="s">
        <v>38</v>
      </c>
      <c r="E3709" t="s">
        <v>7220</v>
      </c>
      <c r="F3709">
        <v>1</v>
      </c>
    </row>
    <row r="3710" spans="1:6" x14ac:dyDescent="0.25">
      <c r="A3710" t="s">
        <v>48</v>
      </c>
      <c r="B3710">
        <v>2013</v>
      </c>
      <c r="C3710" t="s">
        <v>1</v>
      </c>
      <c r="D3710" t="s">
        <v>102</v>
      </c>
      <c r="E3710" t="s">
        <v>7221</v>
      </c>
      <c r="F3710">
        <v>7</v>
      </c>
    </row>
    <row r="3711" spans="1:6" x14ac:dyDescent="0.25">
      <c r="A3711" t="s">
        <v>48</v>
      </c>
      <c r="B3711">
        <v>2013</v>
      </c>
      <c r="C3711" t="s">
        <v>1</v>
      </c>
      <c r="D3711" t="s">
        <v>107</v>
      </c>
      <c r="E3711" t="s">
        <v>7222</v>
      </c>
      <c r="F3711">
        <v>2</v>
      </c>
    </row>
    <row r="3712" spans="1:6" x14ac:dyDescent="0.25">
      <c r="A3712" t="s">
        <v>48</v>
      </c>
      <c r="B3712">
        <v>2013</v>
      </c>
      <c r="C3712" t="s">
        <v>1</v>
      </c>
      <c r="D3712" t="s">
        <v>39</v>
      </c>
      <c r="E3712" t="s">
        <v>7223</v>
      </c>
      <c r="F3712">
        <v>1</v>
      </c>
    </row>
    <row r="3713" spans="1:6" x14ac:dyDescent="0.25">
      <c r="A3713" t="s">
        <v>48</v>
      </c>
      <c r="B3713">
        <v>2013</v>
      </c>
      <c r="C3713" t="s">
        <v>1</v>
      </c>
      <c r="D3713" t="s">
        <v>103</v>
      </c>
      <c r="E3713" t="s">
        <v>7224</v>
      </c>
      <c r="F3713">
        <v>50</v>
      </c>
    </row>
    <row r="3714" spans="1:6" x14ac:dyDescent="0.25">
      <c r="A3714" t="s">
        <v>48</v>
      </c>
      <c r="B3714">
        <v>2013</v>
      </c>
      <c r="C3714" t="s">
        <v>3</v>
      </c>
      <c r="D3714" t="s">
        <v>107</v>
      </c>
      <c r="E3714" t="s">
        <v>7225</v>
      </c>
      <c r="F3714">
        <v>1</v>
      </c>
    </row>
    <row r="3715" spans="1:6" x14ac:dyDescent="0.25">
      <c r="A3715" t="s">
        <v>48</v>
      </c>
      <c r="B3715">
        <v>2013</v>
      </c>
      <c r="C3715" t="s">
        <v>3</v>
      </c>
      <c r="D3715" t="s">
        <v>39</v>
      </c>
      <c r="E3715" t="s">
        <v>7226</v>
      </c>
      <c r="F3715">
        <v>1</v>
      </c>
    </row>
    <row r="3716" spans="1:6" x14ac:dyDescent="0.25">
      <c r="A3716" t="s">
        <v>48</v>
      </c>
      <c r="B3716">
        <v>2013</v>
      </c>
      <c r="C3716" t="s">
        <v>3</v>
      </c>
      <c r="D3716" t="s">
        <v>103</v>
      </c>
      <c r="E3716" t="s">
        <v>7227</v>
      </c>
      <c r="F3716">
        <v>4</v>
      </c>
    </row>
    <row r="3717" spans="1:6" x14ac:dyDescent="0.25">
      <c r="A3717" t="s">
        <v>48</v>
      </c>
      <c r="B3717">
        <v>2013</v>
      </c>
      <c r="C3717" t="s">
        <v>0</v>
      </c>
      <c r="D3717" t="s">
        <v>102</v>
      </c>
      <c r="E3717" t="s">
        <v>7228</v>
      </c>
      <c r="F3717">
        <v>7</v>
      </c>
    </row>
    <row r="3718" spans="1:6" x14ac:dyDescent="0.25">
      <c r="A3718" t="s">
        <v>48</v>
      </c>
      <c r="B3718">
        <v>2013</v>
      </c>
      <c r="C3718" t="s">
        <v>0</v>
      </c>
      <c r="D3718" t="s">
        <v>107</v>
      </c>
      <c r="E3718" t="s">
        <v>7229</v>
      </c>
      <c r="F3718">
        <v>5</v>
      </c>
    </row>
    <row r="3719" spans="1:6" x14ac:dyDescent="0.25">
      <c r="A3719" t="s">
        <v>48</v>
      </c>
      <c r="B3719">
        <v>2013</v>
      </c>
      <c r="C3719" t="s">
        <v>0</v>
      </c>
      <c r="D3719" t="s">
        <v>39</v>
      </c>
      <c r="E3719" t="s">
        <v>7230</v>
      </c>
      <c r="F3719">
        <v>3</v>
      </c>
    </row>
    <row r="3720" spans="1:6" x14ac:dyDescent="0.25">
      <c r="A3720" t="s">
        <v>48</v>
      </c>
      <c r="B3720">
        <v>2013</v>
      </c>
      <c r="C3720" t="s">
        <v>0</v>
      </c>
      <c r="D3720" t="s">
        <v>103</v>
      </c>
      <c r="E3720" t="s">
        <v>7231</v>
      </c>
      <c r="F3720">
        <v>30</v>
      </c>
    </row>
    <row r="3721" spans="1:6" x14ac:dyDescent="0.25">
      <c r="A3721" t="s">
        <v>48</v>
      </c>
      <c r="B3721">
        <v>2013</v>
      </c>
      <c r="C3721" t="s">
        <v>4</v>
      </c>
      <c r="D3721" t="s">
        <v>38</v>
      </c>
      <c r="E3721" t="s">
        <v>7232</v>
      </c>
      <c r="F3721">
        <v>11</v>
      </c>
    </row>
    <row r="3722" spans="1:6" x14ac:dyDescent="0.25">
      <c r="A3722" t="s">
        <v>48</v>
      </c>
      <c r="B3722">
        <v>2013</v>
      </c>
      <c r="C3722" t="s">
        <v>4</v>
      </c>
      <c r="D3722" t="s">
        <v>40</v>
      </c>
      <c r="E3722" t="s">
        <v>7233</v>
      </c>
      <c r="F3722">
        <v>24</v>
      </c>
    </row>
    <row r="3723" spans="1:6" x14ac:dyDescent="0.25">
      <c r="A3723" t="s">
        <v>48</v>
      </c>
      <c r="B3723">
        <v>2013</v>
      </c>
      <c r="C3723" t="s">
        <v>4</v>
      </c>
      <c r="D3723" t="s">
        <v>102</v>
      </c>
      <c r="E3723" t="s">
        <v>7234</v>
      </c>
      <c r="F3723">
        <v>105</v>
      </c>
    </row>
    <row r="3724" spans="1:6" x14ac:dyDescent="0.25">
      <c r="A3724" t="s">
        <v>48</v>
      </c>
      <c r="B3724">
        <v>2013</v>
      </c>
      <c r="C3724" t="s">
        <v>4</v>
      </c>
      <c r="D3724" t="s">
        <v>107</v>
      </c>
      <c r="E3724" t="s">
        <v>7235</v>
      </c>
      <c r="F3724">
        <v>104</v>
      </c>
    </row>
    <row r="3725" spans="1:6" x14ac:dyDescent="0.25">
      <c r="A3725" t="s">
        <v>48</v>
      </c>
      <c r="B3725">
        <v>2013</v>
      </c>
      <c r="C3725" t="s">
        <v>4</v>
      </c>
      <c r="D3725" t="s">
        <v>39</v>
      </c>
      <c r="E3725" t="s">
        <v>7236</v>
      </c>
      <c r="F3725">
        <v>48</v>
      </c>
    </row>
    <row r="3726" spans="1:6" x14ac:dyDescent="0.25">
      <c r="A3726" t="s">
        <v>48</v>
      </c>
      <c r="B3726">
        <v>2013</v>
      </c>
      <c r="C3726" t="s">
        <v>4</v>
      </c>
      <c r="D3726" t="s">
        <v>103</v>
      </c>
      <c r="E3726" t="s">
        <v>7237</v>
      </c>
      <c r="F3726">
        <v>702</v>
      </c>
    </row>
    <row r="3727" spans="1:6" x14ac:dyDescent="0.25">
      <c r="A3727" t="s">
        <v>48</v>
      </c>
      <c r="B3727">
        <v>2013</v>
      </c>
      <c r="C3727" t="s">
        <v>2</v>
      </c>
      <c r="D3727" t="s">
        <v>40</v>
      </c>
      <c r="E3727" t="s">
        <v>7238</v>
      </c>
      <c r="F3727">
        <v>1</v>
      </c>
    </row>
    <row r="3728" spans="1:6" x14ac:dyDescent="0.25">
      <c r="A3728" t="s">
        <v>48</v>
      </c>
      <c r="B3728">
        <v>2013</v>
      </c>
      <c r="C3728" t="s">
        <v>2</v>
      </c>
      <c r="D3728" t="s">
        <v>102</v>
      </c>
      <c r="E3728" t="s">
        <v>7239</v>
      </c>
      <c r="F3728">
        <v>2</v>
      </c>
    </row>
    <row r="3729" spans="1:6" x14ac:dyDescent="0.25">
      <c r="A3729" t="s">
        <v>48</v>
      </c>
      <c r="B3729">
        <v>2013</v>
      </c>
      <c r="C3729" t="s">
        <v>2</v>
      </c>
      <c r="D3729" t="s">
        <v>107</v>
      </c>
      <c r="E3729" t="s">
        <v>7240</v>
      </c>
      <c r="F3729">
        <v>1</v>
      </c>
    </row>
    <row r="3730" spans="1:6" x14ac:dyDescent="0.25">
      <c r="A3730" t="s">
        <v>48</v>
      </c>
      <c r="B3730">
        <v>2013</v>
      </c>
      <c r="C3730" t="s">
        <v>2</v>
      </c>
      <c r="D3730" t="s">
        <v>39</v>
      </c>
      <c r="E3730" t="s">
        <v>7241</v>
      </c>
      <c r="F3730">
        <v>1</v>
      </c>
    </row>
    <row r="3731" spans="1:6" x14ac:dyDescent="0.25">
      <c r="A3731" t="s">
        <v>48</v>
      </c>
      <c r="B3731">
        <v>2013</v>
      </c>
      <c r="C3731" t="s">
        <v>2</v>
      </c>
      <c r="D3731" t="s">
        <v>103</v>
      </c>
      <c r="E3731" t="s">
        <v>7242</v>
      </c>
      <c r="F3731">
        <v>10</v>
      </c>
    </row>
    <row r="3732" spans="1:6" x14ac:dyDescent="0.25">
      <c r="A3732" t="s">
        <v>48</v>
      </c>
      <c r="B3732">
        <v>2013</v>
      </c>
      <c r="C3732" t="s">
        <v>5</v>
      </c>
      <c r="D3732" t="s">
        <v>102</v>
      </c>
      <c r="E3732" t="s">
        <v>7243</v>
      </c>
      <c r="F3732">
        <v>4</v>
      </c>
    </row>
    <row r="3733" spans="1:6" x14ac:dyDescent="0.25">
      <c r="A3733" t="s">
        <v>48</v>
      </c>
      <c r="B3733">
        <v>2013</v>
      </c>
      <c r="C3733" t="s">
        <v>5</v>
      </c>
      <c r="D3733" t="s">
        <v>39</v>
      </c>
      <c r="E3733" t="s">
        <v>7244</v>
      </c>
      <c r="F3733">
        <v>1</v>
      </c>
    </row>
    <row r="3734" spans="1:6" x14ac:dyDescent="0.25">
      <c r="A3734" t="s">
        <v>48</v>
      </c>
      <c r="B3734">
        <v>2013</v>
      </c>
      <c r="C3734" t="s">
        <v>5</v>
      </c>
      <c r="D3734" t="s">
        <v>103</v>
      </c>
      <c r="E3734" t="s">
        <v>7245</v>
      </c>
      <c r="F3734">
        <v>7</v>
      </c>
    </row>
    <row r="3735" spans="1:6" x14ac:dyDescent="0.25">
      <c r="A3735" t="s">
        <v>48</v>
      </c>
      <c r="B3735">
        <v>2013</v>
      </c>
      <c r="C3735" t="s">
        <v>6</v>
      </c>
      <c r="D3735" t="s">
        <v>102</v>
      </c>
      <c r="E3735" t="s">
        <v>7246</v>
      </c>
      <c r="F3735">
        <v>1</v>
      </c>
    </row>
    <row r="3736" spans="1:6" x14ac:dyDescent="0.25">
      <c r="A3736" t="s">
        <v>48</v>
      </c>
      <c r="B3736">
        <v>2013</v>
      </c>
      <c r="C3736" t="s">
        <v>6</v>
      </c>
      <c r="D3736" t="s">
        <v>103</v>
      </c>
      <c r="E3736" t="s">
        <v>7247</v>
      </c>
      <c r="F3736">
        <v>1</v>
      </c>
    </row>
    <row r="3737" spans="1:6" x14ac:dyDescent="0.25">
      <c r="A3737" t="s">
        <v>48</v>
      </c>
      <c r="B3737">
        <v>2014</v>
      </c>
      <c r="C3737" t="s">
        <v>1</v>
      </c>
      <c r="D3737" t="s">
        <v>40</v>
      </c>
      <c r="E3737" t="s">
        <v>7248</v>
      </c>
      <c r="F3737">
        <v>1</v>
      </c>
    </row>
    <row r="3738" spans="1:6" x14ac:dyDescent="0.25">
      <c r="A3738" t="s">
        <v>48</v>
      </c>
      <c r="B3738">
        <v>2014</v>
      </c>
      <c r="C3738" t="s">
        <v>1</v>
      </c>
      <c r="D3738" t="s">
        <v>102</v>
      </c>
      <c r="E3738" t="s">
        <v>7249</v>
      </c>
      <c r="F3738">
        <v>5</v>
      </c>
    </row>
    <row r="3739" spans="1:6" x14ac:dyDescent="0.25">
      <c r="A3739" t="s">
        <v>48</v>
      </c>
      <c r="B3739">
        <v>2014</v>
      </c>
      <c r="C3739" t="s">
        <v>1</v>
      </c>
      <c r="D3739" t="s">
        <v>107</v>
      </c>
      <c r="E3739" t="s">
        <v>7250</v>
      </c>
      <c r="F3739">
        <v>10</v>
      </c>
    </row>
    <row r="3740" spans="1:6" x14ac:dyDescent="0.25">
      <c r="A3740" t="s">
        <v>48</v>
      </c>
      <c r="B3740">
        <v>2014</v>
      </c>
      <c r="C3740" t="s">
        <v>1</v>
      </c>
      <c r="D3740" t="s">
        <v>39</v>
      </c>
      <c r="E3740" t="s">
        <v>7251</v>
      </c>
      <c r="F3740">
        <v>4</v>
      </c>
    </row>
    <row r="3741" spans="1:6" x14ac:dyDescent="0.25">
      <c r="A3741" t="s">
        <v>48</v>
      </c>
      <c r="B3741">
        <v>2014</v>
      </c>
      <c r="C3741" t="s">
        <v>1</v>
      </c>
      <c r="D3741" t="s">
        <v>103</v>
      </c>
      <c r="E3741" t="s">
        <v>7252</v>
      </c>
      <c r="F3741">
        <v>46</v>
      </c>
    </row>
    <row r="3742" spans="1:6" x14ac:dyDescent="0.25">
      <c r="A3742" t="s">
        <v>48</v>
      </c>
      <c r="B3742">
        <v>2014</v>
      </c>
      <c r="C3742" t="s">
        <v>3</v>
      </c>
      <c r="D3742" t="s">
        <v>107</v>
      </c>
      <c r="E3742" t="s">
        <v>7253</v>
      </c>
      <c r="F3742">
        <v>2</v>
      </c>
    </row>
    <row r="3743" spans="1:6" x14ac:dyDescent="0.25">
      <c r="A3743" t="s">
        <v>48</v>
      </c>
      <c r="B3743">
        <v>2014</v>
      </c>
      <c r="C3743" t="s">
        <v>3</v>
      </c>
      <c r="D3743" t="s">
        <v>103</v>
      </c>
      <c r="E3743" t="s">
        <v>7254</v>
      </c>
      <c r="F3743">
        <v>5</v>
      </c>
    </row>
    <row r="3744" spans="1:6" x14ac:dyDescent="0.25">
      <c r="A3744" t="s">
        <v>48</v>
      </c>
      <c r="B3744">
        <v>2014</v>
      </c>
      <c r="C3744" t="s">
        <v>0</v>
      </c>
      <c r="D3744" t="s">
        <v>38</v>
      </c>
      <c r="E3744" t="s">
        <v>7255</v>
      </c>
      <c r="F3744">
        <v>2</v>
      </c>
    </row>
    <row r="3745" spans="1:6" x14ac:dyDescent="0.25">
      <c r="A3745" t="s">
        <v>48</v>
      </c>
      <c r="B3745">
        <v>2014</v>
      </c>
      <c r="C3745" t="s">
        <v>0</v>
      </c>
      <c r="D3745" t="s">
        <v>40</v>
      </c>
      <c r="E3745" t="s">
        <v>7256</v>
      </c>
      <c r="F3745">
        <v>1</v>
      </c>
    </row>
    <row r="3746" spans="1:6" x14ac:dyDescent="0.25">
      <c r="A3746" t="s">
        <v>48</v>
      </c>
      <c r="B3746">
        <v>2014</v>
      </c>
      <c r="C3746" t="s">
        <v>0</v>
      </c>
      <c r="D3746" t="s">
        <v>102</v>
      </c>
      <c r="E3746" t="s">
        <v>7257</v>
      </c>
      <c r="F3746">
        <v>6</v>
      </c>
    </row>
    <row r="3747" spans="1:6" x14ac:dyDescent="0.25">
      <c r="A3747" t="s">
        <v>48</v>
      </c>
      <c r="B3747">
        <v>2014</v>
      </c>
      <c r="C3747" t="s">
        <v>0</v>
      </c>
      <c r="D3747" t="s">
        <v>107</v>
      </c>
      <c r="E3747" t="s">
        <v>7258</v>
      </c>
      <c r="F3747">
        <v>3</v>
      </c>
    </row>
    <row r="3748" spans="1:6" x14ac:dyDescent="0.25">
      <c r="A3748" t="s">
        <v>48</v>
      </c>
      <c r="B3748">
        <v>2014</v>
      </c>
      <c r="C3748" t="s">
        <v>0</v>
      </c>
      <c r="D3748" t="s">
        <v>39</v>
      </c>
      <c r="E3748" t="s">
        <v>7259</v>
      </c>
      <c r="F3748">
        <v>7</v>
      </c>
    </row>
    <row r="3749" spans="1:6" x14ac:dyDescent="0.25">
      <c r="A3749" t="s">
        <v>48</v>
      </c>
      <c r="B3749">
        <v>2014</v>
      </c>
      <c r="C3749" t="s">
        <v>0</v>
      </c>
      <c r="D3749" t="s">
        <v>103</v>
      </c>
      <c r="E3749" t="s">
        <v>7260</v>
      </c>
      <c r="F3749">
        <v>30</v>
      </c>
    </row>
    <row r="3750" spans="1:6" x14ac:dyDescent="0.25">
      <c r="A3750" t="s">
        <v>48</v>
      </c>
      <c r="B3750">
        <v>2014</v>
      </c>
      <c r="C3750" t="s">
        <v>4</v>
      </c>
      <c r="D3750" t="s">
        <v>38</v>
      </c>
      <c r="E3750" t="s">
        <v>7261</v>
      </c>
      <c r="F3750">
        <v>17</v>
      </c>
    </row>
    <row r="3751" spans="1:6" x14ac:dyDescent="0.25">
      <c r="A3751" t="s">
        <v>48</v>
      </c>
      <c r="B3751">
        <v>2014</v>
      </c>
      <c r="C3751" t="s">
        <v>4</v>
      </c>
      <c r="D3751" t="s">
        <v>40</v>
      </c>
      <c r="E3751" t="s">
        <v>7262</v>
      </c>
      <c r="F3751">
        <v>20</v>
      </c>
    </row>
    <row r="3752" spans="1:6" x14ac:dyDescent="0.25">
      <c r="A3752" t="s">
        <v>48</v>
      </c>
      <c r="B3752">
        <v>2014</v>
      </c>
      <c r="C3752" t="s">
        <v>4</v>
      </c>
      <c r="D3752" t="s">
        <v>102</v>
      </c>
      <c r="E3752" t="s">
        <v>7263</v>
      </c>
      <c r="F3752">
        <v>114</v>
      </c>
    </row>
    <row r="3753" spans="1:6" x14ac:dyDescent="0.25">
      <c r="A3753" t="s">
        <v>48</v>
      </c>
      <c r="B3753">
        <v>2014</v>
      </c>
      <c r="C3753" t="s">
        <v>4</v>
      </c>
      <c r="D3753" t="s">
        <v>107</v>
      </c>
      <c r="E3753" t="s">
        <v>7264</v>
      </c>
      <c r="F3753">
        <v>117</v>
      </c>
    </row>
    <row r="3754" spans="1:6" x14ac:dyDescent="0.25">
      <c r="A3754" t="s">
        <v>48</v>
      </c>
      <c r="B3754">
        <v>2014</v>
      </c>
      <c r="C3754" t="s">
        <v>4</v>
      </c>
      <c r="D3754" t="s">
        <v>39</v>
      </c>
      <c r="E3754" t="s">
        <v>7265</v>
      </c>
      <c r="F3754">
        <v>47</v>
      </c>
    </row>
    <row r="3755" spans="1:6" x14ac:dyDescent="0.25">
      <c r="A3755" t="s">
        <v>48</v>
      </c>
      <c r="B3755">
        <v>2014</v>
      </c>
      <c r="C3755" t="s">
        <v>4</v>
      </c>
      <c r="D3755" t="s">
        <v>103</v>
      </c>
      <c r="E3755" t="s">
        <v>7266</v>
      </c>
      <c r="F3755">
        <v>701</v>
      </c>
    </row>
    <row r="3756" spans="1:6" x14ac:dyDescent="0.25">
      <c r="A3756" t="s">
        <v>48</v>
      </c>
      <c r="B3756">
        <v>2014</v>
      </c>
      <c r="C3756" t="s">
        <v>2</v>
      </c>
      <c r="D3756" t="s">
        <v>102</v>
      </c>
      <c r="E3756" t="s">
        <v>7267</v>
      </c>
      <c r="F3756">
        <v>2</v>
      </c>
    </row>
    <row r="3757" spans="1:6" x14ac:dyDescent="0.25">
      <c r="A3757" t="s">
        <v>48</v>
      </c>
      <c r="B3757">
        <v>2014</v>
      </c>
      <c r="C3757" t="s">
        <v>2</v>
      </c>
      <c r="D3757" t="s">
        <v>107</v>
      </c>
      <c r="E3757" t="s">
        <v>7268</v>
      </c>
      <c r="F3757">
        <v>1</v>
      </c>
    </row>
    <row r="3758" spans="1:6" x14ac:dyDescent="0.25">
      <c r="A3758" t="s">
        <v>48</v>
      </c>
      <c r="B3758">
        <v>2014</v>
      </c>
      <c r="C3758" t="s">
        <v>2</v>
      </c>
      <c r="D3758" t="s">
        <v>39</v>
      </c>
      <c r="E3758" t="s">
        <v>7269</v>
      </c>
      <c r="F3758">
        <v>2</v>
      </c>
    </row>
    <row r="3759" spans="1:6" x14ac:dyDescent="0.25">
      <c r="A3759" t="s">
        <v>48</v>
      </c>
      <c r="B3759">
        <v>2014</v>
      </c>
      <c r="C3759" t="s">
        <v>2</v>
      </c>
      <c r="D3759" t="s">
        <v>103</v>
      </c>
      <c r="E3759" t="s">
        <v>7270</v>
      </c>
      <c r="F3759">
        <v>10</v>
      </c>
    </row>
    <row r="3760" spans="1:6" x14ac:dyDescent="0.25">
      <c r="A3760" t="s">
        <v>48</v>
      </c>
      <c r="B3760">
        <v>2014</v>
      </c>
      <c r="C3760" t="s">
        <v>5</v>
      </c>
      <c r="D3760" t="s">
        <v>102</v>
      </c>
      <c r="E3760" t="s">
        <v>7271</v>
      </c>
      <c r="F3760">
        <v>1</v>
      </c>
    </row>
    <row r="3761" spans="1:6" x14ac:dyDescent="0.25">
      <c r="A3761" t="s">
        <v>48</v>
      </c>
      <c r="B3761">
        <v>2014</v>
      </c>
      <c r="C3761" t="s">
        <v>5</v>
      </c>
      <c r="D3761" t="s">
        <v>107</v>
      </c>
      <c r="E3761" t="s">
        <v>7272</v>
      </c>
      <c r="F3761">
        <v>2</v>
      </c>
    </row>
    <row r="3762" spans="1:6" x14ac:dyDescent="0.25">
      <c r="A3762" t="s">
        <v>48</v>
      </c>
      <c r="B3762">
        <v>2014</v>
      </c>
      <c r="C3762" t="s">
        <v>5</v>
      </c>
      <c r="D3762" t="s">
        <v>103</v>
      </c>
      <c r="E3762" t="s">
        <v>7273</v>
      </c>
      <c r="F3762">
        <v>8</v>
      </c>
    </row>
    <row r="3763" spans="1:6" x14ac:dyDescent="0.25">
      <c r="A3763" t="s">
        <v>48</v>
      </c>
      <c r="B3763">
        <v>2014</v>
      </c>
      <c r="C3763" t="s">
        <v>6</v>
      </c>
      <c r="D3763" t="s">
        <v>107</v>
      </c>
      <c r="E3763" t="s">
        <v>7274</v>
      </c>
      <c r="F3763">
        <v>1</v>
      </c>
    </row>
    <row r="3764" spans="1:6" x14ac:dyDescent="0.25">
      <c r="A3764" t="s">
        <v>48</v>
      </c>
      <c r="B3764">
        <v>2014</v>
      </c>
      <c r="C3764" t="s">
        <v>6</v>
      </c>
      <c r="D3764" t="s">
        <v>103</v>
      </c>
      <c r="E3764" t="s">
        <v>7275</v>
      </c>
      <c r="F3764">
        <v>1</v>
      </c>
    </row>
    <row r="3765" spans="1:6" x14ac:dyDescent="0.25">
      <c r="A3765" t="s">
        <v>48</v>
      </c>
      <c r="B3765">
        <v>2015</v>
      </c>
      <c r="C3765" t="s">
        <v>1</v>
      </c>
      <c r="D3765" t="s">
        <v>38</v>
      </c>
      <c r="E3765" t="s">
        <v>7276</v>
      </c>
      <c r="F3765">
        <v>2</v>
      </c>
    </row>
    <row r="3766" spans="1:6" x14ac:dyDescent="0.25">
      <c r="A3766" t="s">
        <v>48</v>
      </c>
      <c r="B3766">
        <v>2015</v>
      </c>
      <c r="C3766" t="s">
        <v>1</v>
      </c>
      <c r="D3766" t="s">
        <v>40</v>
      </c>
      <c r="E3766" t="s">
        <v>7277</v>
      </c>
      <c r="F3766">
        <v>1</v>
      </c>
    </row>
    <row r="3767" spans="1:6" x14ac:dyDescent="0.25">
      <c r="A3767" t="s">
        <v>48</v>
      </c>
      <c r="B3767">
        <v>2015</v>
      </c>
      <c r="C3767" t="s">
        <v>1</v>
      </c>
      <c r="D3767" t="s">
        <v>102</v>
      </c>
      <c r="E3767" t="s">
        <v>7278</v>
      </c>
      <c r="F3767">
        <v>3</v>
      </c>
    </row>
    <row r="3768" spans="1:6" x14ac:dyDescent="0.25">
      <c r="A3768" t="s">
        <v>48</v>
      </c>
      <c r="B3768">
        <v>2015</v>
      </c>
      <c r="C3768" t="s">
        <v>1</v>
      </c>
      <c r="D3768" t="s">
        <v>107</v>
      </c>
      <c r="E3768" t="s">
        <v>7279</v>
      </c>
      <c r="F3768">
        <v>8</v>
      </c>
    </row>
    <row r="3769" spans="1:6" x14ac:dyDescent="0.25">
      <c r="A3769" t="s">
        <v>48</v>
      </c>
      <c r="B3769">
        <v>2015</v>
      </c>
      <c r="C3769" t="s">
        <v>1</v>
      </c>
      <c r="D3769" t="s">
        <v>39</v>
      </c>
      <c r="E3769" t="s">
        <v>7280</v>
      </c>
      <c r="F3769">
        <v>2</v>
      </c>
    </row>
    <row r="3770" spans="1:6" x14ac:dyDescent="0.25">
      <c r="A3770" t="s">
        <v>48</v>
      </c>
      <c r="B3770">
        <v>2015</v>
      </c>
      <c r="C3770" t="s">
        <v>1</v>
      </c>
      <c r="D3770" t="s">
        <v>103</v>
      </c>
      <c r="E3770" t="s">
        <v>7281</v>
      </c>
      <c r="F3770">
        <v>49</v>
      </c>
    </row>
    <row r="3771" spans="1:6" x14ac:dyDescent="0.25">
      <c r="A3771" t="s">
        <v>48</v>
      </c>
      <c r="B3771">
        <v>2015</v>
      </c>
      <c r="C3771" t="s">
        <v>3</v>
      </c>
      <c r="D3771" t="s">
        <v>102</v>
      </c>
      <c r="E3771" t="s">
        <v>7282</v>
      </c>
      <c r="F3771">
        <v>2</v>
      </c>
    </row>
    <row r="3772" spans="1:6" x14ac:dyDescent="0.25">
      <c r="A3772" t="s">
        <v>48</v>
      </c>
      <c r="B3772">
        <v>2015</v>
      </c>
      <c r="C3772" t="s">
        <v>3</v>
      </c>
      <c r="D3772" t="s">
        <v>107</v>
      </c>
      <c r="E3772" t="s">
        <v>7283</v>
      </c>
      <c r="F3772">
        <v>1</v>
      </c>
    </row>
    <row r="3773" spans="1:6" x14ac:dyDescent="0.25">
      <c r="A3773" t="s">
        <v>48</v>
      </c>
      <c r="B3773">
        <v>2015</v>
      </c>
      <c r="C3773" t="s">
        <v>3</v>
      </c>
      <c r="D3773" t="s">
        <v>39</v>
      </c>
      <c r="E3773" t="s">
        <v>7284</v>
      </c>
      <c r="F3773">
        <v>1</v>
      </c>
    </row>
    <row r="3774" spans="1:6" x14ac:dyDescent="0.25">
      <c r="A3774" t="s">
        <v>48</v>
      </c>
      <c r="B3774">
        <v>2015</v>
      </c>
      <c r="C3774" t="s">
        <v>3</v>
      </c>
      <c r="D3774" t="s">
        <v>103</v>
      </c>
      <c r="E3774" t="s">
        <v>7285</v>
      </c>
      <c r="F3774">
        <v>4</v>
      </c>
    </row>
    <row r="3775" spans="1:6" x14ac:dyDescent="0.25">
      <c r="A3775" t="s">
        <v>48</v>
      </c>
      <c r="B3775">
        <v>2015</v>
      </c>
      <c r="C3775" t="s">
        <v>0</v>
      </c>
      <c r="D3775" t="s">
        <v>40</v>
      </c>
      <c r="E3775" t="s">
        <v>7286</v>
      </c>
      <c r="F3775">
        <v>1</v>
      </c>
    </row>
    <row r="3776" spans="1:6" x14ac:dyDescent="0.25">
      <c r="A3776" t="s">
        <v>48</v>
      </c>
      <c r="B3776">
        <v>2015</v>
      </c>
      <c r="C3776" t="s">
        <v>0</v>
      </c>
      <c r="D3776" t="s">
        <v>102</v>
      </c>
      <c r="E3776" t="s">
        <v>7287</v>
      </c>
      <c r="F3776">
        <v>9</v>
      </c>
    </row>
    <row r="3777" spans="1:6" x14ac:dyDescent="0.25">
      <c r="A3777" t="s">
        <v>48</v>
      </c>
      <c r="B3777">
        <v>2015</v>
      </c>
      <c r="C3777" t="s">
        <v>0</v>
      </c>
      <c r="D3777" t="s">
        <v>107</v>
      </c>
      <c r="E3777" t="s">
        <v>7288</v>
      </c>
      <c r="F3777">
        <v>2</v>
      </c>
    </row>
    <row r="3778" spans="1:6" x14ac:dyDescent="0.25">
      <c r="A3778" t="s">
        <v>48</v>
      </c>
      <c r="B3778">
        <v>2015</v>
      </c>
      <c r="C3778" t="s">
        <v>0</v>
      </c>
      <c r="D3778" t="s">
        <v>39</v>
      </c>
      <c r="E3778" t="s">
        <v>7289</v>
      </c>
      <c r="F3778">
        <v>1</v>
      </c>
    </row>
    <row r="3779" spans="1:6" x14ac:dyDescent="0.25">
      <c r="A3779" t="s">
        <v>48</v>
      </c>
      <c r="B3779">
        <v>2015</v>
      </c>
      <c r="C3779" t="s">
        <v>0</v>
      </c>
      <c r="D3779" t="s">
        <v>103</v>
      </c>
      <c r="E3779" t="s">
        <v>7290</v>
      </c>
      <c r="F3779">
        <v>29</v>
      </c>
    </row>
    <row r="3780" spans="1:6" x14ac:dyDescent="0.25">
      <c r="A3780" t="s">
        <v>48</v>
      </c>
      <c r="B3780">
        <v>2015</v>
      </c>
      <c r="C3780" t="s">
        <v>4</v>
      </c>
      <c r="D3780" t="s">
        <v>38</v>
      </c>
      <c r="E3780" t="s">
        <v>7291</v>
      </c>
      <c r="F3780">
        <v>14</v>
      </c>
    </row>
    <row r="3781" spans="1:6" x14ac:dyDescent="0.25">
      <c r="A3781" t="s">
        <v>48</v>
      </c>
      <c r="B3781">
        <v>2015</v>
      </c>
      <c r="C3781" t="s">
        <v>4</v>
      </c>
      <c r="D3781" t="s">
        <v>40</v>
      </c>
      <c r="E3781" t="s">
        <v>7292</v>
      </c>
      <c r="F3781">
        <v>15</v>
      </c>
    </row>
    <row r="3782" spans="1:6" x14ac:dyDescent="0.25">
      <c r="A3782" t="s">
        <v>48</v>
      </c>
      <c r="B3782">
        <v>2015</v>
      </c>
      <c r="C3782" t="s">
        <v>4</v>
      </c>
      <c r="D3782" t="s">
        <v>102</v>
      </c>
      <c r="E3782" t="s">
        <v>7293</v>
      </c>
      <c r="F3782">
        <v>100</v>
      </c>
    </row>
    <row r="3783" spans="1:6" x14ac:dyDescent="0.25">
      <c r="A3783" t="s">
        <v>48</v>
      </c>
      <c r="B3783">
        <v>2015</v>
      </c>
      <c r="C3783" t="s">
        <v>4</v>
      </c>
      <c r="D3783" t="s">
        <v>107</v>
      </c>
      <c r="E3783" t="s">
        <v>7294</v>
      </c>
      <c r="F3783">
        <v>83</v>
      </c>
    </row>
    <row r="3784" spans="1:6" x14ac:dyDescent="0.25">
      <c r="A3784" t="s">
        <v>48</v>
      </c>
      <c r="B3784">
        <v>2015</v>
      </c>
      <c r="C3784" t="s">
        <v>4</v>
      </c>
      <c r="D3784" t="s">
        <v>39</v>
      </c>
      <c r="E3784" t="s">
        <v>7295</v>
      </c>
      <c r="F3784">
        <v>58</v>
      </c>
    </row>
    <row r="3785" spans="1:6" x14ac:dyDescent="0.25">
      <c r="A3785" t="s">
        <v>48</v>
      </c>
      <c r="B3785">
        <v>2015</v>
      </c>
      <c r="C3785" t="s">
        <v>4</v>
      </c>
      <c r="D3785" t="s">
        <v>103</v>
      </c>
      <c r="E3785" t="s">
        <v>7296</v>
      </c>
      <c r="F3785">
        <v>747</v>
      </c>
    </row>
    <row r="3786" spans="1:6" x14ac:dyDescent="0.25">
      <c r="A3786" t="s">
        <v>48</v>
      </c>
      <c r="B3786">
        <v>2015</v>
      </c>
      <c r="C3786" t="s">
        <v>2</v>
      </c>
      <c r="D3786" t="s">
        <v>40</v>
      </c>
      <c r="E3786" t="s">
        <v>7297</v>
      </c>
      <c r="F3786">
        <v>1</v>
      </c>
    </row>
    <row r="3787" spans="1:6" x14ac:dyDescent="0.25">
      <c r="A3787" t="s">
        <v>48</v>
      </c>
      <c r="B3787">
        <v>2015</v>
      </c>
      <c r="C3787" t="s">
        <v>2</v>
      </c>
      <c r="D3787" t="s">
        <v>102</v>
      </c>
      <c r="E3787" t="s">
        <v>7298</v>
      </c>
      <c r="F3787">
        <v>1</v>
      </c>
    </row>
    <row r="3788" spans="1:6" x14ac:dyDescent="0.25">
      <c r="A3788" t="s">
        <v>48</v>
      </c>
      <c r="B3788">
        <v>2015</v>
      </c>
      <c r="C3788" t="s">
        <v>2</v>
      </c>
      <c r="D3788" t="s">
        <v>107</v>
      </c>
      <c r="E3788" t="s">
        <v>7299</v>
      </c>
      <c r="F3788">
        <v>4</v>
      </c>
    </row>
    <row r="3789" spans="1:6" x14ac:dyDescent="0.25">
      <c r="A3789" t="s">
        <v>48</v>
      </c>
      <c r="B3789">
        <v>2015</v>
      </c>
      <c r="C3789" t="s">
        <v>2</v>
      </c>
      <c r="D3789" t="s">
        <v>39</v>
      </c>
      <c r="E3789" t="s">
        <v>7300</v>
      </c>
      <c r="F3789">
        <v>1</v>
      </c>
    </row>
    <row r="3790" spans="1:6" x14ac:dyDescent="0.25">
      <c r="A3790" t="s">
        <v>48</v>
      </c>
      <c r="B3790">
        <v>2015</v>
      </c>
      <c r="C3790" t="s">
        <v>2</v>
      </c>
      <c r="D3790" t="s">
        <v>103</v>
      </c>
      <c r="E3790" t="s">
        <v>7301</v>
      </c>
      <c r="F3790">
        <v>9</v>
      </c>
    </row>
    <row r="3791" spans="1:6" x14ac:dyDescent="0.25">
      <c r="A3791" t="s">
        <v>48</v>
      </c>
      <c r="B3791">
        <v>2015</v>
      </c>
      <c r="C3791" t="s">
        <v>5</v>
      </c>
      <c r="D3791" t="s">
        <v>40</v>
      </c>
      <c r="E3791" t="s">
        <v>7302</v>
      </c>
      <c r="F3791">
        <v>2</v>
      </c>
    </row>
    <row r="3792" spans="1:6" x14ac:dyDescent="0.25">
      <c r="A3792" t="s">
        <v>48</v>
      </c>
      <c r="B3792">
        <v>2015</v>
      </c>
      <c r="C3792" t="s">
        <v>5</v>
      </c>
      <c r="D3792" t="s">
        <v>102</v>
      </c>
      <c r="E3792" t="s">
        <v>7303</v>
      </c>
      <c r="F3792">
        <v>2</v>
      </c>
    </row>
    <row r="3793" spans="1:6" x14ac:dyDescent="0.25">
      <c r="A3793" t="s">
        <v>48</v>
      </c>
      <c r="B3793">
        <v>2015</v>
      </c>
      <c r="C3793" t="s">
        <v>5</v>
      </c>
      <c r="D3793" t="s">
        <v>107</v>
      </c>
      <c r="E3793" t="s">
        <v>7304</v>
      </c>
      <c r="F3793">
        <v>2</v>
      </c>
    </row>
    <row r="3794" spans="1:6" x14ac:dyDescent="0.25">
      <c r="A3794" t="s">
        <v>48</v>
      </c>
      <c r="B3794">
        <v>2015</v>
      </c>
      <c r="C3794" t="s">
        <v>5</v>
      </c>
      <c r="D3794" t="s">
        <v>39</v>
      </c>
      <c r="E3794" t="s">
        <v>7305</v>
      </c>
      <c r="F3794">
        <v>1</v>
      </c>
    </row>
    <row r="3795" spans="1:6" x14ac:dyDescent="0.25">
      <c r="A3795" t="s">
        <v>48</v>
      </c>
      <c r="B3795">
        <v>2015</v>
      </c>
      <c r="C3795" t="s">
        <v>5</v>
      </c>
      <c r="D3795" t="s">
        <v>103</v>
      </c>
      <c r="E3795" t="s">
        <v>7306</v>
      </c>
      <c r="F3795">
        <v>8</v>
      </c>
    </row>
    <row r="3796" spans="1:6" x14ac:dyDescent="0.25">
      <c r="A3796" t="s">
        <v>48</v>
      </c>
      <c r="B3796">
        <v>2015</v>
      </c>
      <c r="C3796" t="s">
        <v>6</v>
      </c>
      <c r="D3796" t="s">
        <v>103</v>
      </c>
      <c r="E3796" t="s">
        <v>7307</v>
      </c>
      <c r="F3796">
        <v>2</v>
      </c>
    </row>
    <row r="3797" spans="1:6" x14ac:dyDescent="0.25">
      <c r="A3797" t="s">
        <v>34</v>
      </c>
      <c r="B3797">
        <v>2010</v>
      </c>
      <c r="C3797" t="s">
        <v>1</v>
      </c>
      <c r="D3797" t="s">
        <v>38</v>
      </c>
      <c r="E3797" t="s">
        <v>7308</v>
      </c>
      <c r="F3797">
        <v>57</v>
      </c>
    </row>
    <row r="3798" spans="1:6" x14ac:dyDescent="0.25">
      <c r="A3798" t="s">
        <v>34</v>
      </c>
      <c r="B3798">
        <v>2010</v>
      </c>
      <c r="C3798" t="s">
        <v>1</v>
      </c>
      <c r="D3798" t="s">
        <v>40</v>
      </c>
      <c r="E3798" t="s">
        <v>7309</v>
      </c>
      <c r="F3798">
        <v>49</v>
      </c>
    </row>
    <row r="3799" spans="1:6" x14ac:dyDescent="0.25">
      <c r="A3799" t="s">
        <v>34</v>
      </c>
      <c r="B3799">
        <v>2010</v>
      </c>
      <c r="C3799" t="s">
        <v>1</v>
      </c>
      <c r="D3799" t="s">
        <v>102</v>
      </c>
      <c r="E3799" t="s">
        <v>7310</v>
      </c>
      <c r="F3799">
        <v>146</v>
      </c>
    </row>
    <row r="3800" spans="1:6" x14ac:dyDescent="0.25">
      <c r="A3800" t="s">
        <v>34</v>
      </c>
      <c r="B3800">
        <v>2010</v>
      </c>
      <c r="C3800" t="s">
        <v>1</v>
      </c>
      <c r="D3800" t="s">
        <v>107</v>
      </c>
      <c r="E3800" t="s">
        <v>7311</v>
      </c>
      <c r="F3800">
        <v>195</v>
      </c>
    </row>
    <row r="3801" spans="1:6" x14ac:dyDescent="0.25">
      <c r="A3801" t="s">
        <v>34</v>
      </c>
      <c r="B3801">
        <v>2010</v>
      </c>
      <c r="C3801" t="s">
        <v>1</v>
      </c>
      <c r="D3801" t="s">
        <v>39</v>
      </c>
      <c r="E3801" t="s">
        <v>7312</v>
      </c>
      <c r="F3801">
        <v>252</v>
      </c>
    </row>
    <row r="3802" spans="1:6" x14ac:dyDescent="0.25">
      <c r="A3802" t="s">
        <v>34</v>
      </c>
      <c r="B3802">
        <v>2010</v>
      </c>
      <c r="C3802" t="s">
        <v>1</v>
      </c>
      <c r="D3802" t="s">
        <v>103</v>
      </c>
      <c r="E3802" t="s">
        <v>7313</v>
      </c>
      <c r="F3802">
        <v>1969</v>
      </c>
    </row>
    <row r="3803" spans="1:6" x14ac:dyDescent="0.25">
      <c r="A3803" t="s">
        <v>34</v>
      </c>
      <c r="B3803">
        <v>2010</v>
      </c>
      <c r="C3803" t="s">
        <v>3</v>
      </c>
      <c r="D3803" t="s">
        <v>38</v>
      </c>
      <c r="E3803" t="s">
        <v>7314</v>
      </c>
      <c r="F3803">
        <v>3</v>
      </c>
    </row>
    <row r="3804" spans="1:6" x14ac:dyDescent="0.25">
      <c r="A3804" t="s">
        <v>34</v>
      </c>
      <c r="B3804">
        <v>2010</v>
      </c>
      <c r="C3804" t="s">
        <v>3</v>
      </c>
      <c r="D3804" t="s">
        <v>40</v>
      </c>
      <c r="E3804" t="s">
        <v>7315</v>
      </c>
      <c r="F3804">
        <v>5</v>
      </c>
    </row>
    <row r="3805" spans="1:6" x14ac:dyDescent="0.25">
      <c r="A3805" t="s">
        <v>34</v>
      </c>
      <c r="B3805">
        <v>2010</v>
      </c>
      <c r="C3805" t="s">
        <v>3</v>
      </c>
      <c r="D3805" t="s">
        <v>102</v>
      </c>
      <c r="E3805" t="s">
        <v>7316</v>
      </c>
      <c r="F3805">
        <v>23</v>
      </c>
    </row>
    <row r="3806" spans="1:6" x14ac:dyDescent="0.25">
      <c r="A3806" t="s">
        <v>34</v>
      </c>
      <c r="B3806">
        <v>2010</v>
      </c>
      <c r="C3806" t="s">
        <v>3</v>
      </c>
      <c r="D3806" t="s">
        <v>107</v>
      </c>
      <c r="E3806" t="s">
        <v>7317</v>
      </c>
      <c r="F3806">
        <v>22</v>
      </c>
    </row>
    <row r="3807" spans="1:6" x14ac:dyDescent="0.25">
      <c r="A3807" t="s">
        <v>34</v>
      </c>
      <c r="B3807">
        <v>2010</v>
      </c>
      <c r="C3807" t="s">
        <v>3</v>
      </c>
      <c r="D3807" t="s">
        <v>39</v>
      </c>
      <c r="E3807" t="s">
        <v>7318</v>
      </c>
      <c r="F3807">
        <v>15</v>
      </c>
    </row>
    <row r="3808" spans="1:6" x14ac:dyDescent="0.25">
      <c r="A3808" t="s">
        <v>34</v>
      </c>
      <c r="B3808">
        <v>2010</v>
      </c>
      <c r="C3808" t="s">
        <v>3</v>
      </c>
      <c r="D3808" t="s">
        <v>103</v>
      </c>
      <c r="E3808" t="s">
        <v>7319</v>
      </c>
      <c r="F3808">
        <v>163</v>
      </c>
    </row>
    <row r="3809" spans="1:6" x14ac:dyDescent="0.25">
      <c r="A3809" t="s">
        <v>34</v>
      </c>
      <c r="B3809">
        <v>2010</v>
      </c>
      <c r="C3809" t="s">
        <v>0</v>
      </c>
      <c r="D3809" t="s">
        <v>38</v>
      </c>
      <c r="E3809" t="s">
        <v>7320</v>
      </c>
      <c r="F3809">
        <v>21</v>
      </c>
    </row>
    <row r="3810" spans="1:6" x14ac:dyDescent="0.25">
      <c r="A3810" t="s">
        <v>34</v>
      </c>
      <c r="B3810">
        <v>2010</v>
      </c>
      <c r="C3810" t="s">
        <v>0</v>
      </c>
      <c r="D3810" t="s">
        <v>40</v>
      </c>
      <c r="E3810" t="s">
        <v>7321</v>
      </c>
      <c r="F3810">
        <v>14</v>
      </c>
    </row>
    <row r="3811" spans="1:6" x14ac:dyDescent="0.25">
      <c r="A3811" t="s">
        <v>34</v>
      </c>
      <c r="B3811">
        <v>2010</v>
      </c>
      <c r="C3811" t="s">
        <v>0</v>
      </c>
      <c r="D3811" t="s">
        <v>102</v>
      </c>
      <c r="E3811" t="s">
        <v>7322</v>
      </c>
      <c r="F3811">
        <v>138</v>
      </c>
    </row>
    <row r="3812" spans="1:6" x14ac:dyDescent="0.25">
      <c r="A3812" t="s">
        <v>34</v>
      </c>
      <c r="B3812">
        <v>2010</v>
      </c>
      <c r="C3812" t="s">
        <v>0</v>
      </c>
      <c r="D3812" t="s">
        <v>107</v>
      </c>
      <c r="E3812" t="s">
        <v>7323</v>
      </c>
      <c r="F3812">
        <v>148</v>
      </c>
    </row>
    <row r="3813" spans="1:6" x14ac:dyDescent="0.25">
      <c r="A3813" t="s">
        <v>34</v>
      </c>
      <c r="B3813">
        <v>2010</v>
      </c>
      <c r="C3813" t="s">
        <v>0</v>
      </c>
      <c r="D3813" t="s">
        <v>39</v>
      </c>
      <c r="E3813" t="s">
        <v>7324</v>
      </c>
      <c r="F3813">
        <v>154</v>
      </c>
    </row>
    <row r="3814" spans="1:6" x14ac:dyDescent="0.25">
      <c r="A3814" t="s">
        <v>34</v>
      </c>
      <c r="B3814">
        <v>2010</v>
      </c>
      <c r="C3814" t="s">
        <v>0</v>
      </c>
      <c r="D3814" t="s">
        <v>103</v>
      </c>
      <c r="E3814" t="s">
        <v>7325</v>
      </c>
      <c r="F3814">
        <v>1547</v>
      </c>
    </row>
    <row r="3815" spans="1:6" x14ac:dyDescent="0.25">
      <c r="A3815" t="s">
        <v>34</v>
      </c>
      <c r="B3815">
        <v>2010</v>
      </c>
      <c r="C3815" t="s">
        <v>4</v>
      </c>
      <c r="D3815" t="s">
        <v>38</v>
      </c>
      <c r="E3815" t="s">
        <v>7326</v>
      </c>
      <c r="F3815">
        <v>926</v>
      </c>
    </row>
    <row r="3816" spans="1:6" x14ac:dyDescent="0.25">
      <c r="A3816" t="s">
        <v>34</v>
      </c>
      <c r="B3816">
        <v>2010</v>
      </c>
      <c r="C3816" t="s">
        <v>4</v>
      </c>
      <c r="D3816" t="s">
        <v>40</v>
      </c>
      <c r="E3816" t="s">
        <v>7327</v>
      </c>
      <c r="F3816">
        <v>953</v>
      </c>
    </row>
    <row r="3817" spans="1:6" x14ac:dyDescent="0.25">
      <c r="A3817" t="s">
        <v>34</v>
      </c>
      <c r="B3817">
        <v>2010</v>
      </c>
      <c r="C3817" t="s">
        <v>4</v>
      </c>
      <c r="D3817" t="s">
        <v>102</v>
      </c>
      <c r="E3817" t="s">
        <v>7328</v>
      </c>
      <c r="F3817">
        <v>3197</v>
      </c>
    </row>
    <row r="3818" spans="1:6" x14ac:dyDescent="0.25">
      <c r="A3818" t="s">
        <v>34</v>
      </c>
      <c r="B3818">
        <v>2010</v>
      </c>
      <c r="C3818" t="s">
        <v>4</v>
      </c>
      <c r="D3818" t="s">
        <v>107</v>
      </c>
      <c r="E3818" t="s">
        <v>7329</v>
      </c>
      <c r="F3818">
        <v>3823</v>
      </c>
    </row>
    <row r="3819" spans="1:6" x14ac:dyDescent="0.25">
      <c r="A3819" t="s">
        <v>34</v>
      </c>
      <c r="B3819">
        <v>2010</v>
      </c>
      <c r="C3819" t="s">
        <v>4</v>
      </c>
      <c r="D3819" t="s">
        <v>39</v>
      </c>
      <c r="E3819" t="s">
        <v>7330</v>
      </c>
      <c r="F3819">
        <v>3787</v>
      </c>
    </row>
    <row r="3820" spans="1:6" x14ac:dyDescent="0.25">
      <c r="A3820" t="s">
        <v>34</v>
      </c>
      <c r="B3820">
        <v>2010</v>
      </c>
      <c r="C3820" t="s">
        <v>4</v>
      </c>
      <c r="D3820" t="s">
        <v>103</v>
      </c>
      <c r="E3820" t="s">
        <v>7331</v>
      </c>
      <c r="F3820">
        <v>38399</v>
      </c>
    </row>
    <row r="3821" spans="1:6" x14ac:dyDescent="0.25">
      <c r="A3821" t="s">
        <v>34</v>
      </c>
      <c r="B3821">
        <v>2010</v>
      </c>
      <c r="C3821" t="s">
        <v>2</v>
      </c>
      <c r="D3821" t="s">
        <v>38</v>
      </c>
      <c r="E3821" t="s">
        <v>7332</v>
      </c>
      <c r="F3821">
        <v>10</v>
      </c>
    </row>
    <row r="3822" spans="1:6" x14ac:dyDescent="0.25">
      <c r="A3822" t="s">
        <v>34</v>
      </c>
      <c r="B3822">
        <v>2010</v>
      </c>
      <c r="C3822" t="s">
        <v>2</v>
      </c>
      <c r="D3822" t="s">
        <v>40</v>
      </c>
      <c r="E3822" t="s">
        <v>7333</v>
      </c>
      <c r="F3822">
        <v>8</v>
      </c>
    </row>
    <row r="3823" spans="1:6" x14ac:dyDescent="0.25">
      <c r="A3823" t="s">
        <v>34</v>
      </c>
      <c r="B3823">
        <v>2010</v>
      </c>
      <c r="C3823" t="s">
        <v>2</v>
      </c>
      <c r="D3823" t="s">
        <v>102</v>
      </c>
      <c r="E3823" t="s">
        <v>7334</v>
      </c>
      <c r="F3823">
        <v>45</v>
      </c>
    </row>
    <row r="3824" spans="1:6" x14ac:dyDescent="0.25">
      <c r="A3824" t="s">
        <v>34</v>
      </c>
      <c r="B3824">
        <v>2010</v>
      </c>
      <c r="C3824" t="s">
        <v>2</v>
      </c>
      <c r="D3824" t="s">
        <v>107</v>
      </c>
      <c r="E3824" t="s">
        <v>7335</v>
      </c>
      <c r="F3824">
        <v>77</v>
      </c>
    </row>
    <row r="3825" spans="1:6" x14ac:dyDescent="0.25">
      <c r="A3825" t="s">
        <v>34</v>
      </c>
      <c r="B3825">
        <v>2010</v>
      </c>
      <c r="C3825" t="s">
        <v>2</v>
      </c>
      <c r="D3825" t="s">
        <v>39</v>
      </c>
      <c r="E3825" t="s">
        <v>7336</v>
      </c>
      <c r="F3825">
        <v>47</v>
      </c>
    </row>
    <row r="3826" spans="1:6" x14ac:dyDescent="0.25">
      <c r="A3826" t="s">
        <v>34</v>
      </c>
      <c r="B3826">
        <v>2010</v>
      </c>
      <c r="C3826" t="s">
        <v>2</v>
      </c>
      <c r="D3826" t="s">
        <v>103</v>
      </c>
      <c r="E3826" t="s">
        <v>7337</v>
      </c>
      <c r="F3826">
        <v>397</v>
      </c>
    </row>
    <row r="3827" spans="1:6" x14ac:dyDescent="0.25">
      <c r="A3827" t="s">
        <v>34</v>
      </c>
      <c r="B3827">
        <v>2011</v>
      </c>
      <c r="C3827" t="s">
        <v>1</v>
      </c>
      <c r="D3827" t="s">
        <v>38</v>
      </c>
      <c r="E3827" t="s">
        <v>7338</v>
      </c>
      <c r="F3827">
        <v>35</v>
      </c>
    </row>
    <row r="3828" spans="1:6" x14ac:dyDescent="0.25">
      <c r="A3828" t="s">
        <v>34</v>
      </c>
      <c r="B3828">
        <v>2011</v>
      </c>
      <c r="C3828" t="s">
        <v>1</v>
      </c>
      <c r="D3828" t="s">
        <v>40</v>
      </c>
      <c r="E3828" t="s">
        <v>7339</v>
      </c>
      <c r="F3828">
        <v>41</v>
      </c>
    </row>
    <row r="3829" spans="1:6" x14ac:dyDescent="0.25">
      <c r="A3829" t="s">
        <v>34</v>
      </c>
      <c r="B3829">
        <v>2011</v>
      </c>
      <c r="C3829" t="s">
        <v>1</v>
      </c>
      <c r="D3829" t="s">
        <v>102</v>
      </c>
      <c r="E3829" t="s">
        <v>7340</v>
      </c>
      <c r="F3829">
        <v>207</v>
      </c>
    </row>
    <row r="3830" spans="1:6" x14ac:dyDescent="0.25">
      <c r="A3830" t="s">
        <v>34</v>
      </c>
      <c r="B3830">
        <v>2011</v>
      </c>
      <c r="C3830" t="s">
        <v>1</v>
      </c>
      <c r="D3830" t="s">
        <v>107</v>
      </c>
      <c r="E3830" t="s">
        <v>7341</v>
      </c>
      <c r="F3830">
        <v>129</v>
      </c>
    </row>
    <row r="3831" spans="1:6" x14ac:dyDescent="0.25">
      <c r="A3831" t="s">
        <v>34</v>
      </c>
      <c r="B3831">
        <v>2011</v>
      </c>
      <c r="C3831" t="s">
        <v>1</v>
      </c>
      <c r="D3831" t="s">
        <v>39</v>
      </c>
      <c r="E3831" t="s">
        <v>7342</v>
      </c>
      <c r="F3831">
        <v>224</v>
      </c>
    </row>
    <row r="3832" spans="1:6" x14ac:dyDescent="0.25">
      <c r="A3832" t="s">
        <v>34</v>
      </c>
      <c r="B3832">
        <v>2011</v>
      </c>
      <c r="C3832" t="s">
        <v>1</v>
      </c>
      <c r="D3832" t="s">
        <v>103</v>
      </c>
      <c r="E3832" t="s">
        <v>7343</v>
      </c>
      <c r="F3832">
        <v>2044</v>
      </c>
    </row>
    <row r="3833" spans="1:6" x14ac:dyDescent="0.25">
      <c r="A3833" t="s">
        <v>34</v>
      </c>
      <c r="B3833">
        <v>2011</v>
      </c>
      <c r="C3833" t="s">
        <v>3</v>
      </c>
      <c r="D3833" t="s">
        <v>38</v>
      </c>
      <c r="E3833" t="s">
        <v>7344</v>
      </c>
      <c r="F3833">
        <v>1</v>
      </c>
    </row>
    <row r="3834" spans="1:6" x14ac:dyDescent="0.25">
      <c r="A3834" t="s">
        <v>34</v>
      </c>
      <c r="B3834">
        <v>2011</v>
      </c>
      <c r="C3834" t="s">
        <v>3</v>
      </c>
      <c r="D3834" t="s">
        <v>40</v>
      </c>
      <c r="E3834" t="s">
        <v>7345</v>
      </c>
      <c r="F3834">
        <v>6</v>
      </c>
    </row>
    <row r="3835" spans="1:6" x14ac:dyDescent="0.25">
      <c r="A3835" t="s">
        <v>34</v>
      </c>
      <c r="B3835">
        <v>2011</v>
      </c>
      <c r="C3835" t="s">
        <v>3</v>
      </c>
      <c r="D3835" t="s">
        <v>102</v>
      </c>
      <c r="E3835" t="s">
        <v>7346</v>
      </c>
      <c r="F3835">
        <v>24</v>
      </c>
    </row>
    <row r="3836" spans="1:6" x14ac:dyDescent="0.25">
      <c r="A3836" t="s">
        <v>34</v>
      </c>
      <c r="B3836">
        <v>2011</v>
      </c>
      <c r="C3836" t="s">
        <v>3</v>
      </c>
      <c r="D3836" t="s">
        <v>107</v>
      </c>
      <c r="E3836" t="s">
        <v>7347</v>
      </c>
      <c r="F3836">
        <v>13</v>
      </c>
    </row>
    <row r="3837" spans="1:6" x14ac:dyDescent="0.25">
      <c r="A3837" t="s">
        <v>34</v>
      </c>
      <c r="B3837">
        <v>2011</v>
      </c>
      <c r="C3837" t="s">
        <v>3</v>
      </c>
      <c r="D3837" t="s">
        <v>39</v>
      </c>
      <c r="E3837" t="s">
        <v>7348</v>
      </c>
      <c r="F3837">
        <v>15</v>
      </c>
    </row>
    <row r="3838" spans="1:6" x14ac:dyDescent="0.25">
      <c r="A3838" t="s">
        <v>34</v>
      </c>
      <c r="B3838">
        <v>2011</v>
      </c>
      <c r="C3838" t="s">
        <v>3</v>
      </c>
      <c r="D3838" t="s">
        <v>103</v>
      </c>
      <c r="E3838" t="s">
        <v>7349</v>
      </c>
      <c r="F3838">
        <v>157</v>
      </c>
    </row>
    <row r="3839" spans="1:6" x14ac:dyDescent="0.25">
      <c r="A3839" t="s">
        <v>34</v>
      </c>
      <c r="B3839">
        <v>2011</v>
      </c>
      <c r="C3839" t="s">
        <v>0</v>
      </c>
      <c r="D3839" t="s">
        <v>38</v>
      </c>
      <c r="E3839" t="s">
        <v>7350</v>
      </c>
      <c r="F3839">
        <v>18</v>
      </c>
    </row>
    <row r="3840" spans="1:6" x14ac:dyDescent="0.25">
      <c r="A3840" t="s">
        <v>34</v>
      </c>
      <c r="B3840">
        <v>2011</v>
      </c>
      <c r="C3840" t="s">
        <v>0</v>
      </c>
      <c r="D3840" t="s">
        <v>40</v>
      </c>
      <c r="E3840" t="s">
        <v>7351</v>
      </c>
      <c r="F3840">
        <v>18</v>
      </c>
    </row>
    <row r="3841" spans="1:6" x14ac:dyDescent="0.25">
      <c r="A3841" t="s">
        <v>34</v>
      </c>
      <c r="B3841">
        <v>2011</v>
      </c>
      <c r="C3841" t="s">
        <v>0</v>
      </c>
      <c r="D3841" t="s">
        <v>102</v>
      </c>
      <c r="E3841" t="s">
        <v>7352</v>
      </c>
      <c r="F3841">
        <v>196</v>
      </c>
    </row>
    <row r="3842" spans="1:6" x14ac:dyDescent="0.25">
      <c r="A3842" t="s">
        <v>34</v>
      </c>
      <c r="B3842">
        <v>2011</v>
      </c>
      <c r="C3842" t="s">
        <v>0</v>
      </c>
      <c r="D3842" t="s">
        <v>107</v>
      </c>
      <c r="E3842" t="s">
        <v>7353</v>
      </c>
      <c r="F3842">
        <v>103</v>
      </c>
    </row>
    <row r="3843" spans="1:6" x14ac:dyDescent="0.25">
      <c r="A3843" t="s">
        <v>34</v>
      </c>
      <c r="B3843">
        <v>2011</v>
      </c>
      <c r="C3843" t="s">
        <v>0</v>
      </c>
      <c r="D3843" t="s">
        <v>39</v>
      </c>
      <c r="E3843" t="s">
        <v>7354</v>
      </c>
      <c r="F3843">
        <v>190</v>
      </c>
    </row>
    <row r="3844" spans="1:6" x14ac:dyDescent="0.25">
      <c r="A3844" t="s">
        <v>34</v>
      </c>
      <c r="B3844">
        <v>2011</v>
      </c>
      <c r="C3844" t="s">
        <v>0</v>
      </c>
      <c r="D3844" t="s">
        <v>103</v>
      </c>
      <c r="E3844" t="s">
        <v>7355</v>
      </c>
      <c r="F3844">
        <v>1459</v>
      </c>
    </row>
    <row r="3845" spans="1:6" x14ac:dyDescent="0.25">
      <c r="A3845" t="s">
        <v>34</v>
      </c>
      <c r="B3845">
        <v>2011</v>
      </c>
      <c r="C3845" t="s">
        <v>4</v>
      </c>
      <c r="D3845" t="s">
        <v>38</v>
      </c>
      <c r="E3845" t="s">
        <v>7356</v>
      </c>
      <c r="F3845">
        <v>576</v>
      </c>
    </row>
    <row r="3846" spans="1:6" x14ac:dyDescent="0.25">
      <c r="A3846" t="s">
        <v>34</v>
      </c>
      <c r="B3846">
        <v>2011</v>
      </c>
      <c r="C3846" t="s">
        <v>4</v>
      </c>
      <c r="D3846" t="s">
        <v>40</v>
      </c>
      <c r="E3846" t="s">
        <v>7357</v>
      </c>
      <c r="F3846">
        <v>639</v>
      </c>
    </row>
    <row r="3847" spans="1:6" x14ac:dyDescent="0.25">
      <c r="A3847" t="s">
        <v>34</v>
      </c>
      <c r="B3847">
        <v>2011</v>
      </c>
      <c r="C3847" t="s">
        <v>4</v>
      </c>
      <c r="D3847" t="s">
        <v>102</v>
      </c>
      <c r="E3847" t="s">
        <v>7358</v>
      </c>
      <c r="F3847">
        <v>4044</v>
      </c>
    </row>
    <row r="3848" spans="1:6" x14ac:dyDescent="0.25">
      <c r="A3848" t="s">
        <v>34</v>
      </c>
      <c r="B3848">
        <v>2011</v>
      </c>
      <c r="C3848" t="s">
        <v>4</v>
      </c>
      <c r="D3848" t="s">
        <v>107</v>
      </c>
      <c r="E3848" t="s">
        <v>7359</v>
      </c>
      <c r="F3848">
        <v>2590</v>
      </c>
    </row>
    <row r="3849" spans="1:6" x14ac:dyDescent="0.25">
      <c r="A3849" t="s">
        <v>34</v>
      </c>
      <c r="B3849">
        <v>2011</v>
      </c>
      <c r="C3849" t="s">
        <v>4</v>
      </c>
      <c r="D3849" t="s">
        <v>39</v>
      </c>
      <c r="E3849" t="s">
        <v>7360</v>
      </c>
      <c r="F3849">
        <v>3617</v>
      </c>
    </row>
    <row r="3850" spans="1:6" x14ac:dyDescent="0.25">
      <c r="A3850" t="s">
        <v>34</v>
      </c>
      <c r="B3850">
        <v>2011</v>
      </c>
      <c r="C3850" t="s">
        <v>4</v>
      </c>
      <c r="D3850" t="s">
        <v>103</v>
      </c>
      <c r="E3850" t="s">
        <v>7361</v>
      </c>
      <c r="F3850">
        <v>38949</v>
      </c>
    </row>
    <row r="3851" spans="1:6" x14ac:dyDescent="0.25">
      <c r="A3851" t="s">
        <v>34</v>
      </c>
      <c r="B3851">
        <v>2011</v>
      </c>
      <c r="C3851" t="s">
        <v>2</v>
      </c>
      <c r="D3851" t="s">
        <v>38</v>
      </c>
      <c r="E3851" t="s">
        <v>7362</v>
      </c>
      <c r="F3851">
        <v>8</v>
      </c>
    </row>
    <row r="3852" spans="1:6" x14ac:dyDescent="0.25">
      <c r="A3852" t="s">
        <v>34</v>
      </c>
      <c r="B3852">
        <v>2011</v>
      </c>
      <c r="C3852" t="s">
        <v>2</v>
      </c>
      <c r="D3852" t="s">
        <v>40</v>
      </c>
      <c r="E3852" t="s">
        <v>7363</v>
      </c>
      <c r="F3852">
        <v>7</v>
      </c>
    </row>
    <row r="3853" spans="1:6" x14ac:dyDescent="0.25">
      <c r="A3853" t="s">
        <v>34</v>
      </c>
      <c r="B3853">
        <v>2011</v>
      </c>
      <c r="C3853" t="s">
        <v>2</v>
      </c>
      <c r="D3853" t="s">
        <v>102</v>
      </c>
      <c r="E3853" t="s">
        <v>7364</v>
      </c>
      <c r="F3853">
        <v>45</v>
      </c>
    </row>
    <row r="3854" spans="1:6" x14ac:dyDescent="0.25">
      <c r="A3854" t="s">
        <v>34</v>
      </c>
      <c r="B3854">
        <v>2011</v>
      </c>
      <c r="C3854" t="s">
        <v>2</v>
      </c>
      <c r="D3854" t="s">
        <v>107</v>
      </c>
      <c r="E3854" t="s">
        <v>7365</v>
      </c>
      <c r="F3854">
        <v>62</v>
      </c>
    </row>
    <row r="3855" spans="1:6" x14ac:dyDescent="0.25">
      <c r="A3855" t="s">
        <v>34</v>
      </c>
      <c r="B3855">
        <v>2011</v>
      </c>
      <c r="C3855" t="s">
        <v>2</v>
      </c>
      <c r="D3855" t="s">
        <v>39</v>
      </c>
      <c r="E3855" t="s">
        <v>7366</v>
      </c>
      <c r="F3855">
        <v>51</v>
      </c>
    </row>
    <row r="3856" spans="1:6" x14ac:dyDescent="0.25">
      <c r="A3856" t="s">
        <v>34</v>
      </c>
      <c r="B3856">
        <v>2011</v>
      </c>
      <c r="C3856" t="s">
        <v>2</v>
      </c>
      <c r="D3856" t="s">
        <v>103</v>
      </c>
      <c r="E3856" t="s">
        <v>7367</v>
      </c>
      <c r="F3856">
        <v>470</v>
      </c>
    </row>
    <row r="3857" spans="1:6" x14ac:dyDescent="0.25">
      <c r="A3857" t="s">
        <v>34</v>
      </c>
      <c r="B3857">
        <v>2011</v>
      </c>
      <c r="C3857" t="s">
        <v>6</v>
      </c>
      <c r="D3857" t="s">
        <v>107</v>
      </c>
      <c r="E3857" t="s">
        <v>7368</v>
      </c>
      <c r="F3857">
        <v>12</v>
      </c>
    </row>
    <row r="3858" spans="1:6" x14ac:dyDescent="0.25">
      <c r="A3858" t="s">
        <v>34</v>
      </c>
      <c r="B3858">
        <v>2012</v>
      </c>
      <c r="C3858" t="s">
        <v>1</v>
      </c>
      <c r="D3858" t="s">
        <v>38</v>
      </c>
      <c r="E3858" t="s">
        <v>7369</v>
      </c>
      <c r="F3858">
        <v>67</v>
      </c>
    </row>
    <row r="3859" spans="1:6" x14ac:dyDescent="0.25">
      <c r="A3859" t="s">
        <v>34</v>
      </c>
      <c r="B3859">
        <v>2012</v>
      </c>
      <c r="C3859" t="s">
        <v>1</v>
      </c>
      <c r="D3859" t="s">
        <v>40</v>
      </c>
      <c r="E3859" t="s">
        <v>7370</v>
      </c>
      <c r="F3859">
        <v>72</v>
      </c>
    </row>
    <row r="3860" spans="1:6" x14ac:dyDescent="0.25">
      <c r="A3860" t="s">
        <v>34</v>
      </c>
      <c r="B3860">
        <v>2012</v>
      </c>
      <c r="C3860" t="s">
        <v>1</v>
      </c>
      <c r="D3860" t="s">
        <v>102</v>
      </c>
      <c r="E3860" t="s">
        <v>7371</v>
      </c>
      <c r="F3860">
        <v>219</v>
      </c>
    </row>
    <row r="3861" spans="1:6" x14ac:dyDescent="0.25">
      <c r="A3861" t="s">
        <v>34</v>
      </c>
      <c r="B3861">
        <v>2012</v>
      </c>
      <c r="C3861" t="s">
        <v>1</v>
      </c>
      <c r="D3861" t="s">
        <v>107</v>
      </c>
      <c r="E3861" t="s">
        <v>7372</v>
      </c>
      <c r="F3861">
        <v>236</v>
      </c>
    </row>
    <row r="3862" spans="1:6" x14ac:dyDescent="0.25">
      <c r="A3862" t="s">
        <v>34</v>
      </c>
      <c r="B3862">
        <v>2012</v>
      </c>
      <c r="C3862" t="s">
        <v>1</v>
      </c>
      <c r="D3862" t="s">
        <v>39</v>
      </c>
      <c r="E3862" t="s">
        <v>7373</v>
      </c>
      <c r="F3862">
        <v>233</v>
      </c>
    </row>
    <row r="3863" spans="1:6" x14ac:dyDescent="0.25">
      <c r="A3863" t="s">
        <v>34</v>
      </c>
      <c r="B3863">
        <v>2012</v>
      </c>
      <c r="C3863" t="s">
        <v>1</v>
      </c>
      <c r="D3863" t="s">
        <v>103</v>
      </c>
      <c r="E3863" t="s">
        <v>7374</v>
      </c>
      <c r="F3863">
        <v>2597</v>
      </c>
    </row>
    <row r="3864" spans="1:6" x14ac:dyDescent="0.25">
      <c r="A3864" t="s">
        <v>34</v>
      </c>
      <c r="B3864">
        <v>2012</v>
      </c>
      <c r="C3864" t="s">
        <v>3</v>
      </c>
      <c r="D3864" t="s">
        <v>38</v>
      </c>
      <c r="E3864" t="s">
        <v>7375</v>
      </c>
      <c r="F3864">
        <v>3</v>
      </c>
    </row>
    <row r="3865" spans="1:6" x14ac:dyDescent="0.25">
      <c r="A3865" t="s">
        <v>34</v>
      </c>
      <c r="B3865">
        <v>2012</v>
      </c>
      <c r="C3865" t="s">
        <v>3</v>
      </c>
      <c r="D3865" t="s">
        <v>40</v>
      </c>
      <c r="E3865" t="s">
        <v>7376</v>
      </c>
      <c r="F3865">
        <v>4</v>
      </c>
    </row>
    <row r="3866" spans="1:6" x14ac:dyDescent="0.25">
      <c r="A3866" t="s">
        <v>34</v>
      </c>
      <c r="B3866">
        <v>2012</v>
      </c>
      <c r="C3866" t="s">
        <v>3</v>
      </c>
      <c r="D3866" t="s">
        <v>102</v>
      </c>
      <c r="E3866" t="s">
        <v>7377</v>
      </c>
      <c r="F3866">
        <v>13</v>
      </c>
    </row>
    <row r="3867" spans="1:6" x14ac:dyDescent="0.25">
      <c r="A3867" t="s">
        <v>34</v>
      </c>
      <c r="B3867">
        <v>2012</v>
      </c>
      <c r="C3867" t="s">
        <v>3</v>
      </c>
      <c r="D3867" t="s">
        <v>107</v>
      </c>
      <c r="E3867" t="s">
        <v>7378</v>
      </c>
      <c r="F3867">
        <v>35</v>
      </c>
    </row>
    <row r="3868" spans="1:6" x14ac:dyDescent="0.25">
      <c r="A3868" t="s">
        <v>34</v>
      </c>
      <c r="B3868">
        <v>2012</v>
      </c>
      <c r="C3868" t="s">
        <v>3</v>
      </c>
      <c r="D3868" t="s">
        <v>39</v>
      </c>
      <c r="E3868" t="s">
        <v>7379</v>
      </c>
      <c r="F3868">
        <v>12</v>
      </c>
    </row>
    <row r="3869" spans="1:6" x14ac:dyDescent="0.25">
      <c r="A3869" t="s">
        <v>34</v>
      </c>
      <c r="B3869">
        <v>2012</v>
      </c>
      <c r="C3869" t="s">
        <v>3</v>
      </c>
      <c r="D3869" t="s">
        <v>103</v>
      </c>
      <c r="E3869" t="s">
        <v>7380</v>
      </c>
      <c r="F3869">
        <v>127</v>
      </c>
    </row>
    <row r="3870" spans="1:6" x14ac:dyDescent="0.25">
      <c r="A3870" t="s">
        <v>34</v>
      </c>
      <c r="B3870">
        <v>2012</v>
      </c>
      <c r="C3870" t="s">
        <v>0</v>
      </c>
      <c r="D3870" t="s">
        <v>38</v>
      </c>
      <c r="E3870" t="s">
        <v>7381</v>
      </c>
      <c r="F3870">
        <v>30</v>
      </c>
    </row>
    <row r="3871" spans="1:6" x14ac:dyDescent="0.25">
      <c r="A3871" t="s">
        <v>34</v>
      </c>
      <c r="B3871">
        <v>2012</v>
      </c>
      <c r="C3871" t="s">
        <v>0</v>
      </c>
      <c r="D3871" t="s">
        <v>40</v>
      </c>
      <c r="E3871" t="s">
        <v>7382</v>
      </c>
      <c r="F3871">
        <v>15</v>
      </c>
    </row>
    <row r="3872" spans="1:6" x14ac:dyDescent="0.25">
      <c r="A3872" t="s">
        <v>34</v>
      </c>
      <c r="B3872">
        <v>2012</v>
      </c>
      <c r="C3872" t="s">
        <v>0</v>
      </c>
      <c r="D3872" t="s">
        <v>102</v>
      </c>
      <c r="E3872" t="s">
        <v>7383</v>
      </c>
      <c r="F3872">
        <v>194</v>
      </c>
    </row>
    <row r="3873" spans="1:6" x14ac:dyDescent="0.25">
      <c r="A3873" t="s">
        <v>34</v>
      </c>
      <c r="B3873">
        <v>2012</v>
      </c>
      <c r="C3873" t="s">
        <v>0</v>
      </c>
      <c r="D3873" t="s">
        <v>107</v>
      </c>
      <c r="E3873" t="s">
        <v>7384</v>
      </c>
      <c r="F3873">
        <v>176</v>
      </c>
    </row>
    <row r="3874" spans="1:6" x14ac:dyDescent="0.25">
      <c r="A3874" t="s">
        <v>34</v>
      </c>
      <c r="B3874">
        <v>2012</v>
      </c>
      <c r="C3874" t="s">
        <v>0</v>
      </c>
      <c r="D3874" t="s">
        <v>39</v>
      </c>
      <c r="E3874" t="s">
        <v>7385</v>
      </c>
      <c r="F3874">
        <v>209</v>
      </c>
    </row>
    <row r="3875" spans="1:6" x14ac:dyDescent="0.25">
      <c r="A3875" t="s">
        <v>34</v>
      </c>
      <c r="B3875">
        <v>2012</v>
      </c>
      <c r="C3875" t="s">
        <v>0</v>
      </c>
      <c r="D3875" t="s">
        <v>103</v>
      </c>
      <c r="E3875" t="s">
        <v>7386</v>
      </c>
      <c r="F3875">
        <v>1345</v>
      </c>
    </row>
    <row r="3876" spans="1:6" x14ac:dyDescent="0.25">
      <c r="A3876" t="s">
        <v>34</v>
      </c>
      <c r="B3876">
        <v>2012</v>
      </c>
      <c r="C3876" t="s">
        <v>4</v>
      </c>
      <c r="D3876" t="s">
        <v>38</v>
      </c>
      <c r="E3876" t="s">
        <v>7387</v>
      </c>
      <c r="F3876">
        <v>994</v>
      </c>
    </row>
    <row r="3877" spans="1:6" x14ac:dyDescent="0.25">
      <c r="A3877" t="s">
        <v>34</v>
      </c>
      <c r="B3877">
        <v>2012</v>
      </c>
      <c r="C3877" t="s">
        <v>4</v>
      </c>
      <c r="D3877" t="s">
        <v>40</v>
      </c>
      <c r="E3877" t="s">
        <v>7388</v>
      </c>
      <c r="F3877">
        <v>1095</v>
      </c>
    </row>
    <row r="3878" spans="1:6" x14ac:dyDescent="0.25">
      <c r="A3878" t="s">
        <v>34</v>
      </c>
      <c r="B3878">
        <v>2012</v>
      </c>
      <c r="C3878" t="s">
        <v>4</v>
      </c>
      <c r="D3878" t="s">
        <v>102</v>
      </c>
      <c r="E3878" t="s">
        <v>7389</v>
      </c>
      <c r="F3878">
        <v>3615</v>
      </c>
    </row>
    <row r="3879" spans="1:6" x14ac:dyDescent="0.25">
      <c r="A3879" t="s">
        <v>34</v>
      </c>
      <c r="B3879">
        <v>2012</v>
      </c>
      <c r="C3879" t="s">
        <v>4</v>
      </c>
      <c r="D3879" t="s">
        <v>107</v>
      </c>
      <c r="E3879" t="s">
        <v>7390</v>
      </c>
      <c r="F3879">
        <v>3818</v>
      </c>
    </row>
    <row r="3880" spans="1:6" x14ac:dyDescent="0.25">
      <c r="A3880" t="s">
        <v>34</v>
      </c>
      <c r="B3880">
        <v>2012</v>
      </c>
      <c r="C3880" t="s">
        <v>4</v>
      </c>
      <c r="D3880" t="s">
        <v>39</v>
      </c>
      <c r="E3880" t="s">
        <v>7391</v>
      </c>
      <c r="F3880">
        <v>3223</v>
      </c>
    </row>
    <row r="3881" spans="1:6" x14ac:dyDescent="0.25">
      <c r="A3881" t="s">
        <v>34</v>
      </c>
      <c r="B3881">
        <v>2012</v>
      </c>
      <c r="C3881" t="s">
        <v>4</v>
      </c>
      <c r="D3881" t="s">
        <v>103</v>
      </c>
      <c r="E3881" t="s">
        <v>7392</v>
      </c>
      <c r="F3881">
        <v>36587</v>
      </c>
    </row>
    <row r="3882" spans="1:6" x14ac:dyDescent="0.25">
      <c r="A3882" t="s">
        <v>34</v>
      </c>
      <c r="B3882">
        <v>2012</v>
      </c>
      <c r="C3882" t="s">
        <v>2</v>
      </c>
      <c r="D3882" t="s">
        <v>38</v>
      </c>
      <c r="E3882" t="s">
        <v>7393</v>
      </c>
      <c r="F3882">
        <v>22</v>
      </c>
    </row>
    <row r="3883" spans="1:6" x14ac:dyDescent="0.25">
      <c r="A3883" t="s">
        <v>34</v>
      </c>
      <c r="B3883">
        <v>2012</v>
      </c>
      <c r="C3883" t="s">
        <v>2</v>
      </c>
      <c r="D3883" t="s">
        <v>40</v>
      </c>
      <c r="E3883" t="s">
        <v>7394</v>
      </c>
      <c r="F3883">
        <v>14</v>
      </c>
    </row>
    <row r="3884" spans="1:6" x14ac:dyDescent="0.25">
      <c r="A3884" t="s">
        <v>34</v>
      </c>
      <c r="B3884">
        <v>2012</v>
      </c>
      <c r="C3884" t="s">
        <v>2</v>
      </c>
      <c r="D3884" t="s">
        <v>102</v>
      </c>
      <c r="E3884" t="s">
        <v>7395</v>
      </c>
      <c r="F3884">
        <v>65</v>
      </c>
    </row>
    <row r="3885" spans="1:6" x14ac:dyDescent="0.25">
      <c r="A3885" t="s">
        <v>34</v>
      </c>
      <c r="B3885">
        <v>2012</v>
      </c>
      <c r="C3885" t="s">
        <v>2</v>
      </c>
      <c r="D3885" t="s">
        <v>107</v>
      </c>
      <c r="E3885" t="s">
        <v>7396</v>
      </c>
      <c r="F3885">
        <v>92</v>
      </c>
    </row>
    <row r="3886" spans="1:6" x14ac:dyDescent="0.25">
      <c r="A3886" t="s">
        <v>34</v>
      </c>
      <c r="B3886">
        <v>2012</v>
      </c>
      <c r="C3886" t="s">
        <v>2</v>
      </c>
      <c r="D3886" t="s">
        <v>39</v>
      </c>
      <c r="E3886" t="s">
        <v>7397</v>
      </c>
      <c r="F3886">
        <v>60</v>
      </c>
    </row>
    <row r="3887" spans="1:6" x14ac:dyDescent="0.25">
      <c r="A3887" t="s">
        <v>34</v>
      </c>
      <c r="B3887">
        <v>2012</v>
      </c>
      <c r="C3887" t="s">
        <v>2</v>
      </c>
      <c r="D3887" t="s">
        <v>103</v>
      </c>
      <c r="E3887" t="s">
        <v>7398</v>
      </c>
      <c r="F3887">
        <v>556</v>
      </c>
    </row>
    <row r="3888" spans="1:6" x14ac:dyDescent="0.25">
      <c r="A3888" t="s">
        <v>34</v>
      </c>
      <c r="B3888">
        <v>2012</v>
      </c>
      <c r="C3888" t="s">
        <v>5</v>
      </c>
      <c r="D3888" t="s">
        <v>38</v>
      </c>
      <c r="E3888" t="s">
        <v>7399</v>
      </c>
      <c r="F3888">
        <v>1</v>
      </c>
    </row>
    <row r="3889" spans="1:6" x14ac:dyDescent="0.25">
      <c r="A3889" t="s">
        <v>34</v>
      </c>
      <c r="B3889">
        <v>2012</v>
      </c>
      <c r="C3889" t="s">
        <v>5</v>
      </c>
      <c r="D3889" t="s">
        <v>40</v>
      </c>
      <c r="E3889" t="s">
        <v>7400</v>
      </c>
      <c r="F3889">
        <v>1</v>
      </c>
    </row>
    <row r="3890" spans="1:6" x14ac:dyDescent="0.25">
      <c r="A3890" t="s">
        <v>34</v>
      </c>
      <c r="B3890">
        <v>2012</v>
      </c>
      <c r="C3890" t="s">
        <v>5</v>
      </c>
      <c r="D3890" t="s">
        <v>102</v>
      </c>
      <c r="E3890" t="s">
        <v>7401</v>
      </c>
      <c r="F3890">
        <v>1</v>
      </c>
    </row>
    <row r="3891" spans="1:6" x14ac:dyDescent="0.25">
      <c r="A3891" t="s">
        <v>34</v>
      </c>
      <c r="B3891">
        <v>2012</v>
      </c>
      <c r="C3891" t="s">
        <v>5</v>
      </c>
      <c r="D3891" t="s">
        <v>107</v>
      </c>
      <c r="E3891" t="s">
        <v>7402</v>
      </c>
      <c r="F3891">
        <v>71</v>
      </c>
    </row>
    <row r="3892" spans="1:6" x14ac:dyDescent="0.25">
      <c r="A3892" t="s">
        <v>34</v>
      </c>
      <c r="B3892">
        <v>2012</v>
      </c>
      <c r="C3892" t="s">
        <v>5</v>
      </c>
      <c r="D3892" t="s">
        <v>39</v>
      </c>
      <c r="E3892" t="s">
        <v>7403</v>
      </c>
      <c r="F3892">
        <v>1</v>
      </c>
    </row>
    <row r="3893" spans="1:6" x14ac:dyDescent="0.25">
      <c r="A3893" t="s">
        <v>34</v>
      </c>
      <c r="B3893">
        <v>2012</v>
      </c>
      <c r="C3893" t="s">
        <v>5</v>
      </c>
      <c r="D3893" t="s">
        <v>103</v>
      </c>
      <c r="E3893" t="s">
        <v>7404</v>
      </c>
      <c r="F3893">
        <v>9</v>
      </c>
    </row>
    <row r="3894" spans="1:6" x14ac:dyDescent="0.25">
      <c r="A3894" t="s">
        <v>34</v>
      </c>
      <c r="B3894">
        <v>2012</v>
      </c>
      <c r="C3894" t="s">
        <v>6</v>
      </c>
      <c r="D3894" t="s">
        <v>38</v>
      </c>
      <c r="E3894" t="s">
        <v>7405</v>
      </c>
      <c r="F3894">
        <v>3</v>
      </c>
    </row>
    <row r="3895" spans="1:6" x14ac:dyDescent="0.25">
      <c r="A3895" t="s">
        <v>34</v>
      </c>
      <c r="B3895">
        <v>2012</v>
      </c>
      <c r="C3895" t="s">
        <v>6</v>
      </c>
      <c r="D3895" t="s">
        <v>40</v>
      </c>
      <c r="E3895" t="s">
        <v>7406</v>
      </c>
      <c r="F3895">
        <v>3</v>
      </c>
    </row>
    <row r="3896" spans="1:6" x14ac:dyDescent="0.25">
      <c r="A3896" t="s">
        <v>34</v>
      </c>
      <c r="B3896">
        <v>2012</v>
      </c>
      <c r="C3896" t="s">
        <v>6</v>
      </c>
      <c r="D3896" t="s">
        <v>102</v>
      </c>
      <c r="E3896" t="s">
        <v>7407</v>
      </c>
      <c r="F3896">
        <v>6</v>
      </c>
    </row>
    <row r="3897" spans="1:6" x14ac:dyDescent="0.25">
      <c r="A3897" t="s">
        <v>34</v>
      </c>
      <c r="B3897">
        <v>2012</v>
      </c>
      <c r="C3897" t="s">
        <v>6</v>
      </c>
      <c r="D3897" t="s">
        <v>107</v>
      </c>
      <c r="E3897" t="s">
        <v>7408</v>
      </c>
      <c r="F3897">
        <v>6</v>
      </c>
    </row>
    <row r="3898" spans="1:6" x14ac:dyDescent="0.25">
      <c r="A3898" t="s">
        <v>34</v>
      </c>
      <c r="B3898">
        <v>2012</v>
      </c>
      <c r="C3898" t="s">
        <v>6</v>
      </c>
      <c r="D3898" t="s">
        <v>39</v>
      </c>
      <c r="E3898" t="s">
        <v>7409</v>
      </c>
      <c r="F3898">
        <v>5</v>
      </c>
    </row>
    <row r="3899" spans="1:6" x14ac:dyDescent="0.25">
      <c r="A3899" t="s">
        <v>34</v>
      </c>
      <c r="B3899">
        <v>2012</v>
      </c>
      <c r="C3899" t="s">
        <v>6</v>
      </c>
      <c r="D3899" t="s">
        <v>103</v>
      </c>
      <c r="E3899" t="s">
        <v>7410</v>
      </c>
      <c r="F3899">
        <v>33</v>
      </c>
    </row>
    <row r="3900" spans="1:6" x14ac:dyDescent="0.25">
      <c r="A3900" t="s">
        <v>34</v>
      </c>
      <c r="B3900">
        <v>2013</v>
      </c>
      <c r="C3900" t="s">
        <v>1</v>
      </c>
      <c r="D3900" t="s">
        <v>38</v>
      </c>
      <c r="E3900" t="s">
        <v>7411</v>
      </c>
      <c r="F3900">
        <v>98</v>
      </c>
    </row>
    <row r="3901" spans="1:6" x14ac:dyDescent="0.25">
      <c r="A3901" t="s">
        <v>34</v>
      </c>
      <c r="B3901">
        <v>2013</v>
      </c>
      <c r="C3901" t="s">
        <v>1</v>
      </c>
      <c r="D3901" t="s">
        <v>40</v>
      </c>
      <c r="E3901" t="s">
        <v>7412</v>
      </c>
      <c r="F3901">
        <v>124</v>
      </c>
    </row>
    <row r="3902" spans="1:6" x14ac:dyDescent="0.25">
      <c r="A3902" t="s">
        <v>34</v>
      </c>
      <c r="B3902">
        <v>2013</v>
      </c>
      <c r="C3902" t="s">
        <v>1</v>
      </c>
      <c r="D3902" t="s">
        <v>102</v>
      </c>
      <c r="E3902" t="s">
        <v>7413</v>
      </c>
      <c r="F3902">
        <v>254</v>
      </c>
    </row>
    <row r="3903" spans="1:6" x14ac:dyDescent="0.25">
      <c r="A3903" t="s">
        <v>34</v>
      </c>
      <c r="B3903">
        <v>2013</v>
      </c>
      <c r="C3903" t="s">
        <v>1</v>
      </c>
      <c r="D3903" t="s">
        <v>107</v>
      </c>
      <c r="E3903" t="s">
        <v>7414</v>
      </c>
      <c r="F3903">
        <v>250</v>
      </c>
    </row>
    <row r="3904" spans="1:6" x14ac:dyDescent="0.25">
      <c r="A3904" t="s">
        <v>34</v>
      </c>
      <c r="B3904">
        <v>2013</v>
      </c>
      <c r="C3904" t="s">
        <v>1</v>
      </c>
      <c r="D3904" t="s">
        <v>39</v>
      </c>
      <c r="E3904" t="s">
        <v>7415</v>
      </c>
      <c r="F3904">
        <v>238</v>
      </c>
    </row>
    <row r="3905" spans="1:6" x14ac:dyDescent="0.25">
      <c r="A3905" t="s">
        <v>34</v>
      </c>
      <c r="B3905">
        <v>2013</v>
      </c>
      <c r="C3905" t="s">
        <v>1</v>
      </c>
      <c r="D3905" t="s">
        <v>103</v>
      </c>
      <c r="E3905" t="s">
        <v>7416</v>
      </c>
      <c r="F3905">
        <v>2484</v>
      </c>
    </row>
    <row r="3906" spans="1:6" x14ac:dyDescent="0.25">
      <c r="A3906" t="s">
        <v>34</v>
      </c>
      <c r="B3906">
        <v>2013</v>
      </c>
      <c r="C3906" t="s">
        <v>3</v>
      </c>
      <c r="D3906" t="s">
        <v>38</v>
      </c>
      <c r="E3906" t="s">
        <v>7417</v>
      </c>
      <c r="F3906">
        <v>7</v>
      </c>
    </row>
    <row r="3907" spans="1:6" x14ac:dyDescent="0.25">
      <c r="A3907" t="s">
        <v>34</v>
      </c>
      <c r="B3907">
        <v>2013</v>
      </c>
      <c r="C3907" t="s">
        <v>3</v>
      </c>
      <c r="D3907" t="s">
        <v>40</v>
      </c>
      <c r="E3907" t="s">
        <v>7418</v>
      </c>
      <c r="F3907">
        <v>7</v>
      </c>
    </row>
    <row r="3908" spans="1:6" x14ac:dyDescent="0.25">
      <c r="A3908" t="s">
        <v>34</v>
      </c>
      <c r="B3908">
        <v>2013</v>
      </c>
      <c r="C3908" t="s">
        <v>3</v>
      </c>
      <c r="D3908" t="s">
        <v>102</v>
      </c>
      <c r="E3908" t="s">
        <v>7419</v>
      </c>
      <c r="F3908">
        <v>19</v>
      </c>
    </row>
    <row r="3909" spans="1:6" x14ac:dyDescent="0.25">
      <c r="A3909" t="s">
        <v>34</v>
      </c>
      <c r="B3909">
        <v>2013</v>
      </c>
      <c r="C3909" t="s">
        <v>3</v>
      </c>
      <c r="D3909" t="s">
        <v>107</v>
      </c>
      <c r="E3909" t="s">
        <v>7420</v>
      </c>
      <c r="F3909">
        <v>36</v>
      </c>
    </row>
    <row r="3910" spans="1:6" x14ac:dyDescent="0.25">
      <c r="A3910" t="s">
        <v>34</v>
      </c>
      <c r="B3910">
        <v>2013</v>
      </c>
      <c r="C3910" t="s">
        <v>3</v>
      </c>
      <c r="D3910" t="s">
        <v>39</v>
      </c>
      <c r="E3910" t="s">
        <v>7421</v>
      </c>
      <c r="F3910">
        <v>8</v>
      </c>
    </row>
    <row r="3911" spans="1:6" x14ac:dyDescent="0.25">
      <c r="A3911" t="s">
        <v>34</v>
      </c>
      <c r="B3911">
        <v>2013</v>
      </c>
      <c r="C3911" t="s">
        <v>3</v>
      </c>
      <c r="D3911" t="s">
        <v>103</v>
      </c>
      <c r="E3911" t="s">
        <v>7422</v>
      </c>
      <c r="F3911">
        <v>145</v>
      </c>
    </row>
    <row r="3912" spans="1:6" x14ac:dyDescent="0.25">
      <c r="A3912" t="s">
        <v>34</v>
      </c>
      <c r="B3912">
        <v>2013</v>
      </c>
      <c r="C3912" t="s">
        <v>0</v>
      </c>
      <c r="D3912" t="s">
        <v>38</v>
      </c>
      <c r="E3912" t="s">
        <v>7423</v>
      </c>
      <c r="F3912">
        <v>63</v>
      </c>
    </row>
    <row r="3913" spans="1:6" x14ac:dyDescent="0.25">
      <c r="A3913" t="s">
        <v>34</v>
      </c>
      <c r="B3913">
        <v>2013</v>
      </c>
      <c r="C3913" t="s">
        <v>0</v>
      </c>
      <c r="D3913" t="s">
        <v>40</v>
      </c>
      <c r="E3913" t="s">
        <v>7424</v>
      </c>
      <c r="F3913">
        <v>30</v>
      </c>
    </row>
    <row r="3914" spans="1:6" x14ac:dyDescent="0.25">
      <c r="A3914" t="s">
        <v>34</v>
      </c>
      <c r="B3914">
        <v>2013</v>
      </c>
      <c r="C3914" t="s">
        <v>0</v>
      </c>
      <c r="D3914" t="s">
        <v>102</v>
      </c>
      <c r="E3914" t="s">
        <v>7425</v>
      </c>
      <c r="F3914">
        <v>231</v>
      </c>
    </row>
    <row r="3915" spans="1:6" x14ac:dyDescent="0.25">
      <c r="A3915" t="s">
        <v>34</v>
      </c>
      <c r="B3915">
        <v>2013</v>
      </c>
      <c r="C3915" t="s">
        <v>0</v>
      </c>
      <c r="D3915" t="s">
        <v>107</v>
      </c>
      <c r="E3915" t="s">
        <v>7426</v>
      </c>
      <c r="F3915">
        <v>205</v>
      </c>
    </row>
    <row r="3916" spans="1:6" x14ac:dyDescent="0.25">
      <c r="A3916" t="s">
        <v>34</v>
      </c>
      <c r="B3916">
        <v>2013</v>
      </c>
      <c r="C3916" t="s">
        <v>0</v>
      </c>
      <c r="D3916" t="s">
        <v>39</v>
      </c>
      <c r="E3916" t="s">
        <v>7427</v>
      </c>
      <c r="F3916">
        <v>160</v>
      </c>
    </row>
    <row r="3917" spans="1:6" x14ac:dyDescent="0.25">
      <c r="A3917" t="s">
        <v>34</v>
      </c>
      <c r="B3917">
        <v>2013</v>
      </c>
      <c r="C3917" t="s">
        <v>0</v>
      </c>
      <c r="D3917" t="s">
        <v>103</v>
      </c>
      <c r="E3917" t="s">
        <v>7428</v>
      </c>
      <c r="F3917">
        <v>1297</v>
      </c>
    </row>
    <row r="3918" spans="1:6" x14ac:dyDescent="0.25">
      <c r="A3918" t="s">
        <v>34</v>
      </c>
      <c r="B3918">
        <v>2013</v>
      </c>
      <c r="C3918" t="s">
        <v>4</v>
      </c>
      <c r="D3918" t="s">
        <v>38</v>
      </c>
      <c r="E3918" t="s">
        <v>7429</v>
      </c>
      <c r="F3918">
        <v>1383</v>
      </c>
    </row>
    <row r="3919" spans="1:6" x14ac:dyDescent="0.25">
      <c r="A3919" t="s">
        <v>34</v>
      </c>
      <c r="B3919">
        <v>2013</v>
      </c>
      <c r="C3919" t="s">
        <v>4</v>
      </c>
      <c r="D3919" t="s">
        <v>40</v>
      </c>
      <c r="E3919" t="s">
        <v>7430</v>
      </c>
      <c r="F3919">
        <v>1540</v>
      </c>
    </row>
    <row r="3920" spans="1:6" x14ac:dyDescent="0.25">
      <c r="A3920" t="s">
        <v>34</v>
      </c>
      <c r="B3920">
        <v>2013</v>
      </c>
      <c r="C3920" t="s">
        <v>4</v>
      </c>
      <c r="D3920" t="s">
        <v>102</v>
      </c>
      <c r="E3920" t="s">
        <v>7431</v>
      </c>
      <c r="F3920">
        <v>3963</v>
      </c>
    </row>
    <row r="3921" spans="1:6" x14ac:dyDescent="0.25">
      <c r="A3921" t="s">
        <v>34</v>
      </c>
      <c r="B3921">
        <v>2013</v>
      </c>
      <c r="C3921" t="s">
        <v>4</v>
      </c>
      <c r="D3921" t="s">
        <v>107</v>
      </c>
      <c r="E3921" t="s">
        <v>7432</v>
      </c>
      <c r="F3921">
        <v>4690</v>
      </c>
    </row>
    <row r="3922" spans="1:6" x14ac:dyDescent="0.25">
      <c r="A3922" t="s">
        <v>34</v>
      </c>
      <c r="B3922">
        <v>2013</v>
      </c>
      <c r="C3922" t="s">
        <v>4</v>
      </c>
      <c r="D3922" t="s">
        <v>39</v>
      </c>
      <c r="E3922" t="s">
        <v>7433</v>
      </c>
      <c r="F3922">
        <v>3214</v>
      </c>
    </row>
    <row r="3923" spans="1:6" x14ac:dyDescent="0.25">
      <c r="A3923" t="s">
        <v>34</v>
      </c>
      <c r="B3923">
        <v>2013</v>
      </c>
      <c r="C3923" t="s">
        <v>4</v>
      </c>
      <c r="D3923" t="s">
        <v>103</v>
      </c>
      <c r="E3923" t="s">
        <v>7434</v>
      </c>
      <c r="F3923">
        <v>34745</v>
      </c>
    </row>
    <row r="3924" spans="1:6" x14ac:dyDescent="0.25">
      <c r="A3924" t="s">
        <v>34</v>
      </c>
      <c r="B3924">
        <v>2013</v>
      </c>
      <c r="C3924" t="s">
        <v>2</v>
      </c>
      <c r="D3924" t="s">
        <v>38</v>
      </c>
      <c r="E3924" t="s">
        <v>7435</v>
      </c>
      <c r="F3924">
        <v>28</v>
      </c>
    </row>
    <row r="3925" spans="1:6" x14ac:dyDescent="0.25">
      <c r="A3925" t="s">
        <v>34</v>
      </c>
      <c r="B3925">
        <v>2013</v>
      </c>
      <c r="C3925" t="s">
        <v>2</v>
      </c>
      <c r="D3925" t="s">
        <v>40</v>
      </c>
      <c r="E3925" t="s">
        <v>7436</v>
      </c>
      <c r="F3925">
        <v>30</v>
      </c>
    </row>
    <row r="3926" spans="1:6" x14ac:dyDescent="0.25">
      <c r="A3926" t="s">
        <v>34</v>
      </c>
      <c r="B3926">
        <v>2013</v>
      </c>
      <c r="C3926" t="s">
        <v>2</v>
      </c>
      <c r="D3926" t="s">
        <v>102</v>
      </c>
      <c r="E3926" t="s">
        <v>7437</v>
      </c>
      <c r="F3926">
        <v>61</v>
      </c>
    </row>
    <row r="3927" spans="1:6" x14ac:dyDescent="0.25">
      <c r="A3927" t="s">
        <v>34</v>
      </c>
      <c r="B3927">
        <v>2013</v>
      </c>
      <c r="C3927" t="s">
        <v>2</v>
      </c>
      <c r="D3927" t="s">
        <v>107</v>
      </c>
      <c r="E3927" t="s">
        <v>7438</v>
      </c>
      <c r="F3927">
        <v>112</v>
      </c>
    </row>
    <row r="3928" spans="1:6" x14ac:dyDescent="0.25">
      <c r="A3928" t="s">
        <v>34</v>
      </c>
      <c r="B3928">
        <v>2013</v>
      </c>
      <c r="C3928" t="s">
        <v>2</v>
      </c>
      <c r="D3928" t="s">
        <v>39</v>
      </c>
      <c r="E3928" t="s">
        <v>7439</v>
      </c>
      <c r="F3928">
        <v>44</v>
      </c>
    </row>
    <row r="3929" spans="1:6" x14ac:dyDescent="0.25">
      <c r="A3929" t="s">
        <v>34</v>
      </c>
      <c r="B3929">
        <v>2013</v>
      </c>
      <c r="C3929" t="s">
        <v>2</v>
      </c>
      <c r="D3929" t="s">
        <v>103</v>
      </c>
      <c r="E3929" t="s">
        <v>7440</v>
      </c>
      <c r="F3929">
        <v>528</v>
      </c>
    </row>
    <row r="3930" spans="1:6" x14ac:dyDescent="0.25">
      <c r="A3930" t="s">
        <v>34</v>
      </c>
      <c r="B3930">
        <v>2013</v>
      </c>
      <c r="C3930" t="s">
        <v>5</v>
      </c>
      <c r="D3930" t="s">
        <v>38</v>
      </c>
      <c r="E3930" t="s">
        <v>7441</v>
      </c>
      <c r="F3930">
        <v>30</v>
      </c>
    </row>
    <row r="3931" spans="1:6" x14ac:dyDescent="0.25">
      <c r="A3931" t="s">
        <v>34</v>
      </c>
      <c r="B3931">
        <v>2013</v>
      </c>
      <c r="C3931" t="s">
        <v>5</v>
      </c>
      <c r="D3931" t="s">
        <v>40</v>
      </c>
      <c r="E3931" t="s">
        <v>7442</v>
      </c>
      <c r="F3931">
        <v>19</v>
      </c>
    </row>
    <row r="3932" spans="1:6" x14ac:dyDescent="0.25">
      <c r="A3932" t="s">
        <v>34</v>
      </c>
      <c r="B3932">
        <v>2013</v>
      </c>
      <c r="C3932" t="s">
        <v>5</v>
      </c>
      <c r="D3932" t="s">
        <v>102</v>
      </c>
      <c r="E3932" t="s">
        <v>7443</v>
      </c>
      <c r="F3932">
        <v>87</v>
      </c>
    </row>
    <row r="3933" spans="1:6" x14ac:dyDescent="0.25">
      <c r="A3933" t="s">
        <v>34</v>
      </c>
      <c r="B3933">
        <v>2013</v>
      </c>
      <c r="C3933" t="s">
        <v>5</v>
      </c>
      <c r="D3933" t="s">
        <v>107</v>
      </c>
      <c r="E3933" t="s">
        <v>7444</v>
      </c>
      <c r="F3933">
        <v>60</v>
      </c>
    </row>
    <row r="3934" spans="1:6" x14ac:dyDescent="0.25">
      <c r="A3934" t="s">
        <v>34</v>
      </c>
      <c r="B3934">
        <v>2013</v>
      </c>
      <c r="C3934" t="s">
        <v>5</v>
      </c>
      <c r="D3934" t="s">
        <v>39</v>
      </c>
      <c r="E3934" t="s">
        <v>7445</v>
      </c>
      <c r="F3934">
        <v>71</v>
      </c>
    </row>
    <row r="3935" spans="1:6" x14ac:dyDescent="0.25">
      <c r="A3935" t="s">
        <v>34</v>
      </c>
      <c r="B3935">
        <v>2013</v>
      </c>
      <c r="C3935" t="s">
        <v>5</v>
      </c>
      <c r="D3935" t="s">
        <v>103</v>
      </c>
      <c r="E3935" t="s">
        <v>7446</v>
      </c>
      <c r="F3935">
        <v>809</v>
      </c>
    </row>
    <row r="3936" spans="1:6" x14ac:dyDescent="0.25">
      <c r="A3936" t="s">
        <v>34</v>
      </c>
      <c r="B3936">
        <v>2013</v>
      </c>
      <c r="C3936" t="s">
        <v>6</v>
      </c>
      <c r="D3936" t="s">
        <v>38</v>
      </c>
      <c r="E3936" t="s">
        <v>7447</v>
      </c>
      <c r="F3936">
        <v>3</v>
      </c>
    </row>
    <row r="3937" spans="1:6" x14ac:dyDescent="0.25">
      <c r="A3937" t="s">
        <v>34</v>
      </c>
      <c r="B3937">
        <v>2013</v>
      </c>
      <c r="C3937" t="s">
        <v>6</v>
      </c>
      <c r="D3937" t="s">
        <v>102</v>
      </c>
      <c r="E3937" t="s">
        <v>7448</v>
      </c>
      <c r="F3937">
        <v>6</v>
      </c>
    </row>
    <row r="3938" spans="1:6" x14ac:dyDescent="0.25">
      <c r="A3938" t="s">
        <v>34</v>
      </c>
      <c r="B3938">
        <v>2013</v>
      </c>
      <c r="C3938" t="s">
        <v>6</v>
      </c>
      <c r="D3938" t="s">
        <v>107</v>
      </c>
      <c r="E3938" t="s">
        <v>7449</v>
      </c>
      <c r="F3938">
        <v>3</v>
      </c>
    </row>
    <row r="3939" spans="1:6" x14ac:dyDescent="0.25">
      <c r="A3939" t="s">
        <v>34</v>
      </c>
      <c r="B3939">
        <v>2013</v>
      </c>
      <c r="C3939" t="s">
        <v>6</v>
      </c>
      <c r="D3939" t="s">
        <v>39</v>
      </c>
      <c r="E3939" t="s">
        <v>7450</v>
      </c>
      <c r="F3939">
        <v>4</v>
      </c>
    </row>
    <row r="3940" spans="1:6" x14ac:dyDescent="0.25">
      <c r="A3940" t="s">
        <v>34</v>
      </c>
      <c r="B3940">
        <v>2013</v>
      </c>
      <c r="C3940" t="s">
        <v>6</v>
      </c>
      <c r="D3940" t="s">
        <v>103</v>
      </c>
      <c r="E3940" t="s">
        <v>7451</v>
      </c>
      <c r="F3940">
        <v>28</v>
      </c>
    </row>
    <row r="3941" spans="1:6" x14ac:dyDescent="0.25">
      <c r="A3941" t="s">
        <v>34</v>
      </c>
      <c r="B3941">
        <v>2014</v>
      </c>
      <c r="C3941" t="s">
        <v>1</v>
      </c>
      <c r="D3941" t="s">
        <v>38</v>
      </c>
      <c r="E3941" t="s">
        <v>7452</v>
      </c>
      <c r="F3941">
        <v>102</v>
      </c>
    </row>
    <row r="3942" spans="1:6" x14ac:dyDescent="0.25">
      <c r="A3942" t="s">
        <v>34</v>
      </c>
      <c r="B3942">
        <v>2014</v>
      </c>
      <c r="C3942" t="s">
        <v>1</v>
      </c>
      <c r="D3942" t="s">
        <v>40</v>
      </c>
      <c r="E3942" t="s">
        <v>7453</v>
      </c>
      <c r="F3942">
        <v>116</v>
      </c>
    </row>
    <row r="3943" spans="1:6" x14ac:dyDescent="0.25">
      <c r="A3943" t="s">
        <v>34</v>
      </c>
      <c r="B3943">
        <v>2014</v>
      </c>
      <c r="C3943" t="s">
        <v>1</v>
      </c>
      <c r="D3943" t="s">
        <v>102</v>
      </c>
      <c r="E3943" t="s">
        <v>7454</v>
      </c>
      <c r="F3943">
        <v>240</v>
      </c>
    </row>
    <row r="3944" spans="1:6" x14ac:dyDescent="0.25">
      <c r="A3944" t="s">
        <v>34</v>
      </c>
      <c r="B3944">
        <v>2014</v>
      </c>
      <c r="C3944" t="s">
        <v>1</v>
      </c>
      <c r="D3944" t="s">
        <v>107</v>
      </c>
      <c r="E3944" t="s">
        <v>7455</v>
      </c>
      <c r="F3944">
        <v>277</v>
      </c>
    </row>
    <row r="3945" spans="1:6" x14ac:dyDescent="0.25">
      <c r="A3945" t="s">
        <v>34</v>
      </c>
      <c r="B3945">
        <v>2014</v>
      </c>
      <c r="C3945" t="s">
        <v>1</v>
      </c>
      <c r="D3945" t="s">
        <v>39</v>
      </c>
      <c r="E3945" t="s">
        <v>7456</v>
      </c>
      <c r="F3945">
        <v>227</v>
      </c>
    </row>
    <row r="3946" spans="1:6" x14ac:dyDescent="0.25">
      <c r="A3946" t="s">
        <v>34</v>
      </c>
      <c r="B3946">
        <v>2014</v>
      </c>
      <c r="C3946" t="s">
        <v>1</v>
      </c>
      <c r="D3946" t="s">
        <v>103</v>
      </c>
      <c r="E3946" t="s">
        <v>7457</v>
      </c>
      <c r="F3946">
        <v>2409</v>
      </c>
    </row>
    <row r="3947" spans="1:6" x14ac:dyDescent="0.25">
      <c r="A3947" t="s">
        <v>34</v>
      </c>
      <c r="B3947">
        <v>2014</v>
      </c>
      <c r="C3947" t="s">
        <v>3</v>
      </c>
      <c r="D3947" t="s">
        <v>38</v>
      </c>
      <c r="E3947" t="s">
        <v>7458</v>
      </c>
      <c r="F3947">
        <v>6</v>
      </c>
    </row>
    <row r="3948" spans="1:6" x14ac:dyDescent="0.25">
      <c r="A3948" t="s">
        <v>34</v>
      </c>
      <c r="B3948">
        <v>2014</v>
      </c>
      <c r="C3948" t="s">
        <v>3</v>
      </c>
      <c r="D3948" t="s">
        <v>40</v>
      </c>
      <c r="E3948" t="s">
        <v>7459</v>
      </c>
      <c r="F3948">
        <v>3</v>
      </c>
    </row>
    <row r="3949" spans="1:6" x14ac:dyDescent="0.25">
      <c r="A3949" t="s">
        <v>34</v>
      </c>
      <c r="B3949">
        <v>2014</v>
      </c>
      <c r="C3949" t="s">
        <v>3</v>
      </c>
      <c r="D3949" t="s">
        <v>102</v>
      </c>
      <c r="E3949" t="s">
        <v>7460</v>
      </c>
      <c r="F3949">
        <v>27</v>
      </c>
    </row>
    <row r="3950" spans="1:6" x14ac:dyDescent="0.25">
      <c r="A3950" t="s">
        <v>34</v>
      </c>
      <c r="B3950">
        <v>2014</v>
      </c>
      <c r="C3950" t="s">
        <v>3</v>
      </c>
      <c r="D3950" t="s">
        <v>107</v>
      </c>
      <c r="E3950" t="s">
        <v>7461</v>
      </c>
      <c r="F3950">
        <v>40</v>
      </c>
    </row>
    <row r="3951" spans="1:6" x14ac:dyDescent="0.25">
      <c r="A3951" t="s">
        <v>34</v>
      </c>
      <c r="B3951">
        <v>2014</v>
      </c>
      <c r="C3951" t="s">
        <v>3</v>
      </c>
      <c r="D3951" t="s">
        <v>39</v>
      </c>
      <c r="E3951" t="s">
        <v>7462</v>
      </c>
      <c r="F3951">
        <v>17</v>
      </c>
    </row>
    <row r="3952" spans="1:6" x14ac:dyDescent="0.25">
      <c r="A3952" t="s">
        <v>34</v>
      </c>
      <c r="B3952">
        <v>2014</v>
      </c>
      <c r="C3952" t="s">
        <v>3</v>
      </c>
      <c r="D3952" t="s">
        <v>103</v>
      </c>
      <c r="E3952" t="s">
        <v>7463</v>
      </c>
      <c r="F3952">
        <v>153</v>
      </c>
    </row>
    <row r="3953" spans="1:6" x14ac:dyDescent="0.25">
      <c r="A3953" t="s">
        <v>34</v>
      </c>
      <c r="B3953">
        <v>2014</v>
      </c>
      <c r="C3953" t="s">
        <v>0</v>
      </c>
      <c r="D3953" t="s">
        <v>38</v>
      </c>
      <c r="E3953" t="s">
        <v>7464</v>
      </c>
      <c r="F3953">
        <v>38</v>
      </c>
    </row>
    <row r="3954" spans="1:6" x14ac:dyDescent="0.25">
      <c r="A3954" t="s">
        <v>34</v>
      </c>
      <c r="B3954">
        <v>2014</v>
      </c>
      <c r="C3954" t="s">
        <v>0</v>
      </c>
      <c r="D3954" t="s">
        <v>40</v>
      </c>
      <c r="E3954" t="s">
        <v>7465</v>
      </c>
      <c r="F3954">
        <v>35</v>
      </c>
    </row>
    <row r="3955" spans="1:6" x14ac:dyDescent="0.25">
      <c r="A3955" t="s">
        <v>34</v>
      </c>
      <c r="B3955">
        <v>2014</v>
      </c>
      <c r="C3955" t="s">
        <v>0</v>
      </c>
      <c r="D3955" t="s">
        <v>102</v>
      </c>
      <c r="E3955" t="s">
        <v>7466</v>
      </c>
      <c r="F3955">
        <v>210</v>
      </c>
    </row>
    <row r="3956" spans="1:6" x14ac:dyDescent="0.25">
      <c r="A3956" t="s">
        <v>34</v>
      </c>
      <c r="B3956">
        <v>2014</v>
      </c>
      <c r="C3956" t="s">
        <v>0</v>
      </c>
      <c r="D3956" t="s">
        <v>107</v>
      </c>
      <c r="E3956" t="s">
        <v>7467</v>
      </c>
      <c r="F3956">
        <v>213</v>
      </c>
    </row>
    <row r="3957" spans="1:6" x14ac:dyDescent="0.25">
      <c r="A3957" t="s">
        <v>34</v>
      </c>
      <c r="B3957">
        <v>2014</v>
      </c>
      <c r="C3957" t="s">
        <v>0</v>
      </c>
      <c r="D3957" t="s">
        <v>39</v>
      </c>
      <c r="E3957" t="s">
        <v>7468</v>
      </c>
      <c r="F3957">
        <v>181</v>
      </c>
    </row>
    <row r="3958" spans="1:6" x14ac:dyDescent="0.25">
      <c r="A3958" t="s">
        <v>34</v>
      </c>
      <c r="B3958">
        <v>2014</v>
      </c>
      <c r="C3958" t="s">
        <v>0</v>
      </c>
      <c r="D3958" t="s">
        <v>103</v>
      </c>
      <c r="E3958" t="s">
        <v>7469</v>
      </c>
      <c r="F3958">
        <v>1276</v>
      </c>
    </row>
    <row r="3959" spans="1:6" x14ac:dyDescent="0.25">
      <c r="A3959" t="s">
        <v>34</v>
      </c>
      <c r="B3959">
        <v>2014</v>
      </c>
      <c r="C3959" t="s">
        <v>4</v>
      </c>
      <c r="D3959" t="s">
        <v>38</v>
      </c>
      <c r="E3959" t="s">
        <v>7470</v>
      </c>
      <c r="F3959">
        <v>1420</v>
      </c>
    </row>
    <row r="3960" spans="1:6" x14ac:dyDescent="0.25">
      <c r="A3960" t="s">
        <v>34</v>
      </c>
      <c r="B3960">
        <v>2014</v>
      </c>
      <c r="C3960" t="s">
        <v>4</v>
      </c>
      <c r="D3960" t="s">
        <v>40</v>
      </c>
      <c r="E3960" t="s">
        <v>7471</v>
      </c>
      <c r="F3960">
        <v>1696</v>
      </c>
    </row>
    <row r="3961" spans="1:6" x14ac:dyDescent="0.25">
      <c r="A3961" t="s">
        <v>34</v>
      </c>
      <c r="B3961">
        <v>2014</v>
      </c>
      <c r="C3961" t="s">
        <v>4</v>
      </c>
      <c r="D3961" t="s">
        <v>102</v>
      </c>
      <c r="E3961" t="s">
        <v>7472</v>
      </c>
      <c r="F3961">
        <v>4467</v>
      </c>
    </row>
    <row r="3962" spans="1:6" x14ac:dyDescent="0.25">
      <c r="A3962" t="s">
        <v>34</v>
      </c>
      <c r="B3962">
        <v>2014</v>
      </c>
      <c r="C3962" t="s">
        <v>4</v>
      </c>
      <c r="D3962" t="s">
        <v>107</v>
      </c>
      <c r="E3962" t="s">
        <v>7473</v>
      </c>
      <c r="F3962">
        <v>4410</v>
      </c>
    </row>
    <row r="3963" spans="1:6" x14ac:dyDescent="0.25">
      <c r="A3963" t="s">
        <v>34</v>
      </c>
      <c r="B3963">
        <v>2014</v>
      </c>
      <c r="C3963" t="s">
        <v>4</v>
      </c>
      <c r="D3963" t="s">
        <v>39</v>
      </c>
      <c r="E3963" t="s">
        <v>7474</v>
      </c>
      <c r="F3963">
        <v>3202</v>
      </c>
    </row>
    <row r="3964" spans="1:6" x14ac:dyDescent="0.25">
      <c r="A3964" t="s">
        <v>34</v>
      </c>
      <c r="B3964">
        <v>2014</v>
      </c>
      <c r="C3964" t="s">
        <v>4</v>
      </c>
      <c r="D3964" t="s">
        <v>103</v>
      </c>
      <c r="E3964" t="s">
        <v>7475</v>
      </c>
      <c r="F3964">
        <v>34875</v>
      </c>
    </row>
    <row r="3965" spans="1:6" x14ac:dyDescent="0.25">
      <c r="A3965" t="s">
        <v>34</v>
      </c>
      <c r="B3965">
        <v>2014</v>
      </c>
      <c r="C3965" t="s">
        <v>2</v>
      </c>
      <c r="D3965" t="s">
        <v>38</v>
      </c>
      <c r="E3965" t="s">
        <v>7476</v>
      </c>
      <c r="F3965">
        <v>24</v>
      </c>
    </row>
    <row r="3966" spans="1:6" x14ac:dyDescent="0.25">
      <c r="A3966" t="s">
        <v>34</v>
      </c>
      <c r="B3966">
        <v>2014</v>
      </c>
      <c r="C3966" t="s">
        <v>2</v>
      </c>
      <c r="D3966" t="s">
        <v>40</v>
      </c>
      <c r="E3966" t="s">
        <v>7477</v>
      </c>
      <c r="F3966">
        <v>29</v>
      </c>
    </row>
    <row r="3967" spans="1:6" x14ac:dyDescent="0.25">
      <c r="A3967" t="s">
        <v>34</v>
      </c>
      <c r="B3967">
        <v>2014</v>
      </c>
      <c r="C3967" t="s">
        <v>2</v>
      </c>
      <c r="D3967" t="s">
        <v>102</v>
      </c>
      <c r="E3967" t="s">
        <v>7478</v>
      </c>
      <c r="F3967">
        <v>83</v>
      </c>
    </row>
    <row r="3968" spans="1:6" x14ac:dyDescent="0.25">
      <c r="A3968" t="s">
        <v>34</v>
      </c>
      <c r="B3968">
        <v>2014</v>
      </c>
      <c r="C3968" t="s">
        <v>2</v>
      </c>
      <c r="D3968" t="s">
        <v>107</v>
      </c>
      <c r="E3968" t="s">
        <v>7479</v>
      </c>
      <c r="F3968">
        <v>106</v>
      </c>
    </row>
    <row r="3969" spans="1:6" x14ac:dyDescent="0.25">
      <c r="A3969" t="s">
        <v>34</v>
      </c>
      <c r="B3969">
        <v>2014</v>
      </c>
      <c r="C3969" t="s">
        <v>2</v>
      </c>
      <c r="D3969" t="s">
        <v>39</v>
      </c>
      <c r="E3969" t="s">
        <v>7480</v>
      </c>
      <c r="F3969">
        <v>61</v>
      </c>
    </row>
    <row r="3970" spans="1:6" x14ac:dyDescent="0.25">
      <c r="A3970" t="s">
        <v>34</v>
      </c>
      <c r="B3970">
        <v>2014</v>
      </c>
      <c r="C3970" t="s">
        <v>2</v>
      </c>
      <c r="D3970" t="s">
        <v>103</v>
      </c>
      <c r="E3970" t="s">
        <v>7481</v>
      </c>
      <c r="F3970">
        <v>593</v>
      </c>
    </row>
    <row r="3971" spans="1:6" x14ac:dyDescent="0.25">
      <c r="A3971" t="s">
        <v>34</v>
      </c>
      <c r="B3971">
        <v>2014</v>
      </c>
      <c r="C3971" t="s">
        <v>5</v>
      </c>
      <c r="D3971" t="s">
        <v>38</v>
      </c>
      <c r="E3971" t="s">
        <v>7482</v>
      </c>
      <c r="F3971">
        <v>22</v>
      </c>
    </row>
    <row r="3972" spans="1:6" x14ac:dyDescent="0.25">
      <c r="A3972" t="s">
        <v>34</v>
      </c>
      <c r="B3972">
        <v>2014</v>
      </c>
      <c r="C3972" t="s">
        <v>5</v>
      </c>
      <c r="D3972" t="s">
        <v>40</v>
      </c>
      <c r="E3972" t="s">
        <v>7483</v>
      </c>
      <c r="F3972">
        <v>30</v>
      </c>
    </row>
    <row r="3973" spans="1:6" x14ac:dyDescent="0.25">
      <c r="A3973" t="s">
        <v>34</v>
      </c>
      <c r="B3973">
        <v>2014</v>
      </c>
      <c r="C3973" t="s">
        <v>5</v>
      </c>
      <c r="D3973" t="s">
        <v>102</v>
      </c>
      <c r="E3973" t="s">
        <v>7484</v>
      </c>
      <c r="F3973">
        <v>95</v>
      </c>
    </row>
    <row r="3974" spans="1:6" x14ac:dyDescent="0.25">
      <c r="A3974" t="s">
        <v>34</v>
      </c>
      <c r="B3974">
        <v>2014</v>
      </c>
      <c r="C3974" t="s">
        <v>5</v>
      </c>
      <c r="D3974" t="s">
        <v>107</v>
      </c>
      <c r="E3974" t="s">
        <v>7485</v>
      </c>
      <c r="F3974">
        <v>84</v>
      </c>
    </row>
    <row r="3975" spans="1:6" x14ac:dyDescent="0.25">
      <c r="A3975" t="s">
        <v>34</v>
      </c>
      <c r="B3975">
        <v>2014</v>
      </c>
      <c r="C3975" t="s">
        <v>5</v>
      </c>
      <c r="D3975" t="s">
        <v>39</v>
      </c>
      <c r="E3975" t="s">
        <v>7486</v>
      </c>
      <c r="F3975">
        <v>78</v>
      </c>
    </row>
    <row r="3976" spans="1:6" x14ac:dyDescent="0.25">
      <c r="A3976" t="s">
        <v>34</v>
      </c>
      <c r="B3976">
        <v>2014</v>
      </c>
      <c r="C3976" t="s">
        <v>5</v>
      </c>
      <c r="D3976" t="s">
        <v>103</v>
      </c>
      <c r="E3976" t="s">
        <v>7487</v>
      </c>
      <c r="F3976">
        <v>744</v>
      </c>
    </row>
    <row r="3977" spans="1:6" x14ac:dyDescent="0.25">
      <c r="A3977" t="s">
        <v>34</v>
      </c>
      <c r="B3977">
        <v>2014</v>
      </c>
      <c r="C3977" t="s">
        <v>6</v>
      </c>
      <c r="D3977" t="s">
        <v>40</v>
      </c>
      <c r="E3977" t="s">
        <v>7488</v>
      </c>
      <c r="F3977">
        <v>2</v>
      </c>
    </row>
    <row r="3978" spans="1:6" x14ac:dyDescent="0.25">
      <c r="A3978" t="s">
        <v>34</v>
      </c>
      <c r="B3978">
        <v>2014</v>
      </c>
      <c r="C3978" t="s">
        <v>6</v>
      </c>
      <c r="D3978" t="s">
        <v>102</v>
      </c>
      <c r="E3978" t="s">
        <v>7489</v>
      </c>
      <c r="F3978">
        <v>3</v>
      </c>
    </row>
    <row r="3979" spans="1:6" x14ac:dyDescent="0.25">
      <c r="A3979" t="s">
        <v>34</v>
      </c>
      <c r="B3979">
        <v>2014</v>
      </c>
      <c r="C3979" t="s">
        <v>6</v>
      </c>
      <c r="D3979" t="s">
        <v>107</v>
      </c>
      <c r="E3979" t="s">
        <v>7490</v>
      </c>
      <c r="F3979">
        <v>11</v>
      </c>
    </row>
    <row r="3980" spans="1:6" x14ac:dyDescent="0.25">
      <c r="A3980" t="s">
        <v>34</v>
      </c>
      <c r="B3980">
        <v>2014</v>
      </c>
      <c r="C3980" t="s">
        <v>6</v>
      </c>
      <c r="D3980" t="s">
        <v>39</v>
      </c>
      <c r="E3980" t="s">
        <v>7491</v>
      </c>
      <c r="F3980">
        <v>2</v>
      </c>
    </row>
    <row r="3981" spans="1:6" x14ac:dyDescent="0.25">
      <c r="A3981" t="s">
        <v>34</v>
      </c>
      <c r="B3981">
        <v>2014</v>
      </c>
      <c r="C3981" t="s">
        <v>6</v>
      </c>
      <c r="D3981" t="s">
        <v>103</v>
      </c>
      <c r="E3981" t="s">
        <v>7492</v>
      </c>
      <c r="F3981">
        <v>27</v>
      </c>
    </row>
    <row r="3982" spans="1:6" x14ac:dyDescent="0.25">
      <c r="A3982" t="s">
        <v>34</v>
      </c>
      <c r="B3982">
        <v>2015</v>
      </c>
      <c r="C3982" t="s">
        <v>1</v>
      </c>
      <c r="D3982" t="s">
        <v>38</v>
      </c>
      <c r="E3982" t="s">
        <v>7493</v>
      </c>
      <c r="F3982">
        <v>105</v>
      </c>
    </row>
    <row r="3983" spans="1:6" x14ac:dyDescent="0.25">
      <c r="A3983" t="s">
        <v>34</v>
      </c>
      <c r="B3983">
        <v>2015</v>
      </c>
      <c r="C3983" t="s">
        <v>1</v>
      </c>
      <c r="D3983" t="s">
        <v>40</v>
      </c>
      <c r="E3983" t="s">
        <v>7494</v>
      </c>
      <c r="F3983">
        <v>84</v>
      </c>
    </row>
    <row r="3984" spans="1:6" x14ac:dyDescent="0.25">
      <c r="A3984" t="s">
        <v>34</v>
      </c>
      <c r="B3984">
        <v>2015</v>
      </c>
      <c r="C3984" t="s">
        <v>1</v>
      </c>
      <c r="D3984" t="s">
        <v>102</v>
      </c>
      <c r="E3984" t="s">
        <v>7495</v>
      </c>
      <c r="F3984">
        <v>261</v>
      </c>
    </row>
    <row r="3985" spans="1:6" x14ac:dyDescent="0.25">
      <c r="A3985" t="s">
        <v>34</v>
      </c>
      <c r="B3985">
        <v>2015</v>
      </c>
      <c r="C3985" t="s">
        <v>1</v>
      </c>
      <c r="D3985" t="s">
        <v>107</v>
      </c>
      <c r="E3985" t="s">
        <v>7496</v>
      </c>
      <c r="F3985">
        <v>210</v>
      </c>
    </row>
    <row r="3986" spans="1:6" x14ac:dyDescent="0.25">
      <c r="A3986" t="s">
        <v>34</v>
      </c>
      <c r="B3986">
        <v>2015</v>
      </c>
      <c r="C3986" t="s">
        <v>1</v>
      </c>
      <c r="D3986" t="s">
        <v>39</v>
      </c>
      <c r="E3986" t="s">
        <v>7497</v>
      </c>
      <c r="F3986">
        <v>218</v>
      </c>
    </row>
    <row r="3987" spans="1:6" x14ac:dyDescent="0.25">
      <c r="A3987" t="s">
        <v>34</v>
      </c>
      <c r="B3987">
        <v>2015</v>
      </c>
      <c r="C3987" t="s">
        <v>1</v>
      </c>
      <c r="D3987" t="s">
        <v>103</v>
      </c>
      <c r="E3987" t="s">
        <v>7498</v>
      </c>
      <c r="F3987">
        <v>2429</v>
      </c>
    </row>
    <row r="3988" spans="1:6" x14ac:dyDescent="0.25">
      <c r="A3988" t="s">
        <v>34</v>
      </c>
      <c r="B3988">
        <v>2015</v>
      </c>
      <c r="C3988" t="s">
        <v>3</v>
      </c>
      <c r="D3988" t="s">
        <v>38</v>
      </c>
      <c r="E3988" t="s">
        <v>7499</v>
      </c>
      <c r="F3988">
        <v>6</v>
      </c>
    </row>
    <row r="3989" spans="1:6" x14ac:dyDescent="0.25">
      <c r="A3989" t="s">
        <v>34</v>
      </c>
      <c r="B3989">
        <v>2015</v>
      </c>
      <c r="C3989" t="s">
        <v>3</v>
      </c>
      <c r="D3989" t="s">
        <v>40</v>
      </c>
      <c r="E3989" t="s">
        <v>7500</v>
      </c>
      <c r="F3989">
        <v>5</v>
      </c>
    </row>
    <row r="3990" spans="1:6" x14ac:dyDescent="0.25">
      <c r="A3990" t="s">
        <v>34</v>
      </c>
      <c r="B3990">
        <v>2015</v>
      </c>
      <c r="C3990" t="s">
        <v>3</v>
      </c>
      <c r="D3990" t="s">
        <v>102</v>
      </c>
      <c r="E3990" t="s">
        <v>7501</v>
      </c>
      <c r="F3990">
        <v>30</v>
      </c>
    </row>
    <row r="3991" spans="1:6" x14ac:dyDescent="0.25">
      <c r="A3991" t="s">
        <v>34</v>
      </c>
      <c r="B3991">
        <v>2015</v>
      </c>
      <c r="C3991" t="s">
        <v>3</v>
      </c>
      <c r="D3991" t="s">
        <v>107</v>
      </c>
      <c r="E3991" t="s">
        <v>7502</v>
      </c>
      <c r="F3991">
        <v>41</v>
      </c>
    </row>
    <row r="3992" spans="1:6" x14ac:dyDescent="0.25">
      <c r="A3992" t="s">
        <v>34</v>
      </c>
      <c r="B3992">
        <v>2015</v>
      </c>
      <c r="C3992" t="s">
        <v>3</v>
      </c>
      <c r="D3992" t="s">
        <v>39</v>
      </c>
      <c r="E3992" t="s">
        <v>7503</v>
      </c>
      <c r="F3992">
        <v>11</v>
      </c>
    </row>
    <row r="3993" spans="1:6" x14ac:dyDescent="0.25">
      <c r="A3993" t="s">
        <v>34</v>
      </c>
      <c r="B3993">
        <v>2015</v>
      </c>
      <c r="C3993" t="s">
        <v>3</v>
      </c>
      <c r="D3993" t="s">
        <v>103</v>
      </c>
      <c r="E3993" t="s">
        <v>7504</v>
      </c>
      <c r="F3993">
        <v>162</v>
      </c>
    </row>
    <row r="3994" spans="1:6" x14ac:dyDescent="0.25">
      <c r="A3994" t="s">
        <v>34</v>
      </c>
      <c r="B3994">
        <v>2015</v>
      </c>
      <c r="C3994" t="s">
        <v>0</v>
      </c>
      <c r="D3994" t="s">
        <v>38</v>
      </c>
      <c r="E3994" t="s">
        <v>7505</v>
      </c>
      <c r="F3994">
        <v>41</v>
      </c>
    </row>
    <row r="3995" spans="1:6" x14ac:dyDescent="0.25">
      <c r="A3995" t="s">
        <v>34</v>
      </c>
      <c r="B3995">
        <v>2015</v>
      </c>
      <c r="C3995" t="s">
        <v>0</v>
      </c>
      <c r="D3995" t="s">
        <v>40</v>
      </c>
      <c r="E3995" t="s">
        <v>7506</v>
      </c>
      <c r="F3995">
        <v>39</v>
      </c>
    </row>
    <row r="3996" spans="1:6" x14ac:dyDescent="0.25">
      <c r="A3996" t="s">
        <v>34</v>
      </c>
      <c r="B3996">
        <v>2015</v>
      </c>
      <c r="C3996" t="s">
        <v>0</v>
      </c>
      <c r="D3996" t="s">
        <v>102</v>
      </c>
      <c r="E3996" t="s">
        <v>7507</v>
      </c>
      <c r="F3996">
        <v>207</v>
      </c>
    </row>
    <row r="3997" spans="1:6" x14ac:dyDescent="0.25">
      <c r="A3997" t="s">
        <v>34</v>
      </c>
      <c r="B3997">
        <v>2015</v>
      </c>
      <c r="C3997" t="s">
        <v>0</v>
      </c>
      <c r="D3997" t="s">
        <v>107</v>
      </c>
      <c r="E3997" t="s">
        <v>7508</v>
      </c>
      <c r="F3997">
        <v>215</v>
      </c>
    </row>
    <row r="3998" spans="1:6" x14ac:dyDescent="0.25">
      <c r="A3998" t="s">
        <v>34</v>
      </c>
      <c r="B3998">
        <v>2015</v>
      </c>
      <c r="C3998" t="s">
        <v>0</v>
      </c>
      <c r="D3998" t="s">
        <v>39</v>
      </c>
      <c r="E3998" t="s">
        <v>7509</v>
      </c>
      <c r="F3998">
        <v>145</v>
      </c>
    </row>
    <row r="3999" spans="1:6" x14ac:dyDescent="0.25">
      <c r="A3999" t="s">
        <v>34</v>
      </c>
      <c r="B3999">
        <v>2015</v>
      </c>
      <c r="C3999" t="s">
        <v>0</v>
      </c>
      <c r="D3999" t="s">
        <v>103</v>
      </c>
      <c r="E3999" t="s">
        <v>7510</v>
      </c>
      <c r="F3999">
        <v>1315</v>
      </c>
    </row>
    <row r="4000" spans="1:6" x14ac:dyDescent="0.25">
      <c r="A4000" t="s">
        <v>34</v>
      </c>
      <c r="B4000">
        <v>2015</v>
      </c>
      <c r="C4000" t="s">
        <v>4</v>
      </c>
      <c r="D4000" t="s">
        <v>38</v>
      </c>
      <c r="E4000" t="s">
        <v>7511</v>
      </c>
      <c r="F4000">
        <v>1322</v>
      </c>
    </row>
    <row r="4001" spans="1:6" x14ac:dyDescent="0.25">
      <c r="A4001" t="s">
        <v>34</v>
      </c>
      <c r="B4001">
        <v>2015</v>
      </c>
      <c r="C4001" t="s">
        <v>4</v>
      </c>
      <c r="D4001" t="s">
        <v>40</v>
      </c>
      <c r="E4001" t="s">
        <v>7512</v>
      </c>
      <c r="F4001">
        <v>1546</v>
      </c>
    </row>
    <row r="4002" spans="1:6" x14ac:dyDescent="0.25">
      <c r="A4002" t="s">
        <v>34</v>
      </c>
      <c r="B4002">
        <v>2015</v>
      </c>
      <c r="C4002" t="s">
        <v>4</v>
      </c>
      <c r="D4002" t="s">
        <v>102</v>
      </c>
      <c r="E4002" t="s">
        <v>7513</v>
      </c>
      <c r="F4002">
        <v>4252</v>
      </c>
    </row>
    <row r="4003" spans="1:6" x14ac:dyDescent="0.25">
      <c r="A4003" t="s">
        <v>34</v>
      </c>
      <c r="B4003">
        <v>2015</v>
      </c>
      <c r="C4003" t="s">
        <v>4</v>
      </c>
      <c r="D4003" t="s">
        <v>107</v>
      </c>
      <c r="E4003" t="s">
        <v>7514</v>
      </c>
      <c r="F4003">
        <v>3586</v>
      </c>
    </row>
    <row r="4004" spans="1:6" x14ac:dyDescent="0.25">
      <c r="A4004" t="s">
        <v>34</v>
      </c>
      <c r="B4004">
        <v>2015</v>
      </c>
      <c r="C4004" t="s">
        <v>4</v>
      </c>
      <c r="D4004" t="s">
        <v>39</v>
      </c>
      <c r="E4004" t="s">
        <v>7515</v>
      </c>
      <c r="F4004">
        <v>2810</v>
      </c>
    </row>
    <row r="4005" spans="1:6" x14ac:dyDescent="0.25">
      <c r="A4005" t="s">
        <v>34</v>
      </c>
      <c r="B4005">
        <v>2015</v>
      </c>
      <c r="C4005" t="s">
        <v>4</v>
      </c>
      <c r="D4005" t="s">
        <v>103</v>
      </c>
      <c r="E4005" t="s">
        <v>7516</v>
      </c>
      <c r="F4005">
        <v>35746</v>
      </c>
    </row>
    <row r="4006" spans="1:6" x14ac:dyDescent="0.25">
      <c r="A4006" t="s">
        <v>34</v>
      </c>
      <c r="B4006">
        <v>2015</v>
      </c>
      <c r="C4006" t="s">
        <v>2</v>
      </c>
      <c r="D4006" t="s">
        <v>38</v>
      </c>
      <c r="E4006" t="s">
        <v>7517</v>
      </c>
      <c r="F4006">
        <v>23</v>
      </c>
    </row>
    <row r="4007" spans="1:6" x14ac:dyDescent="0.25">
      <c r="A4007" t="s">
        <v>34</v>
      </c>
      <c r="B4007">
        <v>2015</v>
      </c>
      <c r="C4007" t="s">
        <v>2</v>
      </c>
      <c r="D4007" t="s">
        <v>40</v>
      </c>
      <c r="E4007" t="s">
        <v>7518</v>
      </c>
      <c r="F4007">
        <v>30</v>
      </c>
    </row>
    <row r="4008" spans="1:6" x14ac:dyDescent="0.25">
      <c r="A4008" t="s">
        <v>34</v>
      </c>
      <c r="B4008">
        <v>2015</v>
      </c>
      <c r="C4008" t="s">
        <v>2</v>
      </c>
      <c r="D4008" t="s">
        <v>102</v>
      </c>
      <c r="E4008" t="s">
        <v>7519</v>
      </c>
      <c r="F4008">
        <v>75</v>
      </c>
    </row>
    <row r="4009" spans="1:6" x14ac:dyDescent="0.25">
      <c r="A4009" t="s">
        <v>34</v>
      </c>
      <c r="B4009">
        <v>2015</v>
      </c>
      <c r="C4009" t="s">
        <v>2</v>
      </c>
      <c r="D4009" t="s">
        <v>107</v>
      </c>
      <c r="E4009" t="s">
        <v>7520</v>
      </c>
      <c r="F4009">
        <v>141</v>
      </c>
    </row>
    <row r="4010" spans="1:6" x14ac:dyDescent="0.25">
      <c r="A4010" t="s">
        <v>34</v>
      </c>
      <c r="B4010">
        <v>2015</v>
      </c>
      <c r="C4010" t="s">
        <v>2</v>
      </c>
      <c r="D4010" t="s">
        <v>39</v>
      </c>
      <c r="E4010" t="s">
        <v>7521</v>
      </c>
      <c r="F4010">
        <v>62</v>
      </c>
    </row>
    <row r="4011" spans="1:6" x14ac:dyDescent="0.25">
      <c r="A4011" t="s">
        <v>34</v>
      </c>
      <c r="B4011">
        <v>2015</v>
      </c>
      <c r="C4011" t="s">
        <v>2</v>
      </c>
      <c r="D4011" t="s">
        <v>103</v>
      </c>
      <c r="E4011" t="s">
        <v>7522</v>
      </c>
      <c r="F4011">
        <v>555</v>
      </c>
    </row>
    <row r="4012" spans="1:6" x14ac:dyDescent="0.25">
      <c r="A4012" t="s">
        <v>34</v>
      </c>
      <c r="B4012">
        <v>2015</v>
      </c>
      <c r="C4012" t="s">
        <v>5</v>
      </c>
      <c r="D4012" t="s">
        <v>38</v>
      </c>
      <c r="E4012" t="s">
        <v>7523</v>
      </c>
      <c r="F4012">
        <v>33</v>
      </c>
    </row>
    <row r="4013" spans="1:6" x14ac:dyDescent="0.25">
      <c r="A4013" t="s">
        <v>34</v>
      </c>
      <c r="B4013">
        <v>2015</v>
      </c>
      <c r="C4013" t="s">
        <v>5</v>
      </c>
      <c r="D4013" t="s">
        <v>40</v>
      </c>
      <c r="E4013" t="s">
        <v>7524</v>
      </c>
      <c r="F4013">
        <v>45</v>
      </c>
    </row>
    <row r="4014" spans="1:6" x14ac:dyDescent="0.25">
      <c r="A4014" t="s">
        <v>34</v>
      </c>
      <c r="B4014">
        <v>2015</v>
      </c>
      <c r="C4014" t="s">
        <v>5</v>
      </c>
      <c r="D4014" t="s">
        <v>102</v>
      </c>
      <c r="E4014" t="s">
        <v>7525</v>
      </c>
      <c r="F4014">
        <v>93</v>
      </c>
    </row>
    <row r="4015" spans="1:6" x14ac:dyDescent="0.25">
      <c r="A4015" t="s">
        <v>34</v>
      </c>
      <c r="B4015">
        <v>2015</v>
      </c>
      <c r="C4015" t="s">
        <v>5</v>
      </c>
      <c r="D4015" t="s">
        <v>107</v>
      </c>
      <c r="E4015" t="s">
        <v>7526</v>
      </c>
      <c r="F4015">
        <v>60</v>
      </c>
    </row>
    <row r="4016" spans="1:6" x14ac:dyDescent="0.25">
      <c r="A4016" t="s">
        <v>34</v>
      </c>
      <c r="B4016">
        <v>2015</v>
      </c>
      <c r="C4016" t="s">
        <v>5</v>
      </c>
      <c r="D4016" t="s">
        <v>39</v>
      </c>
      <c r="E4016" t="s">
        <v>7527</v>
      </c>
      <c r="F4016">
        <v>69</v>
      </c>
    </row>
    <row r="4017" spans="1:6" x14ac:dyDescent="0.25">
      <c r="A4017" t="s">
        <v>34</v>
      </c>
      <c r="B4017">
        <v>2015</v>
      </c>
      <c r="C4017" t="s">
        <v>5</v>
      </c>
      <c r="D4017" t="s">
        <v>103</v>
      </c>
      <c r="E4017" t="s">
        <v>7528</v>
      </c>
      <c r="F4017">
        <v>747</v>
      </c>
    </row>
    <row r="4018" spans="1:6" x14ac:dyDescent="0.25">
      <c r="A4018" t="s">
        <v>34</v>
      </c>
      <c r="B4018">
        <v>2015</v>
      </c>
      <c r="C4018" t="s">
        <v>6</v>
      </c>
      <c r="D4018" t="s">
        <v>40</v>
      </c>
      <c r="E4018" t="s">
        <v>7529</v>
      </c>
      <c r="F4018">
        <v>2</v>
      </c>
    </row>
    <row r="4019" spans="1:6" x14ac:dyDescent="0.25">
      <c r="A4019" t="s">
        <v>34</v>
      </c>
      <c r="B4019">
        <v>2015</v>
      </c>
      <c r="C4019" t="s">
        <v>6</v>
      </c>
      <c r="D4019" t="s">
        <v>102</v>
      </c>
      <c r="E4019" t="s">
        <v>7530</v>
      </c>
      <c r="F4019">
        <v>5</v>
      </c>
    </row>
    <row r="4020" spans="1:6" x14ac:dyDescent="0.25">
      <c r="A4020" t="s">
        <v>34</v>
      </c>
      <c r="B4020">
        <v>2015</v>
      </c>
      <c r="C4020" t="s">
        <v>6</v>
      </c>
      <c r="D4020" t="s">
        <v>107</v>
      </c>
      <c r="E4020" t="s">
        <v>7531</v>
      </c>
      <c r="F4020">
        <v>9</v>
      </c>
    </row>
    <row r="4021" spans="1:6" x14ac:dyDescent="0.25">
      <c r="A4021" t="s">
        <v>34</v>
      </c>
      <c r="B4021">
        <v>2015</v>
      </c>
      <c r="C4021" t="s">
        <v>6</v>
      </c>
      <c r="D4021" t="s">
        <v>39</v>
      </c>
      <c r="E4021" t="s">
        <v>7532</v>
      </c>
      <c r="F4021">
        <v>2</v>
      </c>
    </row>
    <row r="4022" spans="1:6" x14ac:dyDescent="0.25">
      <c r="A4022" t="s">
        <v>34</v>
      </c>
      <c r="B4022">
        <v>2015</v>
      </c>
      <c r="C4022" t="s">
        <v>6</v>
      </c>
      <c r="D4022" t="s">
        <v>103</v>
      </c>
      <c r="E4022" t="s">
        <v>7533</v>
      </c>
      <c r="F4022">
        <v>34</v>
      </c>
    </row>
    <row r="4023" spans="1:6" x14ac:dyDescent="0.25">
      <c r="A4023" t="s">
        <v>157</v>
      </c>
      <c r="B4023">
        <v>2010</v>
      </c>
      <c r="C4023" t="s">
        <v>1</v>
      </c>
      <c r="D4023" t="s">
        <v>38</v>
      </c>
      <c r="E4023" t="s">
        <v>7534</v>
      </c>
      <c r="F4023">
        <v>49</v>
      </c>
    </row>
    <row r="4024" spans="1:6" x14ac:dyDescent="0.25">
      <c r="A4024" t="s">
        <v>157</v>
      </c>
      <c r="B4024">
        <v>2010</v>
      </c>
      <c r="C4024" t="s">
        <v>1</v>
      </c>
      <c r="D4024" t="s">
        <v>40</v>
      </c>
      <c r="E4024" t="s">
        <v>7535</v>
      </c>
      <c r="F4024">
        <v>38</v>
      </c>
    </row>
    <row r="4025" spans="1:6" x14ac:dyDescent="0.25">
      <c r="A4025" t="s">
        <v>157</v>
      </c>
      <c r="B4025">
        <v>2010</v>
      </c>
      <c r="C4025" t="s">
        <v>1</v>
      </c>
      <c r="D4025" t="s">
        <v>102</v>
      </c>
      <c r="E4025" t="s">
        <v>7536</v>
      </c>
      <c r="F4025">
        <v>108</v>
      </c>
    </row>
    <row r="4026" spans="1:6" x14ac:dyDescent="0.25">
      <c r="A4026" t="s">
        <v>157</v>
      </c>
      <c r="B4026">
        <v>2010</v>
      </c>
      <c r="C4026" t="s">
        <v>1</v>
      </c>
      <c r="D4026" t="s">
        <v>107</v>
      </c>
      <c r="E4026" t="s">
        <v>7537</v>
      </c>
      <c r="F4026">
        <v>162</v>
      </c>
    </row>
    <row r="4027" spans="1:6" x14ac:dyDescent="0.25">
      <c r="A4027" t="s">
        <v>157</v>
      </c>
      <c r="B4027">
        <v>2010</v>
      </c>
      <c r="C4027" t="s">
        <v>1</v>
      </c>
      <c r="D4027" t="s">
        <v>39</v>
      </c>
      <c r="E4027" t="s">
        <v>7538</v>
      </c>
      <c r="F4027">
        <v>171</v>
      </c>
    </row>
    <row r="4028" spans="1:6" x14ac:dyDescent="0.25">
      <c r="A4028" t="s">
        <v>157</v>
      </c>
      <c r="B4028">
        <v>2010</v>
      </c>
      <c r="C4028" t="s">
        <v>1</v>
      </c>
      <c r="D4028" t="s">
        <v>103</v>
      </c>
      <c r="E4028" t="s">
        <v>7539</v>
      </c>
      <c r="F4028">
        <v>1556</v>
      </c>
    </row>
    <row r="4029" spans="1:6" x14ac:dyDescent="0.25">
      <c r="A4029" t="s">
        <v>157</v>
      </c>
      <c r="B4029">
        <v>2010</v>
      </c>
      <c r="C4029" t="s">
        <v>3</v>
      </c>
      <c r="D4029" t="s">
        <v>38</v>
      </c>
      <c r="E4029" t="s">
        <v>7540</v>
      </c>
      <c r="F4029">
        <v>1</v>
      </c>
    </row>
    <row r="4030" spans="1:6" x14ac:dyDescent="0.25">
      <c r="A4030" t="s">
        <v>157</v>
      </c>
      <c r="B4030">
        <v>2010</v>
      </c>
      <c r="C4030" t="s">
        <v>3</v>
      </c>
      <c r="D4030" t="s">
        <v>40</v>
      </c>
      <c r="E4030" t="s">
        <v>7541</v>
      </c>
      <c r="F4030">
        <v>5</v>
      </c>
    </row>
    <row r="4031" spans="1:6" x14ac:dyDescent="0.25">
      <c r="A4031" t="s">
        <v>157</v>
      </c>
      <c r="B4031">
        <v>2010</v>
      </c>
      <c r="C4031" t="s">
        <v>3</v>
      </c>
      <c r="D4031" t="s">
        <v>102</v>
      </c>
      <c r="E4031" t="s">
        <v>7542</v>
      </c>
      <c r="F4031">
        <v>19</v>
      </c>
    </row>
    <row r="4032" spans="1:6" x14ac:dyDescent="0.25">
      <c r="A4032" t="s">
        <v>157</v>
      </c>
      <c r="B4032">
        <v>2010</v>
      </c>
      <c r="C4032" t="s">
        <v>3</v>
      </c>
      <c r="D4032" t="s">
        <v>107</v>
      </c>
      <c r="E4032" t="s">
        <v>7543</v>
      </c>
      <c r="F4032">
        <v>22</v>
      </c>
    </row>
    <row r="4033" spans="1:6" x14ac:dyDescent="0.25">
      <c r="A4033" t="s">
        <v>157</v>
      </c>
      <c r="B4033">
        <v>2010</v>
      </c>
      <c r="C4033" t="s">
        <v>3</v>
      </c>
      <c r="D4033" t="s">
        <v>39</v>
      </c>
      <c r="E4033" t="s">
        <v>7544</v>
      </c>
      <c r="F4033">
        <v>12</v>
      </c>
    </row>
    <row r="4034" spans="1:6" x14ac:dyDescent="0.25">
      <c r="A4034" t="s">
        <v>157</v>
      </c>
      <c r="B4034">
        <v>2010</v>
      </c>
      <c r="C4034" t="s">
        <v>3</v>
      </c>
      <c r="D4034" t="s">
        <v>103</v>
      </c>
      <c r="E4034" t="s">
        <v>7545</v>
      </c>
      <c r="F4034">
        <v>144</v>
      </c>
    </row>
    <row r="4035" spans="1:6" x14ac:dyDescent="0.25">
      <c r="A4035" t="s">
        <v>157</v>
      </c>
      <c r="B4035">
        <v>2010</v>
      </c>
      <c r="C4035" t="s">
        <v>0</v>
      </c>
      <c r="D4035" t="s">
        <v>38</v>
      </c>
      <c r="E4035" t="s">
        <v>7546</v>
      </c>
      <c r="F4035">
        <v>12</v>
      </c>
    </row>
    <row r="4036" spans="1:6" x14ac:dyDescent="0.25">
      <c r="A4036" t="s">
        <v>157</v>
      </c>
      <c r="B4036">
        <v>2010</v>
      </c>
      <c r="C4036" t="s">
        <v>0</v>
      </c>
      <c r="D4036" t="s">
        <v>40</v>
      </c>
      <c r="E4036" t="s">
        <v>7547</v>
      </c>
      <c r="F4036">
        <v>12</v>
      </c>
    </row>
    <row r="4037" spans="1:6" x14ac:dyDescent="0.25">
      <c r="A4037" t="s">
        <v>157</v>
      </c>
      <c r="B4037">
        <v>2010</v>
      </c>
      <c r="C4037" t="s">
        <v>0</v>
      </c>
      <c r="D4037" t="s">
        <v>102</v>
      </c>
      <c r="E4037" t="s">
        <v>7548</v>
      </c>
      <c r="F4037">
        <v>108</v>
      </c>
    </row>
    <row r="4038" spans="1:6" x14ac:dyDescent="0.25">
      <c r="A4038" t="s">
        <v>157</v>
      </c>
      <c r="B4038">
        <v>2010</v>
      </c>
      <c r="C4038" t="s">
        <v>0</v>
      </c>
      <c r="D4038" t="s">
        <v>107</v>
      </c>
      <c r="E4038" t="s">
        <v>7549</v>
      </c>
      <c r="F4038">
        <v>122</v>
      </c>
    </row>
    <row r="4039" spans="1:6" x14ac:dyDescent="0.25">
      <c r="A4039" t="s">
        <v>157</v>
      </c>
      <c r="B4039">
        <v>2010</v>
      </c>
      <c r="C4039" t="s">
        <v>0</v>
      </c>
      <c r="D4039" t="s">
        <v>39</v>
      </c>
      <c r="E4039" t="s">
        <v>7550</v>
      </c>
      <c r="F4039">
        <v>120</v>
      </c>
    </row>
    <row r="4040" spans="1:6" x14ac:dyDescent="0.25">
      <c r="A4040" t="s">
        <v>157</v>
      </c>
      <c r="B4040">
        <v>2010</v>
      </c>
      <c r="C4040" t="s">
        <v>0</v>
      </c>
      <c r="D4040" t="s">
        <v>103</v>
      </c>
      <c r="E4040" t="s">
        <v>7551</v>
      </c>
      <c r="F4040">
        <v>1179</v>
      </c>
    </row>
    <row r="4041" spans="1:6" x14ac:dyDescent="0.25">
      <c r="A4041" t="s">
        <v>157</v>
      </c>
      <c r="B4041">
        <v>2010</v>
      </c>
      <c r="C4041" t="s">
        <v>4</v>
      </c>
      <c r="D4041" t="s">
        <v>38</v>
      </c>
      <c r="E4041" t="s">
        <v>7552</v>
      </c>
      <c r="F4041">
        <v>761</v>
      </c>
    </row>
    <row r="4042" spans="1:6" x14ac:dyDescent="0.25">
      <c r="A4042" t="s">
        <v>157</v>
      </c>
      <c r="B4042">
        <v>2010</v>
      </c>
      <c r="C4042" t="s">
        <v>4</v>
      </c>
      <c r="D4042" t="s">
        <v>40</v>
      </c>
      <c r="E4042" t="s">
        <v>7553</v>
      </c>
      <c r="F4042">
        <v>777</v>
      </c>
    </row>
    <row r="4043" spans="1:6" x14ac:dyDescent="0.25">
      <c r="A4043" t="s">
        <v>157</v>
      </c>
      <c r="B4043">
        <v>2010</v>
      </c>
      <c r="C4043" t="s">
        <v>4</v>
      </c>
      <c r="D4043" t="s">
        <v>102</v>
      </c>
      <c r="E4043" t="s">
        <v>7554</v>
      </c>
      <c r="F4043">
        <v>2510</v>
      </c>
    </row>
    <row r="4044" spans="1:6" x14ac:dyDescent="0.25">
      <c r="A4044" t="s">
        <v>157</v>
      </c>
      <c r="B4044">
        <v>2010</v>
      </c>
      <c r="C4044" t="s">
        <v>4</v>
      </c>
      <c r="D4044" t="s">
        <v>107</v>
      </c>
      <c r="E4044" t="s">
        <v>7555</v>
      </c>
      <c r="F4044">
        <v>3295</v>
      </c>
    </row>
    <row r="4045" spans="1:6" x14ac:dyDescent="0.25">
      <c r="A4045" t="s">
        <v>157</v>
      </c>
      <c r="B4045">
        <v>2010</v>
      </c>
      <c r="C4045" t="s">
        <v>4</v>
      </c>
      <c r="D4045" t="s">
        <v>39</v>
      </c>
      <c r="E4045" t="s">
        <v>7556</v>
      </c>
      <c r="F4045">
        <v>2583</v>
      </c>
    </row>
    <row r="4046" spans="1:6" x14ac:dyDescent="0.25">
      <c r="A4046" t="s">
        <v>157</v>
      </c>
      <c r="B4046">
        <v>2010</v>
      </c>
      <c r="C4046" t="s">
        <v>4</v>
      </c>
      <c r="D4046" t="s">
        <v>103</v>
      </c>
      <c r="E4046" t="s">
        <v>7557</v>
      </c>
      <c r="F4046">
        <v>31644</v>
      </c>
    </row>
    <row r="4047" spans="1:6" x14ac:dyDescent="0.25">
      <c r="A4047" t="s">
        <v>157</v>
      </c>
      <c r="B4047">
        <v>2010</v>
      </c>
      <c r="C4047" t="s">
        <v>2</v>
      </c>
      <c r="D4047" t="s">
        <v>38</v>
      </c>
      <c r="E4047" t="s">
        <v>7558</v>
      </c>
      <c r="F4047">
        <v>8</v>
      </c>
    </row>
    <row r="4048" spans="1:6" x14ac:dyDescent="0.25">
      <c r="A4048" t="s">
        <v>157</v>
      </c>
      <c r="B4048">
        <v>2010</v>
      </c>
      <c r="C4048" t="s">
        <v>2</v>
      </c>
      <c r="D4048" t="s">
        <v>40</v>
      </c>
      <c r="E4048" t="s">
        <v>7559</v>
      </c>
      <c r="F4048">
        <v>8</v>
      </c>
    </row>
    <row r="4049" spans="1:6" x14ac:dyDescent="0.25">
      <c r="A4049" t="s">
        <v>157</v>
      </c>
      <c r="B4049">
        <v>2010</v>
      </c>
      <c r="C4049" t="s">
        <v>2</v>
      </c>
      <c r="D4049" t="s">
        <v>102</v>
      </c>
      <c r="E4049" t="s">
        <v>7560</v>
      </c>
      <c r="F4049">
        <v>41</v>
      </c>
    </row>
    <row r="4050" spans="1:6" x14ac:dyDescent="0.25">
      <c r="A4050" t="s">
        <v>157</v>
      </c>
      <c r="B4050">
        <v>2010</v>
      </c>
      <c r="C4050" t="s">
        <v>2</v>
      </c>
      <c r="D4050" t="s">
        <v>107</v>
      </c>
      <c r="E4050" t="s">
        <v>7561</v>
      </c>
      <c r="F4050">
        <v>68</v>
      </c>
    </row>
    <row r="4051" spans="1:6" x14ac:dyDescent="0.25">
      <c r="A4051" t="s">
        <v>157</v>
      </c>
      <c r="B4051">
        <v>2010</v>
      </c>
      <c r="C4051" t="s">
        <v>2</v>
      </c>
      <c r="D4051" t="s">
        <v>39</v>
      </c>
      <c r="E4051" t="s">
        <v>7562</v>
      </c>
      <c r="F4051">
        <v>35</v>
      </c>
    </row>
    <row r="4052" spans="1:6" x14ac:dyDescent="0.25">
      <c r="A4052" t="s">
        <v>157</v>
      </c>
      <c r="B4052">
        <v>2010</v>
      </c>
      <c r="C4052" t="s">
        <v>2</v>
      </c>
      <c r="D4052" t="s">
        <v>103</v>
      </c>
      <c r="E4052" t="s">
        <v>7563</v>
      </c>
      <c r="F4052">
        <v>337</v>
      </c>
    </row>
    <row r="4053" spans="1:6" x14ac:dyDescent="0.25">
      <c r="A4053" t="s">
        <v>157</v>
      </c>
      <c r="B4053">
        <v>2011</v>
      </c>
      <c r="C4053" t="s">
        <v>1</v>
      </c>
      <c r="D4053" t="s">
        <v>38</v>
      </c>
      <c r="E4053" t="s">
        <v>7564</v>
      </c>
      <c r="F4053">
        <v>28</v>
      </c>
    </row>
    <row r="4054" spans="1:6" x14ac:dyDescent="0.25">
      <c r="A4054" t="s">
        <v>157</v>
      </c>
      <c r="B4054">
        <v>2011</v>
      </c>
      <c r="C4054" t="s">
        <v>1</v>
      </c>
      <c r="D4054" t="s">
        <v>40</v>
      </c>
      <c r="E4054" t="s">
        <v>7565</v>
      </c>
      <c r="F4054">
        <v>29</v>
      </c>
    </row>
    <row r="4055" spans="1:6" x14ac:dyDescent="0.25">
      <c r="A4055" t="s">
        <v>157</v>
      </c>
      <c r="B4055">
        <v>2011</v>
      </c>
      <c r="C4055" t="s">
        <v>1</v>
      </c>
      <c r="D4055" t="s">
        <v>102</v>
      </c>
      <c r="E4055" t="s">
        <v>7566</v>
      </c>
      <c r="F4055">
        <v>157</v>
      </c>
    </row>
    <row r="4056" spans="1:6" x14ac:dyDescent="0.25">
      <c r="A4056" t="s">
        <v>157</v>
      </c>
      <c r="B4056">
        <v>2011</v>
      </c>
      <c r="C4056" t="s">
        <v>1</v>
      </c>
      <c r="D4056" t="s">
        <v>107</v>
      </c>
      <c r="E4056" t="s">
        <v>7567</v>
      </c>
      <c r="F4056">
        <v>105</v>
      </c>
    </row>
    <row r="4057" spans="1:6" x14ac:dyDescent="0.25">
      <c r="A4057" t="s">
        <v>157</v>
      </c>
      <c r="B4057">
        <v>2011</v>
      </c>
      <c r="C4057" t="s">
        <v>1</v>
      </c>
      <c r="D4057" t="s">
        <v>39</v>
      </c>
      <c r="E4057" t="s">
        <v>7568</v>
      </c>
      <c r="F4057">
        <v>174</v>
      </c>
    </row>
    <row r="4058" spans="1:6" x14ac:dyDescent="0.25">
      <c r="A4058" t="s">
        <v>157</v>
      </c>
      <c r="B4058">
        <v>2011</v>
      </c>
      <c r="C4058" t="s">
        <v>1</v>
      </c>
      <c r="D4058" t="s">
        <v>103</v>
      </c>
      <c r="E4058" t="s">
        <v>7569</v>
      </c>
      <c r="F4058">
        <v>1612</v>
      </c>
    </row>
    <row r="4059" spans="1:6" x14ac:dyDescent="0.25">
      <c r="A4059" t="s">
        <v>157</v>
      </c>
      <c r="B4059">
        <v>2011</v>
      </c>
      <c r="C4059" t="s">
        <v>3</v>
      </c>
      <c r="D4059" t="s">
        <v>38</v>
      </c>
      <c r="E4059" t="s">
        <v>7570</v>
      </c>
      <c r="F4059">
        <v>1</v>
      </c>
    </row>
    <row r="4060" spans="1:6" x14ac:dyDescent="0.25">
      <c r="A4060" t="s">
        <v>157</v>
      </c>
      <c r="B4060">
        <v>2011</v>
      </c>
      <c r="C4060" t="s">
        <v>3</v>
      </c>
      <c r="D4060" t="s">
        <v>40</v>
      </c>
      <c r="E4060" t="s">
        <v>7571</v>
      </c>
      <c r="F4060">
        <v>5</v>
      </c>
    </row>
    <row r="4061" spans="1:6" x14ac:dyDescent="0.25">
      <c r="A4061" t="s">
        <v>157</v>
      </c>
      <c r="B4061">
        <v>2011</v>
      </c>
      <c r="C4061" t="s">
        <v>3</v>
      </c>
      <c r="D4061" t="s">
        <v>102</v>
      </c>
      <c r="E4061" t="s">
        <v>7572</v>
      </c>
      <c r="F4061">
        <v>23</v>
      </c>
    </row>
    <row r="4062" spans="1:6" x14ac:dyDescent="0.25">
      <c r="A4062" t="s">
        <v>157</v>
      </c>
      <c r="B4062">
        <v>2011</v>
      </c>
      <c r="C4062" t="s">
        <v>3</v>
      </c>
      <c r="D4062" t="s">
        <v>107</v>
      </c>
      <c r="E4062" t="s">
        <v>7573</v>
      </c>
      <c r="F4062">
        <v>12</v>
      </c>
    </row>
    <row r="4063" spans="1:6" x14ac:dyDescent="0.25">
      <c r="A4063" t="s">
        <v>157</v>
      </c>
      <c r="B4063">
        <v>2011</v>
      </c>
      <c r="C4063" t="s">
        <v>3</v>
      </c>
      <c r="D4063" t="s">
        <v>39</v>
      </c>
      <c r="E4063" t="s">
        <v>7574</v>
      </c>
      <c r="F4063">
        <v>15</v>
      </c>
    </row>
    <row r="4064" spans="1:6" x14ac:dyDescent="0.25">
      <c r="A4064" t="s">
        <v>157</v>
      </c>
      <c r="B4064">
        <v>2011</v>
      </c>
      <c r="C4064" t="s">
        <v>3</v>
      </c>
      <c r="D4064" t="s">
        <v>103</v>
      </c>
      <c r="E4064" t="s">
        <v>7575</v>
      </c>
      <c r="F4064">
        <v>136</v>
      </c>
    </row>
    <row r="4065" spans="1:6" x14ac:dyDescent="0.25">
      <c r="A4065" t="s">
        <v>157</v>
      </c>
      <c r="B4065">
        <v>2011</v>
      </c>
      <c r="C4065" t="s">
        <v>0</v>
      </c>
      <c r="D4065" t="s">
        <v>38</v>
      </c>
      <c r="E4065" t="s">
        <v>7576</v>
      </c>
      <c r="F4065">
        <v>14</v>
      </c>
    </row>
    <row r="4066" spans="1:6" x14ac:dyDescent="0.25">
      <c r="A4066" t="s">
        <v>157</v>
      </c>
      <c r="B4066">
        <v>2011</v>
      </c>
      <c r="C4066" t="s">
        <v>0</v>
      </c>
      <c r="D4066" t="s">
        <v>40</v>
      </c>
      <c r="E4066" t="s">
        <v>7577</v>
      </c>
      <c r="F4066">
        <v>15</v>
      </c>
    </row>
    <row r="4067" spans="1:6" x14ac:dyDescent="0.25">
      <c r="A4067" t="s">
        <v>157</v>
      </c>
      <c r="B4067">
        <v>2011</v>
      </c>
      <c r="C4067" t="s">
        <v>0</v>
      </c>
      <c r="D4067" t="s">
        <v>102</v>
      </c>
      <c r="E4067" t="s">
        <v>7578</v>
      </c>
      <c r="F4067">
        <v>148</v>
      </c>
    </row>
    <row r="4068" spans="1:6" x14ac:dyDescent="0.25">
      <c r="A4068" t="s">
        <v>157</v>
      </c>
      <c r="B4068">
        <v>2011</v>
      </c>
      <c r="C4068" t="s">
        <v>0</v>
      </c>
      <c r="D4068" t="s">
        <v>107</v>
      </c>
      <c r="E4068" t="s">
        <v>7579</v>
      </c>
      <c r="F4068">
        <v>79</v>
      </c>
    </row>
    <row r="4069" spans="1:6" x14ac:dyDescent="0.25">
      <c r="A4069" t="s">
        <v>157</v>
      </c>
      <c r="B4069">
        <v>2011</v>
      </c>
      <c r="C4069" t="s">
        <v>0</v>
      </c>
      <c r="D4069" t="s">
        <v>39</v>
      </c>
      <c r="E4069" t="s">
        <v>7580</v>
      </c>
      <c r="F4069">
        <v>151</v>
      </c>
    </row>
    <row r="4070" spans="1:6" x14ac:dyDescent="0.25">
      <c r="A4070" t="s">
        <v>157</v>
      </c>
      <c r="B4070">
        <v>2011</v>
      </c>
      <c r="C4070" t="s">
        <v>0</v>
      </c>
      <c r="D4070" t="s">
        <v>103</v>
      </c>
      <c r="E4070" t="s">
        <v>7581</v>
      </c>
      <c r="F4070">
        <v>1108</v>
      </c>
    </row>
    <row r="4071" spans="1:6" x14ac:dyDescent="0.25">
      <c r="A4071" t="s">
        <v>157</v>
      </c>
      <c r="B4071">
        <v>2011</v>
      </c>
      <c r="C4071" t="s">
        <v>4</v>
      </c>
      <c r="D4071" t="s">
        <v>38</v>
      </c>
      <c r="E4071" t="s">
        <v>7582</v>
      </c>
      <c r="F4071">
        <v>456</v>
      </c>
    </row>
    <row r="4072" spans="1:6" x14ac:dyDescent="0.25">
      <c r="A4072" t="s">
        <v>157</v>
      </c>
      <c r="B4072">
        <v>2011</v>
      </c>
      <c r="C4072" t="s">
        <v>4</v>
      </c>
      <c r="D4072" t="s">
        <v>40</v>
      </c>
      <c r="E4072" t="s">
        <v>7583</v>
      </c>
      <c r="F4072">
        <v>517</v>
      </c>
    </row>
    <row r="4073" spans="1:6" x14ac:dyDescent="0.25">
      <c r="A4073" t="s">
        <v>157</v>
      </c>
      <c r="B4073">
        <v>2011</v>
      </c>
      <c r="C4073" t="s">
        <v>4</v>
      </c>
      <c r="D4073" t="s">
        <v>102</v>
      </c>
      <c r="E4073" t="s">
        <v>7584</v>
      </c>
      <c r="F4073">
        <v>3236</v>
      </c>
    </row>
    <row r="4074" spans="1:6" x14ac:dyDescent="0.25">
      <c r="A4074" t="s">
        <v>157</v>
      </c>
      <c r="B4074">
        <v>2011</v>
      </c>
      <c r="C4074" t="s">
        <v>4</v>
      </c>
      <c r="D4074" t="s">
        <v>107</v>
      </c>
      <c r="E4074" t="s">
        <v>7585</v>
      </c>
      <c r="F4074">
        <v>2211</v>
      </c>
    </row>
    <row r="4075" spans="1:6" x14ac:dyDescent="0.25">
      <c r="A4075" t="s">
        <v>157</v>
      </c>
      <c r="B4075">
        <v>2011</v>
      </c>
      <c r="C4075" t="s">
        <v>4</v>
      </c>
      <c r="D4075" t="s">
        <v>39</v>
      </c>
      <c r="E4075" t="s">
        <v>7586</v>
      </c>
      <c r="F4075">
        <v>2799</v>
      </c>
    </row>
    <row r="4076" spans="1:6" x14ac:dyDescent="0.25">
      <c r="A4076" t="s">
        <v>157</v>
      </c>
      <c r="B4076">
        <v>2011</v>
      </c>
      <c r="C4076" t="s">
        <v>4</v>
      </c>
      <c r="D4076" t="s">
        <v>103</v>
      </c>
      <c r="E4076" t="s">
        <v>7587</v>
      </c>
      <c r="F4076">
        <v>32035</v>
      </c>
    </row>
    <row r="4077" spans="1:6" x14ac:dyDescent="0.25">
      <c r="A4077" t="s">
        <v>157</v>
      </c>
      <c r="B4077">
        <v>2011</v>
      </c>
      <c r="C4077" t="s">
        <v>2</v>
      </c>
      <c r="D4077" t="s">
        <v>38</v>
      </c>
      <c r="E4077" t="s">
        <v>7588</v>
      </c>
      <c r="F4077">
        <v>7</v>
      </c>
    </row>
    <row r="4078" spans="1:6" x14ac:dyDescent="0.25">
      <c r="A4078" t="s">
        <v>157</v>
      </c>
      <c r="B4078">
        <v>2011</v>
      </c>
      <c r="C4078" t="s">
        <v>2</v>
      </c>
      <c r="D4078" t="s">
        <v>40</v>
      </c>
      <c r="E4078" t="s">
        <v>7589</v>
      </c>
      <c r="F4078">
        <v>7</v>
      </c>
    </row>
    <row r="4079" spans="1:6" x14ac:dyDescent="0.25">
      <c r="A4079" t="s">
        <v>157</v>
      </c>
      <c r="B4079">
        <v>2011</v>
      </c>
      <c r="C4079" t="s">
        <v>2</v>
      </c>
      <c r="D4079" t="s">
        <v>102</v>
      </c>
      <c r="E4079" t="s">
        <v>7590</v>
      </c>
      <c r="F4079">
        <v>42</v>
      </c>
    </row>
    <row r="4080" spans="1:6" x14ac:dyDescent="0.25">
      <c r="A4080" t="s">
        <v>157</v>
      </c>
      <c r="B4080">
        <v>2011</v>
      </c>
      <c r="C4080" t="s">
        <v>2</v>
      </c>
      <c r="D4080" t="s">
        <v>107</v>
      </c>
      <c r="E4080" t="s">
        <v>7591</v>
      </c>
      <c r="F4080">
        <v>59</v>
      </c>
    </row>
    <row r="4081" spans="1:6" x14ac:dyDescent="0.25">
      <c r="A4081" t="s">
        <v>157</v>
      </c>
      <c r="B4081">
        <v>2011</v>
      </c>
      <c r="C4081" t="s">
        <v>2</v>
      </c>
      <c r="D4081" t="s">
        <v>39</v>
      </c>
      <c r="E4081" t="s">
        <v>7592</v>
      </c>
      <c r="F4081">
        <v>41</v>
      </c>
    </row>
    <row r="4082" spans="1:6" x14ac:dyDescent="0.25">
      <c r="A4082" t="s">
        <v>157</v>
      </c>
      <c r="B4082">
        <v>2011</v>
      </c>
      <c r="C4082" t="s">
        <v>2</v>
      </c>
      <c r="D4082" t="s">
        <v>103</v>
      </c>
      <c r="E4082" t="s">
        <v>7593</v>
      </c>
      <c r="F4082">
        <v>391</v>
      </c>
    </row>
    <row r="4083" spans="1:6" x14ac:dyDescent="0.25">
      <c r="A4083" t="s">
        <v>157</v>
      </c>
      <c r="B4083">
        <v>2011</v>
      </c>
      <c r="C4083" t="s">
        <v>6</v>
      </c>
      <c r="D4083" t="s">
        <v>107</v>
      </c>
      <c r="E4083" t="s">
        <v>7594</v>
      </c>
      <c r="F4083">
        <v>10</v>
      </c>
    </row>
    <row r="4084" spans="1:6" x14ac:dyDescent="0.25">
      <c r="A4084" t="s">
        <v>157</v>
      </c>
      <c r="B4084">
        <v>2012</v>
      </c>
      <c r="C4084" t="s">
        <v>1</v>
      </c>
      <c r="D4084" t="s">
        <v>38</v>
      </c>
      <c r="E4084" t="s">
        <v>7595</v>
      </c>
      <c r="F4084">
        <v>57</v>
      </c>
    </row>
    <row r="4085" spans="1:6" x14ac:dyDescent="0.25">
      <c r="A4085" t="s">
        <v>157</v>
      </c>
      <c r="B4085">
        <v>2012</v>
      </c>
      <c r="C4085" t="s">
        <v>1</v>
      </c>
      <c r="D4085" t="s">
        <v>40</v>
      </c>
      <c r="E4085" t="s">
        <v>7596</v>
      </c>
      <c r="F4085">
        <v>59</v>
      </c>
    </row>
    <row r="4086" spans="1:6" x14ac:dyDescent="0.25">
      <c r="A4086" t="s">
        <v>157</v>
      </c>
      <c r="B4086">
        <v>2012</v>
      </c>
      <c r="C4086" t="s">
        <v>1</v>
      </c>
      <c r="D4086" t="s">
        <v>102</v>
      </c>
      <c r="E4086" t="s">
        <v>7597</v>
      </c>
      <c r="F4086">
        <v>171</v>
      </c>
    </row>
    <row r="4087" spans="1:6" x14ac:dyDescent="0.25">
      <c r="A4087" t="s">
        <v>157</v>
      </c>
      <c r="B4087">
        <v>2012</v>
      </c>
      <c r="C4087" t="s">
        <v>1</v>
      </c>
      <c r="D4087" t="s">
        <v>107</v>
      </c>
      <c r="E4087" t="s">
        <v>7598</v>
      </c>
      <c r="F4087">
        <v>198</v>
      </c>
    </row>
    <row r="4088" spans="1:6" x14ac:dyDescent="0.25">
      <c r="A4088" t="s">
        <v>157</v>
      </c>
      <c r="B4088">
        <v>2012</v>
      </c>
      <c r="C4088" t="s">
        <v>1</v>
      </c>
      <c r="D4088" t="s">
        <v>39</v>
      </c>
      <c r="E4088" t="s">
        <v>7599</v>
      </c>
      <c r="F4088">
        <v>186</v>
      </c>
    </row>
    <row r="4089" spans="1:6" x14ac:dyDescent="0.25">
      <c r="A4089" t="s">
        <v>157</v>
      </c>
      <c r="B4089">
        <v>2012</v>
      </c>
      <c r="C4089" t="s">
        <v>1</v>
      </c>
      <c r="D4089" t="s">
        <v>103</v>
      </c>
      <c r="E4089" t="s">
        <v>7600</v>
      </c>
      <c r="F4089">
        <v>2096</v>
      </c>
    </row>
    <row r="4090" spans="1:6" x14ac:dyDescent="0.25">
      <c r="A4090" t="s">
        <v>157</v>
      </c>
      <c r="B4090">
        <v>2012</v>
      </c>
      <c r="C4090" t="s">
        <v>3</v>
      </c>
      <c r="D4090" t="s">
        <v>38</v>
      </c>
      <c r="E4090" t="s">
        <v>7601</v>
      </c>
      <c r="F4090">
        <v>3</v>
      </c>
    </row>
    <row r="4091" spans="1:6" x14ac:dyDescent="0.25">
      <c r="A4091" t="s">
        <v>157</v>
      </c>
      <c r="B4091">
        <v>2012</v>
      </c>
      <c r="C4091" t="s">
        <v>3</v>
      </c>
      <c r="D4091" t="s">
        <v>40</v>
      </c>
      <c r="E4091" t="s">
        <v>7602</v>
      </c>
      <c r="F4091">
        <v>4</v>
      </c>
    </row>
    <row r="4092" spans="1:6" x14ac:dyDescent="0.25">
      <c r="A4092" t="s">
        <v>157</v>
      </c>
      <c r="B4092">
        <v>2012</v>
      </c>
      <c r="C4092" t="s">
        <v>3</v>
      </c>
      <c r="D4092" t="s">
        <v>102</v>
      </c>
      <c r="E4092" t="s">
        <v>7603</v>
      </c>
      <c r="F4092">
        <v>13</v>
      </c>
    </row>
    <row r="4093" spans="1:6" x14ac:dyDescent="0.25">
      <c r="A4093" t="s">
        <v>157</v>
      </c>
      <c r="B4093">
        <v>2012</v>
      </c>
      <c r="C4093" t="s">
        <v>3</v>
      </c>
      <c r="D4093" t="s">
        <v>107</v>
      </c>
      <c r="E4093" t="s">
        <v>7604</v>
      </c>
      <c r="F4093">
        <v>35</v>
      </c>
    </row>
    <row r="4094" spans="1:6" x14ac:dyDescent="0.25">
      <c r="A4094" t="s">
        <v>157</v>
      </c>
      <c r="B4094">
        <v>2012</v>
      </c>
      <c r="C4094" t="s">
        <v>3</v>
      </c>
      <c r="D4094" t="s">
        <v>39</v>
      </c>
      <c r="E4094" t="s">
        <v>7605</v>
      </c>
      <c r="F4094">
        <v>9</v>
      </c>
    </row>
    <row r="4095" spans="1:6" x14ac:dyDescent="0.25">
      <c r="A4095" t="s">
        <v>157</v>
      </c>
      <c r="B4095">
        <v>2012</v>
      </c>
      <c r="C4095" t="s">
        <v>3</v>
      </c>
      <c r="D4095" t="s">
        <v>103</v>
      </c>
      <c r="E4095" t="s">
        <v>7606</v>
      </c>
      <c r="F4095">
        <v>102</v>
      </c>
    </row>
    <row r="4096" spans="1:6" x14ac:dyDescent="0.25">
      <c r="A4096" t="s">
        <v>157</v>
      </c>
      <c r="B4096">
        <v>2012</v>
      </c>
      <c r="C4096" t="s">
        <v>0</v>
      </c>
      <c r="D4096" t="s">
        <v>38</v>
      </c>
      <c r="E4096" t="s">
        <v>7607</v>
      </c>
      <c r="F4096">
        <v>25</v>
      </c>
    </row>
    <row r="4097" spans="1:6" x14ac:dyDescent="0.25">
      <c r="A4097" t="s">
        <v>157</v>
      </c>
      <c r="B4097">
        <v>2012</v>
      </c>
      <c r="C4097" t="s">
        <v>0</v>
      </c>
      <c r="D4097" t="s">
        <v>40</v>
      </c>
      <c r="E4097" t="s">
        <v>7608</v>
      </c>
      <c r="F4097">
        <v>13</v>
      </c>
    </row>
    <row r="4098" spans="1:6" x14ac:dyDescent="0.25">
      <c r="A4098" t="s">
        <v>157</v>
      </c>
      <c r="B4098">
        <v>2012</v>
      </c>
      <c r="C4098" t="s">
        <v>0</v>
      </c>
      <c r="D4098" t="s">
        <v>102</v>
      </c>
      <c r="E4098" t="s">
        <v>7609</v>
      </c>
      <c r="F4098">
        <v>139</v>
      </c>
    </row>
    <row r="4099" spans="1:6" x14ac:dyDescent="0.25">
      <c r="A4099" t="s">
        <v>157</v>
      </c>
      <c r="B4099">
        <v>2012</v>
      </c>
      <c r="C4099" t="s">
        <v>0</v>
      </c>
      <c r="D4099" t="s">
        <v>107</v>
      </c>
      <c r="E4099" t="s">
        <v>7610</v>
      </c>
      <c r="F4099">
        <v>139</v>
      </c>
    </row>
    <row r="4100" spans="1:6" x14ac:dyDescent="0.25">
      <c r="A4100" t="s">
        <v>157</v>
      </c>
      <c r="B4100">
        <v>2012</v>
      </c>
      <c r="C4100" t="s">
        <v>0</v>
      </c>
      <c r="D4100" t="s">
        <v>39</v>
      </c>
      <c r="E4100" t="s">
        <v>7611</v>
      </c>
      <c r="F4100">
        <v>163</v>
      </c>
    </row>
    <row r="4101" spans="1:6" x14ac:dyDescent="0.25">
      <c r="A4101" t="s">
        <v>157</v>
      </c>
      <c r="B4101">
        <v>2012</v>
      </c>
      <c r="C4101" t="s">
        <v>0</v>
      </c>
      <c r="D4101" t="s">
        <v>103</v>
      </c>
      <c r="E4101" t="s">
        <v>7612</v>
      </c>
      <c r="F4101">
        <v>1029</v>
      </c>
    </row>
    <row r="4102" spans="1:6" x14ac:dyDescent="0.25">
      <c r="A4102" t="s">
        <v>157</v>
      </c>
      <c r="B4102">
        <v>2012</v>
      </c>
      <c r="C4102" t="s">
        <v>4</v>
      </c>
      <c r="D4102" t="s">
        <v>38</v>
      </c>
      <c r="E4102" t="s">
        <v>7613</v>
      </c>
      <c r="F4102">
        <v>836</v>
      </c>
    </row>
    <row r="4103" spans="1:6" x14ac:dyDescent="0.25">
      <c r="A4103" t="s">
        <v>157</v>
      </c>
      <c r="B4103">
        <v>2012</v>
      </c>
      <c r="C4103" t="s">
        <v>4</v>
      </c>
      <c r="D4103" t="s">
        <v>40</v>
      </c>
      <c r="E4103" t="s">
        <v>7614</v>
      </c>
      <c r="F4103">
        <v>895</v>
      </c>
    </row>
    <row r="4104" spans="1:6" x14ac:dyDescent="0.25">
      <c r="A4104" t="s">
        <v>157</v>
      </c>
      <c r="B4104">
        <v>2012</v>
      </c>
      <c r="C4104" t="s">
        <v>4</v>
      </c>
      <c r="D4104" t="s">
        <v>102</v>
      </c>
      <c r="E4104" t="s">
        <v>7615</v>
      </c>
      <c r="F4104">
        <v>2845</v>
      </c>
    </row>
    <row r="4105" spans="1:6" x14ac:dyDescent="0.25">
      <c r="A4105" t="s">
        <v>157</v>
      </c>
      <c r="B4105">
        <v>2012</v>
      </c>
      <c r="C4105" t="s">
        <v>4</v>
      </c>
      <c r="D4105" t="s">
        <v>107</v>
      </c>
      <c r="E4105" t="s">
        <v>7616</v>
      </c>
      <c r="F4105">
        <v>3319</v>
      </c>
    </row>
    <row r="4106" spans="1:6" x14ac:dyDescent="0.25">
      <c r="A4106" t="s">
        <v>157</v>
      </c>
      <c r="B4106">
        <v>2012</v>
      </c>
      <c r="C4106" t="s">
        <v>4</v>
      </c>
      <c r="D4106" t="s">
        <v>39</v>
      </c>
      <c r="E4106" t="s">
        <v>7617</v>
      </c>
      <c r="F4106">
        <v>2605</v>
      </c>
    </row>
    <row r="4107" spans="1:6" x14ac:dyDescent="0.25">
      <c r="A4107" t="s">
        <v>157</v>
      </c>
      <c r="B4107">
        <v>2012</v>
      </c>
      <c r="C4107" t="s">
        <v>4</v>
      </c>
      <c r="D4107" t="s">
        <v>103</v>
      </c>
      <c r="E4107" t="s">
        <v>7618</v>
      </c>
      <c r="F4107">
        <v>30084</v>
      </c>
    </row>
    <row r="4108" spans="1:6" x14ac:dyDescent="0.25">
      <c r="A4108" t="s">
        <v>157</v>
      </c>
      <c r="B4108">
        <v>2012</v>
      </c>
      <c r="C4108" t="s">
        <v>2</v>
      </c>
      <c r="D4108" t="s">
        <v>38</v>
      </c>
      <c r="E4108" t="s">
        <v>7619</v>
      </c>
      <c r="F4108">
        <v>18</v>
      </c>
    </row>
    <row r="4109" spans="1:6" x14ac:dyDescent="0.25">
      <c r="A4109" t="s">
        <v>157</v>
      </c>
      <c r="B4109">
        <v>2012</v>
      </c>
      <c r="C4109" t="s">
        <v>2</v>
      </c>
      <c r="D4109" t="s">
        <v>40</v>
      </c>
      <c r="E4109" t="s">
        <v>7620</v>
      </c>
      <c r="F4109">
        <v>12</v>
      </c>
    </row>
    <row r="4110" spans="1:6" x14ac:dyDescent="0.25">
      <c r="A4110" t="s">
        <v>157</v>
      </c>
      <c r="B4110">
        <v>2012</v>
      </c>
      <c r="C4110" t="s">
        <v>2</v>
      </c>
      <c r="D4110" t="s">
        <v>102</v>
      </c>
      <c r="E4110" t="s">
        <v>7621</v>
      </c>
      <c r="F4110">
        <v>49</v>
      </c>
    </row>
    <row r="4111" spans="1:6" x14ac:dyDescent="0.25">
      <c r="A4111" t="s">
        <v>157</v>
      </c>
      <c r="B4111">
        <v>2012</v>
      </c>
      <c r="C4111" t="s">
        <v>2</v>
      </c>
      <c r="D4111" t="s">
        <v>107</v>
      </c>
      <c r="E4111" t="s">
        <v>7622</v>
      </c>
      <c r="F4111">
        <v>85</v>
      </c>
    </row>
    <row r="4112" spans="1:6" x14ac:dyDescent="0.25">
      <c r="A4112" t="s">
        <v>157</v>
      </c>
      <c r="B4112">
        <v>2012</v>
      </c>
      <c r="C4112" t="s">
        <v>2</v>
      </c>
      <c r="D4112" t="s">
        <v>39</v>
      </c>
      <c r="E4112" t="s">
        <v>7623</v>
      </c>
      <c r="F4112">
        <v>50</v>
      </c>
    </row>
    <row r="4113" spans="1:6" x14ac:dyDescent="0.25">
      <c r="A4113" t="s">
        <v>157</v>
      </c>
      <c r="B4113">
        <v>2012</v>
      </c>
      <c r="C4113" t="s">
        <v>2</v>
      </c>
      <c r="D4113" t="s">
        <v>103</v>
      </c>
      <c r="E4113" t="s">
        <v>7624</v>
      </c>
      <c r="F4113">
        <v>482</v>
      </c>
    </row>
    <row r="4114" spans="1:6" x14ac:dyDescent="0.25">
      <c r="A4114" t="s">
        <v>157</v>
      </c>
      <c r="B4114">
        <v>2012</v>
      </c>
      <c r="C4114" t="s">
        <v>5</v>
      </c>
      <c r="D4114" t="s">
        <v>38</v>
      </c>
      <c r="E4114" t="s">
        <v>7625</v>
      </c>
      <c r="F4114">
        <v>1</v>
      </c>
    </row>
    <row r="4115" spans="1:6" x14ac:dyDescent="0.25">
      <c r="A4115" t="s">
        <v>157</v>
      </c>
      <c r="B4115">
        <v>2012</v>
      </c>
      <c r="C4115" t="s">
        <v>5</v>
      </c>
      <c r="D4115" t="s">
        <v>102</v>
      </c>
      <c r="E4115" t="s">
        <v>7626</v>
      </c>
      <c r="F4115">
        <v>1</v>
      </c>
    </row>
    <row r="4116" spans="1:6" x14ac:dyDescent="0.25">
      <c r="A4116" t="s">
        <v>157</v>
      </c>
      <c r="B4116">
        <v>2012</v>
      </c>
      <c r="C4116" t="s">
        <v>5</v>
      </c>
      <c r="D4116" t="s">
        <v>107</v>
      </c>
      <c r="E4116" t="s">
        <v>7627</v>
      </c>
      <c r="F4116">
        <v>54</v>
      </c>
    </row>
    <row r="4117" spans="1:6" x14ac:dyDescent="0.25">
      <c r="A4117" t="s">
        <v>157</v>
      </c>
      <c r="B4117">
        <v>2012</v>
      </c>
      <c r="C4117" t="s">
        <v>5</v>
      </c>
      <c r="D4117" t="s">
        <v>39</v>
      </c>
      <c r="E4117" t="s">
        <v>7628</v>
      </c>
      <c r="F4117">
        <v>1</v>
      </c>
    </row>
    <row r="4118" spans="1:6" x14ac:dyDescent="0.25">
      <c r="A4118" t="s">
        <v>157</v>
      </c>
      <c r="B4118">
        <v>2012</v>
      </c>
      <c r="C4118" t="s">
        <v>5</v>
      </c>
      <c r="D4118" t="s">
        <v>103</v>
      </c>
      <c r="E4118" t="s">
        <v>7629</v>
      </c>
      <c r="F4118">
        <v>9</v>
      </c>
    </row>
    <row r="4119" spans="1:6" x14ac:dyDescent="0.25">
      <c r="A4119" t="s">
        <v>157</v>
      </c>
      <c r="B4119">
        <v>2012</v>
      </c>
      <c r="C4119" t="s">
        <v>6</v>
      </c>
      <c r="D4119" t="s">
        <v>38</v>
      </c>
      <c r="E4119" t="s">
        <v>7630</v>
      </c>
      <c r="F4119">
        <v>3</v>
      </c>
    </row>
    <row r="4120" spans="1:6" x14ac:dyDescent="0.25">
      <c r="A4120" t="s">
        <v>157</v>
      </c>
      <c r="B4120">
        <v>2012</v>
      </c>
      <c r="C4120" t="s">
        <v>6</v>
      </c>
      <c r="D4120" t="s">
        <v>40</v>
      </c>
      <c r="E4120" t="s">
        <v>7631</v>
      </c>
      <c r="F4120">
        <v>3</v>
      </c>
    </row>
    <row r="4121" spans="1:6" x14ac:dyDescent="0.25">
      <c r="A4121" t="s">
        <v>157</v>
      </c>
      <c r="B4121">
        <v>2012</v>
      </c>
      <c r="C4121" t="s">
        <v>6</v>
      </c>
      <c r="D4121" t="s">
        <v>102</v>
      </c>
      <c r="E4121" t="s">
        <v>7632</v>
      </c>
      <c r="F4121">
        <v>5</v>
      </c>
    </row>
    <row r="4122" spans="1:6" x14ac:dyDescent="0.25">
      <c r="A4122" t="s">
        <v>157</v>
      </c>
      <c r="B4122">
        <v>2012</v>
      </c>
      <c r="C4122" t="s">
        <v>6</v>
      </c>
      <c r="D4122" t="s">
        <v>107</v>
      </c>
      <c r="E4122" t="s">
        <v>7633</v>
      </c>
      <c r="F4122">
        <v>6</v>
      </c>
    </row>
    <row r="4123" spans="1:6" x14ac:dyDescent="0.25">
      <c r="A4123" t="s">
        <v>157</v>
      </c>
      <c r="B4123">
        <v>2012</v>
      </c>
      <c r="C4123" t="s">
        <v>6</v>
      </c>
      <c r="D4123" t="s">
        <v>39</v>
      </c>
      <c r="E4123" t="s">
        <v>7634</v>
      </c>
      <c r="F4123">
        <v>4</v>
      </c>
    </row>
    <row r="4124" spans="1:6" x14ac:dyDescent="0.25">
      <c r="A4124" t="s">
        <v>157</v>
      </c>
      <c r="B4124">
        <v>2012</v>
      </c>
      <c r="C4124" t="s">
        <v>6</v>
      </c>
      <c r="D4124" t="s">
        <v>103</v>
      </c>
      <c r="E4124" t="s">
        <v>7635</v>
      </c>
      <c r="F4124">
        <v>28</v>
      </c>
    </row>
    <row r="4125" spans="1:6" x14ac:dyDescent="0.25">
      <c r="A4125" t="s">
        <v>157</v>
      </c>
      <c r="B4125">
        <v>2013</v>
      </c>
      <c r="C4125" t="s">
        <v>1</v>
      </c>
      <c r="D4125" t="s">
        <v>38</v>
      </c>
      <c r="E4125" t="s">
        <v>7636</v>
      </c>
      <c r="F4125">
        <v>84</v>
      </c>
    </row>
    <row r="4126" spans="1:6" x14ac:dyDescent="0.25">
      <c r="A4126" t="s">
        <v>157</v>
      </c>
      <c r="B4126">
        <v>2013</v>
      </c>
      <c r="C4126" t="s">
        <v>1</v>
      </c>
      <c r="D4126" t="s">
        <v>40</v>
      </c>
      <c r="E4126" t="s">
        <v>7637</v>
      </c>
      <c r="F4126">
        <v>109</v>
      </c>
    </row>
    <row r="4127" spans="1:6" x14ac:dyDescent="0.25">
      <c r="A4127" t="s">
        <v>157</v>
      </c>
      <c r="B4127">
        <v>2013</v>
      </c>
      <c r="C4127" t="s">
        <v>1</v>
      </c>
      <c r="D4127" t="s">
        <v>102</v>
      </c>
      <c r="E4127" t="s">
        <v>7638</v>
      </c>
      <c r="F4127">
        <v>173</v>
      </c>
    </row>
    <row r="4128" spans="1:6" x14ac:dyDescent="0.25">
      <c r="A4128" t="s">
        <v>157</v>
      </c>
      <c r="B4128">
        <v>2013</v>
      </c>
      <c r="C4128" t="s">
        <v>1</v>
      </c>
      <c r="D4128" t="s">
        <v>107</v>
      </c>
      <c r="E4128" t="s">
        <v>7639</v>
      </c>
      <c r="F4128">
        <v>216</v>
      </c>
    </row>
    <row r="4129" spans="1:6" x14ac:dyDescent="0.25">
      <c r="A4129" t="s">
        <v>157</v>
      </c>
      <c r="B4129">
        <v>2013</v>
      </c>
      <c r="C4129" t="s">
        <v>1</v>
      </c>
      <c r="D4129" t="s">
        <v>39</v>
      </c>
      <c r="E4129" t="s">
        <v>7640</v>
      </c>
      <c r="F4129">
        <v>192</v>
      </c>
    </row>
    <row r="4130" spans="1:6" x14ac:dyDescent="0.25">
      <c r="A4130" t="s">
        <v>157</v>
      </c>
      <c r="B4130">
        <v>2013</v>
      </c>
      <c r="C4130" t="s">
        <v>1</v>
      </c>
      <c r="D4130" t="s">
        <v>103</v>
      </c>
      <c r="E4130" t="s">
        <v>7641</v>
      </c>
      <c r="F4130">
        <v>2000</v>
      </c>
    </row>
    <row r="4131" spans="1:6" x14ac:dyDescent="0.25">
      <c r="A4131" t="s">
        <v>157</v>
      </c>
      <c r="B4131">
        <v>2013</v>
      </c>
      <c r="C4131" t="s">
        <v>3</v>
      </c>
      <c r="D4131" t="s">
        <v>38</v>
      </c>
      <c r="E4131" t="s">
        <v>7642</v>
      </c>
      <c r="F4131">
        <v>7</v>
      </c>
    </row>
    <row r="4132" spans="1:6" x14ac:dyDescent="0.25">
      <c r="A4132" t="s">
        <v>157</v>
      </c>
      <c r="B4132">
        <v>2013</v>
      </c>
      <c r="C4132" t="s">
        <v>3</v>
      </c>
      <c r="D4132" t="s">
        <v>40</v>
      </c>
      <c r="E4132" t="s">
        <v>7643</v>
      </c>
      <c r="F4132">
        <v>6</v>
      </c>
    </row>
    <row r="4133" spans="1:6" x14ac:dyDescent="0.25">
      <c r="A4133" t="s">
        <v>157</v>
      </c>
      <c r="B4133">
        <v>2013</v>
      </c>
      <c r="C4133" t="s">
        <v>3</v>
      </c>
      <c r="D4133" t="s">
        <v>102</v>
      </c>
      <c r="E4133" t="s">
        <v>7644</v>
      </c>
      <c r="F4133">
        <v>17</v>
      </c>
    </row>
    <row r="4134" spans="1:6" x14ac:dyDescent="0.25">
      <c r="A4134" t="s">
        <v>157</v>
      </c>
      <c r="B4134">
        <v>2013</v>
      </c>
      <c r="C4134" t="s">
        <v>3</v>
      </c>
      <c r="D4134" t="s">
        <v>107</v>
      </c>
      <c r="E4134" t="s">
        <v>7645</v>
      </c>
      <c r="F4134">
        <v>33</v>
      </c>
    </row>
    <row r="4135" spans="1:6" x14ac:dyDescent="0.25">
      <c r="A4135" t="s">
        <v>157</v>
      </c>
      <c r="B4135">
        <v>2013</v>
      </c>
      <c r="C4135" t="s">
        <v>3</v>
      </c>
      <c r="D4135" t="s">
        <v>39</v>
      </c>
      <c r="E4135" t="s">
        <v>7646</v>
      </c>
      <c r="F4135">
        <v>7</v>
      </c>
    </row>
    <row r="4136" spans="1:6" x14ac:dyDescent="0.25">
      <c r="A4136" t="s">
        <v>157</v>
      </c>
      <c r="B4136">
        <v>2013</v>
      </c>
      <c r="C4136" t="s">
        <v>3</v>
      </c>
      <c r="D4136" t="s">
        <v>103</v>
      </c>
      <c r="E4136" t="s">
        <v>7647</v>
      </c>
      <c r="F4136">
        <v>117</v>
      </c>
    </row>
    <row r="4137" spans="1:6" x14ac:dyDescent="0.25">
      <c r="A4137" t="s">
        <v>157</v>
      </c>
      <c r="B4137">
        <v>2013</v>
      </c>
      <c r="C4137" t="s">
        <v>0</v>
      </c>
      <c r="D4137" t="s">
        <v>38</v>
      </c>
      <c r="E4137" t="s">
        <v>7648</v>
      </c>
      <c r="F4137">
        <v>51</v>
      </c>
    </row>
    <row r="4138" spans="1:6" x14ac:dyDescent="0.25">
      <c r="A4138" t="s">
        <v>157</v>
      </c>
      <c r="B4138">
        <v>2013</v>
      </c>
      <c r="C4138" t="s">
        <v>0</v>
      </c>
      <c r="D4138" t="s">
        <v>40</v>
      </c>
      <c r="E4138" t="s">
        <v>7649</v>
      </c>
      <c r="F4138">
        <v>23</v>
      </c>
    </row>
    <row r="4139" spans="1:6" x14ac:dyDescent="0.25">
      <c r="A4139" t="s">
        <v>157</v>
      </c>
      <c r="B4139">
        <v>2013</v>
      </c>
      <c r="C4139" t="s">
        <v>0</v>
      </c>
      <c r="D4139" t="s">
        <v>102</v>
      </c>
      <c r="E4139" t="s">
        <v>7650</v>
      </c>
      <c r="F4139">
        <v>167</v>
      </c>
    </row>
    <row r="4140" spans="1:6" x14ac:dyDescent="0.25">
      <c r="A4140" t="s">
        <v>157</v>
      </c>
      <c r="B4140">
        <v>2013</v>
      </c>
      <c r="C4140" t="s">
        <v>0</v>
      </c>
      <c r="D4140" t="s">
        <v>107</v>
      </c>
      <c r="E4140" t="s">
        <v>7651</v>
      </c>
      <c r="F4140">
        <v>168</v>
      </c>
    </row>
    <row r="4141" spans="1:6" x14ac:dyDescent="0.25">
      <c r="A4141" t="s">
        <v>157</v>
      </c>
      <c r="B4141">
        <v>2013</v>
      </c>
      <c r="C4141" t="s">
        <v>0</v>
      </c>
      <c r="D4141" t="s">
        <v>39</v>
      </c>
      <c r="E4141" t="s">
        <v>7652</v>
      </c>
      <c r="F4141">
        <v>120</v>
      </c>
    </row>
    <row r="4142" spans="1:6" x14ac:dyDescent="0.25">
      <c r="A4142" t="s">
        <v>157</v>
      </c>
      <c r="B4142">
        <v>2013</v>
      </c>
      <c r="C4142" t="s">
        <v>0</v>
      </c>
      <c r="D4142" t="s">
        <v>103</v>
      </c>
      <c r="E4142" t="s">
        <v>7653</v>
      </c>
      <c r="F4142">
        <v>986</v>
      </c>
    </row>
    <row r="4143" spans="1:6" x14ac:dyDescent="0.25">
      <c r="A4143" t="s">
        <v>157</v>
      </c>
      <c r="B4143">
        <v>2013</v>
      </c>
      <c r="C4143" t="s">
        <v>4</v>
      </c>
      <c r="D4143" t="s">
        <v>38</v>
      </c>
      <c r="E4143" t="s">
        <v>7654</v>
      </c>
      <c r="F4143">
        <v>1183</v>
      </c>
    </row>
    <row r="4144" spans="1:6" x14ac:dyDescent="0.25">
      <c r="A4144" t="s">
        <v>157</v>
      </c>
      <c r="B4144">
        <v>2013</v>
      </c>
      <c r="C4144" t="s">
        <v>4</v>
      </c>
      <c r="D4144" t="s">
        <v>40</v>
      </c>
      <c r="E4144" t="s">
        <v>7655</v>
      </c>
      <c r="F4144">
        <v>1302</v>
      </c>
    </row>
    <row r="4145" spans="1:6" x14ac:dyDescent="0.25">
      <c r="A4145" t="s">
        <v>157</v>
      </c>
      <c r="B4145">
        <v>2013</v>
      </c>
      <c r="C4145" t="s">
        <v>4</v>
      </c>
      <c r="D4145" t="s">
        <v>102</v>
      </c>
      <c r="E4145" t="s">
        <v>7656</v>
      </c>
      <c r="F4145">
        <v>3196</v>
      </c>
    </row>
    <row r="4146" spans="1:6" x14ac:dyDescent="0.25">
      <c r="A4146" t="s">
        <v>157</v>
      </c>
      <c r="B4146">
        <v>2013</v>
      </c>
      <c r="C4146" t="s">
        <v>4</v>
      </c>
      <c r="D4146" t="s">
        <v>107</v>
      </c>
      <c r="E4146" t="s">
        <v>7657</v>
      </c>
      <c r="F4146">
        <v>4119</v>
      </c>
    </row>
    <row r="4147" spans="1:6" x14ac:dyDescent="0.25">
      <c r="A4147" t="s">
        <v>157</v>
      </c>
      <c r="B4147">
        <v>2013</v>
      </c>
      <c r="C4147" t="s">
        <v>4</v>
      </c>
      <c r="D4147" t="s">
        <v>39</v>
      </c>
      <c r="E4147" t="s">
        <v>7658</v>
      </c>
      <c r="F4147">
        <v>2664</v>
      </c>
    </row>
    <row r="4148" spans="1:6" x14ac:dyDescent="0.25">
      <c r="A4148" t="s">
        <v>157</v>
      </c>
      <c r="B4148">
        <v>2013</v>
      </c>
      <c r="C4148" t="s">
        <v>4</v>
      </c>
      <c r="D4148" t="s">
        <v>103</v>
      </c>
      <c r="E4148" t="s">
        <v>7659</v>
      </c>
      <c r="F4148">
        <v>28428</v>
      </c>
    </row>
    <row r="4149" spans="1:6" x14ac:dyDescent="0.25">
      <c r="A4149" t="s">
        <v>157</v>
      </c>
      <c r="B4149">
        <v>2013</v>
      </c>
      <c r="C4149" t="s">
        <v>2</v>
      </c>
      <c r="D4149" t="s">
        <v>38</v>
      </c>
      <c r="E4149" t="s">
        <v>7660</v>
      </c>
      <c r="F4149">
        <v>27</v>
      </c>
    </row>
    <row r="4150" spans="1:6" x14ac:dyDescent="0.25">
      <c r="A4150" t="s">
        <v>157</v>
      </c>
      <c r="B4150">
        <v>2013</v>
      </c>
      <c r="C4150" t="s">
        <v>2</v>
      </c>
      <c r="D4150" t="s">
        <v>40</v>
      </c>
      <c r="E4150" t="s">
        <v>7661</v>
      </c>
      <c r="F4150">
        <v>27</v>
      </c>
    </row>
    <row r="4151" spans="1:6" x14ac:dyDescent="0.25">
      <c r="A4151" t="s">
        <v>157</v>
      </c>
      <c r="B4151">
        <v>2013</v>
      </c>
      <c r="C4151" t="s">
        <v>2</v>
      </c>
      <c r="D4151" t="s">
        <v>102</v>
      </c>
      <c r="E4151" t="s">
        <v>7662</v>
      </c>
      <c r="F4151">
        <v>53</v>
      </c>
    </row>
    <row r="4152" spans="1:6" x14ac:dyDescent="0.25">
      <c r="A4152" t="s">
        <v>157</v>
      </c>
      <c r="B4152">
        <v>2013</v>
      </c>
      <c r="C4152" t="s">
        <v>2</v>
      </c>
      <c r="D4152" t="s">
        <v>107</v>
      </c>
      <c r="E4152" t="s">
        <v>7663</v>
      </c>
      <c r="F4152">
        <v>102</v>
      </c>
    </row>
    <row r="4153" spans="1:6" x14ac:dyDescent="0.25">
      <c r="A4153" t="s">
        <v>157</v>
      </c>
      <c r="B4153">
        <v>2013</v>
      </c>
      <c r="C4153" t="s">
        <v>2</v>
      </c>
      <c r="D4153" t="s">
        <v>39</v>
      </c>
      <c r="E4153" t="s">
        <v>7664</v>
      </c>
      <c r="F4153">
        <v>40</v>
      </c>
    </row>
    <row r="4154" spans="1:6" x14ac:dyDescent="0.25">
      <c r="A4154" t="s">
        <v>157</v>
      </c>
      <c r="B4154">
        <v>2013</v>
      </c>
      <c r="C4154" t="s">
        <v>2</v>
      </c>
      <c r="D4154" t="s">
        <v>103</v>
      </c>
      <c r="E4154" t="s">
        <v>7665</v>
      </c>
      <c r="F4154">
        <v>456</v>
      </c>
    </row>
    <row r="4155" spans="1:6" x14ac:dyDescent="0.25">
      <c r="A4155" t="s">
        <v>157</v>
      </c>
      <c r="B4155">
        <v>2013</v>
      </c>
      <c r="C4155" t="s">
        <v>5</v>
      </c>
      <c r="D4155" t="s">
        <v>38</v>
      </c>
      <c r="E4155" t="s">
        <v>7666</v>
      </c>
      <c r="F4155">
        <v>24</v>
      </c>
    </row>
    <row r="4156" spans="1:6" x14ac:dyDescent="0.25">
      <c r="A4156" t="s">
        <v>157</v>
      </c>
      <c r="B4156">
        <v>2013</v>
      </c>
      <c r="C4156" t="s">
        <v>5</v>
      </c>
      <c r="D4156" t="s">
        <v>40</v>
      </c>
      <c r="E4156" t="s">
        <v>7667</v>
      </c>
      <c r="F4156">
        <v>13</v>
      </c>
    </row>
    <row r="4157" spans="1:6" x14ac:dyDescent="0.25">
      <c r="A4157" t="s">
        <v>157</v>
      </c>
      <c r="B4157">
        <v>2013</v>
      </c>
      <c r="C4157" t="s">
        <v>5</v>
      </c>
      <c r="D4157" t="s">
        <v>102</v>
      </c>
      <c r="E4157" t="s">
        <v>7668</v>
      </c>
      <c r="F4157">
        <v>67</v>
      </c>
    </row>
    <row r="4158" spans="1:6" x14ac:dyDescent="0.25">
      <c r="A4158" t="s">
        <v>157</v>
      </c>
      <c r="B4158">
        <v>2013</v>
      </c>
      <c r="C4158" t="s">
        <v>5</v>
      </c>
      <c r="D4158" t="s">
        <v>107</v>
      </c>
      <c r="E4158" t="s">
        <v>7669</v>
      </c>
      <c r="F4158">
        <v>53</v>
      </c>
    </row>
    <row r="4159" spans="1:6" x14ac:dyDescent="0.25">
      <c r="A4159" t="s">
        <v>157</v>
      </c>
      <c r="B4159">
        <v>2013</v>
      </c>
      <c r="C4159" t="s">
        <v>5</v>
      </c>
      <c r="D4159" t="s">
        <v>39</v>
      </c>
      <c r="E4159" t="s">
        <v>7670</v>
      </c>
      <c r="F4159">
        <v>60</v>
      </c>
    </row>
    <row r="4160" spans="1:6" x14ac:dyDescent="0.25">
      <c r="A4160" t="s">
        <v>157</v>
      </c>
      <c r="B4160">
        <v>2013</v>
      </c>
      <c r="C4160" t="s">
        <v>5</v>
      </c>
      <c r="D4160" t="s">
        <v>103</v>
      </c>
      <c r="E4160" t="s">
        <v>7671</v>
      </c>
      <c r="F4160">
        <v>654</v>
      </c>
    </row>
    <row r="4161" spans="1:6" x14ac:dyDescent="0.25">
      <c r="A4161" t="s">
        <v>157</v>
      </c>
      <c r="B4161">
        <v>2013</v>
      </c>
      <c r="C4161" t="s">
        <v>6</v>
      </c>
      <c r="D4161" t="s">
        <v>38</v>
      </c>
      <c r="E4161" t="s">
        <v>7672</v>
      </c>
      <c r="F4161">
        <v>3</v>
      </c>
    </row>
    <row r="4162" spans="1:6" x14ac:dyDescent="0.25">
      <c r="A4162" t="s">
        <v>157</v>
      </c>
      <c r="B4162">
        <v>2013</v>
      </c>
      <c r="C4162" t="s">
        <v>6</v>
      </c>
      <c r="D4162" t="s">
        <v>102</v>
      </c>
      <c r="E4162" t="s">
        <v>7673</v>
      </c>
      <c r="F4162">
        <v>4</v>
      </c>
    </row>
    <row r="4163" spans="1:6" x14ac:dyDescent="0.25">
      <c r="A4163" t="s">
        <v>157</v>
      </c>
      <c r="B4163">
        <v>2013</v>
      </c>
      <c r="C4163" t="s">
        <v>6</v>
      </c>
      <c r="D4163" t="s">
        <v>107</v>
      </c>
      <c r="E4163" t="s">
        <v>7674</v>
      </c>
      <c r="F4163">
        <v>3</v>
      </c>
    </row>
    <row r="4164" spans="1:6" x14ac:dyDescent="0.25">
      <c r="A4164" t="s">
        <v>157</v>
      </c>
      <c r="B4164">
        <v>2013</v>
      </c>
      <c r="C4164" t="s">
        <v>6</v>
      </c>
      <c r="D4164" t="s">
        <v>39</v>
      </c>
      <c r="E4164" t="s">
        <v>7675</v>
      </c>
      <c r="F4164">
        <v>4</v>
      </c>
    </row>
    <row r="4165" spans="1:6" x14ac:dyDescent="0.25">
      <c r="A4165" t="s">
        <v>157</v>
      </c>
      <c r="B4165">
        <v>2013</v>
      </c>
      <c r="C4165" t="s">
        <v>6</v>
      </c>
      <c r="D4165" t="s">
        <v>103</v>
      </c>
      <c r="E4165" t="s">
        <v>7676</v>
      </c>
      <c r="F4165">
        <v>23</v>
      </c>
    </row>
    <row r="4166" spans="1:6" x14ac:dyDescent="0.25">
      <c r="A4166" t="s">
        <v>157</v>
      </c>
      <c r="B4166">
        <v>2014</v>
      </c>
      <c r="C4166" t="s">
        <v>1</v>
      </c>
      <c r="D4166" t="s">
        <v>38</v>
      </c>
      <c r="E4166" t="s">
        <v>7677</v>
      </c>
      <c r="F4166">
        <v>80</v>
      </c>
    </row>
    <row r="4167" spans="1:6" x14ac:dyDescent="0.25">
      <c r="A4167" t="s">
        <v>157</v>
      </c>
      <c r="B4167">
        <v>2014</v>
      </c>
      <c r="C4167" t="s">
        <v>1</v>
      </c>
      <c r="D4167" t="s">
        <v>40</v>
      </c>
      <c r="E4167" t="s">
        <v>7678</v>
      </c>
      <c r="F4167">
        <v>101</v>
      </c>
    </row>
    <row r="4168" spans="1:6" x14ac:dyDescent="0.25">
      <c r="A4168" t="s">
        <v>157</v>
      </c>
      <c r="B4168">
        <v>2014</v>
      </c>
      <c r="C4168" t="s">
        <v>1</v>
      </c>
      <c r="D4168" t="s">
        <v>102</v>
      </c>
      <c r="E4168" t="s">
        <v>7679</v>
      </c>
      <c r="F4168">
        <v>185</v>
      </c>
    </row>
    <row r="4169" spans="1:6" x14ac:dyDescent="0.25">
      <c r="A4169" t="s">
        <v>157</v>
      </c>
      <c r="B4169">
        <v>2014</v>
      </c>
      <c r="C4169" t="s">
        <v>1</v>
      </c>
      <c r="D4169" t="s">
        <v>107</v>
      </c>
      <c r="E4169" t="s">
        <v>7680</v>
      </c>
      <c r="F4169">
        <v>236</v>
      </c>
    </row>
    <row r="4170" spans="1:6" x14ac:dyDescent="0.25">
      <c r="A4170" t="s">
        <v>157</v>
      </c>
      <c r="B4170">
        <v>2014</v>
      </c>
      <c r="C4170" t="s">
        <v>1</v>
      </c>
      <c r="D4170" t="s">
        <v>39</v>
      </c>
      <c r="E4170" t="s">
        <v>7681</v>
      </c>
      <c r="F4170">
        <v>191</v>
      </c>
    </row>
    <row r="4171" spans="1:6" x14ac:dyDescent="0.25">
      <c r="A4171" t="s">
        <v>157</v>
      </c>
      <c r="B4171">
        <v>2014</v>
      </c>
      <c r="C4171" t="s">
        <v>1</v>
      </c>
      <c r="D4171" t="s">
        <v>103</v>
      </c>
      <c r="E4171" t="s">
        <v>7682</v>
      </c>
      <c r="F4171">
        <v>1925</v>
      </c>
    </row>
    <row r="4172" spans="1:6" x14ac:dyDescent="0.25">
      <c r="A4172" t="s">
        <v>157</v>
      </c>
      <c r="B4172">
        <v>2014</v>
      </c>
      <c r="C4172" t="s">
        <v>3</v>
      </c>
      <c r="D4172" t="s">
        <v>38</v>
      </c>
      <c r="E4172" t="s">
        <v>7683</v>
      </c>
      <c r="F4172">
        <v>5</v>
      </c>
    </row>
    <row r="4173" spans="1:6" x14ac:dyDescent="0.25">
      <c r="A4173" t="s">
        <v>157</v>
      </c>
      <c r="B4173">
        <v>2014</v>
      </c>
      <c r="C4173" t="s">
        <v>3</v>
      </c>
      <c r="D4173" t="s">
        <v>40</v>
      </c>
      <c r="E4173" t="s">
        <v>7684</v>
      </c>
      <c r="F4173">
        <v>2</v>
      </c>
    </row>
    <row r="4174" spans="1:6" x14ac:dyDescent="0.25">
      <c r="A4174" t="s">
        <v>157</v>
      </c>
      <c r="B4174">
        <v>2014</v>
      </c>
      <c r="C4174" t="s">
        <v>3</v>
      </c>
      <c r="D4174" t="s">
        <v>102</v>
      </c>
      <c r="E4174" t="s">
        <v>7685</v>
      </c>
      <c r="F4174">
        <v>25</v>
      </c>
    </row>
    <row r="4175" spans="1:6" x14ac:dyDescent="0.25">
      <c r="A4175" t="s">
        <v>157</v>
      </c>
      <c r="B4175">
        <v>2014</v>
      </c>
      <c r="C4175" t="s">
        <v>3</v>
      </c>
      <c r="D4175" t="s">
        <v>107</v>
      </c>
      <c r="E4175" t="s">
        <v>7686</v>
      </c>
      <c r="F4175">
        <v>38</v>
      </c>
    </row>
    <row r="4176" spans="1:6" x14ac:dyDescent="0.25">
      <c r="A4176" t="s">
        <v>157</v>
      </c>
      <c r="B4176">
        <v>2014</v>
      </c>
      <c r="C4176" t="s">
        <v>3</v>
      </c>
      <c r="D4176" t="s">
        <v>39</v>
      </c>
      <c r="E4176" t="s">
        <v>7687</v>
      </c>
      <c r="F4176">
        <v>12</v>
      </c>
    </row>
    <row r="4177" spans="1:6" x14ac:dyDescent="0.25">
      <c r="A4177" t="s">
        <v>157</v>
      </c>
      <c r="B4177">
        <v>2014</v>
      </c>
      <c r="C4177" t="s">
        <v>3</v>
      </c>
      <c r="D4177" t="s">
        <v>103</v>
      </c>
      <c r="E4177" t="s">
        <v>7688</v>
      </c>
      <c r="F4177">
        <v>129</v>
      </c>
    </row>
    <row r="4178" spans="1:6" x14ac:dyDescent="0.25">
      <c r="A4178" t="s">
        <v>157</v>
      </c>
      <c r="B4178">
        <v>2014</v>
      </c>
      <c r="C4178" t="s">
        <v>0</v>
      </c>
      <c r="D4178" t="s">
        <v>38</v>
      </c>
      <c r="E4178" t="s">
        <v>7689</v>
      </c>
      <c r="F4178">
        <v>28</v>
      </c>
    </row>
    <row r="4179" spans="1:6" x14ac:dyDescent="0.25">
      <c r="A4179" t="s">
        <v>157</v>
      </c>
      <c r="B4179">
        <v>2014</v>
      </c>
      <c r="C4179" t="s">
        <v>0</v>
      </c>
      <c r="D4179" t="s">
        <v>40</v>
      </c>
      <c r="E4179" t="s">
        <v>7690</v>
      </c>
      <c r="F4179">
        <v>29</v>
      </c>
    </row>
    <row r="4180" spans="1:6" x14ac:dyDescent="0.25">
      <c r="A4180" t="s">
        <v>157</v>
      </c>
      <c r="B4180">
        <v>2014</v>
      </c>
      <c r="C4180" t="s">
        <v>0</v>
      </c>
      <c r="D4180" t="s">
        <v>102</v>
      </c>
      <c r="E4180" t="s">
        <v>7691</v>
      </c>
      <c r="F4180">
        <v>149</v>
      </c>
    </row>
    <row r="4181" spans="1:6" x14ac:dyDescent="0.25">
      <c r="A4181" t="s">
        <v>157</v>
      </c>
      <c r="B4181">
        <v>2014</v>
      </c>
      <c r="C4181" t="s">
        <v>0</v>
      </c>
      <c r="D4181" t="s">
        <v>107</v>
      </c>
      <c r="E4181" t="s">
        <v>7692</v>
      </c>
      <c r="F4181">
        <v>185</v>
      </c>
    </row>
    <row r="4182" spans="1:6" x14ac:dyDescent="0.25">
      <c r="A4182" t="s">
        <v>157</v>
      </c>
      <c r="B4182">
        <v>2014</v>
      </c>
      <c r="C4182" t="s">
        <v>0</v>
      </c>
      <c r="D4182" t="s">
        <v>39</v>
      </c>
      <c r="E4182" t="s">
        <v>7693</v>
      </c>
      <c r="F4182">
        <v>136</v>
      </c>
    </row>
    <row r="4183" spans="1:6" x14ac:dyDescent="0.25">
      <c r="A4183" t="s">
        <v>157</v>
      </c>
      <c r="B4183">
        <v>2014</v>
      </c>
      <c r="C4183" t="s">
        <v>0</v>
      </c>
      <c r="D4183" t="s">
        <v>103</v>
      </c>
      <c r="E4183" t="s">
        <v>7694</v>
      </c>
      <c r="F4183">
        <v>966</v>
      </c>
    </row>
    <row r="4184" spans="1:6" x14ac:dyDescent="0.25">
      <c r="A4184" t="s">
        <v>157</v>
      </c>
      <c r="B4184">
        <v>2014</v>
      </c>
      <c r="C4184" t="s">
        <v>4</v>
      </c>
      <c r="D4184" t="s">
        <v>38</v>
      </c>
      <c r="E4184" t="s">
        <v>7695</v>
      </c>
      <c r="F4184">
        <v>1154</v>
      </c>
    </row>
    <row r="4185" spans="1:6" x14ac:dyDescent="0.25">
      <c r="A4185" t="s">
        <v>157</v>
      </c>
      <c r="B4185">
        <v>2014</v>
      </c>
      <c r="C4185" t="s">
        <v>4</v>
      </c>
      <c r="D4185" t="s">
        <v>40</v>
      </c>
      <c r="E4185" t="s">
        <v>7696</v>
      </c>
      <c r="F4185">
        <v>1468</v>
      </c>
    </row>
    <row r="4186" spans="1:6" x14ac:dyDescent="0.25">
      <c r="A4186" t="s">
        <v>157</v>
      </c>
      <c r="B4186">
        <v>2014</v>
      </c>
      <c r="C4186" t="s">
        <v>4</v>
      </c>
      <c r="D4186" t="s">
        <v>102</v>
      </c>
      <c r="E4186" t="s">
        <v>7697</v>
      </c>
      <c r="F4186">
        <v>3601</v>
      </c>
    </row>
    <row r="4187" spans="1:6" x14ac:dyDescent="0.25">
      <c r="A4187" t="s">
        <v>157</v>
      </c>
      <c r="B4187">
        <v>2014</v>
      </c>
      <c r="C4187" t="s">
        <v>4</v>
      </c>
      <c r="D4187" t="s">
        <v>107</v>
      </c>
      <c r="E4187" t="s">
        <v>7698</v>
      </c>
      <c r="F4187">
        <v>3951</v>
      </c>
    </row>
    <row r="4188" spans="1:6" x14ac:dyDescent="0.25">
      <c r="A4188" t="s">
        <v>157</v>
      </c>
      <c r="B4188">
        <v>2014</v>
      </c>
      <c r="C4188" t="s">
        <v>4</v>
      </c>
      <c r="D4188" t="s">
        <v>39</v>
      </c>
      <c r="E4188" t="s">
        <v>7699</v>
      </c>
      <c r="F4188">
        <v>2575</v>
      </c>
    </row>
    <row r="4189" spans="1:6" x14ac:dyDescent="0.25">
      <c r="A4189" t="s">
        <v>157</v>
      </c>
      <c r="B4189">
        <v>2014</v>
      </c>
      <c r="C4189" t="s">
        <v>4</v>
      </c>
      <c r="D4189" t="s">
        <v>103</v>
      </c>
      <c r="E4189" t="s">
        <v>7700</v>
      </c>
      <c r="F4189">
        <v>28493</v>
      </c>
    </row>
    <row r="4190" spans="1:6" x14ac:dyDescent="0.25">
      <c r="A4190" t="s">
        <v>157</v>
      </c>
      <c r="B4190">
        <v>2014</v>
      </c>
      <c r="C4190" t="s">
        <v>2</v>
      </c>
      <c r="D4190" t="s">
        <v>38</v>
      </c>
      <c r="E4190" t="s">
        <v>7701</v>
      </c>
      <c r="F4190">
        <v>19</v>
      </c>
    </row>
    <row r="4191" spans="1:6" x14ac:dyDescent="0.25">
      <c r="A4191" t="s">
        <v>157</v>
      </c>
      <c r="B4191">
        <v>2014</v>
      </c>
      <c r="C4191" t="s">
        <v>2</v>
      </c>
      <c r="D4191" t="s">
        <v>40</v>
      </c>
      <c r="E4191" t="s">
        <v>7702</v>
      </c>
      <c r="F4191">
        <v>25</v>
      </c>
    </row>
    <row r="4192" spans="1:6" x14ac:dyDescent="0.25">
      <c r="A4192" t="s">
        <v>157</v>
      </c>
      <c r="B4192">
        <v>2014</v>
      </c>
      <c r="C4192" t="s">
        <v>2</v>
      </c>
      <c r="D4192" t="s">
        <v>102</v>
      </c>
      <c r="E4192" t="s">
        <v>7703</v>
      </c>
      <c r="F4192">
        <v>67</v>
      </c>
    </row>
    <row r="4193" spans="1:6" x14ac:dyDescent="0.25">
      <c r="A4193" t="s">
        <v>157</v>
      </c>
      <c r="B4193">
        <v>2014</v>
      </c>
      <c r="C4193" t="s">
        <v>2</v>
      </c>
      <c r="D4193" t="s">
        <v>107</v>
      </c>
      <c r="E4193" t="s">
        <v>7704</v>
      </c>
      <c r="F4193">
        <v>98</v>
      </c>
    </row>
    <row r="4194" spans="1:6" x14ac:dyDescent="0.25">
      <c r="A4194" t="s">
        <v>157</v>
      </c>
      <c r="B4194">
        <v>2014</v>
      </c>
      <c r="C4194" t="s">
        <v>2</v>
      </c>
      <c r="D4194" t="s">
        <v>39</v>
      </c>
      <c r="E4194" t="s">
        <v>7705</v>
      </c>
      <c r="F4194">
        <v>48</v>
      </c>
    </row>
    <row r="4195" spans="1:6" x14ac:dyDescent="0.25">
      <c r="A4195" t="s">
        <v>157</v>
      </c>
      <c r="B4195">
        <v>2014</v>
      </c>
      <c r="C4195" t="s">
        <v>2</v>
      </c>
      <c r="D4195" t="s">
        <v>103</v>
      </c>
      <c r="E4195" t="s">
        <v>7706</v>
      </c>
      <c r="F4195">
        <v>513</v>
      </c>
    </row>
    <row r="4196" spans="1:6" x14ac:dyDescent="0.25">
      <c r="A4196" t="s">
        <v>157</v>
      </c>
      <c r="B4196">
        <v>2014</v>
      </c>
      <c r="C4196" t="s">
        <v>5</v>
      </c>
      <c r="D4196" t="s">
        <v>38</v>
      </c>
      <c r="E4196" t="s">
        <v>7707</v>
      </c>
      <c r="F4196">
        <v>20</v>
      </c>
    </row>
    <row r="4197" spans="1:6" x14ac:dyDescent="0.25">
      <c r="A4197" t="s">
        <v>157</v>
      </c>
      <c r="B4197">
        <v>2014</v>
      </c>
      <c r="C4197" t="s">
        <v>5</v>
      </c>
      <c r="D4197" t="s">
        <v>40</v>
      </c>
      <c r="E4197" t="s">
        <v>7708</v>
      </c>
      <c r="F4197">
        <v>24</v>
      </c>
    </row>
    <row r="4198" spans="1:6" x14ac:dyDescent="0.25">
      <c r="A4198" t="s">
        <v>157</v>
      </c>
      <c r="B4198">
        <v>2014</v>
      </c>
      <c r="C4198" t="s">
        <v>5</v>
      </c>
      <c r="D4198" t="s">
        <v>102</v>
      </c>
      <c r="E4198" t="s">
        <v>7709</v>
      </c>
      <c r="F4198">
        <v>75</v>
      </c>
    </row>
    <row r="4199" spans="1:6" x14ac:dyDescent="0.25">
      <c r="A4199" t="s">
        <v>157</v>
      </c>
      <c r="B4199">
        <v>2014</v>
      </c>
      <c r="C4199" t="s">
        <v>5</v>
      </c>
      <c r="D4199" t="s">
        <v>107</v>
      </c>
      <c r="E4199" t="s">
        <v>7710</v>
      </c>
      <c r="F4199">
        <v>73</v>
      </c>
    </row>
    <row r="4200" spans="1:6" x14ac:dyDescent="0.25">
      <c r="A4200" t="s">
        <v>157</v>
      </c>
      <c r="B4200">
        <v>2014</v>
      </c>
      <c r="C4200" t="s">
        <v>5</v>
      </c>
      <c r="D4200" t="s">
        <v>39</v>
      </c>
      <c r="E4200" t="s">
        <v>7711</v>
      </c>
      <c r="F4200">
        <v>58</v>
      </c>
    </row>
    <row r="4201" spans="1:6" x14ac:dyDescent="0.25">
      <c r="A4201" t="s">
        <v>157</v>
      </c>
      <c r="B4201">
        <v>2014</v>
      </c>
      <c r="C4201" t="s">
        <v>5</v>
      </c>
      <c r="D4201" t="s">
        <v>103</v>
      </c>
      <c r="E4201" t="s">
        <v>7712</v>
      </c>
      <c r="F4201">
        <v>608</v>
      </c>
    </row>
    <row r="4202" spans="1:6" x14ac:dyDescent="0.25">
      <c r="A4202" t="s">
        <v>157</v>
      </c>
      <c r="B4202">
        <v>2014</v>
      </c>
      <c r="C4202" t="s">
        <v>6</v>
      </c>
      <c r="D4202" t="s">
        <v>40</v>
      </c>
      <c r="E4202" t="s">
        <v>7713</v>
      </c>
      <c r="F4202">
        <v>2</v>
      </c>
    </row>
    <row r="4203" spans="1:6" x14ac:dyDescent="0.25">
      <c r="A4203" t="s">
        <v>157</v>
      </c>
      <c r="B4203">
        <v>2014</v>
      </c>
      <c r="C4203" t="s">
        <v>6</v>
      </c>
      <c r="D4203" t="s">
        <v>102</v>
      </c>
      <c r="E4203" t="s">
        <v>7714</v>
      </c>
      <c r="F4203">
        <v>3</v>
      </c>
    </row>
    <row r="4204" spans="1:6" x14ac:dyDescent="0.25">
      <c r="A4204" t="s">
        <v>157</v>
      </c>
      <c r="B4204">
        <v>2014</v>
      </c>
      <c r="C4204" t="s">
        <v>6</v>
      </c>
      <c r="D4204" t="s">
        <v>107</v>
      </c>
      <c r="E4204" t="s">
        <v>7715</v>
      </c>
      <c r="F4204">
        <v>9</v>
      </c>
    </row>
    <row r="4205" spans="1:6" x14ac:dyDescent="0.25">
      <c r="A4205" t="s">
        <v>157</v>
      </c>
      <c r="B4205">
        <v>2014</v>
      </c>
      <c r="C4205" t="s">
        <v>6</v>
      </c>
      <c r="D4205" t="s">
        <v>39</v>
      </c>
      <c r="E4205" t="s">
        <v>7716</v>
      </c>
      <c r="F4205">
        <v>2</v>
      </c>
    </row>
    <row r="4206" spans="1:6" x14ac:dyDescent="0.25">
      <c r="A4206" t="s">
        <v>157</v>
      </c>
      <c r="B4206">
        <v>2014</v>
      </c>
      <c r="C4206" t="s">
        <v>6</v>
      </c>
      <c r="D4206" t="s">
        <v>103</v>
      </c>
      <c r="E4206" t="s">
        <v>7717</v>
      </c>
      <c r="F4206">
        <v>21</v>
      </c>
    </row>
    <row r="4207" spans="1:6" x14ac:dyDescent="0.25">
      <c r="A4207" t="s">
        <v>157</v>
      </c>
      <c r="B4207">
        <v>2015</v>
      </c>
      <c r="C4207" t="s">
        <v>1</v>
      </c>
      <c r="D4207" t="s">
        <v>38</v>
      </c>
      <c r="E4207" t="s">
        <v>7718</v>
      </c>
      <c r="F4207">
        <v>87</v>
      </c>
    </row>
    <row r="4208" spans="1:6" x14ac:dyDescent="0.25">
      <c r="A4208" t="s">
        <v>157</v>
      </c>
      <c r="B4208">
        <v>2015</v>
      </c>
      <c r="C4208" t="s">
        <v>1</v>
      </c>
      <c r="D4208" t="s">
        <v>40</v>
      </c>
      <c r="E4208" t="s">
        <v>7719</v>
      </c>
      <c r="F4208">
        <v>72</v>
      </c>
    </row>
    <row r="4209" spans="1:6" x14ac:dyDescent="0.25">
      <c r="A4209" t="s">
        <v>157</v>
      </c>
      <c r="B4209">
        <v>2015</v>
      </c>
      <c r="C4209" t="s">
        <v>1</v>
      </c>
      <c r="D4209" t="s">
        <v>102</v>
      </c>
      <c r="E4209" t="s">
        <v>7720</v>
      </c>
      <c r="F4209">
        <v>200</v>
      </c>
    </row>
    <row r="4210" spans="1:6" x14ac:dyDescent="0.25">
      <c r="A4210" t="s">
        <v>157</v>
      </c>
      <c r="B4210">
        <v>2015</v>
      </c>
      <c r="C4210" t="s">
        <v>1</v>
      </c>
      <c r="D4210" t="s">
        <v>107</v>
      </c>
      <c r="E4210" t="s">
        <v>7721</v>
      </c>
      <c r="F4210">
        <v>182</v>
      </c>
    </row>
    <row r="4211" spans="1:6" x14ac:dyDescent="0.25">
      <c r="A4211" t="s">
        <v>157</v>
      </c>
      <c r="B4211">
        <v>2015</v>
      </c>
      <c r="C4211" t="s">
        <v>1</v>
      </c>
      <c r="D4211" t="s">
        <v>39</v>
      </c>
      <c r="E4211" t="s">
        <v>7722</v>
      </c>
      <c r="F4211">
        <v>183</v>
      </c>
    </row>
    <row r="4212" spans="1:6" x14ac:dyDescent="0.25">
      <c r="A4212" t="s">
        <v>157</v>
      </c>
      <c r="B4212">
        <v>2015</v>
      </c>
      <c r="C4212" t="s">
        <v>1</v>
      </c>
      <c r="D4212" t="s">
        <v>103</v>
      </c>
      <c r="E4212" t="s">
        <v>7723</v>
      </c>
      <c r="F4212">
        <v>1942</v>
      </c>
    </row>
    <row r="4213" spans="1:6" x14ac:dyDescent="0.25">
      <c r="A4213" t="s">
        <v>157</v>
      </c>
      <c r="B4213">
        <v>2015</v>
      </c>
      <c r="C4213" t="s">
        <v>3</v>
      </c>
      <c r="D4213" t="s">
        <v>38</v>
      </c>
      <c r="E4213" t="s">
        <v>7724</v>
      </c>
      <c r="F4213">
        <v>5</v>
      </c>
    </row>
    <row r="4214" spans="1:6" x14ac:dyDescent="0.25">
      <c r="A4214" t="s">
        <v>157</v>
      </c>
      <c r="B4214">
        <v>2015</v>
      </c>
      <c r="C4214" t="s">
        <v>3</v>
      </c>
      <c r="D4214" t="s">
        <v>40</v>
      </c>
      <c r="E4214" t="s">
        <v>7725</v>
      </c>
      <c r="F4214">
        <v>3</v>
      </c>
    </row>
    <row r="4215" spans="1:6" x14ac:dyDescent="0.25">
      <c r="A4215" t="s">
        <v>157</v>
      </c>
      <c r="B4215">
        <v>2015</v>
      </c>
      <c r="C4215" t="s">
        <v>3</v>
      </c>
      <c r="D4215" t="s">
        <v>102</v>
      </c>
      <c r="E4215" t="s">
        <v>7726</v>
      </c>
      <c r="F4215">
        <v>26</v>
      </c>
    </row>
    <row r="4216" spans="1:6" x14ac:dyDescent="0.25">
      <c r="A4216" t="s">
        <v>157</v>
      </c>
      <c r="B4216">
        <v>2015</v>
      </c>
      <c r="C4216" t="s">
        <v>3</v>
      </c>
      <c r="D4216" t="s">
        <v>107</v>
      </c>
      <c r="E4216" t="s">
        <v>7727</v>
      </c>
      <c r="F4216">
        <v>38</v>
      </c>
    </row>
    <row r="4217" spans="1:6" x14ac:dyDescent="0.25">
      <c r="A4217" t="s">
        <v>157</v>
      </c>
      <c r="B4217">
        <v>2015</v>
      </c>
      <c r="C4217" t="s">
        <v>3</v>
      </c>
      <c r="D4217" t="s">
        <v>39</v>
      </c>
      <c r="E4217" t="s">
        <v>7728</v>
      </c>
      <c r="F4217">
        <v>9</v>
      </c>
    </row>
    <row r="4218" spans="1:6" x14ac:dyDescent="0.25">
      <c r="A4218" t="s">
        <v>157</v>
      </c>
      <c r="B4218">
        <v>2015</v>
      </c>
      <c r="C4218" t="s">
        <v>3</v>
      </c>
      <c r="D4218" t="s">
        <v>103</v>
      </c>
      <c r="E4218" t="s">
        <v>7729</v>
      </c>
      <c r="F4218">
        <v>139</v>
      </c>
    </row>
    <row r="4219" spans="1:6" x14ac:dyDescent="0.25">
      <c r="A4219" t="s">
        <v>157</v>
      </c>
      <c r="B4219">
        <v>2015</v>
      </c>
      <c r="C4219" t="s">
        <v>0</v>
      </c>
      <c r="D4219" t="s">
        <v>38</v>
      </c>
      <c r="E4219" t="s">
        <v>7730</v>
      </c>
      <c r="F4219">
        <v>39</v>
      </c>
    </row>
    <row r="4220" spans="1:6" x14ac:dyDescent="0.25">
      <c r="A4220" t="s">
        <v>157</v>
      </c>
      <c r="B4220">
        <v>2015</v>
      </c>
      <c r="C4220" t="s">
        <v>0</v>
      </c>
      <c r="D4220" t="s">
        <v>40</v>
      </c>
      <c r="E4220" t="s">
        <v>7731</v>
      </c>
      <c r="F4220">
        <v>30</v>
      </c>
    </row>
    <row r="4221" spans="1:6" x14ac:dyDescent="0.25">
      <c r="A4221" t="s">
        <v>157</v>
      </c>
      <c r="B4221">
        <v>2015</v>
      </c>
      <c r="C4221" t="s">
        <v>0</v>
      </c>
      <c r="D4221" t="s">
        <v>102</v>
      </c>
      <c r="E4221" t="s">
        <v>7732</v>
      </c>
      <c r="F4221">
        <v>154</v>
      </c>
    </row>
    <row r="4222" spans="1:6" x14ac:dyDescent="0.25">
      <c r="A4222" t="s">
        <v>157</v>
      </c>
      <c r="B4222">
        <v>2015</v>
      </c>
      <c r="C4222" t="s">
        <v>0</v>
      </c>
      <c r="D4222" t="s">
        <v>107</v>
      </c>
      <c r="E4222" t="s">
        <v>7733</v>
      </c>
      <c r="F4222">
        <v>192</v>
      </c>
    </row>
    <row r="4223" spans="1:6" x14ac:dyDescent="0.25">
      <c r="A4223" t="s">
        <v>157</v>
      </c>
      <c r="B4223">
        <v>2015</v>
      </c>
      <c r="C4223" t="s">
        <v>0</v>
      </c>
      <c r="D4223" t="s">
        <v>39</v>
      </c>
      <c r="E4223" t="s">
        <v>7734</v>
      </c>
      <c r="F4223">
        <v>116</v>
      </c>
    </row>
    <row r="4224" spans="1:6" x14ac:dyDescent="0.25">
      <c r="A4224" t="s">
        <v>157</v>
      </c>
      <c r="B4224">
        <v>2015</v>
      </c>
      <c r="C4224" t="s">
        <v>0</v>
      </c>
      <c r="D4224" t="s">
        <v>103</v>
      </c>
      <c r="E4224" t="s">
        <v>7735</v>
      </c>
      <c r="F4224">
        <v>999</v>
      </c>
    </row>
    <row r="4225" spans="1:6" x14ac:dyDescent="0.25">
      <c r="A4225" t="s">
        <v>157</v>
      </c>
      <c r="B4225">
        <v>2015</v>
      </c>
      <c r="C4225" t="s">
        <v>4</v>
      </c>
      <c r="D4225" t="s">
        <v>38</v>
      </c>
      <c r="E4225" t="s">
        <v>7736</v>
      </c>
      <c r="F4225">
        <v>1101</v>
      </c>
    </row>
    <row r="4226" spans="1:6" x14ac:dyDescent="0.25">
      <c r="A4226" t="s">
        <v>157</v>
      </c>
      <c r="B4226">
        <v>2015</v>
      </c>
      <c r="C4226" t="s">
        <v>4</v>
      </c>
      <c r="D4226" t="s">
        <v>40</v>
      </c>
      <c r="E4226" t="s">
        <v>7737</v>
      </c>
      <c r="F4226">
        <v>1358</v>
      </c>
    </row>
    <row r="4227" spans="1:6" x14ac:dyDescent="0.25">
      <c r="A4227" t="s">
        <v>157</v>
      </c>
      <c r="B4227">
        <v>2015</v>
      </c>
      <c r="C4227" t="s">
        <v>4</v>
      </c>
      <c r="D4227" t="s">
        <v>102</v>
      </c>
      <c r="E4227" t="s">
        <v>7738</v>
      </c>
      <c r="F4227">
        <v>3487</v>
      </c>
    </row>
    <row r="4228" spans="1:6" x14ac:dyDescent="0.25">
      <c r="A4228" t="s">
        <v>157</v>
      </c>
      <c r="B4228">
        <v>2015</v>
      </c>
      <c r="C4228" t="s">
        <v>4</v>
      </c>
      <c r="D4228" t="s">
        <v>107</v>
      </c>
      <c r="E4228" t="s">
        <v>7739</v>
      </c>
      <c r="F4228">
        <v>3186</v>
      </c>
    </row>
    <row r="4229" spans="1:6" x14ac:dyDescent="0.25">
      <c r="A4229" t="s">
        <v>157</v>
      </c>
      <c r="B4229">
        <v>2015</v>
      </c>
      <c r="C4229" t="s">
        <v>4</v>
      </c>
      <c r="D4229" t="s">
        <v>39</v>
      </c>
      <c r="E4229" t="s">
        <v>7740</v>
      </c>
      <c r="F4229">
        <v>2300</v>
      </c>
    </row>
    <row r="4230" spans="1:6" x14ac:dyDescent="0.25">
      <c r="A4230" t="s">
        <v>157</v>
      </c>
      <c r="B4230">
        <v>2015</v>
      </c>
      <c r="C4230" t="s">
        <v>4</v>
      </c>
      <c r="D4230" t="s">
        <v>103</v>
      </c>
      <c r="E4230" t="s">
        <v>7741</v>
      </c>
      <c r="F4230">
        <v>29202</v>
      </c>
    </row>
    <row r="4231" spans="1:6" x14ac:dyDescent="0.25">
      <c r="A4231" t="s">
        <v>157</v>
      </c>
      <c r="B4231">
        <v>2015</v>
      </c>
      <c r="C4231" t="s">
        <v>2</v>
      </c>
      <c r="D4231" t="s">
        <v>38</v>
      </c>
      <c r="E4231" t="s">
        <v>7742</v>
      </c>
      <c r="F4231">
        <v>20</v>
      </c>
    </row>
    <row r="4232" spans="1:6" x14ac:dyDescent="0.25">
      <c r="A4232" t="s">
        <v>157</v>
      </c>
      <c r="B4232">
        <v>2015</v>
      </c>
      <c r="C4232" t="s">
        <v>2</v>
      </c>
      <c r="D4232" t="s">
        <v>40</v>
      </c>
      <c r="E4232" t="s">
        <v>7743</v>
      </c>
      <c r="F4232">
        <v>23</v>
      </c>
    </row>
    <row r="4233" spans="1:6" x14ac:dyDescent="0.25">
      <c r="A4233" t="s">
        <v>157</v>
      </c>
      <c r="B4233">
        <v>2015</v>
      </c>
      <c r="C4233" t="s">
        <v>2</v>
      </c>
      <c r="D4233" t="s">
        <v>102</v>
      </c>
      <c r="E4233" t="s">
        <v>7744</v>
      </c>
      <c r="F4233">
        <v>65</v>
      </c>
    </row>
    <row r="4234" spans="1:6" x14ac:dyDescent="0.25">
      <c r="A4234" t="s">
        <v>157</v>
      </c>
      <c r="B4234">
        <v>2015</v>
      </c>
      <c r="C4234" t="s">
        <v>2</v>
      </c>
      <c r="D4234" t="s">
        <v>107</v>
      </c>
      <c r="E4234" t="s">
        <v>7745</v>
      </c>
      <c r="F4234">
        <v>132</v>
      </c>
    </row>
    <row r="4235" spans="1:6" x14ac:dyDescent="0.25">
      <c r="A4235" t="s">
        <v>157</v>
      </c>
      <c r="B4235">
        <v>2015</v>
      </c>
      <c r="C4235" t="s">
        <v>2</v>
      </c>
      <c r="D4235" t="s">
        <v>39</v>
      </c>
      <c r="E4235" t="s">
        <v>7746</v>
      </c>
      <c r="F4235">
        <v>55</v>
      </c>
    </row>
    <row r="4236" spans="1:6" x14ac:dyDescent="0.25">
      <c r="A4236" t="s">
        <v>157</v>
      </c>
      <c r="B4236">
        <v>2015</v>
      </c>
      <c r="C4236" t="s">
        <v>2</v>
      </c>
      <c r="D4236" t="s">
        <v>103</v>
      </c>
      <c r="E4236" t="s">
        <v>7747</v>
      </c>
      <c r="F4236">
        <v>480</v>
      </c>
    </row>
    <row r="4237" spans="1:6" x14ac:dyDescent="0.25">
      <c r="A4237" t="s">
        <v>157</v>
      </c>
      <c r="B4237">
        <v>2015</v>
      </c>
      <c r="C4237" t="s">
        <v>5</v>
      </c>
      <c r="D4237" t="s">
        <v>38</v>
      </c>
      <c r="E4237" t="s">
        <v>7748</v>
      </c>
      <c r="F4237">
        <v>32</v>
      </c>
    </row>
    <row r="4238" spans="1:6" x14ac:dyDescent="0.25">
      <c r="A4238" t="s">
        <v>157</v>
      </c>
      <c r="B4238">
        <v>2015</v>
      </c>
      <c r="C4238" t="s">
        <v>5</v>
      </c>
      <c r="D4238" t="s">
        <v>40</v>
      </c>
      <c r="E4238" t="s">
        <v>7749</v>
      </c>
      <c r="F4238">
        <v>35</v>
      </c>
    </row>
    <row r="4239" spans="1:6" x14ac:dyDescent="0.25">
      <c r="A4239" t="s">
        <v>157</v>
      </c>
      <c r="B4239">
        <v>2015</v>
      </c>
      <c r="C4239" t="s">
        <v>5</v>
      </c>
      <c r="D4239" t="s">
        <v>102</v>
      </c>
      <c r="E4239" t="s">
        <v>7750</v>
      </c>
      <c r="F4239">
        <v>73</v>
      </c>
    </row>
    <row r="4240" spans="1:6" x14ac:dyDescent="0.25">
      <c r="A4240" t="s">
        <v>157</v>
      </c>
      <c r="B4240">
        <v>2015</v>
      </c>
      <c r="C4240" t="s">
        <v>5</v>
      </c>
      <c r="D4240" t="s">
        <v>107</v>
      </c>
      <c r="E4240" t="s">
        <v>7751</v>
      </c>
      <c r="F4240">
        <v>55</v>
      </c>
    </row>
    <row r="4241" spans="1:6" x14ac:dyDescent="0.25">
      <c r="A4241" t="s">
        <v>157</v>
      </c>
      <c r="B4241">
        <v>2015</v>
      </c>
      <c r="C4241" t="s">
        <v>5</v>
      </c>
      <c r="D4241" t="s">
        <v>39</v>
      </c>
      <c r="E4241" t="s">
        <v>7752</v>
      </c>
      <c r="F4241">
        <v>53</v>
      </c>
    </row>
    <row r="4242" spans="1:6" x14ac:dyDescent="0.25">
      <c r="A4242" t="s">
        <v>157</v>
      </c>
      <c r="B4242">
        <v>2015</v>
      </c>
      <c r="C4242" t="s">
        <v>5</v>
      </c>
      <c r="D4242" t="s">
        <v>103</v>
      </c>
      <c r="E4242" t="s">
        <v>7753</v>
      </c>
      <c r="F4242">
        <v>606</v>
      </c>
    </row>
    <row r="4243" spans="1:6" x14ac:dyDescent="0.25">
      <c r="A4243" t="s">
        <v>157</v>
      </c>
      <c r="B4243">
        <v>2015</v>
      </c>
      <c r="C4243" t="s">
        <v>6</v>
      </c>
      <c r="D4243" t="s">
        <v>40</v>
      </c>
      <c r="E4243" t="s">
        <v>7754</v>
      </c>
      <c r="F4243">
        <v>2</v>
      </c>
    </row>
    <row r="4244" spans="1:6" x14ac:dyDescent="0.25">
      <c r="A4244" t="s">
        <v>157</v>
      </c>
      <c r="B4244">
        <v>2015</v>
      </c>
      <c r="C4244" t="s">
        <v>6</v>
      </c>
      <c r="D4244" t="s">
        <v>102</v>
      </c>
      <c r="E4244" t="s">
        <v>7755</v>
      </c>
      <c r="F4244">
        <v>3</v>
      </c>
    </row>
    <row r="4245" spans="1:6" x14ac:dyDescent="0.25">
      <c r="A4245" t="s">
        <v>157</v>
      </c>
      <c r="B4245">
        <v>2015</v>
      </c>
      <c r="C4245" t="s">
        <v>6</v>
      </c>
      <c r="D4245" t="s">
        <v>107</v>
      </c>
      <c r="E4245" t="s">
        <v>7756</v>
      </c>
      <c r="F4245">
        <v>7</v>
      </c>
    </row>
    <row r="4246" spans="1:6" x14ac:dyDescent="0.25">
      <c r="A4246" t="s">
        <v>157</v>
      </c>
      <c r="B4246">
        <v>2015</v>
      </c>
      <c r="C4246" t="s">
        <v>6</v>
      </c>
      <c r="D4246" t="s">
        <v>39</v>
      </c>
      <c r="E4246" t="s">
        <v>7757</v>
      </c>
      <c r="F4246">
        <v>1</v>
      </c>
    </row>
    <row r="4247" spans="1:6" x14ac:dyDescent="0.25">
      <c r="A4247" t="s">
        <v>157</v>
      </c>
      <c r="B4247">
        <v>2015</v>
      </c>
      <c r="C4247" t="s">
        <v>6</v>
      </c>
      <c r="D4247" t="s">
        <v>103</v>
      </c>
      <c r="E4247" t="s">
        <v>7758</v>
      </c>
      <c r="F4247">
        <v>28</v>
      </c>
    </row>
  </sheetData>
  <autoFilter ref="A2:F2"/>
  <mergeCells count="1">
    <mergeCell ref="B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28"/>
  <sheetViews>
    <sheetView topLeftCell="A4507" workbookViewId="0">
      <selection activeCell="A4526" sqref="A4526"/>
    </sheetView>
  </sheetViews>
  <sheetFormatPr defaultRowHeight="15" x14ac:dyDescent="0.25"/>
  <cols>
    <col min="1" max="1" width="30.7109375" customWidth="1"/>
    <col min="2" max="2" width="5" bestFit="1" customWidth="1"/>
    <col min="3" max="3" width="30.28515625" bestFit="1" customWidth="1"/>
    <col min="4" max="4" width="33.28515625" bestFit="1" customWidth="1"/>
    <col min="5" max="5" width="64" bestFit="1" customWidth="1"/>
  </cols>
  <sheetData>
    <row r="1" spans="1:7" x14ac:dyDescent="0.25">
      <c r="B1" s="309" t="s">
        <v>59</v>
      </c>
      <c r="C1" s="309"/>
      <c r="D1" s="309"/>
      <c r="E1" s="309"/>
      <c r="F1" s="309"/>
    </row>
    <row r="2" spans="1:7" x14ac:dyDescent="0.25">
      <c r="A2" s="3" t="s">
        <v>26</v>
      </c>
      <c r="B2" s="3" t="s">
        <v>27</v>
      </c>
      <c r="C2" s="3" t="s">
        <v>30</v>
      </c>
      <c r="D2" s="3" t="s">
        <v>37</v>
      </c>
      <c r="E2" s="3" t="s">
        <v>65</v>
      </c>
      <c r="F2" s="3" t="s">
        <v>35</v>
      </c>
    </row>
    <row r="3" spans="1:7" x14ac:dyDescent="0.25">
      <c r="A3" t="s">
        <v>45</v>
      </c>
      <c r="B3">
        <v>2010</v>
      </c>
      <c r="C3" t="s">
        <v>142</v>
      </c>
      <c r="D3" t="s">
        <v>38</v>
      </c>
      <c r="E3" t="s">
        <v>7759</v>
      </c>
      <c r="F3">
        <v>8</v>
      </c>
      <c r="G3" t="s">
        <v>12285</v>
      </c>
    </row>
    <row r="4" spans="1:7" x14ac:dyDescent="0.25">
      <c r="A4" t="s">
        <v>45</v>
      </c>
      <c r="B4">
        <v>2010</v>
      </c>
      <c r="C4" t="s">
        <v>142</v>
      </c>
      <c r="D4" t="s">
        <v>40</v>
      </c>
      <c r="E4" t="s">
        <v>7760</v>
      </c>
      <c r="F4">
        <v>14</v>
      </c>
      <c r="G4" t="s">
        <v>12285</v>
      </c>
    </row>
    <row r="5" spans="1:7" x14ac:dyDescent="0.25">
      <c r="A5" t="s">
        <v>45</v>
      </c>
      <c r="B5">
        <v>2010</v>
      </c>
      <c r="C5" t="s">
        <v>142</v>
      </c>
      <c r="D5" t="s">
        <v>102</v>
      </c>
      <c r="E5" t="s">
        <v>7761</v>
      </c>
      <c r="F5">
        <v>36</v>
      </c>
      <c r="G5" t="s">
        <v>12285</v>
      </c>
    </row>
    <row r="6" spans="1:7" x14ac:dyDescent="0.25">
      <c r="A6" t="s">
        <v>45</v>
      </c>
      <c r="B6">
        <v>2010</v>
      </c>
      <c r="C6" t="s">
        <v>142</v>
      </c>
      <c r="D6" t="s">
        <v>107</v>
      </c>
      <c r="E6" t="s">
        <v>7762</v>
      </c>
      <c r="F6">
        <v>9</v>
      </c>
      <c r="G6" t="s">
        <v>12285</v>
      </c>
    </row>
    <row r="7" spans="1:7" x14ac:dyDescent="0.25">
      <c r="A7" t="s">
        <v>45</v>
      </c>
      <c r="B7">
        <v>2010</v>
      </c>
      <c r="C7" t="s">
        <v>142</v>
      </c>
      <c r="D7" t="s">
        <v>39</v>
      </c>
      <c r="E7" t="s">
        <v>7763</v>
      </c>
      <c r="F7">
        <v>38</v>
      </c>
      <c r="G7" t="s">
        <v>12285</v>
      </c>
    </row>
    <row r="8" spans="1:7" x14ac:dyDescent="0.25">
      <c r="A8" t="s">
        <v>45</v>
      </c>
      <c r="B8">
        <v>2010</v>
      </c>
      <c r="C8" t="s">
        <v>142</v>
      </c>
      <c r="D8" t="s">
        <v>103</v>
      </c>
      <c r="E8" t="s">
        <v>7764</v>
      </c>
      <c r="F8">
        <v>688</v>
      </c>
      <c r="G8" t="s">
        <v>12285</v>
      </c>
    </row>
    <row r="9" spans="1:7" x14ac:dyDescent="0.25">
      <c r="A9" t="s">
        <v>45</v>
      </c>
      <c r="B9">
        <v>2010</v>
      </c>
      <c r="C9" t="s">
        <v>143</v>
      </c>
      <c r="D9" t="s">
        <v>38</v>
      </c>
      <c r="E9" t="s">
        <v>7765</v>
      </c>
      <c r="F9">
        <v>12</v>
      </c>
      <c r="G9" t="s">
        <v>12286</v>
      </c>
    </row>
    <row r="10" spans="1:7" x14ac:dyDescent="0.25">
      <c r="A10" t="s">
        <v>45</v>
      </c>
      <c r="B10">
        <v>2010</v>
      </c>
      <c r="C10" t="s">
        <v>143</v>
      </c>
      <c r="D10" t="s">
        <v>40</v>
      </c>
      <c r="E10" t="s">
        <v>7766</v>
      </c>
      <c r="F10">
        <v>23</v>
      </c>
      <c r="G10" t="s">
        <v>12286</v>
      </c>
    </row>
    <row r="11" spans="1:7" x14ac:dyDescent="0.25">
      <c r="A11" t="s">
        <v>45</v>
      </c>
      <c r="B11">
        <v>2010</v>
      </c>
      <c r="C11" t="s">
        <v>143</v>
      </c>
      <c r="D11" t="s">
        <v>102</v>
      </c>
      <c r="E11" t="s">
        <v>7767</v>
      </c>
      <c r="F11">
        <v>36</v>
      </c>
      <c r="G11" t="s">
        <v>12286</v>
      </c>
    </row>
    <row r="12" spans="1:7" x14ac:dyDescent="0.25">
      <c r="A12" t="s">
        <v>45</v>
      </c>
      <c r="B12">
        <v>2010</v>
      </c>
      <c r="C12" t="s">
        <v>143</v>
      </c>
      <c r="D12" t="s">
        <v>107</v>
      </c>
      <c r="E12" t="s">
        <v>7768</v>
      </c>
      <c r="F12">
        <v>18</v>
      </c>
      <c r="G12" t="s">
        <v>12286</v>
      </c>
    </row>
    <row r="13" spans="1:7" x14ac:dyDescent="0.25">
      <c r="A13" t="s">
        <v>45</v>
      </c>
      <c r="B13">
        <v>2010</v>
      </c>
      <c r="C13" t="s">
        <v>143</v>
      </c>
      <c r="D13" t="s">
        <v>39</v>
      </c>
      <c r="E13" t="s">
        <v>7769</v>
      </c>
      <c r="F13">
        <v>88</v>
      </c>
      <c r="G13" t="s">
        <v>12286</v>
      </c>
    </row>
    <row r="14" spans="1:7" x14ac:dyDescent="0.25">
      <c r="A14" t="s">
        <v>45</v>
      </c>
      <c r="B14">
        <v>2010</v>
      </c>
      <c r="C14" t="s">
        <v>143</v>
      </c>
      <c r="D14" t="s">
        <v>103</v>
      </c>
      <c r="E14" t="s">
        <v>7770</v>
      </c>
      <c r="F14">
        <v>691</v>
      </c>
      <c r="G14" t="s">
        <v>12286</v>
      </c>
    </row>
    <row r="15" spans="1:7" x14ac:dyDescent="0.25">
      <c r="A15" t="s">
        <v>45</v>
      </c>
      <c r="B15">
        <v>2010</v>
      </c>
      <c r="C15" t="s">
        <v>144</v>
      </c>
      <c r="D15" t="s">
        <v>38</v>
      </c>
      <c r="E15" t="s">
        <v>7771</v>
      </c>
      <c r="F15">
        <v>3</v>
      </c>
      <c r="G15" t="s">
        <v>12287</v>
      </c>
    </row>
    <row r="16" spans="1:7" x14ac:dyDescent="0.25">
      <c r="A16" t="s">
        <v>45</v>
      </c>
      <c r="B16">
        <v>2010</v>
      </c>
      <c r="C16" t="s">
        <v>144</v>
      </c>
      <c r="D16" t="s">
        <v>40</v>
      </c>
      <c r="E16" t="s">
        <v>7772</v>
      </c>
      <c r="F16">
        <v>7</v>
      </c>
      <c r="G16" t="s">
        <v>12287</v>
      </c>
    </row>
    <row r="17" spans="1:7" x14ac:dyDescent="0.25">
      <c r="A17" t="s">
        <v>45</v>
      </c>
      <c r="B17">
        <v>2010</v>
      </c>
      <c r="C17" t="s">
        <v>144</v>
      </c>
      <c r="D17" t="s">
        <v>102</v>
      </c>
      <c r="E17" t="s">
        <v>7773</v>
      </c>
      <c r="F17">
        <v>18</v>
      </c>
      <c r="G17" t="s">
        <v>12287</v>
      </c>
    </row>
    <row r="18" spans="1:7" x14ac:dyDescent="0.25">
      <c r="A18" t="s">
        <v>45</v>
      </c>
      <c r="B18">
        <v>2010</v>
      </c>
      <c r="C18" t="s">
        <v>144</v>
      </c>
      <c r="D18" t="s">
        <v>107</v>
      </c>
      <c r="E18" t="s">
        <v>7774</v>
      </c>
      <c r="F18">
        <v>4</v>
      </c>
      <c r="G18" t="s">
        <v>12287</v>
      </c>
    </row>
    <row r="19" spans="1:7" x14ac:dyDescent="0.25">
      <c r="A19" t="s">
        <v>45</v>
      </c>
      <c r="B19">
        <v>2010</v>
      </c>
      <c r="C19" t="s">
        <v>144</v>
      </c>
      <c r="D19" t="s">
        <v>39</v>
      </c>
      <c r="E19" t="s">
        <v>7775</v>
      </c>
      <c r="F19">
        <v>19</v>
      </c>
      <c r="G19" t="s">
        <v>12287</v>
      </c>
    </row>
    <row r="20" spans="1:7" x14ac:dyDescent="0.25">
      <c r="A20" t="s">
        <v>45</v>
      </c>
      <c r="B20">
        <v>2010</v>
      </c>
      <c r="C20" t="s">
        <v>144</v>
      </c>
      <c r="D20" t="s">
        <v>103</v>
      </c>
      <c r="E20" t="s">
        <v>7776</v>
      </c>
      <c r="F20">
        <v>177</v>
      </c>
      <c r="G20" t="s">
        <v>12287</v>
      </c>
    </row>
    <row r="21" spans="1:7" x14ac:dyDescent="0.25">
      <c r="A21" t="s">
        <v>45</v>
      </c>
      <c r="B21">
        <v>2010</v>
      </c>
      <c r="C21" t="s">
        <v>145</v>
      </c>
      <c r="D21" t="s">
        <v>38</v>
      </c>
      <c r="E21" t="s">
        <v>7777</v>
      </c>
      <c r="F21">
        <v>11</v>
      </c>
      <c r="G21" t="s">
        <v>12288</v>
      </c>
    </row>
    <row r="22" spans="1:7" x14ac:dyDescent="0.25">
      <c r="A22" t="s">
        <v>45</v>
      </c>
      <c r="B22">
        <v>2010</v>
      </c>
      <c r="C22" t="s">
        <v>145</v>
      </c>
      <c r="D22" t="s">
        <v>40</v>
      </c>
      <c r="E22" t="s">
        <v>7778</v>
      </c>
      <c r="F22">
        <v>13</v>
      </c>
      <c r="G22" t="s">
        <v>12288</v>
      </c>
    </row>
    <row r="23" spans="1:7" x14ac:dyDescent="0.25">
      <c r="A23" t="s">
        <v>45</v>
      </c>
      <c r="B23">
        <v>2010</v>
      </c>
      <c r="C23" t="s">
        <v>145</v>
      </c>
      <c r="D23" t="s">
        <v>102</v>
      </c>
      <c r="E23" t="s">
        <v>7779</v>
      </c>
      <c r="F23">
        <v>25</v>
      </c>
      <c r="G23" t="s">
        <v>12288</v>
      </c>
    </row>
    <row r="24" spans="1:7" x14ac:dyDescent="0.25">
      <c r="A24" t="s">
        <v>45</v>
      </c>
      <c r="B24">
        <v>2010</v>
      </c>
      <c r="C24" t="s">
        <v>145</v>
      </c>
      <c r="D24" t="s">
        <v>107</v>
      </c>
      <c r="E24" t="s">
        <v>7780</v>
      </c>
      <c r="F24">
        <v>10</v>
      </c>
      <c r="G24" t="s">
        <v>12288</v>
      </c>
    </row>
    <row r="25" spans="1:7" x14ac:dyDescent="0.25">
      <c r="A25" t="s">
        <v>45</v>
      </c>
      <c r="B25">
        <v>2010</v>
      </c>
      <c r="C25" t="s">
        <v>145</v>
      </c>
      <c r="D25" t="s">
        <v>39</v>
      </c>
      <c r="E25" t="s">
        <v>7781</v>
      </c>
      <c r="F25">
        <v>50</v>
      </c>
      <c r="G25" t="s">
        <v>12288</v>
      </c>
    </row>
    <row r="26" spans="1:7" x14ac:dyDescent="0.25">
      <c r="A26" t="s">
        <v>45</v>
      </c>
      <c r="B26">
        <v>2010</v>
      </c>
      <c r="C26" t="s">
        <v>145</v>
      </c>
      <c r="D26" t="s">
        <v>103</v>
      </c>
      <c r="E26" t="s">
        <v>7782</v>
      </c>
      <c r="F26">
        <v>253</v>
      </c>
      <c r="G26" t="s">
        <v>12288</v>
      </c>
    </row>
    <row r="27" spans="1:7" x14ac:dyDescent="0.25">
      <c r="A27" t="s">
        <v>45</v>
      </c>
      <c r="B27">
        <v>2010</v>
      </c>
      <c r="C27" t="s">
        <v>146</v>
      </c>
      <c r="D27" t="s">
        <v>38</v>
      </c>
      <c r="E27" t="s">
        <v>7783</v>
      </c>
      <c r="F27">
        <v>9</v>
      </c>
      <c r="G27" t="s">
        <v>12289</v>
      </c>
    </row>
    <row r="28" spans="1:7" x14ac:dyDescent="0.25">
      <c r="A28" t="s">
        <v>45</v>
      </c>
      <c r="B28">
        <v>2010</v>
      </c>
      <c r="C28" t="s">
        <v>146</v>
      </c>
      <c r="D28" t="s">
        <v>40</v>
      </c>
      <c r="E28" t="s">
        <v>7784</v>
      </c>
      <c r="F28">
        <v>8</v>
      </c>
      <c r="G28" t="s">
        <v>12289</v>
      </c>
    </row>
    <row r="29" spans="1:7" x14ac:dyDescent="0.25">
      <c r="A29" t="s">
        <v>45</v>
      </c>
      <c r="B29">
        <v>2010</v>
      </c>
      <c r="C29" t="s">
        <v>146</v>
      </c>
      <c r="D29" t="s">
        <v>102</v>
      </c>
      <c r="E29" t="s">
        <v>7785</v>
      </c>
      <c r="F29">
        <v>17</v>
      </c>
      <c r="G29" t="s">
        <v>12289</v>
      </c>
    </row>
    <row r="30" spans="1:7" x14ac:dyDescent="0.25">
      <c r="A30" t="s">
        <v>45</v>
      </c>
      <c r="B30">
        <v>2010</v>
      </c>
      <c r="C30" t="s">
        <v>146</v>
      </c>
      <c r="D30" t="s">
        <v>107</v>
      </c>
      <c r="E30" t="s">
        <v>7786</v>
      </c>
      <c r="F30">
        <v>2</v>
      </c>
      <c r="G30" t="s">
        <v>12289</v>
      </c>
    </row>
    <row r="31" spans="1:7" x14ac:dyDescent="0.25">
      <c r="A31" t="s">
        <v>45</v>
      </c>
      <c r="B31">
        <v>2010</v>
      </c>
      <c r="C31" t="s">
        <v>146</v>
      </c>
      <c r="D31" t="s">
        <v>39</v>
      </c>
      <c r="E31" t="s">
        <v>7787</v>
      </c>
      <c r="F31">
        <v>19</v>
      </c>
      <c r="G31" t="s">
        <v>12289</v>
      </c>
    </row>
    <row r="32" spans="1:7" x14ac:dyDescent="0.25">
      <c r="A32" t="s">
        <v>45</v>
      </c>
      <c r="B32">
        <v>2010</v>
      </c>
      <c r="C32" t="s">
        <v>146</v>
      </c>
      <c r="D32" t="s">
        <v>103</v>
      </c>
      <c r="E32" t="s">
        <v>7788</v>
      </c>
      <c r="F32">
        <v>284</v>
      </c>
      <c r="G32" t="s">
        <v>12289</v>
      </c>
    </row>
    <row r="33" spans="1:7" x14ac:dyDescent="0.25">
      <c r="A33" t="s">
        <v>45</v>
      </c>
      <c r="B33">
        <v>2011</v>
      </c>
      <c r="C33" t="s">
        <v>142</v>
      </c>
      <c r="D33" t="s">
        <v>38</v>
      </c>
      <c r="E33" t="s">
        <v>7789</v>
      </c>
      <c r="F33">
        <v>6</v>
      </c>
      <c r="G33" t="s">
        <v>12285</v>
      </c>
    </row>
    <row r="34" spans="1:7" x14ac:dyDescent="0.25">
      <c r="A34" t="s">
        <v>45</v>
      </c>
      <c r="B34">
        <v>2011</v>
      </c>
      <c r="C34" t="s">
        <v>142</v>
      </c>
      <c r="D34" t="s">
        <v>40</v>
      </c>
      <c r="E34" t="s">
        <v>7790</v>
      </c>
      <c r="F34">
        <v>6</v>
      </c>
      <c r="G34" t="s">
        <v>12285</v>
      </c>
    </row>
    <row r="35" spans="1:7" x14ac:dyDescent="0.25">
      <c r="A35" t="s">
        <v>45</v>
      </c>
      <c r="B35">
        <v>2011</v>
      </c>
      <c r="C35" t="s">
        <v>142</v>
      </c>
      <c r="D35" t="s">
        <v>102</v>
      </c>
      <c r="E35" t="s">
        <v>7791</v>
      </c>
      <c r="F35">
        <v>53</v>
      </c>
      <c r="G35" t="s">
        <v>12285</v>
      </c>
    </row>
    <row r="36" spans="1:7" x14ac:dyDescent="0.25">
      <c r="A36" t="s">
        <v>45</v>
      </c>
      <c r="B36">
        <v>2011</v>
      </c>
      <c r="C36" t="s">
        <v>142</v>
      </c>
      <c r="D36" t="s">
        <v>107</v>
      </c>
      <c r="E36" t="s">
        <v>7792</v>
      </c>
      <c r="F36">
        <v>17</v>
      </c>
      <c r="G36" t="s">
        <v>12285</v>
      </c>
    </row>
    <row r="37" spans="1:7" x14ac:dyDescent="0.25">
      <c r="A37" t="s">
        <v>45</v>
      </c>
      <c r="B37">
        <v>2011</v>
      </c>
      <c r="C37" t="s">
        <v>142</v>
      </c>
      <c r="D37" t="s">
        <v>39</v>
      </c>
      <c r="E37" t="s">
        <v>7793</v>
      </c>
      <c r="F37">
        <v>30</v>
      </c>
      <c r="G37" t="s">
        <v>12285</v>
      </c>
    </row>
    <row r="38" spans="1:7" x14ac:dyDescent="0.25">
      <c r="A38" t="s">
        <v>45</v>
      </c>
      <c r="B38">
        <v>2011</v>
      </c>
      <c r="C38" t="s">
        <v>142</v>
      </c>
      <c r="D38" t="s">
        <v>103</v>
      </c>
      <c r="E38" t="s">
        <v>7794</v>
      </c>
      <c r="F38">
        <v>683</v>
      </c>
      <c r="G38" t="s">
        <v>12285</v>
      </c>
    </row>
    <row r="39" spans="1:7" x14ac:dyDescent="0.25">
      <c r="A39" t="s">
        <v>45</v>
      </c>
      <c r="B39">
        <v>2011</v>
      </c>
      <c r="C39" t="s">
        <v>143</v>
      </c>
      <c r="D39" t="s">
        <v>38</v>
      </c>
      <c r="E39" t="s">
        <v>7795</v>
      </c>
      <c r="F39">
        <v>12</v>
      </c>
      <c r="G39" t="s">
        <v>12286</v>
      </c>
    </row>
    <row r="40" spans="1:7" x14ac:dyDescent="0.25">
      <c r="A40" t="s">
        <v>45</v>
      </c>
      <c r="B40">
        <v>2011</v>
      </c>
      <c r="C40" t="s">
        <v>143</v>
      </c>
      <c r="D40" t="s">
        <v>40</v>
      </c>
      <c r="E40" t="s">
        <v>7796</v>
      </c>
      <c r="F40">
        <v>16</v>
      </c>
      <c r="G40" t="s">
        <v>12286</v>
      </c>
    </row>
    <row r="41" spans="1:7" x14ac:dyDescent="0.25">
      <c r="A41" t="s">
        <v>45</v>
      </c>
      <c r="B41">
        <v>2011</v>
      </c>
      <c r="C41" t="s">
        <v>143</v>
      </c>
      <c r="D41" t="s">
        <v>102</v>
      </c>
      <c r="E41" t="s">
        <v>7797</v>
      </c>
      <c r="F41">
        <v>70</v>
      </c>
      <c r="G41" t="s">
        <v>12286</v>
      </c>
    </row>
    <row r="42" spans="1:7" x14ac:dyDescent="0.25">
      <c r="A42" t="s">
        <v>45</v>
      </c>
      <c r="B42">
        <v>2011</v>
      </c>
      <c r="C42" t="s">
        <v>143</v>
      </c>
      <c r="D42" t="s">
        <v>107</v>
      </c>
      <c r="E42" t="s">
        <v>7798</v>
      </c>
      <c r="F42">
        <v>6</v>
      </c>
      <c r="G42" t="s">
        <v>12286</v>
      </c>
    </row>
    <row r="43" spans="1:7" x14ac:dyDescent="0.25">
      <c r="A43" t="s">
        <v>45</v>
      </c>
      <c r="B43">
        <v>2011</v>
      </c>
      <c r="C43" t="s">
        <v>143</v>
      </c>
      <c r="D43" t="s">
        <v>39</v>
      </c>
      <c r="E43" t="s">
        <v>7799</v>
      </c>
      <c r="F43">
        <v>38</v>
      </c>
      <c r="G43" t="s">
        <v>12286</v>
      </c>
    </row>
    <row r="44" spans="1:7" x14ac:dyDescent="0.25">
      <c r="A44" t="s">
        <v>45</v>
      </c>
      <c r="B44">
        <v>2011</v>
      </c>
      <c r="C44" t="s">
        <v>143</v>
      </c>
      <c r="D44" t="s">
        <v>103</v>
      </c>
      <c r="E44" t="s">
        <v>7800</v>
      </c>
      <c r="F44">
        <v>711</v>
      </c>
      <c r="G44" t="s">
        <v>12286</v>
      </c>
    </row>
    <row r="45" spans="1:7" x14ac:dyDescent="0.25">
      <c r="A45" t="s">
        <v>45</v>
      </c>
      <c r="B45">
        <v>2011</v>
      </c>
      <c r="C45" t="s">
        <v>144</v>
      </c>
      <c r="D45" t="s">
        <v>38</v>
      </c>
      <c r="E45" t="s">
        <v>7801</v>
      </c>
      <c r="F45">
        <v>7</v>
      </c>
      <c r="G45" t="s">
        <v>12287</v>
      </c>
    </row>
    <row r="46" spans="1:7" x14ac:dyDescent="0.25">
      <c r="A46" t="s">
        <v>45</v>
      </c>
      <c r="B46">
        <v>2011</v>
      </c>
      <c r="C46" t="s">
        <v>144</v>
      </c>
      <c r="D46" t="s">
        <v>40</v>
      </c>
      <c r="E46" t="s">
        <v>7802</v>
      </c>
      <c r="F46">
        <v>2</v>
      </c>
      <c r="G46" t="s">
        <v>12287</v>
      </c>
    </row>
    <row r="47" spans="1:7" x14ac:dyDescent="0.25">
      <c r="A47" t="s">
        <v>45</v>
      </c>
      <c r="B47">
        <v>2011</v>
      </c>
      <c r="C47" t="s">
        <v>144</v>
      </c>
      <c r="D47" t="s">
        <v>102</v>
      </c>
      <c r="E47" t="s">
        <v>7803</v>
      </c>
      <c r="F47">
        <v>11</v>
      </c>
      <c r="G47" t="s">
        <v>12287</v>
      </c>
    </row>
    <row r="48" spans="1:7" x14ac:dyDescent="0.25">
      <c r="A48" t="s">
        <v>45</v>
      </c>
      <c r="B48">
        <v>2011</v>
      </c>
      <c r="C48" t="s">
        <v>144</v>
      </c>
      <c r="D48" t="s">
        <v>107</v>
      </c>
      <c r="E48" t="s">
        <v>7804</v>
      </c>
      <c r="F48">
        <v>6</v>
      </c>
      <c r="G48" t="s">
        <v>12287</v>
      </c>
    </row>
    <row r="49" spans="1:7" x14ac:dyDescent="0.25">
      <c r="A49" t="s">
        <v>45</v>
      </c>
      <c r="B49">
        <v>2011</v>
      </c>
      <c r="C49" t="s">
        <v>144</v>
      </c>
      <c r="D49" t="s">
        <v>39</v>
      </c>
      <c r="E49" t="s">
        <v>7805</v>
      </c>
      <c r="F49">
        <v>18</v>
      </c>
      <c r="G49" t="s">
        <v>12287</v>
      </c>
    </row>
    <row r="50" spans="1:7" x14ac:dyDescent="0.25">
      <c r="A50" t="s">
        <v>45</v>
      </c>
      <c r="B50">
        <v>2011</v>
      </c>
      <c r="C50" t="s">
        <v>144</v>
      </c>
      <c r="D50" t="s">
        <v>103</v>
      </c>
      <c r="E50" t="s">
        <v>7806</v>
      </c>
      <c r="F50">
        <v>183</v>
      </c>
      <c r="G50" t="s">
        <v>12287</v>
      </c>
    </row>
    <row r="51" spans="1:7" x14ac:dyDescent="0.25">
      <c r="A51" t="s">
        <v>45</v>
      </c>
      <c r="B51">
        <v>2011</v>
      </c>
      <c r="C51" t="s">
        <v>145</v>
      </c>
      <c r="D51" t="s">
        <v>38</v>
      </c>
      <c r="E51" t="s">
        <v>7807</v>
      </c>
      <c r="F51">
        <v>7</v>
      </c>
      <c r="G51" t="s">
        <v>12288</v>
      </c>
    </row>
    <row r="52" spans="1:7" x14ac:dyDescent="0.25">
      <c r="A52" t="s">
        <v>45</v>
      </c>
      <c r="B52">
        <v>2011</v>
      </c>
      <c r="C52" t="s">
        <v>145</v>
      </c>
      <c r="D52" t="s">
        <v>40</v>
      </c>
      <c r="E52" t="s">
        <v>7808</v>
      </c>
      <c r="F52">
        <v>4</v>
      </c>
      <c r="G52" t="s">
        <v>12288</v>
      </c>
    </row>
    <row r="53" spans="1:7" x14ac:dyDescent="0.25">
      <c r="A53" t="s">
        <v>45</v>
      </c>
      <c r="B53">
        <v>2011</v>
      </c>
      <c r="C53" t="s">
        <v>145</v>
      </c>
      <c r="D53" t="s">
        <v>102</v>
      </c>
      <c r="E53" t="s">
        <v>7809</v>
      </c>
      <c r="F53">
        <v>26</v>
      </c>
      <c r="G53" t="s">
        <v>12288</v>
      </c>
    </row>
    <row r="54" spans="1:7" x14ac:dyDescent="0.25">
      <c r="A54" t="s">
        <v>45</v>
      </c>
      <c r="B54">
        <v>2011</v>
      </c>
      <c r="C54" t="s">
        <v>145</v>
      </c>
      <c r="D54" t="s">
        <v>39</v>
      </c>
      <c r="E54" t="s">
        <v>7810</v>
      </c>
      <c r="F54">
        <v>24</v>
      </c>
      <c r="G54" t="s">
        <v>12288</v>
      </c>
    </row>
    <row r="55" spans="1:7" x14ac:dyDescent="0.25">
      <c r="A55" t="s">
        <v>45</v>
      </c>
      <c r="B55">
        <v>2011</v>
      </c>
      <c r="C55" t="s">
        <v>145</v>
      </c>
      <c r="D55" t="s">
        <v>103</v>
      </c>
      <c r="E55" t="s">
        <v>7811</v>
      </c>
      <c r="F55">
        <v>260</v>
      </c>
      <c r="G55" t="s">
        <v>12288</v>
      </c>
    </row>
    <row r="56" spans="1:7" x14ac:dyDescent="0.25">
      <c r="A56" t="s">
        <v>45</v>
      </c>
      <c r="B56">
        <v>2011</v>
      </c>
      <c r="C56" t="s">
        <v>146</v>
      </c>
      <c r="D56" t="s">
        <v>38</v>
      </c>
      <c r="E56" t="s">
        <v>7812</v>
      </c>
      <c r="F56">
        <v>4</v>
      </c>
      <c r="G56" t="s">
        <v>12289</v>
      </c>
    </row>
    <row r="57" spans="1:7" x14ac:dyDescent="0.25">
      <c r="A57" t="s">
        <v>45</v>
      </c>
      <c r="B57">
        <v>2011</v>
      </c>
      <c r="C57" t="s">
        <v>146</v>
      </c>
      <c r="D57" t="s">
        <v>40</v>
      </c>
      <c r="E57" t="s">
        <v>7813</v>
      </c>
      <c r="F57">
        <v>3</v>
      </c>
      <c r="G57" t="s">
        <v>12289</v>
      </c>
    </row>
    <row r="58" spans="1:7" x14ac:dyDescent="0.25">
      <c r="A58" t="s">
        <v>45</v>
      </c>
      <c r="B58">
        <v>2011</v>
      </c>
      <c r="C58" t="s">
        <v>146</v>
      </c>
      <c r="D58" t="s">
        <v>102</v>
      </c>
      <c r="E58" t="s">
        <v>7814</v>
      </c>
      <c r="F58">
        <v>15</v>
      </c>
      <c r="G58" t="s">
        <v>12289</v>
      </c>
    </row>
    <row r="59" spans="1:7" x14ac:dyDescent="0.25">
      <c r="A59" t="s">
        <v>45</v>
      </c>
      <c r="B59">
        <v>2011</v>
      </c>
      <c r="C59" t="s">
        <v>146</v>
      </c>
      <c r="D59" t="s">
        <v>39</v>
      </c>
      <c r="E59" t="s">
        <v>7815</v>
      </c>
      <c r="F59">
        <v>15</v>
      </c>
      <c r="G59" t="s">
        <v>12289</v>
      </c>
    </row>
    <row r="60" spans="1:7" x14ac:dyDescent="0.25">
      <c r="A60" t="s">
        <v>45</v>
      </c>
      <c r="B60">
        <v>2011</v>
      </c>
      <c r="C60" t="s">
        <v>146</v>
      </c>
      <c r="D60" t="s">
        <v>103</v>
      </c>
      <c r="E60" t="s">
        <v>7816</v>
      </c>
      <c r="F60">
        <v>290</v>
      </c>
      <c r="G60" t="s">
        <v>12289</v>
      </c>
    </row>
    <row r="61" spans="1:7" x14ac:dyDescent="0.25">
      <c r="A61" t="s">
        <v>45</v>
      </c>
      <c r="B61">
        <v>2012</v>
      </c>
      <c r="C61" t="s">
        <v>142</v>
      </c>
      <c r="D61" t="s">
        <v>38</v>
      </c>
      <c r="E61" t="s">
        <v>7817</v>
      </c>
      <c r="F61">
        <v>10</v>
      </c>
      <c r="G61" t="s">
        <v>12285</v>
      </c>
    </row>
    <row r="62" spans="1:7" x14ac:dyDescent="0.25">
      <c r="A62" t="s">
        <v>45</v>
      </c>
      <c r="B62">
        <v>2012</v>
      </c>
      <c r="C62" t="s">
        <v>142</v>
      </c>
      <c r="D62" t="s">
        <v>40</v>
      </c>
      <c r="E62" t="s">
        <v>7818</v>
      </c>
      <c r="F62">
        <v>29</v>
      </c>
      <c r="G62" t="s">
        <v>12285</v>
      </c>
    </row>
    <row r="63" spans="1:7" x14ac:dyDescent="0.25">
      <c r="A63" t="s">
        <v>45</v>
      </c>
      <c r="B63">
        <v>2012</v>
      </c>
      <c r="C63" t="s">
        <v>142</v>
      </c>
      <c r="D63" t="s">
        <v>102</v>
      </c>
      <c r="E63" t="s">
        <v>7819</v>
      </c>
      <c r="F63">
        <v>46</v>
      </c>
      <c r="G63" t="s">
        <v>12285</v>
      </c>
    </row>
    <row r="64" spans="1:7" x14ac:dyDescent="0.25">
      <c r="A64" t="s">
        <v>45</v>
      </c>
      <c r="B64">
        <v>2012</v>
      </c>
      <c r="C64" t="s">
        <v>142</v>
      </c>
      <c r="D64" t="s">
        <v>107</v>
      </c>
      <c r="E64" t="s">
        <v>7820</v>
      </c>
      <c r="F64">
        <v>34</v>
      </c>
      <c r="G64" t="s">
        <v>12285</v>
      </c>
    </row>
    <row r="65" spans="1:7" x14ac:dyDescent="0.25">
      <c r="A65" t="s">
        <v>45</v>
      </c>
      <c r="B65">
        <v>2012</v>
      </c>
      <c r="C65" t="s">
        <v>142</v>
      </c>
      <c r="D65" t="s">
        <v>39</v>
      </c>
      <c r="E65" t="s">
        <v>7821</v>
      </c>
      <c r="F65">
        <v>48</v>
      </c>
      <c r="G65" t="s">
        <v>12285</v>
      </c>
    </row>
    <row r="66" spans="1:7" x14ac:dyDescent="0.25">
      <c r="A66" t="s">
        <v>45</v>
      </c>
      <c r="B66">
        <v>2012</v>
      </c>
      <c r="C66" t="s">
        <v>142</v>
      </c>
      <c r="D66" t="s">
        <v>103</v>
      </c>
      <c r="E66" t="s">
        <v>7822</v>
      </c>
      <c r="F66">
        <v>636</v>
      </c>
      <c r="G66" t="s">
        <v>12285</v>
      </c>
    </row>
    <row r="67" spans="1:7" x14ac:dyDescent="0.25">
      <c r="A67" t="s">
        <v>45</v>
      </c>
      <c r="B67">
        <v>2012</v>
      </c>
      <c r="C67" t="s">
        <v>143</v>
      </c>
      <c r="D67" t="s">
        <v>38</v>
      </c>
      <c r="E67" t="s">
        <v>7823</v>
      </c>
      <c r="F67">
        <v>13</v>
      </c>
      <c r="G67" t="s">
        <v>12286</v>
      </c>
    </row>
    <row r="68" spans="1:7" x14ac:dyDescent="0.25">
      <c r="A68" t="s">
        <v>45</v>
      </c>
      <c r="B68">
        <v>2012</v>
      </c>
      <c r="C68" t="s">
        <v>143</v>
      </c>
      <c r="D68" t="s">
        <v>40</v>
      </c>
      <c r="E68" t="s">
        <v>7824</v>
      </c>
      <c r="F68">
        <v>24</v>
      </c>
      <c r="G68" t="s">
        <v>12286</v>
      </c>
    </row>
    <row r="69" spans="1:7" x14ac:dyDescent="0.25">
      <c r="A69" t="s">
        <v>45</v>
      </c>
      <c r="B69">
        <v>2012</v>
      </c>
      <c r="C69" t="s">
        <v>143</v>
      </c>
      <c r="D69" t="s">
        <v>102</v>
      </c>
      <c r="E69" t="s">
        <v>7825</v>
      </c>
      <c r="F69">
        <v>67</v>
      </c>
      <c r="G69" t="s">
        <v>12286</v>
      </c>
    </row>
    <row r="70" spans="1:7" x14ac:dyDescent="0.25">
      <c r="A70" t="s">
        <v>45</v>
      </c>
      <c r="B70">
        <v>2012</v>
      </c>
      <c r="C70" t="s">
        <v>143</v>
      </c>
      <c r="D70" t="s">
        <v>107</v>
      </c>
      <c r="E70" t="s">
        <v>7826</v>
      </c>
      <c r="F70">
        <v>21</v>
      </c>
      <c r="G70" t="s">
        <v>12286</v>
      </c>
    </row>
    <row r="71" spans="1:7" x14ac:dyDescent="0.25">
      <c r="A71" t="s">
        <v>45</v>
      </c>
      <c r="B71">
        <v>2012</v>
      </c>
      <c r="C71" t="s">
        <v>143</v>
      </c>
      <c r="D71" t="s">
        <v>39</v>
      </c>
      <c r="E71" t="s">
        <v>7827</v>
      </c>
      <c r="F71">
        <v>65</v>
      </c>
      <c r="G71" t="s">
        <v>12286</v>
      </c>
    </row>
    <row r="72" spans="1:7" x14ac:dyDescent="0.25">
      <c r="A72" t="s">
        <v>45</v>
      </c>
      <c r="B72">
        <v>2012</v>
      </c>
      <c r="C72" t="s">
        <v>143</v>
      </c>
      <c r="D72" t="s">
        <v>103</v>
      </c>
      <c r="E72" t="s">
        <v>7828</v>
      </c>
      <c r="F72">
        <v>694</v>
      </c>
      <c r="G72" t="s">
        <v>12286</v>
      </c>
    </row>
    <row r="73" spans="1:7" x14ac:dyDescent="0.25">
      <c r="A73" t="s">
        <v>45</v>
      </c>
      <c r="B73">
        <v>2012</v>
      </c>
      <c r="C73" t="s">
        <v>144</v>
      </c>
      <c r="D73" t="s">
        <v>38</v>
      </c>
      <c r="E73" t="s">
        <v>7829</v>
      </c>
      <c r="F73">
        <v>4</v>
      </c>
      <c r="G73" t="s">
        <v>12287</v>
      </c>
    </row>
    <row r="74" spans="1:7" x14ac:dyDescent="0.25">
      <c r="A74" t="s">
        <v>45</v>
      </c>
      <c r="B74">
        <v>2012</v>
      </c>
      <c r="C74" t="s">
        <v>144</v>
      </c>
      <c r="D74" t="s">
        <v>40</v>
      </c>
      <c r="E74" t="s">
        <v>7830</v>
      </c>
      <c r="F74">
        <v>9</v>
      </c>
      <c r="G74" t="s">
        <v>12287</v>
      </c>
    </row>
    <row r="75" spans="1:7" x14ac:dyDescent="0.25">
      <c r="A75" t="s">
        <v>45</v>
      </c>
      <c r="B75">
        <v>2012</v>
      </c>
      <c r="C75" t="s">
        <v>144</v>
      </c>
      <c r="D75" t="s">
        <v>102</v>
      </c>
      <c r="E75" t="s">
        <v>7831</v>
      </c>
      <c r="F75">
        <v>15</v>
      </c>
      <c r="G75" t="s">
        <v>12287</v>
      </c>
    </row>
    <row r="76" spans="1:7" x14ac:dyDescent="0.25">
      <c r="A76" t="s">
        <v>45</v>
      </c>
      <c r="B76">
        <v>2012</v>
      </c>
      <c r="C76" t="s">
        <v>144</v>
      </c>
      <c r="D76" t="s">
        <v>107</v>
      </c>
      <c r="E76" t="s">
        <v>7832</v>
      </c>
      <c r="F76">
        <v>3</v>
      </c>
      <c r="G76" t="s">
        <v>12287</v>
      </c>
    </row>
    <row r="77" spans="1:7" x14ac:dyDescent="0.25">
      <c r="A77" t="s">
        <v>45</v>
      </c>
      <c r="B77">
        <v>2012</v>
      </c>
      <c r="C77" t="s">
        <v>144</v>
      </c>
      <c r="D77" t="s">
        <v>39</v>
      </c>
      <c r="E77" t="s">
        <v>7833</v>
      </c>
      <c r="F77">
        <v>7</v>
      </c>
      <c r="G77" t="s">
        <v>12287</v>
      </c>
    </row>
    <row r="78" spans="1:7" x14ac:dyDescent="0.25">
      <c r="A78" t="s">
        <v>45</v>
      </c>
      <c r="B78">
        <v>2012</v>
      </c>
      <c r="C78" t="s">
        <v>144</v>
      </c>
      <c r="D78" t="s">
        <v>103</v>
      </c>
      <c r="E78" t="s">
        <v>7834</v>
      </c>
      <c r="F78">
        <v>177</v>
      </c>
      <c r="G78" t="s">
        <v>12287</v>
      </c>
    </row>
    <row r="79" spans="1:7" x14ac:dyDescent="0.25">
      <c r="A79" t="s">
        <v>45</v>
      </c>
      <c r="B79">
        <v>2012</v>
      </c>
      <c r="C79" t="s">
        <v>145</v>
      </c>
      <c r="D79" t="s">
        <v>38</v>
      </c>
      <c r="E79" t="s">
        <v>7835</v>
      </c>
      <c r="F79">
        <v>9</v>
      </c>
      <c r="G79" t="s">
        <v>12288</v>
      </c>
    </row>
    <row r="80" spans="1:7" x14ac:dyDescent="0.25">
      <c r="A80" t="s">
        <v>45</v>
      </c>
      <c r="B80">
        <v>2012</v>
      </c>
      <c r="C80" t="s">
        <v>145</v>
      </c>
      <c r="D80" t="s">
        <v>40</v>
      </c>
      <c r="E80" t="s">
        <v>7836</v>
      </c>
      <c r="F80">
        <v>5</v>
      </c>
      <c r="G80" t="s">
        <v>12288</v>
      </c>
    </row>
    <row r="81" spans="1:7" x14ac:dyDescent="0.25">
      <c r="A81" t="s">
        <v>45</v>
      </c>
      <c r="B81">
        <v>2012</v>
      </c>
      <c r="C81" t="s">
        <v>145</v>
      </c>
      <c r="D81" t="s">
        <v>102</v>
      </c>
      <c r="E81" t="s">
        <v>7837</v>
      </c>
      <c r="F81">
        <v>27</v>
      </c>
      <c r="G81" t="s">
        <v>12288</v>
      </c>
    </row>
    <row r="82" spans="1:7" x14ac:dyDescent="0.25">
      <c r="A82" t="s">
        <v>45</v>
      </c>
      <c r="B82">
        <v>2012</v>
      </c>
      <c r="C82" t="s">
        <v>145</v>
      </c>
      <c r="D82" t="s">
        <v>107</v>
      </c>
      <c r="E82" t="s">
        <v>7838</v>
      </c>
      <c r="F82">
        <v>4</v>
      </c>
      <c r="G82" t="s">
        <v>12288</v>
      </c>
    </row>
    <row r="83" spans="1:7" x14ac:dyDescent="0.25">
      <c r="A83" t="s">
        <v>45</v>
      </c>
      <c r="B83">
        <v>2012</v>
      </c>
      <c r="C83" t="s">
        <v>145</v>
      </c>
      <c r="D83" t="s">
        <v>39</v>
      </c>
      <c r="E83" t="s">
        <v>7839</v>
      </c>
      <c r="F83">
        <v>16</v>
      </c>
      <c r="G83" t="s">
        <v>12288</v>
      </c>
    </row>
    <row r="84" spans="1:7" x14ac:dyDescent="0.25">
      <c r="A84" t="s">
        <v>45</v>
      </c>
      <c r="B84">
        <v>2012</v>
      </c>
      <c r="C84" t="s">
        <v>145</v>
      </c>
      <c r="D84" t="s">
        <v>103</v>
      </c>
      <c r="E84" t="s">
        <v>7840</v>
      </c>
      <c r="F84">
        <v>256</v>
      </c>
      <c r="G84" t="s">
        <v>12288</v>
      </c>
    </row>
    <row r="85" spans="1:7" x14ac:dyDescent="0.25">
      <c r="A85" t="s">
        <v>45</v>
      </c>
      <c r="B85">
        <v>2012</v>
      </c>
      <c r="C85" t="s">
        <v>146</v>
      </c>
      <c r="D85" t="s">
        <v>38</v>
      </c>
      <c r="E85" t="s">
        <v>7841</v>
      </c>
      <c r="F85">
        <v>8</v>
      </c>
      <c r="G85" t="s">
        <v>12289</v>
      </c>
    </row>
    <row r="86" spans="1:7" x14ac:dyDescent="0.25">
      <c r="A86" t="s">
        <v>45</v>
      </c>
      <c r="B86">
        <v>2012</v>
      </c>
      <c r="C86" t="s">
        <v>146</v>
      </c>
      <c r="D86" t="s">
        <v>40</v>
      </c>
      <c r="E86" t="s">
        <v>7842</v>
      </c>
      <c r="F86">
        <v>7</v>
      </c>
      <c r="G86" t="s">
        <v>12289</v>
      </c>
    </row>
    <row r="87" spans="1:7" x14ac:dyDescent="0.25">
      <c r="A87" t="s">
        <v>45</v>
      </c>
      <c r="B87">
        <v>2012</v>
      </c>
      <c r="C87" t="s">
        <v>146</v>
      </c>
      <c r="D87" t="s">
        <v>102</v>
      </c>
      <c r="E87" t="s">
        <v>7843</v>
      </c>
      <c r="F87">
        <v>22</v>
      </c>
      <c r="G87" t="s">
        <v>12289</v>
      </c>
    </row>
    <row r="88" spans="1:7" x14ac:dyDescent="0.25">
      <c r="A88" t="s">
        <v>45</v>
      </c>
      <c r="B88">
        <v>2012</v>
      </c>
      <c r="C88" t="s">
        <v>146</v>
      </c>
      <c r="D88" t="s">
        <v>107</v>
      </c>
      <c r="E88" t="s">
        <v>7844</v>
      </c>
      <c r="F88">
        <v>4</v>
      </c>
      <c r="G88" t="s">
        <v>12289</v>
      </c>
    </row>
    <row r="89" spans="1:7" x14ac:dyDescent="0.25">
      <c r="A89" t="s">
        <v>45</v>
      </c>
      <c r="B89">
        <v>2012</v>
      </c>
      <c r="C89" t="s">
        <v>146</v>
      </c>
      <c r="D89" t="s">
        <v>39</v>
      </c>
      <c r="E89" t="s">
        <v>7845</v>
      </c>
      <c r="F89">
        <v>13</v>
      </c>
      <c r="G89" t="s">
        <v>12289</v>
      </c>
    </row>
    <row r="90" spans="1:7" x14ac:dyDescent="0.25">
      <c r="A90" t="s">
        <v>45</v>
      </c>
      <c r="B90">
        <v>2012</v>
      </c>
      <c r="C90" t="s">
        <v>146</v>
      </c>
      <c r="D90" t="s">
        <v>103</v>
      </c>
      <c r="E90" t="s">
        <v>7846</v>
      </c>
      <c r="F90">
        <v>273</v>
      </c>
      <c r="G90" t="s">
        <v>12289</v>
      </c>
    </row>
    <row r="91" spans="1:7" x14ac:dyDescent="0.25">
      <c r="A91" t="s">
        <v>45</v>
      </c>
      <c r="B91">
        <v>2013</v>
      </c>
      <c r="C91" t="s">
        <v>142</v>
      </c>
      <c r="D91" t="s">
        <v>38</v>
      </c>
      <c r="E91" t="s">
        <v>7847</v>
      </c>
      <c r="F91">
        <v>20</v>
      </c>
      <c r="G91" t="s">
        <v>12285</v>
      </c>
    </row>
    <row r="92" spans="1:7" x14ac:dyDescent="0.25">
      <c r="A92" t="s">
        <v>45</v>
      </c>
      <c r="B92">
        <v>2013</v>
      </c>
      <c r="C92" t="s">
        <v>142</v>
      </c>
      <c r="D92" t="s">
        <v>40</v>
      </c>
      <c r="E92" t="s">
        <v>7848</v>
      </c>
      <c r="F92">
        <v>32</v>
      </c>
      <c r="G92" t="s">
        <v>12285</v>
      </c>
    </row>
    <row r="93" spans="1:7" x14ac:dyDescent="0.25">
      <c r="A93" t="s">
        <v>45</v>
      </c>
      <c r="B93">
        <v>2013</v>
      </c>
      <c r="C93" t="s">
        <v>142</v>
      </c>
      <c r="D93" t="s">
        <v>102</v>
      </c>
      <c r="E93" t="s">
        <v>7849</v>
      </c>
      <c r="F93">
        <v>48</v>
      </c>
      <c r="G93" t="s">
        <v>12285</v>
      </c>
    </row>
    <row r="94" spans="1:7" x14ac:dyDescent="0.25">
      <c r="A94" t="s">
        <v>45</v>
      </c>
      <c r="B94">
        <v>2013</v>
      </c>
      <c r="C94" t="s">
        <v>142</v>
      </c>
      <c r="D94" t="s">
        <v>107</v>
      </c>
      <c r="E94" t="s">
        <v>7850</v>
      </c>
      <c r="F94">
        <v>15</v>
      </c>
      <c r="G94" t="s">
        <v>12285</v>
      </c>
    </row>
    <row r="95" spans="1:7" x14ac:dyDescent="0.25">
      <c r="A95" t="s">
        <v>45</v>
      </c>
      <c r="B95">
        <v>2013</v>
      </c>
      <c r="C95" t="s">
        <v>142</v>
      </c>
      <c r="D95" t="s">
        <v>39</v>
      </c>
      <c r="E95" t="s">
        <v>7851</v>
      </c>
      <c r="F95">
        <v>34</v>
      </c>
      <c r="G95" t="s">
        <v>12285</v>
      </c>
    </row>
    <row r="96" spans="1:7" x14ac:dyDescent="0.25">
      <c r="A96" t="s">
        <v>45</v>
      </c>
      <c r="B96">
        <v>2013</v>
      </c>
      <c r="C96" t="s">
        <v>142</v>
      </c>
      <c r="D96" t="s">
        <v>103</v>
      </c>
      <c r="E96" t="s">
        <v>7852</v>
      </c>
      <c r="F96">
        <v>663</v>
      </c>
      <c r="G96" t="s">
        <v>12285</v>
      </c>
    </row>
    <row r="97" spans="1:7" x14ac:dyDescent="0.25">
      <c r="A97" t="s">
        <v>45</v>
      </c>
      <c r="B97">
        <v>2013</v>
      </c>
      <c r="C97" t="s">
        <v>143</v>
      </c>
      <c r="D97" t="s">
        <v>38</v>
      </c>
      <c r="E97" t="s">
        <v>7853</v>
      </c>
      <c r="F97">
        <v>15</v>
      </c>
      <c r="G97" t="s">
        <v>12286</v>
      </c>
    </row>
    <row r="98" spans="1:7" x14ac:dyDescent="0.25">
      <c r="A98" t="s">
        <v>45</v>
      </c>
      <c r="B98">
        <v>2013</v>
      </c>
      <c r="C98" t="s">
        <v>143</v>
      </c>
      <c r="D98" t="s">
        <v>40</v>
      </c>
      <c r="E98" t="s">
        <v>7854</v>
      </c>
      <c r="F98">
        <v>27</v>
      </c>
      <c r="G98" t="s">
        <v>12286</v>
      </c>
    </row>
    <row r="99" spans="1:7" x14ac:dyDescent="0.25">
      <c r="A99" t="s">
        <v>45</v>
      </c>
      <c r="B99">
        <v>2013</v>
      </c>
      <c r="C99" t="s">
        <v>143</v>
      </c>
      <c r="D99" t="s">
        <v>102</v>
      </c>
      <c r="E99" t="s">
        <v>7855</v>
      </c>
      <c r="F99">
        <v>71</v>
      </c>
      <c r="G99" t="s">
        <v>12286</v>
      </c>
    </row>
    <row r="100" spans="1:7" x14ac:dyDescent="0.25">
      <c r="A100" t="s">
        <v>45</v>
      </c>
      <c r="B100">
        <v>2013</v>
      </c>
      <c r="C100" t="s">
        <v>143</v>
      </c>
      <c r="D100" t="s">
        <v>107</v>
      </c>
      <c r="E100" t="s">
        <v>7856</v>
      </c>
      <c r="F100">
        <v>19</v>
      </c>
      <c r="G100" t="s">
        <v>12286</v>
      </c>
    </row>
    <row r="101" spans="1:7" x14ac:dyDescent="0.25">
      <c r="A101" t="s">
        <v>45</v>
      </c>
      <c r="B101">
        <v>2013</v>
      </c>
      <c r="C101" t="s">
        <v>143</v>
      </c>
      <c r="D101" t="s">
        <v>39</v>
      </c>
      <c r="E101" t="s">
        <v>7857</v>
      </c>
      <c r="F101">
        <v>48</v>
      </c>
      <c r="G101" t="s">
        <v>12286</v>
      </c>
    </row>
    <row r="102" spans="1:7" x14ac:dyDescent="0.25">
      <c r="A102" t="s">
        <v>45</v>
      </c>
      <c r="B102">
        <v>2013</v>
      </c>
      <c r="C102" t="s">
        <v>143</v>
      </c>
      <c r="D102" t="s">
        <v>103</v>
      </c>
      <c r="E102" t="s">
        <v>7858</v>
      </c>
      <c r="F102">
        <v>681</v>
      </c>
      <c r="G102" t="s">
        <v>12286</v>
      </c>
    </row>
    <row r="103" spans="1:7" x14ac:dyDescent="0.25">
      <c r="A103" t="s">
        <v>45</v>
      </c>
      <c r="B103">
        <v>2013</v>
      </c>
      <c r="C103" t="s">
        <v>144</v>
      </c>
      <c r="D103" t="s">
        <v>38</v>
      </c>
      <c r="E103" t="s">
        <v>7859</v>
      </c>
      <c r="F103">
        <v>6</v>
      </c>
      <c r="G103" t="s">
        <v>12287</v>
      </c>
    </row>
    <row r="104" spans="1:7" x14ac:dyDescent="0.25">
      <c r="A104" t="s">
        <v>45</v>
      </c>
      <c r="B104">
        <v>2013</v>
      </c>
      <c r="C104" t="s">
        <v>144</v>
      </c>
      <c r="D104" t="s">
        <v>40</v>
      </c>
      <c r="E104" t="s">
        <v>7860</v>
      </c>
      <c r="F104">
        <v>6</v>
      </c>
      <c r="G104" t="s">
        <v>12287</v>
      </c>
    </row>
    <row r="105" spans="1:7" x14ac:dyDescent="0.25">
      <c r="A105" t="s">
        <v>45</v>
      </c>
      <c r="B105">
        <v>2013</v>
      </c>
      <c r="C105" t="s">
        <v>144</v>
      </c>
      <c r="D105" t="s">
        <v>102</v>
      </c>
      <c r="E105" t="s">
        <v>7861</v>
      </c>
      <c r="F105">
        <v>22</v>
      </c>
      <c r="G105" t="s">
        <v>12287</v>
      </c>
    </row>
    <row r="106" spans="1:7" x14ac:dyDescent="0.25">
      <c r="A106" t="s">
        <v>45</v>
      </c>
      <c r="B106">
        <v>2013</v>
      </c>
      <c r="C106" t="s">
        <v>144</v>
      </c>
      <c r="D106" t="s">
        <v>107</v>
      </c>
      <c r="E106" t="s">
        <v>7862</v>
      </c>
      <c r="F106">
        <v>7</v>
      </c>
      <c r="G106" t="s">
        <v>12287</v>
      </c>
    </row>
    <row r="107" spans="1:7" x14ac:dyDescent="0.25">
      <c r="A107" t="s">
        <v>45</v>
      </c>
      <c r="B107">
        <v>2013</v>
      </c>
      <c r="C107" t="s">
        <v>144</v>
      </c>
      <c r="D107" t="s">
        <v>39</v>
      </c>
      <c r="E107" t="s">
        <v>7863</v>
      </c>
      <c r="F107">
        <v>8</v>
      </c>
      <c r="G107" t="s">
        <v>12287</v>
      </c>
    </row>
    <row r="108" spans="1:7" x14ac:dyDescent="0.25">
      <c r="A108" t="s">
        <v>45</v>
      </c>
      <c r="B108">
        <v>2013</v>
      </c>
      <c r="C108" t="s">
        <v>144</v>
      </c>
      <c r="D108" t="s">
        <v>103</v>
      </c>
      <c r="E108" t="s">
        <v>7864</v>
      </c>
      <c r="F108">
        <v>174</v>
      </c>
      <c r="G108" t="s">
        <v>12287</v>
      </c>
    </row>
    <row r="109" spans="1:7" x14ac:dyDescent="0.25">
      <c r="A109" t="s">
        <v>45</v>
      </c>
      <c r="B109">
        <v>2013</v>
      </c>
      <c r="C109" t="s">
        <v>145</v>
      </c>
      <c r="D109" t="s">
        <v>38</v>
      </c>
      <c r="E109" t="s">
        <v>7865</v>
      </c>
      <c r="F109">
        <v>13</v>
      </c>
      <c r="G109" t="s">
        <v>12288</v>
      </c>
    </row>
    <row r="110" spans="1:7" x14ac:dyDescent="0.25">
      <c r="A110" t="s">
        <v>45</v>
      </c>
      <c r="B110">
        <v>2013</v>
      </c>
      <c r="C110" t="s">
        <v>145</v>
      </c>
      <c r="D110" t="s">
        <v>40</v>
      </c>
      <c r="E110" t="s">
        <v>7866</v>
      </c>
      <c r="F110">
        <v>8</v>
      </c>
      <c r="G110" t="s">
        <v>12288</v>
      </c>
    </row>
    <row r="111" spans="1:7" x14ac:dyDescent="0.25">
      <c r="A111" t="s">
        <v>45</v>
      </c>
      <c r="B111">
        <v>2013</v>
      </c>
      <c r="C111" t="s">
        <v>145</v>
      </c>
      <c r="D111" t="s">
        <v>102</v>
      </c>
      <c r="E111" t="s">
        <v>7867</v>
      </c>
      <c r="F111">
        <v>32</v>
      </c>
      <c r="G111" t="s">
        <v>12288</v>
      </c>
    </row>
    <row r="112" spans="1:7" x14ac:dyDescent="0.25">
      <c r="A112" t="s">
        <v>45</v>
      </c>
      <c r="B112">
        <v>2013</v>
      </c>
      <c r="C112" t="s">
        <v>145</v>
      </c>
      <c r="D112" t="s">
        <v>107</v>
      </c>
      <c r="E112" t="s">
        <v>7868</v>
      </c>
      <c r="F112">
        <v>7</v>
      </c>
      <c r="G112" t="s">
        <v>12288</v>
      </c>
    </row>
    <row r="113" spans="1:7" x14ac:dyDescent="0.25">
      <c r="A113" t="s">
        <v>45</v>
      </c>
      <c r="B113">
        <v>2013</v>
      </c>
      <c r="C113" t="s">
        <v>145</v>
      </c>
      <c r="D113" t="s">
        <v>39</v>
      </c>
      <c r="E113" t="s">
        <v>7869</v>
      </c>
      <c r="F113">
        <v>17</v>
      </c>
      <c r="G113" t="s">
        <v>12288</v>
      </c>
    </row>
    <row r="114" spans="1:7" x14ac:dyDescent="0.25">
      <c r="A114" t="s">
        <v>45</v>
      </c>
      <c r="B114">
        <v>2013</v>
      </c>
      <c r="C114" t="s">
        <v>145</v>
      </c>
      <c r="D114" t="s">
        <v>103</v>
      </c>
      <c r="E114" t="s">
        <v>7870</v>
      </c>
      <c r="F114">
        <v>240</v>
      </c>
      <c r="G114" t="s">
        <v>12288</v>
      </c>
    </row>
    <row r="115" spans="1:7" x14ac:dyDescent="0.25">
      <c r="A115" t="s">
        <v>45</v>
      </c>
      <c r="B115">
        <v>2013</v>
      </c>
      <c r="C115" t="s">
        <v>146</v>
      </c>
      <c r="D115" t="s">
        <v>38</v>
      </c>
      <c r="E115" t="s">
        <v>7871</v>
      </c>
      <c r="F115">
        <v>11</v>
      </c>
      <c r="G115" t="s">
        <v>12289</v>
      </c>
    </row>
    <row r="116" spans="1:7" x14ac:dyDescent="0.25">
      <c r="A116" t="s">
        <v>45</v>
      </c>
      <c r="B116">
        <v>2013</v>
      </c>
      <c r="C116" t="s">
        <v>146</v>
      </c>
      <c r="D116" t="s">
        <v>40</v>
      </c>
      <c r="E116" t="s">
        <v>7872</v>
      </c>
      <c r="F116">
        <v>10</v>
      </c>
      <c r="G116" t="s">
        <v>12289</v>
      </c>
    </row>
    <row r="117" spans="1:7" x14ac:dyDescent="0.25">
      <c r="A117" t="s">
        <v>45</v>
      </c>
      <c r="B117">
        <v>2013</v>
      </c>
      <c r="C117" t="s">
        <v>146</v>
      </c>
      <c r="D117" t="s">
        <v>102</v>
      </c>
      <c r="E117" t="s">
        <v>7873</v>
      </c>
      <c r="F117">
        <v>27</v>
      </c>
      <c r="G117" t="s">
        <v>12289</v>
      </c>
    </row>
    <row r="118" spans="1:7" x14ac:dyDescent="0.25">
      <c r="A118" t="s">
        <v>45</v>
      </c>
      <c r="B118">
        <v>2013</v>
      </c>
      <c r="C118" t="s">
        <v>146</v>
      </c>
      <c r="D118" t="s">
        <v>107</v>
      </c>
      <c r="E118" t="s">
        <v>7874</v>
      </c>
      <c r="F118">
        <v>5</v>
      </c>
      <c r="G118" t="s">
        <v>12289</v>
      </c>
    </row>
    <row r="119" spans="1:7" x14ac:dyDescent="0.25">
      <c r="A119" t="s">
        <v>45</v>
      </c>
      <c r="B119">
        <v>2013</v>
      </c>
      <c r="C119" t="s">
        <v>146</v>
      </c>
      <c r="D119" t="s">
        <v>39</v>
      </c>
      <c r="E119" t="s">
        <v>7875</v>
      </c>
      <c r="F119">
        <v>16</v>
      </c>
      <c r="G119" t="s">
        <v>12289</v>
      </c>
    </row>
    <row r="120" spans="1:7" x14ac:dyDescent="0.25">
      <c r="A120" t="s">
        <v>45</v>
      </c>
      <c r="B120">
        <v>2013</v>
      </c>
      <c r="C120" t="s">
        <v>146</v>
      </c>
      <c r="D120" t="s">
        <v>103</v>
      </c>
      <c r="E120" t="s">
        <v>7876</v>
      </c>
      <c r="F120">
        <v>257</v>
      </c>
      <c r="G120" t="s">
        <v>12289</v>
      </c>
    </row>
    <row r="121" spans="1:7" x14ac:dyDescent="0.25">
      <c r="A121" t="s">
        <v>45</v>
      </c>
      <c r="B121">
        <v>2014</v>
      </c>
      <c r="C121" t="s">
        <v>142</v>
      </c>
      <c r="D121" t="s">
        <v>38</v>
      </c>
      <c r="E121" t="s">
        <v>7877</v>
      </c>
      <c r="F121">
        <v>17</v>
      </c>
      <c r="G121" t="s">
        <v>12285</v>
      </c>
    </row>
    <row r="122" spans="1:7" x14ac:dyDescent="0.25">
      <c r="A122" t="s">
        <v>45</v>
      </c>
      <c r="B122">
        <v>2014</v>
      </c>
      <c r="C122" t="s">
        <v>142</v>
      </c>
      <c r="D122" t="s">
        <v>40</v>
      </c>
      <c r="E122" t="s">
        <v>7878</v>
      </c>
      <c r="F122">
        <v>24</v>
      </c>
      <c r="G122" t="s">
        <v>12285</v>
      </c>
    </row>
    <row r="123" spans="1:7" x14ac:dyDescent="0.25">
      <c r="A123" t="s">
        <v>45</v>
      </c>
      <c r="B123">
        <v>2014</v>
      </c>
      <c r="C123" t="s">
        <v>142</v>
      </c>
      <c r="D123" t="s">
        <v>102</v>
      </c>
      <c r="E123" t="s">
        <v>7879</v>
      </c>
      <c r="F123">
        <v>76</v>
      </c>
      <c r="G123" t="s">
        <v>12285</v>
      </c>
    </row>
    <row r="124" spans="1:7" x14ac:dyDescent="0.25">
      <c r="A124" t="s">
        <v>45</v>
      </c>
      <c r="B124">
        <v>2014</v>
      </c>
      <c r="C124" t="s">
        <v>142</v>
      </c>
      <c r="D124" t="s">
        <v>107</v>
      </c>
      <c r="E124" t="s">
        <v>7880</v>
      </c>
      <c r="F124">
        <v>26</v>
      </c>
      <c r="G124" t="s">
        <v>12285</v>
      </c>
    </row>
    <row r="125" spans="1:7" x14ac:dyDescent="0.25">
      <c r="A125" t="s">
        <v>45</v>
      </c>
      <c r="B125">
        <v>2014</v>
      </c>
      <c r="C125" t="s">
        <v>142</v>
      </c>
      <c r="D125" t="s">
        <v>39</v>
      </c>
      <c r="E125" t="s">
        <v>7881</v>
      </c>
      <c r="F125">
        <v>36</v>
      </c>
      <c r="G125" t="s">
        <v>12285</v>
      </c>
    </row>
    <row r="126" spans="1:7" x14ac:dyDescent="0.25">
      <c r="A126" t="s">
        <v>45</v>
      </c>
      <c r="B126">
        <v>2014</v>
      </c>
      <c r="C126" t="s">
        <v>142</v>
      </c>
      <c r="D126" t="s">
        <v>103</v>
      </c>
      <c r="E126" t="s">
        <v>7882</v>
      </c>
      <c r="F126">
        <v>674</v>
      </c>
      <c r="G126" t="s">
        <v>12285</v>
      </c>
    </row>
    <row r="127" spans="1:7" x14ac:dyDescent="0.25">
      <c r="A127" t="s">
        <v>45</v>
      </c>
      <c r="B127">
        <v>2014</v>
      </c>
      <c r="C127" t="s">
        <v>143</v>
      </c>
      <c r="D127" t="s">
        <v>38</v>
      </c>
      <c r="E127" t="s">
        <v>7883</v>
      </c>
      <c r="F127">
        <v>19</v>
      </c>
      <c r="G127" t="s">
        <v>12286</v>
      </c>
    </row>
    <row r="128" spans="1:7" x14ac:dyDescent="0.25">
      <c r="A128" t="s">
        <v>45</v>
      </c>
      <c r="B128">
        <v>2014</v>
      </c>
      <c r="C128" t="s">
        <v>143</v>
      </c>
      <c r="D128" t="s">
        <v>40</v>
      </c>
      <c r="E128" t="s">
        <v>7884</v>
      </c>
      <c r="F128">
        <v>21</v>
      </c>
      <c r="G128" t="s">
        <v>12286</v>
      </c>
    </row>
    <row r="129" spans="1:7" x14ac:dyDescent="0.25">
      <c r="A129" t="s">
        <v>45</v>
      </c>
      <c r="B129">
        <v>2014</v>
      </c>
      <c r="C129" t="s">
        <v>143</v>
      </c>
      <c r="D129" t="s">
        <v>102</v>
      </c>
      <c r="E129" t="s">
        <v>7885</v>
      </c>
      <c r="F129">
        <v>63</v>
      </c>
      <c r="G129" t="s">
        <v>12286</v>
      </c>
    </row>
    <row r="130" spans="1:7" x14ac:dyDescent="0.25">
      <c r="A130" t="s">
        <v>45</v>
      </c>
      <c r="B130">
        <v>2014</v>
      </c>
      <c r="C130" t="s">
        <v>143</v>
      </c>
      <c r="D130" t="s">
        <v>107</v>
      </c>
      <c r="E130" t="s">
        <v>7886</v>
      </c>
      <c r="F130">
        <v>17</v>
      </c>
      <c r="G130" t="s">
        <v>12286</v>
      </c>
    </row>
    <row r="131" spans="1:7" x14ac:dyDescent="0.25">
      <c r="A131" t="s">
        <v>45</v>
      </c>
      <c r="B131">
        <v>2014</v>
      </c>
      <c r="C131" t="s">
        <v>143</v>
      </c>
      <c r="D131" t="s">
        <v>39</v>
      </c>
      <c r="E131" t="s">
        <v>7887</v>
      </c>
      <c r="F131">
        <v>48</v>
      </c>
      <c r="G131" t="s">
        <v>12286</v>
      </c>
    </row>
    <row r="132" spans="1:7" x14ac:dyDescent="0.25">
      <c r="A132" t="s">
        <v>45</v>
      </c>
      <c r="B132">
        <v>2014</v>
      </c>
      <c r="C132" t="s">
        <v>143</v>
      </c>
      <c r="D132" t="s">
        <v>103</v>
      </c>
      <c r="E132" t="s">
        <v>7888</v>
      </c>
      <c r="F132">
        <v>727</v>
      </c>
      <c r="G132" t="s">
        <v>12286</v>
      </c>
    </row>
    <row r="133" spans="1:7" x14ac:dyDescent="0.25">
      <c r="A133" t="s">
        <v>45</v>
      </c>
      <c r="B133">
        <v>2014</v>
      </c>
      <c r="C133" t="s">
        <v>144</v>
      </c>
      <c r="D133" t="s">
        <v>38</v>
      </c>
      <c r="E133" t="s">
        <v>7889</v>
      </c>
      <c r="F133">
        <v>7</v>
      </c>
      <c r="G133" t="s">
        <v>12287</v>
      </c>
    </row>
    <row r="134" spans="1:7" x14ac:dyDescent="0.25">
      <c r="A134" t="s">
        <v>45</v>
      </c>
      <c r="B134">
        <v>2014</v>
      </c>
      <c r="C134" t="s">
        <v>144</v>
      </c>
      <c r="D134" t="s">
        <v>40</v>
      </c>
      <c r="E134" t="s">
        <v>7890</v>
      </c>
      <c r="F134">
        <v>7</v>
      </c>
      <c r="G134" t="s">
        <v>12287</v>
      </c>
    </row>
    <row r="135" spans="1:7" x14ac:dyDescent="0.25">
      <c r="A135" t="s">
        <v>45</v>
      </c>
      <c r="B135">
        <v>2014</v>
      </c>
      <c r="C135" t="s">
        <v>144</v>
      </c>
      <c r="D135" t="s">
        <v>102</v>
      </c>
      <c r="E135" t="s">
        <v>7891</v>
      </c>
      <c r="F135">
        <v>9</v>
      </c>
      <c r="G135" t="s">
        <v>12287</v>
      </c>
    </row>
    <row r="136" spans="1:7" x14ac:dyDescent="0.25">
      <c r="A136" t="s">
        <v>45</v>
      </c>
      <c r="B136">
        <v>2014</v>
      </c>
      <c r="C136" t="s">
        <v>144</v>
      </c>
      <c r="D136" t="s">
        <v>107</v>
      </c>
      <c r="E136" t="s">
        <v>7892</v>
      </c>
      <c r="F136">
        <v>5</v>
      </c>
      <c r="G136" t="s">
        <v>12287</v>
      </c>
    </row>
    <row r="137" spans="1:7" x14ac:dyDescent="0.25">
      <c r="A137" t="s">
        <v>45</v>
      </c>
      <c r="B137">
        <v>2014</v>
      </c>
      <c r="C137" t="s">
        <v>144</v>
      </c>
      <c r="D137" t="s">
        <v>39</v>
      </c>
      <c r="E137" t="s">
        <v>7893</v>
      </c>
      <c r="F137">
        <v>18</v>
      </c>
      <c r="G137" t="s">
        <v>12287</v>
      </c>
    </row>
    <row r="138" spans="1:7" x14ac:dyDescent="0.25">
      <c r="A138" t="s">
        <v>45</v>
      </c>
      <c r="B138">
        <v>2014</v>
      </c>
      <c r="C138" t="s">
        <v>144</v>
      </c>
      <c r="D138" t="s">
        <v>103</v>
      </c>
      <c r="E138" t="s">
        <v>7894</v>
      </c>
      <c r="F138">
        <v>182</v>
      </c>
      <c r="G138" t="s">
        <v>12287</v>
      </c>
    </row>
    <row r="139" spans="1:7" x14ac:dyDescent="0.25">
      <c r="A139" t="s">
        <v>45</v>
      </c>
      <c r="B139">
        <v>2014</v>
      </c>
      <c r="C139" t="s">
        <v>145</v>
      </c>
      <c r="D139" t="s">
        <v>38</v>
      </c>
      <c r="E139" t="s">
        <v>7895</v>
      </c>
      <c r="F139">
        <v>8</v>
      </c>
      <c r="G139" t="s">
        <v>12288</v>
      </c>
    </row>
    <row r="140" spans="1:7" x14ac:dyDescent="0.25">
      <c r="A140" t="s">
        <v>45</v>
      </c>
      <c r="B140">
        <v>2014</v>
      </c>
      <c r="C140" t="s">
        <v>145</v>
      </c>
      <c r="D140" t="s">
        <v>40</v>
      </c>
      <c r="E140" t="s">
        <v>7896</v>
      </c>
      <c r="F140">
        <v>8</v>
      </c>
      <c r="G140" t="s">
        <v>12288</v>
      </c>
    </row>
    <row r="141" spans="1:7" x14ac:dyDescent="0.25">
      <c r="A141" t="s">
        <v>45</v>
      </c>
      <c r="B141">
        <v>2014</v>
      </c>
      <c r="C141" t="s">
        <v>145</v>
      </c>
      <c r="D141" t="s">
        <v>102</v>
      </c>
      <c r="E141" t="s">
        <v>7897</v>
      </c>
      <c r="F141">
        <v>24</v>
      </c>
      <c r="G141" t="s">
        <v>12288</v>
      </c>
    </row>
    <row r="142" spans="1:7" x14ac:dyDescent="0.25">
      <c r="A142" t="s">
        <v>45</v>
      </c>
      <c r="B142">
        <v>2014</v>
      </c>
      <c r="C142" t="s">
        <v>145</v>
      </c>
      <c r="D142" t="s">
        <v>107</v>
      </c>
      <c r="E142" t="s">
        <v>7898</v>
      </c>
      <c r="F142">
        <v>6</v>
      </c>
      <c r="G142" t="s">
        <v>12288</v>
      </c>
    </row>
    <row r="143" spans="1:7" x14ac:dyDescent="0.25">
      <c r="A143" t="s">
        <v>45</v>
      </c>
      <c r="B143">
        <v>2014</v>
      </c>
      <c r="C143" t="s">
        <v>145</v>
      </c>
      <c r="D143" t="s">
        <v>39</v>
      </c>
      <c r="E143" t="s">
        <v>7899</v>
      </c>
      <c r="F143">
        <v>26</v>
      </c>
      <c r="G143" t="s">
        <v>12288</v>
      </c>
    </row>
    <row r="144" spans="1:7" x14ac:dyDescent="0.25">
      <c r="A144" t="s">
        <v>45</v>
      </c>
      <c r="B144">
        <v>2014</v>
      </c>
      <c r="C144" t="s">
        <v>145</v>
      </c>
      <c r="D144" t="s">
        <v>103</v>
      </c>
      <c r="E144" t="s">
        <v>7900</v>
      </c>
      <c r="F144">
        <v>260</v>
      </c>
      <c r="G144" t="s">
        <v>12288</v>
      </c>
    </row>
    <row r="145" spans="1:7" x14ac:dyDescent="0.25">
      <c r="A145" t="s">
        <v>45</v>
      </c>
      <c r="B145">
        <v>2014</v>
      </c>
      <c r="C145" t="s">
        <v>146</v>
      </c>
      <c r="D145" t="s">
        <v>38</v>
      </c>
      <c r="E145" t="s">
        <v>7901</v>
      </c>
      <c r="F145">
        <v>9</v>
      </c>
      <c r="G145" t="s">
        <v>12289</v>
      </c>
    </row>
    <row r="146" spans="1:7" x14ac:dyDescent="0.25">
      <c r="A146" t="s">
        <v>45</v>
      </c>
      <c r="B146">
        <v>2014</v>
      </c>
      <c r="C146" t="s">
        <v>146</v>
      </c>
      <c r="D146" t="s">
        <v>40</v>
      </c>
      <c r="E146" t="s">
        <v>7902</v>
      </c>
      <c r="F146">
        <v>8</v>
      </c>
      <c r="G146" t="s">
        <v>12289</v>
      </c>
    </row>
    <row r="147" spans="1:7" x14ac:dyDescent="0.25">
      <c r="A147" t="s">
        <v>45</v>
      </c>
      <c r="B147">
        <v>2014</v>
      </c>
      <c r="C147" t="s">
        <v>146</v>
      </c>
      <c r="D147" t="s">
        <v>102</v>
      </c>
      <c r="E147" t="s">
        <v>7903</v>
      </c>
      <c r="F147">
        <v>19</v>
      </c>
      <c r="G147" t="s">
        <v>12289</v>
      </c>
    </row>
    <row r="148" spans="1:7" x14ac:dyDescent="0.25">
      <c r="A148" t="s">
        <v>45</v>
      </c>
      <c r="B148">
        <v>2014</v>
      </c>
      <c r="C148" t="s">
        <v>146</v>
      </c>
      <c r="D148" t="s">
        <v>107</v>
      </c>
      <c r="E148" t="s">
        <v>7904</v>
      </c>
      <c r="F148">
        <v>5</v>
      </c>
      <c r="G148" t="s">
        <v>12289</v>
      </c>
    </row>
    <row r="149" spans="1:7" x14ac:dyDescent="0.25">
      <c r="A149" t="s">
        <v>45</v>
      </c>
      <c r="B149">
        <v>2014</v>
      </c>
      <c r="C149" t="s">
        <v>146</v>
      </c>
      <c r="D149" t="s">
        <v>39</v>
      </c>
      <c r="E149" t="s">
        <v>7905</v>
      </c>
      <c r="F149">
        <v>20</v>
      </c>
      <c r="G149" t="s">
        <v>12289</v>
      </c>
    </row>
    <row r="150" spans="1:7" x14ac:dyDescent="0.25">
      <c r="A150" t="s">
        <v>45</v>
      </c>
      <c r="B150">
        <v>2014</v>
      </c>
      <c r="C150" t="s">
        <v>146</v>
      </c>
      <c r="D150" t="s">
        <v>103</v>
      </c>
      <c r="E150" t="s">
        <v>7906</v>
      </c>
      <c r="F150">
        <v>258</v>
      </c>
      <c r="G150" t="s">
        <v>12289</v>
      </c>
    </row>
    <row r="151" spans="1:7" x14ac:dyDescent="0.25">
      <c r="A151" t="s">
        <v>45</v>
      </c>
      <c r="B151">
        <v>2015</v>
      </c>
      <c r="C151" t="s">
        <v>142</v>
      </c>
      <c r="D151" t="s">
        <v>38</v>
      </c>
      <c r="E151" t="s">
        <v>7907</v>
      </c>
      <c r="F151">
        <v>22</v>
      </c>
      <c r="G151" t="s">
        <v>12285</v>
      </c>
    </row>
    <row r="152" spans="1:7" x14ac:dyDescent="0.25">
      <c r="A152" t="s">
        <v>45</v>
      </c>
      <c r="B152">
        <v>2015</v>
      </c>
      <c r="C152" t="s">
        <v>142</v>
      </c>
      <c r="D152" t="s">
        <v>40</v>
      </c>
      <c r="E152" t="s">
        <v>7908</v>
      </c>
      <c r="F152">
        <v>31</v>
      </c>
      <c r="G152" t="s">
        <v>12285</v>
      </c>
    </row>
    <row r="153" spans="1:7" x14ac:dyDescent="0.25">
      <c r="A153" t="s">
        <v>45</v>
      </c>
      <c r="B153">
        <v>2015</v>
      </c>
      <c r="C153" t="s">
        <v>142</v>
      </c>
      <c r="D153" t="s">
        <v>102</v>
      </c>
      <c r="E153" t="s">
        <v>7909</v>
      </c>
      <c r="F153">
        <v>56</v>
      </c>
      <c r="G153" t="s">
        <v>12285</v>
      </c>
    </row>
    <row r="154" spans="1:7" x14ac:dyDescent="0.25">
      <c r="A154" t="s">
        <v>45</v>
      </c>
      <c r="B154">
        <v>2015</v>
      </c>
      <c r="C154" t="s">
        <v>142</v>
      </c>
      <c r="D154" t="s">
        <v>107</v>
      </c>
      <c r="E154" t="s">
        <v>7910</v>
      </c>
      <c r="F154">
        <v>19</v>
      </c>
      <c r="G154" t="s">
        <v>12285</v>
      </c>
    </row>
    <row r="155" spans="1:7" x14ac:dyDescent="0.25">
      <c r="A155" t="s">
        <v>45</v>
      </c>
      <c r="B155">
        <v>2015</v>
      </c>
      <c r="C155" t="s">
        <v>142</v>
      </c>
      <c r="D155" t="s">
        <v>39</v>
      </c>
      <c r="E155" t="s">
        <v>7911</v>
      </c>
      <c r="F155">
        <v>20</v>
      </c>
      <c r="G155" t="s">
        <v>12285</v>
      </c>
    </row>
    <row r="156" spans="1:7" x14ac:dyDescent="0.25">
      <c r="A156" t="s">
        <v>45</v>
      </c>
      <c r="B156">
        <v>2015</v>
      </c>
      <c r="C156" t="s">
        <v>142</v>
      </c>
      <c r="D156" t="s">
        <v>103</v>
      </c>
      <c r="E156" t="s">
        <v>7912</v>
      </c>
      <c r="F156">
        <v>721</v>
      </c>
      <c r="G156" t="s">
        <v>12285</v>
      </c>
    </row>
    <row r="157" spans="1:7" x14ac:dyDescent="0.25">
      <c r="A157" t="s">
        <v>45</v>
      </c>
      <c r="B157">
        <v>2015</v>
      </c>
      <c r="C157" t="s">
        <v>143</v>
      </c>
      <c r="D157" t="s">
        <v>38</v>
      </c>
      <c r="E157" t="s">
        <v>7913</v>
      </c>
      <c r="F157">
        <v>17</v>
      </c>
      <c r="G157" t="s">
        <v>12286</v>
      </c>
    </row>
    <row r="158" spans="1:7" x14ac:dyDescent="0.25">
      <c r="A158" t="s">
        <v>45</v>
      </c>
      <c r="B158">
        <v>2015</v>
      </c>
      <c r="C158" t="s">
        <v>143</v>
      </c>
      <c r="D158" t="s">
        <v>40</v>
      </c>
      <c r="E158" t="s">
        <v>7914</v>
      </c>
      <c r="F158">
        <v>21</v>
      </c>
      <c r="G158" t="s">
        <v>12286</v>
      </c>
    </row>
    <row r="159" spans="1:7" x14ac:dyDescent="0.25">
      <c r="A159" t="s">
        <v>45</v>
      </c>
      <c r="B159">
        <v>2015</v>
      </c>
      <c r="C159" t="s">
        <v>143</v>
      </c>
      <c r="D159" t="s">
        <v>102</v>
      </c>
      <c r="E159" t="s">
        <v>7915</v>
      </c>
      <c r="F159">
        <v>53</v>
      </c>
      <c r="G159" t="s">
        <v>12286</v>
      </c>
    </row>
    <row r="160" spans="1:7" x14ac:dyDescent="0.25">
      <c r="A160" t="s">
        <v>45</v>
      </c>
      <c r="B160">
        <v>2015</v>
      </c>
      <c r="C160" t="s">
        <v>143</v>
      </c>
      <c r="D160" t="s">
        <v>107</v>
      </c>
      <c r="E160" t="s">
        <v>7916</v>
      </c>
      <c r="F160">
        <v>11</v>
      </c>
      <c r="G160" t="s">
        <v>12286</v>
      </c>
    </row>
    <row r="161" spans="1:7" x14ac:dyDescent="0.25">
      <c r="A161" t="s">
        <v>45</v>
      </c>
      <c r="B161">
        <v>2015</v>
      </c>
      <c r="C161" t="s">
        <v>143</v>
      </c>
      <c r="D161" t="s">
        <v>39</v>
      </c>
      <c r="E161" t="s">
        <v>7917</v>
      </c>
      <c r="F161">
        <v>45</v>
      </c>
      <c r="G161" t="s">
        <v>12286</v>
      </c>
    </row>
    <row r="162" spans="1:7" x14ac:dyDescent="0.25">
      <c r="A162" t="s">
        <v>45</v>
      </c>
      <c r="B162">
        <v>2015</v>
      </c>
      <c r="C162" t="s">
        <v>143</v>
      </c>
      <c r="D162" t="s">
        <v>103</v>
      </c>
      <c r="E162" t="s">
        <v>7918</v>
      </c>
      <c r="F162">
        <v>767</v>
      </c>
      <c r="G162" t="s">
        <v>12286</v>
      </c>
    </row>
    <row r="163" spans="1:7" x14ac:dyDescent="0.25">
      <c r="A163" t="s">
        <v>45</v>
      </c>
      <c r="B163">
        <v>2015</v>
      </c>
      <c r="C163" t="s">
        <v>144</v>
      </c>
      <c r="D163" t="s">
        <v>38</v>
      </c>
      <c r="E163" t="s">
        <v>7919</v>
      </c>
      <c r="F163">
        <v>10</v>
      </c>
      <c r="G163" t="s">
        <v>12287</v>
      </c>
    </row>
    <row r="164" spans="1:7" x14ac:dyDescent="0.25">
      <c r="A164" t="s">
        <v>45</v>
      </c>
      <c r="B164">
        <v>2015</v>
      </c>
      <c r="C164" t="s">
        <v>144</v>
      </c>
      <c r="D164" t="s">
        <v>40</v>
      </c>
      <c r="E164" t="s">
        <v>7920</v>
      </c>
      <c r="F164">
        <v>8</v>
      </c>
      <c r="G164" t="s">
        <v>12287</v>
      </c>
    </row>
    <row r="165" spans="1:7" x14ac:dyDescent="0.25">
      <c r="A165" t="s">
        <v>45</v>
      </c>
      <c r="B165">
        <v>2015</v>
      </c>
      <c r="C165" t="s">
        <v>144</v>
      </c>
      <c r="D165" t="s">
        <v>102</v>
      </c>
      <c r="E165" t="s">
        <v>7921</v>
      </c>
      <c r="F165">
        <v>22</v>
      </c>
      <c r="G165" t="s">
        <v>12287</v>
      </c>
    </row>
    <row r="166" spans="1:7" x14ac:dyDescent="0.25">
      <c r="A166" t="s">
        <v>45</v>
      </c>
      <c r="B166">
        <v>2015</v>
      </c>
      <c r="C166" t="s">
        <v>144</v>
      </c>
      <c r="D166" t="s">
        <v>107</v>
      </c>
      <c r="E166" t="s">
        <v>7922</v>
      </c>
      <c r="F166">
        <v>6</v>
      </c>
      <c r="G166" t="s">
        <v>12287</v>
      </c>
    </row>
    <row r="167" spans="1:7" x14ac:dyDescent="0.25">
      <c r="A167" t="s">
        <v>45</v>
      </c>
      <c r="B167">
        <v>2015</v>
      </c>
      <c r="C167" t="s">
        <v>144</v>
      </c>
      <c r="D167" t="s">
        <v>39</v>
      </c>
      <c r="E167" t="s">
        <v>7923</v>
      </c>
      <c r="F167">
        <v>13</v>
      </c>
      <c r="G167" t="s">
        <v>12287</v>
      </c>
    </row>
    <row r="168" spans="1:7" x14ac:dyDescent="0.25">
      <c r="A168" t="s">
        <v>45</v>
      </c>
      <c r="B168">
        <v>2015</v>
      </c>
      <c r="C168" t="s">
        <v>144</v>
      </c>
      <c r="D168" t="s">
        <v>103</v>
      </c>
      <c r="E168" t="s">
        <v>7924</v>
      </c>
      <c r="F168">
        <v>178</v>
      </c>
      <c r="G168" t="s">
        <v>12287</v>
      </c>
    </row>
    <row r="169" spans="1:7" x14ac:dyDescent="0.25">
      <c r="A169" t="s">
        <v>45</v>
      </c>
      <c r="B169">
        <v>2015</v>
      </c>
      <c r="C169" t="s">
        <v>145</v>
      </c>
      <c r="D169" t="s">
        <v>38</v>
      </c>
      <c r="E169" t="s">
        <v>7925</v>
      </c>
      <c r="F169">
        <v>9</v>
      </c>
      <c r="G169" t="s">
        <v>12288</v>
      </c>
    </row>
    <row r="170" spans="1:7" x14ac:dyDescent="0.25">
      <c r="A170" t="s">
        <v>45</v>
      </c>
      <c r="B170">
        <v>2015</v>
      </c>
      <c r="C170" t="s">
        <v>145</v>
      </c>
      <c r="D170" t="s">
        <v>40</v>
      </c>
      <c r="E170" t="s">
        <v>7926</v>
      </c>
      <c r="F170">
        <v>13</v>
      </c>
      <c r="G170" t="s">
        <v>12288</v>
      </c>
    </row>
    <row r="171" spans="1:7" x14ac:dyDescent="0.25">
      <c r="A171" t="s">
        <v>45</v>
      </c>
      <c r="B171">
        <v>2015</v>
      </c>
      <c r="C171" t="s">
        <v>145</v>
      </c>
      <c r="D171" t="s">
        <v>102</v>
      </c>
      <c r="E171" t="s">
        <v>7927</v>
      </c>
      <c r="F171">
        <v>23</v>
      </c>
      <c r="G171" t="s">
        <v>12288</v>
      </c>
    </row>
    <row r="172" spans="1:7" x14ac:dyDescent="0.25">
      <c r="A172" t="s">
        <v>45</v>
      </c>
      <c r="B172">
        <v>2015</v>
      </c>
      <c r="C172" t="s">
        <v>145</v>
      </c>
      <c r="D172" t="s">
        <v>107</v>
      </c>
      <c r="E172" t="s">
        <v>7928</v>
      </c>
      <c r="F172">
        <v>3</v>
      </c>
      <c r="G172" t="s">
        <v>12288</v>
      </c>
    </row>
    <row r="173" spans="1:7" x14ac:dyDescent="0.25">
      <c r="A173" t="s">
        <v>45</v>
      </c>
      <c r="B173">
        <v>2015</v>
      </c>
      <c r="C173" t="s">
        <v>145</v>
      </c>
      <c r="D173" t="s">
        <v>39</v>
      </c>
      <c r="E173" t="s">
        <v>7929</v>
      </c>
      <c r="F173">
        <v>21</v>
      </c>
      <c r="G173" t="s">
        <v>12288</v>
      </c>
    </row>
    <row r="174" spans="1:7" x14ac:dyDescent="0.25">
      <c r="A174" t="s">
        <v>45</v>
      </c>
      <c r="B174">
        <v>2015</v>
      </c>
      <c r="C174" t="s">
        <v>145</v>
      </c>
      <c r="D174" t="s">
        <v>103</v>
      </c>
      <c r="E174" t="s">
        <v>7930</v>
      </c>
      <c r="F174">
        <v>263</v>
      </c>
      <c r="G174" t="s">
        <v>12288</v>
      </c>
    </row>
    <row r="175" spans="1:7" x14ac:dyDescent="0.25">
      <c r="A175" t="s">
        <v>45</v>
      </c>
      <c r="B175">
        <v>2015</v>
      </c>
      <c r="C175" t="s">
        <v>146</v>
      </c>
      <c r="D175" t="s">
        <v>38</v>
      </c>
      <c r="E175" t="s">
        <v>7931</v>
      </c>
      <c r="F175">
        <v>14</v>
      </c>
      <c r="G175" t="s">
        <v>12289</v>
      </c>
    </row>
    <row r="176" spans="1:7" x14ac:dyDescent="0.25">
      <c r="A176" t="s">
        <v>45</v>
      </c>
      <c r="B176">
        <v>2015</v>
      </c>
      <c r="C176" t="s">
        <v>146</v>
      </c>
      <c r="D176" t="s">
        <v>40</v>
      </c>
      <c r="E176" t="s">
        <v>7932</v>
      </c>
      <c r="F176">
        <v>10</v>
      </c>
      <c r="G176" t="s">
        <v>12289</v>
      </c>
    </row>
    <row r="177" spans="1:7" x14ac:dyDescent="0.25">
      <c r="A177" t="s">
        <v>45</v>
      </c>
      <c r="B177">
        <v>2015</v>
      </c>
      <c r="C177" t="s">
        <v>146</v>
      </c>
      <c r="D177" t="s">
        <v>102</v>
      </c>
      <c r="E177" t="s">
        <v>7933</v>
      </c>
      <c r="F177">
        <v>33</v>
      </c>
      <c r="G177" t="s">
        <v>12289</v>
      </c>
    </row>
    <row r="178" spans="1:7" x14ac:dyDescent="0.25">
      <c r="A178" t="s">
        <v>45</v>
      </c>
      <c r="B178">
        <v>2015</v>
      </c>
      <c r="C178" t="s">
        <v>146</v>
      </c>
      <c r="D178" t="s">
        <v>107</v>
      </c>
      <c r="E178" t="s">
        <v>7934</v>
      </c>
      <c r="F178">
        <v>1</v>
      </c>
      <c r="G178" t="s">
        <v>12289</v>
      </c>
    </row>
    <row r="179" spans="1:7" x14ac:dyDescent="0.25">
      <c r="A179" t="s">
        <v>45</v>
      </c>
      <c r="B179">
        <v>2015</v>
      </c>
      <c r="C179" t="s">
        <v>146</v>
      </c>
      <c r="D179" t="s">
        <v>39</v>
      </c>
      <c r="E179" t="s">
        <v>7935</v>
      </c>
      <c r="F179">
        <v>14</v>
      </c>
      <c r="G179" t="s">
        <v>12289</v>
      </c>
    </row>
    <row r="180" spans="1:7" x14ac:dyDescent="0.25">
      <c r="A180" t="s">
        <v>45</v>
      </c>
      <c r="B180">
        <v>2015</v>
      </c>
      <c r="C180" t="s">
        <v>146</v>
      </c>
      <c r="D180" t="s">
        <v>103</v>
      </c>
      <c r="E180" t="s">
        <v>7936</v>
      </c>
      <c r="F180">
        <v>255</v>
      </c>
      <c r="G180" t="s">
        <v>12289</v>
      </c>
    </row>
    <row r="181" spans="1:7" x14ac:dyDescent="0.25">
      <c r="A181" t="s">
        <v>148</v>
      </c>
      <c r="B181">
        <v>2010</v>
      </c>
      <c r="C181" t="s">
        <v>142</v>
      </c>
      <c r="D181" t="s">
        <v>38</v>
      </c>
      <c r="E181" t="s">
        <v>7937</v>
      </c>
      <c r="F181">
        <v>14</v>
      </c>
      <c r="G181" t="s">
        <v>12285</v>
      </c>
    </row>
    <row r="182" spans="1:7" x14ac:dyDescent="0.25">
      <c r="A182" t="s">
        <v>148</v>
      </c>
      <c r="B182">
        <v>2010</v>
      </c>
      <c r="C182" t="s">
        <v>142</v>
      </c>
      <c r="D182" t="s">
        <v>40</v>
      </c>
      <c r="E182" t="s">
        <v>7938</v>
      </c>
      <c r="F182">
        <v>2</v>
      </c>
      <c r="G182" t="s">
        <v>12285</v>
      </c>
    </row>
    <row r="183" spans="1:7" x14ac:dyDescent="0.25">
      <c r="A183" t="s">
        <v>148</v>
      </c>
      <c r="B183">
        <v>2010</v>
      </c>
      <c r="C183" t="s">
        <v>142</v>
      </c>
      <c r="D183" t="s">
        <v>102</v>
      </c>
      <c r="E183" t="s">
        <v>7939</v>
      </c>
      <c r="F183">
        <v>54</v>
      </c>
      <c r="G183" t="s">
        <v>12285</v>
      </c>
    </row>
    <row r="184" spans="1:7" x14ac:dyDescent="0.25">
      <c r="A184" t="s">
        <v>148</v>
      </c>
      <c r="B184">
        <v>2010</v>
      </c>
      <c r="C184" t="s">
        <v>142</v>
      </c>
      <c r="D184" t="s">
        <v>107</v>
      </c>
      <c r="E184" t="s">
        <v>7940</v>
      </c>
      <c r="F184">
        <v>85</v>
      </c>
      <c r="G184" t="s">
        <v>12285</v>
      </c>
    </row>
    <row r="185" spans="1:7" x14ac:dyDescent="0.25">
      <c r="A185" t="s">
        <v>148</v>
      </c>
      <c r="B185">
        <v>2010</v>
      </c>
      <c r="C185" t="s">
        <v>142</v>
      </c>
      <c r="D185" t="s">
        <v>39</v>
      </c>
      <c r="E185" t="s">
        <v>7941</v>
      </c>
      <c r="F185">
        <v>6</v>
      </c>
      <c r="G185" t="s">
        <v>12285</v>
      </c>
    </row>
    <row r="186" spans="1:7" x14ac:dyDescent="0.25">
      <c r="A186" t="s">
        <v>148</v>
      </c>
      <c r="B186">
        <v>2010</v>
      </c>
      <c r="C186" t="s">
        <v>142</v>
      </c>
      <c r="D186" t="s">
        <v>103</v>
      </c>
      <c r="E186" t="s">
        <v>7942</v>
      </c>
      <c r="F186">
        <v>216</v>
      </c>
      <c r="G186" t="s">
        <v>12285</v>
      </c>
    </row>
    <row r="187" spans="1:7" x14ac:dyDescent="0.25">
      <c r="A187" t="s">
        <v>148</v>
      </c>
      <c r="B187">
        <v>2010</v>
      </c>
      <c r="C187" t="s">
        <v>143</v>
      </c>
      <c r="D187" t="s">
        <v>38</v>
      </c>
      <c r="E187" t="s">
        <v>7943</v>
      </c>
      <c r="F187">
        <v>3</v>
      </c>
      <c r="G187" t="s">
        <v>12286</v>
      </c>
    </row>
    <row r="188" spans="1:7" x14ac:dyDescent="0.25">
      <c r="A188" t="s">
        <v>148</v>
      </c>
      <c r="B188">
        <v>2010</v>
      </c>
      <c r="C188" t="s">
        <v>143</v>
      </c>
      <c r="D188" t="s">
        <v>40</v>
      </c>
      <c r="E188" t="s">
        <v>7944</v>
      </c>
      <c r="F188">
        <v>2</v>
      </c>
      <c r="G188" t="s">
        <v>12286</v>
      </c>
    </row>
    <row r="189" spans="1:7" x14ac:dyDescent="0.25">
      <c r="A189" t="s">
        <v>148</v>
      </c>
      <c r="B189">
        <v>2010</v>
      </c>
      <c r="C189" t="s">
        <v>143</v>
      </c>
      <c r="D189" t="s">
        <v>102</v>
      </c>
      <c r="E189" t="s">
        <v>7945</v>
      </c>
      <c r="F189">
        <v>14</v>
      </c>
      <c r="G189" t="s">
        <v>12286</v>
      </c>
    </row>
    <row r="190" spans="1:7" x14ac:dyDescent="0.25">
      <c r="A190" t="s">
        <v>148</v>
      </c>
      <c r="B190">
        <v>2010</v>
      </c>
      <c r="C190" t="s">
        <v>143</v>
      </c>
      <c r="D190" t="s">
        <v>107</v>
      </c>
      <c r="E190" t="s">
        <v>7946</v>
      </c>
      <c r="F190">
        <v>36</v>
      </c>
      <c r="G190" t="s">
        <v>12286</v>
      </c>
    </row>
    <row r="191" spans="1:7" x14ac:dyDescent="0.25">
      <c r="A191" t="s">
        <v>148</v>
      </c>
      <c r="B191">
        <v>2010</v>
      </c>
      <c r="C191" t="s">
        <v>143</v>
      </c>
      <c r="D191" t="s">
        <v>103</v>
      </c>
      <c r="E191" t="s">
        <v>7947</v>
      </c>
      <c r="F191">
        <v>33</v>
      </c>
      <c r="G191" t="s">
        <v>12286</v>
      </c>
    </row>
    <row r="192" spans="1:7" x14ac:dyDescent="0.25">
      <c r="A192" t="s">
        <v>148</v>
      </c>
      <c r="B192">
        <v>2011</v>
      </c>
      <c r="C192" t="s">
        <v>142</v>
      </c>
      <c r="D192" t="s">
        <v>38</v>
      </c>
      <c r="E192" t="s">
        <v>7948</v>
      </c>
      <c r="F192">
        <v>16</v>
      </c>
      <c r="G192" t="s">
        <v>12285</v>
      </c>
    </row>
    <row r="193" spans="1:7" x14ac:dyDescent="0.25">
      <c r="A193" t="s">
        <v>148</v>
      </c>
      <c r="B193">
        <v>2011</v>
      </c>
      <c r="C193" t="s">
        <v>142</v>
      </c>
      <c r="D193" t="s">
        <v>40</v>
      </c>
      <c r="E193" t="s">
        <v>7949</v>
      </c>
      <c r="F193">
        <v>7</v>
      </c>
      <c r="G193" t="s">
        <v>12285</v>
      </c>
    </row>
    <row r="194" spans="1:7" x14ac:dyDescent="0.25">
      <c r="A194" t="s">
        <v>148</v>
      </c>
      <c r="B194">
        <v>2011</v>
      </c>
      <c r="C194" t="s">
        <v>142</v>
      </c>
      <c r="D194" t="s">
        <v>102</v>
      </c>
      <c r="E194" t="s">
        <v>7950</v>
      </c>
      <c r="F194">
        <v>75</v>
      </c>
      <c r="G194" t="s">
        <v>12285</v>
      </c>
    </row>
    <row r="195" spans="1:7" x14ac:dyDescent="0.25">
      <c r="A195" t="s">
        <v>148</v>
      </c>
      <c r="B195">
        <v>2011</v>
      </c>
      <c r="C195" t="s">
        <v>142</v>
      </c>
      <c r="D195" t="s">
        <v>107</v>
      </c>
      <c r="E195" t="s">
        <v>7951</v>
      </c>
      <c r="F195">
        <v>67</v>
      </c>
      <c r="G195" t="s">
        <v>12285</v>
      </c>
    </row>
    <row r="196" spans="1:7" x14ac:dyDescent="0.25">
      <c r="A196" t="s">
        <v>148</v>
      </c>
      <c r="B196">
        <v>2011</v>
      </c>
      <c r="C196" t="s">
        <v>142</v>
      </c>
      <c r="D196" t="s">
        <v>39</v>
      </c>
      <c r="E196" t="s">
        <v>7952</v>
      </c>
      <c r="F196">
        <v>9</v>
      </c>
      <c r="G196" t="s">
        <v>12285</v>
      </c>
    </row>
    <row r="197" spans="1:7" x14ac:dyDescent="0.25">
      <c r="A197" t="s">
        <v>148</v>
      </c>
      <c r="B197">
        <v>2011</v>
      </c>
      <c r="C197" t="s">
        <v>142</v>
      </c>
      <c r="D197" t="s">
        <v>103</v>
      </c>
      <c r="E197" t="s">
        <v>7953</v>
      </c>
      <c r="F197">
        <v>210</v>
      </c>
      <c r="G197" t="s">
        <v>12285</v>
      </c>
    </row>
    <row r="198" spans="1:7" x14ac:dyDescent="0.25">
      <c r="A198" t="s">
        <v>148</v>
      </c>
      <c r="B198">
        <v>2011</v>
      </c>
      <c r="C198" t="s">
        <v>143</v>
      </c>
      <c r="D198" t="s">
        <v>38</v>
      </c>
      <c r="E198" t="s">
        <v>7954</v>
      </c>
      <c r="F198">
        <v>5</v>
      </c>
      <c r="G198" t="s">
        <v>12286</v>
      </c>
    </row>
    <row r="199" spans="1:7" x14ac:dyDescent="0.25">
      <c r="A199" t="s">
        <v>148</v>
      </c>
      <c r="B199">
        <v>2011</v>
      </c>
      <c r="C199" t="s">
        <v>143</v>
      </c>
      <c r="D199" t="s">
        <v>40</v>
      </c>
      <c r="E199" t="s">
        <v>7955</v>
      </c>
      <c r="F199">
        <v>19</v>
      </c>
      <c r="G199" t="s">
        <v>12286</v>
      </c>
    </row>
    <row r="200" spans="1:7" x14ac:dyDescent="0.25">
      <c r="A200" t="s">
        <v>148</v>
      </c>
      <c r="B200">
        <v>2011</v>
      </c>
      <c r="C200" t="s">
        <v>143</v>
      </c>
      <c r="D200" t="s">
        <v>102</v>
      </c>
      <c r="E200" t="s">
        <v>7956</v>
      </c>
      <c r="F200">
        <v>17</v>
      </c>
      <c r="G200" t="s">
        <v>12286</v>
      </c>
    </row>
    <row r="201" spans="1:7" x14ac:dyDescent="0.25">
      <c r="A201" t="s">
        <v>148</v>
      </c>
      <c r="B201">
        <v>2011</v>
      </c>
      <c r="C201" t="s">
        <v>143</v>
      </c>
      <c r="D201" t="s">
        <v>107</v>
      </c>
      <c r="E201" t="s">
        <v>7957</v>
      </c>
      <c r="F201">
        <v>22</v>
      </c>
      <c r="G201" t="s">
        <v>12286</v>
      </c>
    </row>
    <row r="202" spans="1:7" x14ac:dyDescent="0.25">
      <c r="A202" t="s">
        <v>148</v>
      </c>
      <c r="B202">
        <v>2011</v>
      </c>
      <c r="C202" t="s">
        <v>143</v>
      </c>
      <c r="D202" t="s">
        <v>39</v>
      </c>
      <c r="E202" t="s">
        <v>7958</v>
      </c>
      <c r="F202">
        <v>2</v>
      </c>
      <c r="G202" t="s">
        <v>12286</v>
      </c>
    </row>
    <row r="203" spans="1:7" x14ac:dyDescent="0.25">
      <c r="A203" t="s">
        <v>148</v>
      </c>
      <c r="B203">
        <v>2011</v>
      </c>
      <c r="C203" t="s">
        <v>143</v>
      </c>
      <c r="D203" t="s">
        <v>103</v>
      </c>
      <c r="E203" t="s">
        <v>7959</v>
      </c>
      <c r="F203">
        <v>37</v>
      </c>
      <c r="G203" t="s">
        <v>12286</v>
      </c>
    </row>
    <row r="204" spans="1:7" x14ac:dyDescent="0.25">
      <c r="A204" t="s">
        <v>148</v>
      </c>
      <c r="B204">
        <v>2012</v>
      </c>
      <c r="C204" t="s">
        <v>142</v>
      </c>
      <c r="D204" t="s">
        <v>38</v>
      </c>
      <c r="E204" t="s">
        <v>7960</v>
      </c>
      <c r="F204">
        <v>32</v>
      </c>
      <c r="G204" t="s">
        <v>12285</v>
      </c>
    </row>
    <row r="205" spans="1:7" x14ac:dyDescent="0.25">
      <c r="A205" t="s">
        <v>148</v>
      </c>
      <c r="B205">
        <v>2012</v>
      </c>
      <c r="C205" t="s">
        <v>142</v>
      </c>
      <c r="D205" t="s">
        <v>40</v>
      </c>
      <c r="E205" t="s">
        <v>7961</v>
      </c>
      <c r="F205">
        <v>11</v>
      </c>
      <c r="G205" t="s">
        <v>12285</v>
      </c>
    </row>
    <row r="206" spans="1:7" x14ac:dyDescent="0.25">
      <c r="A206" t="s">
        <v>148</v>
      </c>
      <c r="B206">
        <v>2012</v>
      </c>
      <c r="C206" t="s">
        <v>142</v>
      </c>
      <c r="D206" t="s">
        <v>102</v>
      </c>
      <c r="E206" t="s">
        <v>7962</v>
      </c>
      <c r="F206">
        <v>45</v>
      </c>
      <c r="G206" t="s">
        <v>12285</v>
      </c>
    </row>
    <row r="207" spans="1:7" x14ac:dyDescent="0.25">
      <c r="A207" t="s">
        <v>148</v>
      </c>
      <c r="B207">
        <v>2012</v>
      </c>
      <c r="C207" t="s">
        <v>142</v>
      </c>
      <c r="D207" t="s">
        <v>107</v>
      </c>
      <c r="E207" t="s">
        <v>7963</v>
      </c>
      <c r="F207">
        <v>145</v>
      </c>
      <c r="G207" t="s">
        <v>12285</v>
      </c>
    </row>
    <row r="208" spans="1:7" x14ac:dyDescent="0.25">
      <c r="A208" t="s">
        <v>148</v>
      </c>
      <c r="B208">
        <v>2012</v>
      </c>
      <c r="C208" t="s">
        <v>142</v>
      </c>
      <c r="D208" t="s">
        <v>39</v>
      </c>
      <c r="E208" t="s">
        <v>7964</v>
      </c>
      <c r="F208">
        <v>4</v>
      </c>
      <c r="G208" t="s">
        <v>12285</v>
      </c>
    </row>
    <row r="209" spans="1:7" x14ac:dyDescent="0.25">
      <c r="A209" t="s">
        <v>148</v>
      </c>
      <c r="B209">
        <v>2012</v>
      </c>
      <c r="C209" t="s">
        <v>142</v>
      </c>
      <c r="D209" t="s">
        <v>103</v>
      </c>
      <c r="E209" t="s">
        <v>7965</v>
      </c>
      <c r="F209">
        <v>211</v>
      </c>
      <c r="G209" t="s">
        <v>12285</v>
      </c>
    </row>
    <row r="210" spans="1:7" x14ac:dyDescent="0.25">
      <c r="A210" t="s">
        <v>148</v>
      </c>
      <c r="B210">
        <v>2012</v>
      </c>
      <c r="C210" t="s">
        <v>143</v>
      </c>
      <c r="D210" t="s">
        <v>38</v>
      </c>
      <c r="E210" t="s">
        <v>7966</v>
      </c>
      <c r="F210">
        <v>10</v>
      </c>
      <c r="G210" t="s">
        <v>12286</v>
      </c>
    </row>
    <row r="211" spans="1:7" x14ac:dyDescent="0.25">
      <c r="A211" t="s">
        <v>148</v>
      </c>
      <c r="B211">
        <v>2012</v>
      </c>
      <c r="C211" t="s">
        <v>143</v>
      </c>
      <c r="D211" t="s">
        <v>102</v>
      </c>
      <c r="E211" t="s">
        <v>7967</v>
      </c>
      <c r="F211">
        <v>18</v>
      </c>
      <c r="G211" t="s">
        <v>12286</v>
      </c>
    </row>
    <row r="212" spans="1:7" x14ac:dyDescent="0.25">
      <c r="A212" t="s">
        <v>148</v>
      </c>
      <c r="B212">
        <v>2012</v>
      </c>
      <c r="C212" t="s">
        <v>143</v>
      </c>
      <c r="D212" t="s">
        <v>107</v>
      </c>
      <c r="E212" t="s">
        <v>7968</v>
      </c>
      <c r="F212">
        <v>28</v>
      </c>
      <c r="G212" t="s">
        <v>12286</v>
      </c>
    </row>
    <row r="213" spans="1:7" x14ac:dyDescent="0.25">
      <c r="A213" t="s">
        <v>148</v>
      </c>
      <c r="B213">
        <v>2012</v>
      </c>
      <c r="C213" t="s">
        <v>143</v>
      </c>
      <c r="D213" t="s">
        <v>39</v>
      </c>
      <c r="E213" t="s">
        <v>7969</v>
      </c>
      <c r="F213">
        <v>2</v>
      </c>
      <c r="G213" t="s">
        <v>12286</v>
      </c>
    </row>
    <row r="214" spans="1:7" x14ac:dyDescent="0.25">
      <c r="A214" t="s">
        <v>148</v>
      </c>
      <c r="B214">
        <v>2012</v>
      </c>
      <c r="C214" t="s">
        <v>143</v>
      </c>
      <c r="D214" t="s">
        <v>103</v>
      </c>
      <c r="E214" t="s">
        <v>7970</v>
      </c>
      <c r="F214">
        <v>56</v>
      </c>
      <c r="G214" t="s">
        <v>12286</v>
      </c>
    </row>
    <row r="215" spans="1:7" x14ac:dyDescent="0.25">
      <c r="A215" t="s">
        <v>148</v>
      </c>
      <c r="B215">
        <v>2013</v>
      </c>
      <c r="C215" t="s">
        <v>142</v>
      </c>
      <c r="D215" t="s">
        <v>38</v>
      </c>
      <c r="E215" t="s">
        <v>7971</v>
      </c>
      <c r="F215">
        <v>62</v>
      </c>
      <c r="G215" t="s">
        <v>12285</v>
      </c>
    </row>
    <row r="216" spans="1:7" x14ac:dyDescent="0.25">
      <c r="A216" t="s">
        <v>148</v>
      </c>
      <c r="B216">
        <v>2013</v>
      </c>
      <c r="C216" t="s">
        <v>142</v>
      </c>
      <c r="D216" t="s">
        <v>40</v>
      </c>
      <c r="E216" t="s">
        <v>7972</v>
      </c>
      <c r="F216">
        <v>8</v>
      </c>
      <c r="G216" t="s">
        <v>12285</v>
      </c>
    </row>
    <row r="217" spans="1:7" x14ac:dyDescent="0.25">
      <c r="A217" t="s">
        <v>148</v>
      </c>
      <c r="B217">
        <v>2013</v>
      </c>
      <c r="C217" t="s">
        <v>142</v>
      </c>
      <c r="D217" t="s">
        <v>102</v>
      </c>
      <c r="E217" t="s">
        <v>7973</v>
      </c>
      <c r="F217">
        <v>69</v>
      </c>
      <c r="G217" t="s">
        <v>12285</v>
      </c>
    </row>
    <row r="218" spans="1:7" x14ac:dyDescent="0.25">
      <c r="A218" t="s">
        <v>148</v>
      </c>
      <c r="B218">
        <v>2013</v>
      </c>
      <c r="C218" t="s">
        <v>142</v>
      </c>
      <c r="D218" t="s">
        <v>107</v>
      </c>
      <c r="E218" t="s">
        <v>7974</v>
      </c>
      <c r="F218">
        <v>116</v>
      </c>
      <c r="G218" t="s">
        <v>12285</v>
      </c>
    </row>
    <row r="219" spans="1:7" x14ac:dyDescent="0.25">
      <c r="A219" t="s">
        <v>148</v>
      </c>
      <c r="B219">
        <v>2013</v>
      </c>
      <c r="C219" t="s">
        <v>142</v>
      </c>
      <c r="D219" t="s">
        <v>39</v>
      </c>
      <c r="E219" t="s">
        <v>7975</v>
      </c>
      <c r="F219">
        <v>14</v>
      </c>
      <c r="G219" t="s">
        <v>12285</v>
      </c>
    </row>
    <row r="220" spans="1:7" x14ac:dyDescent="0.25">
      <c r="A220" t="s">
        <v>148</v>
      </c>
      <c r="B220">
        <v>2013</v>
      </c>
      <c r="C220" t="s">
        <v>142</v>
      </c>
      <c r="D220" t="s">
        <v>103</v>
      </c>
      <c r="E220" t="s">
        <v>7976</v>
      </c>
      <c r="F220">
        <v>268</v>
      </c>
      <c r="G220" t="s">
        <v>12285</v>
      </c>
    </row>
    <row r="221" spans="1:7" x14ac:dyDescent="0.25">
      <c r="A221" t="s">
        <v>148</v>
      </c>
      <c r="B221">
        <v>2013</v>
      </c>
      <c r="C221" t="s">
        <v>143</v>
      </c>
      <c r="D221" t="s">
        <v>38</v>
      </c>
      <c r="E221" t="s">
        <v>7977</v>
      </c>
      <c r="F221">
        <v>10</v>
      </c>
      <c r="G221" t="s">
        <v>12286</v>
      </c>
    </row>
    <row r="222" spans="1:7" x14ac:dyDescent="0.25">
      <c r="A222" t="s">
        <v>148</v>
      </c>
      <c r="B222">
        <v>2013</v>
      </c>
      <c r="C222" t="s">
        <v>143</v>
      </c>
      <c r="D222" t="s">
        <v>40</v>
      </c>
      <c r="E222" t="s">
        <v>7978</v>
      </c>
      <c r="F222">
        <v>1</v>
      </c>
      <c r="G222" t="s">
        <v>12286</v>
      </c>
    </row>
    <row r="223" spans="1:7" x14ac:dyDescent="0.25">
      <c r="A223" t="s">
        <v>148</v>
      </c>
      <c r="B223">
        <v>2013</v>
      </c>
      <c r="C223" t="s">
        <v>143</v>
      </c>
      <c r="D223" t="s">
        <v>102</v>
      </c>
      <c r="E223" t="s">
        <v>7979</v>
      </c>
      <c r="F223">
        <v>9</v>
      </c>
      <c r="G223" t="s">
        <v>12286</v>
      </c>
    </row>
    <row r="224" spans="1:7" x14ac:dyDescent="0.25">
      <c r="A224" t="s">
        <v>148</v>
      </c>
      <c r="B224">
        <v>2013</v>
      </c>
      <c r="C224" t="s">
        <v>143</v>
      </c>
      <c r="D224" t="s">
        <v>107</v>
      </c>
      <c r="E224" t="s">
        <v>7980</v>
      </c>
      <c r="F224">
        <v>47</v>
      </c>
      <c r="G224" t="s">
        <v>12286</v>
      </c>
    </row>
    <row r="225" spans="1:7" x14ac:dyDescent="0.25">
      <c r="A225" t="s">
        <v>148</v>
      </c>
      <c r="B225">
        <v>2013</v>
      </c>
      <c r="C225" t="s">
        <v>143</v>
      </c>
      <c r="D225" t="s">
        <v>39</v>
      </c>
      <c r="E225" t="s">
        <v>7981</v>
      </c>
      <c r="F225">
        <v>1</v>
      </c>
      <c r="G225" t="s">
        <v>12286</v>
      </c>
    </row>
    <row r="226" spans="1:7" x14ac:dyDescent="0.25">
      <c r="A226" t="s">
        <v>148</v>
      </c>
      <c r="B226">
        <v>2013</v>
      </c>
      <c r="C226" t="s">
        <v>143</v>
      </c>
      <c r="D226" t="s">
        <v>103</v>
      </c>
      <c r="E226" t="s">
        <v>7982</v>
      </c>
      <c r="F226">
        <v>71</v>
      </c>
      <c r="G226" t="s">
        <v>12286</v>
      </c>
    </row>
    <row r="227" spans="1:7" x14ac:dyDescent="0.25">
      <c r="A227" t="s">
        <v>148</v>
      </c>
      <c r="B227">
        <v>2014</v>
      </c>
      <c r="C227" t="s">
        <v>142</v>
      </c>
      <c r="D227" t="s">
        <v>38</v>
      </c>
      <c r="E227" t="s">
        <v>7983</v>
      </c>
      <c r="F227">
        <v>47</v>
      </c>
      <c r="G227" t="s">
        <v>12285</v>
      </c>
    </row>
    <row r="228" spans="1:7" x14ac:dyDescent="0.25">
      <c r="A228" t="s">
        <v>148</v>
      </c>
      <c r="B228">
        <v>2014</v>
      </c>
      <c r="C228" t="s">
        <v>142</v>
      </c>
      <c r="D228" t="s">
        <v>40</v>
      </c>
      <c r="E228" t="s">
        <v>7984</v>
      </c>
      <c r="F228">
        <v>12</v>
      </c>
      <c r="G228" t="s">
        <v>12285</v>
      </c>
    </row>
    <row r="229" spans="1:7" x14ac:dyDescent="0.25">
      <c r="A229" t="s">
        <v>148</v>
      </c>
      <c r="B229">
        <v>2014</v>
      </c>
      <c r="C229" t="s">
        <v>142</v>
      </c>
      <c r="D229" t="s">
        <v>102</v>
      </c>
      <c r="E229" t="s">
        <v>7985</v>
      </c>
      <c r="F229">
        <v>137</v>
      </c>
      <c r="G229" t="s">
        <v>12285</v>
      </c>
    </row>
    <row r="230" spans="1:7" x14ac:dyDescent="0.25">
      <c r="A230" t="s">
        <v>148</v>
      </c>
      <c r="B230">
        <v>2014</v>
      </c>
      <c r="C230" t="s">
        <v>142</v>
      </c>
      <c r="D230" t="s">
        <v>107</v>
      </c>
      <c r="E230" t="s">
        <v>7986</v>
      </c>
      <c r="F230">
        <v>104</v>
      </c>
      <c r="G230" t="s">
        <v>12285</v>
      </c>
    </row>
    <row r="231" spans="1:7" x14ac:dyDescent="0.25">
      <c r="A231" t="s">
        <v>148</v>
      </c>
      <c r="B231">
        <v>2014</v>
      </c>
      <c r="C231" t="s">
        <v>142</v>
      </c>
      <c r="D231" t="s">
        <v>39</v>
      </c>
      <c r="E231" t="s">
        <v>7987</v>
      </c>
      <c r="F231">
        <v>5</v>
      </c>
      <c r="G231" t="s">
        <v>12285</v>
      </c>
    </row>
    <row r="232" spans="1:7" x14ac:dyDescent="0.25">
      <c r="A232" t="s">
        <v>148</v>
      </c>
      <c r="B232">
        <v>2014</v>
      </c>
      <c r="C232" t="s">
        <v>142</v>
      </c>
      <c r="D232" t="s">
        <v>103</v>
      </c>
      <c r="E232" t="s">
        <v>7988</v>
      </c>
      <c r="F232">
        <v>253</v>
      </c>
      <c r="G232" t="s">
        <v>12285</v>
      </c>
    </row>
    <row r="233" spans="1:7" x14ac:dyDescent="0.25">
      <c r="A233" t="s">
        <v>148</v>
      </c>
      <c r="B233">
        <v>2014</v>
      </c>
      <c r="C233" t="s">
        <v>143</v>
      </c>
      <c r="D233" t="s">
        <v>38</v>
      </c>
      <c r="E233" t="s">
        <v>7989</v>
      </c>
      <c r="F233">
        <v>10</v>
      </c>
      <c r="G233" t="s">
        <v>12286</v>
      </c>
    </row>
    <row r="234" spans="1:7" x14ac:dyDescent="0.25">
      <c r="A234" t="s">
        <v>148</v>
      </c>
      <c r="B234">
        <v>2014</v>
      </c>
      <c r="C234" t="s">
        <v>143</v>
      </c>
      <c r="D234" t="s">
        <v>40</v>
      </c>
      <c r="E234" t="s">
        <v>7990</v>
      </c>
      <c r="F234">
        <v>5</v>
      </c>
      <c r="G234" t="s">
        <v>12286</v>
      </c>
    </row>
    <row r="235" spans="1:7" x14ac:dyDescent="0.25">
      <c r="A235" t="s">
        <v>148</v>
      </c>
      <c r="B235">
        <v>2014</v>
      </c>
      <c r="C235" t="s">
        <v>143</v>
      </c>
      <c r="D235" t="s">
        <v>102</v>
      </c>
      <c r="E235" t="s">
        <v>7991</v>
      </c>
      <c r="F235">
        <v>32</v>
      </c>
      <c r="G235" t="s">
        <v>12286</v>
      </c>
    </row>
    <row r="236" spans="1:7" x14ac:dyDescent="0.25">
      <c r="A236" t="s">
        <v>148</v>
      </c>
      <c r="B236">
        <v>2014</v>
      </c>
      <c r="C236" t="s">
        <v>143</v>
      </c>
      <c r="D236" t="s">
        <v>107</v>
      </c>
      <c r="E236" t="s">
        <v>7992</v>
      </c>
      <c r="F236">
        <v>42</v>
      </c>
      <c r="G236" t="s">
        <v>12286</v>
      </c>
    </row>
    <row r="237" spans="1:7" x14ac:dyDescent="0.25">
      <c r="A237" t="s">
        <v>148</v>
      </c>
      <c r="B237">
        <v>2014</v>
      </c>
      <c r="C237" t="s">
        <v>143</v>
      </c>
      <c r="D237" t="s">
        <v>39</v>
      </c>
      <c r="E237" t="s">
        <v>7993</v>
      </c>
      <c r="F237">
        <v>5</v>
      </c>
      <c r="G237" t="s">
        <v>12286</v>
      </c>
    </row>
    <row r="238" spans="1:7" x14ac:dyDescent="0.25">
      <c r="A238" t="s">
        <v>148</v>
      </c>
      <c r="B238">
        <v>2014</v>
      </c>
      <c r="C238" t="s">
        <v>143</v>
      </c>
      <c r="D238" t="s">
        <v>103</v>
      </c>
      <c r="E238" t="s">
        <v>7994</v>
      </c>
      <c r="F238">
        <v>90</v>
      </c>
      <c r="G238" t="s">
        <v>12286</v>
      </c>
    </row>
    <row r="239" spans="1:7" x14ac:dyDescent="0.25">
      <c r="A239" t="s">
        <v>148</v>
      </c>
      <c r="B239">
        <v>2015</v>
      </c>
      <c r="C239" t="s">
        <v>142</v>
      </c>
      <c r="D239" t="s">
        <v>38</v>
      </c>
      <c r="E239" t="s">
        <v>7995</v>
      </c>
      <c r="F239">
        <v>35</v>
      </c>
      <c r="G239" t="s">
        <v>12285</v>
      </c>
    </row>
    <row r="240" spans="1:7" x14ac:dyDescent="0.25">
      <c r="A240" t="s">
        <v>148</v>
      </c>
      <c r="B240">
        <v>2015</v>
      </c>
      <c r="C240" t="s">
        <v>142</v>
      </c>
      <c r="D240" t="s">
        <v>40</v>
      </c>
      <c r="E240" t="s">
        <v>7996</v>
      </c>
      <c r="F240">
        <v>4</v>
      </c>
      <c r="G240" t="s">
        <v>12285</v>
      </c>
    </row>
    <row r="241" spans="1:7" x14ac:dyDescent="0.25">
      <c r="A241" t="s">
        <v>148</v>
      </c>
      <c r="B241">
        <v>2015</v>
      </c>
      <c r="C241" t="s">
        <v>142</v>
      </c>
      <c r="D241" t="s">
        <v>102</v>
      </c>
      <c r="E241" t="s">
        <v>7997</v>
      </c>
      <c r="F241">
        <v>75</v>
      </c>
      <c r="G241" t="s">
        <v>12285</v>
      </c>
    </row>
    <row r="242" spans="1:7" x14ac:dyDescent="0.25">
      <c r="A242" t="s">
        <v>148</v>
      </c>
      <c r="B242">
        <v>2015</v>
      </c>
      <c r="C242" t="s">
        <v>142</v>
      </c>
      <c r="D242" t="s">
        <v>107</v>
      </c>
      <c r="E242" t="s">
        <v>7998</v>
      </c>
      <c r="F242">
        <v>83</v>
      </c>
      <c r="G242" t="s">
        <v>12285</v>
      </c>
    </row>
    <row r="243" spans="1:7" x14ac:dyDescent="0.25">
      <c r="A243" t="s">
        <v>148</v>
      </c>
      <c r="B243">
        <v>2015</v>
      </c>
      <c r="C243" t="s">
        <v>142</v>
      </c>
      <c r="D243" t="s">
        <v>39</v>
      </c>
      <c r="E243" t="s">
        <v>7999</v>
      </c>
      <c r="F243">
        <v>7</v>
      </c>
      <c r="G243" t="s">
        <v>12285</v>
      </c>
    </row>
    <row r="244" spans="1:7" x14ac:dyDescent="0.25">
      <c r="A244" t="s">
        <v>148</v>
      </c>
      <c r="B244">
        <v>2015</v>
      </c>
      <c r="C244" t="s">
        <v>142</v>
      </c>
      <c r="D244" t="s">
        <v>103</v>
      </c>
      <c r="E244" t="s">
        <v>8000</v>
      </c>
      <c r="F244">
        <v>291</v>
      </c>
      <c r="G244" t="s">
        <v>12285</v>
      </c>
    </row>
    <row r="245" spans="1:7" x14ac:dyDescent="0.25">
      <c r="A245" t="s">
        <v>148</v>
      </c>
      <c r="B245">
        <v>2015</v>
      </c>
      <c r="C245" t="s">
        <v>143</v>
      </c>
      <c r="D245" t="s">
        <v>38</v>
      </c>
      <c r="E245" t="s">
        <v>8001</v>
      </c>
      <c r="F245">
        <v>11</v>
      </c>
      <c r="G245" t="s">
        <v>12286</v>
      </c>
    </row>
    <row r="246" spans="1:7" x14ac:dyDescent="0.25">
      <c r="A246" t="s">
        <v>148</v>
      </c>
      <c r="B246">
        <v>2015</v>
      </c>
      <c r="C246" t="s">
        <v>143</v>
      </c>
      <c r="D246" t="s">
        <v>102</v>
      </c>
      <c r="E246" t="s">
        <v>8002</v>
      </c>
      <c r="F246">
        <v>19</v>
      </c>
      <c r="G246" t="s">
        <v>12286</v>
      </c>
    </row>
    <row r="247" spans="1:7" x14ac:dyDescent="0.25">
      <c r="A247" t="s">
        <v>148</v>
      </c>
      <c r="B247">
        <v>2015</v>
      </c>
      <c r="C247" t="s">
        <v>143</v>
      </c>
      <c r="D247" t="s">
        <v>107</v>
      </c>
      <c r="E247" t="s">
        <v>8003</v>
      </c>
      <c r="F247">
        <v>26</v>
      </c>
      <c r="G247" t="s">
        <v>12286</v>
      </c>
    </row>
    <row r="248" spans="1:7" x14ac:dyDescent="0.25">
      <c r="A248" t="s">
        <v>148</v>
      </c>
      <c r="B248">
        <v>2015</v>
      </c>
      <c r="C248" t="s">
        <v>143</v>
      </c>
      <c r="D248" t="s">
        <v>39</v>
      </c>
      <c r="E248" t="s">
        <v>8004</v>
      </c>
      <c r="F248">
        <v>3</v>
      </c>
      <c r="G248" t="s">
        <v>12286</v>
      </c>
    </row>
    <row r="249" spans="1:7" x14ac:dyDescent="0.25">
      <c r="A249" t="s">
        <v>148</v>
      </c>
      <c r="B249">
        <v>2015</v>
      </c>
      <c r="C249" t="s">
        <v>143</v>
      </c>
      <c r="D249" t="s">
        <v>103</v>
      </c>
      <c r="E249" t="s">
        <v>8005</v>
      </c>
      <c r="F249">
        <v>114</v>
      </c>
      <c r="G249" t="s">
        <v>12286</v>
      </c>
    </row>
    <row r="250" spans="1:7" x14ac:dyDescent="0.25">
      <c r="A250" t="s">
        <v>149</v>
      </c>
      <c r="B250">
        <v>2010</v>
      </c>
      <c r="C250" t="s">
        <v>142</v>
      </c>
      <c r="D250" t="s">
        <v>38</v>
      </c>
      <c r="E250" t="s">
        <v>8006</v>
      </c>
      <c r="F250">
        <v>21</v>
      </c>
      <c r="G250" t="s">
        <v>12285</v>
      </c>
    </row>
    <row r="251" spans="1:7" x14ac:dyDescent="0.25">
      <c r="A251" t="s">
        <v>149</v>
      </c>
      <c r="B251">
        <v>2010</v>
      </c>
      <c r="C251" t="s">
        <v>142</v>
      </c>
      <c r="D251" t="s">
        <v>40</v>
      </c>
      <c r="E251" t="s">
        <v>8007</v>
      </c>
      <c r="F251">
        <v>8</v>
      </c>
      <c r="G251" t="s">
        <v>12285</v>
      </c>
    </row>
    <row r="252" spans="1:7" x14ac:dyDescent="0.25">
      <c r="A252" t="s">
        <v>149</v>
      </c>
      <c r="B252">
        <v>2010</v>
      </c>
      <c r="C252" t="s">
        <v>142</v>
      </c>
      <c r="D252" t="s">
        <v>102</v>
      </c>
      <c r="E252" t="s">
        <v>8008</v>
      </c>
      <c r="F252">
        <v>59</v>
      </c>
      <c r="G252" t="s">
        <v>12285</v>
      </c>
    </row>
    <row r="253" spans="1:7" x14ac:dyDescent="0.25">
      <c r="A253" t="s">
        <v>149</v>
      </c>
      <c r="B253">
        <v>2010</v>
      </c>
      <c r="C253" t="s">
        <v>142</v>
      </c>
      <c r="D253" t="s">
        <v>107</v>
      </c>
      <c r="E253" t="s">
        <v>8009</v>
      </c>
      <c r="F253">
        <v>48</v>
      </c>
      <c r="G253" t="s">
        <v>12285</v>
      </c>
    </row>
    <row r="254" spans="1:7" x14ac:dyDescent="0.25">
      <c r="A254" t="s">
        <v>149</v>
      </c>
      <c r="B254">
        <v>2010</v>
      </c>
      <c r="C254" t="s">
        <v>142</v>
      </c>
      <c r="D254" t="s">
        <v>39</v>
      </c>
      <c r="E254" t="s">
        <v>8010</v>
      </c>
      <c r="F254">
        <v>214</v>
      </c>
      <c r="G254" t="s">
        <v>12285</v>
      </c>
    </row>
    <row r="255" spans="1:7" x14ac:dyDescent="0.25">
      <c r="A255" t="s">
        <v>149</v>
      </c>
      <c r="B255">
        <v>2010</v>
      </c>
      <c r="C255" t="s">
        <v>142</v>
      </c>
      <c r="D255" t="s">
        <v>103</v>
      </c>
      <c r="E255" t="s">
        <v>8011</v>
      </c>
      <c r="F255">
        <v>427</v>
      </c>
      <c r="G255" t="s">
        <v>12285</v>
      </c>
    </row>
    <row r="256" spans="1:7" x14ac:dyDescent="0.25">
      <c r="A256" t="s">
        <v>149</v>
      </c>
      <c r="B256">
        <v>2010</v>
      </c>
      <c r="C256" t="s">
        <v>143</v>
      </c>
      <c r="D256" t="s">
        <v>38</v>
      </c>
      <c r="E256" t="s">
        <v>8012</v>
      </c>
      <c r="F256">
        <v>18</v>
      </c>
      <c r="G256" t="s">
        <v>12286</v>
      </c>
    </row>
    <row r="257" spans="1:7" x14ac:dyDescent="0.25">
      <c r="A257" t="s">
        <v>149</v>
      </c>
      <c r="B257">
        <v>2010</v>
      </c>
      <c r="C257" t="s">
        <v>143</v>
      </c>
      <c r="D257" t="s">
        <v>40</v>
      </c>
      <c r="E257" t="s">
        <v>8013</v>
      </c>
      <c r="F257">
        <v>9</v>
      </c>
      <c r="G257" t="s">
        <v>12286</v>
      </c>
    </row>
    <row r="258" spans="1:7" x14ac:dyDescent="0.25">
      <c r="A258" t="s">
        <v>149</v>
      </c>
      <c r="B258">
        <v>2010</v>
      </c>
      <c r="C258" t="s">
        <v>143</v>
      </c>
      <c r="D258" t="s">
        <v>102</v>
      </c>
      <c r="E258" t="s">
        <v>8014</v>
      </c>
      <c r="F258">
        <v>117</v>
      </c>
      <c r="G258" t="s">
        <v>12286</v>
      </c>
    </row>
    <row r="259" spans="1:7" x14ac:dyDescent="0.25">
      <c r="A259" t="s">
        <v>149</v>
      </c>
      <c r="B259">
        <v>2010</v>
      </c>
      <c r="C259" t="s">
        <v>143</v>
      </c>
      <c r="D259" t="s">
        <v>107</v>
      </c>
      <c r="E259" t="s">
        <v>8015</v>
      </c>
      <c r="F259">
        <v>32</v>
      </c>
      <c r="G259" t="s">
        <v>12286</v>
      </c>
    </row>
    <row r="260" spans="1:7" x14ac:dyDescent="0.25">
      <c r="A260" t="s">
        <v>149</v>
      </c>
      <c r="B260">
        <v>2010</v>
      </c>
      <c r="C260" t="s">
        <v>143</v>
      </c>
      <c r="D260" t="s">
        <v>39</v>
      </c>
      <c r="E260" t="s">
        <v>8016</v>
      </c>
      <c r="F260">
        <v>194</v>
      </c>
      <c r="G260" t="s">
        <v>12286</v>
      </c>
    </row>
    <row r="261" spans="1:7" x14ac:dyDescent="0.25">
      <c r="A261" t="s">
        <v>149</v>
      </c>
      <c r="B261">
        <v>2010</v>
      </c>
      <c r="C261" t="s">
        <v>143</v>
      </c>
      <c r="D261" t="s">
        <v>103</v>
      </c>
      <c r="E261" t="s">
        <v>8017</v>
      </c>
      <c r="F261">
        <v>538</v>
      </c>
      <c r="G261" t="s">
        <v>12286</v>
      </c>
    </row>
    <row r="262" spans="1:7" x14ac:dyDescent="0.25">
      <c r="A262" t="s">
        <v>149</v>
      </c>
      <c r="B262">
        <v>2010</v>
      </c>
      <c r="C262" t="s">
        <v>144</v>
      </c>
      <c r="D262" t="s">
        <v>38</v>
      </c>
      <c r="E262" t="s">
        <v>8018</v>
      </c>
      <c r="F262">
        <v>9</v>
      </c>
      <c r="G262" t="s">
        <v>12287</v>
      </c>
    </row>
    <row r="263" spans="1:7" x14ac:dyDescent="0.25">
      <c r="A263" t="s">
        <v>149</v>
      </c>
      <c r="B263">
        <v>2010</v>
      </c>
      <c r="C263" t="s">
        <v>144</v>
      </c>
      <c r="D263" t="s">
        <v>40</v>
      </c>
      <c r="E263" t="s">
        <v>8019</v>
      </c>
      <c r="F263">
        <v>7</v>
      </c>
      <c r="G263" t="s">
        <v>12287</v>
      </c>
    </row>
    <row r="264" spans="1:7" x14ac:dyDescent="0.25">
      <c r="A264" t="s">
        <v>149</v>
      </c>
      <c r="B264">
        <v>2010</v>
      </c>
      <c r="C264" t="s">
        <v>144</v>
      </c>
      <c r="D264" t="s">
        <v>102</v>
      </c>
      <c r="E264" t="s">
        <v>8020</v>
      </c>
      <c r="F264">
        <v>38</v>
      </c>
      <c r="G264" t="s">
        <v>12287</v>
      </c>
    </row>
    <row r="265" spans="1:7" x14ac:dyDescent="0.25">
      <c r="A265" t="s">
        <v>149</v>
      </c>
      <c r="B265">
        <v>2010</v>
      </c>
      <c r="C265" t="s">
        <v>144</v>
      </c>
      <c r="D265" t="s">
        <v>107</v>
      </c>
      <c r="E265" t="s">
        <v>8021</v>
      </c>
      <c r="F265">
        <v>19</v>
      </c>
      <c r="G265" t="s">
        <v>12287</v>
      </c>
    </row>
    <row r="266" spans="1:7" x14ac:dyDescent="0.25">
      <c r="A266" t="s">
        <v>149</v>
      </c>
      <c r="B266">
        <v>2010</v>
      </c>
      <c r="C266" t="s">
        <v>144</v>
      </c>
      <c r="D266" t="s">
        <v>39</v>
      </c>
      <c r="E266" t="s">
        <v>8022</v>
      </c>
      <c r="F266">
        <v>106</v>
      </c>
      <c r="G266" t="s">
        <v>12287</v>
      </c>
    </row>
    <row r="267" spans="1:7" x14ac:dyDescent="0.25">
      <c r="A267" t="s">
        <v>149</v>
      </c>
      <c r="B267">
        <v>2010</v>
      </c>
      <c r="C267" t="s">
        <v>144</v>
      </c>
      <c r="D267" t="s">
        <v>103</v>
      </c>
      <c r="E267" t="s">
        <v>8023</v>
      </c>
      <c r="F267">
        <v>158</v>
      </c>
      <c r="G267" t="s">
        <v>12287</v>
      </c>
    </row>
    <row r="268" spans="1:7" x14ac:dyDescent="0.25">
      <c r="A268" t="s">
        <v>149</v>
      </c>
      <c r="B268">
        <v>2010</v>
      </c>
      <c r="C268" t="s">
        <v>145</v>
      </c>
      <c r="D268" t="s">
        <v>38</v>
      </c>
      <c r="E268" t="s">
        <v>8024</v>
      </c>
      <c r="F268">
        <v>11</v>
      </c>
      <c r="G268" t="s">
        <v>12288</v>
      </c>
    </row>
    <row r="269" spans="1:7" x14ac:dyDescent="0.25">
      <c r="A269" t="s">
        <v>149</v>
      </c>
      <c r="B269">
        <v>2010</v>
      </c>
      <c r="C269" t="s">
        <v>145</v>
      </c>
      <c r="D269" t="s">
        <v>40</v>
      </c>
      <c r="E269" t="s">
        <v>8025</v>
      </c>
      <c r="F269">
        <v>9</v>
      </c>
      <c r="G269" t="s">
        <v>12288</v>
      </c>
    </row>
    <row r="270" spans="1:7" x14ac:dyDescent="0.25">
      <c r="A270" t="s">
        <v>149</v>
      </c>
      <c r="B270">
        <v>2010</v>
      </c>
      <c r="C270" t="s">
        <v>145</v>
      </c>
      <c r="D270" t="s">
        <v>102</v>
      </c>
      <c r="E270" t="s">
        <v>8026</v>
      </c>
      <c r="F270">
        <v>43</v>
      </c>
      <c r="G270" t="s">
        <v>12288</v>
      </c>
    </row>
    <row r="271" spans="1:7" x14ac:dyDescent="0.25">
      <c r="A271" t="s">
        <v>149</v>
      </c>
      <c r="B271">
        <v>2010</v>
      </c>
      <c r="C271" t="s">
        <v>145</v>
      </c>
      <c r="D271" t="s">
        <v>107</v>
      </c>
      <c r="E271" t="s">
        <v>8027</v>
      </c>
      <c r="F271">
        <v>28</v>
      </c>
      <c r="G271" t="s">
        <v>12288</v>
      </c>
    </row>
    <row r="272" spans="1:7" x14ac:dyDescent="0.25">
      <c r="A272" t="s">
        <v>149</v>
      </c>
      <c r="B272">
        <v>2010</v>
      </c>
      <c r="C272" t="s">
        <v>145</v>
      </c>
      <c r="D272" t="s">
        <v>39</v>
      </c>
      <c r="E272" t="s">
        <v>8028</v>
      </c>
      <c r="F272">
        <v>127</v>
      </c>
      <c r="G272" t="s">
        <v>12288</v>
      </c>
    </row>
    <row r="273" spans="1:7" x14ac:dyDescent="0.25">
      <c r="A273" t="s">
        <v>149</v>
      </c>
      <c r="B273">
        <v>2010</v>
      </c>
      <c r="C273" t="s">
        <v>145</v>
      </c>
      <c r="D273" t="s">
        <v>103</v>
      </c>
      <c r="E273" t="s">
        <v>8029</v>
      </c>
      <c r="F273">
        <v>216</v>
      </c>
      <c r="G273" t="s">
        <v>12288</v>
      </c>
    </row>
    <row r="274" spans="1:7" x14ac:dyDescent="0.25">
      <c r="A274" t="s">
        <v>149</v>
      </c>
      <c r="B274">
        <v>2010</v>
      </c>
      <c r="C274" t="s">
        <v>146</v>
      </c>
      <c r="D274" t="s">
        <v>38</v>
      </c>
      <c r="E274" t="s">
        <v>8030</v>
      </c>
      <c r="F274">
        <v>8</v>
      </c>
      <c r="G274" t="s">
        <v>12289</v>
      </c>
    </row>
    <row r="275" spans="1:7" x14ac:dyDescent="0.25">
      <c r="A275" t="s">
        <v>149</v>
      </c>
      <c r="B275">
        <v>2010</v>
      </c>
      <c r="C275" t="s">
        <v>146</v>
      </c>
      <c r="D275" t="s">
        <v>40</v>
      </c>
      <c r="E275" t="s">
        <v>8031</v>
      </c>
      <c r="F275">
        <v>4</v>
      </c>
      <c r="G275" t="s">
        <v>12289</v>
      </c>
    </row>
    <row r="276" spans="1:7" x14ac:dyDescent="0.25">
      <c r="A276" t="s">
        <v>149</v>
      </c>
      <c r="B276">
        <v>2010</v>
      </c>
      <c r="C276" t="s">
        <v>146</v>
      </c>
      <c r="D276" t="s">
        <v>102</v>
      </c>
      <c r="E276" t="s">
        <v>8032</v>
      </c>
      <c r="F276">
        <v>31</v>
      </c>
      <c r="G276" t="s">
        <v>12289</v>
      </c>
    </row>
    <row r="277" spans="1:7" x14ac:dyDescent="0.25">
      <c r="A277" t="s">
        <v>149</v>
      </c>
      <c r="B277">
        <v>2010</v>
      </c>
      <c r="C277" t="s">
        <v>146</v>
      </c>
      <c r="D277" t="s">
        <v>107</v>
      </c>
      <c r="E277" t="s">
        <v>8033</v>
      </c>
      <c r="F277">
        <v>7</v>
      </c>
      <c r="G277" t="s">
        <v>12289</v>
      </c>
    </row>
    <row r="278" spans="1:7" x14ac:dyDescent="0.25">
      <c r="A278" t="s">
        <v>149</v>
      </c>
      <c r="B278">
        <v>2010</v>
      </c>
      <c r="C278" t="s">
        <v>146</v>
      </c>
      <c r="D278" t="s">
        <v>39</v>
      </c>
      <c r="E278" t="s">
        <v>8034</v>
      </c>
      <c r="F278">
        <v>107</v>
      </c>
      <c r="G278" t="s">
        <v>12289</v>
      </c>
    </row>
    <row r="279" spans="1:7" x14ac:dyDescent="0.25">
      <c r="A279" t="s">
        <v>149</v>
      </c>
      <c r="B279">
        <v>2010</v>
      </c>
      <c r="C279" t="s">
        <v>146</v>
      </c>
      <c r="D279" t="s">
        <v>103</v>
      </c>
      <c r="E279" t="s">
        <v>8035</v>
      </c>
      <c r="F279">
        <v>179</v>
      </c>
      <c r="G279" t="s">
        <v>12289</v>
      </c>
    </row>
    <row r="280" spans="1:7" x14ac:dyDescent="0.25">
      <c r="A280" t="s">
        <v>149</v>
      </c>
      <c r="B280">
        <v>2011</v>
      </c>
      <c r="C280" t="s">
        <v>142</v>
      </c>
      <c r="D280" t="s">
        <v>38</v>
      </c>
      <c r="E280" t="s">
        <v>8036</v>
      </c>
      <c r="F280">
        <v>7</v>
      </c>
      <c r="G280" t="s">
        <v>12285</v>
      </c>
    </row>
    <row r="281" spans="1:7" x14ac:dyDescent="0.25">
      <c r="A281" t="s">
        <v>149</v>
      </c>
      <c r="B281">
        <v>2011</v>
      </c>
      <c r="C281" t="s">
        <v>142</v>
      </c>
      <c r="D281" t="s">
        <v>40</v>
      </c>
      <c r="E281" t="s">
        <v>8037</v>
      </c>
      <c r="F281">
        <v>4</v>
      </c>
      <c r="G281" t="s">
        <v>12285</v>
      </c>
    </row>
    <row r="282" spans="1:7" x14ac:dyDescent="0.25">
      <c r="A282" t="s">
        <v>149</v>
      </c>
      <c r="B282">
        <v>2011</v>
      </c>
      <c r="C282" t="s">
        <v>142</v>
      </c>
      <c r="D282" t="s">
        <v>102</v>
      </c>
      <c r="E282" t="s">
        <v>8038</v>
      </c>
      <c r="F282">
        <v>56</v>
      </c>
      <c r="G282" t="s">
        <v>12285</v>
      </c>
    </row>
    <row r="283" spans="1:7" x14ac:dyDescent="0.25">
      <c r="A283" t="s">
        <v>149</v>
      </c>
      <c r="B283">
        <v>2011</v>
      </c>
      <c r="C283" t="s">
        <v>142</v>
      </c>
      <c r="D283" t="s">
        <v>107</v>
      </c>
      <c r="E283" t="s">
        <v>8039</v>
      </c>
      <c r="F283">
        <v>24</v>
      </c>
      <c r="G283" t="s">
        <v>12285</v>
      </c>
    </row>
    <row r="284" spans="1:7" x14ac:dyDescent="0.25">
      <c r="A284" t="s">
        <v>149</v>
      </c>
      <c r="B284">
        <v>2011</v>
      </c>
      <c r="C284" t="s">
        <v>142</v>
      </c>
      <c r="D284" t="s">
        <v>39</v>
      </c>
      <c r="E284" t="s">
        <v>8040</v>
      </c>
      <c r="F284">
        <v>71</v>
      </c>
      <c r="G284" t="s">
        <v>12285</v>
      </c>
    </row>
    <row r="285" spans="1:7" x14ac:dyDescent="0.25">
      <c r="A285" t="s">
        <v>149</v>
      </c>
      <c r="B285">
        <v>2011</v>
      </c>
      <c r="C285" t="s">
        <v>142</v>
      </c>
      <c r="D285" t="s">
        <v>103</v>
      </c>
      <c r="E285" t="s">
        <v>8041</v>
      </c>
      <c r="F285">
        <v>411</v>
      </c>
      <c r="G285" t="s">
        <v>12285</v>
      </c>
    </row>
    <row r="286" spans="1:7" x14ac:dyDescent="0.25">
      <c r="A286" t="s">
        <v>149</v>
      </c>
      <c r="B286">
        <v>2011</v>
      </c>
      <c r="C286" t="s">
        <v>143</v>
      </c>
      <c r="D286" t="s">
        <v>38</v>
      </c>
      <c r="E286" t="s">
        <v>8042</v>
      </c>
      <c r="F286">
        <v>10</v>
      </c>
      <c r="G286" t="s">
        <v>12286</v>
      </c>
    </row>
    <row r="287" spans="1:7" x14ac:dyDescent="0.25">
      <c r="A287" t="s">
        <v>149</v>
      </c>
      <c r="B287">
        <v>2011</v>
      </c>
      <c r="C287" t="s">
        <v>143</v>
      </c>
      <c r="D287" t="s">
        <v>40</v>
      </c>
      <c r="E287" t="s">
        <v>8043</v>
      </c>
      <c r="F287">
        <v>7</v>
      </c>
      <c r="G287" t="s">
        <v>12286</v>
      </c>
    </row>
    <row r="288" spans="1:7" x14ac:dyDescent="0.25">
      <c r="A288" t="s">
        <v>149</v>
      </c>
      <c r="B288">
        <v>2011</v>
      </c>
      <c r="C288" t="s">
        <v>143</v>
      </c>
      <c r="D288" t="s">
        <v>102</v>
      </c>
      <c r="E288" t="s">
        <v>8044</v>
      </c>
      <c r="F288">
        <v>76</v>
      </c>
      <c r="G288" t="s">
        <v>12286</v>
      </c>
    </row>
    <row r="289" spans="1:7" x14ac:dyDescent="0.25">
      <c r="A289" t="s">
        <v>149</v>
      </c>
      <c r="B289">
        <v>2011</v>
      </c>
      <c r="C289" t="s">
        <v>143</v>
      </c>
      <c r="D289" t="s">
        <v>107</v>
      </c>
      <c r="E289" t="s">
        <v>8045</v>
      </c>
      <c r="F289">
        <v>20</v>
      </c>
      <c r="G289" t="s">
        <v>12286</v>
      </c>
    </row>
    <row r="290" spans="1:7" x14ac:dyDescent="0.25">
      <c r="A290" t="s">
        <v>149</v>
      </c>
      <c r="B290">
        <v>2011</v>
      </c>
      <c r="C290" t="s">
        <v>143</v>
      </c>
      <c r="D290" t="s">
        <v>39</v>
      </c>
      <c r="E290" t="s">
        <v>8046</v>
      </c>
      <c r="F290">
        <v>128</v>
      </c>
      <c r="G290" t="s">
        <v>12286</v>
      </c>
    </row>
    <row r="291" spans="1:7" x14ac:dyDescent="0.25">
      <c r="A291" t="s">
        <v>149</v>
      </c>
      <c r="B291">
        <v>2011</v>
      </c>
      <c r="C291" t="s">
        <v>143</v>
      </c>
      <c r="D291" t="s">
        <v>103</v>
      </c>
      <c r="E291" t="s">
        <v>8047</v>
      </c>
      <c r="F291">
        <v>473</v>
      </c>
      <c r="G291" t="s">
        <v>12286</v>
      </c>
    </row>
    <row r="292" spans="1:7" x14ac:dyDescent="0.25">
      <c r="A292" t="s">
        <v>149</v>
      </c>
      <c r="B292">
        <v>2011</v>
      </c>
      <c r="C292" t="s">
        <v>144</v>
      </c>
      <c r="D292" t="s">
        <v>38</v>
      </c>
      <c r="E292" t="s">
        <v>8048</v>
      </c>
      <c r="F292">
        <v>5</v>
      </c>
      <c r="G292" t="s">
        <v>12287</v>
      </c>
    </row>
    <row r="293" spans="1:7" x14ac:dyDescent="0.25">
      <c r="A293" t="s">
        <v>149</v>
      </c>
      <c r="B293">
        <v>2011</v>
      </c>
      <c r="C293" t="s">
        <v>144</v>
      </c>
      <c r="D293" t="s">
        <v>40</v>
      </c>
      <c r="E293" t="s">
        <v>8049</v>
      </c>
      <c r="F293">
        <v>3</v>
      </c>
      <c r="G293" t="s">
        <v>12287</v>
      </c>
    </row>
    <row r="294" spans="1:7" x14ac:dyDescent="0.25">
      <c r="A294" t="s">
        <v>149</v>
      </c>
      <c r="B294">
        <v>2011</v>
      </c>
      <c r="C294" t="s">
        <v>144</v>
      </c>
      <c r="D294" t="s">
        <v>102</v>
      </c>
      <c r="E294" t="s">
        <v>8050</v>
      </c>
      <c r="F294">
        <v>18</v>
      </c>
      <c r="G294" t="s">
        <v>12287</v>
      </c>
    </row>
    <row r="295" spans="1:7" x14ac:dyDescent="0.25">
      <c r="A295" t="s">
        <v>149</v>
      </c>
      <c r="B295">
        <v>2011</v>
      </c>
      <c r="C295" t="s">
        <v>144</v>
      </c>
      <c r="D295" t="s">
        <v>107</v>
      </c>
      <c r="E295" t="s">
        <v>8051</v>
      </c>
      <c r="F295">
        <v>51</v>
      </c>
      <c r="G295" t="s">
        <v>12287</v>
      </c>
    </row>
    <row r="296" spans="1:7" x14ac:dyDescent="0.25">
      <c r="A296" t="s">
        <v>149</v>
      </c>
      <c r="B296">
        <v>2011</v>
      </c>
      <c r="C296" t="s">
        <v>144</v>
      </c>
      <c r="D296" t="s">
        <v>39</v>
      </c>
      <c r="E296" t="s">
        <v>8052</v>
      </c>
      <c r="F296">
        <v>16</v>
      </c>
      <c r="G296" t="s">
        <v>12287</v>
      </c>
    </row>
    <row r="297" spans="1:7" x14ac:dyDescent="0.25">
      <c r="A297" t="s">
        <v>149</v>
      </c>
      <c r="B297">
        <v>2011</v>
      </c>
      <c r="C297" t="s">
        <v>144</v>
      </c>
      <c r="D297" t="s">
        <v>103</v>
      </c>
      <c r="E297" t="s">
        <v>8053</v>
      </c>
      <c r="F297">
        <v>175</v>
      </c>
      <c r="G297" t="s">
        <v>12287</v>
      </c>
    </row>
    <row r="298" spans="1:7" x14ac:dyDescent="0.25">
      <c r="A298" t="s">
        <v>149</v>
      </c>
      <c r="B298">
        <v>2011</v>
      </c>
      <c r="C298" t="s">
        <v>145</v>
      </c>
      <c r="D298" t="s">
        <v>38</v>
      </c>
      <c r="E298" t="s">
        <v>8054</v>
      </c>
      <c r="F298">
        <v>10</v>
      </c>
      <c r="G298" t="s">
        <v>12288</v>
      </c>
    </row>
    <row r="299" spans="1:7" x14ac:dyDescent="0.25">
      <c r="A299" t="s">
        <v>149</v>
      </c>
      <c r="B299">
        <v>2011</v>
      </c>
      <c r="C299" t="s">
        <v>145</v>
      </c>
      <c r="D299" t="s">
        <v>40</v>
      </c>
      <c r="E299" t="s">
        <v>8055</v>
      </c>
      <c r="F299">
        <v>7</v>
      </c>
      <c r="G299" t="s">
        <v>12288</v>
      </c>
    </row>
    <row r="300" spans="1:7" x14ac:dyDescent="0.25">
      <c r="A300" t="s">
        <v>149</v>
      </c>
      <c r="B300">
        <v>2011</v>
      </c>
      <c r="C300" t="s">
        <v>145</v>
      </c>
      <c r="D300" t="s">
        <v>102</v>
      </c>
      <c r="E300" t="s">
        <v>8056</v>
      </c>
      <c r="F300">
        <v>30</v>
      </c>
      <c r="G300" t="s">
        <v>12288</v>
      </c>
    </row>
    <row r="301" spans="1:7" x14ac:dyDescent="0.25">
      <c r="A301" t="s">
        <v>149</v>
      </c>
      <c r="B301">
        <v>2011</v>
      </c>
      <c r="C301" t="s">
        <v>145</v>
      </c>
      <c r="D301" t="s">
        <v>107</v>
      </c>
      <c r="E301" t="s">
        <v>8057</v>
      </c>
      <c r="F301">
        <v>18</v>
      </c>
      <c r="G301" t="s">
        <v>12288</v>
      </c>
    </row>
    <row r="302" spans="1:7" x14ac:dyDescent="0.25">
      <c r="A302" t="s">
        <v>149</v>
      </c>
      <c r="B302">
        <v>2011</v>
      </c>
      <c r="C302" t="s">
        <v>145</v>
      </c>
      <c r="D302" t="s">
        <v>39</v>
      </c>
      <c r="E302" t="s">
        <v>8058</v>
      </c>
      <c r="F302">
        <v>27</v>
      </c>
      <c r="G302" t="s">
        <v>12288</v>
      </c>
    </row>
    <row r="303" spans="1:7" x14ac:dyDescent="0.25">
      <c r="A303" t="s">
        <v>149</v>
      </c>
      <c r="B303">
        <v>2011</v>
      </c>
      <c r="C303" t="s">
        <v>145</v>
      </c>
      <c r="D303" t="s">
        <v>103</v>
      </c>
      <c r="E303" t="s">
        <v>8059</v>
      </c>
      <c r="F303">
        <v>244</v>
      </c>
      <c r="G303" t="s">
        <v>12288</v>
      </c>
    </row>
    <row r="304" spans="1:7" x14ac:dyDescent="0.25">
      <c r="A304" t="s">
        <v>149</v>
      </c>
      <c r="B304">
        <v>2011</v>
      </c>
      <c r="C304" t="s">
        <v>146</v>
      </c>
      <c r="D304" t="s">
        <v>38</v>
      </c>
      <c r="E304" t="s">
        <v>8060</v>
      </c>
      <c r="F304">
        <v>3</v>
      </c>
      <c r="G304" t="s">
        <v>12289</v>
      </c>
    </row>
    <row r="305" spans="1:7" x14ac:dyDescent="0.25">
      <c r="A305" t="s">
        <v>149</v>
      </c>
      <c r="B305">
        <v>2011</v>
      </c>
      <c r="C305" t="s">
        <v>146</v>
      </c>
      <c r="D305" t="s">
        <v>40</v>
      </c>
      <c r="E305" t="s">
        <v>8061</v>
      </c>
      <c r="F305">
        <v>6</v>
      </c>
      <c r="G305" t="s">
        <v>12289</v>
      </c>
    </row>
    <row r="306" spans="1:7" x14ac:dyDescent="0.25">
      <c r="A306" t="s">
        <v>149</v>
      </c>
      <c r="B306">
        <v>2011</v>
      </c>
      <c r="C306" t="s">
        <v>146</v>
      </c>
      <c r="D306" t="s">
        <v>102</v>
      </c>
      <c r="E306" t="s">
        <v>8062</v>
      </c>
      <c r="F306">
        <v>28</v>
      </c>
      <c r="G306" t="s">
        <v>12289</v>
      </c>
    </row>
    <row r="307" spans="1:7" x14ac:dyDescent="0.25">
      <c r="A307" t="s">
        <v>149</v>
      </c>
      <c r="B307">
        <v>2011</v>
      </c>
      <c r="C307" t="s">
        <v>146</v>
      </c>
      <c r="D307" t="s">
        <v>107</v>
      </c>
      <c r="E307" t="s">
        <v>8063</v>
      </c>
      <c r="F307">
        <v>6</v>
      </c>
      <c r="G307" t="s">
        <v>12289</v>
      </c>
    </row>
    <row r="308" spans="1:7" x14ac:dyDescent="0.25">
      <c r="A308" t="s">
        <v>149</v>
      </c>
      <c r="B308">
        <v>2011</v>
      </c>
      <c r="C308" t="s">
        <v>146</v>
      </c>
      <c r="D308" t="s">
        <v>39</v>
      </c>
      <c r="E308" t="s">
        <v>8064</v>
      </c>
      <c r="F308">
        <v>13</v>
      </c>
      <c r="G308" t="s">
        <v>12289</v>
      </c>
    </row>
    <row r="309" spans="1:7" x14ac:dyDescent="0.25">
      <c r="A309" t="s">
        <v>149</v>
      </c>
      <c r="B309">
        <v>2011</v>
      </c>
      <c r="C309" t="s">
        <v>146</v>
      </c>
      <c r="D309" t="s">
        <v>103</v>
      </c>
      <c r="E309" t="s">
        <v>8065</v>
      </c>
      <c r="F309">
        <v>174</v>
      </c>
      <c r="G309" t="s">
        <v>12289</v>
      </c>
    </row>
    <row r="310" spans="1:7" x14ac:dyDescent="0.25">
      <c r="A310" t="s">
        <v>149</v>
      </c>
      <c r="B310">
        <v>2012</v>
      </c>
      <c r="C310" t="s">
        <v>142</v>
      </c>
      <c r="D310" t="s">
        <v>38</v>
      </c>
      <c r="E310" t="s">
        <v>8066</v>
      </c>
      <c r="F310">
        <v>7</v>
      </c>
      <c r="G310" t="s">
        <v>12285</v>
      </c>
    </row>
    <row r="311" spans="1:7" x14ac:dyDescent="0.25">
      <c r="A311" t="s">
        <v>149</v>
      </c>
      <c r="B311">
        <v>2012</v>
      </c>
      <c r="C311" t="s">
        <v>142</v>
      </c>
      <c r="D311" t="s">
        <v>40</v>
      </c>
      <c r="E311" t="s">
        <v>8067</v>
      </c>
      <c r="F311">
        <v>12</v>
      </c>
      <c r="G311" t="s">
        <v>12285</v>
      </c>
    </row>
    <row r="312" spans="1:7" x14ac:dyDescent="0.25">
      <c r="A312" t="s">
        <v>149</v>
      </c>
      <c r="B312">
        <v>2012</v>
      </c>
      <c r="C312" t="s">
        <v>142</v>
      </c>
      <c r="D312" t="s">
        <v>102</v>
      </c>
      <c r="E312" t="s">
        <v>8068</v>
      </c>
      <c r="F312">
        <v>53</v>
      </c>
      <c r="G312" t="s">
        <v>12285</v>
      </c>
    </row>
    <row r="313" spans="1:7" x14ac:dyDescent="0.25">
      <c r="A313" t="s">
        <v>149</v>
      </c>
      <c r="B313">
        <v>2012</v>
      </c>
      <c r="C313" t="s">
        <v>142</v>
      </c>
      <c r="D313" t="s">
        <v>107</v>
      </c>
      <c r="E313" t="s">
        <v>8069</v>
      </c>
      <c r="F313">
        <v>26</v>
      </c>
      <c r="G313" t="s">
        <v>12285</v>
      </c>
    </row>
    <row r="314" spans="1:7" x14ac:dyDescent="0.25">
      <c r="A314" t="s">
        <v>149</v>
      </c>
      <c r="B314">
        <v>2012</v>
      </c>
      <c r="C314" t="s">
        <v>142</v>
      </c>
      <c r="D314" t="s">
        <v>39</v>
      </c>
      <c r="E314" t="s">
        <v>8070</v>
      </c>
      <c r="F314">
        <v>42</v>
      </c>
      <c r="G314" t="s">
        <v>12285</v>
      </c>
    </row>
    <row r="315" spans="1:7" x14ac:dyDescent="0.25">
      <c r="A315" t="s">
        <v>149</v>
      </c>
      <c r="B315">
        <v>2012</v>
      </c>
      <c r="C315" t="s">
        <v>142</v>
      </c>
      <c r="D315" t="s">
        <v>103</v>
      </c>
      <c r="E315" t="s">
        <v>8071</v>
      </c>
      <c r="F315">
        <v>367</v>
      </c>
      <c r="G315" t="s">
        <v>12285</v>
      </c>
    </row>
    <row r="316" spans="1:7" x14ac:dyDescent="0.25">
      <c r="A316" t="s">
        <v>149</v>
      </c>
      <c r="B316">
        <v>2012</v>
      </c>
      <c r="C316" t="s">
        <v>143</v>
      </c>
      <c r="D316" t="s">
        <v>38</v>
      </c>
      <c r="E316" t="s">
        <v>8072</v>
      </c>
      <c r="F316">
        <v>16</v>
      </c>
      <c r="G316" t="s">
        <v>12286</v>
      </c>
    </row>
    <row r="317" spans="1:7" x14ac:dyDescent="0.25">
      <c r="A317" t="s">
        <v>149</v>
      </c>
      <c r="B317">
        <v>2012</v>
      </c>
      <c r="C317" t="s">
        <v>143</v>
      </c>
      <c r="D317" t="s">
        <v>40</v>
      </c>
      <c r="E317" t="s">
        <v>8073</v>
      </c>
      <c r="F317">
        <v>17</v>
      </c>
      <c r="G317" t="s">
        <v>12286</v>
      </c>
    </row>
    <row r="318" spans="1:7" x14ac:dyDescent="0.25">
      <c r="A318" t="s">
        <v>149</v>
      </c>
      <c r="B318">
        <v>2012</v>
      </c>
      <c r="C318" t="s">
        <v>143</v>
      </c>
      <c r="D318" t="s">
        <v>102</v>
      </c>
      <c r="E318" t="s">
        <v>8074</v>
      </c>
      <c r="F318">
        <v>46</v>
      </c>
      <c r="G318" t="s">
        <v>12286</v>
      </c>
    </row>
    <row r="319" spans="1:7" x14ac:dyDescent="0.25">
      <c r="A319" t="s">
        <v>149</v>
      </c>
      <c r="B319">
        <v>2012</v>
      </c>
      <c r="C319" t="s">
        <v>143</v>
      </c>
      <c r="D319" t="s">
        <v>107</v>
      </c>
      <c r="E319" t="s">
        <v>8075</v>
      </c>
      <c r="F319">
        <v>55</v>
      </c>
      <c r="G319" t="s">
        <v>12286</v>
      </c>
    </row>
    <row r="320" spans="1:7" x14ac:dyDescent="0.25">
      <c r="A320" t="s">
        <v>149</v>
      </c>
      <c r="B320">
        <v>2012</v>
      </c>
      <c r="C320" t="s">
        <v>143</v>
      </c>
      <c r="D320" t="s">
        <v>39</v>
      </c>
      <c r="E320" t="s">
        <v>8076</v>
      </c>
      <c r="F320">
        <v>40</v>
      </c>
      <c r="G320" t="s">
        <v>12286</v>
      </c>
    </row>
    <row r="321" spans="1:7" x14ac:dyDescent="0.25">
      <c r="A321" t="s">
        <v>149</v>
      </c>
      <c r="B321">
        <v>2012</v>
      </c>
      <c r="C321" t="s">
        <v>143</v>
      </c>
      <c r="D321" t="s">
        <v>103</v>
      </c>
      <c r="E321" t="s">
        <v>8077</v>
      </c>
      <c r="F321">
        <v>457</v>
      </c>
      <c r="G321" t="s">
        <v>12286</v>
      </c>
    </row>
    <row r="322" spans="1:7" x14ac:dyDescent="0.25">
      <c r="A322" t="s">
        <v>149</v>
      </c>
      <c r="B322">
        <v>2012</v>
      </c>
      <c r="C322" t="s">
        <v>144</v>
      </c>
      <c r="D322" t="s">
        <v>38</v>
      </c>
      <c r="E322" t="s">
        <v>8078</v>
      </c>
      <c r="F322">
        <v>11</v>
      </c>
      <c r="G322" t="s">
        <v>12287</v>
      </c>
    </row>
    <row r="323" spans="1:7" x14ac:dyDescent="0.25">
      <c r="A323" t="s">
        <v>149</v>
      </c>
      <c r="B323">
        <v>2012</v>
      </c>
      <c r="C323" t="s">
        <v>144</v>
      </c>
      <c r="D323" t="s">
        <v>40</v>
      </c>
      <c r="E323" t="s">
        <v>8079</v>
      </c>
      <c r="F323">
        <v>7</v>
      </c>
      <c r="G323" t="s">
        <v>12287</v>
      </c>
    </row>
    <row r="324" spans="1:7" x14ac:dyDescent="0.25">
      <c r="A324" t="s">
        <v>149</v>
      </c>
      <c r="B324">
        <v>2012</v>
      </c>
      <c r="C324" t="s">
        <v>144</v>
      </c>
      <c r="D324" t="s">
        <v>102</v>
      </c>
      <c r="E324" t="s">
        <v>8080</v>
      </c>
      <c r="F324">
        <v>56</v>
      </c>
      <c r="G324" t="s">
        <v>12287</v>
      </c>
    </row>
    <row r="325" spans="1:7" x14ac:dyDescent="0.25">
      <c r="A325" t="s">
        <v>149</v>
      </c>
      <c r="B325">
        <v>2012</v>
      </c>
      <c r="C325" t="s">
        <v>144</v>
      </c>
      <c r="D325" t="s">
        <v>107</v>
      </c>
      <c r="E325" t="s">
        <v>8081</v>
      </c>
      <c r="F325">
        <v>14</v>
      </c>
      <c r="G325" t="s">
        <v>12287</v>
      </c>
    </row>
    <row r="326" spans="1:7" x14ac:dyDescent="0.25">
      <c r="A326" t="s">
        <v>149</v>
      </c>
      <c r="B326">
        <v>2012</v>
      </c>
      <c r="C326" t="s">
        <v>144</v>
      </c>
      <c r="D326" t="s">
        <v>39</v>
      </c>
      <c r="E326" t="s">
        <v>8082</v>
      </c>
      <c r="F326">
        <v>23</v>
      </c>
      <c r="G326" t="s">
        <v>12287</v>
      </c>
    </row>
    <row r="327" spans="1:7" x14ac:dyDescent="0.25">
      <c r="A327" t="s">
        <v>149</v>
      </c>
      <c r="B327">
        <v>2012</v>
      </c>
      <c r="C327" t="s">
        <v>144</v>
      </c>
      <c r="D327" t="s">
        <v>103</v>
      </c>
      <c r="E327" t="s">
        <v>8083</v>
      </c>
      <c r="F327">
        <v>157</v>
      </c>
      <c r="G327" t="s">
        <v>12287</v>
      </c>
    </row>
    <row r="328" spans="1:7" x14ac:dyDescent="0.25">
      <c r="A328" t="s">
        <v>149</v>
      </c>
      <c r="B328">
        <v>2012</v>
      </c>
      <c r="C328" t="s">
        <v>145</v>
      </c>
      <c r="D328" t="s">
        <v>38</v>
      </c>
      <c r="E328" t="s">
        <v>8084</v>
      </c>
      <c r="F328">
        <v>6</v>
      </c>
      <c r="G328" t="s">
        <v>12288</v>
      </c>
    </row>
    <row r="329" spans="1:7" x14ac:dyDescent="0.25">
      <c r="A329" t="s">
        <v>149</v>
      </c>
      <c r="B329">
        <v>2012</v>
      </c>
      <c r="C329" t="s">
        <v>145</v>
      </c>
      <c r="D329" t="s">
        <v>40</v>
      </c>
      <c r="E329" t="s">
        <v>8085</v>
      </c>
      <c r="F329">
        <v>5</v>
      </c>
      <c r="G329" t="s">
        <v>12288</v>
      </c>
    </row>
    <row r="330" spans="1:7" x14ac:dyDescent="0.25">
      <c r="A330" t="s">
        <v>149</v>
      </c>
      <c r="B330">
        <v>2012</v>
      </c>
      <c r="C330" t="s">
        <v>145</v>
      </c>
      <c r="D330" t="s">
        <v>102</v>
      </c>
      <c r="E330" t="s">
        <v>8086</v>
      </c>
      <c r="F330">
        <v>27</v>
      </c>
      <c r="G330" t="s">
        <v>12288</v>
      </c>
    </row>
    <row r="331" spans="1:7" x14ac:dyDescent="0.25">
      <c r="A331" t="s">
        <v>149</v>
      </c>
      <c r="B331">
        <v>2012</v>
      </c>
      <c r="C331" t="s">
        <v>145</v>
      </c>
      <c r="D331" t="s">
        <v>107</v>
      </c>
      <c r="E331" t="s">
        <v>8087</v>
      </c>
      <c r="F331">
        <v>25</v>
      </c>
      <c r="G331" t="s">
        <v>12288</v>
      </c>
    </row>
    <row r="332" spans="1:7" x14ac:dyDescent="0.25">
      <c r="A332" t="s">
        <v>149</v>
      </c>
      <c r="B332">
        <v>2012</v>
      </c>
      <c r="C332" t="s">
        <v>145</v>
      </c>
      <c r="D332" t="s">
        <v>39</v>
      </c>
      <c r="E332" t="s">
        <v>8088</v>
      </c>
      <c r="F332">
        <v>14</v>
      </c>
      <c r="G332" t="s">
        <v>12288</v>
      </c>
    </row>
    <row r="333" spans="1:7" x14ac:dyDescent="0.25">
      <c r="A333" t="s">
        <v>149</v>
      </c>
      <c r="B333">
        <v>2012</v>
      </c>
      <c r="C333" t="s">
        <v>145</v>
      </c>
      <c r="D333" t="s">
        <v>103</v>
      </c>
      <c r="E333" t="s">
        <v>8089</v>
      </c>
      <c r="F333">
        <v>247</v>
      </c>
      <c r="G333" t="s">
        <v>12288</v>
      </c>
    </row>
    <row r="334" spans="1:7" x14ac:dyDescent="0.25">
      <c r="A334" t="s">
        <v>149</v>
      </c>
      <c r="B334">
        <v>2012</v>
      </c>
      <c r="C334" t="s">
        <v>146</v>
      </c>
      <c r="D334" t="s">
        <v>40</v>
      </c>
      <c r="E334" t="s">
        <v>8090</v>
      </c>
      <c r="F334">
        <v>2</v>
      </c>
      <c r="G334" t="s">
        <v>12289</v>
      </c>
    </row>
    <row r="335" spans="1:7" x14ac:dyDescent="0.25">
      <c r="A335" t="s">
        <v>149</v>
      </c>
      <c r="B335">
        <v>2012</v>
      </c>
      <c r="C335" t="s">
        <v>146</v>
      </c>
      <c r="D335" t="s">
        <v>102</v>
      </c>
      <c r="E335" t="s">
        <v>8091</v>
      </c>
      <c r="F335">
        <v>13</v>
      </c>
      <c r="G335" t="s">
        <v>12289</v>
      </c>
    </row>
    <row r="336" spans="1:7" x14ac:dyDescent="0.25">
      <c r="A336" t="s">
        <v>149</v>
      </c>
      <c r="B336">
        <v>2012</v>
      </c>
      <c r="C336" t="s">
        <v>146</v>
      </c>
      <c r="D336" t="s">
        <v>107</v>
      </c>
      <c r="E336" t="s">
        <v>8092</v>
      </c>
      <c r="F336">
        <v>7</v>
      </c>
      <c r="G336" t="s">
        <v>12289</v>
      </c>
    </row>
    <row r="337" spans="1:7" x14ac:dyDescent="0.25">
      <c r="A337" t="s">
        <v>149</v>
      </c>
      <c r="B337">
        <v>2012</v>
      </c>
      <c r="C337" t="s">
        <v>146</v>
      </c>
      <c r="D337" t="s">
        <v>39</v>
      </c>
      <c r="E337" t="s">
        <v>8093</v>
      </c>
      <c r="F337">
        <v>15</v>
      </c>
      <c r="G337" t="s">
        <v>12289</v>
      </c>
    </row>
    <row r="338" spans="1:7" x14ac:dyDescent="0.25">
      <c r="A338" t="s">
        <v>149</v>
      </c>
      <c r="B338">
        <v>2012</v>
      </c>
      <c r="C338" t="s">
        <v>146</v>
      </c>
      <c r="D338" t="s">
        <v>103</v>
      </c>
      <c r="E338" t="s">
        <v>8094</v>
      </c>
      <c r="F338">
        <v>175</v>
      </c>
      <c r="G338" t="s">
        <v>12289</v>
      </c>
    </row>
    <row r="339" spans="1:7" x14ac:dyDescent="0.25">
      <c r="A339" t="s">
        <v>149</v>
      </c>
      <c r="B339">
        <v>2013</v>
      </c>
      <c r="C339" t="s">
        <v>142</v>
      </c>
      <c r="D339" t="s">
        <v>38</v>
      </c>
      <c r="E339" t="s">
        <v>8095</v>
      </c>
      <c r="F339">
        <v>5</v>
      </c>
      <c r="G339" t="s">
        <v>12285</v>
      </c>
    </row>
    <row r="340" spans="1:7" x14ac:dyDescent="0.25">
      <c r="A340" t="s">
        <v>149</v>
      </c>
      <c r="B340">
        <v>2013</v>
      </c>
      <c r="C340" t="s">
        <v>142</v>
      </c>
      <c r="D340" t="s">
        <v>40</v>
      </c>
      <c r="E340" t="s">
        <v>8096</v>
      </c>
      <c r="F340">
        <v>13</v>
      </c>
      <c r="G340" t="s">
        <v>12285</v>
      </c>
    </row>
    <row r="341" spans="1:7" x14ac:dyDescent="0.25">
      <c r="A341" t="s">
        <v>149</v>
      </c>
      <c r="B341">
        <v>2013</v>
      </c>
      <c r="C341" t="s">
        <v>142</v>
      </c>
      <c r="D341" t="s">
        <v>102</v>
      </c>
      <c r="E341" t="s">
        <v>8097</v>
      </c>
      <c r="F341">
        <v>51</v>
      </c>
      <c r="G341" t="s">
        <v>12285</v>
      </c>
    </row>
    <row r="342" spans="1:7" x14ac:dyDescent="0.25">
      <c r="A342" t="s">
        <v>149</v>
      </c>
      <c r="B342">
        <v>2013</v>
      </c>
      <c r="C342" t="s">
        <v>142</v>
      </c>
      <c r="D342" t="s">
        <v>107</v>
      </c>
      <c r="E342" t="s">
        <v>8098</v>
      </c>
      <c r="F342">
        <v>38</v>
      </c>
      <c r="G342" t="s">
        <v>12285</v>
      </c>
    </row>
    <row r="343" spans="1:7" x14ac:dyDescent="0.25">
      <c r="A343" t="s">
        <v>149</v>
      </c>
      <c r="B343">
        <v>2013</v>
      </c>
      <c r="C343" t="s">
        <v>142</v>
      </c>
      <c r="D343" t="s">
        <v>39</v>
      </c>
      <c r="E343" t="s">
        <v>8099</v>
      </c>
      <c r="F343">
        <v>24</v>
      </c>
      <c r="G343" t="s">
        <v>12285</v>
      </c>
    </row>
    <row r="344" spans="1:7" x14ac:dyDescent="0.25">
      <c r="A344" t="s">
        <v>149</v>
      </c>
      <c r="B344">
        <v>2013</v>
      </c>
      <c r="C344" t="s">
        <v>142</v>
      </c>
      <c r="D344" t="s">
        <v>103</v>
      </c>
      <c r="E344" t="s">
        <v>8100</v>
      </c>
      <c r="F344">
        <v>362</v>
      </c>
      <c r="G344" t="s">
        <v>12285</v>
      </c>
    </row>
    <row r="345" spans="1:7" x14ac:dyDescent="0.25">
      <c r="A345" t="s">
        <v>149</v>
      </c>
      <c r="B345">
        <v>2013</v>
      </c>
      <c r="C345" t="s">
        <v>143</v>
      </c>
      <c r="D345" t="s">
        <v>38</v>
      </c>
      <c r="E345" t="s">
        <v>8101</v>
      </c>
      <c r="F345">
        <v>17</v>
      </c>
      <c r="G345" t="s">
        <v>12286</v>
      </c>
    </row>
    <row r="346" spans="1:7" x14ac:dyDescent="0.25">
      <c r="A346" t="s">
        <v>149</v>
      </c>
      <c r="B346">
        <v>2013</v>
      </c>
      <c r="C346" t="s">
        <v>143</v>
      </c>
      <c r="D346" t="s">
        <v>40</v>
      </c>
      <c r="E346" t="s">
        <v>8102</v>
      </c>
      <c r="F346">
        <v>12</v>
      </c>
      <c r="G346" t="s">
        <v>12286</v>
      </c>
    </row>
    <row r="347" spans="1:7" x14ac:dyDescent="0.25">
      <c r="A347" t="s">
        <v>149</v>
      </c>
      <c r="B347">
        <v>2013</v>
      </c>
      <c r="C347" t="s">
        <v>143</v>
      </c>
      <c r="D347" t="s">
        <v>102</v>
      </c>
      <c r="E347" t="s">
        <v>8103</v>
      </c>
      <c r="F347">
        <v>76</v>
      </c>
      <c r="G347" t="s">
        <v>12286</v>
      </c>
    </row>
    <row r="348" spans="1:7" x14ac:dyDescent="0.25">
      <c r="A348" t="s">
        <v>149</v>
      </c>
      <c r="B348">
        <v>2013</v>
      </c>
      <c r="C348" t="s">
        <v>143</v>
      </c>
      <c r="D348" t="s">
        <v>107</v>
      </c>
      <c r="E348" t="s">
        <v>8104</v>
      </c>
      <c r="F348">
        <v>115</v>
      </c>
      <c r="G348" t="s">
        <v>12286</v>
      </c>
    </row>
    <row r="349" spans="1:7" x14ac:dyDescent="0.25">
      <c r="A349" t="s">
        <v>149</v>
      </c>
      <c r="B349">
        <v>2013</v>
      </c>
      <c r="C349" t="s">
        <v>143</v>
      </c>
      <c r="D349" t="s">
        <v>39</v>
      </c>
      <c r="E349" t="s">
        <v>8105</v>
      </c>
      <c r="F349">
        <v>60</v>
      </c>
      <c r="G349" t="s">
        <v>12286</v>
      </c>
    </row>
    <row r="350" spans="1:7" x14ac:dyDescent="0.25">
      <c r="A350" t="s">
        <v>149</v>
      </c>
      <c r="B350">
        <v>2013</v>
      </c>
      <c r="C350" t="s">
        <v>143</v>
      </c>
      <c r="D350" t="s">
        <v>103</v>
      </c>
      <c r="E350" t="s">
        <v>8106</v>
      </c>
      <c r="F350">
        <v>481</v>
      </c>
      <c r="G350" t="s">
        <v>12286</v>
      </c>
    </row>
    <row r="351" spans="1:7" x14ac:dyDescent="0.25">
      <c r="A351" t="s">
        <v>149</v>
      </c>
      <c r="B351">
        <v>2013</v>
      </c>
      <c r="C351" t="s">
        <v>144</v>
      </c>
      <c r="D351" t="s">
        <v>38</v>
      </c>
      <c r="E351" t="s">
        <v>8107</v>
      </c>
      <c r="F351">
        <v>13</v>
      </c>
      <c r="G351" t="s">
        <v>12287</v>
      </c>
    </row>
    <row r="352" spans="1:7" x14ac:dyDescent="0.25">
      <c r="A352" t="s">
        <v>149</v>
      </c>
      <c r="B352">
        <v>2013</v>
      </c>
      <c r="C352" t="s">
        <v>144</v>
      </c>
      <c r="D352" t="s">
        <v>40</v>
      </c>
      <c r="E352" t="s">
        <v>8108</v>
      </c>
      <c r="F352">
        <v>7</v>
      </c>
      <c r="G352" t="s">
        <v>12287</v>
      </c>
    </row>
    <row r="353" spans="1:7" x14ac:dyDescent="0.25">
      <c r="A353" t="s">
        <v>149</v>
      </c>
      <c r="B353">
        <v>2013</v>
      </c>
      <c r="C353" t="s">
        <v>144</v>
      </c>
      <c r="D353" t="s">
        <v>102</v>
      </c>
      <c r="E353" t="s">
        <v>8109</v>
      </c>
      <c r="F353">
        <v>13</v>
      </c>
      <c r="G353" t="s">
        <v>12287</v>
      </c>
    </row>
    <row r="354" spans="1:7" x14ac:dyDescent="0.25">
      <c r="A354" t="s">
        <v>149</v>
      </c>
      <c r="B354">
        <v>2013</v>
      </c>
      <c r="C354" t="s">
        <v>144</v>
      </c>
      <c r="D354" t="s">
        <v>107</v>
      </c>
      <c r="E354" t="s">
        <v>8110</v>
      </c>
      <c r="F354">
        <v>15</v>
      </c>
      <c r="G354" t="s">
        <v>12287</v>
      </c>
    </row>
    <row r="355" spans="1:7" x14ac:dyDescent="0.25">
      <c r="A355" t="s">
        <v>149</v>
      </c>
      <c r="B355">
        <v>2013</v>
      </c>
      <c r="C355" t="s">
        <v>144</v>
      </c>
      <c r="D355" t="s">
        <v>39</v>
      </c>
      <c r="E355" t="s">
        <v>8111</v>
      </c>
      <c r="F355">
        <v>7</v>
      </c>
      <c r="G355" t="s">
        <v>12287</v>
      </c>
    </row>
    <row r="356" spans="1:7" x14ac:dyDescent="0.25">
      <c r="A356" t="s">
        <v>149</v>
      </c>
      <c r="B356">
        <v>2013</v>
      </c>
      <c r="C356" t="s">
        <v>144</v>
      </c>
      <c r="D356" t="s">
        <v>103</v>
      </c>
      <c r="E356" t="s">
        <v>8112</v>
      </c>
      <c r="F356">
        <v>161</v>
      </c>
      <c r="G356" t="s">
        <v>12287</v>
      </c>
    </row>
    <row r="357" spans="1:7" x14ac:dyDescent="0.25">
      <c r="A357" t="s">
        <v>149</v>
      </c>
      <c r="B357">
        <v>2013</v>
      </c>
      <c r="C357" t="s">
        <v>145</v>
      </c>
      <c r="D357" t="s">
        <v>38</v>
      </c>
      <c r="E357" t="s">
        <v>8113</v>
      </c>
      <c r="F357">
        <v>12</v>
      </c>
      <c r="G357" t="s">
        <v>12288</v>
      </c>
    </row>
    <row r="358" spans="1:7" x14ac:dyDescent="0.25">
      <c r="A358" t="s">
        <v>149</v>
      </c>
      <c r="B358">
        <v>2013</v>
      </c>
      <c r="C358" t="s">
        <v>145</v>
      </c>
      <c r="D358" t="s">
        <v>40</v>
      </c>
      <c r="E358" t="s">
        <v>8114</v>
      </c>
      <c r="F358">
        <v>8</v>
      </c>
      <c r="G358" t="s">
        <v>12288</v>
      </c>
    </row>
    <row r="359" spans="1:7" x14ac:dyDescent="0.25">
      <c r="A359" t="s">
        <v>149</v>
      </c>
      <c r="B359">
        <v>2013</v>
      </c>
      <c r="C359" t="s">
        <v>145</v>
      </c>
      <c r="D359" t="s">
        <v>102</v>
      </c>
      <c r="E359" t="s">
        <v>8115</v>
      </c>
      <c r="F359">
        <v>41</v>
      </c>
      <c r="G359" t="s">
        <v>12288</v>
      </c>
    </row>
    <row r="360" spans="1:7" x14ac:dyDescent="0.25">
      <c r="A360" t="s">
        <v>149</v>
      </c>
      <c r="B360">
        <v>2013</v>
      </c>
      <c r="C360" t="s">
        <v>145</v>
      </c>
      <c r="D360" t="s">
        <v>107</v>
      </c>
      <c r="E360" t="s">
        <v>8116</v>
      </c>
      <c r="F360">
        <v>20</v>
      </c>
      <c r="G360" t="s">
        <v>12288</v>
      </c>
    </row>
    <row r="361" spans="1:7" x14ac:dyDescent="0.25">
      <c r="A361" t="s">
        <v>149</v>
      </c>
      <c r="B361">
        <v>2013</v>
      </c>
      <c r="C361" t="s">
        <v>145</v>
      </c>
      <c r="D361" t="s">
        <v>39</v>
      </c>
      <c r="E361" t="s">
        <v>8117</v>
      </c>
      <c r="F361">
        <v>25</v>
      </c>
      <c r="G361" t="s">
        <v>12288</v>
      </c>
    </row>
    <row r="362" spans="1:7" x14ac:dyDescent="0.25">
      <c r="A362" t="s">
        <v>149</v>
      </c>
      <c r="B362">
        <v>2013</v>
      </c>
      <c r="C362" t="s">
        <v>145</v>
      </c>
      <c r="D362" t="s">
        <v>103</v>
      </c>
      <c r="E362" t="s">
        <v>8118</v>
      </c>
      <c r="F362">
        <v>223</v>
      </c>
      <c r="G362" t="s">
        <v>12288</v>
      </c>
    </row>
    <row r="363" spans="1:7" x14ac:dyDescent="0.25">
      <c r="A363" t="s">
        <v>149</v>
      </c>
      <c r="B363">
        <v>2013</v>
      </c>
      <c r="C363" t="s">
        <v>146</v>
      </c>
      <c r="D363" t="s">
        <v>38</v>
      </c>
      <c r="E363" t="s">
        <v>8119</v>
      </c>
      <c r="F363">
        <v>1</v>
      </c>
      <c r="G363" t="s">
        <v>12289</v>
      </c>
    </row>
    <row r="364" spans="1:7" x14ac:dyDescent="0.25">
      <c r="A364" t="s">
        <v>149</v>
      </c>
      <c r="B364">
        <v>2013</v>
      </c>
      <c r="C364" t="s">
        <v>146</v>
      </c>
      <c r="D364" t="s">
        <v>40</v>
      </c>
      <c r="E364" t="s">
        <v>8120</v>
      </c>
      <c r="F364">
        <v>5</v>
      </c>
      <c r="G364" t="s">
        <v>12289</v>
      </c>
    </row>
    <row r="365" spans="1:7" x14ac:dyDescent="0.25">
      <c r="A365" t="s">
        <v>149</v>
      </c>
      <c r="B365">
        <v>2013</v>
      </c>
      <c r="C365" t="s">
        <v>146</v>
      </c>
      <c r="D365" t="s">
        <v>102</v>
      </c>
      <c r="E365" t="s">
        <v>8121</v>
      </c>
      <c r="F365">
        <v>23</v>
      </c>
      <c r="G365" t="s">
        <v>12289</v>
      </c>
    </row>
    <row r="366" spans="1:7" x14ac:dyDescent="0.25">
      <c r="A366" t="s">
        <v>149</v>
      </c>
      <c r="B366">
        <v>2013</v>
      </c>
      <c r="C366" t="s">
        <v>146</v>
      </c>
      <c r="D366" t="s">
        <v>107</v>
      </c>
      <c r="E366" t="s">
        <v>8122</v>
      </c>
      <c r="F366">
        <v>7</v>
      </c>
      <c r="G366" t="s">
        <v>12289</v>
      </c>
    </row>
    <row r="367" spans="1:7" x14ac:dyDescent="0.25">
      <c r="A367" t="s">
        <v>149</v>
      </c>
      <c r="B367">
        <v>2013</v>
      </c>
      <c r="C367" t="s">
        <v>146</v>
      </c>
      <c r="D367" t="s">
        <v>39</v>
      </c>
      <c r="E367" t="s">
        <v>8123</v>
      </c>
      <c r="F367">
        <v>5</v>
      </c>
      <c r="G367" t="s">
        <v>12289</v>
      </c>
    </row>
    <row r="368" spans="1:7" x14ac:dyDescent="0.25">
      <c r="A368" t="s">
        <v>149</v>
      </c>
      <c r="B368">
        <v>2013</v>
      </c>
      <c r="C368" t="s">
        <v>146</v>
      </c>
      <c r="D368" t="s">
        <v>103</v>
      </c>
      <c r="E368" t="s">
        <v>8124</v>
      </c>
      <c r="F368">
        <v>190</v>
      </c>
      <c r="G368" t="s">
        <v>12289</v>
      </c>
    </row>
    <row r="369" spans="1:7" x14ac:dyDescent="0.25">
      <c r="A369" t="s">
        <v>149</v>
      </c>
      <c r="B369">
        <v>2014</v>
      </c>
      <c r="C369" t="s">
        <v>142</v>
      </c>
      <c r="D369" t="s">
        <v>38</v>
      </c>
      <c r="E369" t="s">
        <v>8125</v>
      </c>
      <c r="F369">
        <v>17</v>
      </c>
      <c r="G369" t="s">
        <v>12285</v>
      </c>
    </row>
    <row r="370" spans="1:7" x14ac:dyDescent="0.25">
      <c r="A370" t="s">
        <v>149</v>
      </c>
      <c r="B370">
        <v>2014</v>
      </c>
      <c r="C370" t="s">
        <v>142</v>
      </c>
      <c r="D370" t="s">
        <v>40</v>
      </c>
      <c r="E370" t="s">
        <v>8126</v>
      </c>
      <c r="F370">
        <v>15</v>
      </c>
      <c r="G370" t="s">
        <v>12285</v>
      </c>
    </row>
    <row r="371" spans="1:7" x14ac:dyDescent="0.25">
      <c r="A371" t="s">
        <v>149</v>
      </c>
      <c r="B371">
        <v>2014</v>
      </c>
      <c r="C371" t="s">
        <v>142</v>
      </c>
      <c r="D371" t="s">
        <v>102</v>
      </c>
      <c r="E371" t="s">
        <v>8127</v>
      </c>
      <c r="F371">
        <v>48</v>
      </c>
      <c r="G371" t="s">
        <v>12285</v>
      </c>
    </row>
    <row r="372" spans="1:7" x14ac:dyDescent="0.25">
      <c r="A372" t="s">
        <v>149</v>
      </c>
      <c r="B372">
        <v>2014</v>
      </c>
      <c r="C372" t="s">
        <v>142</v>
      </c>
      <c r="D372" t="s">
        <v>107</v>
      </c>
      <c r="E372" t="s">
        <v>8128</v>
      </c>
      <c r="F372">
        <v>25</v>
      </c>
      <c r="G372" t="s">
        <v>12285</v>
      </c>
    </row>
    <row r="373" spans="1:7" x14ac:dyDescent="0.25">
      <c r="A373" t="s">
        <v>149</v>
      </c>
      <c r="B373">
        <v>2014</v>
      </c>
      <c r="C373" t="s">
        <v>142</v>
      </c>
      <c r="D373" t="s">
        <v>39</v>
      </c>
      <c r="E373" t="s">
        <v>8129</v>
      </c>
      <c r="F373">
        <v>30</v>
      </c>
      <c r="G373" t="s">
        <v>12285</v>
      </c>
    </row>
    <row r="374" spans="1:7" x14ac:dyDescent="0.25">
      <c r="A374" t="s">
        <v>149</v>
      </c>
      <c r="B374">
        <v>2014</v>
      </c>
      <c r="C374" t="s">
        <v>142</v>
      </c>
      <c r="D374" t="s">
        <v>103</v>
      </c>
      <c r="E374" t="s">
        <v>8130</v>
      </c>
      <c r="F374">
        <v>403</v>
      </c>
      <c r="G374" t="s">
        <v>12285</v>
      </c>
    </row>
    <row r="375" spans="1:7" x14ac:dyDescent="0.25">
      <c r="A375" t="s">
        <v>149</v>
      </c>
      <c r="B375">
        <v>2014</v>
      </c>
      <c r="C375" t="s">
        <v>143</v>
      </c>
      <c r="D375" t="s">
        <v>38</v>
      </c>
      <c r="E375" t="s">
        <v>8131</v>
      </c>
      <c r="F375">
        <v>34</v>
      </c>
      <c r="G375" t="s">
        <v>12286</v>
      </c>
    </row>
    <row r="376" spans="1:7" x14ac:dyDescent="0.25">
      <c r="A376" t="s">
        <v>149</v>
      </c>
      <c r="B376">
        <v>2014</v>
      </c>
      <c r="C376" t="s">
        <v>143</v>
      </c>
      <c r="D376" t="s">
        <v>40</v>
      </c>
      <c r="E376" t="s">
        <v>8132</v>
      </c>
      <c r="F376">
        <v>15</v>
      </c>
      <c r="G376" t="s">
        <v>12286</v>
      </c>
    </row>
    <row r="377" spans="1:7" x14ac:dyDescent="0.25">
      <c r="A377" t="s">
        <v>149</v>
      </c>
      <c r="B377">
        <v>2014</v>
      </c>
      <c r="C377" t="s">
        <v>143</v>
      </c>
      <c r="D377" t="s">
        <v>102</v>
      </c>
      <c r="E377" t="s">
        <v>8133</v>
      </c>
      <c r="F377">
        <v>153</v>
      </c>
      <c r="G377" t="s">
        <v>12286</v>
      </c>
    </row>
    <row r="378" spans="1:7" x14ac:dyDescent="0.25">
      <c r="A378" t="s">
        <v>149</v>
      </c>
      <c r="B378">
        <v>2014</v>
      </c>
      <c r="C378" t="s">
        <v>143</v>
      </c>
      <c r="D378" t="s">
        <v>107</v>
      </c>
      <c r="E378" t="s">
        <v>8134</v>
      </c>
      <c r="F378">
        <v>35</v>
      </c>
      <c r="G378" t="s">
        <v>12286</v>
      </c>
    </row>
    <row r="379" spans="1:7" x14ac:dyDescent="0.25">
      <c r="A379" t="s">
        <v>149</v>
      </c>
      <c r="B379">
        <v>2014</v>
      </c>
      <c r="C379" t="s">
        <v>143</v>
      </c>
      <c r="D379" t="s">
        <v>39</v>
      </c>
      <c r="E379" t="s">
        <v>8135</v>
      </c>
      <c r="F379">
        <v>56</v>
      </c>
      <c r="G379" t="s">
        <v>12286</v>
      </c>
    </row>
    <row r="380" spans="1:7" x14ac:dyDescent="0.25">
      <c r="A380" t="s">
        <v>149</v>
      </c>
      <c r="B380">
        <v>2014</v>
      </c>
      <c r="C380" t="s">
        <v>143</v>
      </c>
      <c r="D380" t="s">
        <v>103</v>
      </c>
      <c r="E380" t="s">
        <v>8136</v>
      </c>
      <c r="F380">
        <v>467</v>
      </c>
      <c r="G380" t="s">
        <v>12286</v>
      </c>
    </row>
    <row r="381" spans="1:7" x14ac:dyDescent="0.25">
      <c r="A381" t="s">
        <v>149</v>
      </c>
      <c r="B381">
        <v>2014</v>
      </c>
      <c r="C381" t="s">
        <v>144</v>
      </c>
      <c r="D381" t="s">
        <v>38</v>
      </c>
      <c r="E381" t="s">
        <v>8137</v>
      </c>
      <c r="F381">
        <v>13</v>
      </c>
      <c r="G381" t="s">
        <v>12287</v>
      </c>
    </row>
    <row r="382" spans="1:7" x14ac:dyDescent="0.25">
      <c r="A382" t="s">
        <v>149</v>
      </c>
      <c r="B382">
        <v>2014</v>
      </c>
      <c r="C382" t="s">
        <v>144</v>
      </c>
      <c r="D382" t="s">
        <v>40</v>
      </c>
      <c r="E382" t="s">
        <v>8138</v>
      </c>
      <c r="F382">
        <v>9</v>
      </c>
      <c r="G382" t="s">
        <v>12287</v>
      </c>
    </row>
    <row r="383" spans="1:7" x14ac:dyDescent="0.25">
      <c r="A383" t="s">
        <v>149</v>
      </c>
      <c r="B383">
        <v>2014</v>
      </c>
      <c r="C383" t="s">
        <v>144</v>
      </c>
      <c r="D383" t="s">
        <v>102</v>
      </c>
      <c r="E383" t="s">
        <v>8139</v>
      </c>
      <c r="F383">
        <v>18</v>
      </c>
      <c r="G383" t="s">
        <v>12287</v>
      </c>
    </row>
    <row r="384" spans="1:7" x14ac:dyDescent="0.25">
      <c r="A384" t="s">
        <v>149</v>
      </c>
      <c r="B384">
        <v>2014</v>
      </c>
      <c r="C384" t="s">
        <v>144</v>
      </c>
      <c r="D384" t="s">
        <v>107</v>
      </c>
      <c r="E384" t="s">
        <v>8140</v>
      </c>
      <c r="F384">
        <v>10</v>
      </c>
      <c r="G384" t="s">
        <v>12287</v>
      </c>
    </row>
    <row r="385" spans="1:7" x14ac:dyDescent="0.25">
      <c r="A385" t="s">
        <v>149</v>
      </c>
      <c r="B385">
        <v>2014</v>
      </c>
      <c r="C385" t="s">
        <v>144</v>
      </c>
      <c r="D385" t="s">
        <v>39</v>
      </c>
      <c r="E385" t="s">
        <v>8141</v>
      </c>
      <c r="F385">
        <v>19</v>
      </c>
      <c r="G385" t="s">
        <v>12287</v>
      </c>
    </row>
    <row r="386" spans="1:7" x14ac:dyDescent="0.25">
      <c r="A386" t="s">
        <v>149</v>
      </c>
      <c r="B386">
        <v>2014</v>
      </c>
      <c r="C386" t="s">
        <v>144</v>
      </c>
      <c r="D386" t="s">
        <v>103</v>
      </c>
      <c r="E386" t="s">
        <v>8142</v>
      </c>
      <c r="F386">
        <v>153</v>
      </c>
      <c r="G386" t="s">
        <v>12287</v>
      </c>
    </row>
    <row r="387" spans="1:7" x14ac:dyDescent="0.25">
      <c r="A387" t="s">
        <v>149</v>
      </c>
      <c r="B387">
        <v>2014</v>
      </c>
      <c r="C387" t="s">
        <v>145</v>
      </c>
      <c r="D387" t="s">
        <v>38</v>
      </c>
      <c r="E387" t="s">
        <v>8143</v>
      </c>
      <c r="F387">
        <v>15</v>
      </c>
      <c r="G387" t="s">
        <v>12288</v>
      </c>
    </row>
    <row r="388" spans="1:7" x14ac:dyDescent="0.25">
      <c r="A388" t="s">
        <v>149</v>
      </c>
      <c r="B388">
        <v>2014</v>
      </c>
      <c r="C388" t="s">
        <v>145</v>
      </c>
      <c r="D388" t="s">
        <v>40</v>
      </c>
      <c r="E388" t="s">
        <v>8144</v>
      </c>
      <c r="F388">
        <v>8</v>
      </c>
      <c r="G388" t="s">
        <v>12288</v>
      </c>
    </row>
    <row r="389" spans="1:7" x14ac:dyDescent="0.25">
      <c r="A389" t="s">
        <v>149</v>
      </c>
      <c r="B389">
        <v>2014</v>
      </c>
      <c r="C389" t="s">
        <v>145</v>
      </c>
      <c r="D389" t="s">
        <v>102</v>
      </c>
      <c r="E389" t="s">
        <v>8145</v>
      </c>
      <c r="F389">
        <v>35</v>
      </c>
      <c r="G389" t="s">
        <v>12288</v>
      </c>
    </row>
    <row r="390" spans="1:7" x14ac:dyDescent="0.25">
      <c r="A390" t="s">
        <v>149</v>
      </c>
      <c r="B390">
        <v>2014</v>
      </c>
      <c r="C390" t="s">
        <v>145</v>
      </c>
      <c r="D390" t="s">
        <v>107</v>
      </c>
      <c r="E390" t="s">
        <v>8146</v>
      </c>
      <c r="F390">
        <v>20</v>
      </c>
      <c r="G390" t="s">
        <v>12288</v>
      </c>
    </row>
    <row r="391" spans="1:7" x14ac:dyDescent="0.25">
      <c r="A391" t="s">
        <v>149</v>
      </c>
      <c r="B391">
        <v>2014</v>
      </c>
      <c r="C391" t="s">
        <v>145</v>
      </c>
      <c r="D391" t="s">
        <v>39</v>
      </c>
      <c r="E391" t="s">
        <v>8147</v>
      </c>
      <c r="F391">
        <v>13</v>
      </c>
      <c r="G391" t="s">
        <v>12288</v>
      </c>
    </row>
    <row r="392" spans="1:7" x14ac:dyDescent="0.25">
      <c r="A392" t="s">
        <v>149</v>
      </c>
      <c r="B392">
        <v>2014</v>
      </c>
      <c r="C392" t="s">
        <v>145</v>
      </c>
      <c r="D392" t="s">
        <v>103</v>
      </c>
      <c r="E392" t="s">
        <v>8148</v>
      </c>
      <c r="F392">
        <v>228</v>
      </c>
      <c r="G392" t="s">
        <v>12288</v>
      </c>
    </row>
    <row r="393" spans="1:7" x14ac:dyDescent="0.25">
      <c r="A393" t="s">
        <v>149</v>
      </c>
      <c r="B393">
        <v>2014</v>
      </c>
      <c r="C393" t="s">
        <v>146</v>
      </c>
      <c r="D393" t="s">
        <v>38</v>
      </c>
      <c r="E393" t="s">
        <v>8149</v>
      </c>
      <c r="F393">
        <v>5</v>
      </c>
      <c r="G393" t="s">
        <v>12289</v>
      </c>
    </row>
    <row r="394" spans="1:7" x14ac:dyDescent="0.25">
      <c r="A394" t="s">
        <v>149</v>
      </c>
      <c r="B394">
        <v>2014</v>
      </c>
      <c r="C394" t="s">
        <v>146</v>
      </c>
      <c r="D394" t="s">
        <v>40</v>
      </c>
      <c r="E394" t="s">
        <v>8150</v>
      </c>
      <c r="F394">
        <v>12</v>
      </c>
      <c r="G394" t="s">
        <v>12289</v>
      </c>
    </row>
    <row r="395" spans="1:7" x14ac:dyDescent="0.25">
      <c r="A395" t="s">
        <v>149</v>
      </c>
      <c r="B395">
        <v>2014</v>
      </c>
      <c r="C395" t="s">
        <v>146</v>
      </c>
      <c r="D395" t="s">
        <v>102</v>
      </c>
      <c r="E395" t="s">
        <v>8151</v>
      </c>
      <c r="F395">
        <v>30</v>
      </c>
      <c r="G395" t="s">
        <v>12289</v>
      </c>
    </row>
    <row r="396" spans="1:7" x14ac:dyDescent="0.25">
      <c r="A396" t="s">
        <v>149</v>
      </c>
      <c r="B396">
        <v>2014</v>
      </c>
      <c r="C396" t="s">
        <v>146</v>
      </c>
      <c r="D396" t="s">
        <v>107</v>
      </c>
      <c r="E396" t="s">
        <v>8152</v>
      </c>
      <c r="F396">
        <v>12</v>
      </c>
      <c r="G396" t="s">
        <v>12289</v>
      </c>
    </row>
    <row r="397" spans="1:7" x14ac:dyDescent="0.25">
      <c r="A397" t="s">
        <v>149</v>
      </c>
      <c r="B397">
        <v>2014</v>
      </c>
      <c r="C397" t="s">
        <v>146</v>
      </c>
      <c r="D397" t="s">
        <v>39</v>
      </c>
      <c r="E397" t="s">
        <v>8153</v>
      </c>
      <c r="F397">
        <v>10</v>
      </c>
      <c r="G397" t="s">
        <v>12289</v>
      </c>
    </row>
    <row r="398" spans="1:7" x14ac:dyDescent="0.25">
      <c r="A398" t="s">
        <v>149</v>
      </c>
      <c r="B398">
        <v>2014</v>
      </c>
      <c r="C398" t="s">
        <v>146</v>
      </c>
      <c r="D398" t="s">
        <v>103</v>
      </c>
      <c r="E398" t="s">
        <v>8154</v>
      </c>
      <c r="F398">
        <v>190</v>
      </c>
      <c r="G398" t="s">
        <v>12289</v>
      </c>
    </row>
    <row r="399" spans="1:7" x14ac:dyDescent="0.25">
      <c r="A399" t="s">
        <v>149</v>
      </c>
      <c r="B399">
        <v>2015</v>
      </c>
      <c r="C399" t="s">
        <v>142</v>
      </c>
      <c r="D399" t="s">
        <v>38</v>
      </c>
      <c r="E399" t="s">
        <v>8155</v>
      </c>
      <c r="F399">
        <v>16</v>
      </c>
      <c r="G399" t="s">
        <v>12285</v>
      </c>
    </row>
    <row r="400" spans="1:7" x14ac:dyDescent="0.25">
      <c r="A400" t="s">
        <v>149</v>
      </c>
      <c r="B400">
        <v>2015</v>
      </c>
      <c r="C400" t="s">
        <v>142</v>
      </c>
      <c r="D400" t="s">
        <v>40</v>
      </c>
      <c r="E400" t="s">
        <v>8156</v>
      </c>
      <c r="F400">
        <v>9</v>
      </c>
      <c r="G400" t="s">
        <v>12285</v>
      </c>
    </row>
    <row r="401" spans="1:7" x14ac:dyDescent="0.25">
      <c r="A401" t="s">
        <v>149</v>
      </c>
      <c r="B401">
        <v>2015</v>
      </c>
      <c r="C401" t="s">
        <v>142</v>
      </c>
      <c r="D401" t="s">
        <v>102</v>
      </c>
      <c r="E401" t="s">
        <v>8157</v>
      </c>
      <c r="F401">
        <v>67</v>
      </c>
      <c r="G401" t="s">
        <v>12285</v>
      </c>
    </row>
    <row r="402" spans="1:7" x14ac:dyDescent="0.25">
      <c r="A402" t="s">
        <v>149</v>
      </c>
      <c r="B402">
        <v>2015</v>
      </c>
      <c r="C402" t="s">
        <v>142</v>
      </c>
      <c r="D402" t="s">
        <v>107</v>
      </c>
      <c r="E402" t="s">
        <v>8158</v>
      </c>
      <c r="F402">
        <v>24</v>
      </c>
      <c r="G402" t="s">
        <v>12285</v>
      </c>
    </row>
    <row r="403" spans="1:7" x14ac:dyDescent="0.25">
      <c r="A403" t="s">
        <v>149</v>
      </c>
      <c r="B403">
        <v>2015</v>
      </c>
      <c r="C403" t="s">
        <v>142</v>
      </c>
      <c r="D403" t="s">
        <v>39</v>
      </c>
      <c r="E403" t="s">
        <v>8159</v>
      </c>
      <c r="F403">
        <v>50</v>
      </c>
      <c r="G403" t="s">
        <v>12285</v>
      </c>
    </row>
    <row r="404" spans="1:7" x14ac:dyDescent="0.25">
      <c r="A404" t="s">
        <v>149</v>
      </c>
      <c r="B404">
        <v>2015</v>
      </c>
      <c r="C404" t="s">
        <v>142</v>
      </c>
      <c r="D404" t="s">
        <v>103</v>
      </c>
      <c r="E404" t="s">
        <v>8160</v>
      </c>
      <c r="F404">
        <v>408</v>
      </c>
      <c r="G404" t="s">
        <v>12285</v>
      </c>
    </row>
    <row r="405" spans="1:7" x14ac:dyDescent="0.25">
      <c r="A405" t="s">
        <v>149</v>
      </c>
      <c r="B405">
        <v>2015</v>
      </c>
      <c r="C405" t="s">
        <v>143</v>
      </c>
      <c r="D405" t="s">
        <v>38</v>
      </c>
      <c r="E405" t="s">
        <v>8161</v>
      </c>
      <c r="F405">
        <v>22</v>
      </c>
      <c r="G405" t="s">
        <v>12286</v>
      </c>
    </row>
    <row r="406" spans="1:7" x14ac:dyDescent="0.25">
      <c r="A406" t="s">
        <v>149</v>
      </c>
      <c r="B406">
        <v>2015</v>
      </c>
      <c r="C406" t="s">
        <v>143</v>
      </c>
      <c r="D406" t="s">
        <v>40</v>
      </c>
      <c r="E406" t="s">
        <v>8162</v>
      </c>
      <c r="F406">
        <v>10</v>
      </c>
      <c r="G406" t="s">
        <v>12286</v>
      </c>
    </row>
    <row r="407" spans="1:7" x14ac:dyDescent="0.25">
      <c r="A407" t="s">
        <v>149</v>
      </c>
      <c r="B407">
        <v>2015</v>
      </c>
      <c r="C407" t="s">
        <v>143</v>
      </c>
      <c r="D407" t="s">
        <v>102</v>
      </c>
      <c r="E407" t="s">
        <v>8163</v>
      </c>
      <c r="F407">
        <v>67</v>
      </c>
      <c r="G407" t="s">
        <v>12286</v>
      </c>
    </row>
    <row r="408" spans="1:7" x14ac:dyDescent="0.25">
      <c r="A408" t="s">
        <v>149</v>
      </c>
      <c r="B408">
        <v>2015</v>
      </c>
      <c r="C408" t="s">
        <v>143</v>
      </c>
      <c r="D408" t="s">
        <v>107</v>
      </c>
      <c r="E408" t="s">
        <v>8164</v>
      </c>
      <c r="F408">
        <v>38</v>
      </c>
      <c r="G408" t="s">
        <v>12286</v>
      </c>
    </row>
    <row r="409" spans="1:7" x14ac:dyDescent="0.25">
      <c r="A409" t="s">
        <v>149</v>
      </c>
      <c r="B409">
        <v>2015</v>
      </c>
      <c r="C409" t="s">
        <v>143</v>
      </c>
      <c r="D409" t="s">
        <v>39</v>
      </c>
      <c r="E409" t="s">
        <v>8165</v>
      </c>
      <c r="F409">
        <v>49</v>
      </c>
      <c r="G409" t="s">
        <v>12286</v>
      </c>
    </row>
    <row r="410" spans="1:7" x14ac:dyDescent="0.25">
      <c r="A410" t="s">
        <v>149</v>
      </c>
      <c r="B410">
        <v>2015</v>
      </c>
      <c r="C410" t="s">
        <v>143</v>
      </c>
      <c r="D410" t="s">
        <v>103</v>
      </c>
      <c r="E410" t="s">
        <v>8166</v>
      </c>
      <c r="F410">
        <v>510</v>
      </c>
      <c r="G410" t="s">
        <v>12286</v>
      </c>
    </row>
    <row r="411" spans="1:7" x14ac:dyDescent="0.25">
      <c r="A411" t="s">
        <v>149</v>
      </c>
      <c r="B411">
        <v>2015</v>
      </c>
      <c r="C411" t="s">
        <v>144</v>
      </c>
      <c r="D411" t="s">
        <v>38</v>
      </c>
      <c r="E411" t="s">
        <v>8167</v>
      </c>
      <c r="F411">
        <v>11</v>
      </c>
      <c r="G411" t="s">
        <v>12287</v>
      </c>
    </row>
    <row r="412" spans="1:7" x14ac:dyDescent="0.25">
      <c r="A412" t="s">
        <v>149</v>
      </c>
      <c r="B412">
        <v>2015</v>
      </c>
      <c r="C412" t="s">
        <v>144</v>
      </c>
      <c r="D412" t="s">
        <v>40</v>
      </c>
      <c r="E412" t="s">
        <v>8168</v>
      </c>
      <c r="F412">
        <v>6</v>
      </c>
      <c r="G412" t="s">
        <v>12287</v>
      </c>
    </row>
    <row r="413" spans="1:7" x14ac:dyDescent="0.25">
      <c r="A413" t="s">
        <v>149</v>
      </c>
      <c r="B413">
        <v>2015</v>
      </c>
      <c r="C413" t="s">
        <v>144</v>
      </c>
      <c r="D413" t="s">
        <v>102</v>
      </c>
      <c r="E413" t="s">
        <v>8169</v>
      </c>
      <c r="F413">
        <v>20</v>
      </c>
      <c r="G413" t="s">
        <v>12287</v>
      </c>
    </row>
    <row r="414" spans="1:7" x14ac:dyDescent="0.25">
      <c r="A414" t="s">
        <v>149</v>
      </c>
      <c r="B414">
        <v>2015</v>
      </c>
      <c r="C414" t="s">
        <v>144</v>
      </c>
      <c r="D414" t="s">
        <v>107</v>
      </c>
      <c r="E414" t="s">
        <v>8170</v>
      </c>
      <c r="F414">
        <v>13</v>
      </c>
      <c r="G414" t="s">
        <v>12287</v>
      </c>
    </row>
    <row r="415" spans="1:7" x14ac:dyDescent="0.25">
      <c r="A415" t="s">
        <v>149</v>
      </c>
      <c r="B415">
        <v>2015</v>
      </c>
      <c r="C415" t="s">
        <v>144</v>
      </c>
      <c r="D415" t="s">
        <v>39</v>
      </c>
      <c r="E415" t="s">
        <v>8171</v>
      </c>
      <c r="F415">
        <v>10</v>
      </c>
      <c r="G415" t="s">
        <v>12287</v>
      </c>
    </row>
    <row r="416" spans="1:7" x14ac:dyDescent="0.25">
      <c r="A416" t="s">
        <v>149</v>
      </c>
      <c r="B416">
        <v>2015</v>
      </c>
      <c r="C416" t="s">
        <v>144</v>
      </c>
      <c r="D416" t="s">
        <v>103</v>
      </c>
      <c r="E416" t="s">
        <v>8172</v>
      </c>
      <c r="F416">
        <v>157</v>
      </c>
      <c r="G416" t="s">
        <v>12287</v>
      </c>
    </row>
    <row r="417" spans="1:7" x14ac:dyDescent="0.25">
      <c r="A417" t="s">
        <v>149</v>
      </c>
      <c r="B417">
        <v>2015</v>
      </c>
      <c r="C417" t="s">
        <v>145</v>
      </c>
      <c r="D417" t="s">
        <v>38</v>
      </c>
      <c r="E417" t="s">
        <v>8173</v>
      </c>
      <c r="F417">
        <v>9</v>
      </c>
      <c r="G417" t="s">
        <v>12288</v>
      </c>
    </row>
    <row r="418" spans="1:7" x14ac:dyDescent="0.25">
      <c r="A418" t="s">
        <v>149</v>
      </c>
      <c r="B418">
        <v>2015</v>
      </c>
      <c r="C418" t="s">
        <v>145</v>
      </c>
      <c r="D418" t="s">
        <v>40</v>
      </c>
      <c r="E418" t="s">
        <v>8174</v>
      </c>
      <c r="F418">
        <v>6</v>
      </c>
      <c r="G418" t="s">
        <v>12288</v>
      </c>
    </row>
    <row r="419" spans="1:7" x14ac:dyDescent="0.25">
      <c r="A419" t="s">
        <v>149</v>
      </c>
      <c r="B419">
        <v>2015</v>
      </c>
      <c r="C419" t="s">
        <v>145</v>
      </c>
      <c r="D419" t="s">
        <v>102</v>
      </c>
      <c r="E419" t="s">
        <v>8175</v>
      </c>
      <c r="F419">
        <v>37</v>
      </c>
      <c r="G419" t="s">
        <v>12288</v>
      </c>
    </row>
    <row r="420" spans="1:7" x14ac:dyDescent="0.25">
      <c r="A420" t="s">
        <v>149</v>
      </c>
      <c r="B420">
        <v>2015</v>
      </c>
      <c r="C420" t="s">
        <v>145</v>
      </c>
      <c r="D420" t="s">
        <v>107</v>
      </c>
      <c r="E420" t="s">
        <v>8176</v>
      </c>
      <c r="F420">
        <v>17</v>
      </c>
      <c r="G420" t="s">
        <v>12288</v>
      </c>
    </row>
    <row r="421" spans="1:7" x14ac:dyDescent="0.25">
      <c r="A421" t="s">
        <v>149</v>
      </c>
      <c r="B421">
        <v>2015</v>
      </c>
      <c r="C421" t="s">
        <v>145</v>
      </c>
      <c r="D421" t="s">
        <v>39</v>
      </c>
      <c r="E421" t="s">
        <v>8177</v>
      </c>
      <c r="F421">
        <v>16</v>
      </c>
      <c r="G421" t="s">
        <v>12288</v>
      </c>
    </row>
    <row r="422" spans="1:7" x14ac:dyDescent="0.25">
      <c r="A422" t="s">
        <v>149</v>
      </c>
      <c r="B422">
        <v>2015</v>
      </c>
      <c r="C422" t="s">
        <v>145</v>
      </c>
      <c r="D422" t="s">
        <v>103</v>
      </c>
      <c r="E422" t="s">
        <v>8178</v>
      </c>
      <c r="F422">
        <v>233</v>
      </c>
      <c r="G422" t="s">
        <v>12288</v>
      </c>
    </row>
    <row r="423" spans="1:7" x14ac:dyDescent="0.25">
      <c r="A423" t="s">
        <v>149</v>
      </c>
      <c r="B423">
        <v>2015</v>
      </c>
      <c r="C423" t="s">
        <v>146</v>
      </c>
      <c r="D423" t="s">
        <v>38</v>
      </c>
      <c r="E423" t="s">
        <v>8179</v>
      </c>
      <c r="F423">
        <v>13</v>
      </c>
      <c r="G423" t="s">
        <v>12289</v>
      </c>
    </row>
    <row r="424" spans="1:7" x14ac:dyDescent="0.25">
      <c r="A424" t="s">
        <v>149</v>
      </c>
      <c r="B424">
        <v>2015</v>
      </c>
      <c r="C424" t="s">
        <v>146</v>
      </c>
      <c r="D424" t="s">
        <v>40</v>
      </c>
      <c r="E424" t="s">
        <v>8180</v>
      </c>
      <c r="F424">
        <v>5</v>
      </c>
      <c r="G424" t="s">
        <v>12289</v>
      </c>
    </row>
    <row r="425" spans="1:7" x14ac:dyDescent="0.25">
      <c r="A425" t="s">
        <v>149</v>
      </c>
      <c r="B425">
        <v>2015</v>
      </c>
      <c r="C425" t="s">
        <v>146</v>
      </c>
      <c r="D425" t="s">
        <v>102</v>
      </c>
      <c r="E425" t="s">
        <v>8181</v>
      </c>
      <c r="F425">
        <v>29</v>
      </c>
      <c r="G425" t="s">
        <v>12289</v>
      </c>
    </row>
    <row r="426" spans="1:7" x14ac:dyDescent="0.25">
      <c r="A426" t="s">
        <v>149</v>
      </c>
      <c r="B426">
        <v>2015</v>
      </c>
      <c r="C426" t="s">
        <v>146</v>
      </c>
      <c r="D426" t="s">
        <v>107</v>
      </c>
      <c r="E426" t="s">
        <v>8182</v>
      </c>
      <c r="F426">
        <v>5</v>
      </c>
      <c r="G426" t="s">
        <v>12289</v>
      </c>
    </row>
    <row r="427" spans="1:7" x14ac:dyDescent="0.25">
      <c r="A427" t="s">
        <v>149</v>
      </c>
      <c r="B427">
        <v>2015</v>
      </c>
      <c r="C427" t="s">
        <v>146</v>
      </c>
      <c r="D427" t="s">
        <v>39</v>
      </c>
      <c r="E427" t="s">
        <v>8183</v>
      </c>
      <c r="F427">
        <v>17</v>
      </c>
      <c r="G427" t="s">
        <v>12289</v>
      </c>
    </row>
    <row r="428" spans="1:7" x14ac:dyDescent="0.25">
      <c r="A428" t="s">
        <v>149</v>
      </c>
      <c r="B428">
        <v>2015</v>
      </c>
      <c r="C428" t="s">
        <v>146</v>
      </c>
      <c r="D428" t="s">
        <v>103</v>
      </c>
      <c r="E428" t="s">
        <v>8184</v>
      </c>
      <c r="F428">
        <v>194</v>
      </c>
      <c r="G428" t="s">
        <v>12289</v>
      </c>
    </row>
    <row r="429" spans="1:7" x14ac:dyDescent="0.25">
      <c r="A429" t="s">
        <v>49</v>
      </c>
      <c r="B429">
        <v>2010</v>
      </c>
      <c r="C429" t="s">
        <v>142</v>
      </c>
      <c r="D429" t="s">
        <v>38</v>
      </c>
      <c r="E429" t="s">
        <v>8185</v>
      </c>
      <c r="F429">
        <v>12</v>
      </c>
      <c r="G429" t="s">
        <v>12285</v>
      </c>
    </row>
    <row r="430" spans="1:7" x14ac:dyDescent="0.25">
      <c r="A430" t="s">
        <v>49</v>
      </c>
      <c r="B430">
        <v>2010</v>
      </c>
      <c r="C430" t="s">
        <v>142</v>
      </c>
      <c r="D430" t="s">
        <v>102</v>
      </c>
      <c r="E430" t="s">
        <v>8186</v>
      </c>
      <c r="F430">
        <v>19</v>
      </c>
      <c r="G430" t="s">
        <v>12285</v>
      </c>
    </row>
    <row r="431" spans="1:7" x14ac:dyDescent="0.25">
      <c r="A431" t="s">
        <v>49</v>
      </c>
      <c r="B431">
        <v>2010</v>
      </c>
      <c r="C431" t="s">
        <v>142</v>
      </c>
      <c r="D431" t="s">
        <v>107</v>
      </c>
      <c r="E431" t="s">
        <v>8187</v>
      </c>
      <c r="F431">
        <v>43</v>
      </c>
      <c r="G431" t="s">
        <v>12285</v>
      </c>
    </row>
    <row r="432" spans="1:7" x14ac:dyDescent="0.25">
      <c r="A432" t="s">
        <v>49</v>
      </c>
      <c r="B432">
        <v>2010</v>
      </c>
      <c r="C432" t="s">
        <v>142</v>
      </c>
      <c r="D432" t="s">
        <v>39</v>
      </c>
      <c r="E432" t="s">
        <v>8188</v>
      </c>
      <c r="F432">
        <v>22</v>
      </c>
      <c r="G432" t="s">
        <v>12285</v>
      </c>
    </row>
    <row r="433" spans="1:7" x14ac:dyDescent="0.25">
      <c r="A433" t="s">
        <v>49</v>
      </c>
      <c r="B433">
        <v>2010</v>
      </c>
      <c r="C433" t="s">
        <v>142</v>
      </c>
      <c r="D433" t="s">
        <v>103</v>
      </c>
      <c r="E433" t="s">
        <v>8189</v>
      </c>
      <c r="F433">
        <v>278</v>
      </c>
      <c r="G433" t="s">
        <v>12285</v>
      </c>
    </row>
    <row r="434" spans="1:7" x14ac:dyDescent="0.25">
      <c r="A434" t="s">
        <v>49</v>
      </c>
      <c r="B434">
        <v>2010</v>
      </c>
      <c r="C434" t="s">
        <v>143</v>
      </c>
      <c r="D434" t="s">
        <v>38</v>
      </c>
      <c r="E434" t="s">
        <v>8190</v>
      </c>
      <c r="F434">
        <v>17</v>
      </c>
      <c r="G434" t="s">
        <v>12286</v>
      </c>
    </row>
    <row r="435" spans="1:7" x14ac:dyDescent="0.25">
      <c r="A435" t="s">
        <v>49</v>
      </c>
      <c r="B435">
        <v>2010</v>
      </c>
      <c r="C435" t="s">
        <v>143</v>
      </c>
      <c r="D435" t="s">
        <v>40</v>
      </c>
      <c r="E435" t="s">
        <v>8191</v>
      </c>
      <c r="F435">
        <v>6</v>
      </c>
      <c r="G435" t="s">
        <v>12286</v>
      </c>
    </row>
    <row r="436" spans="1:7" x14ac:dyDescent="0.25">
      <c r="A436" t="s">
        <v>49</v>
      </c>
      <c r="B436">
        <v>2010</v>
      </c>
      <c r="C436" t="s">
        <v>143</v>
      </c>
      <c r="D436" t="s">
        <v>102</v>
      </c>
      <c r="E436" t="s">
        <v>8192</v>
      </c>
      <c r="F436">
        <v>17</v>
      </c>
      <c r="G436" t="s">
        <v>12286</v>
      </c>
    </row>
    <row r="437" spans="1:7" x14ac:dyDescent="0.25">
      <c r="A437" t="s">
        <v>49</v>
      </c>
      <c r="B437">
        <v>2010</v>
      </c>
      <c r="C437" t="s">
        <v>143</v>
      </c>
      <c r="D437" t="s">
        <v>107</v>
      </c>
      <c r="E437" t="s">
        <v>8193</v>
      </c>
      <c r="F437">
        <v>59</v>
      </c>
      <c r="G437" t="s">
        <v>12286</v>
      </c>
    </row>
    <row r="438" spans="1:7" x14ac:dyDescent="0.25">
      <c r="A438" t="s">
        <v>49</v>
      </c>
      <c r="B438">
        <v>2010</v>
      </c>
      <c r="C438" t="s">
        <v>143</v>
      </c>
      <c r="D438" t="s">
        <v>39</v>
      </c>
      <c r="E438" t="s">
        <v>8194</v>
      </c>
      <c r="F438">
        <v>45</v>
      </c>
      <c r="G438" t="s">
        <v>12286</v>
      </c>
    </row>
    <row r="439" spans="1:7" x14ac:dyDescent="0.25">
      <c r="A439" t="s">
        <v>49</v>
      </c>
      <c r="B439">
        <v>2010</v>
      </c>
      <c r="C439" t="s">
        <v>143</v>
      </c>
      <c r="D439" t="s">
        <v>103</v>
      </c>
      <c r="E439" t="s">
        <v>8195</v>
      </c>
      <c r="F439">
        <v>411</v>
      </c>
      <c r="G439" t="s">
        <v>12286</v>
      </c>
    </row>
    <row r="440" spans="1:7" x14ac:dyDescent="0.25">
      <c r="A440" t="s">
        <v>49</v>
      </c>
      <c r="B440">
        <v>2010</v>
      </c>
      <c r="C440" t="s">
        <v>144</v>
      </c>
      <c r="D440" t="s">
        <v>38</v>
      </c>
      <c r="E440" t="s">
        <v>8196</v>
      </c>
      <c r="F440">
        <v>1</v>
      </c>
      <c r="G440" t="s">
        <v>12287</v>
      </c>
    </row>
    <row r="441" spans="1:7" x14ac:dyDescent="0.25">
      <c r="A441" t="s">
        <v>49</v>
      </c>
      <c r="B441">
        <v>2010</v>
      </c>
      <c r="C441" t="s">
        <v>144</v>
      </c>
      <c r="D441" t="s">
        <v>40</v>
      </c>
      <c r="E441" t="s">
        <v>8197</v>
      </c>
      <c r="F441">
        <v>1</v>
      </c>
      <c r="G441" t="s">
        <v>12287</v>
      </c>
    </row>
    <row r="442" spans="1:7" x14ac:dyDescent="0.25">
      <c r="A442" t="s">
        <v>49</v>
      </c>
      <c r="B442">
        <v>2010</v>
      </c>
      <c r="C442" t="s">
        <v>144</v>
      </c>
      <c r="D442" t="s">
        <v>102</v>
      </c>
      <c r="E442" t="s">
        <v>8198</v>
      </c>
      <c r="F442">
        <v>8</v>
      </c>
      <c r="G442" t="s">
        <v>12287</v>
      </c>
    </row>
    <row r="443" spans="1:7" x14ac:dyDescent="0.25">
      <c r="A443" t="s">
        <v>49</v>
      </c>
      <c r="B443">
        <v>2010</v>
      </c>
      <c r="C443" t="s">
        <v>144</v>
      </c>
      <c r="D443" t="s">
        <v>107</v>
      </c>
      <c r="E443" t="s">
        <v>8199</v>
      </c>
      <c r="F443">
        <v>10</v>
      </c>
      <c r="G443" t="s">
        <v>12287</v>
      </c>
    </row>
    <row r="444" spans="1:7" x14ac:dyDescent="0.25">
      <c r="A444" t="s">
        <v>49</v>
      </c>
      <c r="B444">
        <v>2010</v>
      </c>
      <c r="C444" t="s">
        <v>144</v>
      </c>
      <c r="D444" t="s">
        <v>39</v>
      </c>
      <c r="E444" t="s">
        <v>8200</v>
      </c>
      <c r="F444">
        <v>20</v>
      </c>
      <c r="G444" t="s">
        <v>12287</v>
      </c>
    </row>
    <row r="445" spans="1:7" x14ac:dyDescent="0.25">
      <c r="A445" t="s">
        <v>49</v>
      </c>
      <c r="B445">
        <v>2010</v>
      </c>
      <c r="C445" t="s">
        <v>144</v>
      </c>
      <c r="D445" t="s">
        <v>103</v>
      </c>
      <c r="E445" t="s">
        <v>8201</v>
      </c>
      <c r="F445">
        <v>115</v>
      </c>
      <c r="G445" t="s">
        <v>12287</v>
      </c>
    </row>
    <row r="446" spans="1:7" x14ac:dyDescent="0.25">
      <c r="A446" t="s">
        <v>49</v>
      </c>
      <c r="B446">
        <v>2010</v>
      </c>
      <c r="C446" t="s">
        <v>145</v>
      </c>
      <c r="D446" t="s">
        <v>38</v>
      </c>
      <c r="E446" t="s">
        <v>8202</v>
      </c>
      <c r="F446">
        <v>10</v>
      </c>
      <c r="G446" t="s">
        <v>12288</v>
      </c>
    </row>
    <row r="447" spans="1:7" x14ac:dyDescent="0.25">
      <c r="A447" t="s">
        <v>49</v>
      </c>
      <c r="B447">
        <v>2010</v>
      </c>
      <c r="C447" t="s">
        <v>145</v>
      </c>
      <c r="D447" t="s">
        <v>40</v>
      </c>
      <c r="E447" t="s">
        <v>8203</v>
      </c>
      <c r="F447">
        <v>1</v>
      </c>
      <c r="G447" t="s">
        <v>12288</v>
      </c>
    </row>
    <row r="448" spans="1:7" x14ac:dyDescent="0.25">
      <c r="A448" t="s">
        <v>49</v>
      </c>
      <c r="B448">
        <v>2010</v>
      </c>
      <c r="C448" t="s">
        <v>145</v>
      </c>
      <c r="D448" t="s">
        <v>102</v>
      </c>
      <c r="E448" t="s">
        <v>8204</v>
      </c>
      <c r="F448">
        <v>8</v>
      </c>
      <c r="G448" t="s">
        <v>12288</v>
      </c>
    </row>
    <row r="449" spans="1:7" x14ac:dyDescent="0.25">
      <c r="A449" t="s">
        <v>49</v>
      </c>
      <c r="B449">
        <v>2010</v>
      </c>
      <c r="C449" t="s">
        <v>145</v>
      </c>
      <c r="D449" t="s">
        <v>107</v>
      </c>
      <c r="E449" t="s">
        <v>8205</v>
      </c>
      <c r="F449">
        <v>23</v>
      </c>
      <c r="G449" t="s">
        <v>12288</v>
      </c>
    </row>
    <row r="450" spans="1:7" x14ac:dyDescent="0.25">
      <c r="A450" t="s">
        <v>49</v>
      </c>
      <c r="B450">
        <v>2010</v>
      </c>
      <c r="C450" t="s">
        <v>145</v>
      </c>
      <c r="D450" t="s">
        <v>39</v>
      </c>
      <c r="E450" t="s">
        <v>8206</v>
      </c>
      <c r="F450">
        <v>27</v>
      </c>
      <c r="G450" t="s">
        <v>12288</v>
      </c>
    </row>
    <row r="451" spans="1:7" x14ac:dyDescent="0.25">
      <c r="A451" t="s">
        <v>49</v>
      </c>
      <c r="B451">
        <v>2010</v>
      </c>
      <c r="C451" t="s">
        <v>145</v>
      </c>
      <c r="D451" t="s">
        <v>103</v>
      </c>
      <c r="E451" t="s">
        <v>8207</v>
      </c>
      <c r="F451">
        <v>189</v>
      </c>
      <c r="G451" t="s">
        <v>12288</v>
      </c>
    </row>
    <row r="452" spans="1:7" x14ac:dyDescent="0.25">
      <c r="A452" t="s">
        <v>49</v>
      </c>
      <c r="B452">
        <v>2010</v>
      </c>
      <c r="C452" t="s">
        <v>146</v>
      </c>
      <c r="D452" t="s">
        <v>38</v>
      </c>
      <c r="E452" t="s">
        <v>8208</v>
      </c>
      <c r="F452">
        <v>4</v>
      </c>
      <c r="G452" t="s">
        <v>12289</v>
      </c>
    </row>
    <row r="453" spans="1:7" x14ac:dyDescent="0.25">
      <c r="A453" t="s">
        <v>49</v>
      </c>
      <c r="B453">
        <v>2010</v>
      </c>
      <c r="C453" t="s">
        <v>146</v>
      </c>
      <c r="D453" t="s">
        <v>40</v>
      </c>
      <c r="E453" t="s">
        <v>8209</v>
      </c>
      <c r="F453">
        <v>3</v>
      </c>
      <c r="G453" t="s">
        <v>12289</v>
      </c>
    </row>
    <row r="454" spans="1:7" x14ac:dyDescent="0.25">
      <c r="A454" t="s">
        <v>49</v>
      </c>
      <c r="B454">
        <v>2010</v>
      </c>
      <c r="C454" t="s">
        <v>146</v>
      </c>
      <c r="D454" t="s">
        <v>102</v>
      </c>
      <c r="E454" t="s">
        <v>8210</v>
      </c>
      <c r="F454">
        <v>11</v>
      </c>
      <c r="G454" t="s">
        <v>12289</v>
      </c>
    </row>
    <row r="455" spans="1:7" x14ac:dyDescent="0.25">
      <c r="A455" t="s">
        <v>49</v>
      </c>
      <c r="B455">
        <v>2010</v>
      </c>
      <c r="C455" t="s">
        <v>146</v>
      </c>
      <c r="D455" t="s">
        <v>107</v>
      </c>
      <c r="E455" t="s">
        <v>8211</v>
      </c>
      <c r="F455">
        <v>16</v>
      </c>
      <c r="G455" t="s">
        <v>12289</v>
      </c>
    </row>
    <row r="456" spans="1:7" x14ac:dyDescent="0.25">
      <c r="A456" t="s">
        <v>49</v>
      </c>
      <c r="B456">
        <v>2010</v>
      </c>
      <c r="C456" t="s">
        <v>146</v>
      </c>
      <c r="D456" t="s">
        <v>39</v>
      </c>
      <c r="E456" t="s">
        <v>8212</v>
      </c>
      <c r="F456">
        <v>15</v>
      </c>
      <c r="G456" t="s">
        <v>12289</v>
      </c>
    </row>
    <row r="457" spans="1:7" x14ac:dyDescent="0.25">
      <c r="A457" t="s">
        <v>49</v>
      </c>
      <c r="B457">
        <v>2010</v>
      </c>
      <c r="C457" t="s">
        <v>146</v>
      </c>
      <c r="D457" t="s">
        <v>103</v>
      </c>
      <c r="E457" t="s">
        <v>8213</v>
      </c>
      <c r="F457">
        <v>169</v>
      </c>
      <c r="G457" t="s">
        <v>12289</v>
      </c>
    </row>
    <row r="458" spans="1:7" x14ac:dyDescent="0.25">
      <c r="A458" t="s">
        <v>49</v>
      </c>
      <c r="B458">
        <v>2011</v>
      </c>
      <c r="C458" t="s">
        <v>142</v>
      </c>
      <c r="D458" t="s">
        <v>38</v>
      </c>
      <c r="E458" t="s">
        <v>8214</v>
      </c>
      <c r="F458">
        <v>4</v>
      </c>
      <c r="G458" t="s">
        <v>12285</v>
      </c>
    </row>
    <row r="459" spans="1:7" x14ac:dyDescent="0.25">
      <c r="A459" t="s">
        <v>49</v>
      </c>
      <c r="B459">
        <v>2011</v>
      </c>
      <c r="C459" t="s">
        <v>142</v>
      </c>
      <c r="D459" t="s">
        <v>40</v>
      </c>
      <c r="E459" t="s">
        <v>8215</v>
      </c>
      <c r="F459">
        <v>2</v>
      </c>
      <c r="G459" t="s">
        <v>12285</v>
      </c>
    </row>
    <row r="460" spans="1:7" x14ac:dyDescent="0.25">
      <c r="A460" t="s">
        <v>49</v>
      </c>
      <c r="B460">
        <v>2011</v>
      </c>
      <c r="C460" t="s">
        <v>142</v>
      </c>
      <c r="D460" t="s">
        <v>102</v>
      </c>
      <c r="E460" t="s">
        <v>8216</v>
      </c>
      <c r="F460">
        <v>25</v>
      </c>
      <c r="G460" t="s">
        <v>12285</v>
      </c>
    </row>
    <row r="461" spans="1:7" x14ac:dyDescent="0.25">
      <c r="A461" t="s">
        <v>49</v>
      </c>
      <c r="B461">
        <v>2011</v>
      </c>
      <c r="C461" t="s">
        <v>142</v>
      </c>
      <c r="D461" t="s">
        <v>107</v>
      </c>
      <c r="E461" t="s">
        <v>8217</v>
      </c>
      <c r="F461">
        <v>32</v>
      </c>
      <c r="G461" t="s">
        <v>12285</v>
      </c>
    </row>
    <row r="462" spans="1:7" x14ac:dyDescent="0.25">
      <c r="A462" t="s">
        <v>49</v>
      </c>
      <c r="B462">
        <v>2011</v>
      </c>
      <c r="C462" t="s">
        <v>142</v>
      </c>
      <c r="D462" t="s">
        <v>39</v>
      </c>
      <c r="E462" t="s">
        <v>8218</v>
      </c>
      <c r="F462">
        <v>32</v>
      </c>
      <c r="G462" t="s">
        <v>12285</v>
      </c>
    </row>
    <row r="463" spans="1:7" x14ac:dyDescent="0.25">
      <c r="A463" t="s">
        <v>49</v>
      </c>
      <c r="B463">
        <v>2011</v>
      </c>
      <c r="C463" t="s">
        <v>142</v>
      </c>
      <c r="D463" t="s">
        <v>103</v>
      </c>
      <c r="E463" t="s">
        <v>8219</v>
      </c>
      <c r="F463">
        <v>305</v>
      </c>
      <c r="G463" t="s">
        <v>12285</v>
      </c>
    </row>
    <row r="464" spans="1:7" x14ac:dyDescent="0.25">
      <c r="A464" t="s">
        <v>49</v>
      </c>
      <c r="B464">
        <v>2011</v>
      </c>
      <c r="C464" t="s">
        <v>143</v>
      </c>
      <c r="D464" t="s">
        <v>38</v>
      </c>
      <c r="E464" t="s">
        <v>8220</v>
      </c>
      <c r="F464">
        <v>10</v>
      </c>
      <c r="G464" t="s">
        <v>12286</v>
      </c>
    </row>
    <row r="465" spans="1:7" x14ac:dyDescent="0.25">
      <c r="A465" t="s">
        <v>49</v>
      </c>
      <c r="B465">
        <v>2011</v>
      </c>
      <c r="C465" t="s">
        <v>143</v>
      </c>
      <c r="D465" t="s">
        <v>40</v>
      </c>
      <c r="E465" t="s">
        <v>8221</v>
      </c>
      <c r="F465">
        <v>2</v>
      </c>
      <c r="G465" t="s">
        <v>12286</v>
      </c>
    </row>
    <row r="466" spans="1:7" x14ac:dyDescent="0.25">
      <c r="A466" t="s">
        <v>49</v>
      </c>
      <c r="B466">
        <v>2011</v>
      </c>
      <c r="C466" t="s">
        <v>143</v>
      </c>
      <c r="D466" t="s">
        <v>102</v>
      </c>
      <c r="E466" t="s">
        <v>8222</v>
      </c>
      <c r="F466">
        <v>34</v>
      </c>
      <c r="G466" t="s">
        <v>12286</v>
      </c>
    </row>
    <row r="467" spans="1:7" x14ac:dyDescent="0.25">
      <c r="A467" t="s">
        <v>49</v>
      </c>
      <c r="B467">
        <v>2011</v>
      </c>
      <c r="C467" t="s">
        <v>143</v>
      </c>
      <c r="D467" t="s">
        <v>107</v>
      </c>
      <c r="E467" t="s">
        <v>8223</v>
      </c>
      <c r="F467">
        <v>40</v>
      </c>
      <c r="G467" t="s">
        <v>12286</v>
      </c>
    </row>
    <row r="468" spans="1:7" x14ac:dyDescent="0.25">
      <c r="A468" t="s">
        <v>49</v>
      </c>
      <c r="B468">
        <v>2011</v>
      </c>
      <c r="C468" t="s">
        <v>143</v>
      </c>
      <c r="D468" t="s">
        <v>39</v>
      </c>
      <c r="E468" t="s">
        <v>8224</v>
      </c>
      <c r="F468">
        <v>60</v>
      </c>
      <c r="G468" t="s">
        <v>12286</v>
      </c>
    </row>
    <row r="469" spans="1:7" x14ac:dyDescent="0.25">
      <c r="A469" t="s">
        <v>49</v>
      </c>
      <c r="B469">
        <v>2011</v>
      </c>
      <c r="C469" t="s">
        <v>143</v>
      </c>
      <c r="D469" t="s">
        <v>103</v>
      </c>
      <c r="E469" t="s">
        <v>8225</v>
      </c>
      <c r="F469">
        <v>439</v>
      </c>
      <c r="G469" t="s">
        <v>12286</v>
      </c>
    </row>
    <row r="470" spans="1:7" x14ac:dyDescent="0.25">
      <c r="A470" t="s">
        <v>49</v>
      </c>
      <c r="B470">
        <v>2011</v>
      </c>
      <c r="C470" t="s">
        <v>144</v>
      </c>
      <c r="D470" t="s">
        <v>38</v>
      </c>
      <c r="E470" t="s">
        <v>8226</v>
      </c>
      <c r="F470">
        <v>2</v>
      </c>
      <c r="G470" t="s">
        <v>12287</v>
      </c>
    </row>
    <row r="471" spans="1:7" x14ac:dyDescent="0.25">
      <c r="A471" t="s">
        <v>49</v>
      </c>
      <c r="B471">
        <v>2011</v>
      </c>
      <c r="C471" t="s">
        <v>144</v>
      </c>
      <c r="D471" t="s">
        <v>102</v>
      </c>
      <c r="E471" t="s">
        <v>8227</v>
      </c>
      <c r="F471">
        <v>5</v>
      </c>
      <c r="G471" t="s">
        <v>12287</v>
      </c>
    </row>
    <row r="472" spans="1:7" x14ac:dyDescent="0.25">
      <c r="A472" t="s">
        <v>49</v>
      </c>
      <c r="B472">
        <v>2011</v>
      </c>
      <c r="C472" t="s">
        <v>144</v>
      </c>
      <c r="D472" t="s">
        <v>107</v>
      </c>
      <c r="E472" t="s">
        <v>8228</v>
      </c>
      <c r="F472">
        <v>9</v>
      </c>
      <c r="G472" t="s">
        <v>12287</v>
      </c>
    </row>
    <row r="473" spans="1:7" x14ac:dyDescent="0.25">
      <c r="A473" t="s">
        <v>49</v>
      </c>
      <c r="B473">
        <v>2011</v>
      </c>
      <c r="C473" t="s">
        <v>144</v>
      </c>
      <c r="D473" t="s">
        <v>39</v>
      </c>
      <c r="E473" t="s">
        <v>8229</v>
      </c>
      <c r="F473">
        <v>15</v>
      </c>
      <c r="G473" t="s">
        <v>12287</v>
      </c>
    </row>
    <row r="474" spans="1:7" x14ac:dyDescent="0.25">
      <c r="A474" t="s">
        <v>49</v>
      </c>
      <c r="B474">
        <v>2011</v>
      </c>
      <c r="C474" t="s">
        <v>144</v>
      </c>
      <c r="D474" t="s">
        <v>103</v>
      </c>
      <c r="E474" t="s">
        <v>8230</v>
      </c>
      <c r="F474">
        <v>126</v>
      </c>
      <c r="G474" t="s">
        <v>12287</v>
      </c>
    </row>
    <row r="475" spans="1:7" x14ac:dyDescent="0.25">
      <c r="A475" t="s">
        <v>49</v>
      </c>
      <c r="B475">
        <v>2011</v>
      </c>
      <c r="C475" t="s">
        <v>145</v>
      </c>
      <c r="D475" t="s">
        <v>38</v>
      </c>
      <c r="E475" t="s">
        <v>8231</v>
      </c>
      <c r="F475">
        <v>3</v>
      </c>
      <c r="G475" t="s">
        <v>12288</v>
      </c>
    </row>
    <row r="476" spans="1:7" x14ac:dyDescent="0.25">
      <c r="A476" t="s">
        <v>49</v>
      </c>
      <c r="B476">
        <v>2011</v>
      </c>
      <c r="C476" t="s">
        <v>145</v>
      </c>
      <c r="D476" t="s">
        <v>40</v>
      </c>
      <c r="E476" t="s">
        <v>8232</v>
      </c>
      <c r="F476">
        <v>2</v>
      </c>
      <c r="G476" t="s">
        <v>12288</v>
      </c>
    </row>
    <row r="477" spans="1:7" x14ac:dyDescent="0.25">
      <c r="A477" t="s">
        <v>49</v>
      </c>
      <c r="B477">
        <v>2011</v>
      </c>
      <c r="C477" t="s">
        <v>145</v>
      </c>
      <c r="D477" t="s">
        <v>102</v>
      </c>
      <c r="E477" t="s">
        <v>8233</v>
      </c>
      <c r="F477">
        <v>7</v>
      </c>
      <c r="G477" t="s">
        <v>12288</v>
      </c>
    </row>
    <row r="478" spans="1:7" x14ac:dyDescent="0.25">
      <c r="A478" t="s">
        <v>49</v>
      </c>
      <c r="B478">
        <v>2011</v>
      </c>
      <c r="C478" t="s">
        <v>145</v>
      </c>
      <c r="D478" t="s">
        <v>107</v>
      </c>
      <c r="E478" t="s">
        <v>8234</v>
      </c>
      <c r="F478">
        <v>13</v>
      </c>
      <c r="G478" t="s">
        <v>12288</v>
      </c>
    </row>
    <row r="479" spans="1:7" x14ac:dyDescent="0.25">
      <c r="A479" t="s">
        <v>49</v>
      </c>
      <c r="B479">
        <v>2011</v>
      </c>
      <c r="C479" t="s">
        <v>145</v>
      </c>
      <c r="D479" t="s">
        <v>39</v>
      </c>
      <c r="E479" t="s">
        <v>8235</v>
      </c>
      <c r="F479">
        <v>17</v>
      </c>
      <c r="G479" t="s">
        <v>12288</v>
      </c>
    </row>
    <row r="480" spans="1:7" x14ac:dyDescent="0.25">
      <c r="A480" t="s">
        <v>49</v>
      </c>
      <c r="B480">
        <v>2011</v>
      </c>
      <c r="C480" t="s">
        <v>145</v>
      </c>
      <c r="D480" t="s">
        <v>103</v>
      </c>
      <c r="E480" t="s">
        <v>8236</v>
      </c>
      <c r="F480">
        <v>200</v>
      </c>
      <c r="G480" t="s">
        <v>12288</v>
      </c>
    </row>
    <row r="481" spans="1:7" x14ac:dyDescent="0.25">
      <c r="A481" t="s">
        <v>49</v>
      </c>
      <c r="B481">
        <v>2011</v>
      </c>
      <c r="C481" t="s">
        <v>146</v>
      </c>
      <c r="D481" t="s">
        <v>38</v>
      </c>
      <c r="E481" t="s">
        <v>8237</v>
      </c>
      <c r="F481">
        <v>3</v>
      </c>
      <c r="G481" t="s">
        <v>12289</v>
      </c>
    </row>
    <row r="482" spans="1:7" x14ac:dyDescent="0.25">
      <c r="A482" t="s">
        <v>49</v>
      </c>
      <c r="B482">
        <v>2011</v>
      </c>
      <c r="C482" t="s">
        <v>146</v>
      </c>
      <c r="D482" t="s">
        <v>40</v>
      </c>
      <c r="E482" t="s">
        <v>8238</v>
      </c>
      <c r="F482">
        <v>1</v>
      </c>
      <c r="G482" t="s">
        <v>12289</v>
      </c>
    </row>
    <row r="483" spans="1:7" x14ac:dyDescent="0.25">
      <c r="A483" t="s">
        <v>49</v>
      </c>
      <c r="B483">
        <v>2011</v>
      </c>
      <c r="C483" t="s">
        <v>146</v>
      </c>
      <c r="D483" t="s">
        <v>102</v>
      </c>
      <c r="E483" t="s">
        <v>8239</v>
      </c>
      <c r="F483">
        <v>16</v>
      </c>
      <c r="G483" t="s">
        <v>12289</v>
      </c>
    </row>
    <row r="484" spans="1:7" x14ac:dyDescent="0.25">
      <c r="A484" t="s">
        <v>49</v>
      </c>
      <c r="B484">
        <v>2011</v>
      </c>
      <c r="C484" t="s">
        <v>146</v>
      </c>
      <c r="D484" t="s">
        <v>107</v>
      </c>
      <c r="E484" t="s">
        <v>8240</v>
      </c>
      <c r="F484">
        <v>13</v>
      </c>
      <c r="G484" t="s">
        <v>12289</v>
      </c>
    </row>
    <row r="485" spans="1:7" x14ac:dyDescent="0.25">
      <c r="A485" t="s">
        <v>49</v>
      </c>
      <c r="B485">
        <v>2011</v>
      </c>
      <c r="C485" t="s">
        <v>146</v>
      </c>
      <c r="D485" t="s">
        <v>39</v>
      </c>
      <c r="E485" t="s">
        <v>8241</v>
      </c>
      <c r="F485">
        <v>19</v>
      </c>
      <c r="G485" t="s">
        <v>12289</v>
      </c>
    </row>
    <row r="486" spans="1:7" x14ac:dyDescent="0.25">
      <c r="A486" t="s">
        <v>49</v>
      </c>
      <c r="B486">
        <v>2011</v>
      </c>
      <c r="C486" t="s">
        <v>146</v>
      </c>
      <c r="D486" t="s">
        <v>103</v>
      </c>
      <c r="E486" t="s">
        <v>8242</v>
      </c>
      <c r="F486">
        <v>171</v>
      </c>
      <c r="G486" t="s">
        <v>12289</v>
      </c>
    </row>
    <row r="487" spans="1:7" x14ac:dyDescent="0.25">
      <c r="A487" t="s">
        <v>49</v>
      </c>
      <c r="B487">
        <v>2012</v>
      </c>
      <c r="C487" t="s">
        <v>142</v>
      </c>
      <c r="D487" t="s">
        <v>38</v>
      </c>
      <c r="E487" t="s">
        <v>8243</v>
      </c>
      <c r="F487">
        <v>15</v>
      </c>
      <c r="G487" t="s">
        <v>12285</v>
      </c>
    </row>
    <row r="488" spans="1:7" x14ac:dyDescent="0.25">
      <c r="A488" t="s">
        <v>49</v>
      </c>
      <c r="B488">
        <v>2012</v>
      </c>
      <c r="C488" t="s">
        <v>142</v>
      </c>
      <c r="D488" t="s">
        <v>40</v>
      </c>
      <c r="E488" t="s">
        <v>8244</v>
      </c>
      <c r="F488">
        <v>8</v>
      </c>
      <c r="G488" t="s">
        <v>12285</v>
      </c>
    </row>
    <row r="489" spans="1:7" x14ac:dyDescent="0.25">
      <c r="A489" t="s">
        <v>49</v>
      </c>
      <c r="B489">
        <v>2012</v>
      </c>
      <c r="C489" t="s">
        <v>142</v>
      </c>
      <c r="D489" t="s">
        <v>102</v>
      </c>
      <c r="E489" t="s">
        <v>8245</v>
      </c>
      <c r="F489">
        <v>20</v>
      </c>
      <c r="G489" t="s">
        <v>12285</v>
      </c>
    </row>
    <row r="490" spans="1:7" x14ac:dyDescent="0.25">
      <c r="A490" t="s">
        <v>49</v>
      </c>
      <c r="B490">
        <v>2012</v>
      </c>
      <c r="C490" t="s">
        <v>142</v>
      </c>
      <c r="D490" t="s">
        <v>107</v>
      </c>
      <c r="E490" t="s">
        <v>8246</v>
      </c>
      <c r="F490">
        <v>45</v>
      </c>
      <c r="G490" t="s">
        <v>12285</v>
      </c>
    </row>
    <row r="491" spans="1:7" x14ac:dyDescent="0.25">
      <c r="A491" t="s">
        <v>49</v>
      </c>
      <c r="B491">
        <v>2012</v>
      </c>
      <c r="C491" t="s">
        <v>142</v>
      </c>
      <c r="D491" t="s">
        <v>39</v>
      </c>
      <c r="E491" t="s">
        <v>8247</v>
      </c>
      <c r="F491">
        <v>35</v>
      </c>
      <c r="G491" t="s">
        <v>12285</v>
      </c>
    </row>
    <row r="492" spans="1:7" x14ac:dyDescent="0.25">
      <c r="A492" t="s">
        <v>49</v>
      </c>
      <c r="B492">
        <v>2012</v>
      </c>
      <c r="C492" t="s">
        <v>142</v>
      </c>
      <c r="D492" t="s">
        <v>103</v>
      </c>
      <c r="E492" t="s">
        <v>8248</v>
      </c>
      <c r="F492">
        <v>318</v>
      </c>
      <c r="G492" t="s">
        <v>12285</v>
      </c>
    </row>
    <row r="493" spans="1:7" x14ac:dyDescent="0.25">
      <c r="A493" t="s">
        <v>49</v>
      </c>
      <c r="B493">
        <v>2012</v>
      </c>
      <c r="C493" t="s">
        <v>143</v>
      </c>
      <c r="D493" t="s">
        <v>38</v>
      </c>
      <c r="E493" t="s">
        <v>8249</v>
      </c>
      <c r="F493">
        <v>12</v>
      </c>
      <c r="G493" t="s">
        <v>12286</v>
      </c>
    </row>
    <row r="494" spans="1:7" x14ac:dyDescent="0.25">
      <c r="A494" t="s">
        <v>49</v>
      </c>
      <c r="B494">
        <v>2012</v>
      </c>
      <c r="C494" t="s">
        <v>143</v>
      </c>
      <c r="D494" t="s">
        <v>40</v>
      </c>
      <c r="E494" t="s">
        <v>8250</v>
      </c>
      <c r="F494">
        <v>2</v>
      </c>
      <c r="G494" t="s">
        <v>12286</v>
      </c>
    </row>
    <row r="495" spans="1:7" x14ac:dyDescent="0.25">
      <c r="A495" t="s">
        <v>49</v>
      </c>
      <c r="B495">
        <v>2012</v>
      </c>
      <c r="C495" t="s">
        <v>143</v>
      </c>
      <c r="D495" t="s">
        <v>102</v>
      </c>
      <c r="E495" t="s">
        <v>8251</v>
      </c>
      <c r="F495">
        <v>31</v>
      </c>
      <c r="G495" t="s">
        <v>12286</v>
      </c>
    </row>
    <row r="496" spans="1:7" x14ac:dyDescent="0.25">
      <c r="A496" t="s">
        <v>49</v>
      </c>
      <c r="B496">
        <v>2012</v>
      </c>
      <c r="C496" t="s">
        <v>143</v>
      </c>
      <c r="D496" t="s">
        <v>107</v>
      </c>
      <c r="E496" t="s">
        <v>8252</v>
      </c>
      <c r="F496">
        <v>43</v>
      </c>
      <c r="G496" t="s">
        <v>12286</v>
      </c>
    </row>
    <row r="497" spans="1:7" x14ac:dyDescent="0.25">
      <c r="A497" t="s">
        <v>49</v>
      </c>
      <c r="B497">
        <v>2012</v>
      </c>
      <c r="C497" t="s">
        <v>143</v>
      </c>
      <c r="D497" t="s">
        <v>39</v>
      </c>
      <c r="E497" t="s">
        <v>8253</v>
      </c>
      <c r="F497">
        <v>71</v>
      </c>
      <c r="G497" t="s">
        <v>12286</v>
      </c>
    </row>
    <row r="498" spans="1:7" x14ac:dyDescent="0.25">
      <c r="A498" t="s">
        <v>49</v>
      </c>
      <c r="B498">
        <v>2012</v>
      </c>
      <c r="C498" t="s">
        <v>143</v>
      </c>
      <c r="D498" t="s">
        <v>103</v>
      </c>
      <c r="E498" t="s">
        <v>8254</v>
      </c>
      <c r="F498">
        <v>465</v>
      </c>
      <c r="G498" t="s">
        <v>12286</v>
      </c>
    </row>
    <row r="499" spans="1:7" x14ac:dyDescent="0.25">
      <c r="A499" t="s">
        <v>49</v>
      </c>
      <c r="B499">
        <v>2012</v>
      </c>
      <c r="C499" t="s">
        <v>144</v>
      </c>
      <c r="D499" t="s">
        <v>38</v>
      </c>
      <c r="E499" t="s">
        <v>8255</v>
      </c>
      <c r="F499">
        <v>4</v>
      </c>
      <c r="G499" t="s">
        <v>12287</v>
      </c>
    </row>
    <row r="500" spans="1:7" x14ac:dyDescent="0.25">
      <c r="A500" t="s">
        <v>49</v>
      </c>
      <c r="B500">
        <v>2012</v>
      </c>
      <c r="C500" t="s">
        <v>144</v>
      </c>
      <c r="D500" t="s">
        <v>40</v>
      </c>
      <c r="E500" t="s">
        <v>8256</v>
      </c>
      <c r="F500">
        <v>2</v>
      </c>
      <c r="G500" t="s">
        <v>12287</v>
      </c>
    </row>
    <row r="501" spans="1:7" x14ac:dyDescent="0.25">
      <c r="A501" t="s">
        <v>49</v>
      </c>
      <c r="B501">
        <v>2012</v>
      </c>
      <c r="C501" t="s">
        <v>144</v>
      </c>
      <c r="D501" t="s">
        <v>102</v>
      </c>
      <c r="E501" t="s">
        <v>8257</v>
      </c>
      <c r="F501">
        <v>12</v>
      </c>
      <c r="G501" t="s">
        <v>12287</v>
      </c>
    </row>
    <row r="502" spans="1:7" x14ac:dyDescent="0.25">
      <c r="A502" t="s">
        <v>49</v>
      </c>
      <c r="B502">
        <v>2012</v>
      </c>
      <c r="C502" t="s">
        <v>144</v>
      </c>
      <c r="D502" t="s">
        <v>107</v>
      </c>
      <c r="E502" t="s">
        <v>8258</v>
      </c>
      <c r="F502">
        <v>17</v>
      </c>
      <c r="G502" t="s">
        <v>12287</v>
      </c>
    </row>
    <row r="503" spans="1:7" x14ac:dyDescent="0.25">
      <c r="A503" t="s">
        <v>49</v>
      </c>
      <c r="B503">
        <v>2012</v>
      </c>
      <c r="C503" t="s">
        <v>144</v>
      </c>
      <c r="D503" t="s">
        <v>39</v>
      </c>
      <c r="E503" t="s">
        <v>8259</v>
      </c>
      <c r="F503">
        <v>13</v>
      </c>
      <c r="G503" t="s">
        <v>12287</v>
      </c>
    </row>
    <row r="504" spans="1:7" x14ac:dyDescent="0.25">
      <c r="A504" t="s">
        <v>49</v>
      </c>
      <c r="B504">
        <v>2012</v>
      </c>
      <c r="C504" t="s">
        <v>144</v>
      </c>
      <c r="D504" t="s">
        <v>103</v>
      </c>
      <c r="E504" t="s">
        <v>8260</v>
      </c>
      <c r="F504">
        <v>126</v>
      </c>
      <c r="G504" t="s">
        <v>12287</v>
      </c>
    </row>
    <row r="505" spans="1:7" x14ac:dyDescent="0.25">
      <c r="A505" t="s">
        <v>49</v>
      </c>
      <c r="B505">
        <v>2012</v>
      </c>
      <c r="C505" t="s">
        <v>145</v>
      </c>
      <c r="D505" t="s">
        <v>38</v>
      </c>
      <c r="E505" t="s">
        <v>8261</v>
      </c>
      <c r="F505">
        <v>4</v>
      </c>
      <c r="G505" t="s">
        <v>12288</v>
      </c>
    </row>
    <row r="506" spans="1:7" x14ac:dyDescent="0.25">
      <c r="A506" t="s">
        <v>49</v>
      </c>
      <c r="B506">
        <v>2012</v>
      </c>
      <c r="C506" t="s">
        <v>145</v>
      </c>
      <c r="D506" t="s">
        <v>40</v>
      </c>
      <c r="E506" t="s">
        <v>8262</v>
      </c>
      <c r="F506">
        <v>3</v>
      </c>
      <c r="G506" t="s">
        <v>12288</v>
      </c>
    </row>
    <row r="507" spans="1:7" x14ac:dyDescent="0.25">
      <c r="A507" t="s">
        <v>49</v>
      </c>
      <c r="B507">
        <v>2012</v>
      </c>
      <c r="C507" t="s">
        <v>145</v>
      </c>
      <c r="D507" t="s">
        <v>102</v>
      </c>
      <c r="E507" t="s">
        <v>8263</v>
      </c>
      <c r="F507">
        <v>10</v>
      </c>
      <c r="G507" t="s">
        <v>12288</v>
      </c>
    </row>
    <row r="508" spans="1:7" x14ac:dyDescent="0.25">
      <c r="A508" t="s">
        <v>49</v>
      </c>
      <c r="B508">
        <v>2012</v>
      </c>
      <c r="C508" t="s">
        <v>145</v>
      </c>
      <c r="D508" t="s">
        <v>107</v>
      </c>
      <c r="E508" t="s">
        <v>8264</v>
      </c>
      <c r="F508">
        <v>21</v>
      </c>
      <c r="G508" t="s">
        <v>12288</v>
      </c>
    </row>
    <row r="509" spans="1:7" x14ac:dyDescent="0.25">
      <c r="A509" t="s">
        <v>49</v>
      </c>
      <c r="B509">
        <v>2012</v>
      </c>
      <c r="C509" t="s">
        <v>145</v>
      </c>
      <c r="D509" t="s">
        <v>39</v>
      </c>
      <c r="E509" t="s">
        <v>8265</v>
      </c>
      <c r="F509">
        <v>27</v>
      </c>
      <c r="G509" t="s">
        <v>12288</v>
      </c>
    </row>
    <row r="510" spans="1:7" x14ac:dyDescent="0.25">
      <c r="A510" t="s">
        <v>49</v>
      </c>
      <c r="B510">
        <v>2012</v>
      </c>
      <c r="C510" t="s">
        <v>145</v>
      </c>
      <c r="D510" t="s">
        <v>103</v>
      </c>
      <c r="E510" t="s">
        <v>8266</v>
      </c>
      <c r="F510">
        <v>193</v>
      </c>
      <c r="G510" t="s">
        <v>12288</v>
      </c>
    </row>
    <row r="511" spans="1:7" x14ac:dyDescent="0.25">
      <c r="A511" t="s">
        <v>49</v>
      </c>
      <c r="B511">
        <v>2012</v>
      </c>
      <c r="C511" t="s">
        <v>146</v>
      </c>
      <c r="D511" t="s">
        <v>38</v>
      </c>
      <c r="E511" t="s">
        <v>8267</v>
      </c>
      <c r="F511">
        <v>7</v>
      </c>
      <c r="G511" t="s">
        <v>12289</v>
      </c>
    </row>
    <row r="512" spans="1:7" x14ac:dyDescent="0.25">
      <c r="A512" t="s">
        <v>49</v>
      </c>
      <c r="B512">
        <v>2012</v>
      </c>
      <c r="C512" t="s">
        <v>146</v>
      </c>
      <c r="D512" t="s">
        <v>102</v>
      </c>
      <c r="E512" t="s">
        <v>8268</v>
      </c>
      <c r="F512">
        <v>14</v>
      </c>
      <c r="G512" t="s">
        <v>12289</v>
      </c>
    </row>
    <row r="513" spans="1:7" x14ac:dyDescent="0.25">
      <c r="A513" t="s">
        <v>49</v>
      </c>
      <c r="B513">
        <v>2012</v>
      </c>
      <c r="C513" t="s">
        <v>146</v>
      </c>
      <c r="D513" t="s">
        <v>107</v>
      </c>
      <c r="E513" t="s">
        <v>8269</v>
      </c>
      <c r="F513">
        <v>16</v>
      </c>
      <c r="G513" t="s">
        <v>12289</v>
      </c>
    </row>
    <row r="514" spans="1:7" x14ac:dyDescent="0.25">
      <c r="A514" t="s">
        <v>49</v>
      </c>
      <c r="B514">
        <v>2012</v>
      </c>
      <c r="C514" t="s">
        <v>146</v>
      </c>
      <c r="D514" t="s">
        <v>39</v>
      </c>
      <c r="E514" t="s">
        <v>8270</v>
      </c>
      <c r="F514">
        <v>16</v>
      </c>
      <c r="G514" t="s">
        <v>12289</v>
      </c>
    </row>
    <row r="515" spans="1:7" x14ac:dyDescent="0.25">
      <c r="A515" t="s">
        <v>49</v>
      </c>
      <c r="B515">
        <v>2012</v>
      </c>
      <c r="C515" t="s">
        <v>146</v>
      </c>
      <c r="D515" t="s">
        <v>103</v>
      </c>
      <c r="E515" t="s">
        <v>8271</v>
      </c>
      <c r="F515">
        <v>164</v>
      </c>
      <c r="G515" t="s">
        <v>12289</v>
      </c>
    </row>
    <row r="516" spans="1:7" x14ac:dyDescent="0.25">
      <c r="A516" t="s">
        <v>49</v>
      </c>
      <c r="B516">
        <v>2013</v>
      </c>
      <c r="C516" t="s">
        <v>142</v>
      </c>
      <c r="D516" t="s">
        <v>38</v>
      </c>
      <c r="E516" t="s">
        <v>8272</v>
      </c>
      <c r="F516">
        <v>16</v>
      </c>
      <c r="G516" t="s">
        <v>12285</v>
      </c>
    </row>
    <row r="517" spans="1:7" x14ac:dyDescent="0.25">
      <c r="A517" t="s">
        <v>49</v>
      </c>
      <c r="B517">
        <v>2013</v>
      </c>
      <c r="C517" t="s">
        <v>142</v>
      </c>
      <c r="D517" t="s">
        <v>40</v>
      </c>
      <c r="E517" t="s">
        <v>8273</v>
      </c>
      <c r="F517">
        <v>6</v>
      </c>
      <c r="G517" t="s">
        <v>12285</v>
      </c>
    </row>
    <row r="518" spans="1:7" x14ac:dyDescent="0.25">
      <c r="A518" t="s">
        <v>49</v>
      </c>
      <c r="B518">
        <v>2013</v>
      </c>
      <c r="C518" t="s">
        <v>142</v>
      </c>
      <c r="D518" t="s">
        <v>102</v>
      </c>
      <c r="E518" t="s">
        <v>8274</v>
      </c>
      <c r="F518">
        <v>40</v>
      </c>
      <c r="G518" t="s">
        <v>12285</v>
      </c>
    </row>
    <row r="519" spans="1:7" x14ac:dyDescent="0.25">
      <c r="A519" t="s">
        <v>49</v>
      </c>
      <c r="B519">
        <v>2013</v>
      </c>
      <c r="C519" t="s">
        <v>142</v>
      </c>
      <c r="D519" t="s">
        <v>107</v>
      </c>
      <c r="E519" t="s">
        <v>8275</v>
      </c>
      <c r="F519">
        <v>53</v>
      </c>
      <c r="G519" t="s">
        <v>12285</v>
      </c>
    </row>
    <row r="520" spans="1:7" x14ac:dyDescent="0.25">
      <c r="A520" t="s">
        <v>49</v>
      </c>
      <c r="B520">
        <v>2013</v>
      </c>
      <c r="C520" t="s">
        <v>142</v>
      </c>
      <c r="D520" t="s">
        <v>39</v>
      </c>
      <c r="E520" t="s">
        <v>8276</v>
      </c>
      <c r="F520">
        <v>35</v>
      </c>
      <c r="G520" t="s">
        <v>12285</v>
      </c>
    </row>
    <row r="521" spans="1:7" x14ac:dyDescent="0.25">
      <c r="A521" t="s">
        <v>49</v>
      </c>
      <c r="B521">
        <v>2013</v>
      </c>
      <c r="C521" t="s">
        <v>142</v>
      </c>
      <c r="D521" t="s">
        <v>103</v>
      </c>
      <c r="E521" t="s">
        <v>8277</v>
      </c>
      <c r="F521">
        <v>341</v>
      </c>
      <c r="G521" t="s">
        <v>12285</v>
      </c>
    </row>
    <row r="522" spans="1:7" x14ac:dyDescent="0.25">
      <c r="A522" t="s">
        <v>49</v>
      </c>
      <c r="B522">
        <v>2013</v>
      </c>
      <c r="C522" t="s">
        <v>143</v>
      </c>
      <c r="D522" t="s">
        <v>38</v>
      </c>
      <c r="E522" t="s">
        <v>8278</v>
      </c>
      <c r="F522">
        <v>26</v>
      </c>
      <c r="G522" t="s">
        <v>12286</v>
      </c>
    </row>
    <row r="523" spans="1:7" x14ac:dyDescent="0.25">
      <c r="A523" t="s">
        <v>49</v>
      </c>
      <c r="B523">
        <v>2013</v>
      </c>
      <c r="C523" t="s">
        <v>143</v>
      </c>
      <c r="D523" t="s">
        <v>40</v>
      </c>
      <c r="E523" t="s">
        <v>8279</v>
      </c>
      <c r="F523">
        <v>7</v>
      </c>
      <c r="G523" t="s">
        <v>12286</v>
      </c>
    </row>
    <row r="524" spans="1:7" x14ac:dyDescent="0.25">
      <c r="A524" t="s">
        <v>49</v>
      </c>
      <c r="B524">
        <v>2013</v>
      </c>
      <c r="C524" t="s">
        <v>143</v>
      </c>
      <c r="D524" t="s">
        <v>102</v>
      </c>
      <c r="E524" t="s">
        <v>8280</v>
      </c>
      <c r="F524">
        <v>37</v>
      </c>
      <c r="G524" t="s">
        <v>12286</v>
      </c>
    </row>
    <row r="525" spans="1:7" x14ac:dyDescent="0.25">
      <c r="A525" t="s">
        <v>49</v>
      </c>
      <c r="B525">
        <v>2013</v>
      </c>
      <c r="C525" t="s">
        <v>143</v>
      </c>
      <c r="D525" t="s">
        <v>107</v>
      </c>
      <c r="E525" t="s">
        <v>8281</v>
      </c>
      <c r="F525">
        <v>59</v>
      </c>
      <c r="G525" t="s">
        <v>12286</v>
      </c>
    </row>
    <row r="526" spans="1:7" x14ac:dyDescent="0.25">
      <c r="A526" t="s">
        <v>49</v>
      </c>
      <c r="B526">
        <v>2013</v>
      </c>
      <c r="C526" t="s">
        <v>143</v>
      </c>
      <c r="D526" t="s">
        <v>39</v>
      </c>
      <c r="E526" t="s">
        <v>8282</v>
      </c>
      <c r="F526">
        <v>63</v>
      </c>
      <c r="G526" t="s">
        <v>12286</v>
      </c>
    </row>
    <row r="527" spans="1:7" x14ac:dyDescent="0.25">
      <c r="A527" t="s">
        <v>49</v>
      </c>
      <c r="B527">
        <v>2013</v>
      </c>
      <c r="C527" t="s">
        <v>143</v>
      </c>
      <c r="D527" t="s">
        <v>103</v>
      </c>
      <c r="E527" t="s">
        <v>8283</v>
      </c>
      <c r="F527">
        <v>454</v>
      </c>
      <c r="G527" t="s">
        <v>12286</v>
      </c>
    </row>
    <row r="528" spans="1:7" x14ac:dyDescent="0.25">
      <c r="A528" t="s">
        <v>49</v>
      </c>
      <c r="B528">
        <v>2013</v>
      </c>
      <c r="C528" t="s">
        <v>144</v>
      </c>
      <c r="D528" t="s">
        <v>38</v>
      </c>
      <c r="E528" t="s">
        <v>8284</v>
      </c>
      <c r="F528">
        <v>13</v>
      </c>
      <c r="G528" t="s">
        <v>12287</v>
      </c>
    </row>
    <row r="529" spans="1:7" x14ac:dyDescent="0.25">
      <c r="A529" t="s">
        <v>49</v>
      </c>
      <c r="B529">
        <v>2013</v>
      </c>
      <c r="C529" t="s">
        <v>144</v>
      </c>
      <c r="D529" t="s">
        <v>40</v>
      </c>
      <c r="E529" t="s">
        <v>8285</v>
      </c>
      <c r="F529">
        <v>3</v>
      </c>
      <c r="G529" t="s">
        <v>12287</v>
      </c>
    </row>
    <row r="530" spans="1:7" x14ac:dyDescent="0.25">
      <c r="A530" t="s">
        <v>49</v>
      </c>
      <c r="B530">
        <v>2013</v>
      </c>
      <c r="C530" t="s">
        <v>144</v>
      </c>
      <c r="D530" t="s">
        <v>102</v>
      </c>
      <c r="E530" t="s">
        <v>8286</v>
      </c>
      <c r="F530">
        <v>11</v>
      </c>
      <c r="G530" t="s">
        <v>12287</v>
      </c>
    </row>
    <row r="531" spans="1:7" x14ac:dyDescent="0.25">
      <c r="A531" t="s">
        <v>49</v>
      </c>
      <c r="B531">
        <v>2013</v>
      </c>
      <c r="C531" t="s">
        <v>144</v>
      </c>
      <c r="D531" t="s">
        <v>107</v>
      </c>
      <c r="E531" t="s">
        <v>8287</v>
      </c>
      <c r="F531">
        <v>38</v>
      </c>
      <c r="G531" t="s">
        <v>12287</v>
      </c>
    </row>
    <row r="532" spans="1:7" x14ac:dyDescent="0.25">
      <c r="A532" t="s">
        <v>49</v>
      </c>
      <c r="B532">
        <v>2013</v>
      </c>
      <c r="C532" t="s">
        <v>144</v>
      </c>
      <c r="D532" t="s">
        <v>39</v>
      </c>
      <c r="E532" t="s">
        <v>8288</v>
      </c>
      <c r="F532">
        <v>23</v>
      </c>
      <c r="G532" t="s">
        <v>12287</v>
      </c>
    </row>
    <row r="533" spans="1:7" x14ac:dyDescent="0.25">
      <c r="A533" t="s">
        <v>49</v>
      </c>
      <c r="B533">
        <v>2013</v>
      </c>
      <c r="C533" t="s">
        <v>144</v>
      </c>
      <c r="D533" t="s">
        <v>103</v>
      </c>
      <c r="E533" t="s">
        <v>8289</v>
      </c>
      <c r="F533">
        <v>123</v>
      </c>
      <c r="G533" t="s">
        <v>12287</v>
      </c>
    </row>
    <row r="534" spans="1:7" x14ac:dyDescent="0.25">
      <c r="A534" t="s">
        <v>49</v>
      </c>
      <c r="B534">
        <v>2013</v>
      </c>
      <c r="C534" t="s">
        <v>145</v>
      </c>
      <c r="D534" t="s">
        <v>38</v>
      </c>
      <c r="E534" t="s">
        <v>8290</v>
      </c>
      <c r="F534">
        <v>11</v>
      </c>
      <c r="G534" t="s">
        <v>12288</v>
      </c>
    </row>
    <row r="535" spans="1:7" x14ac:dyDescent="0.25">
      <c r="A535" t="s">
        <v>49</v>
      </c>
      <c r="B535">
        <v>2013</v>
      </c>
      <c r="C535" t="s">
        <v>145</v>
      </c>
      <c r="D535" t="s">
        <v>40</v>
      </c>
      <c r="E535" t="s">
        <v>8291</v>
      </c>
      <c r="F535">
        <v>2</v>
      </c>
      <c r="G535" t="s">
        <v>12288</v>
      </c>
    </row>
    <row r="536" spans="1:7" x14ac:dyDescent="0.25">
      <c r="A536" t="s">
        <v>49</v>
      </c>
      <c r="B536">
        <v>2013</v>
      </c>
      <c r="C536" t="s">
        <v>145</v>
      </c>
      <c r="D536" t="s">
        <v>102</v>
      </c>
      <c r="E536" t="s">
        <v>8292</v>
      </c>
      <c r="F536">
        <v>14</v>
      </c>
      <c r="G536" t="s">
        <v>12288</v>
      </c>
    </row>
    <row r="537" spans="1:7" x14ac:dyDescent="0.25">
      <c r="A537" t="s">
        <v>49</v>
      </c>
      <c r="B537">
        <v>2013</v>
      </c>
      <c r="C537" t="s">
        <v>145</v>
      </c>
      <c r="D537" t="s">
        <v>107</v>
      </c>
      <c r="E537" t="s">
        <v>8293</v>
      </c>
      <c r="F537">
        <v>22</v>
      </c>
      <c r="G537" t="s">
        <v>12288</v>
      </c>
    </row>
    <row r="538" spans="1:7" x14ac:dyDescent="0.25">
      <c r="A538" t="s">
        <v>49</v>
      </c>
      <c r="B538">
        <v>2013</v>
      </c>
      <c r="C538" t="s">
        <v>145</v>
      </c>
      <c r="D538" t="s">
        <v>39</v>
      </c>
      <c r="E538" t="s">
        <v>8294</v>
      </c>
      <c r="F538">
        <v>27</v>
      </c>
      <c r="G538" t="s">
        <v>12288</v>
      </c>
    </row>
    <row r="539" spans="1:7" x14ac:dyDescent="0.25">
      <c r="A539" t="s">
        <v>49</v>
      </c>
      <c r="B539">
        <v>2013</v>
      </c>
      <c r="C539" t="s">
        <v>145</v>
      </c>
      <c r="D539" t="s">
        <v>103</v>
      </c>
      <c r="E539" t="s">
        <v>8295</v>
      </c>
      <c r="F539">
        <v>189</v>
      </c>
      <c r="G539" t="s">
        <v>12288</v>
      </c>
    </row>
    <row r="540" spans="1:7" x14ac:dyDescent="0.25">
      <c r="A540" t="s">
        <v>49</v>
      </c>
      <c r="B540">
        <v>2013</v>
      </c>
      <c r="C540" t="s">
        <v>146</v>
      </c>
      <c r="D540" t="s">
        <v>38</v>
      </c>
      <c r="E540" t="s">
        <v>8296</v>
      </c>
      <c r="F540">
        <v>6</v>
      </c>
      <c r="G540" t="s">
        <v>12289</v>
      </c>
    </row>
    <row r="541" spans="1:7" x14ac:dyDescent="0.25">
      <c r="A541" t="s">
        <v>49</v>
      </c>
      <c r="B541">
        <v>2013</v>
      </c>
      <c r="C541" t="s">
        <v>146</v>
      </c>
      <c r="D541" t="s">
        <v>40</v>
      </c>
      <c r="E541" t="s">
        <v>8297</v>
      </c>
      <c r="F541">
        <v>3</v>
      </c>
      <c r="G541" t="s">
        <v>12289</v>
      </c>
    </row>
    <row r="542" spans="1:7" x14ac:dyDescent="0.25">
      <c r="A542" t="s">
        <v>49</v>
      </c>
      <c r="B542">
        <v>2013</v>
      </c>
      <c r="C542" t="s">
        <v>146</v>
      </c>
      <c r="D542" t="s">
        <v>102</v>
      </c>
      <c r="E542" t="s">
        <v>8298</v>
      </c>
      <c r="F542">
        <v>11</v>
      </c>
      <c r="G542" t="s">
        <v>12289</v>
      </c>
    </row>
    <row r="543" spans="1:7" x14ac:dyDescent="0.25">
      <c r="A543" t="s">
        <v>49</v>
      </c>
      <c r="B543">
        <v>2013</v>
      </c>
      <c r="C543" t="s">
        <v>146</v>
      </c>
      <c r="D543" t="s">
        <v>107</v>
      </c>
      <c r="E543" t="s">
        <v>8299</v>
      </c>
      <c r="F543">
        <v>23</v>
      </c>
      <c r="G543" t="s">
        <v>12289</v>
      </c>
    </row>
    <row r="544" spans="1:7" x14ac:dyDescent="0.25">
      <c r="A544" t="s">
        <v>49</v>
      </c>
      <c r="B544">
        <v>2013</v>
      </c>
      <c r="C544" t="s">
        <v>146</v>
      </c>
      <c r="D544" t="s">
        <v>39</v>
      </c>
      <c r="E544" t="s">
        <v>8300</v>
      </c>
      <c r="F544">
        <v>21</v>
      </c>
      <c r="G544" t="s">
        <v>12289</v>
      </c>
    </row>
    <row r="545" spans="1:7" x14ac:dyDescent="0.25">
      <c r="A545" t="s">
        <v>49</v>
      </c>
      <c r="B545">
        <v>2013</v>
      </c>
      <c r="C545" t="s">
        <v>146</v>
      </c>
      <c r="D545" t="s">
        <v>103</v>
      </c>
      <c r="E545" t="s">
        <v>8301</v>
      </c>
      <c r="F545">
        <v>167</v>
      </c>
      <c r="G545" t="s">
        <v>12289</v>
      </c>
    </row>
    <row r="546" spans="1:7" x14ac:dyDescent="0.25">
      <c r="A546" t="s">
        <v>49</v>
      </c>
      <c r="B546">
        <v>2014</v>
      </c>
      <c r="C546" t="s">
        <v>142</v>
      </c>
      <c r="D546" t="s">
        <v>38</v>
      </c>
      <c r="E546" t="s">
        <v>8302</v>
      </c>
      <c r="F546">
        <v>17</v>
      </c>
      <c r="G546" t="s">
        <v>12285</v>
      </c>
    </row>
    <row r="547" spans="1:7" x14ac:dyDescent="0.25">
      <c r="A547" t="s">
        <v>49</v>
      </c>
      <c r="B547">
        <v>2014</v>
      </c>
      <c r="C547" t="s">
        <v>142</v>
      </c>
      <c r="D547" t="s">
        <v>40</v>
      </c>
      <c r="E547" t="s">
        <v>8303</v>
      </c>
      <c r="F547">
        <v>11</v>
      </c>
      <c r="G547" t="s">
        <v>12285</v>
      </c>
    </row>
    <row r="548" spans="1:7" x14ac:dyDescent="0.25">
      <c r="A548" t="s">
        <v>49</v>
      </c>
      <c r="B548">
        <v>2014</v>
      </c>
      <c r="C548" t="s">
        <v>142</v>
      </c>
      <c r="D548" t="s">
        <v>102</v>
      </c>
      <c r="E548" t="s">
        <v>8304</v>
      </c>
      <c r="F548">
        <v>34</v>
      </c>
      <c r="G548" t="s">
        <v>12285</v>
      </c>
    </row>
    <row r="549" spans="1:7" x14ac:dyDescent="0.25">
      <c r="A549" t="s">
        <v>49</v>
      </c>
      <c r="B549">
        <v>2014</v>
      </c>
      <c r="C549" t="s">
        <v>142</v>
      </c>
      <c r="D549" t="s">
        <v>107</v>
      </c>
      <c r="E549" t="s">
        <v>8305</v>
      </c>
      <c r="F549">
        <v>55</v>
      </c>
      <c r="G549" t="s">
        <v>12285</v>
      </c>
    </row>
    <row r="550" spans="1:7" x14ac:dyDescent="0.25">
      <c r="A550" t="s">
        <v>49</v>
      </c>
      <c r="B550">
        <v>2014</v>
      </c>
      <c r="C550" t="s">
        <v>142</v>
      </c>
      <c r="D550" t="s">
        <v>39</v>
      </c>
      <c r="E550" t="s">
        <v>8306</v>
      </c>
      <c r="F550">
        <v>56</v>
      </c>
      <c r="G550" t="s">
        <v>12285</v>
      </c>
    </row>
    <row r="551" spans="1:7" x14ac:dyDescent="0.25">
      <c r="A551" t="s">
        <v>49</v>
      </c>
      <c r="B551">
        <v>2014</v>
      </c>
      <c r="C551" t="s">
        <v>142</v>
      </c>
      <c r="D551" t="s">
        <v>103</v>
      </c>
      <c r="E551" t="s">
        <v>8307</v>
      </c>
      <c r="F551">
        <v>382</v>
      </c>
      <c r="G551" t="s">
        <v>12285</v>
      </c>
    </row>
    <row r="552" spans="1:7" x14ac:dyDescent="0.25">
      <c r="A552" t="s">
        <v>49</v>
      </c>
      <c r="B552">
        <v>2014</v>
      </c>
      <c r="C552" t="s">
        <v>143</v>
      </c>
      <c r="D552" t="s">
        <v>38</v>
      </c>
      <c r="E552" t="s">
        <v>8308</v>
      </c>
      <c r="F552">
        <v>14</v>
      </c>
      <c r="G552" t="s">
        <v>12286</v>
      </c>
    </row>
    <row r="553" spans="1:7" x14ac:dyDescent="0.25">
      <c r="A553" t="s">
        <v>49</v>
      </c>
      <c r="B553">
        <v>2014</v>
      </c>
      <c r="C553" t="s">
        <v>143</v>
      </c>
      <c r="D553" t="s">
        <v>40</v>
      </c>
      <c r="E553" t="s">
        <v>8309</v>
      </c>
      <c r="F553">
        <v>8</v>
      </c>
      <c r="G553" t="s">
        <v>12286</v>
      </c>
    </row>
    <row r="554" spans="1:7" x14ac:dyDescent="0.25">
      <c r="A554" t="s">
        <v>49</v>
      </c>
      <c r="B554">
        <v>2014</v>
      </c>
      <c r="C554" t="s">
        <v>143</v>
      </c>
      <c r="D554" t="s">
        <v>102</v>
      </c>
      <c r="E554" t="s">
        <v>8310</v>
      </c>
      <c r="F554">
        <v>43</v>
      </c>
      <c r="G554" t="s">
        <v>12286</v>
      </c>
    </row>
    <row r="555" spans="1:7" x14ac:dyDescent="0.25">
      <c r="A555" t="s">
        <v>49</v>
      </c>
      <c r="B555">
        <v>2014</v>
      </c>
      <c r="C555" t="s">
        <v>143</v>
      </c>
      <c r="D555" t="s">
        <v>107</v>
      </c>
      <c r="E555" t="s">
        <v>8311</v>
      </c>
      <c r="F555">
        <v>70</v>
      </c>
      <c r="G555" t="s">
        <v>12286</v>
      </c>
    </row>
    <row r="556" spans="1:7" x14ac:dyDescent="0.25">
      <c r="A556" t="s">
        <v>49</v>
      </c>
      <c r="B556">
        <v>2014</v>
      </c>
      <c r="C556" t="s">
        <v>143</v>
      </c>
      <c r="D556" t="s">
        <v>39</v>
      </c>
      <c r="E556" t="s">
        <v>8312</v>
      </c>
      <c r="F556">
        <v>70</v>
      </c>
      <c r="G556" t="s">
        <v>12286</v>
      </c>
    </row>
    <row r="557" spans="1:7" x14ac:dyDescent="0.25">
      <c r="A557" t="s">
        <v>49</v>
      </c>
      <c r="B557">
        <v>2014</v>
      </c>
      <c r="C557" t="s">
        <v>143</v>
      </c>
      <c r="D557" t="s">
        <v>103</v>
      </c>
      <c r="E557" t="s">
        <v>8313</v>
      </c>
      <c r="F557">
        <v>455</v>
      </c>
      <c r="G557" t="s">
        <v>12286</v>
      </c>
    </row>
    <row r="558" spans="1:7" x14ac:dyDescent="0.25">
      <c r="A558" t="s">
        <v>49</v>
      </c>
      <c r="B558">
        <v>2014</v>
      </c>
      <c r="C558" t="s">
        <v>144</v>
      </c>
      <c r="D558" t="s">
        <v>38</v>
      </c>
      <c r="E558" t="s">
        <v>8314</v>
      </c>
      <c r="F558">
        <v>9</v>
      </c>
      <c r="G558" t="s">
        <v>12287</v>
      </c>
    </row>
    <row r="559" spans="1:7" x14ac:dyDescent="0.25">
      <c r="A559" t="s">
        <v>49</v>
      </c>
      <c r="B559">
        <v>2014</v>
      </c>
      <c r="C559" t="s">
        <v>144</v>
      </c>
      <c r="D559" t="s">
        <v>40</v>
      </c>
      <c r="E559" t="s">
        <v>8315</v>
      </c>
      <c r="F559">
        <v>1</v>
      </c>
      <c r="G559" t="s">
        <v>12287</v>
      </c>
    </row>
    <row r="560" spans="1:7" x14ac:dyDescent="0.25">
      <c r="A560" t="s">
        <v>49</v>
      </c>
      <c r="B560">
        <v>2014</v>
      </c>
      <c r="C560" t="s">
        <v>144</v>
      </c>
      <c r="D560" t="s">
        <v>102</v>
      </c>
      <c r="E560" t="s">
        <v>8316</v>
      </c>
      <c r="F560">
        <v>18</v>
      </c>
      <c r="G560" t="s">
        <v>12287</v>
      </c>
    </row>
    <row r="561" spans="1:7" x14ac:dyDescent="0.25">
      <c r="A561" t="s">
        <v>49</v>
      </c>
      <c r="B561">
        <v>2014</v>
      </c>
      <c r="C561" t="s">
        <v>144</v>
      </c>
      <c r="D561" t="s">
        <v>107</v>
      </c>
      <c r="E561" t="s">
        <v>8317</v>
      </c>
      <c r="F561">
        <v>16</v>
      </c>
      <c r="G561" t="s">
        <v>12287</v>
      </c>
    </row>
    <row r="562" spans="1:7" x14ac:dyDescent="0.25">
      <c r="A562" t="s">
        <v>49</v>
      </c>
      <c r="B562">
        <v>2014</v>
      </c>
      <c r="C562" t="s">
        <v>144</v>
      </c>
      <c r="D562" t="s">
        <v>39</v>
      </c>
      <c r="E562" t="s">
        <v>8318</v>
      </c>
      <c r="F562">
        <v>26</v>
      </c>
      <c r="G562" t="s">
        <v>12287</v>
      </c>
    </row>
    <row r="563" spans="1:7" x14ac:dyDescent="0.25">
      <c r="A563" t="s">
        <v>49</v>
      </c>
      <c r="B563">
        <v>2014</v>
      </c>
      <c r="C563" t="s">
        <v>144</v>
      </c>
      <c r="D563" t="s">
        <v>103</v>
      </c>
      <c r="E563" t="s">
        <v>8319</v>
      </c>
      <c r="F563">
        <v>130</v>
      </c>
      <c r="G563" t="s">
        <v>12287</v>
      </c>
    </row>
    <row r="564" spans="1:7" x14ac:dyDescent="0.25">
      <c r="A564" t="s">
        <v>49</v>
      </c>
      <c r="B564">
        <v>2014</v>
      </c>
      <c r="C564" t="s">
        <v>145</v>
      </c>
      <c r="D564" t="s">
        <v>38</v>
      </c>
      <c r="E564" t="s">
        <v>8320</v>
      </c>
      <c r="F564">
        <v>13</v>
      </c>
      <c r="G564" t="s">
        <v>12288</v>
      </c>
    </row>
    <row r="565" spans="1:7" x14ac:dyDescent="0.25">
      <c r="A565" t="s">
        <v>49</v>
      </c>
      <c r="B565">
        <v>2014</v>
      </c>
      <c r="C565" t="s">
        <v>145</v>
      </c>
      <c r="D565" t="s">
        <v>40</v>
      </c>
      <c r="E565" t="s">
        <v>8321</v>
      </c>
      <c r="F565">
        <v>4</v>
      </c>
      <c r="G565" t="s">
        <v>12288</v>
      </c>
    </row>
    <row r="566" spans="1:7" x14ac:dyDescent="0.25">
      <c r="A566" t="s">
        <v>49</v>
      </c>
      <c r="B566">
        <v>2014</v>
      </c>
      <c r="C566" t="s">
        <v>145</v>
      </c>
      <c r="D566" t="s">
        <v>102</v>
      </c>
      <c r="E566" t="s">
        <v>8322</v>
      </c>
      <c r="F566">
        <v>11</v>
      </c>
      <c r="G566" t="s">
        <v>12288</v>
      </c>
    </row>
    <row r="567" spans="1:7" x14ac:dyDescent="0.25">
      <c r="A567" t="s">
        <v>49</v>
      </c>
      <c r="B567">
        <v>2014</v>
      </c>
      <c r="C567" t="s">
        <v>145</v>
      </c>
      <c r="D567" t="s">
        <v>107</v>
      </c>
      <c r="E567" t="s">
        <v>8323</v>
      </c>
      <c r="F567">
        <v>20</v>
      </c>
      <c r="G567" t="s">
        <v>12288</v>
      </c>
    </row>
    <row r="568" spans="1:7" x14ac:dyDescent="0.25">
      <c r="A568" t="s">
        <v>49</v>
      </c>
      <c r="B568">
        <v>2014</v>
      </c>
      <c r="C568" t="s">
        <v>145</v>
      </c>
      <c r="D568" t="s">
        <v>39</v>
      </c>
      <c r="E568" t="s">
        <v>8324</v>
      </c>
      <c r="F568">
        <v>37</v>
      </c>
      <c r="G568" t="s">
        <v>12288</v>
      </c>
    </row>
    <row r="569" spans="1:7" x14ac:dyDescent="0.25">
      <c r="A569" t="s">
        <v>49</v>
      </c>
      <c r="B569">
        <v>2014</v>
      </c>
      <c r="C569" t="s">
        <v>145</v>
      </c>
      <c r="D569" t="s">
        <v>103</v>
      </c>
      <c r="E569" t="s">
        <v>8325</v>
      </c>
      <c r="F569">
        <v>174</v>
      </c>
      <c r="G569" t="s">
        <v>12288</v>
      </c>
    </row>
    <row r="570" spans="1:7" x14ac:dyDescent="0.25">
      <c r="A570" t="s">
        <v>49</v>
      </c>
      <c r="B570">
        <v>2014</v>
      </c>
      <c r="C570" t="s">
        <v>146</v>
      </c>
      <c r="D570" t="s">
        <v>38</v>
      </c>
      <c r="E570" t="s">
        <v>8326</v>
      </c>
      <c r="F570">
        <v>8</v>
      </c>
      <c r="G570" t="s">
        <v>12289</v>
      </c>
    </row>
    <row r="571" spans="1:7" x14ac:dyDescent="0.25">
      <c r="A571" t="s">
        <v>49</v>
      </c>
      <c r="B571">
        <v>2014</v>
      </c>
      <c r="C571" t="s">
        <v>146</v>
      </c>
      <c r="D571" t="s">
        <v>40</v>
      </c>
      <c r="E571" t="s">
        <v>8327</v>
      </c>
      <c r="F571">
        <v>6</v>
      </c>
      <c r="G571" t="s">
        <v>12289</v>
      </c>
    </row>
    <row r="572" spans="1:7" x14ac:dyDescent="0.25">
      <c r="A572" t="s">
        <v>49</v>
      </c>
      <c r="B572">
        <v>2014</v>
      </c>
      <c r="C572" t="s">
        <v>146</v>
      </c>
      <c r="D572" t="s">
        <v>102</v>
      </c>
      <c r="E572" t="s">
        <v>8328</v>
      </c>
      <c r="F572">
        <v>9</v>
      </c>
      <c r="G572" t="s">
        <v>12289</v>
      </c>
    </row>
    <row r="573" spans="1:7" x14ac:dyDescent="0.25">
      <c r="A573" t="s">
        <v>49</v>
      </c>
      <c r="B573">
        <v>2014</v>
      </c>
      <c r="C573" t="s">
        <v>146</v>
      </c>
      <c r="D573" t="s">
        <v>107</v>
      </c>
      <c r="E573" t="s">
        <v>8329</v>
      </c>
      <c r="F573">
        <v>18</v>
      </c>
      <c r="G573" t="s">
        <v>12289</v>
      </c>
    </row>
    <row r="574" spans="1:7" x14ac:dyDescent="0.25">
      <c r="A574" t="s">
        <v>49</v>
      </c>
      <c r="B574">
        <v>2014</v>
      </c>
      <c r="C574" t="s">
        <v>146</v>
      </c>
      <c r="D574" t="s">
        <v>39</v>
      </c>
      <c r="E574" t="s">
        <v>8330</v>
      </c>
      <c r="F574">
        <v>33</v>
      </c>
      <c r="G574" t="s">
        <v>12289</v>
      </c>
    </row>
    <row r="575" spans="1:7" x14ac:dyDescent="0.25">
      <c r="A575" t="s">
        <v>49</v>
      </c>
      <c r="B575">
        <v>2014</v>
      </c>
      <c r="C575" t="s">
        <v>146</v>
      </c>
      <c r="D575" t="s">
        <v>103</v>
      </c>
      <c r="E575" t="s">
        <v>8331</v>
      </c>
      <c r="F575">
        <v>162</v>
      </c>
      <c r="G575" t="s">
        <v>12289</v>
      </c>
    </row>
    <row r="576" spans="1:7" x14ac:dyDescent="0.25">
      <c r="A576" t="s">
        <v>49</v>
      </c>
      <c r="B576">
        <v>2015</v>
      </c>
      <c r="C576" t="s">
        <v>142</v>
      </c>
      <c r="D576" t="s">
        <v>38</v>
      </c>
      <c r="E576" t="s">
        <v>8332</v>
      </c>
      <c r="F576">
        <v>14</v>
      </c>
      <c r="G576" t="s">
        <v>12285</v>
      </c>
    </row>
    <row r="577" spans="1:7" x14ac:dyDescent="0.25">
      <c r="A577" t="s">
        <v>49</v>
      </c>
      <c r="B577">
        <v>2015</v>
      </c>
      <c r="C577" t="s">
        <v>142</v>
      </c>
      <c r="D577" t="s">
        <v>40</v>
      </c>
      <c r="E577" t="s">
        <v>8333</v>
      </c>
      <c r="F577">
        <v>10</v>
      </c>
      <c r="G577" t="s">
        <v>12285</v>
      </c>
    </row>
    <row r="578" spans="1:7" x14ac:dyDescent="0.25">
      <c r="A578" t="s">
        <v>49</v>
      </c>
      <c r="B578">
        <v>2015</v>
      </c>
      <c r="C578" t="s">
        <v>142</v>
      </c>
      <c r="D578" t="s">
        <v>102</v>
      </c>
      <c r="E578" t="s">
        <v>8334</v>
      </c>
      <c r="F578">
        <v>51</v>
      </c>
      <c r="G578" t="s">
        <v>12285</v>
      </c>
    </row>
    <row r="579" spans="1:7" x14ac:dyDescent="0.25">
      <c r="A579" t="s">
        <v>49</v>
      </c>
      <c r="B579">
        <v>2015</v>
      </c>
      <c r="C579" t="s">
        <v>142</v>
      </c>
      <c r="D579" t="s">
        <v>107</v>
      </c>
      <c r="E579" t="s">
        <v>8335</v>
      </c>
      <c r="F579">
        <v>39</v>
      </c>
      <c r="G579" t="s">
        <v>12285</v>
      </c>
    </row>
    <row r="580" spans="1:7" x14ac:dyDescent="0.25">
      <c r="A580" t="s">
        <v>49</v>
      </c>
      <c r="B580">
        <v>2015</v>
      </c>
      <c r="C580" t="s">
        <v>142</v>
      </c>
      <c r="D580" t="s">
        <v>39</v>
      </c>
      <c r="E580" t="s">
        <v>8336</v>
      </c>
      <c r="F580">
        <v>36</v>
      </c>
      <c r="G580" t="s">
        <v>12285</v>
      </c>
    </row>
    <row r="581" spans="1:7" x14ac:dyDescent="0.25">
      <c r="A581" t="s">
        <v>49</v>
      </c>
      <c r="B581">
        <v>2015</v>
      </c>
      <c r="C581" t="s">
        <v>142</v>
      </c>
      <c r="D581" t="s">
        <v>103</v>
      </c>
      <c r="E581" t="s">
        <v>8337</v>
      </c>
      <c r="F581">
        <v>442</v>
      </c>
      <c r="G581" t="s">
        <v>12285</v>
      </c>
    </row>
    <row r="582" spans="1:7" x14ac:dyDescent="0.25">
      <c r="A582" t="s">
        <v>49</v>
      </c>
      <c r="B582">
        <v>2015</v>
      </c>
      <c r="C582" t="s">
        <v>143</v>
      </c>
      <c r="D582" t="s">
        <v>38</v>
      </c>
      <c r="E582" t="s">
        <v>8338</v>
      </c>
      <c r="F582">
        <v>16</v>
      </c>
      <c r="G582" t="s">
        <v>12286</v>
      </c>
    </row>
    <row r="583" spans="1:7" x14ac:dyDescent="0.25">
      <c r="A583" t="s">
        <v>49</v>
      </c>
      <c r="B583">
        <v>2015</v>
      </c>
      <c r="C583" t="s">
        <v>143</v>
      </c>
      <c r="D583" t="s">
        <v>40</v>
      </c>
      <c r="E583" t="s">
        <v>8339</v>
      </c>
      <c r="F583">
        <v>6</v>
      </c>
      <c r="G583" t="s">
        <v>12286</v>
      </c>
    </row>
    <row r="584" spans="1:7" x14ac:dyDescent="0.25">
      <c r="A584" t="s">
        <v>49</v>
      </c>
      <c r="B584">
        <v>2015</v>
      </c>
      <c r="C584" t="s">
        <v>143</v>
      </c>
      <c r="D584" t="s">
        <v>102</v>
      </c>
      <c r="E584" t="s">
        <v>8340</v>
      </c>
      <c r="F584">
        <v>37</v>
      </c>
      <c r="G584" t="s">
        <v>12286</v>
      </c>
    </row>
    <row r="585" spans="1:7" x14ac:dyDescent="0.25">
      <c r="A585" t="s">
        <v>49</v>
      </c>
      <c r="B585">
        <v>2015</v>
      </c>
      <c r="C585" t="s">
        <v>143</v>
      </c>
      <c r="D585" t="s">
        <v>107</v>
      </c>
      <c r="E585" t="s">
        <v>8341</v>
      </c>
      <c r="F585">
        <v>37</v>
      </c>
      <c r="G585" t="s">
        <v>12286</v>
      </c>
    </row>
    <row r="586" spans="1:7" x14ac:dyDescent="0.25">
      <c r="A586" t="s">
        <v>49</v>
      </c>
      <c r="B586">
        <v>2015</v>
      </c>
      <c r="C586" t="s">
        <v>143</v>
      </c>
      <c r="D586" t="s">
        <v>39</v>
      </c>
      <c r="E586" t="s">
        <v>8342</v>
      </c>
      <c r="F586">
        <v>71</v>
      </c>
      <c r="G586" t="s">
        <v>12286</v>
      </c>
    </row>
    <row r="587" spans="1:7" x14ac:dyDescent="0.25">
      <c r="A587" t="s">
        <v>49</v>
      </c>
      <c r="B587">
        <v>2015</v>
      </c>
      <c r="C587" t="s">
        <v>143</v>
      </c>
      <c r="D587" t="s">
        <v>103</v>
      </c>
      <c r="E587" t="s">
        <v>8343</v>
      </c>
      <c r="F587">
        <v>510</v>
      </c>
      <c r="G587" t="s">
        <v>12286</v>
      </c>
    </row>
    <row r="588" spans="1:7" x14ac:dyDescent="0.25">
      <c r="A588" t="s">
        <v>49</v>
      </c>
      <c r="B588">
        <v>2015</v>
      </c>
      <c r="C588" t="s">
        <v>144</v>
      </c>
      <c r="D588" t="s">
        <v>38</v>
      </c>
      <c r="E588" t="s">
        <v>8344</v>
      </c>
      <c r="F588">
        <v>7</v>
      </c>
      <c r="G588" t="s">
        <v>12287</v>
      </c>
    </row>
    <row r="589" spans="1:7" x14ac:dyDescent="0.25">
      <c r="A589" t="s">
        <v>49</v>
      </c>
      <c r="B589">
        <v>2015</v>
      </c>
      <c r="C589" t="s">
        <v>144</v>
      </c>
      <c r="D589" t="s">
        <v>40</v>
      </c>
      <c r="E589" t="s">
        <v>8345</v>
      </c>
      <c r="F589">
        <v>3</v>
      </c>
      <c r="G589" t="s">
        <v>12287</v>
      </c>
    </row>
    <row r="590" spans="1:7" x14ac:dyDescent="0.25">
      <c r="A590" t="s">
        <v>49</v>
      </c>
      <c r="B590">
        <v>2015</v>
      </c>
      <c r="C590" t="s">
        <v>144</v>
      </c>
      <c r="D590" t="s">
        <v>102</v>
      </c>
      <c r="E590" t="s">
        <v>8346</v>
      </c>
      <c r="F590">
        <v>15</v>
      </c>
      <c r="G590" t="s">
        <v>12287</v>
      </c>
    </row>
    <row r="591" spans="1:7" x14ac:dyDescent="0.25">
      <c r="A591" t="s">
        <v>49</v>
      </c>
      <c r="B591">
        <v>2015</v>
      </c>
      <c r="C591" t="s">
        <v>144</v>
      </c>
      <c r="D591" t="s">
        <v>107</v>
      </c>
      <c r="E591" t="s">
        <v>8347</v>
      </c>
      <c r="F591">
        <v>9</v>
      </c>
      <c r="G591" t="s">
        <v>12287</v>
      </c>
    </row>
    <row r="592" spans="1:7" x14ac:dyDescent="0.25">
      <c r="A592" t="s">
        <v>49</v>
      </c>
      <c r="B592">
        <v>2015</v>
      </c>
      <c r="C592" t="s">
        <v>144</v>
      </c>
      <c r="D592" t="s">
        <v>39</v>
      </c>
      <c r="E592" t="s">
        <v>8348</v>
      </c>
      <c r="F592">
        <v>18</v>
      </c>
      <c r="G592" t="s">
        <v>12287</v>
      </c>
    </row>
    <row r="593" spans="1:7" x14ac:dyDescent="0.25">
      <c r="A593" t="s">
        <v>49</v>
      </c>
      <c r="B593">
        <v>2015</v>
      </c>
      <c r="C593" t="s">
        <v>144</v>
      </c>
      <c r="D593" t="s">
        <v>103</v>
      </c>
      <c r="E593" t="s">
        <v>8349</v>
      </c>
      <c r="F593">
        <v>130</v>
      </c>
      <c r="G593" t="s">
        <v>12287</v>
      </c>
    </row>
    <row r="594" spans="1:7" x14ac:dyDescent="0.25">
      <c r="A594" t="s">
        <v>49</v>
      </c>
      <c r="B594">
        <v>2015</v>
      </c>
      <c r="C594" t="s">
        <v>145</v>
      </c>
      <c r="D594" t="s">
        <v>38</v>
      </c>
      <c r="E594" t="s">
        <v>8350</v>
      </c>
      <c r="F594">
        <v>10</v>
      </c>
      <c r="G594" t="s">
        <v>12288</v>
      </c>
    </row>
    <row r="595" spans="1:7" x14ac:dyDescent="0.25">
      <c r="A595" t="s">
        <v>49</v>
      </c>
      <c r="B595">
        <v>2015</v>
      </c>
      <c r="C595" t="s">
        <v>145</v>
      </c>
      <c r="D595" t="s">
        <v>40</v>
      </c>
      <c r="E595" t="s">
        <v>8351</v>
      </c>
      <c r="F595">
        <v>1</v>
      </c>
      <c r="G595" t="s">
        <v>12288</v>
      </c>
    </row>
    <row r="596" spans="1:7" x14ac:dyDescent="0.25">
      <c r="A596" t="s">
        <v>49</v>
      </c>
      <c r="B596">
        <v>2015</v>
      </c>
      <c r="C596" t="s">
        <v>145</v>
      </c>
      <c r="D596" t="s">
        <v>102</v>
      </c>
      <c r="E596" t="s">
        <v>8352</v>
      </c>
      <c r="F596">
        <v>6</v>
      </c>
      <c r="G596" t="s">
        <v>12288</v>
      </c>
    </row>
    <row r="597" spans="1:7" x14ac:dyDescent="0.25">
      <c r="A597" t="s">
        <v>49</v>
      </c>
      <c r="B597">
        <v>2015</v>
      </c>
      <c r="C597" t="s">
        <v>145</v>
      </c>
      <c r="D597" t="s">
        <v>107</v>
      </c>
      <c r="E597" t="s">
        <v>8353</v>
      </c>
      <c r="F597">
        <v>18</v>
      </c>
      <c r="G597" t="s">
        <v>12288</v>
      </c>
    </row>
    <row r="598" spans="1:7" x14ac:dyDescent="0.25">
      <c r="A598" t="s">
        <v>49</v>
      </c>
      <c r="B598">
        <v>2015</v>
      </c>
      <c r="C598" t="s">
        <v>145</v>
      </c>
      <c r="D598" t="s">
        <v>39</v>
      </c>
      <c r="E598" t="s">
        <v>8354</v>
      </c>
      <c r="F598">
        <v>17</v>
      </c>
      <c r="G598" t="s">
        <v>12288</v>
      </c>
    </row>
    <row r="599" spans="1:7" x14ac:dyDescent="0.25">
      <c r="A599" t="s">
        <v>49</v>
      </c>
      <c r="B599">
        <v>2015</v>
      </c>
      <c r="C599" t="s">
        <v>145</v>
      </c>
      <c r="D599" t="s">
        <v>103</v>
      </c>
      <c r="E599" t="s">
        <v>8355</v>
      </c>
      <c r="F599">
        <v>198</v>
      </c>
      <c r="G599" t="s">
        <v>12288</v>
      </c>
    </row>
    <row r="600" spans="1:7" x14ac:dyDescent="0.25">
      <c r="A600" t="s">
        <v>49</v>
      </c>
      <c r="B600">
        <v>2015</v>
      </c>
      <c r="C600" t="s">
        <v>146</v>
      </c>
      <c r="D600" t="s">
        <v>38</v>
      </c>
      <c r="E600" t="s">
        <v>8356</v>
      </c>
      <c r="F600">
        <v>7</v>
      </c>
      <c r="G600" t="s">
        <v>12289</v>
      </c>
    </row>
    <row r="601" spans="1:7" x14ac:dyDescent="0.25">
      <c r="A601" t="s">
        <v>49</v>
      </c>
      <c r="B601">
        <v>2015</v>
      </c>
      <c r="C601" t="s">
        <v>146</v>
      </c>
      <c r="D601" t="s">
        <v>40</v>
      </c>
      <c r="E601" t="s">
        <v>8357</v>
      </c>
      <c r="F601">
        <v>3</v>
      </c>
      <c r="G601" t="s">
        <v>12289</v>
      </c>
    </row>
    <row r="602" spans="1:7" x14ac:dyDescent="0.25">
      <c r="A602" t="s">
        <v>49</v>
      </c>
      <c r="B602">
        <v>2015</v>
      </c>
      <c r="C602" t="s">
        <v>146</v>
      </c>
      <c r="D602" t="s">
        <v>102</v>
      </c>
      <c r="E602" t="s">
        <v>8358</v>
      </c>
      <c r="F602">
        <v>10</v>
      </c>
      <c r="G602" t="s">
        <v>12289</v>
      </c>
    </row>
    <row r="603" spans="1:7" x14ac:dyDescent="0.25">
      <c r="A603" t="s">
        <v>49</v>
      </c>
      <c r="B603">
        <v>2015</v>
      </c>
      <c r="C603" t="s">
        <v>146</v>
      </c>
      <c r="D603" t="s">
        <v>107</v>
      </c>
      <c r="E603" t="s">
        <v>8359</v>
      </c>
      <c r="F603">
        <v>15</v>
      </c>
      <c r="G603" t="s">
        <v>12289</v>
      </c>
    </row>
    <row r="604" spans="1:7" x14ac:dyDescent="0.25">
      <c r="A604" t="s">
        <v>49</v>
      </c>
      <c r="B604">
        <v>2015</v>
      </c>
      <c r="C604" t="s">
        <v>146</v>
      </c>
      <c r="D604" t="s">
        <v>39</v>
      </c>
      <c r="E604" t="s">
        <v>8360</v>
      </c>
      <c r="F604">
        <v>14</v>
      </c>
      <c r="G604" t="s">
        <v>12289</v>
      </c>
    </row>
    <row r="605" spans="1:7" x14ac:dyDescent="0.25">
      <c r="A605" t="s">
        <v>49</v>
      </c>
      <c r="B605">
        <v>2015</v>
      </c>
      <c r="C605" t="s">
        <v>146</v>
      </c>
      <c r="D605" t="s">
        <v>103</v>
      </c>
      <c r="E605" t="s">
        <v>8361</v>
      </c>
      <c r="F605">
        <v>178</v>
      </c>
      <c r="G605" t="s">
        <v>12289</v>
      </c>
    </row>
    <row r="606" spans="1:7" x14ac:dyDescent="0.25">
      <c r="A606" t="s">
        <v>50</v>
      </c>
      <c r="B606">
        <v>2010</v>
      </c>
      <c r="C606" t="s">
        <v>142</v>
      </c>
      <c r="D606" t="s">
        <v>38</v>
      </c>
      <c r="E606" t="s">
        <v>8362</v>
      </c>
      <c r="F606">
        <v>55</v>
      </c>
      <c r="G606" t="s">
        <v>12285</v>
      </c>
    </row>
    <row r="607" spans="1:7" x14ac:dyDescent="0.25">
      <c r="A607" t="s">
        <v>50</v>
      </c>
      <c r="B607">
        <v>2010</v>
      </c>
      <c r="C607" t="s">
        <v>142</v>
      </c>
      <c r="D607" t="s">
        <v>40</v>
      </c>
      <c r="E607" t="s">
        <v>8363</v>
      </c>
      <c r="F607">
        <v>166</v>
      </c>
      <c r="G607" t="s">
        <v>12285</v>
      </c>
    </row>
    <row r="608" spans="1:7" x14ac:dyDescent="0.25">
      <c r="A608" t="s">
        <v>50</v>
      </c>
      <c r="B608">
        <v>2010</v>
      </c>
      <c r="C608" t="s">
        <v>142</v>
      </c>
      <c r="D608" t="s">
        <v>102</v>
      </c>
      <c r="E608" t="s">
        <v>8364</v>
      </c>
      <c r="F608">
        <v>418</v>
      </c>
      <c r="G608" t="s">
        <v>12285</v>
      </c>
    </row>
    <row r="609" spans="1:7" x14ac:dyDescent="0.25">
      <c r="A609" t="s">
        <v>50</v>
      </c>
      <c r="B609">
        <v>2010</v>
      </c>
      <c r="C609" t="s">
        <v>142</v>
      </c>
      <c r="D609" t="s">
        <v>107</v>
      </c>
      <c r="E609" t="s">
        <v>8365</v>
      </c>
      <c r="F609">
        <v>649</v>
      </c>
      <c r="G609" t="s">
        <v>12285</v>
      </c>
    </row>
    <row r="610" spans="1:7" x14ac:dyDescent="0.25">
      <c r="A610" t="s">
        <v>50</v>
      </c>
      <c r="B610">
        <v>2010</v>
      </c>
      <c r="C610" t="s">
        <v>142</v>
      </c>
      <c r="D610" t="s">
        <v>39</v>
      </c>
      <c r="E610" t="s">
        <v>8366</v>
      </c>
      <c r="F610">
        <v>174</v>
      </c>
      <c r="G610" t="s">
        <v>12285</v>
      </c>
    </row>
    <row r="611" spans="1:7" x14ac:dyDescent="0.25">
      <c r="A611" t="s">
        <v>50</v>
      </c>
      <c r="B611">
        <v>2010</v>
      </c>
      <c r="C611" t="s">
        <v>142</v>
      </c>
      <c r="D611" t="s">
        <v>103</v>
      </c>
      <c r="E611" t="s">
        <v>8367</v>
      </c>
      <c r="F611">
        <v>5893</v>
      </c>
      <c r="G611" t="s">
        <v>12285</v>
      </c>
    </row>
    <row r="612" spans="1:7" x14ac:dyDescent="0.25">
      <c r="A612" t="s">
        <v>50</v>
      </c>
      <c r="B612">
        <v>2010</v>
      </c>
      <c r="C612" t="s">
        <v>143</v>
      </c>
      <c r="D612" t="s">
        <v>38</v>
      </c>
      <c r="E612" t="s">
        <v>8368</v>
      </c>
      <c r="F612">
        <v>82</v>
      </c>
      <c r="G612" t="s">
        <v>12286</v>
      </c>
    </row>
    <row r="613" spans="1:7" x14ac:dyDescent="0.25">
      <c r="A613" t="s">
        <v>50</v>
      </c>
      <c r="B613">
        <v>2010</v>
      </c>
      <c r="C613" t="s">
        <v>143</v>
      </c>
      <c r="D613" t="s">
        <v>40</v>
      </c>
      <c r="E613" t="s">
        <v>8369</v>
      </c>
      <c r="F613">
        <v>171</v>
      </c>
      <c r="G613" t="s">
        <v>12286</v>
      </c>
    </row>
    <row r="614" spans="1:7" x14ac:dyDescent="0.25">
      <c r="A614" t="s">
        <v>50</v>
      </c>
      <c r="B614">
        <v>2010</v>
      </c>
      <c r="C614" t="s">
        <v>143</v>
      </c>
      <c r="D614" t="s">
        <v>102</v>
      </c>
      <c r="E614" t="s">
        <v>8370</v>
      </c>
      <c r="F614">
        <v>444</v>
      </c>
      <c r="G614" t="s">
        <v>12286</v>
      </c>
    </row>
    <row r="615" spans="1:7" x14ac:dyDescent="0.25">
      <c r="A615" t="s">
        <v>50</v>
      </c>
      <c r="B615">
        <v>2010</v>
      </c>
      <c r="C615" t="s">
        <v>143</v>
      </c>
      <c r="D615" t="s">
        <v>107</v>
      </c>
      <c r="E615" t="s">
        <v>8371</v>
      </c>
      <c r="F615">
        <v>605</v>
      </c>
      <c r="G615" t="s">
        <v>12286</v>
      </c>
    </row>
    <row r="616" spans="1:7" x14ac:dyDescent="0.25">
      <c r="A616" t="s">
        <v>50</v>
      </c>
      <c r="B616">
        <v>2010</v>
      </c>
      <c r="C616" t="s">
        <v>143</v>
      </c>
      <c r="D616" t="s">
        <v>39</v>
      </c>
      <c r="E616" t="s">
        <v>8372</v>
      </c>
      <c r="F616">
        <v>299</v>
      </c>
      <c r="G616" t="s">
        <v>12286</v>
      </c>
    </row>
    <row r="617" spans="1:7" x14ac:dyDescent="0.25">
      <c r="A617" t="s">
        <v>50</v>
      </c>
      <c r="B617">
        <v>2010</v>
      </c>
      <c r="C617" t="s">
        <v>143</v>
      </c>
      <c r="D617" t="s">
        <v>103</v>
      </c>
      <c r="E617" t="s">
        <v>8373</v>
      </c>
      <c r="F617">
        <v>6829</v>
      </c>
      <c r="G617" t="s">
        <v>12286</v>
      </c>
    </row>
    <row r="618" spans="1:7" x14ac:dyDescent="0.25">
      <c r="A618" t="s">
        <v>50</v>
      </c>
      <c r="B618">
        <v>2010</v>
      </c>
      <c r="C618" t="s">
        <v>144</v>
      </c>
      <c r="D618" t="s">
        <v>38</v>
      </c>
      <c r="E618" t="s">
        <v>8374</v>
      </c>
      <c r="F618">
        <v>37</v>
      </c>
      <c r="G618" t="s">
        <v>12287</v>
      </c>
    </row>
    <row r="619" spans="1:7" x14ac:dyDescent="0.25">
      <c r="A619" t="s">
        <v>50</v>
      </c>
      <c r="B619">
        <v>2010</v>
      </c>
      <c r="C619" t="s">
        <v>144</v>
      </c>
      <c r="D619" t="s">
        <v>40</v>
      </c>
      <c r="E619" t="s">
        <v>8375</v>
      </c>
      <c r="F619">
        <v>41</v>
      </c>
      <c r="G619" t="s">
        <v>12287</v>
      </c>
    </row>
    <row r="620" spans="1:7" x14ac:dyDescent="0.25">
      <c r="A620" t="s">
        <v>50</v>
      </c>
      <c r="B620">
        <v>2010</v>
      </c>
      <c r="C620" t="s">
        <v>144</v>
      </c>
      <c r="D620" t="s">
        <v>102</v>
      </c>
      <c r="E620" t="s">
        <v>8376</v>
      </c>
      <c r="F620">
        <v>132</v>
      </c>
      <c r="G620" t="s">
        <v>12287</v>
      </c>
    </row>
    <row r="621" spans="1:7" x14ac:dyDescent="0.25">
      <c r="A621" t="s">
        <v>50</v>
      </c>
      <c r="B621">
        <v>2010</v>
      </c>
      <c r="C621" t="s">
        <v>144</v>
      </c>
      <c r="D621" t="s">
        <v>107</v>
      </c>
      <c r="E621" t="s">
        <v>8377</v>
      </c>
      <c r="F621">
        <v>179</v>
      </c>
      <c r="G621" t="s">
        <v>12287</v>
      </c>
    </row>
    <row r="622" spans="1:7" x14ac:dyDescent="0.25">
      <c r="A622" t="s">
        <v>50</v>
      </c>
      <c r="B622">
        <v>2010</v>
      </c>
      <c r="C622" t="s">
        <v>144</v>
      </c>
      <c r="D622" t="s">
        <v>39</v>
      </c>
      <c r="E622" t="s">
        <v>8378</v>
      </c>
      <c r="F622">
        <v>93</v>
      </c>
      <c r="G622" t="s">
        <v>12287</v>
      </c>
    </row>
    <row r="623" spans="1:7" x14ac:dyDescent="0.25">
      <c r="A623" t="s">
        <v>50</v>
      </c>
      <c r="B623">
        <v>2010</v>
      </c>
      <c r="C623" t="s">
        <v>144</v>
      </c>
      <c r="D623" t="s">
        <v>103</v>
      </c>
      <c r="E623" t="s">
        <v>8379</v>
      </c>
      <c r="F623">
        <v>1548</v>
      </c>
      <c r="G623" t="s">
        <v>12287</v>
      </c>
    </row>
    <row r="624" spans="1:7" x14ac:dyDescent="0.25">
      <c r="A624" t="s">
        <v>50</v>
      </c>
      <c r="B624">
        <v>2010</v>
      </c>
      <c r="C624" t="s">
        <v>145</v>
      </c>
      <c r="D624" t="s">
        <v>38</v>
      </c>
      <c r="E624" t="s">
        <v>8380</v>
      </c>
      <c r="F624">
        <v>38</v>
      </c>
      <c r="G624" t="s">
        <v>12288</v>
      </c>
    </row>
    <row r="625" spans="1:7" x14ac:dyDescent="0.25">
      <c r="A625" t="s">
        <v>50</v>
      </c>
      <c r="B625">
        <v>2010</v>
      </c>
      <c r="C625" t="s">
        <v>145</v>
      </c>
      <c r="D625" t="s">
        <v>40</v>
      </c>
      <c r="E625" t="s">
        <v>8381</v>
      </c>
      <c r="F625">
        <v>64</v>
      </c>
      <c r="G625" t="s">
        <v>12288</v>
      </c>
    </row>
    <row r="626" spans="1:7" x14ac:dyDescent="0.25">
      <c r="A626" t="s">
        <v>50</v>
      </c>
      <c r="B626">
        <v>2010</v>
      </c>
      <c r="C626" t="s">
        <v>145</v>
      </c>
      <c r="D626" t="s">
        <v>102</v>
      </c>
      <c r="E626" t="s">
        <v>8382</v>
      </c>
      <c r="F626">
        <v>155</v>
      </c>
      <c r="G626" t="s">
        <v>12288</v>
      </c>
    </row>
    <row r="627" spans="1:7" x14ac:dyDescent="0.25">
      <c r="A627" t="s">
        <v>50</v>
      </c>
      <c r="B627">
        <v>2010</v>
      </c>
      <c r="C627" t="s">
        <v>145</v>
      </c>
      <c r="D627" t="s">
        <v>107</v>
      </c>
      <c r="E627" t="s">
        <v>8383</v>
      </c>
      <c r="F627">
        <v>197</v>
      </c>
      <c r="G627" t="s">
        <v>12288</v>
      </c>
    </row>
    <row r="628" spans="1:7" x14ac:dyDescent="0.25">
      <c r="A628" t="s">
        <v>50</v>
      </c>
      <c r="B628">
        <v>2010</v>
      </c>
      <c r="C628" t="s">
        <v>145</v>
      </c>
      <c r="D628" t="s">
        <v>39</v>
      </c>
      <c r="E628" t="s">
        <v>8384</v>
      </c>
      <c r="F628">
        <v>115</v>
      </c>
      <c r="G628" t="s">
        <v>12288</v>
      </c>
    </row>
    <row r="629" spans="1:7" x14ac:dyDescent="0.25">
      <c r="A629" t="s">
        <v>50</v>
      </c>
      <c r="B629">
        <v>2010</v>
      </c>
      <c r="C629" t="s">
        <v>145</v>
      </c>
      <c r="D629" t="s">
        <v>103</v>
      </c>
      <c r="E629" t="s">
        <v>8385</v>
      </c>
      <c r="F629">
        <v>2409</v>
      </c>
      <c r="G629" t="s">
        <v>12288</v>
      </c>
    </row>
    <row r="630" spans="1:7" x14ac:dyDescent="0.25">
      <c r="A630" t="s">
        <v>50</v>
      </c>
      <c r="B630">
        <v>2010</v>
      </c>
      <c r="C630" t="s">
        <v>146</v>
      </c>
      <c r="D630" t="s">
        <v>38</v>
      </c>
      <c r="E630" t="s">
        <v>8386</v>
      </c>
      <c r="F630">
        <v>37</v>
      </c>
      <c r="G630" t="s">
        <v>12289</v>
      </c>
    </row>
    <row r="631" spans="1:7" x14ac:dyDescent="0.25">
      <c r="A631" t="s">
        <v>50</v>
      </c>
      <c r="B631">
        <v>2010</v>
      </c>
      <c r="C631" t="s">
        <v>146</v>
      </c>
      <c r="D631" t="s">
        <v>40</v>
      </c>
      <c r="E631" t="s">
        <v>8387</v>
      </c>
      <c r="F631">
        <v>52</v>
      </c>
      <c r="G631" t="s">
        <v>12289</v>
      </c>
    </row>
    <row r="632" spans="1:7" x14ac:dyDescent="0.25">
      <c r="A632" t="s">
        <v>50</v>
      </c>
      <c r="B632">
        <v>2010</v>
      </c>
      <c r="C632" t="s">
        <v>146</v>
      </c>
      <c r="D632" t="s">
        <v>102</v>
      </c>
      <c r="E632" t="s">
        <v>8388</v>
      </c>
      <c r="F632">
        <v>155</v>
      </c>
      <c r="G632" t="s">
        <v>12289</v>
      </c>
    </row>
    <row r="633" spans="1:7" x14ac:dyDescent="0.25">
      <c r="A633" t="s">
        <v>50</v>
      </c>
      <c r="B633">
        <v>2010</v>
      </c>
      <c r="C633" t="s">
        <v>146</v>
      </c>
      <c r="D633" t="s">
        <v>107</v>
      </c>
      <c r="E633" t="s">
        <v>8389</v>
      </c>
      <c r="F633">
        <v>207</v>
      </c>
      <c r="G633" t="s">
        <v>12289</v>
      </c>
    </row>
    <row r="634" spans="1:7" x14ac:dyDescent="0.25">
      <c r="A634" t="s">
        <v>50</v>
      </c>
      <c r="B634">
        <v>2010</v>
      </c>
      <c r="C634" t="s">
        <v>146</v>
      </c>
      <c r="D634" t="s">
        <v>39</v>
      </c>
      <c r="E634" t="s">
        <v>8390</v>
      </c>
      <c r="F634">
        <v>122</v>
      </c>
      <c r="G634" t="s">
        <v>12289</v>
      </c>
    </row>
    <row r="635" spans="1:7" x14ac:dyDescent="0.25">
      <c r="A635" t="s">
        <v>50</v>
      </c>
      <c r="B635">
        <v>2010</v>
      </c>
      <c r="C635" t="s">
        <v>146</v>
      </c>
      <c r="D635" t="s">
        <v>103</v>
      </c>
      <c r="E635" t="s">
        <v>8391</v>
      </c>
      <c r="F635">
        <v>2265</v>
      </c>
      <c r="G635" t="s">
        <v>12289</v>
      </c>
    </row>
    <row r="636" spans="1:7" x14ac:dyDescent="0.25">
      <c r="A636" t="s">
        <v>50</v>
      </c>
      <c r="B636">
        <v>2011</v>
      </c>
      <c r="C636" t="s">
        <v>142</v>
      </c>
      <c r="D636" t="s">
        <v>38</v>
      </c>
      <c r="E636" t="s">
        <v>8392</v>
      </c>
      <c r="F636">
        <v>44</v>
      </c>
      <c r="G636" t="s">
        <v>12285</v>
      </c>
    </row>
    <row r="637" spans="1:7" x14ac:dyDescent="0.25">
      <c r="A637" t="s">
        <v>50</v>
      </c>
      <c r="B637">
        <v>2011</v>
      </c>
      <c r="C637" t="s">
        <v>142</v>
      </c>
      <c r="D637" t="s">
        <v>40</v>
      </c>
      <c r="E637" t="s">
        <v>8393</v>
      </c>
      <c r="F637">
        <v>120</v>
      </c>
      <c r="G637" t="s">
        <v>12285</v>
      </c>
    </row>
    <row r="638" spans="1:7" x14ac:dyDescent="0.25">
      <c r="A638" t="s">
        <v>50</v>
      </c>
      <c r="B638">
        <v>2011</v>
      </c>
      <c r="C638" t="s">
        <v>142</v>
      </c>
      <c r="D638" t="s">
        <v>102</v>
      </c>
      <c r="E638" t="s">
        <v>8394</v>
      </c>
      <c r="F638">
        <v>583</v>
      </c>
      <c r="G638" t="s">
        <v>12285</v>
      </c>
    </row>
    <row r="639" spans="1:7" x14ac:dyDescent="0.25">
      <c r="A639" t="s">
        <v>50</v>
      </c>
      <c r="B639">
        <v>2011</v>
      </c>
      <c r="C639" t="s">
        <v>142</v>
      </c>
      <c r="D639" t="s">
        <v>107</v>
      </c>
      <c r="E639" t="s">
        <v>8395</v>
      </c>
      <c r="F639">
        <v>483</v>
      </c>
      <c r="G639" t="s">
        <v>12285</v>
      </c>
    </row>
    <row r="640" spans="1:7" x14ac:dyDescent="0.25">
      <c r="A640" t="s">
        <v>50</v>
      </c>
      <c r="B640">
        <v>2011</v>
      </c>
      <c r="C640" t="s">
        <v>142</v>
      </c>
      <c r="D640" t="s">
        <v>39</v>
      </c>
      <c r="E640" t="s">
        <v>8396</v>
      </c>
      <c r="F640">
        <v>175</v>
      </c>
      <c r="G640" t="s">
        <v>12285</v>
      </c>
    </row>
    <row r="641" spans="1:7" x14ac:dyDescent="0.25">
      <c r="A641" t="s">
        <v>50</v>
      </c>
      <c r="B641">
        <v>2011</v>
      </c>
      <c r="C641" t="s">
        <v>142</v>
      </c>
      <c r="D641" t="s">
        <v>103</v>
      </c>
      <c r="E641" t="s">
        <v>8397</v>
      </c>
      <c r="F641">
        <v>6001</v>
      </c>
      <c r="G641" t="s">
        <v>12285</v>
      </c>
    </row>
    <row r="642" spans="1:7" x14ac:dyDescent="0.25">
      <c r="A642" t="s">
        <v>50</v>
      </c>
      <c r="B642">
        <v>2011</v>
      </c>
      <c r="C642" t="s">
        <v>143</v>
      </c>
      <c r="D642" t="s">
        <v>38</v>
      </c>
      <c r="E642" t="s">
        <v>8398</v>
      </c>
      <c r="F642">
        <v>46</v>
      </c>
      <c r="G642" t="s">
        <v>12286</v>
      </c>
    </row>
    <row r="643" spans="1:7" x14ac:dyDescent="0.25">
      <c r="A643" t="s">
        <v>50</v>
      </c>
      <c r="B643">
        <v>2011</v>
      </c>
      <c r="C643" t="s">
        <v>143</v>
      </c>
      <c r="D643" t="s">
        <v>40</v>
      </c>
      <c r="E643" t="s">
        <v>8399</v>
      </c>
      <c r="F643">
        <v>84</v>
      </c>
      <c r="G643" t="s">
        <v>12286</v>
      </c>
    </row>
    <row r="644" spans="1:7" x14ac:dyDescent="0.25">
      <c r="A644" t="s">
        <v>50</v>
      </c>
      <c r="B644">
        <v>2011</v>
      </c>
      <c r="C644" t="s">
        <v>143</v>
      </c>
      <c r="D644" t="s">
        <v>102</v>
      </c>
      <c r="E644" t="s">
        <v>8400</v>
      </c>
      <c r="F644">
        <v>604</v>
      </c>
      <c r="G644" t="s">
        <v>12286</v>
      </c>
    </row>
    <row r="645" spans="1:7" x14ac:dyDescent="0.25">
      <c r="A645" t="s">
        <v>50</v>
      </c>
      <c r="B645">
        <v>2011</v>
      </c>
      <c r="C645" t="s">
        <v>143</v>
      </c>
      <c r="D645" t="s">
        <v>107</v>
      </c>
      <c r="E645" t="s">
        <v>8401</v>
      </c>
      <c r="F645">
        <v>382</v>
      </c>
      <c r="G645" t="s">
        <v>12286</v>
      </c>
    </row>
    <row r="646" spans="1:7" x14ac:dyDescent="0.25">
      <c r="A646" t="s">
        <v>50</v>
      </c>
      <c r="B646">
        <v>2011</v>
      </c>
      <c r="C646" t="s">
        <v>143</v>
      </c>
      <c r="D646" t="s">
        <v>39</v>
      </c>
      <c r="E646" t="s">
        <v>8402</v>
      </c>
      <c r="F646">
        <v>313</v>
      </c>
      <c r="G646" t="s">
        <v>12286</v>
      </c>
    </row>
    <row r="647" spans="1:7" x14ac:dyDescent="0.25">
      <c r="A647" t="s">
        <v>50</v>
      </c>
      <c r="B647">
        <v>2011</v>
      </c>
      <c r="C647" t="s">
        <v>143</v>
      </c>
      <c r="D647" t="s">
        <v>103</v>
      </c>
      <c r="E647" t="s">
        <v>8403</v>
      </c>
      <c r="F647">
        <v>6930</v>
      </c>
      <c r="G647" t="s">
        <v>12286</v>
      </c>
    </row>
    <row r="648" spans="1:7" x14ac:dyDescent="0.25">
      <c r="A648" t="s">
        <v>50</v>
      </c>
      <c r="B648">
        <v>2011</v>
      </c>
      <c r="C648" t="s">
        <v>144</v>
      </c>
      <c r="D648" t="s">
        <v>38</v>
      </c>
      <c r="E648" t="s">
        <v>8404</v>
      </c>
      <c r="F648">
        <v>23</v>
      </c>
      <c r="G648" t="s">
        <v>12287</v>
      </c>
    </row>
    <row r="649" spans="1:7" x14ac:dyDescent="0.25">
      <c r="A649" t="s">
        <v>50</v>
      </c>
      <c r="B649">
        <v>2011</v>
      </c>
      <c r="C649" t="s">
        <v>144</v>
      </c>
      <c r="D649" t="s">
        <v>40</v>
      </c>
      <c r="E649" t="s">
        <v>8405</v>
      </c>
      <c r="F649">
        <v>34</v>
      </c>
      <c r="G649" t="s">
        <v>12287</v>
      </c>
    </row>
    <row r="650" spans="1:7" x14ac:dyDescent="0.25">
      <c r="A650" t="s">
        <v>50</v>
      </c>
      <c r="B650">
        <v>2011</v>
      </c>
      <c r="C650" t="s">
        <v>144</v>
      </c>
      <c r="D650" t="s">
        <v>102</v>
      </c>
      <c r="E650" t="s">
        <v>8406</v>
      </c>
      <c r="F650">
        <v>162</v>
      </c>
      <c r="G650" t="s">
        <v>12287</v>
      </c>
    </row>
    <row r="651" spans="1:7" x14ac:dyDescent="0.25">
      <c r="A651" t="s">
        <v>50</v>
      </c>
      <c r="B651">
        <v>2011</v>
      </c>
      <c r="C651" t="s">
        <v>144</v>
      </c>
      <c r="D651" t="s">
        <v>107</v>
      </c>
      <c r="E651" t="s">
        <v>8407</v>
      </c>
      <c r="F651">
        <v>114</v>
      </c>
      <c r="G651" t="s">
        <v>12287</v>
      </c>
    </row>
    <row r="652" spans="1:7" x14ac:dyDescent="0.25">
      <c r="A652" t="s">
        <v>50</v>
      </c>
      <c r="B652">
        <v>2011</v>
      </c>
      <c r="C652" t="s">
        <v>144</v>
      </c>
      <c r="D652" t="s">
        <v>39</v>
      </c>
      <c r="E652" t="s">
        <v>8408</v>
      </c>
      <c r="F652">
        <v>86</v>
      </c>
      <c r="G652" t="s">
        <v>12287</v>
      </c>
    </row>
    <row r="653" spans="1:7" x14ac:dyDescent="0.25">
      <c r="A653" t="s">
        <v>50</v>
      </c>
      <c r="B653">
        <v>2011</v>
      </c>
      <c r="C653" t="s">
        <v>144</v>
      </c>
      <c r="D653" t="s">
        <v>103</v>
      </c>
      <c r="E653" t="s">
        <v>8409</v>
      </c>
      <c r="F653">
        <v>1605</v>
      </c>
      <c r="G653" t="s">
        <v>12287</v>
      </c>
    </row>
    <row r="654" spans="1:7" x14ac:dyDescent="0.25">
      <c r="A654" t="s">
        <v>50</v>
      </c>
      <c r="B654">
        <v>2011</v>
      </c>
      <c r="C654" t="s">
        <v>145</v>
      </c>
      <c r="D654" t="s">
        <v>38</v>
      </c>
      <c r="E654" t="s">
        <v>8410</v>
      </c>
      <c r="F654">
        <v>22</v>
      </c>
      <c r="G654" t="s">
        <v>12288</v>
      </c>
    </row>
    <row r="655" spans="1:7" x14ac:dyDescent="0.25">
      <c r="A655" t="s">
        <v>50</v>
      </c>
      <c r="B655">
        <v>2011</v>
      </c>
      <c r="C655" t="s">
        <v>145</v>
      </c>
      <c r="D655" t="s">
        <v>40</v>
      </c>
      <c r="E655" t="s">
        <v>8411</v>
      </c>
      <c r="F655">
        <v>43</v>
      </c>
      <c r="G655" t="s">
        <v>12288</v>
      </c>
    </row>
    <row r="656" spans="1:7" x14ac:dyDescent="0.25">
      <c r="A656" t="s">
        <v>50</v>
      </c>
      <c r="B656">
        <v>2011</v>
      </c>
      <c r="C656" t="s">
        <v>145</v>
      </c>
      <c r="D656" t="s">
        <v>102</v>
      </c>
      <c r="E656" t="s">
        <v>8412</v>
      </c>
      <c r="F656">
        <v>230</v>
      </c>
      <c r="G656" t="s">
        <v>12288</v>
      </c>
    </row>
    <row r="657" spans="1:7" x14ac:dyDescent="0.25">
      <c r="A657" t="s">
        <v>50</v>
      </c>
      <c r="B657">
        <v>2011</v>
      </c>
      <c r="C657" t="s">
        <v>145</v>
      </c>
      <c r="D657" t="s">
        <v>107</v>
      </c>
      <c r="E657" t="s">
        <v>8413</v>
      </c>
      <c r="F657">
        <v>106</v>
      </c>
      <c r="G657" t="s">
        <v>12288</v>
      </c>
    </row>
    <row r="658" spans="1:7" x14ac:dyDescent="0.25">
      <c r="A658" t="s">
        <v>50</v>
      </c>
      <c r="B658">
        <v>2011</v>
      </c>
      <c r="C658" t="s">
        <v>145</v>
      </c>
      <c r="D658" t="s">
        <v>39</v>
      </c>
      <c r="E658" t="s">
        <v>8414</v>
      </c>
      <c r="F658">
        <v>94</v>
      </c>
      <c r="G658" t="s">
        <v>12288</v>
      </c>
    </row>
    <row r="659" spans="1:7" x14ac:dyDescent="0.25">
      <c r="A659" t="s">
        <v>50</v>
      </c>
      <c r="B659">
        <v>2011</v>
      </c>
      <c r="C659" t="s">
        <v>145</v>
      </c>
      <c r="D659" t="s">
        <v>103</v>
      </c>
      <c r="E659" t="s">
        <v>8415</v>
      </c>
      <c r="F659">
        <v>2445</v>
      </c>
      <c r="G659" t="s">
        <v>12288</v>
      </c>
    </row>
    <row r="660" spans="1:7" x14ac:dyDescent="0.25">
      <c r="A660" t="s">
        <v>50</v>
      </c>
      <c r="B660">
        <v>2011</v>
      </c>
      <c r="C660" t="s">
        <v>146</v>
      </c>
      <c r="D660" t="s">
        <v>38</v>
      </c>
      <c r="E660" t="s">
        <v>8416</v>
      </c>
      <c r="F660">
        <v>23</v>
      </c>
      <c r="G660" t="s">
        <v>12289</v>
      </c>
    </row>
    <row r="661" spans="1:7" x14ac:dyDescent="0.25">
      <c r="A661" t="s">
        <v>50</v>
      </c>
      <c r="B661">
        <v>2011</v>
      </c>
      <c r="C661" t="s">
        <v>146</v>
      </c>
      <c r="D661" t="s">
        <v>40</v>
      </c>
      <c r="E661" t="s">
        <v>8417</v>
      </c>
      <c r="F661">
        <v>46</v>
      </c>
      <c r="G661" t="s">
        <v>12289</v>
      </c>
    </row>
    <row r="662" spans="1:7" x14ac:dyDescent="0.25">
      <c r="A662" t="s">
        <v>50</v>
      </c>
      <c r="B662">
        <v>2011</v>
      </c>
      <c r="C662" t="s">
        <v>146</v>
      </c>
      <c r="D662" t="s">
        <v>102</v>
      </c>
      <c r="E662" t="s">
        <v>8418</v>
      </c>
      <c r="F662">
        <v>208</v>
      </c>
      <c r="G662" t="s">
        <v>12289</v>
      </c>
    </row>
    <row r="663" spans="1:7" x14ac:dyDescent="0.25">
      <c r="A663" t="s">
        <v>50</v>
      </c>
      <c r="B663">
        <v>2011</v>
      </c>
      <c r="C663" t="s">
        <v>146</v>
      </c>
      <c r="D663" t="s">
        <v>107</v>
      </c>
      <c r="E663" t="s">
        <v>8419</v>
      </c>
      <c r="F663">
        <v>141</v>
      </c>
      <c r="G663" t="s">
        <v>12289</v>
      </c>
    </row>
    <row r="664" spans="1:7" x14ac:dyDescent="0.25">
      <c r="A664" t="s">
        <v>50</v>
      </c>
      <c r="B664">
        <v>2011</v>
      </c>
      <c r="C664" t="s">
        <v>146</v>
      </c>
      <c r="D664" t="s">
        <v>39</v>
      </c>
      <c r="E664" t="s">
        <v>8420</v>
      </c>
      <c r="F664">
        <v>114</v>
      </c>
      <c r="G664" t="s">
        <v>12289</v>
      </c>
    </row>
    <row r="665" spans="1:7" x14ac:dyDescent="0.25">
      <c r="A665" t="s">
        <v>50</v>
      </c>
      <c r="B665">
        <v>2011</v>
      </c>
      <c r="C665" t="s">
        <v>146</v>
      </c>
      <c r="D665" t="s">
        <v>103</v>
      </c>
      <c r="E665" t="s">
        <v>8421</v>
      </c>
      <c r="F665">
        <v>2258</v>
      </c>
      <c r="G665" t="s">
        <v>12289</v>
      </c>
    </row>
    <row r="666" spans="1:7" x14ac:dyDescent="0.25">
      <c r="A666" t="s">
        <v>50</v>
      </c>
      <c r="B666">
        <v>2012</v>
      </c>
      <c r="C666" t="s">
        <v>142</v>
      </c>
      <c r="D666" t="s">
        <v>38</v>
      </c>
      <c r="E666" t="s">
        <v>8422</v>
      </c>
      <c r="F666">
        <v>76</v>
      </c>
      <c r="G666" t="s">
        <v>12285</v>
      </c>
    </row>
    <row r="667" spans="1:7" x14ac:dyDescent="0.25">
      <c r="A667" t="s">
        <v>50</v>
      </c>
      <c r="B667">
        <v>2012</v>
      </c>
      <c r="C667" t="s">
        <v>142</v>
      </c>
      <c r="D667" t="s">
        <v>40</v>
      </c>
      <c r="E667" t="s">
        <v>8423</v>
      </c>
      <c r="F667">
        <v>199</v>
      </c>
      <c r="G667" t="s">
        <v>12285</v>
      </c>
    </row>
    <row r="668" spans="1:7" x14ac:dyDescent="0.25">
      <c r="A668" t="s">
        <v>50</v>
      </c>
      <c r="B668">
        <v>2012</v>
      </c>
      <c r="C668" t="s">
        <v>142</v>
      </c>
      <c r="D668" t="s">
        <v>102</v>
      </c>
      <c r="E668" t="s">
        <v>8424</v>
      </c>
      <c r="F668">
        <v>498</v>
      </c>
      <c r="G668" t="s">
        <v>12285</v>
      </c>
    </row>
    <row r="669" spans="1:7" x14ac:dyDescent="0.25">
      <c r="A669" t="s">
        <v>50</v>
      </c>
      <c r="B669">
        <v>2012</v>
      </c>
      <c r="C669" t="s">
        <v>142</v>
      </c>
      <c r="D669" t="s">
        <v>107</v>
      </c>
      <c r="E669" t="s">
        <v>8425</v>
      </c>
      <c r="F669">
        <v>789</v>
      </c>
      <c r="G669" t="s">
        <v>12285</v>
      </c>
    </row>
    <row r="670" spans="1:7" x14ac:dyDescent="0.25">
      <c r="A670" t="s">
        <v>50</v>
      </c>
      <c r="B670">
        <v>2012</v>
      </c>
      <c r="C670" t="s">
        <v>142</v>
      </c>
      <c r="D670" t="s">
        <v>39</v>
      </c>
      <c r="E670" t="s">
        <v>8426</v>
      </c>
      <c r="F670">
        <v>279</v>
      </c>
      <c r="G670" t="s">
        <v>12285</v>
      </c>
    </row>
    <row r="671" spans="1:7" x14ac:dyDescent="0.25">
      <c r="A671" t="s">
        <v>50</v>
      </c>
      <c r="B671">
        <v>2012</v>
      </c>
      <c r="C671" t="s">
        <v>142</v>
      </c>
      <c r="D671" t="s">
        <v>103</v>
      </c>
      <c r="E671" t="s">
        <v>8427</v>
      </c>
      <c r="F671">
        <v>5769</v>
      </c>
      <c r="G671" t="s">
        <v>12285</v>
      </c>
    </row>
    <row r="672" spans="1:7" x14ac:dyDescent="0.25">
      <c r="A672" t="s">
        <v>50</v>
      </c>
      <c r="B672">
        <v>2012</v>
      </c>
      <c r="C672" t="s">
        <v>143</v>
      </c>
      <c r="D672" t="s">
        <v>38</v>
      </c>
      <c r="E672" t="s">
        <v>8428</v>
      </c>
      <c r="F672">
        <v>82</v>
      </c>
      <c r="G672" t="s">
        <v>12286</v>
      </c>
    </row>
    <row r="673" spans="1:7" x14ac:dyDescent="0.25">
      <c r="A673" t="s">
        <v>50</v>
      </c>
      <c r="B673">
        <v>2012</v>
      </c>
      <c r="C673" t="s">
        <v>143</v>
      </c>
      <c r="D673" t="s">
        <v>40</v>
      </c>
      <c r="E673" t="s">
        <v>8429</v>
      </c>
      <c r="F673">
        <v>185</v>
      </c>
      <c r="G673" t="s">
        <v>12286</v>
      </c>
    </row>
    <row r="674" spans="1:7" x14ac:dyDescent="0.25">
      <c r="A674" t="s">
        <v>50</v>
      </c>
      <c r="B674">
        <v>2012</v>
      </c>
      <c r="C674" t="s">
        <v>143</v>
      </c>
      <c r="D674" t="s">
        <v>102</v>
      </c>
      <c r="E674" t="s">
        <v>8430</v>
      </c>
      <c r="F674">
        <v>581</v>
      </c>
      <c r="G674" t="s">
        <v>12286</v>
      </c>
    </row>
    <row r="675" spans="1:7" x14ac:dyDescent="0.25">
      <c r="A675" t="s">
        <v>50</v>
      </c>
      <c r="B675">
        <v>2012</v>
      </c>
      <c r="C675" t="s">
        <v>143</v>
      </c>
      <c r="D675" t="s">
        <v>107</v>
      </c>
      <c r="E675" t="s">
        <v>8431</v>
      </c>
      <c r="F675">
        <v>615</v>
      </c>
      <c r="G675" t="s">
        <v>12286</v>
      </c>
    </row>
    <row r="676" spans="1:7" x14ac:dyDescent="0.25">
      <c r="A676" t="s">
        <v>50</v>
      </c>
      <c r="B676">
        <v>2012</v>
      </c>
      <c r="C676" t="s">
        <v>143</v>
      </c>
      <c r="D676" t="s">
        <v>39</v>
      </c>
      <c r="E676" t="s">
        <v>8432</v>
      </c>
      <c r="F676">
        <v>285</v>
      </c>
      <c r="G676" t="s">
        <v>12286</v>
      </c>
    </row>
    <row r="677" spans="1:7" x14ac:dyDescent="0.25">
      <c r="A677" t="s">
        <v>50</v>
      </c>
      <c r="B677">
        <v>2012</v>
      </c>
      <c r="C677" t="s">
        <v>143</v>
      </c>
      <c r="D677" t="s">
        <v>103</v>
      </c>
      <c r="E677" t="s">
        <v>8433</v>
      </c>
      <c r="F677">
        <v>6564</v>
      </c>
      <c r="G677" t="s">
        <v>12286</v>
      </c>
    </row>
    <row r="678" spans="1:7" x14ac:dyDescent="0.25">
      <c r="A678" t="s">
        <v>50</v>
      </c>
      <c r="B678">
        <v>2012</v>
      </c>
      <c r="C678" t="s">
        <v>144</v>
      </c>
      <c r="D678" t="s">
        <v>38</v>
      </c>
      <c r="E678" t="s">
        <v>8434</v>
      </c>
      <c r="F678">
        <v>27</v>
      </c>
      <c r="G678" t="s">
        <v>12287</v>
      </c>
    </row>
    <row r="679" spans="1:7" x14ac:dyDescent="0.25">
      <c r="A679" t="s">
        <v>50</v>
      </c>
      <c r="B679">
        <v>2012</v>
      </c>
      <c r="C679" t="s">
        <v>144</v>
      </c>
      <c r="D679" t="s">
        <v>40</v>
      </c>
      <c r="E679" t="s">
        <v>8435</v>
      </c>
      <c r="F679">
        <v>56</v>
      </c>
      <c r="G679" t="s">
        <v>12287</v>
      </c>
    </row>
    <row r="680" spans="1:7" x14ac:dyDescent="0.25">
      <c r="A680" t="s">
        <v>50</v>
      </c>
      <c r="B680">
        <v>2012</v>
      </c>
      <c r="C680" t="s">
        <v>144</v>
      </c>
      <c r="D680" t="s">
        <v>102</v>
      </c>
      <c r="E680" t="s">
        <v>8436</v>
      </c>
      <c r="F680">
        <v>146</v>
      </c>
      <c r="G680" t="s">
        <v>12287</v>
      </c>
    </row>
    <row r="681" spans="1:7" x14ac:dyDescent="0.25">
      <c r="A681" t="s">
        <v>50</v>
      </c>
      <c r="B681">
        <v>2012</v>
      </c>
      <c r="C681" t="s">
        <v>144</v>
      </c>
      <c r="D681" t="s">
        <v>107</v>
      </c>
      <c r="E681" t="s">
        <v>8437</v>
      </c>
      <c r="F681">
        <v>195</v>
      </c>
      <c r="G681" t="s">
        <v>12287</v>
      </c>
    </row>
    <row r="682" spans="1:7" x14ac:dyDescent="0.25">
      <c r="A682" t="s">
        <v>50</v>
      </c>
      <c r="B682">
        <v>2012</v>
      </c>
      <c r="C682" t="s">
        <v>144</v>
      </c>
      <c r="D682" t="s">
        <v>39</v>
      </c>
      <c r="E682" t="s">
        <v>8438</v>
      </c>
      <c r="F682">
        <v>88</v>
      </c>
      <c r="G682" t="s">
        <v>12287</v>
      </c>
    </row>
    <row r="683" spans="1:7" x14ac:dyDescent="0.25">
      <c r="A683" t="s">
        <v>50</v>
      </c>
      <c r="B683">
        <v>2012</v>
      </c>
      <c r="C683" t="s">
        <v>144</v>
      </c>
      <c r="D683" t="s">
        <v>103</v>
      </c>
      <c r="E683" t="s">
        <v>8439</v>
      </c>
      <c r="F683">
        <v>1543</v>
      </c>
      <c r="G683" t="s">
        <v>12287</v>
      </c>
    </row>
    <row r="684" spans="1:7" x14ac:dyDescent="0.25">
      <c r="A684" t="s">
        <v>50</v>
      </c>
      <c r="B684">
        <v>2012</v>
      </c>
      <c r="C684" t="s">
        <v>145</v>
      </c>
      <c r="D684" t="s">
        <v>38</v>
      </c>
      <c r="E684" t="s">
        <v>8440</v>
      </c>
      <c r="F684">
        <v>54</v>
      </c>
      <c r="G684" t="s">
        <v>12288</v>
      </c>
    </row>
    <row r="685" spans="1:7" x14ac:dyDescent="0.25">
      <c r="A685" t="s">
        <v>50</v>
      </c>
      <c r="B685">
        <v>2012</v>
      </c>
      <c r="C685" t="s">
        <v>145</v>
      </c>
      <c r="D685" t="s">
        <v>40</v>
      </c>
      <c r="E685" t="s">
        <v>8441</v>
      </c>
      <c r="F685">
        <v>73</v>
      </c>
      <c r="G685" t="s">
        <v>12288</v>
      </c>
    </row>
    <row r="686" spans="1:7" x14ac:dyDescent="0.25">
      <c r="A686" t="s">
        <v>50</v>
      </c>
      <c r="B686">
        <v>2012</v>
      </c>
      <c r="C686" t="s">
        <v>145</v>
      </c>
      <c r="D686" t="s">
        <v>102</v>
      </c>
      <c r="E686" t="s">
        <v>8442</v>
      </c>
      <c r="F686">
        <v>161</v>
      </c>
      <c r="G686" t="s">
        <v>12288</v>
      </c>
    </row>
    <row r="687" spans="1:7" x14ac:dyDescent="0.25">
      <c r="A687" t="s">
        <v>50</v>
      </c>
      <c r="B687">
        <v>2012</v>
      </c>
      <c r="C687" t="s">
        <v>145</v>
      </c>
      <c r="D687" t="s">
        <v>107</v>
      </c>
      <c r="E687" t="s">
        <v>8443</v>
      </c>
      <c r="F687">
        <v>209</v>
      </c>
      <c r="G687" t="s">
        <v>12288</v>
      </c>
    </row>
    <row r="688" spans="1:7" x14ac:dyDescent="0.25">
      <c r="A688" t="s">
        <v>50</v>
      </c>
      <c r="B688">
        <v>2012</v>
      </c>
      <c r="C688" t="s">
        <v>145</v>
      </c>
      <c r="D688" t="s">
        <v>39</v>
      </c>
      <c r="E688" t="s">
        <v>8444</v>
      </c>
      <c r="F688">
        <v>108</v>
      </c>
      <c r="G688" t="s">
        <v>12288</v>
      </c>
    </row>
    <row r="689" spans="1:7" x14ac:dyDescent="0.25">
      <c r="A689" t="s">
        <v>50</v>
      </c>
      <c r="B689">
        <v>2012</v>
      </c>
      <c r="C689" t="s">
        <v>145</v>
      </c>
      <c r="D689" t="s">
        <v>103</v>
      </c>
      <c r="E689" t="s">
        <v>8445</v>
      </c>
      <c r="F689">
        <v>2337</v>
      </c>
      <c r="G689" t="s">
        <v>12288</v>
      </c>
    </row>
    <row r="690" spans="1:7" x14ac:dyDescent="0.25">
      <c r="A690" t="s">
        <v>50</v>
      </c>
      <c r="B690">
        <v>2012</v>
      </c>
      <c r="C690" t="s">
        <v>146</v>
      </c>
      <c r="D690" t="s">
        <v>38</v>
      </c>
      <c r="E690" t="s">
        <v>8446</v>
      </c>
      <c r="F690">
        <v>22</v>
      </c>
      <c r="G690" t="s">
        <v>12289</v>
      </c>
    </row>
    <row r="691" spans="1:7" x14ac:dyDescent="0.25">
      <c r="A691" t="s">
        <v>50</v>
      </c>
      <c r="B691">
        <v>2012</v>
      </c>
      <c r="C691" t="s">
        <v>146</v>
      </c>
      <c r="D691" t="s">
        <v>40</v>
      </c>
      <c r="E691" t="s">
        <v>8447</v>
      </c>
      <c r="F691">
        <v>64</v>
      </c>
      <c r="G691" t="s">
        <v>12289</v>
      </c>
    </row>
    <row r="692" spans="1:7" x14ac:dyDescent="0.25">
      <c r="A692" t="s">
        <v>50</v>
      </c>
      <c r="B692">
        <v>2012</v>
      </c>
      <c r="C692" t="s">
        <v>146</v>
      </c>
      <c r="D692" t="s">
        <v>102</v>
      </c>
      <c r="E692" t="s">
        <v>8448</v>
      </c>
      <c r="F692">
        <v>179</v>
      </c>
      <c r="G692" t="s">
        <v>12289</v>
      </c>
    </row>
    <row r="693" spans="1:7" x14ac:dyDescent="0.25">
      <c r="A693" t="s">
        <v>50</v>
      </c>
      <c r="B693">
        <v>2012</v>
      </c>
      <c r="C693" t="s">
        <v>146</v>
      </c>
      <c r="D693" t="s">
        <v>107</v>
      </c>
      <c r="E693" t="s">
        <v>8449</v>
      </c>
      <c r="F693">
        <v>216</v>
      </c>
      <c r="G693" t="s">
        <v>12289</v>
      </c>
    </row>
    <row r="694" spans="1:7" x14ac:dyDescent="0.25">
      <c r="A694" t="s">
        <v>50</v>
      </c>
      <c r="B694">
        <v>2012</v>
      </c>
      <c r="C694" t="s">
        <v>146</v>
      </c>
      <c r="D694" t="s">
        <v>39</v>
      </c>
      <c r="E694" t="s">
        <v>8450</v>
      </c>
      <c r="F694">
        <v>130</v>
      </c>
      <c r="G694" t="s">
        <v>12289</v>
      </c>
    </row>
    <row r="695" spans="1:7" x14ac:dyDescent="0.25">
      <c r="A695" t="s">
        <v>50</v>
      </c>
      <c r="B695">
        <v>2012</v>
      </c>
      <c r="C695" t="s">
        <v>146</v>
      </c>
      <c r="D695" t="s">
        <v>103</v>
      </c>
      <c r="E695" t="s">
        <v>8451</v>
      </c>
      <c r="F695">
        <v>2208</v>
      </c>
      <c r="G695" t="s">
        <v>12289</v>
      </c>
    </row>
    <row r="696" spans="1:7" x14ac:dyDescent="0.25">
      <c r="A696" t="s">
        <v>50</v>
      </c>
      <c r="B696">
        <v>2013</v>
      </c>
      <c r="C696" t="s">
        <v>142</v>
      </c>
      <c r="D696" t="s">
        <v>38</v>
      </c>
      <c r="E696" t="s">
        <v>8452</v>
      </c>
      <c r="F696">
        <v>127</v>
      </c>
      <c r="G696" t="s">
        <v>12285</v>
      </c>
    </row>
    <row r="697" spans="1:7" x14ac:dyDescent="0.25">
      <c r="A697" t="s">
        <v>50</v>
      </c>
      <c r="B697">
        <v>2013</v>
      </c>
      <c r="C697" t="s">
        <v>142</v>
      </c>
      <c r="D697" t="s">
        <v>40</v>
      </c>
      <c r="E697" t="s">
        <v>8453</v>
      </c>
      <c r="F697">
        <v>362</v>
      </c>
      <c r="G697" t="s">
        <v>12285</v>
      </c>
    </row>
    <row r="698" spans="1:7" x14ac:dyDescent="0.25">
      <c r="A698" t="s">
        <v>50</v>
      </c>
      <c r="B698">
        <v>2013</v>
      </c>
      <c r="C698" t="s">
        <v>142</v>
      </c>
      <c r="D698" t="s">
        <v>102</v>
      </c>
      <c r="E698" t="s">
        <v>8454</v>
      </c>
      <c r="F698">
        <v>588</v>
      </c>
      <c r="G698" t="s">
        <v>12285</v>
      </c>
    </row>
    <row r="699" spans="1:7" x14ac:dyDescent="0.25">
      <c r="A699" t="s">
        <v>50</v>
      </c>
      <c r="B699">
        <v>2013</v>
      </c>
      <c r="C699" t="s">
        <v>142</v>
      </c>
      <c r="D699" t="s">
        <v>107</v>
      </c>
      <c r="E699" t="s">
        <v>8455</v>
      </c>
      <c r="F699">
        <v>935</v>
      </c>
      <c r="G699" t="s">
        <v>12285</v>
      </c>
    </row>
    <row r="700" spans="1:7" x14ac:dyDescent="0.25">
      <c r="A700" t="s">
        <v>50</v>
      </c>
      <c r="B700">
        <v>2013</v>
      </c>
      <c r="C700" t="s">
        <v>142</v>
      </c>
      <c r="D700" t="s">
        <v>39</v>
      </c>
      <c r="E700" t="s">
        <v>8456</v>
      </c>
      <c r="F700">
        <v>264</v>
      </c>
      <c r="G700" t="s">
        <v>12285</v>
      </c>
    </row>
    <row r="701" spans="1:7" x14ac:dyDescent="0.25">
      <c r="A701" t="s">
        <v>50</v>
      </c>
      <c r="B701">
        <v>2013</v>
      </c>
      <c r="C701" t="s">
        <v>142</v>
      </c>
      <c r="D701" t="s">
        <v>103</v>
      </c>
      <c r="E701" t="s">
        <v>8457</v>
      </c>
      <c r="F701">
        <v>5632</v>
      </c>
      <c r="G701" t="s">
        <v>12285</v>
      </c>
    </row>
    <row r="702" spans="1:7" x14ac:dyDescent="0.25">
      <c r="A702" t="s">
        <v>50</v>
      </c>
      <c r="B702">
        <v>2013</v>
      </c>
      <c r="C702" t="s">
        <v>143</v>
      </c>
      <c r="D702" t="s">
        <v>38</v>
      </c>
      <c r="E702" t="s">
        <v>8458</v>
      </c>
      <c r="F702">
        <v>127</v>
      </c>
      <c r="G702" t="s">
        <v>12286</v>
      </c>
    </row>
    <row r="703" spans="1:7" x14ac:dyDescent="0.25">
      <c r="A703" t="s">
        <v>50</v>
      </c>
      <c r="B703">
        <v>2013</v>
      </c>
      <c r="C703" t="s">
        <v>143</v>
      </c>
      <c r="D703" t="s">
        <v>40</v>
      </c>
      <c r="E703" t="s">
        <v>8459</v>
      </c>
      <c r="F703">
        <v>252</v>
      </c>
      <c r="G703" t="s">
        <v>12286</v>
      </c>
    </row>
    <row r="704" spans="1:7" x14ac:dyDescent="0.25">
      <c r="A704" t="s">
        <v>50</v>
      </c>
      <c r="B704">
        <v>2013</v>
      </c>
      <c r="C704" t="s">
        <v>143</v>
      </c>
      <c r="D704" t="s">
        <v>102</v>
      </c>
      <c r="E704" t="s">
        <v>8460</v>
      </c>
      <c r="F704">
        <v>625</v>
      </c>
      <c r="G704" t="s">
        <v>12286</v>
      </c>
    </row>
    <row r="705" spans="1:7" x14ac:dyDescent="0.25">
      <c r="A705" t="s">
        <v>50</v>
      </c>
      <c r="B705">
        <v>2013</v>
      </c>
      <c r="C705" t="s">
        <v>143</v>
      </c>
      <c r="D705" t="s">
        <v>107</v>
      </c>
      <c r="E705" t="s">
        <v>8461</v>
      </c>
      <c r="F705">
        <v>755</v>
      </c>
      <c r="G705" t="s">
        <v>12286</v>
      </c>
    </row>
    <row r="706" spans="1:7" x14ac:dyDescent="0.25">
      <c r="A706" t="s">
        <v>50</v>
      </c>
      <c r="B706">
        <v>2013</v>
      </c>
      <c r="C706" t="s">
        <v>143</v>
      </c>
      <c r="D706" t="s">
        <v>39</v>
      </c>
      <c r="E706" t="s">
        <v>8462</v>
      </c>
      <c r="F706">
        <v>301</v>
      </c>
      <c r="G706" t="s">
        <v>12286</v>
      </c>
    </row>
    <row r="707" spans="1:7" x14ac:dyDescent="0.25">
      <c r="A707" t="s">
        <v>50</v>
      </c>
      <c r="B707">
        <v>2013</v>
      </c>
      <c r="C707" t="s">
        <v>143</v>
      </c>
      <c r="D707" t="s">
        <v>103</v>
      </c>
      <c r="E707" t="s">
        <v>8463</v>
      </c>
      <c r="F707">
        <v>6418</v>
      </c>
      <c r="G707" t="s">
        <v>12286</v>
      </c>
    </row>
    <row r="708" spans="1:7" x14ac:dyDescent="0.25">
      <c r="A708" t="s">
        <v>50</v>
      </c>
      <c r="B708">
        <v>2013</v>
      </c>
      <c r="C708" t="s">
        <v>144</v>
      </c>
      <c r="D708" t="s">
        <v>38</v>
      </c>
      <c r="E708" t="s">
        <v>8464</v>
      </c>
      <c r="F708">
        <v>47</v>
      </c>
      <c r="G708" t="s">
        <v>12287</v>
      </c>
    </row>
    <row r="709" spans="1:7" x14ac:dyDescent="0.25">
      <c r="A709" t="s">
        <v>50</v>
      </c>
      <c r="B709">
        <v>2013</v>
      </c>
      <c r="C709" t="s">
        <v>144</v>
      </c>
      <c r="D709" t="s">
        <v>40</v>
      </c>
      <c r="E709" t="s">
        <v>8465</v>
      </c>
      <c r="F709">
        <v>91</v>
      </c>
      <c r="G709" t="s">
        <v>12287</v>
      </c>
    </row>
    <row r="710" spans="1:7" x14ac:dyDescent="0.25">
      <c r="A710" t="s">
        <v>50</v>
      </c>
      <c r="B710">
        <v>2013</v>
      </c>
      <c r="C710" t="s">
        <v>144</v>
      </c>
      <c r="D710" t="s">
        <v>102</v>
      </c>
      <c r="E710" t="s">
        <v>8466</v>
      </c>
      <c r="F710">
        <v>164</v>
      </c>
      <c r="G710" t="s">
        <v>12287</v>
      </c>
    </row>
    <row r="711" spans="1:7" x14ac:dyDescent="0.25">
      <c r="A711" t="s">
        <v>50</v>
      </c>
      <c r="B711">
        <v>2013</v>
      </c>
      <c r="C711" t="s">
        <v>144</v>
      </c>
      <c r="D711" t="s">
        <v>107</v>
      </c>
      <c r="E711" t="s">
        <v>8467</v>
      </c>
      <c r="F711">
        <v>272</v>
      </c>
      <c r="G711" t="s">
        <v>12287</v>
      </c>
    </row>
    <row r="712" spans="1:7" x14ac:dyDescent="0.25">
      <c r="A712" t="s">
        <v>50</v>
      </c>
      <c r="B712">
        <v>2013</v>
      </c>
      <c r="C712" t="s">
        <v>144</v>
      </c>
      <c r="D712" t="s">
        <v>39</v>
      </c>
      <c r="E712" t="s">
        <v>8468</v>
      </c>
      <c r="F712">
        <v>92</v>
      </c>
      <c r="G712" t="s">
        <v>12287</v>
      </c>
    </row>
    <row r="713" spans="1:7" x14ac:dyDescent="0.25">
      <c r="A713" t="s">
        <v>50</v>
      </c>
      <c r="B713">
        <v>2013</v>
      </c>
      <c r="C713" t="s">
        <v>144</v>
      </c>
      <c r="D713" t="s">
        <v>103</v>
      </c>
      <c r="E713" t="s">
        <v>8469</v>
      </c>
      <c r="F713">
        <v>1502</v>
      </c>
      <c r="G713" t="s">
        <v>12287</v>
      </c>
    </row>
    <row r="714" spans="1:7" x14ac:dyDescent="0.25">
      <c r="A714" t="s">
        <v>50</v>
      </c>
      <c r="B714">
        <v>2013</v>
      </c>
      <c r="C714" t="s">
        <v>145</v>
      </c>
      <c r="D714" t="s">
        <v>38</v>
      </c>
      <c r="E714" t="s">
        <v>8470</v>
      </c>
      <c r="F714">
        <v>65</v>
      </c>
      <c r="G714" t="s">
        <v>12288</v>
      </c>
    </row>
    <row r="715" spans="1:7" x14ac:dyDescent="0.25">
      <c r="A715" t="s">
        <v>50</v>
      </c>
      <c r="B715">
        <v>2013</v>
      </c>
      <c r="C715" t="s">
        <v>145</v>
      </c>
      <c r="D715" t="s">
        <v>40</v>
      </c>
      <c r="E715" t="s">
        <v>8471</v>
      </c>
      <c r="F715">
        <v>134</v>
      </c>
      <c r="G715" t="s">
        <v>12288</v>
      </c>
    </row>
    <row r="716" spans="1:7" x14ac:dyDescent="0.25">
      <c r="A716" t="s">
        <v>50</v>
      </c>
      <c r="B716">
        <v>2013</v>
      </c>
      <c r="C716" t="s">
        <v>145</v>
      </c>
      <c r="D716" t="s">
        <v>102</v>
      </c>
      <c r="E716" t="s">
        <v>8472</v>
      </c>
      <c r="F716">
        <v>199</v>
      </c>
      <c r="G716" t="s">
        <v>12288</v>
      </c>
    </row>
    <row r="717" spans="1:7" x14ac:dyDescent="0.25">
      <c r="A717" t="s">
        <v>50</v>
      </c>
      <c r="B717">
        <v>2013</v>
      </c>
      <c r="C717" t="s">
        <v>145</v>
      </c>
      <c r="D717" t="s">
        <v>107</v>
      </c>
      <c r="E717" t="s">
        <v>8473</v>
      </c>
      <c r="F717">
        <v>285</v>
      </c>
      <c r="G717" t="s">
        <v>12288</v>
      </c>
    </row>
    <row r="718" spans="1:7" x14ac:dyDescent="0.25">
      <c r="A718" t="s">
        <v>50</v>
      </c>
      <c r="B718">
        <v>2013</v>
      </c>
      <c r="C718" t="s">
        <v>145</v>
      </c>
      <c r="D718" t="s">
        <v>39</v>
      </c>
      <c r="E718" t="s">
        <v>8474</v>
      </c>
      <c r="F718">
        <v>140</v>
      </c>
      <c r="G718" t="s">
        <v>12288</v>
      </c>
    </row>
    <row r="719" spans="1:7" x14ac:dyDescent="0.25">
      <c r="A719" t="s">
        <v>50</v>
      </c>
      <c r="B719">
        <v>2013</v>
      </c>
      <c r="C719" t="s">
        <v>145</v>
      </c>
      <c r="D719" t="s">
        <v>103</v>
      </c>
      <c r="E719" t="s">
        <v>8475</v>
      </c>
      <c r="F719">
        <v>2211</v>
      </c>
      <c r="G719" t="s">
        <v>12288</v>
      </c>
    </row>
    <row r="720" spans="1:7" x14ac:dyDescent="0.25">
      <c r="A720" t="s">
        <v>50</v>
      </c>
      <c r="B720">
        <v>2013</v>
      </c>
      <c r="C720" t="s">
        <v>146</v>
      </c>
      <c r="D720" t="s">
        <v>38</v>
      </c>
      <c r="E720" t="s">
        <v>8476</v>
      </c>
      <c r="F720">
        <v>51</v>
      </c>
      <c r="G720" t="s">
        <v>12289</v>
      </c>
    </row>
    <row r="721" spans="1:7" x14ac:dyDescent="0.25">
      <c r="A721" t="s">
        <v>50</v>
      </c>
      <c r="B721">
        <v>2013</v>
      </c>
      <c r="C721" t="s">
        <v>146</v>
      </c>
      <c r="D721" t="s">
        <v>40</v>
      </c>
      <c r="E721" t="s">
        <v>8477</v>
      </c>
      <c r="F721">
        <v>101</v>
      </c>
      <c r="G721" t="s">
        <v>12289</v>
      </c>
    </row>
    <row r="722" spans="1:7" x14ac:dyDescent="0.25">
      <c r="A722" t="s">
        <v>50</v>
      </c>
      <c r="B722">
        <v>2013</v>
      </c>
      <c r="C722" t="s">
        <v>146</v>
      </c>
      <c r="D722" t="s">
        <v>102</v>
      </c>
      <c r="E722" t="s">
        <v>8478</v>
      </c>
      <c r="F722">
        <v>239</v>
      </c>
      <c r="G722" t="s">
        <v>12289</v>
      </c>
    </row>
    <row r="723" spans="1:7" x14ac:dyDescent="0.25">
      <c r="A723" t="s">
        <v>50</v>
      </c>
      <c r="B723">
        <v>2013</v>
      </c>
      <c r="C723" t="s">
        <v>146</v>
      </c>
      <c r="D723" t="s">
        <v>107</v>
      </c>
      <c r="E723" t="s">
        <v>8479</v>
      </c>
      <c r="F723">
        <v>258</v>
      </c>
      <c r="G723" t="s">
        <v>12289</v>
      </c>
    </row>
    <row r="724" spans="1:7" x14ac:dyDescent="0.25">
      <c r="A724" t="s">
        <v>50</v>
      </c>
      <c r="B724">
        <v>2013</v>
      </c>
      <c r="C724" t="s">
        <v>146</v>
      </c>
      <c r="D724" t="s">
        <v>39</v>
      </c>
      <c r="E724" t="s">
        <v>8480</v>
      </c>
      <c r="F724">
        <v>114</v>
      </c>
      <c r="G724" t="s">
        <v>12289</v>
      </c>
    </row>
    <row r="725" spans="1:7" x14ac:dyDescent="0.25">
      <c r="A725" t="s">
        <v>50</v>
      </c>
      <c r="B725">
        <v>2013</v>
      </c>
      <c r="C725" t="s">
        <v>146</v>
      </c>
      <c r="D725" t="s">
        <v>103</v>
      </c>
      <c r="E725" t="s">
        <v>8481</v>
      </c>
      <c r="F725">
        <v>2116</v>
      </c>
      <c r="G725" t="s">
        <v>12289</v>
      </c>
    </row>
    <row r="726" spans="1:7" x14ac:dyDescent="0.25">
      <c r="A726" t="s">
        <v>50</v>
      </c>
      <c r="B726">
        <v>2014</v>
      </c>
      <c r="C726" t="s">
        <v>142</v>
      </c>
      <c r="D726" t="s">
        <v>38</v>
      </c>
      <c r="E726" t="s">
        <v>8482</v>
      </c>
      <c r="F726">
        <v>124</v>
      </c>
      <c r="G726" t="s">
        <v>12285</v>
      </c>
    </row>
    <row r="727" spans="1:7" x14ac:dyDescent="0.25">
      <c r="A727" t="s">
        <v>50</v>
      </c>
      <c r="B727">
        <v>2014</v>
      </c>
      <c r="C727" t="s">
        <v>142</v>
      </c>
      <c r="D727" t="s">
        <v>40</v>
      </c>
      <c r="E727" t="s">
        <v>8483</v>
      </c>
      <c r="F727">
        <v>369</v>
      </c>
      <c r="G727" t="s">
        <v>12285</v>
      </c>
    </row>
    <row r="728" spans="1:7" x14ac:dyDescent="0.25">
      <c r="A728" t="s">
        <v>50</v>
      </c>
      <c r="B728">
        <v>2014</v>
      </c>
      <c r="C728" t="s">
        <v>142</v>
      </c>
      <c r="D728" t="s">
        <v>102</v>
      </c>
      <c r="E728" t="s">
        <v>8484</v>
      </c>
      <c r="F728">
        <v>745</v>
      </c>
      <c r="G728" t="s">
        <v>12285</v>
      </c>
    </row>
    <row r="729" spans="1:7" x14ac:dyDescent="0.25">
      <c r="A729" t="s">
        <v>50</v>
      </c>
      <c r="B729">
        <v>2014</v>
      </c>
      <c r="C729" t="s">
        <v>142</v>
      </c>
      <c r="D729" t="s">
        <v>107</v>
      </c>
      <c r="E729" t="s">
        <v>8485</v>
      </c>
      <c r="F729">
        <v>932</v>
      </c>
      <c r="G729" t="s">
        <v>12285</v>
      </c>
    </row>
    <row r="730" spans="1:7" x14ac:dyDescent="0.25">
      <c r="A730" t="s">
        <v>50</v>
      </c>
      <c r="B730">
        <v>2014</v>
      </c>
      <c r="C730" t="s">
        <v>142</v>
      </c>
      <c r="D730" t="s">
        <v>39</v>
      </c>
      <c r="E730" t="s">
        <v>8486</v>
      </c>
      <c r="F730">
        <v>253</v>
      </c>
      <c r="G730" t="s">
        <v>12285</v>
      </c>
    </row>
    <row r="731" spans="1:7" x14ac:dyDescent="0.25">
      <c r="A731" t="s">
        <v>50</v>
      </c>
      <c r="B731">
        <v>2014</v>
      </c>
      <c r="C731" t="s">
        <v>142</v>
      </c>
      <c r="D731" t="s">
        <v>103</v>
      </c>
      <c r="E731" t="s">
        <v>8487</v>
      </c>
      <c r="F731">
        <v>5674</v>
      </c>
      <c r="G731" t="s">
        <v>12285</v>
      </c>
    </row>
    <row r="732" spans="1:7" x14ac:dyDescent="0.25">
      <c r="A732" t="s">
        <v>50</v>
      </c>
      <c r="B732">
        <v>2014</v>
      </c>
      <c r="C732" t="s">
        <v>143</v>
      </c>
      <c r="D732" t="s">
        <v>38</v>
      </c>
      <c r="E732" t="s">
        <v>8488</v>
      </c>
      <c r="F732">
        <v>112</v>
      </c>
      <c r="G732" t="s">
        <v>12286</v>
      </c>
    </row>
    <row r="733" spans="1:7" x14ac:dyDescent="0.25">
      <c r="A733" t="s">
        <v>50</v>
      </c>
      <c r="B733">
        <v>2014</v>
      </c>
      <c r="C733" t="s">
        <v>143</v>
      </c>
      <c r="D733" t="s">
        <v>40</v>
      </c>
      <c r="E733" t="s">
        <v>8489</v>
      </c>
      <c r="F733">
        <v>335</v>
      </c>
      <c r="G733" t="s">
        <v>12286</v>
      </c>
    </row>
    <row r="734" spans="1:7" x14ac:dyDescent="0.25">
      <c r="A734" t="s">
        <v>50</v>
      </c>
      <c r="B734">
        <v>2014</v>
      </c>
      <c r="C734" t="s">
        <v>143</v>
      </c>
      <c r="D734" t="s">
        <v>102</v>
      </c>
      <c r="E734" t="s">
        <v>8490</v>
      </c>
      <c r="F734">
        <v>676</v>
      </c>
      <c r="G734" t="s">
        <v>12286</v>
      </c>
    </row>
    <row r="735" spans="1:7" x14ac:dyDescent="0.25">
      <c r="A735" t="s">
        <v>50</v>
      </c>
      <c r="B735">
        <v>2014</v>
      </c>
      <c r="C735" t="s">
        <v>143</v>
      </c>
      <c r="D735" t="s">
        <v>107</v>
      </c>
      <c r="E735" t="s">
        <v>8491</v>
      </c>
      <c r="F735">
        <v>837</v>
      </c>
      <c r="G735" t="s">
        <v>12286</v>
      </c>
    </row>
    <row r="736" spans="1:7" x14ac:dyDescent="0.25">
      <c r="A736" t="s">
        <v>50</v>
      </c>
      <c r="B736">
        <v>2014</v>
      </c>
      <c r="C736" t="s">
        <v>143</v>
      </c>
      <c r="D736" t="s">
        <v>39</v>
      </c>
      <c r="E736" t="s">
        <v>8492</v>
      </c>
      <c r="F736">
        <v>320</v>
      </c>
      <c r="G736" t="s">
        <v>12286</v>
      </c>
    </row>
    <row r="737" spans="1:7" x14ac:dyDescent="0.25">
      <c r="A737" t="s">
        <v>50</v>
      </c>
      <c r="B737">
        <v>2014</v>
      </c>
      <c r="C737" t="s">
        <v>143</v>
      </c>
      <c r="D737" t="s">
        <v>103</v>
      </c>
      <c r="E737" t="s">
        <v>8493</v>
      </c>
      <c r="F737">
        <v>6308</v>
      </c>
      <c r="G737" t="s">
        <v>12286</v>
      </c>
    </row>
    <row r="738" spans="1:7" x14ac:dyDescent="0.25">
      <c r="A738" t="s">
        <v>50</v>
      </c>
      <c r="B738">
        <v>2014</v>
      </c>
      <c r="C738" t="s">
        <v>144</v>
      </c>
      <c r="D738" t="s">
        <v>38</v>
      </c>
      <c r="E738" t="s">
        <v>8494</v>
      </c>
      <c r="F738">
        <v>38</v>
      </c>
      <c r="G738" t="s">
        <v>12287</v>
      </c>
    </row>
    <row r="739" spans="1:7" x14ac:dyDescent="0.25">
      <c r="A739" t="s">
        <v>50</v>
      </c>
      <c r="B739">
        <v>2014</v>
      </c>
      <c r="C739" t="s">
        <v>144</v>
      </c>
      <c r="D739" t="s">
        <v>40</v>
      </c>
      <c r="E739" t="s">
        <v>8495</v>
      </c>
      <c r="F739">
        <v>108</v>
      </c>
      <c r="G739" t="s">
        <v>12287</v>
      </c>
    </row>
    <row r="740" spans="1:7" x14ac:dyDescent="0.25">
      <c r="A740" t="s">
        <v>50</v>
      </c>
      <c r="B740">
        <v>2014</v>
      </c>
      <c r="C740" t="s">
        <v>144</v>
      </c>
      <c r="D740" t="s">
        <v>102</v>
      </c>
      <c r="E740" t="s">
        <v>8496</v>
      </c>
      <c r="F740">
        <v>183</v>
      </c>
      <c r="G740" t="s">
        <v>12287</v>
      </c>
    </row>
    <row r="741" spans="1:7" x14ac:dyDescent="0.25">
      <c r="A741" t="s">
        <v>50</v>
      </c>
      <c r="B741">
        <v>2014</v>
      </c>
      <c r="C741" t="s">
        <v>144</v>
      </c>
      <c r="D741" t="s">
        <v>107</v>
      </c>
      <c r="E741" t="s">
        <v>8497</v>
      </c>
      <c r="F741">
        <v>223</v>
      </c>
      <c r="G741" t="s">
        <v>12287</v>
      </c>
    </row>
    <row r="742" spans="1:7" x14ac:dyDescent="0.25">
      <c r="A742" t="s">
        <v>50</v>
      </c>
      <c r="B742">
        <v>2014</v>
      </c>
      <c r="C742" t="s">
        <v>144</v>
      </c>
      <c r="D742" t="s">
        <v>39</v>
      </c>
      <c r="E742" t="s">
        <v>8498</v>
      </c>
      <c r="F742">
        <v>99</v>
      </c>
      <c r="G742" t="s">
        <v>12287</v>
      </c>
    </row>
    <row r="743" spans="1:7" x14ac:dyDescent="0.25">
      <c r="A743" t="s">
        <v>50</v>
      </c>
      <c r="B743">
        <v>2014</v>
      </c>
      <c r="C743" t="s">
        <v>144</v>
      </c>
      <c r="D743" t="s">
        <v>103</v>
      </c>
      <c r="E743" t="s">
        <v>8499</v>
      </c>
      <c r="F743">
        <v>1552</v>
      </c>
      <c r="G743" t="s">
        <v>12287</v>
      </c>
    </row>
    <row r="744" spans="1:7" x14ac:dyDescent="0.25">
      <c r="A744" t="s">
        <v>50</v>
      </c>
      <c r="B744">
        <v>2014</v>
      </c>
      <c r="C744" t="s">
        <v>145</v>
      </c>
      <c r="D744" t="s">
        <v>38</v>
      </c>
      <c r="E744" t="s">
        <v>8500</v>
      </c>
      <c r="F744">
        <v>57</v>
      </c>
      <c r="G744" t="s">
        <v>12288</v>
      </c>
    </row>
    <row r="745" spans="1:7" x14ac:dyDescent="0.25">
      <c r="A745" t="s">
        <v>50</v>
      </c>
      <c r="B745">
        <v>2014</v>
      </c>
      <c r="C745" t="s">
        <v>145</v>
      </c>
      <c r="D745" t="s">
        <v>40</v>
      </c>
      <c r="E745" t="s">
        <v>8501</v>
      </c>
      <c r="F745">
        <v>133</v>
      </c>
      <c r="G745" t="s">
        <v>12288</v>
      </c>
    </row>
    <row r="746" spans="1:7" x14ac:dyDescent="0.25">
      <c r="A746" t="s">
        <v>50</v>
      </c>
      <c r="B746">
        <v>2014</v>
      </c>
      <c r="C746" t="s">
        <v>145</v>
      </c>
      <c r="D746" t="s">
        <v>102</v>
      </c>
      <c r="E746" t="s">
        <v>8502</v>
      </c>
      <c r="F746">
        <v>202</v>
      </c>
      <c r="G746" t="s">
        <v>12288</v>
      </c>
    </row>
    <row r="747" spans="1:7" x14ac:dyDescent="0.25">
      <c r="A747" t="s">
        <v>50</v>
      </c>
      <c r="B747">
        <v>2014</v>
      </c>
      <c r="C747" t="s">
        <v>145</v>
      </c>
      <c r="D747" t="s">
        <v>107</v>
      </c>
      <c r="E747" t="s">
        <v>8503</v>
      </c>
      <c r="F747">
        <v>201</v>
      </c>
      <c r="G747" t="s">
        <v>12288</v>
      </c>
    </row>
    <row r="748" spans="1:7" x14ac:dyDescent="0.25">
      <c r="A748" t="s">
        <v>50</v>
      </c>
      <c r="B748">
        <v>2014</v>
      </c>
      <c r="C748" t="s">
        <v>145</v>
      </c>
      <c r="D748" t="s">
        <v>39</v>
      </c>
      <c r="E748" t="s">
        <v>8504</v>
      </c>
      <c r="F748">
        <v>113</v>
      </c>
      <c r="G748" t="s">
        <v>12288</v>
      </c>
    </row>
    <row r="749" spans="1:7" x14ac:dyDescent="0.25">
      <c r="A749" t="s">
        <v>50</v>
      </c>
      <c r="B749">
        <v>2014</v>
      </c>
      <c r="C749" t="s">
        <v>145</v>
      </c>
      <c r="D749" t="s">
        <v>103</v>
      </c>
      <c r="E749" t="s">
        <v>8505</v>
      </c>
      <c r="F749">
        <v>2264</v>
      </c>
      <c r="G749" t="s">
        <v>12288</v>
      </c>
    </row>
    <row r="750" spans="1:7" x14ac:dyDescent="0.25">
      <c r="A750" t="s">
        <v>50</v>
      </c>
      <c r="B750">
        <v>2014</v>
      </c>
      <c r="C750" t="s">
        <v>146</v>
      </c>
      <c r="D750" t="s">
        <v>38</v>
      </c>
      <c r="E750" t="s">
        <v>8506</v>
      </c>
      <c r="F750">
        <v>50</v>
      </c>
      <c r="G750" t="s">
        <v>12289</v>
      </c>
    </row>
    <row r="751" spans="1:7" x14ac:dyDescent="0.25">
      <c r="A751" t="s">
        <v>50</v>
      </c>
      <c r="B751">
        <v>2014</v>
      </c>
      <c r="C751" t="s">
        <v>146</v>
      </c>
      <c r="D751" t="s">
        <v>40</v>
      </c>
      <c r="E751" t="s">
        <v>8507</v>
      </c>
      <c r="F751">
        <v>135</v>
      </c>
      <c r="G751" t="s">
        <v>12289</v>
      </c>
    </row>
    <row r="752" spans="1:7" x14ac:dyDescent="0.25">
      <c r="A752" t="s">
        <v>50</v>
      </c>
      <c r="B752">
        <v>2014</v>
      </c>
      <c r="C752" t="s">
        <v>146</v>
      </c>
      <c r="D752" t="s">
        <v>102</v>
      </c>
      <c r="E752" t="s">
        <v>8508</v>
      </c>
      <c r="F752">
        <v>227</v>
      </c>
      <c r="G752" t="s">
        <v>12289</v>
      </c>
    </row>
    <row r="753" spans="1:7" x14ac:dyDescent="0.25">
      <c r="A753" t="s">
        <v>50</v>
      </c>
      <c r="B753">
        <v>2014</v>
      </c>
      <c r="C753" t="s">
        <v>146</v>
      </c>
      <c r="D753" t="s">
        <v>107</v>
      </c>
      <c r="E753" t="s">
        <v>8509</v>
      </c>
      <c r="F753">
        <v>250</v>
      </c>
      <c r="G753" t="s">
        <v>12289</v>
      </c>
    </row>
    <row r="754" spans="1:7" x14ac:dyDescent="0.25">
      <c r="A754" t="s">
        <v>50</v>
      </c>
      <c r="B754">
        <v>2014</v>
      </c>
      <c r="C754" t="s">
        <v>146</v>
      </c>
      <c r="D754" t="s">
        <v>39</v>
      </c>
      <c r="E754" t="s">
        <v>8510</v>
      </c>
      <c r="F754">
        <v>123</v>
      </c>
      <c r="G754" t="s">
        <v>12289</v>
      </c>
    </row>
    <row r="755" spans="1:7" x14ac:dyDescent="0.25">
      <c r="A755" t="s">
        <v>50</v>
      </c>
      <c r="B755">
        <v>2014</v>
      </c>
      <c r="C755" t="s">
        <v>146</v>
      </c>
      <c r="D755" t="s">
        <v>103</v>
      </c>
      <c r="E755" t="s">
        <v>8511</v>
      </c>
      <c r="F755">
        <v>2116</v>
      </c>
      <c r="G755" t="s">
        <v>12289</v>
      </c>
    </row>
    <row r="756" spans="1:7" x14ac:dyDescent="0.25">
      <c r="A756" t="s">
        <v>50</v>
      </c>
      <c r="B756">
        <v>2015</v>
      </c>
      <c r="C756" t="s">
        <v>142</v>
      </c>
      <c r="D756" t="s">
        <v>38</v>
      </c>
      <c r="E756" t="s">
        <v>8512</v>
      </c>
      <c r="F756">
        <v>130</v>
      </c>
      <c r="G756" t="s">
        <v>12285</v>
      </c>
    </row>
    <row r="757" spans="1:7" x14ac:dyDescent="0.25">
      <c r="A757" t="s">
        <v>50</v>
      </c>
      <c r="B757">
        <v>2015</v>
      </c>
      <c r="C757" t="s">
        <v>142</v>
      </c>
      <c r="D757" t="s">
        <v>40</v>
      </c>
      <c r="E757" t="s">
        <v>8513</v>
      </c>
      <c r="F757">
        <v>377</v>
      </c>
      <c r="G757" t="s">
        <v>12285</v>
      </c>
    </row>
    <row r="758" spans="1:7" x14ac:dyDescent="0.25">
      <c r="A758" t="s">
        <v>50</v>
      </c>
      <c r="B758">
        <v>2015</v>
      </c>
      <c r="C758" t="s">
        <v>142</v>
      </c>
      <c r="D758" t="s">
        <v>102</v>
      </c>
      <c r="E758" t="s">
        <v>8514</v>
      </c>
      <c r="F758">
        <v>707</v>
      </c>
      <c r="G758" t="s">
        <v>12285</v>
      </c>
    </row>
    <row r="759" spans="1:7" x14ac:dyDescent="0.25">
      <c r="A759" t="s">
        <v>50</v>
      </c>
      <c r="B759">
        <v>2015</v>
      </c>
      <c r="C759" t="s">
        <v>142</v>
      </c>
      <c r="D759" t="s">
        <v>107</v>
      </c>
      <c r="E759" t="s">
        <v>8515</v>
      </c>
      <c r="F759">
        <v>807</v>
      </c>
      <c r="G759" t="s">
        <v>12285</v>
      </c>
    </row>
    <row r="760" spans="1:7" x14ac:dyDescent="0.25">
      <c r="A760" t="s">
        <v>50</v>
      </c>
      <c r="B760">
        <v>2015</v>
      </c>
      <c r="C760" t="s">
        <v>142</v>
      </c>
      <c r="D760" t="s">
        <v>39</v>
      </c>
      <c r="E760" t="s">
        <v>8516</v>
      </c>
      <c r="F760">
        <v>233</v>
      </c>
      <c r="G760" t="s">
        <v>12285</v>
      </c>
    </row>
    <row r="761" spans="1:7" x14ac:dyDescent="0.25">
      <c r="A761" t="s">
        <v>50</v>
      </c>
      <c r="B761">
        <v>2015</v>
      </c>
      <c r="C761" t="s">
        <v>142</v>
      </c>
      <c r="D761" t="s">
        <v>103</v>
      </c>
      <c r="E761" t="s">
        <v>8517</v>
      </c>
      <c r="F761">
        <v>5823</v>
      </c>
      <c r="G761" t="s">
        <v>12285</v>
      </c>
    </row>
    <row r="762" spans="1:7" x14ac:dyDescent="0.25">
      <c r="A762" t="s">
        <v>50</v>
      </c>
      <c r="B762">
        <v>2015</v>
      </c>
      <c r="C762" t="s">
        <v>143</v>
      </c>
      <c r="D762" t="s">
        <v>38</v>
      </c>
      <c r="E762" t="s">
        <v>8518</v>
      </c>
      <c r="F762">
        <v>121</v>
      </c>
      <c r="G762" t="s">
        <v>12286</v>
      </c>
    </row>
    <row r="763" spans="1:7" x14ac:dyDescent="0.25">
      <c r="A763" t="s">
        <v>50</v>
      </c>
      <c r="B763">
        <v>2015</v>
      </c>
      <c r="C763" t="s">
        <v>143</v>
      </c>
      <c r="D763" t="s">
        <v>40</v>
      </c>
      <c r="E763" t="s">
        <v>8519</v>
      </c>
      <c r="F763">
        <v>274</v>
      </c>
      <c r="G763" t="s">
        <v>12286</v>
      </c>
    </row>
    <row r="764" spans="1:7" x14ac:dyDescent="0.25">
      <c r="A764" t="s">
        <v>50</v>
      </c>
      <c r="B764">
        <v>2015</v>
      </c>
      <c r="C764" t="s">
        <v>143</v>
      </c>
      <c r="D764" t="s">
        <v>102</v>
      </c>
      <c r="E764" t="s">
        <v>8520</v>
      </c>
      <c r="F764">
        <v>696</v>
      </c>
      <c r="G764" t="s">
        <v>12286</v>
      </c>
    </row>
    <row r="765" spans="1:7" x14ac:dyDescent="0.25">
      <c r="A765" t="s">
        <v>50</v>
      </c>
      <c r="B765">
        <v>2015</v>
      </c>
      <c r="C765" t="s">
        <v>143</v>
      </c>
      <c r="D765" t="s">
        <v>107</v>
      </c>
      <c r="E765" t="s">
        <v>8521</v>
      </c>
      <c r="F765">
        <v>629</v>
      </c>
      <c r="G765" t="s">
        <v>12286</v>
      </c>
    </row>
    <row r="766" spans="1:7" x14ac:dyDescent="0.25">
      <c r="A766" t="s">
        <v>50</v>
      </c>
      <c r="B766">
        <v>2015</v>
      </c>
      <c r="C766" t="s">
        <v>143</v>
      </c>
      <c r="D766" t="s">
        <v>39</v>
      </c>
      <c r="E766" t="s">
        <v>8522</v>
      </c>
      <c r="F766">
        <v>267</v>
      </c>
      <c r="G766" t="s">
        <v>12286</v>
      </c>
    </row>
    <row r="767" spans="1:7" x14ac:dyDescent="0.25">
      <c r="A767" t="s">
        <v>50</v>
      </c>
      <c r="B767">
        <v>2015</v>
      </c>
      <c r="C767" t="s">
        <v>143</v>
      </c>
      <c r="D767" t="s">
        <v>103</v>
      </c>
      <c r="E767" t="s">
        <v>8523</v>
      </c>
      <c r="F767">
        <v>6457</v>
      </c>
      <c r="G767" t="s">
        <v>12286</v>
      </c>
    </row>
    <row r="768" spans="1:7" x14ac:dyDescent="0.25">
      <c r="A768" t="s">
        <v>50</v>
      </c>
      <c r="B768">
        <v>2015</v>
      </c>
      <c r="C768" t="s">
        <v>144</v>
      </c>
      <c r="D768" t="s">
        <v>38</v>
      </c>
      <c r="E768" t="s">
        <v>8524</v>
      </c>
      <c r="F768">
        <v>44</v>
      </c>
      <c r="G768" t="s">
        <v>12287</v>
      </c>
    </row>
    <row r="769" spans="1:7" x14ac:dyDescent="0.25">
      <c r="A769" t="s">
        <v>50</v>
      </c>
      <c r="B769">
        <v>2015</v>
      </c>
      <c r="C769" t="s">
        <v>144</v>
      </c>
      <c r="D769" t="s">
        <v>40</v>
      </c>
      <c r="E769" t="s">
        <v>8525</v>
      </c>
      <c r="F769">
        <v>110</v>
      </c>
      <c r="G769" t="s">
        <v>12287</v>
      </c>
    </row>
    <row r="770" spans="1:7" x14ac:dyDescent="0.25">
      <c r="A770" t="s">
        <v>50</v>
      </c>
      <c r="B770">
        <v>2015</v>
      </c>
      <c r="C770" t="s">
        <v>144</v>
      </c>
      <c r="D770" t="s">
        <v>102</v>
      </c>
      <c r="E770" t="s">
        <v>8526</v>
      </c>
      <c r="F770">
        <v>208</v>
      </c>
      <c r="G770" t="s">
        <v>12287</v>
      </c>
    </row>
    <row r="771" spans="1:7" x14ac:dyDescent="0.25">
      <c r="A771" t="s">
        <v>50</v>
      </c>
      <c r="B771">
        <v>2015</v>
      </c>
      <c r="C771" t="s">
        <v>144</v>
      </c>
      <c r="D771" t="s">
        <v>107</v>
      </c>
      <c r="E771" t="s">
        <v>8527</v>
      </c>
      <c r="F771">
        <v>219</v>
      </c>
      <c r="G771" t="s">
        <v>12287</v>
      </c>
    </row>
    <row r="772" spans="1:7" x14ac:dyDescent="0.25">
      <c r="A772" t="s">
        <v>50</v>
      </c>
      <c r="B772">
        <v>2015</v>
      </c>
      <c r="C772" t="s">
        <v>144</v>
      </c>
      <c r="D772" t="s">
        <v>39</v>
      </c>
      <c r="E772" t="s">
        <v>8528</v>
      </c>
      <c r="F772">
        <v>90</v>
      </c>
      <c r="G772" t="s">
        <v>12287</v>
      </c>
    </row>
    <row r="773" spans="1:7" x14ac:dyDescent="0.25">
      <c r="A773" t="s">
        <v>50</v>
      </c>
      <c r="B773">
        <v>2015</v>
      </c>
      <c r="C773" t="s">
        <v>144</v>
      </c>
      <c r="D773" t="s">
        <v>103</v>
      </c>
      <c r="E773" t="s">
        <v>8529</v>
      </c>
      <c r="F773">
        <v>1547</v>
      </c>
      <c r="G773" t="s">
        <v>12287</v>
      </c>
    </row>
    <row r="774" spans="1:7" x14ac:dyDescent="0.25">
      <c r="A774" t="s">
        <v>50</v>
      </c>
      <c r="B774">
        <v>2015</v>
      </c>
      <c r="C774" t="s">
        <v>145</v>
      </c>
      <c r="D774" t="s">
        <v>38</v>
      </c>
      <c r="E774" t="s">
        <v>8530</v>
      </c>
      <c r="F774">
        <v>52</v>
      </c>
      <c r="G774" t="s">
        <v>12288</v>
      </c>
    </row>
    <row r="775" spans="1:7" x14ac:dyDescent="0.25">
      <c r="A775" t="s">
        <v>50</v>
      </c>
      <c r="B775">
        <v>2015</v>
      </c>
      <c r="C775" t="s">
        <v>145</v>
      </c>
      <c r="D775" t="s">
        <v>40</v>
      </c>
      <c r="E775" t="s">
        <v>8531</v>
      </c>
      <c r="F775">
        <v>111</v>
      </c>
      <c r="G775" t="s">
        <v>12288</v>
      </c>
    </row>
    <row r="776" spans="1:7" x14ac:dyDescent="0.25">
      <c r="A776" t="s">
        <v>50</v>
      </c>
      <c r="B776">
        <v>2015</v>
      </c>
      <c r="C776" t="s">
        <v>145</v>
      </c>
      <c r="D776" t="s">
        <v>102</v>
      </c>
      <c r="E776" t="s">
        <v>8532</v>
      </c>
      <c r="F776">
        <v>183</v>
      </c>
      <c r="G776" t="s">
        <v>12288</v>
      </c>
    </row>
    <row r="777" spans="1:7" x14ac:dyDescent="0.25">
      <c r="A777" t="s">
        <v>50</v>
      </c>
      <c r="B777">
        <v>2015</v>
      </c>
      <c r="C777" t="s">
        <v>145</v>
      </c>
      <c r="D777" t="s">
        <v>107</v>
      </c>
      <c r="E777" t="s">
        <v>8533</v>
      </c>
      <c r="F777">
        <v>171</v>
      </c>
      <c r="G777" t="s">
        <v>12288</v>
      </c>
    </row>
    <row r="778" spans="1:7" x14ac:dyDescent="0.25">
      <c r="A778" t="s">
        <v>50</v>
      </c>
      <c r="B778">
        <v>2015</v>
      </c>
      <c r="C778" t="s">
        <v>145</v>
      </c>
      <c r="D778" t="s">
        <v>39</v>
      </c>
      <c r="E778" t="s">
        <v>8534</v>
      </c>
      <c r="F778">
        <v>109</v>
      </c>
      <c r="G778" t="s">
        <v>12288</v>
      </c>
    </row>
    <row r="779" spans="1:7" x14ac:dyDescent="0.25">
      <c r="A779" t="s">
        <v>50</v>
      </c>
      <c r="B779">
        <v>2015</v>
      </c>
      <c r="C779" t="s">
        <v>145</v>
      </c>
      <c r="D779" t="s">
        <v>103</v>
      </c>
      <c r="E779" t="s">
        <v>8535</v>
      </c>
      <c r="F779">
        <v>2303</v>
      </c>
      <c r="G779" t="s">
        <v>12288</v>
      </c>
    </row>
    <row r="780" spans="1:7" x14ac:dyDescent="0.25">
      <c r="A780" t="s">
        <v>50</v>
      </c>
      <c r="B780">
        <v>2015</v>
      </c>
      <c r="C780" t="s">
        <v>146</v>
      </c>
      <c r="D780" t="s">
        <v>38</v>
      </c>
      <c r="E780" t="s">
        <v>8536</v>
      </c>
      <c r="F780">
        <v>41</v>
      </c>
      <c r="G780" t="s">
        <v>12289</v>
      </c>
    </row>
    <row r="781" spans="1:7" x14ac:dyDescent="0.25">
      <c r="A781" t="s">
        <v>50</v>
      </c>
      <c r="B781">
        <v>2015</v>
      </c>
      <c r="C781" t="s">
        <v>146</v>
      </c>
      <c r="D781" t="s">
        <v>40</v>
      </c>
      <c r="E781" t="s">
        <v>8537</v>
      </c>
      <c r="F781">
        <v>127</v>
      </c>
      <c r="G781" t="s">
        <v>12289</v>
      </c>
    </row>
    <row r="782" spans="1:7" x14ac:dyDescent="0.25">
      <c r="A782" t="s">
        <v>50</v>
      </c>
      <c r="B782">
        <v>2015</v>
      </c>
      <c r="C782" t="s">
        <v>146</v>
      </c>
      <c r="D782" t="s">
        <v>102</v>
      </c>
      <c r="E782" t="s">
        <v>8538</v>
      </c>
      <c r="F782">
        <v>249</v>
      </c>
      <c r="G782" t="s">
        <v>12289</v>
      </c>
    </row>
    <row r="783" spans="1:7" x14ac:dyDescent="0.25">
      <c r="A783" t="s">
        <v>50</v>
      </c>
      <c r="B783">
        <v>2015</v>
      </c>
      <c r="C783" t="s">
        <v>146</v>
      </c>
      <c r="D783" t="s">
        <v>107</v>
      </c>
      <c r="E783" t="s">
        <v>8539</v>
      </c>
      <c r="F783">
        <v>211</v>
      </c>
      <c r="G783" t="s">
        <v>12289</v>
      </c>
    </row>
    <row r="784" spans="1:7" x14ac:dyDescent="0.25">
      <c r="A784" t="s">
        <v>50</v>
      </c>
      <c r="B784">
        <v>2015</v>
      </c>
      <c r="C784" t="s">
        <v>146</v>
      </c>
      <c r="D784" t="s">
        <v>39</v>
      </c>
      <c r="E784" t="s">
        <v>8540</v>
      </c>
      <c r="F784">
        <v>119</v>
      </c>
      <c r="G784" t="s">
        <v>12289</v>
      </c>
    </row>
    <row r="785" spans="1:7" x14ac:dyDescent="0.25">
      <c r="A785" t="s">
        <v>50</v>
      </c>
      <c r="B785">
        <v>2015</v>
      </c>
      <c r="C785" t="s">
        <v>146</v>
      </c>
      <c r="D785" t="s">
        <v>103</v>
      </c>
      <c r="E785" t="s">
        <v>8541</v>
      </c>
      <c r="F785">
        <v>2124</v>
      </c>
      <c r="G785" t="s">
        <v>12289</v>
      </c>
    </row>
    <row r="786" spans="1:7" x14ac:dyDescent="0.25">
      <c r="A786" t="s">
        <v>46</v>
      </c>
      <c r="B786">
        <v>2010</v>
      </c>
      <c r="C786" t="s">
        <v>142</v>
      </c>
      <c r="D786" t="s">
        <v>38</v>
      </c>
      <c r="E786" t="s">
        <v>8542</v>
      </c>
      <c r="F786">
        <v>1</v>
      </c>
      <c r="G786" t="s">
        <v>12285</v>
      </c>
    </row>
    <row r="787" spans="1:7" x14ac:dyDescent="0.25">
      <c r="A787" t="s">
        <v>46</v>
      </c>
      <c r="B787">
        <v>2010</v>
      </c>
      <c r="C787" t="s">
        <v>142</v>
      </c>
      <c r="D787" t="s">
        <v>40</v>
      </c>
      <c r="E787" t="s">
        <v>8543</v>
      </c>
      <c r="F787">
        <v>15</v>
      </c>
      <c r="G787" t="s">
        <v>12285</v>
      </c>
    </row>
    <row r="788" spans="1:7" x14ac:dyDescent="0.25">
      <c r="A788" t="s">
        <v>46</v>
      </c>
      <c r="B788">
        <v>2010</v>
      </c>
      <c r="C788" t="s">
        <v>142</v>
      </c>
      <c r="D788" t="s">
        <v>102</v>
      </c>
      <c r="E788" t="s">
        <v>8544</v>
      </c>
      <c r="F788">
        <v>40</v>
      </c>
      <c r="G788" t="s">
        <v>12285</v>
      </c>
    </row>
    <row r="789" spans="1:7" x14ac:dyDescent="0.25">
      <c r="A789" t="s">
        <v>46</v>
      </c>
      <c r="B789">
        <v>2010</v>
      </c>
      <c r="C789" t="s">
        <v>142</v>
      </c>
      <c r="D789" t="s">
        <v>107</v>
      </c>
      <c r="E789" t="s">
        <v>8545</v>
      </c>
      <c r="F789">
        <v>37</v>
      </c>
      <c r="G789" t="s">
        <v>12285</v>
      </c>
    </row>
    <row r="790" spans="1:7" x14ac:dyDescent="0.25">
      <c r="A790" t="s">
        <v>46</v>
      </c>
      <c r="B790">
        <v>2010</v>
      </c>
      <c r="C790" t="s">
        <v>142</v>
      </c>
      <c r="D790" t="s">
        <v>39</v>
      </c>
      <c r="E790" t="s">
        <v>8546</v>
      </c>
      <c r="F790">
        <v>11</v>
      </c>
      <c r="G790" t="s">
        <v>12285</v>
      </c>
    </row>
    <row r="791" spans="1:7" x14ac:dyDescent="0.25">
      <c r="A791" t="s">
        <v>46</v>
      </c>
      <c r="B791">
        <v>2010</v>
      </c>
      <c r="C791" t="s">
        <v>142</v>
      </c>
      <c r="D791" t="s">
        <v>103</v>
      </c>
      <c r="E791" t="s">
        <v>8547</v>
      </c>
      <c r="F791">
        <v>444</v>
      </c>
      <c r="G791" t="s">
        <v>12285</v>
      </c>
    </row>
    <row r="792" spans="1:7" x14ac:dyDescent="0.25">
      <c r="A792" t="s">
        <v>46</v>
      </c>
      <c r="B792">
        <v>2010</v>
      </c>
      <c r="C792" t="s">
        <v>143</v>
      </c>
      <c r="D792" t="s">
        <v>38</v>
      </c>
      <c r="E792" t="s">
        <v>8548</v>
      </c>
      <c r="F792">
        <v>4</v>
      </c>
      <c r="G792" t="s">
        <v>12286</v>
      </c>
    </row>
    <row r="793" spans="1:7" x14ac:dyDescent="0.25">
      <c r="A793" t="s">
        <v>46</v>
      </c>
      <c r="B793">
        <v>2010</v>
      </c>
      <c r="C793" t="s">
        <v>143</v>
      </c>
      <c r="D793" t="s">
        <v>40</v>
      </c>
      <c r="E793" t="s">
        <v>8549</v>
      </c>
      <c r="F793">
        <v>15</v>
      </c>
      <c r="G793" t="s">
        <v>12286</v>
      </c>
    </row>
    <row r="794" spans="1:7" x14ac:dyDescent="0.25">
      <c r="A794" t="s">
        <v>46</v>
      </c>
      <c r="B794">
        <v>2010</v>
      </c>
      <c r="C794" t="s">
        <v>143</v>
      </c>
      <c r="D794" t="s">
        <v>102</v>
      </c>
      <c r="E794" t="s">
        <v>8550</v>
      </c>
      <c r="F794">
        <v>52</v>
      </c>
      <c r="G794" t="s">
        <v>12286</v>
      </c>
    </row>
    <row r="795" spans="1:7" x14ac:dyDescent="0.25">
      <c r="A795" t="s">
        <v>46</v>
      </c>
      <c r="B795">
        <v>2010</v>
      </c>
      <c r="C795" t="s">
        <v>143</v>
      </c>
      <c r="D795" t="s">
        <v>107</v>
      </c>
      <c r="E795" t="s">
        <v>8551</v>
      </c>
      <c r="F795">
        <v>59</v>
      </c>
      <c r="G795" t="s">
        <v>12286</v>
      </c>
    </row>
    <row r="796" spans="1:7" x14ac:dyDescent="0.25">
      <c r="A796" t="s">
        <v>46</v>
      </c>
      <c r="B796">
        <v>2010</v>
      </c>
      <c r="C796" t="s">
        <v>143</v>
      </c>
      <c r="D796" t="s">
        <v>39</v>
      </c>
      <c r="E796" t="s">
        <v>8552</v>
      </c>
      <c r="F796">
        <v>15</v>
      </c>
      <c r="G796" t="s">
        <v>12286</v>
      </c>
    </row>
    <row r="797" spans="1:7" x14ac:dyDescent="0.25">
      <c r="A797" t="s">
        <v>46</v>
      </c>
      <c r="B797">
        <v>2010</v>
      </c>
      <c r="C797" t="s">
        <v>143</v>
      </c>
      <c r="D797" t="s">
        <v>103</v>
      </c>
      <c r="E797" t="s">
        <v>8553</v>
      </c>
      <c r="F797">
        <v>524</v>
      </c>
      <c r="G797" t="s">
        <v>12286</v>
      </c>
    </row>
    <row r="798" spans="1:7" x14ac:dyDescent="0.25">
      <c r="A798" t="s">
        <v>46</v>
      </c>
      <c r="B798">
        <v>2010</v>
      </c>
      <c r="C798" t="s">
        <v>144</v>
      </c>
      <c r="D798" t="s">
        <v>38</v>
      </c>
      <c r="E798" t="s">
        <v>8554</v>
      </c>
      <c r="F798">
        <v>3</v>
      </c>
      <c r="G798" t="s">
        <v>12287</v>
      </c>
    </row>
    <row r="799" spans="1:7" x14ac:dyDescent="0.25">
      <c r="A799" t="s">
        <v>46</v>
      </c>
      <c r="B799">
        <v>2010</v>
      </c>
      <c r="C799" t="s">
        <v>144</v>
      </c>
      <c r="D799" t="s">
        <v>40</v>
      </c>
      <c r="E799" t="s">
        <v>8555</v>
      </c>
      <c r="F799">
        <v>2</v>
      </c>
      <c r="G799" t="s">
        <v>12287</v>
      </c>
    </row>
    <row r="800" spans="1:7" x14ac:dyDescent="0.25">
      <c r="A800" t="s">
        <v>46</v>
      </c>
      <c r="B800">
        <v>2010</v>
      </c>
      <c r="C800" t="s">
        <v>144</v>
      </c>
      <c r="D800" t="s">
        <v>102</v>
      </c>
      <c r="E800" t="s">
        <v>8556</v>
      </c>
      <c r="F800">
        <v>6</v>
      </c>
      <c r="G800" t="s">
        <v>12287</v>
      </c>
    </row>
    <row r="801" spans="1:7" x14ac:dyDescent="0.25">
      <c r="A801" t="s">
        <v>46</v>
      </c>
      <c r="B801">
        <v>2010</v>
      </c>
      <c r="C801" t="s">
        <v>144</v>
      </c>
      <c r="D801" t="s">
        <v>107</v>
      </c>
      <c r="E801" t="s">
        <v>8557</v>
      </c>
      <c r="F801">
        <v>6</v>
      </c>
      <c r="G801" t="s">
        <v>12287</v>
      </c>
    </row>
    <row r="802" spans="1:7" x14ac:dyDescent="0.25">
      <c r="A802" t="s">
        <v>46</v>
      </c>
      <c r="B802">
        <v>2010</v>
      </c>
      <c r="C802" t="s">
        <v>144</v>
      </c>
      <c r="D802" t="s">
        <v>39</v>
      </c>
      <c r="E802" t="s">
        <v>8558</v>
      </c>
      <c r="F802">
        <v>5</v>
      </c>
      <c r="G802" t="s">
        <v>12287</v>
      </c>
    </row>
    <row r="803" spans="1:7" x14ac:dyDescent="0.25">
      <c r="A803" t="s">
        <v>46</v>
      </c>
      <c r="B803">
        <v>2010</v>
      </c>
      <c r="C803" t="s">
        <v>144</v>
      </c>
      <c r="D803" t="s">
        <v>103</v>
      </c>
      <c r="E803" t="s">
        <v>8559</v>
      </c>
      <c r="F803">
        <v>107</v>
      </c>
      <c r="G803" t="s">
        <v>12287</v>
      </c>
    </row>
    <row r="804" spans="1:7" x14ac:dyDescent="0.25">
      <c r="A804" t="s">
        <v>46</v>
      </c>
      <c r="B804">
        <v>2010</v>
      </c>
      <c r="C804" t="s">
        <v>145</v>
      </c>
      <c r="D804" t="s">
        <v>38</v>
      </c>
      <c r="E804" t="s">
        <v>8560</v>
      </c>
      <c r="F804">
        <v>6</v>
      </c>
      <c r="G804" t="s">
        <v>12288</v>
      </c>
    </row>
    <row r="805" spans="1:7" x14ac:dyDescent="0.25">
      <c r="A805" t="s">
        <v>46</v>
      </c>
      <c r="B805">
        <v>2010</v>
      </c>
      <c r="C805" t="s">
        <v>145</v>
      </c>
      <c r="D805" t="s">
        <v>40</v>
      </c>
      <c r="E805" t="s">
        <v>8561</v>
      </c>
      <c r="F805">
        <v>6</v>
      </c>
      <c r="G805" t="s">
        <v>12288</v>
      </c>
    </row>
    <row r="806" spans="1:7" x14ac:dyDescent="0.25">
      <c r="A806" t="s">
        <v>46</v>
      </c>
      <c r="B806">
        <v>2010</v>
      </c>
      <c r="C806" t="s">
        <v>145</v>
      </c>
      <c r="D806" t="s">
        <v>102</v>
      </c>
      <c r="E806" t="s">
        <v>8562</v>
      </c>
      <c r="F806">
        <v>5</v>
      </c>
      <c r="G806" t="s">
        <v>12288</v>
      </c>
    </row>
    <row r="807" spans="1:7" x14ac:dyDescent="0.25">
      <c r="A807" t="s">
        <v>46</v>
      </c>
      <c r="B807">
        <v>2010</v>
      </c>
      <c r="C807" t="s">
        <v>145</v>
      </c>
      <c r="D807" t="s">
        <v>107</v>
      </c>
      <c r="E807" t="s">
        <v>8563</v>
      </c>
      <c r="F807">
        <v>7</v>
      </c>
      <c r="G807" t="s">
        <v>12288</v>
      </c>
    </row>
    <row r="808" spans="1:7" x14ac:dyDescent="0.25">
      <c r="A808" t="s">
        <v>46</v>
      </c>
      <c r="B808">
        <v>2010</v>
      </c>
      <c r="C808" t="s">
        <v>145</v>
      </c>
      <c r="D808" t="s">
        <v>39</v>
      </c>
      <c r="E808" t="s">
        <v>8564</v>
      </c>
      <c r="F808">
        <v>9</v>
      </c>
      <c r="G808" t="s">
        <v>12288</v>
      </c>
    </row>
    <row r="809" spans="1:7" x14ac:dyDescent="0.25">
      <c r="A809" t="s">
        <v>46</v>
      </c>
      <c r="B809">
        <v>2010</v>
      </c>
      <c r="C809" t="s">
        <v>145</v>
      </c>
      <c r="D809" t="s">
        <v>103</v>
      </c>
      <c r="E809" t="s">
        <v>8565</v>
      </c>
      <c r="F809">
        <v>158</v>
      </c>
      <c r="G809" t="s">
        <v>12288</v>
      </c>
    </row>
    <row r="810" spans="1:7" x14ac:dyDescent="0.25">
      <c r="A810" t="s">
        <v>46</v>
      </c>
      <c r="B810">
        <v>2010</v>
      </c>
      <c r="C810" t="s">
        <v>146</v>
      </c>
      <c r="D810" t="s">
        <v>38</v>
      </c>
      <c r="E810" t="s">
        <v>8566</v>
      </c>
      <c r="F810">
        <v>1</v>
      </c>
      <c r="G810" t="s">
        <v>12289</v>
      </c>
    </row>
    <row r="811" spans="1:7" x14ac:dyDescent="0.25">
      <c r="A811" t="s">
        <v>46</v>
      </c>
      <c r="B811">
        <v>2010</v>
      </c>
      <c r="C811" t="s">
        <v>146</v>
      </c>
      <c r="D811" t="s">
        <v>40</v>
      </c>
      <c r="E811" t="s">
        <v>8567</v>
      </c>
      <c r="F811">
        <v>4</v>
      </c>
      <c r="G811" t="s">
        <v>12289</v>
      </c>
    </row>
    <row r="812" spans="1:7" x14ac:dyDescent="0.25">
      <c r="A812" t="s">
        <v>46</v>
      </c>
      <c r="B812">
        <v>2010</v>
      </c>
      <c r="C812" t="s">
        <v>146</v>
      </c>
      <c r="D812" t="s">
        <v>102</v>
      </c>
      <c r="E812" t="s">
        <v>8568</v>
      </c>
      <c r="F812">
        <v>9</v>
      </c>
      <c r="G812" t="s">
        <v>12289</v>
      </c>
    </row>
    <row r="813" spans="1:7" x14ac:dyDescent="0.25">
      <c r="A813" t="s">
        <v>46</v>
      </c>
      <c r="B813">
        <v>2010</v>
      </c>
      <c r="C813" t="s">
        <v>146</v>
      </c>
      <c r="D813" t="s">
        <v>107</v>
      </c>
      <c r="E813" t="s">
        <v>8569</v>
      </c>
      <c r="F813">
        <v>7</v>
      </c>
      <c r="G813" t="s">
        <v>12289</v>
      </c>
    </row>
    <row r="814" spans="1:7" x14ac:dyDescent="0.25">
      <c r="A814" t="s">
        <v>46</v>
      </c>
      <c r="B814">
        <v>2010</v>
      </c>
      <c r="C814" t="s">
        <v>146</v>
      </c>
      <c r="D814" t="s">
        <v>39</v>
      </c>
      <c r="E814" t="s">
        <v>8570</v>
      </c>
      <c r="F814">
        <v>7</v>
      </c>
      <c r="G814" t="s">
        <v>12289</v>
      </c>
    </row>
    <row r="815" spans="1:7" x14ac:dyDescent="0.25">
      <c r="A815" t="s">
        <v>46</v>
      </c>
      <c r="B815">
        <v>2010</v>
      </c>
      <c r="C815" t="s">
        <v>146</v>
      </c>
      <c r="D815" t="s">
        <v>103</v>
      </c>
      <c r="E815" t="s">
        <v>8571</v>
      </c>
      <c r="F815">
        <v>166</v>
      </c>
      <c r="G815" t="s">
        <v>12289</v>
      </c>
    </row>
    <row r="816" spans="1:7" x14ac:dyDescent="0.25">
      <c r="A816" t="s">
        <v>46</v>
      </c>
      <c r="B816">
        <v>2011</v>
      </c>
      <c r="C816" t="s">
        <v>142</v>
      </c>
      <c r="D816" t="s">
        <v>38</v>
      </c>
      <c r="E816" t="s">
        <v>8572</v>
      </c>
      <c r="F816">
        <v>2</v>
      </c>
      <c r="G816" t="s">
        <v>12285</v>
      </c>
    </row>
    <row r="817" spans="1:7" x14ac:dyDescent="0.25">
      <c r="A817" t="s">
        <v>46</v>
      </c>
      <c r="B817">
        <v>2011</v>
      </c>
      <c r="C817" t="s">
        <v>142</v>
      </c>
      <c r="D817" t="s">
        <v>40</v>
      </c>
      <c r="E817" t="s">
        <v>8573</v>
      </c>
      <c r="F817">
        <v>17</v>
      </c>
      <c r="G817" t="s">
        <v>12285</v>
      </c>
    </row>
    <row r="818" spans="1:7" x14ac:dyDescent="0.25">
      <c r="A818" t="s">
        <v>46</v>
      </c>
      <c r="B818">
        <v>2011</v>
      </c>
      <c r="C818" t="s">
        <v>142</v>
      </c>
      <c r="D818" t="s">
        <v>102</v>
      </c>
      <c r="E818" t="s">
        <v>8574</v>
      </c>
      <c r="F818">
        <v>58</v>
      </c>
      <c r="G818" t="s">
        <v>12285</v>
      </c>
    </row>
    <row r="819" spans="1:7" x14ac:dyDescent="0.25">
      <c r="A819" t="s">
        <v>46</v>
      </c>
      <c r="B819">
        <v>2011</v>
      </c>
      <c r="C819" t="s">
        <v>142</v>
      </c>
      <c r="D819" t="s">
        <v>107</v>
      </c>
      <c r="E819" t="s">
        <v>8575</v>
      </c>
      <c r="F819">
        <v>21</v>
      </c>
      <c r="G819" t="s">
        <v>12285</v>
      </c>
    </row>
    <row r="820" spans="1:7" x14ac:dyDescent="0.25">
      <c r="A820" t="s">
        <v>46</v>
      </c>
      <c r="B820">
        <v>2011</v>
      </c>
      <c r="C820" t="s">
        <v>142</v>
      </c>
      <c r="D820" t="s">
        <v>39</v>
      </c>
      <c r="E820" t="s">
        <v>8576</v>
      </c>
      <c r="F820">
        <v>14</v>
      </c>
      <c r="G820" t="s">
        <v>12285</v>
      </c>
    </row>
    <row r="821" spans="1:7" x14ac:dyDescent="0.25">
      <c r="A821" t="s">
        <v>46</v>
      </c>
      <c r="B821">
        <v>2011</v>
      </c>
      <c r="C821" t="s">
        <v>142</v>
      </c>
      <c r="D821" t="s">
        <v>103</v>
      </c>
      <c r="E821" t="s">
        <v>8577</v>
      </c>
      <c r="F821">
        <v>453</v>
      </c>
      <c r="G821" t="s">
        <v>12285</v>
      </c>
    </row>
    <row r="822" spans="1:7" x14ac:dyDescent="0.25">
      <c r="A822" t="s">
        <v>46</v>
      </c>
      <c r="B822">
        <v>2011</v>
      </c>
      <c r="C822" t="s">
        <v>143</v>
      </c>
      <c r="D822" t="s">
        <v>38</v>
      </c>
      <c r="E822" t="s">
        <v>8578</v>
      </c>
      <c r="F822">
        <v>1</v>
      </c>
      <c r="G822" t="s">
        <v>12286</v>
      </c>
    </row>
    <row r="823" spans="1:7" x14ac:dyDescent="0.25">
      <c r="A823" t="s">
        <v>46</v>
      </c>
      <c r="B823">
        <v>2011</v>
      </c>
      <c r="C823" t="s">
        <v>143</v>
      </c>
      <c r="D823" t="s">
        <v>40</v>
      </c>
      <c r="E823" t="s">
        <v>8579</v>
      </c>
      <c r="F823">
        <v>15</v>
      </c>
      <c r="G823" t="s">
        <v>12286</v>
      </c>
    </row>
    <row r="824" spans="1:7" x14ac:dyDescent="0.25">
      <c r="A824" t="s">
        <v>46</v>
      </c>
      <c r="B824">
        <v>2011</v>
      </c>
      <c r="C824" t="s">
        <v>143</v>
      </c>
      <c r="D824" t="s">
        <v>102</v>
      </c>
      <c r="E824" t="s">
        <v>8580</v>
      </c>
      <c r="F824">
        <v>76</v>
      </c>
      <c r="G824" t="s">
        <v>12286</v>
      </c>
    </row>
    <row r="825" spans="1:7" x14ac:dyDescent="0.25">
      <c r="A825" t="s">
        <v>46</v>
      </c>
      <c r="B825">
        <v>2011</v>
      </c>
      <c r="C825" t="s">
        <v>143</v>
      </c>
      <c r="D825" t="s">
        <v>107</v>
      </c>
      <c r="E825" t="s">
        <v>8581</v>
      </c>
      <c r="F825">
        <v>25</v>
      </c>
      <c r="G825" t="s">
        <v>12286</v>
      </c>
    </row>
    <row r="826" spans="1:7" x14ac:dyDescent="0.25">
      <c r="A826" t="s">
        <v>46</v>
      </c>
      <c r="B826">
        <v>2011</v>
      </c>
      <c r="C826" t="s">
        <v>143</v>
      </c>
      <c r="D826" t="s">
        <v>39</v>
      </c>
      <c r="E826" t="s">
        <v>8582</v>
      </c>
      <c r="F826">
        <v>17</v>
      </c>
      <c r="G826" t="s">
        <v>12286</v>
      </c>
    </row>
    <row r="827" spans="1:7" x14ac:dyDescent="0.25">
      <c r="A827" t="s">
        <v>46</v>
      </c>
      <c r="B827">
        <v>2011</v>
      </c>
      <c r="C827" t="s">
        <v>143</v>
      </c>
      <c r="D827" t="s">
        <v>103</v>
      </c>
      <c r="E827" t="s">
        <v>8583</v>
      </c>
      <c r="F827">
        <v>538</v>
      </c>
      <c r="G827" t="s">
        <v>12286</v>
      </c>
    </row>
    <row r="828" spans="1:7" x14ac:dyDescent="0.25">
      <c r="A828" t="s">
        <v>46</v>
      </c>
      <c r="B828">
        <v>2011</v>
      </c>
      <c r="C828" t="s">
        <v>144</v>
      </c>
      <c r="D828" t="s">
        <v>38</v>
      </c>
      <c r="E828" t="s">
        <v>8584</v>
      </c>
      <c r="F828">
        <v>2</v>
      </c>
      <c r="G828" t="s">
        <v>12287</v>
      </c>
    </row>
    <row r="829" spans="1:7" x14ac:dyDescent="0.25">
      <c r="A829" t="s">
        <v>46</v>
      </c>
      <c r="B829">
        <v>2011</v>
      </c>
      <c r="C829" t="s">
        <v>144</v>
      </c>
      <c r="D829" t="s">
        <v>40</v>
      </c>
      <c r="E829" t="s">
        <v>8585</v>
      </c>
      <c r="F829">
        <v>5</v>
      </c>
      <c r="G829" t="s">
        <v>12287</v>
      </c>
    </row>
    <row r="830" spans="1:7" x14ac:dyDescent="0.25">
      <c r="A830" t="s">
        <v>46</v>
      </c>
      <c r="B830">
        <v>2011</v>
      </c>
      <c r="C830" t="s">
        <v>144</v>
      </c>
      <c r="D830" t="s">
        <v>102</v>
      </c>
      <c r="E830" t="s">
        <v>8586</v>
      </c>
      <c r="F830">
        <v>8</v>
      </c>
      <c r="G830" t="s">
        <v>12287</v>
      </c>
    </row>
    <row r="831" spans="1:7" x14ac:dyDescent="0.25">
      <c r="A831" t="s">
        <v>46</v>
      </c>
      <c r="B831">
        <v>2011</v>
      </c>
      <c r="C831" t="s">
        <v>144</v>
      </c>
      <c r="D831" t="s">
        <v>107</v>
      </c>
      <c r="E831" t="s">
        <v>8587</v>
      </c>
      <c r="F831">
        <v>5</v>
      </c>
      <c r="G831" t="s">
        <v>12287</v>
      </c>
    </row>
    <row r="832" spans="1:7" x14ac:dyDescent="0.25">
      <c r="A832" t="s">
        <v>46</v>
      </c>
      <c r="B832">
        <v>2011</v>
      </c>
      <c r="C832" t="s">
        <v>144</v>
      </c>
      <c r="D832" t="s">
        <v>39</v>
      </c>
      <c r="E832" t="s">
        <v>8588</v>
      </c>
      <c r="F832">
        <v>4</v>
      </c>
      <c r="G832" t="s">
        <v>12287</v>
      </c>
    </row>
    <row r="833" spans="1:7" x14ac:dyDescent="0.25">
      <c r="A833" t="s">
        <v>46</v>
      </c>
      <c r="B833">
        <v>2011</v>
      </c>
      <c r="C833" t="s">
        <v>144</v>
      </c>
      <c r="D833" t="s">
        <v>103</v>
      </c>
      <c r="E833" t="s">
        <v>8589</v>
      </c>
      <c r="F833">
        <v>117</v>
      </c>
      <c r="G833" t="s">
        <v>12287</v>
      </c>
    </row>
    <row r="834" spans="1:7" x14ac:dyDescent="0.25">
      <c r="A834" t="s">
        <v>46</v>
      </c>
      <c r="B834">
        <v>2011</v>
      </c>
      <c r="C834" t="s">
        <v>145</v>
      </c>
      <c r="D834" t="s">
        <v>38</v>
      </c>
      <c r="E834" t="s">
        <v>8590</v>
      </c>
      <c r="F834">
        <v>2</v>
      </c>
      <c r="G834" t="s">
        <v>12288</v>
      </c>
    </row>
    <row r="835" spans="1:7" x14ac:dyDescent="0.25">
      <c r="A835" t="s">
        <v>46</v>
      </c>
      <c r="B835">
        <v>2011</v>
      </c>
      <c r="C835" t="s">
        <v>145</v>
      </c>
      <c r="D835" t="s">
        <v>40</v>
      </c>
      <c r="E835" t="s">
        <v>8591</v>
      </c>
      <c r="F835">
        <v>4</v>
      </c>
      <c r="G835" t="s">
        <v>12288</v>
      </c>
    </row>
    <row r="836" spans="1:7" x14ac:dyDescent="0.25">
      <c r="A836" t="s">
        <v>46</v>
      </c>
      <c r="B836">
        <v>2011</v>
      </c>
      <c r="C836" t="s">
        <v>145</v>
      </c>
      <c r="D836" t="s">
        <v>102</v>
      </c>
      <c r="E836" t="s">
        <v>8592</v>
      </c>
      <c r="F836">
        <v>17</v>
      </c>
      <c r="G836" t="s">
        <v>12288</v>
      </c>
    </row>
    <row r="837" spans="1:7" x14ac:dyDescent="0.25">
      <c r="A837" t="s">
        <v>46</v>
      </c>
      <c r="B837">
        <v>2011</v>
      </c>
      <c r="C837" t="s">
        <v>145</v>
      </c>
      <c r="D837" t="s">
        <v>107</v>
      </c>
      <c r="E837" t="s">
        <v>8593</v>
      </c>
      <c r="F837">
        <v>8</v>
      </c>
      <c r="G837" t="s">
        <v>12288</v>
      </c>
    </row>
    <row r="838" spans="1:7" x14ac:dyDescent="0.25">
      <c r="A838" t="s">
        <v>46</v>
      </c>
      <c r="B838">
        <v>2011</v>
      </c>
      <c r="C838" t="s">
        <v>145</v>
      </c>
      <c r="D838" t="s">
        <v>39</v>
      </c>
      <c r="E838" t="s">
        <v>8594</v>
      </c>
      <c r="F838">
        <v>12</v>
      </c>
      <c r="G838" t="s">
        <v>12288</v>
      </c>
    </row>
    <row r="839" spans="1:7" x14ac:dyDescent="0.25">
      <c r="A839" t="s">
        <v>46</v>
      </c>
      <c r="B839">
        <v>2011</v>
      </c>
      <c r="C839" t="s">
        <v>145</v>
      </c>
      <c r="D839" t="s">
        <v>103</v>
      </c>
      <c r="E839" t="s">
        <v>8595</v>
      </c>
      <c r="F839">
        <v>168</v>
      </c>
      <c r="G839" t="s">
        <v>12288</v>
      </c>
    </row>
    <row r="840" spans="1:7" x14ac:dyDescent="0.25">
      <c r="A840" t="s">
        <v>46</v>
      </c>
      <c r="B840">
        <v>2011</v>
      </c>
      <c r="C840" t="s">
        <v>146</v>
      </c>
      <c r="D840" t="s">
        <v>38</v>
      </c>
      <c r="E840" t="s">
        <v>8596</v>
      </c>
      <c r="F840">
        <v>3</v>
      </c>
      <c r="G840" t="s">
        <v>12289</v>
      </c>
    </row>
    <row r="841" spans="1:7" x14ac:dyDescent="0.25">
      <c r="A841" t="s">
        <v>46</v>
      </c>
      <c r="B841">
        <v>2011</v>
      </c>
      <c r="C841" t="s">
        <v>146</v>
      </c>
      <c r="D841" t="s">
        <v>40</v>
      </c>
      <c r="E841" t="s">
        <v>8597</v>
      </c>
      <c r="F841">
        <v>1</v>
      </c>
      <c r="G841" t="s">
        <v>12289</v>
      </c>
    </row>
    <row r="842" spans="1:7" x14ac:dyDescent="0.25">
      <c r="A842" t="s">
        <v>46</v>
      </c>
      <c r="B842">
        <v>2011</v>
      </c>
      <c r="C842" t="s">
        <v>146</v>
      </c>
      <c r="D842" t="s">
        <v>102</v>
      </c>
      <c r="E842" t="s">
        <v>8598</v>
      </c>
      <c r="F842">
        <v>16</v>
      </c>
      <c r="G842" t="s">
        <v>12289</v>
      </c>
    </row>
    <row r="843" spans="1:7" x14ac:dyDescent="0.25">
      <c r="A843" t="s">
        <v>46</v>
      </c>
      <c r="B843">
        <v>2011</v>
      </c>
      <c r="C843" t="s">
        <v>146</v>
      </c>
      <c r="D843" t="s">
        <v>107</v>
      </c>
      <c r="E843" t="s">
        <v>8599</v>
      </c>
      <c r="F843">
        <v>8</v>
      </c>
      <c r="G843" t="s">
        <v>12289</v>
      </c>
    </row>
    <row r="844" spans="1:7" x14ac:dyDescent="0.25">
      <c r="A844" t="s">
        <v>46</v>
      </c>
      <c r="B844">
        <v>2011</v>
      </c>
      <c r="C844" t="s">
        <v>146</v>
      </c>
      <c r="D844" t="s">
        <v>39</v>
      </c>
      <c r="E844" t="s">
        <v>8600</v>
      </c>
      <c r="F844">
        <v>13</v>
      </c>
      <c r="G844" t="s">
        <v>12289</v>
      </c>
    </row>
    <row r="845" spans="1:7" x14ac:dyDescent="0.25">
      <c r="A845" t="s">
        <v>46</v>
      </c>
      <c r="B845">
        <v>2011</v>
      </c>
      <c r="C845" t="s">
        <v>146</v>
      </c>
      <c r="D845" t="s">
        <v>103</v>
      </c>
      <c r="E845" t="s">
        <v>8601</v>
      </c>
      <c r="F845">
        <v>177</v>
      </c>
      <c r="G845" t="s">
        <v>12289</v>
      </c>
    </row>
    <row r="846" spans="1:7" x14ac:dyDescent="0.25">
      <c r="A846" t="s">
        <v>46</v>
      </c>
      <c r="B846">
        <v>2012</v>
      </c>
      <c r="C846" t="s">
        <v>142</v>
      </c>
      <c r="D846" t="s">
        <v>38</v>
      </c>
      <c r="E846" t="s">
        <v>8602</v>
      </c>
      <c r="F846">
        <v>3</v>
      </c>
      <c r="G846" t="s">
        <v>12285</v>
      </c>
    </row>
    <row r="847" spans="1:7" x14ac:dyDescent="0.25">
      <c r="A847" t="s">
        <v>46</v>
      </c>
      <c r="B847">
        <v>2012</v>
      </c>
      <c r="C847" t="s">
        <v>142</v>
      </c>
      <c r="D847" t="s">
        <v>40</v>
      </c>
      <c r="E847" t="s">
        <v>8603</v>
      </c>
      <c r="F847">
        <v>14</v>
      </c>
      <c r="G847" t="s">
        <v>12285</v>
      </c>
    </row>
    <row r="848" spans="1:7" x14ac:dyDescent="0.25">
      <c r="A848" t="s">
        <v>46</v>
      </c>
      <c r="B848">
        <v>2012</v>
      </c>
      <c r="C848" t="s">
        <v>142</v>
      </c>
      <c r="D848" t="s">
        <v>102</v>
      </c>
      <c r="E848" t="s">
        <v>8604</v>
      </c>
      <c r="F848">
        <v>42</v>
      </c>
      <c r="G848" t="s">
        <v>12285</v>
      </c>
    </row>
    <row r="849" spans="1:7" x14ac:dyDescent="0.25">
      <c r="A849" t="s">
        <v>46</v>
      </c>
      <c r="B849">
        <v>2012</v>
      </c>
      <c r="C849" t="s">
        <v>142</v>
      </c>
      <c r="D849" t="s">
        <v>107</v>
      </c>
      <c r="E849" t="s">
        <v>8605</v>
      </c>
      <c r="F849">
        <v>39</v>
      </c>
      <c r="G849" t="s">
        <v>12285</v>
      </c>
    </row>
    <row r="850" spans="1:7" x14ac:dyDescent="0.25">
      <c r="A850" t="s">
        <v>46</v>
      </c>
      <c r="B850">
        <v>2012</v>
      </c>
      <c r="C850" t="s">
        <v>142</v>
      </c>
      <c r="D850" t="s">
        <v>39</v>
      </c>
      <c r="E850" t="s">
        <v>8606</v>
      </c>
      <c r="F850">
        <v>12</v>
      </c>
      <c r="G850" t="s">
        <v>12285</v>
      </c>
    </row>
    <row r="851" spans="1:7" x14ac:dyDescent="0.25">
      <c r="A851" t="s">
        <v>46</v>
      </c>
      <c r="B851">
        <v>2012</v>
      </c>
      <c r="C851" t="s">
        <v>142</v>
      </c>
      <c r="D851" t="s">
        <v>103</v>
      </c>
      <c r="E851" t="s">
        <v>8607</v>
      </c>
      <c r="F851">
        <v>441</v>
      </c>
      <c r="G851" t="s">
        <v>12285</v>
      </c>
    </row>
    <row r="852" spans="1:7" x14ac:dyDescent="0.25">
      <c r="A852" t="s">
        <v>46</v>
      </c>
      <c r="B852">
        <v>2012</v>
      </c>
      <c r="C852" t="s">
        <v>143</v>
      </c>
      <c r="D852" t="s">
        <v>38</v>
      </c>
      <c r="E852" t="s">
        <v>8608</v>
      </c>
      <c r="F852">
        <v>6</v>
      </c>
      <c r="G852" t="s">
        <v>12286</v>
      </c>
    </row>
    <row r="853" spans="1:7" x14ac:dyDescent="0.25">
      <c r="A853" t="s">
        <v>46</v>
      </c>
      <c r="B853">
        <v>2012</v>
      </c>
      <c r="C853" t="s">
        <v>143</v>
      </c>
      <c r="D853" t="s">
        <v>40</v>
      </c>
      <c r="E853" t="s">
        <v>8609</v>
      </c>
      <c r="F853">
        <v>23</v>
      </c>
      <c r="G853" t="s">
        <v>12286</v>
      </c>
    </row>
    <row r="854" spans="1:7" x14ac:dyDescent="0.25">
      <c r="A854" t="s">
        <v>46</v>
      </c>
      <c r="B854">
        <v>2012</v>
      </c>
      <c r="C854" t="s">
        <v>143</v>
      </c>
      <c r="D854" t="s">
        <v>102</v>
      </c>
      <c r="E854" t="s">
        <v>8610</v>
      </c>
      <c r="F854">
        <v>58</v>
      </c>
      <c r="G854" t="s">
        <v>12286</v>
      </c>
    </row>
    <row r="855" spans="1:7" x14ac:dyDescent="0.25">
      <c r="A855" t="s">
        <v>46</v>
      </c>
      <c r="B855">
        <v>2012</v>
      </c>
      <c r="C855" t="s">
        <v>143</v>
      </c>
      <c r="D855" t="s">
        <v>107</v>
      </c>
      <c r="E855" t="s">
        <v>8611</v>
      </c>
      <c r="F855">
        <v>42</v>
      </c>
      <c r="G855" t="s">
        <v>12286</v>
      </c>
    </row>
    <row r="856" spans="1:7" x14ac:dyDescent="0.25">
      <c r="A856" t="s">
        <v>46</v>
      </c>
      <c r="B856">
        <v>2012</v>
      </c>
      <c r="C856" t="s">
        <v>143</v>
      </c>
      <c r="D856" t="s">
        <v>39</v>
      </c>
      <c r="E856" t="s">
        <v>8612</v>
      </c>
      <c r="F856">
        <v>24</v>
      </c>
      <c r="G856" t="s">
        <v>12286</v>
      </c>
    </row>
    <row r="857" spans="1:7" x14ac:dyDescent="0.25">
      <c r="A857" t="s">
        <v>46</v>
      </c>
      <c r="B857">
        <v>2012</v>
      </c>
      <c r="C857" t="s">
        <v>143</v>
      </c>
      <c r="D857" t="s">
        <v>103</v>
      </c>
      <c r="E857" t="s">
        <v>8613</v>
      </c>
      <c r="F857">
        <v>498</v>
      </c>
      <c r="G857" t="s">
        <v>12286</v>
      </c>
    </row>
    <row r="858" spans="1:7" x14ac:dyDescent="0.25">
      <c r="A858" t="s">
        <v>46</v>
      </c>
      <c r="B858">
        <v>2012</v>
      </c>
      <c r="C858" t="s">
        <v>144</v>
      </c>
      <c r="D858" t="s">
        <v>38</v>
      </c>
      <c r="E858" t="s">
        <v>8614</v>
      </c>
      <c r="F858">
        <v>1</v>
      </c>
      <c r="G858" t="s">
        <v>12287</v>
      </c>
    </row>
    <row r="859" spans="1:7" x14ac:dyDescent="0.25">
      <c r="A859" t="s">
        <v>46</v>
      </c>
      <c r="B859">
        <v>2012</v>
      </c>
      <c r="C859" t="s">
        <v>144</v>
      </c>
      <c r="D859" t="s">
        <v>40</v>
      </c>
      <c r="E859" t="s">
        <v>8615</v>
      </c>
      <c r="F859">
        <v>4</v>
      </c>
      <c r="G859" t="s">
        <v>12287</v>
      </c>
    </row>
    <row r="860" spans="1:7" x14ac:dyDescent="0.25">
      <c r="A860" t="s">
        <v>46</v>
      </c>
      <c r="B860">
        <v>2012</v>
      </c>
      <c r="C860" t="s">
        <v>144</v>
      </c>
      <c r="D860" t="s">
        <v>102</v>
      </c>
      <c r="E860" t="s">
        <v>8616</v>
      </c>
      <c r="F860">
        <v>15</v>
      </c>
      <c r="G860" t="s">
        <v>12287</v>
      </c>
    </row>
    <row r="861" spans="1:7" x14ac:dyDescent="0.25">
      <c r="A861" t="s">
        <v>46</v>
      </c>
      <c r="B861">
        <v>2012</v>
      </c>
      <c r="C861" t="s">
        <v>144</v>
      </c>
      <c r="D861" t="s">
        <v>107</v>
      </c>
      <c r="E861" t="s">
        <v>8617</v>
      </c>
      <c r="F861">
        <v>9</v>
      </c>
      <c r="G861" t="s">
        <v>12287</v>
      </c>
    </row>
    <row r="862" spans="1:7" x14ac:dyDescent="0.25">
      <c r="A862" t="s">
        <v>46</v>
      </c>
      <c r="B862">
        <v>2012</v>
      </c>
      <c r="C862" t="s">
        <v>144</v>
      </c>
      <c r="D862" t="s">
        <v>39</v>
      </c>
      <c r="E862" t="s">
        <v>8618</v>
      </c>
      <c r="F862">
        <v>3</v>
      </c>
      <c r="G862" t="s">
        <v>12287</v>
      </c>
    </row>
    <row r="863" spans="1:7" x14ac:dyDescent="0.25">
      <c r="A863" t="s">
        <v>46</v>
      </c>
      <c r="B863">
        <v>2012</v>
      </c>
      <c r="C863" t="s">
        <v>144</v>
      </c>
      <c r="D863" t="s">
        <v>103</v>
      </c>
      <c r="E863" t="s">
        <v>8619</v>
      </c>
      <c r="F863">
        <v>113</v>
      </c>
      <c r="G863" t="s">
        <v>12287</v>
      </c>
    </row>
    <row r="864" spans="1:7" x14ac:dyDescent="0.25">
      <c r="A864" t="s">
        <v>46</v>
      </c>
      <c r="B864">
        <v>2012</v>
      </c>
      <c r="C864" t="s">
        <v>145</v>
      </c>
      <c r="D864" t="s">
        <v>38</v>
      </c>
      <c r="E864" t="s">
        <v>8620</v>
      </c>
      <c r="F864">
        <v>2</v>
      </c>
      <c r="G864" t="s">
        <v>12288</v>
      </c>
    </row>
    <row r="865" spans="1:7" x14ac:dyDescent="0.25">
      <c r="A865" t="s">
        <v>46</v>
      </c>
      <c r="B865">
        <v>2012</v>
      </c>
      <c r="C865" t="s">
        <v>145</v>
      </c>
      <c r="D865" t="s">
        <v>40</v>
      </c>
      <c r="E865" t="s">
        <v>8621</v>
      </c>
      <c r="F865">
        <v>7</v>
      </c>
      <c r="G865" t="s">
        <v>12288</v>
      </c>
    </row>
    <row r="866" spans="1:7" x14ac:dyDescent="0.25">
      <c r="A866" t="s">
        <v>46</v>
      </c>
      <c r="B866">
        <v>2012</v>
      </c>
      <c r="C866" t="s">
        <v>145</v>
      </c>
      <c r="D866" t="s">
        <v>102</v>
      </c>
      <c r="E866" t="s">
        <v>8622</v>
      </c>
      <c r="F866">
        <v>15</v>
      </c>
      <c r="G866" t="s">
        <v>12288</v>
      </c>
    </row>
    <row r="867" spans="1:7" x14ac:dyDescent="0.25">
      <c r="A867" t="s">
        <v>46</v>
      </c>
      <c r="B867">
        <v>2012</v>
      </c>
      <c r="C867" t="s">
        <v>145</v>
      </c>
      <c r="D867" t="s">
        <v>107</v>
      </c>
      <c r="E867" t="s">
        <v>8623</v>
      </c>
      <c r="F867">
        <v>7</v>
      </c>
      <c r="G867" t="s">
        <v>12288</v>
      </c>
    </row>
    <row r="868" spans="1:7" x14ac:dyDescent="0.25">
      <c r="A868" t="s">
        <v>46</v>
      </c>
      <c r="B868">
        <v>2012</v>
      </c>
      <c r="C868" t="s">
        <v>145</v>
      </c>
      <c r="D868" t="s">
        <v>39</v>
      </c>
      <c r="E868" t="s">
        <v>8624</v>
      </c>
      <c r="F868">
        <v>7</v>
      </c>
      <c r="G868" t="s">
        <v>12288</v>
      </c>
    </row>
    <row r="869" spans="1:7" x14ac:dyDescent="0.25">
      <c r="A869" t="s">
        <v>46</v>
      </c>
      <c r="B869">
        <v>2012</v>
      </c>
      <c r="C869" t="s">
        <v>145</v>
      </c>
      <c r="D869" t="s">
        <v>103</v>
      </c>
      <c r="E869" t="s">
        <v>8625</v>
      </c>
      <c r="F869">
        <v>160</v>
      </c>
      <c r="G869" t="s">
        <v>12288</v>
      </c>
    </row>
    <row r="870" spans="1:7" x14ac:dyDescent="0.25">
      <c r="A870" t="s">
        <v>46</v>
      </c>
      <c r="B870">
        <v>2012</v>
      </c>
      <c r="C870" t="s">
        <v>146</v>
      </c>
      <c r="D870" t="s">
        <v>38</v>
      </c>
      <c r="E870" t="s">
        <v>8626</v>
      </c>
      <c r="F870">
        <v>1</v>
      </c>
      <c r="G870" t="s">
        <v>12289</v>
      </c>
    </row>
    <row r="871" spans="1:7" x14ac:dyDescent="0.25">
      <c r="A871" t="s">
        <v>46</v>
      </c>
      <c r="B871">
        <v>2012</v>
      </c>
      <c r="C871" t="s">
        <v>146</v>
      </c>
      <c r="D871" t="s">
        <v>40</v>
      </c>
      <c r="E871" t="s">
        <v>8627</v>
      </c>
      <c r="F871">
        <v>3</v>
      </c>
      <c r="G871" t="s">
        <v>12289</v>
      </c>
    </row>
    <row r="872" spans="1:7" x14ac:dyDescent="0.25">
      <c r="A872" t="s">
        <v>46</v>
      </c>
      <c r="B872">
        <v>2012</v>
      </c>
      <c r="C872" t="s">
        <v>146</v>
      </c>
      <c r="D872" t="s">
        <v>102</v>
      </c>
      <c r="E872" t="s">
        <v>8628</v>
      </c>
      <c r="F872">
        <v>12</v>
      </c>
      <c r="G872" t="s">
        <v>12289</v>
      </c>
    </row>
    <row r="873" spans="1:7" x14ac:dyDescent="0.25">
      <c r="A873" t="s">
        <v>46</v>
      </c>
      <c r="B873">
        <v>2012</v>
      </c>
      <c r="C873" t="s">
        <v>146</v>
      </c>
      <c r="D873" t="s">
        <v>107</v>
      </c>
      <c r="E873" t="s">
        <v>8629</v>
      </c>
      <c r="F873">
        <v>6</v>
      </c>
      <c r="G873" t="s">
        <v>12289</v>
      </c>
    </row>
    <row r="874" spans="1:7" x14ac:dyDescent="0.25">
      <c r="A874" t="s">
        <v>46</v>
      </c>
      <c r="B874">
        <v>2012</v>
      </c>
      <c r="C874" t="s">
        <v>146</v>
      </c>
      <c r="D874" t="s">
        <v>39</v>
      </c>
      <c r="E874" t="s">
        <v>8630</v>
      </c>
      <c r="F874">
        <v>8</v>
      </c>
      <c r="G874" t="s">
        <v>12289</v>
      </c>
    </row>
    <row r="875" spans="1:7" x14ac:dyDescent="0.25">
      <c r="A875" t="s">
        <v>46</v>
      </c>
      <c r="B875">
        <v>2012</v>
      </c>
      <c r="C875" t="s">
        <v>146</v>
      </c>
      <c r="D875" t="s">
        <v>103</v>
      </c>
      <c r="E875" t="s">
        <v>8631</v>
      </c>
      <c r="F875">
        <v>176</v>
      </c>
      <c r="G875" t="s">
        <v>12289</v>
      </c>
    </row>
    <row r="876" spans="1:7" x14ac:dyDescent="0.25">
      <c r="A876" t="s">
        <v>46</v>
      </c>
      <c r="B876">
        <v>2013</v>
      </c>
      <c r="C876" t="s">
        <v>142</v>
      </c>
      <c r="D876" t="s">
        <v>38</v>
      </c>
      <c r="E876" t="s">
        <v>8632</v>
      </c>
      <c r="F876">
        <v>6</v>
      </c>
      <c r="G876" t="s">
        <v>12285</v>
      </c>
    </row>
    <row r="877" spans="1:7" x14ac:dyDescent="0.25">
      <c r="A877" t="s">
        <v>46</v>
      </c>
      <c r="B877">
        <v>2013</v>
      </c>
      <c r="C877" t="s">
        <v>142</v>
      </c>
      <c r="D877" t="s">
        <v>40</v>
      </c>
      <c r="E877" t="s">
        <v>8633</v>
      </c>
      <c r="F877">
        <v>26</v>
      </c>
      <c r="G877" t="s">
        <v>12285</v>
      </c>
    </row>
    <row r="878" spans="1:7" x14ac:dyDescent="0.25">
      <c r="A878" t="s">
        <v>46</v>
      </c>
      <c r="B878">
        <v>2013</v>
      </c>
      <c r="C878" t="s">
        <v>142</v>
      </c>
      <c r="D878" t="s">
        <v>102</v>
      </c>
      <c r="E878" t="s">
        <v>8634</v>
      </c>
      <c r="F878">
        <v>49</v>
      </c>
      <c r="G878" t="s">
        <v>12285</v>
      </c>
    </row>
    <row r="879" spans="1:7" x14ac:dyDescent="0.25">
      <c r="A879" t="s">
        <v>46</v>
      </c>
      <c r="B879">
        <v>2013</v>
      </c>
      <c r="C879" t="s">
        <v>142</v>
      </c>
      <c r="D879" t="s">
        <v>107</v>
      </c>
      <c r="E879" t="s">
        <v>8635</v>
      </c>
      <c r="F879">
        <v>42</v>
      </c>
      <c r="G879" t="s">
        <v>12285</v>
      </c>
    </row>
    <row r="880" spans="1:7" x14ac:dyDescent="0.25">
      <c r="A880" t="s">
        <v>46</v>
      </c>
      <c r="B880">
        <v>2013</v>
      </c>
      <c r="C880" t="s">
        <v>142</v>
      </c>
      <c r="D880" t="s">
        <v>39</v>
      </c>
      <c r="E880" t="s">
        <v>8636</v>
      </c>
      <c r="F880">
        <v>15</v>
      </c>
      <c r="G880" t="s">
        <v>12285</v>
      </c>
    </row>
    <row r="881" spans="1:7" x14ac:dyDescent="0.25">
      <c r="A881" t="s">
        <v>46</v>
      </c>
      <c r="B881">
        <v>2013</v>
      </c>
      <c r="C881" t="s">
        <v>142</v>
      </c>
      <c r="D881" t="s">
        <v>103</v>
      </c>
      <c r="E881" t="s">
        <v>8637</v>
      </c>
      <c r="F881">
        <v>431</v>
      </c>
      <c r="G881" t="s">
        <v>12285</v>
      </c>
    </row>
    <row r="882" spans="1:7" x14ac:dyDescent="0.25">
      <c r="A882" t="s">
        <v>46</v>
      </c>
      <c r="B882">
        <v>2013</v>
      </c>
      <c r="C882" t="s">
        <v>143</v>
      </c>
      <c r="D882" t="s">
        <v>38</v>
      </c>
      <c r="E882" t="s">
        <v>8638</v>
      </c>
      <c r="F882">
        <v>6</v>
      </c>
      <c r="G882" t="s">
        <v>12286</v>
      </c>
    </row>
    <row r="883" spans="1:7" x14ac:dyDescent="0.25">
      <c r="A883" t="s">
        <v>46</v>
      </c>
      <c r="B883">
        <v>2013</v>
      </c>
      <c r="C883" t="s">
        <v>143</v>
      </c>
      <c r="D883" t="s">
        <v>40</v>
      </c>
      <c r="E883" t="s">
        <v>8639</v>
      </c>
      <c r="F883">
        <v>26</v>
      </c>
      <c r="G883" t="s">
        <v>12286</v>
      </c>
    </row>
    <row r="884" spans="1:7" x14ac:dyDescent="0.25">
      <c r="A884" t="s">
        <v>46</v>
      </c>
      <c r="B884">
        <v>2013</v>
      </c>
      <c r="C884" t="s">
        <v>143</v>
      </c>
      <c r="D884" t="s">
        <v>102</v>
      </c>
      <c r="E884" t="s">
        <v>8640</v>
      </c>
      <c r="F884">
        <v>63</v>
      </c>
      <c r="G884" t="s">
        <v>12286</v>
      </c>
    </row>
    <row r="885" spans="1:7" x14ac:dyDescent="0.25">
      <c r="A885" t="s">
        <v>46</v>
      </c>
      <c r="B885">
        <v>2013</v>
      </c>
      <c r="C885" t="s">
        <v>143</v>
      </c>
      <c r="D885" t="s">
        <v>107</v>
      </c>
      <c r="E885" t="s">
        <v>8641</v>
      </c>
      <c r="F885">
        <v>43</v>
      </c>
      <c r="G885" t="s">
        <v>12286</v>
      </c>
    </row>
    <row r="886" spans="1:7" x14ac:dyDescent="0.25">
      <c r="A886" t="s">
        <v>46</v>
      </c>
      <c r="B886">
        <v>2013</v>
      </c>
      <c r="C886" t="s">
        <v>143</v>
      </c>
      <c r="D886" t="s">
        <v>39</v>
      </c>
      <c r="E886" t="s">
        <v>8642</v>
      </c>
      <c r="F886">
        <v>36</v>
      </c>
      <c r="G886" t="s">
        <v>12286</v>
      </c>
    </row>
    <row r="887" spans="1:7" x14ac:dyDescent="0.25">
      <c r="A887" t="s">
        <v>46</v>
      </c>
      <c r="B887">
        <v>2013</v>
      </c>
      <c r="C887" t="s">
        <v>143</v>
      </c>
      <c r="D887" t="s">
        <v>103</v>
      </c>
      <c r="E887" t="s">
        <v>8643</v>
      </c>
      <c r="F887">
        <v>464</v>
      </c>
      <c r="G887" t="s">
        <v>12286</v>
      </c>
    </row>
    <row r="888" spans="1:7" x14ac:dyDescent="0.25">
      <c r="A888" t="s">
        <v>46</v>
      </c>
      <c r="B888">
        <v>2013</v>
      </c>
      <c r="C888" t="s">
        <v>144</v>
      </c>
      <c r="D888" t="s">
        <v>38</v>
      </c>
      <c r="E888" t="s">
        <v>8644</v>
      </c>
      <c r="F888">
        <v>2</v>
      </c>
      <c r="G888" t="s">
        <v>12287</v>
      </c>
    </row>
    <row r="889" spans="1:7" x14ac:dyDescent="0.25">
      <c r="A889" t="s">
        <v>46</v>
      </c>
      <c r="B889">
        <v>2013</v>
      </c>
      <c r="C889" t="s">
        <v>144</v>
      </c>
      <c r="D889" t="s">
        <v>40</v>
      </c>
      <c r="E889" t="s">
        <v>8645</v>
      </c>
      <c r="F889">
        <v>9</v>
      </c>
      <c r="G889" t="s">
        <v>12287</v>
      </c>
    </row>
    <row r="890" spans="1:7" x14ac:dyDescent="0.25">
      <c r="A890" t="s">
        <v>46</v>
      </c>
      <c r="B890">
        <v>2013</v>
      </c>
      <c r="C890" t="s">
        <v>144</v>
      </c>
      <c r="D890" t="s">
        <v>102</v>
      </c>
      <c r="E890" t="s">
        <v>8646</v>
      </c>
      <c r="F890">
        <v>15</v>
      </c>
      <c r="G890" t="s">
        <v>12287</v>
      </c>
    </row>
    <row r="891" spans="1:7" x14ac:dyDescent="0.25">
      <c r="A891" t="s">
        <v>46</v>
      </c>
      <c r="B891">
        <v>2013</v>
      </c>
      <c r="C891" t="s">
        <v>144</v>
      </c>
      <c r="D891" t="s">
        <v>107</v>
      </c>
      <c r="E891" t="s">
        <v>8647</v>
      </c>
      <c r="F891">
        <v>17</v>
      </c>
      <c r="G891" t="s">
        <v>12287</v>
      </c>
    </row>
    <row r="892" spans="1:7" x14ac:dyDescent="0.25">
      <c r="A892" t="s">
        <v>46</v>
      </c>
      <c r="B892">
        <v>2013</v>
      </c>
      <c r="C892" t="s">
        <v>144</v>
      </c>
      <c r="D892" t="s">
        <v>39</v>
      </c>
      <c r="E892" t="s">
        <v>8648</v>
      </c>
      <c r="F892">
        <v>9</v>
      </c>
      <c r="G892" t="s">
        <v>12287</v>
      </c>
    </row>
    <row r="893" spans="1:7" x14ac:dyDescent="0.25">
      <c r="A893" t="s">
        <v>46</v>
      </c>
      <c r="B893">
        <v>2013</v>
      </c>
      <c r="C893" t="s">
        <v>144</v>
      </c>
      <c r="D893" t="s">
        <v>103</v>
      </c>
      <c r="E893" t="s">
        <v>8649</v>
      </c>
      <c r="F893">
        <v>107</v>
      </c>
      <c r="G893" t="s">
        <v>12287</v>
      </c>
    </row>
    <row r="894" spans="1:7" x14ac:dyDescent="0.25">
      <c r="A894" t="s">
        <v>46</v>
      </c>
      <c r="B894">
        <v>2013</v>
      </c>
      <c r="C894" t="s">
        <v>145</v>
      </c>
      <c r="D894" t="s">
        <v>38</v>
      </c>
      <c r="E894" t="s">
        <v>8650</v>
      </c>
      <c r="F894">
        <v>4</v>
      </c>
      <c r="G894" t="s">
        <v>12288</v>
      </c>
    </row>
    <row r="895" spans="1:7" x14ac:dyDescent="0.25">
      <c r="A895" t="s">
        <v>46</v>
      </c>
      <c r="B895">
        <v>2013</v>
      </c>
      <c r="C895" t="s">
        <v>145</v>
      </c>
      <c r="D895" t="s">
        <v>40</v>
      </c>
      <c r="E895" t="s">
        <v>8651</v>
      </c>
      <c r="F895">
        <v>5</v>
      </c>
      <c r="G895" t="s">
        <v>12288</v>
      </c>
    </row>
    <row r="896" spans="1:7" x14ac:dyDescent="0.25">
      <c r="A896" t="s">
        <v>46</v>
      </c>
      <c r="B896">
        <v>2013</v>
      </c>
      <c r="C896" t="s">
        <v>145</v>
      </c>
      <c r="D896" t="s">
        <v>102</v>
      </c>
      <c r="E896" t="s">
        <v>8652</v>
      </c>
      <c r="F896">
        <v>14</v>
      </c>
      <c r="G896" t="s">
        <v>12288</v>
      </c>
    </row>
    <row r="897" spans="1:7" x14ac:dyDescent="0.25">
      <c r="A897" t="s">
        <v>46</v>
      </c>
      <c r="B897">
        <v>2013</v>
      </c>
      <c r="C897" t="s">
        <v>145</v>
      </c>
      <c r="D897" t="s">
        <v>107</v>
      </c>
      <c r="E897" t="s">
        <v>8653</v>
      </c>
      <c r="F897">
        <v>8</v>
      </c>
      <c r="G897" t="s">
        <v>12288</v>
      </c>
    </row>
    <row r="898" spans="1:7" x14ac:dyDescent="0.25">
      <c r="A898" t="s">
        <v>46</v>
      </c>
      <c r="B898">
        <v>2013</v>
      </c>
      <c r="C898" t="s">
        <v>145</v>
      </c>
      <c r="D898" t="s">
        <v>39</v>
      </c>
      <c r="E898" t="s">
        <v>8654</v>
      </c>
      <c r="F898">
        <v>11</v>
      </c>
      <c r="G898" t="s">
        <v>12288</v>
      </c>
    </row>
    <row r="899" spans="1:7" x14ac:dyDescent="0.25">
      <c r="A899" t="s">
        <v>46</v>
      </c>
      <c r="B899">
        <v>2013</v>
      </c>
      <c r="C899" t="s">
        <v>145</v>
      </c>
      <c r="D899" t="s">
        <v>103</v>
      </c>
      <c r="E899" t="s">
        <v>8655</v>
      </c>
      <c r="F899">
        <v>156</v>
      </c>
      <c r="G899" t="s">
        <v>12288</v>
      </c>
    </row>
    <row r="900" spans="1:7" x14ac:dyDescent="0.25">
      <c r="A900" t="s">
        <v>46</v>
      </c>
      <c r="B900">
        <v>2013</v>
      </c>
      <c r="C900" t="s">
        <v>146</v>
      </c>
      <c r="D900" t="s">
        <v>38</v>
      </c>
      <c r="E900" t="s">
        <v>8656</v>
      </c>
      <c r="F900">
        <v>1</v>
      </c>
      <c r="G900" t="s">
        <v>12289</v>
      </c>
    </row>
    <row r="901" spans="1:7" x14ac:dyDescent="0.25">
      <c r="A901" t="s">
        <v>46</v>
      </c>
      <c r="B901">
        <v>2013</v>
      </c>
      <c r="C901" t="s">
        <v>146</v>
      </c>
      <c r="D901" t="s">
        <v>40</v>
      </c>
      <c r="E901" t="s">
        <v>8657</v>
      </c>
      <c r="F901">
        <v>12</v>
      </c>
      <c r="G901" t="s">
        <v>12289</v>
      </c>
    </row>
    <row r="902" spans="1:7" x14ac:dyDescent="0.25">
      <c r="A902" t="s">
        <v>46</v>
      </c>
      <c r="B902">
        <v>2013</v>
      </c>
      <c r="C902" t="s">
        <v>146</v>
      </c>
      <c r="D902" t="s">
        <v>102</v>
      </c>
      <c r="E902" t="s">
        <v>8658</v>
      </c>
      <c r="F902">
        <v>20</v>
      </c>
      <c r="G902" t="s">
        <v>12289</v>
      </c>
    </row>
    <row r="903" spans="1:7" x14ac:dyDescent="0.25">
      <c r="A903" t="s">
        <v>46</v>
      </c>
      <c r="B903">
        <v>2013</v>
      </c>
      <c r="C903" t="s">
        <v>146</v>
      </c>
      <c r="D903" t="s">
        <v>107</v>
      </c>
      <c r="E903" t="s">
        <v>8659</v>
      </c>
      <c r="F903">
        <v>8</v>
      </c>
      <c r="G903" t="s">
        <v>12289</v>
      </c>
    </row>
    <row r="904" spans="1:7" x14ac:dyDescent="0.25">
      <c r="A904" t="s">
        <v>46</v>
      </c>
      <c r="B904">
        <v>2013</v>
      </c>
      <c r="C904" t="s">
        <v>146</v>
      </c>
      <c r="D904" t="s">
        <v>39</v>
      </c>
      <c r="E904" t="s">
        <v>8660</v>
      </c>
      <c r="F904">
        <v>11</v>
      </c>
      <c r="G904" t="s">
        <v>12289</v>
      </c>
    </row>
    <row r="905" spans="1:7" x14ac:dyDescent="0.25">
      <c r="A905" t="s">
        <v>46</v>
      </c>
      <c r="B905">
        <v>2013</v>
      </c>
      <c r="C905" t="s">
        <v>146</v>
      </c>
      <c r="D905" t="s">
        <v>103</v>
      </c>
      <c r="E905" t="s">
        <v>8661</v>
      </c>
      <c r="F905">
        <v>161</v>
      </c>
      <c r="G905" t="s">
        <v>12289</v>
      </c>
    </row>
    <row r="906" spans="1:7" x14ac:dyDescent="0.25">
      <c r="A906" t="s">
        <v>46</v>
      </c>
      <c r="B906">
        <v>2014</v>
      </c>
      <c r="C906" t="s">
        <v>142</v>
      </c>
      <c r="D906" t="s">
        <v>38</v>
      </c>
      <c r="E906" t="s">
        <v>8662</v>
      </c>
      <c r="F906">
        <v>6</v>
      </c>
      <c r="G906" t="s">
        <v>12285</v>
      </c>
    </row>
    <row r="907" spans="1:7" x14ac:dyDescent="0.25">
      <c r="A907" t="s">
        <v>46</v>
      </c>
      <c r="B907">
        <v>2014</v>
      </c>
      <c r="C907" t="s">
        <v>142</v>
      </c>
      <c r="D907" t="s">
        <v>40</v>
      </c>
      <c r="E907" t="s">
        <v>8663</v>
      </c>
      <c r="F907">
        <v>28</v>
      </c>
      <c r="G907" t="s">
        <v>12285</v>
      </c>
    </row>
    <row r="908" spans="1:7" x14ac:dyDescent="0.25">
      <c r="A908" t="s">
        <v>46</v>
      </c>
      <c r="B908">
        <v>2014</v>
      </c>
      <c r="C908" t="s">
        <v>142</v>
      </c>
      <c r="D908" t="s">
        <v>102</v>
      </c>
      <c r="E908" t="s">
        <v>8664</v>
      </c>
      <c r="F908">
        <v>56</v>
      </c>
      <c r="G908" t="s">
        <v>12285</v>
      </c>
    </row>
    <row r="909" spans="1:7" x14ac:dyDescent="0.25">
      <c r="A909" t="s">
        <v>46</v>
      </c>
      <c r="B909">
        <v>2014</v>
      </c>
      <c r="C909" t="s">
        <v>142</v>
      </c>
      <c r="D909" t="s">
        <v>107</v>
      </c>
      <c r="E909" t="s">
        <v>8665</v>
      </c>
      <c r="F909">
        <v>48</v>
      </c>
      <c r="G909" t="s">
        <v>12285</v>
      </c>
    </row>
    <row r="910" spans="1:7" x14ac:dyDescent="0.25">
      <c r="A910" t="s">
        <v>46</v>
      </c>
      <c r="B910">
        <v>2014</v>
      </c>
      <c r="C910" t="s">
        <v>142</v>
      </c>
      <c r="D910" t="s">
        <v>39</v>
      </c>
      <c r="E910" t="s">
        <v>8666</v>
      </c>
      <c r="F910">
        <v>10</v>
      </c>
      <c r="G910" t="s">
        <v>12285</v>
      </c>
    </row>
    <row r="911" spans="1:7" x14ac:dyDescent="0.25">
      <c r="A911" t="s">
        <v>46</v>
      </c>
      <c r="B911">
        <v>2014</v>
      </c>
      <c r="C911" t="s">
        <v>142</v>
      </c>
      <c r="D911" t="s">
        <v>103</v>
      </c>
      <c r="E911" t="s">
        <v>8667</v>
      </c>
      <c r="F911">
        <v>446</v>
      </c>
      <c r="G911" t="s">
        <v>12285</v>
      </c>
    </row>
    <row r="912" spans="1:7" x14ac:dyDescent="0.25">
      <c r="A912" t="s">
        <v>46</v>
      </c>
      <c r="B912">
        <v>2014</v>
      </c>
      <c r="C912" t="s">
        <v>143</v>
      </c>
      <c r="D912" t="s">
        <v>38</v>
      </c>
      <c r="E912" t="s">
        <v>8668</v>
      </c>
      <c r="F912">
        <v>6</v>
      </c>
      <c r="G912" t="s">
        <v>12286</v>
      </c>
    </row>
    <row r="913" spans="1:7" x14ac:dyDescent="0.25">
      <c r="A913" t="s">
        <v>46</v>
      </c>
      <c r="B913">
        <v>2014</v>
      </c>
      <c r="C913" t="s">
        <v>143</v>
      </c>
      <c r="D913" t="s">
        <v>40</v>
      </c>
      <c r="E913" t="s">
        <v>8669</v>
      </c>
      <c r="F913">
        <v>26</v>
      </c>
      <c r="G913" t="s">
        <v>12286</v>
      </c>
    </row>
    <row r="914" spans="1:7" x14ac:dyDescent="0.25">
      <c r="A914" t="s">
        <v>46</v>
      </c>
      <c r="B914">
        <v>2014</v>
      </c>
      <c r="C914" t="s">
        <v>143</v>
      </c>
      <c r="D914" t="s">
        <v>102</v>
      </c>
      <c r="E914" t="s">
        <v>8670</v>
      </c>
      <c r="F914">
        <v>69</v>
      </c>
      <c r="G914" t="s">
        <v>12286</v>
      </c>
    </row>
    <row r="915" spans="1:7" x14ac:dyDescent="0.25">
      <c r="A915" t="s">
        <v>46</v>
      </c>
      <c r="B915">
        <v>2014</v>
      </c>
      <c r="C915" t="s">
        <v>143</v>
      </c>
      <c r="D915" t="s">
        <v>107</v>
      </c>
      <c r="E915" t="s">
        <v>8671</v>
      </c>
      <c r="F915">
        <v>50</v>
      </c>
      <c r="G915" t="s">
        <v>12286</v>
      </c>
    </row>
    <row r="916" spans="1:7" x14ac:dyDescent="0.25">
      <c r="A916" t="s">
        <v>46</v>
      </c>
      <c r="B916">
        <v>2014</v>
      </c>
      <c r="C916" t="s">
        <v>143</v>
      </c>
      <c r="D916" t="s">
        <v>39</v>
      </c>
      <c r="E916" t="s">
        <v>8672</v>
      </c>
      <c r="F916">
        <v>18</v>
      </c>
      <c r="G916" t="s">
        <v>12286</v>
      </c>
    </row>
    <row r="917" spans="1:7" x14ac:dyDescent="0.25">
      <c r="A917" t="s">
        <v>46</v>
      </c>
      <c r="B917">
        <v>2014</v>
      </c>
      <c r="C917" t="s">
        <v>143</v>
      </c>
      <c r="D917" t="s">
        <v>103</v>
      </c>
      <c r="E917" t="s">
        <v>8673</v>
      </c>
      <c r="F917">
        <v>448</v>
      </c>
      <c r="G917" t="s">
        <v>12286</v>
      </c>
    </row>
    <row r="918" spans="1:7" x14ac:dyDescent="0.25">
      <c r="A918" t="s">
        <v>46</v>
      </c>
      <c r="B918">
        <v>2014</v>
      </c>
      <c r="C918" t="s">
        <v>144</v>
      </c>
      <c r="D918" t="s">
        <v>38</v>
      </c>
      <c r="E918" t="s">
        <v>8674</v>
      </c>
      <c r="F918">
        <v>6</v>
      </c>
      <c r="G918" t="s">
        <v>12287</v>
      </c>
    </row>
    <row r="919" spans="1:7" x14ac:dyDescent="0.25">
      <c r="A919" t="s">
        <v>46</v>
      </c>
      <c r="B919">
        <v>2014</v>
      </c>
      <c r="C919" t="s">
        <v>144</v>
      </c>
      <c r="D919" t="s">
        <v>40</v>
      </c>
      <c r="E919" t="s">
        <v>8675</v>
      </c>
      <c r="F919">
        <v>5</v>
      </c>
      <c r="G919" t="s">
        <v>12287</v>
      </c>
    </row>
    <row r="920" spans="1:7" x14ac:dyDescent="0.25">
      <c r="A920" t="s">
        <v>46</v>
      </c>
      <c r="B920">
        <v>2014</v>
      </c>
      <c r="C920" t="s">
        <v>144</v>
      </c>
      <c r="D920" t="s">
        <v>102</v>
      </c>
      <c r="E920" t="s">
        <v>8676</v>
      </c>
      <c r="F920">
        <v>17</v>
      </c>
      <c r="G920" t="s">
        <v>12287</v>
      </c>
    </row>
    <row r="921" spans="1:7" x14ac:dyDescent="0.25">
      <c r="A921" t="s">
        <v>46</v>
      </c>
      <c r="B921">
        <v>2014</v>
      </c>
      <c r="C921" t="s">
        <v>144</v>
      </c>
      <c r="D921" t="s">
        <v>107</v>
      </c>
      <c r="E921" t="s">
        <v>8677</v>
      </c>
      <c r="F921">
        <v>5</v>
      </c>
      <c r="G921" t="s">
        <v>12287</v>
      </c>
    </row>
    <row r="922" spans="1:7" x14ac:dyDescent="0.25">
      <c r="A922" t="s">
        <v>46</v>
      </c>
      <c r="B922">
        <v>2014</v>
      </c>
      <c r="C922" t="s">
        <v>144</v>
      </c>
      <c r="D922" t="s">
        <v>39</v>
      </c>
      <c r="E922" t="s">
        <v>8678</v>
      </c>
      <c r="F922">
        <v>3</v>
      </c>
      <c r="G922" t="s">
        <v>12287</v>
      </c>
    </row>
    <row r="923" spans="1:7" x14ac:dyDescent="0.25">
      <c r="A923" t="s">
        <v>46</v>
      </c>
      <c r="B923">
        <v>2014</v>
      </c>
      <c r="C923" t="s">
        <v>144</v>
      </c>
      <c r="D923" t="s">
        <v>103</v>
      </c>
      <c r="E923" t="s">
        <v>8679</v>
      </c>
      <c r="F923">
        <v>114</v>
      </c>
      <c r="G923" t="s">
        <v>12287</v>
      </c>
    </row>
    <row r="924" spans="1:7" x14ac:dyDescent="0.25">
      <c r="A924" t="s">
        <v>46</v>
      </c>
      <c r="B924">
        <v>2014</v>
      </c>
      <c r="C924" t="s">
        <v>145</v>
      </c>
      <c r="D924" t="s">
        <v>38</v>
      </c>
      <c r="E924" t="s">
        <v>8680</v>
      </c>
      <c r="F924">
        <v>4</v>
      </c>
      <c r="G924" t="s">
        <v>12288</v>
      </c>
    </row>
    <row r="925" spans="1:7" x14ac:dyDescent="0.25">
      <c r="A925" t="s">
        <v>46</v>
      </c>
      <c r="B925">
        <v>2014</v>
      </c>
      <c r="C925" t="s">
        <v>145</v>
      </c>
      <c r="D925" t="s">
        <v>40</v>
      </c>
      <c r="E925" t="s">
        <v>8681</v>
      </c>
      <c r="F925">
        <v>3</v>
      </c>
      <c r="G925" t="s">
        <v>12288</v>
      </c>
    </row>
    <row r="926" spans="1:7" x14ac:dyDescent="0.25">
      <c r="A926" t="s">
        <v>46</v>
      </c>
      <c r="B926">
        <v>2014</v>
      </c>
      <c r="C926" t="s">
        <v>145</v>
      </c>
      <c r="D926" t="s">
        <v>102</v>
      </c>
      <c r="E926" t="s">
        <v>8682</v>
      </c>
      <c r="F926">
        <v>14</v>
      </c>
      <c r="G926" t="s">
        <v>12288</v>
      </c>
    </row>
    <row r="927" spans="1:7" x14ac:dyDescent="0.25">
      <c r="A927" t="s">
        <v>46</v>
      </c>
      <c r="B927">
        <v>2014</v>
      </c>
      <c r="C927" t="s">
        <v>145</v>
      </c>
      <c r="D927" t="s">
        <v>107</v>
      </c>
      <c r="E927" t="s">
        <v>8683</v>
      </c>
      <c r="F927">
        <v>5</v>
      </c>
      <c r="G927" t="s">
        <v>12288</v>
      </c>
    </row>
    <row r="928" spans="1:7" x14ac:dyDescent="0.25">
      <c r="A928" t="s">
        <v>46</v>
      </c>
      <c r="B928">
        <v>2014</v>
      </c>
      <c r="C928" t="s">
        <v>145</v>
      </c>
      <c r="D928" t="s">
        <v>39</v>
      </c>
      <c r="E928" t="s">
        <v>8684</v>
      </c>
      <c r="F928">
        <v>10</v>
      </c>
      <c r="G928" t="s">
        <v>12288</v>
      </c>
    </row>
    <row r="929" spans="1:7" x14ac:dyDescent="0.25">
      <c r="A929" t="s">
        <v>46</v>
      </c>
      <c r="B929">
        <v>2014</v>
      </c>
      <c r="C929" t="s">
        <v>145</v>
      </c>
      <c r="D929" t="s">
        <v>103</v>
      </c>
      <c r="E929" t="s">
        <v>8685</v>
      </c>
      <c r="F929">
        <v>163</v>
      </c>
      <c r="G929" t="s">
        <v>12288</v>
      </c>
    </row>
    <row r="930" spans="1:7" x14ac:dyDescent="0.25">
      <c r="A930" t="s">
        <v>46</v>
      </c>
      <c r="B930">
        <v>2014</v>
      </c>
      <c r="C930" t="s">
        <v>146</v>
      </c>
      <c r="D930" t="s">
        <v>38</v>
      </c>
      <c r="E930" t="s">
        <v>8686</v>
      </c>
      <c r="F930">
        <v>3</v>
      </c>
      <c r="G930" t="s">
        <v>12289</v>
      </c>
    </row>
    <row r="931" spans="1:7" x14ac:dyDescent="0.25">
      <c r="A931" t="s">
        <v>46</v>
      </c>
      <c r="B931">
        <v>2014</v>
      </c>
      <c r="C931" t="s">
        <v>146</v>
      </c>
      <c r="D931" t="s">
        <v>40</v>
      </c>
      <c r="E931" t="s">
        <v>8687</v>
      </c>
      <c r="F931">
        <v>11</v>
      </c>
      <c r="G931" t="s">
        <v>12289</v>
      </c>
    </row>
    <row r="932" spans="1:7" x14ac:dyDescent="0.25">
      <c r="A932" t="s">
        <v>46</v>
      </c>
      <c r="B932">
        <v>2014</v>
      </c>
      <c r="C932" t="s">
        <v>146</v>
      </c>
      <c r="D932" t="s">
        <v>102</v>
      </c>
      <c r="E932" t="s">
        <v>8688</v>
      </c>
      <c r="F932">
        <v>15</v>
      </c>
      <c r="G932" t="s">
        <v>12289</v>
      </c>
    </row>
    <row r="933" spans="1:7" x14ac:dyDescent="0.25">
      <c r="A933" t="s">
        <v>46</v>
      </c>
      <c r="B933">
        <v>2014</v>
      </c>
      <c r="C933" t="s">
        <v>146</v>
      </c>
      <c r="D933" t="s">
        <v>107</v>
      </c>
      <c r="E933" t="s">
        <v>8689</v>
      </c>
      <c r="F933">
        <v>9</v>
      </c>
      <c r="G933" t="s">
        <v>12289</v>
      </c>
    </row>
    <row r="934" spans="1:7" x14ac:dyDescent="0.25">
      <c r="A934" t="s">
        <v>46</v>
      </c>
      <c r="B934">
        <v>2014</v>
      </c>
      <c r="C934" t="s">
        <v>146</v>
      </c>
      <c r="D934" t="s">
        <v>39</v>
      </c>
      <c r="E934" t="s">
        <v>8690</v>
      </c>
      <c r="F934">
        <v>9</v>
      </c>
      <c r="G934" t="s">
        <v>12289</v>
      </c>
    </row>
    <row r="935" spans="1:7" x14ac:dyDescent="0.25">
      <c r="A935" t="s">
        <v>46</v>
      </c>
      <c r="B935">
        <v>2014</v>
      </c>
      <c r="C935" t="s">
        <v>146</v>
      </c>
      <c r="D935" t="s">
        <v>103</v>
      </c>
      <c r="E935" t="s">
        <v>8691</v>
      </c>
      <c r="F935">
        <v>160</v>
      </c>
      <c r="G935" t="s">
        <v>12289</v>
      </c>
    </row>
    <row r="936" spans="1:7" x14ac:dyDescent="0.25">
      <c r="A936" t="s">
        <v>46</v>
      </c>
      <c r="B936">
        <v>2015</v>
      </c>
      <c r="C936" t="s">
        <v>142</v>
      </c>
      <c r="D936" t="s">
        <v>38</v>
      </c>
      <c r="E936" t="s">
        <v>8692</v>
      </c>
      <c r="F936">
        <v>4</v>
      </c>
      <c r="G936" t="s">
        <v>12285</v>
      </c>
    </row>
    <row r="937" spans="1:7" x14ac:dyDescent="0.25">
      <c r="A937" t="s">
        <v>46</v>
      </c>
      <c r="B937">
        <v>2015</v>
      </c>
      <c r="C937" t="s">
        <v>142</v>
      </c>
      <c r="D937" t="s">
        <v>40</v>
      </c>
      <c r="E937" t="s">
        <v>8693</v>
      </c>
      <c r="F937">
        <v>26</v>
      </c>
      <c r="G937" t="s">
        <v>12285</v>
      </c>
    </row>
    <row r="938" spans="1:7" x14ac:dyDescent="0.25">
      <c r="A938" t="s">
        <v>46</v>
      </c>
      <c r="B938">
        <v>2015</v>
      </c>
      <c r="C938" t="s">
        <v>142</v>
      </c>
      <c r="D938" t="s">
        <v>102</v>
      </c>
      <c r="E938" t="s">
        <v>8694</v>
      </c>
      <c r="F938">
        <v>76</v>
      </c>
      <c r="G938" t="s">
        <v>12285</v>
      </c>
    </row>
    <row r="939" spans="1:7" x14ac:dyDescent="0.25">
      <c r="A939" t="s">
        <v>46</v>
      </c>
      <c r="B939">
        <v>2015</v>
      </c>
      <c r="C939" t="s">
        <v>142</v>
      </c>
      <c r="D939" t="s">
        <v>107</v>
      </c>
      <c r="E939" t="s">
        <v>8695</v>
      </c>
      <c r="F939">
        <v>44</v>
      </c>
      <c r="G939" t="s">
        <v>12285</v>
      </c>
    </row>
    <row r="940" spans="1:7" x14ac:dyDescent="0.25">
      <c r="A940" t="s">
        <v>46</v>
      </c>
      <c r="B940">
        <v>2015</v>
      </c>
      <c r="C940" t="s">
        <v>142</v>
      </c>
      <c r="D940" t="s">
        <v>39</v>
      </c>
      <c r="E940" t="s">
        <v>8696</v>
      </c>
      <c r="F940">
        <v>18</v>
      </c>
      <c r="G940" t="s">
        <v>12285</v>
      </c>
    </row>
    <row r="941" spans="1:7" x14ac:dyDescent="0.25">
      <c r="A941" t="s">
        <v>46</v>
      </c>
      <c r="B941">
        <v>2015</v>
      </c>
      <c r="C941" t="s">
        <v>142</v>
      </c>
      <c r="D941" t="s">
        <v>103</v>
      </c>
      <c r="E941" t="s">
        <v>8697</v>
      </c>
      <c r="F941">
        <v>432</v>
      </c>
      <c r="G941" t="s">
        <v>12285</v>
      </c>
    </row>
    <row r="942" spans="1:7" x14ac:dyDescent="0.25">
      <c r="A942" t="s">
        <v>46</v>
      </c>
      <c r="B942">
        <v>2015</v>
      </c>
      <c r="C942" t="s">
        <v>143</v>
      </c>
      <c r="D942" t="s">
        <v>38</v>
      </c>
      <c r="E942" t="s">
        <v>8698</v>
      </c>
      <c r="F942">
        <v>3</v>
      </c>
      <c r="G942" t="s">
        <v>12286</v>
      </c>
    </row>
    <row r="943" spans="1:7" x14ac:dyDescent="0.25">
      <c r="A943" t="s">
        <v>46</v>
      </c>
      <c r="B943">
        <v>2015</v>
      </c>
      <c r="C943" t="s">
        <v>143</v>
      </c>
      <c r="D943" t="s">
        <v>40</v>
      </c>
      <c r="E943" t="s">
        <v>8699</v>
      </c>
      <c r="F943">
        <v>19</v>
      </c>
      <c r="G943" t="s">
        <v>12286</v>
      </c>
    </row>
    <row r="944" spans="1:7" x14ac:dyDescent="0.25">
      <c r="A944" t="s">
        <v>46</v>
      </c>
      <c r="B944">
        <v>2015</v>
      </c>
      <c r="C944" t="s">
        <v>143</v>
      </c>
      <c r="D944" t="s">
        <v>102</v>
      </c>
      <c r="E944" t="s">
        <v>8700</v>
      </c>
      <c r="F944">
        <v>60</v>
      </c>
      <c r="G944" t="s">
        <v>12286</v>
      </c>
    </row>
    <row r="945" spans="1:7" x14ac:dyDescent="0.25">
      <c r="A945" t="s">
        <v>46</v>
      </c>
      <c r="B945">
        <v>2015</v>
      </c>
      <c r="C945" t="s">
        <v>143</v>
      </c>
      <c r="D945" t="s">
        <v>107</v>
      </c>
      <c r="E945" t="s">
        <v>8701</v>
      </c>
      <c r="F945">
        <v>35</v>
      </c>
      <c r="G945" t="s">
        <v>12286</v>
      </c>
    </row>
    <row r="946" spans="1:7" x14ac:dyDescent="0.25">
      <c r="A946" t="s">
        <v>46</v>
      </c>
      <c r="B946">
        <v>2015</v>
      </c>
      <c r="C946" t="s">
        <v>143</v>
      </c>
      <c r="D946" t="s">
        <v>39</v>
      </c>
      <c r="E946" t="s">
        <v>8702</v>
      </c>
      <c r="F946">
        <v>17</v>
      </c>
      <c r="G946" t="s">
        <v>12286</v>
      </c>
    </row>
    <row r="947" spans="1:7" x14ac:dyDescent="0.25">
      <c r="A947" t="s">
        <v>46</v>
      </c>
      <c r="B947">
        <v>2015</v>
      </c>
      <c r="C947" t="s">
        <v>143</v>
      </c>
      <c r="D947" t="s">
        <v>103</v>
      </c>
      <c r="E947" t="s">
        <v>8703</v>
      </c>
      <c r="F947">
        <v>469</v>
      </c>
      <c r="G947" t="s">
        <v>12286</v>
      </c>
    </row>
    <row r="948" spans="1:7" x14ac:dyDescent="0.25">
      <c r="A948" t="s">
        <v>46</v>
      </c>
      <c r="B948">
        <v>2015</v>
      </c>
      <c r="C948" t="s">
        <v>144</v>
      </c>
      <c r="D948" t="s">
        <v>38</v>
      </c>
      <c r="E948" t="s">
        <v>8704</v>
      </c>
      <c r="F948">
        <v>2</v>
      </c>
      <c r="G948" t="s">
        <v>12287</v>
      </c>
    </row>
    <row r="949" spans="1:7" x14ac:dyDescent="0.25">
      <c r="A949" t="s">
        <v>46</v>
      </c>
      <c r="B949">
        <v>2015</v>
      </c>
      <c r="C949" t="s">
        <v>144</v>
      </c>
      <c r="D949" t="s">
        <v>40</v>
      </c>
      <c r="E949" t="s">
        <v>8705</v>
      </c>
      <c r="F949">
        <v>5</v>
      </c>
      <c r="G949" t="s">
        <v>12287</v>
      </c>
    </row>
    <row r="950" spans="1:7" x14ac:dyDescent="0.25">
      <c r="A950" t="s">
        <v>46</v>
      </c>
      <c r="B950">
        <v>2015</v>
      </c>
      <c r="C950" t="s">
        <v>144</v>
      </c>
      <c r="D950" t="s">
        <v>102</v>
      </c>
      <c r="E950" t="s">
        <v>8706</v>
      </c>
      <c r="F950">
        <v>14</v>
      </c>
      <c r="G950" t="s">
        <v>12287</v>
      </c>
    </row>
    <row r="951" spans="1:7" x14ac:dyDescent="0.25">
      <c r="A951" t="s">
        <v>46</v>
      </c>
      <c r="B951">
        <v>2015</v>
      </c>
      <c r="C951" t="s">
        <v>144</v>
      </c>
      <c r="D951" t="s">
        <v>107</v>
      </c>
      <c r="E951" t="s">
        <v>8707</v>
      </c>
      <c r="F951">
        <v>12</v>
      </c>
      <c r="G951" t="s">
        <v>12287</v>
      </c>
    </row>
    <row r="952" spans="1:7" x14ac:dyDescent="0.25">
      <c r="A952" t="s">
        <v>46</v>
      </c>
      <c r="B952">
        <v>2015</v>
      </c>
      <c r="C952" t="s">
        <v>144</v>
      </c>
      <c r="D952" t="s">
        <v>39</v>
      </c>
      <c r="E952" t="s">
        <v>8708</v>
      </c>
      <c r="F952">
        <v>6</v>
      </c>
      <c r="G952" t="s">
        <v>12287</v>
      </c>
    </row>
    <row r="953" spans="1:7" x14ac:dyDescent="0.25">
      <c r="A953" t="s">
        <v>46</v>
      </c>
      <c r="B953">
        <v>2015</v>
      </c>
      <c r="C953" t="s">
        <v>144</v>
      </c>
      <c r="D953" t="s">
        <v>103</v>
      </c>
      <c r="E953" t="s">
        <v>8709</v>
      </c>
      <c r="F953">
        <v>115</v>
      </c>
      <c r="G953" t="s">
        <v>12287</v>
      </c>
    </row>
    <row r="954" spans="1:7" x14ac:dyDescent="0.25">
      <c r="A954" t="s">
        <v>46</v>
      </c>
      <c r="B954">
        <v>2015</v>
      </c>
      <c r="C954" t="s">
        <v>145</v>
      </c>
      <c r="D954" t="s">
        <v>38</v>
      </c>
      <c r="E954" t="s">
        <v>8710</v>
      </c>
      <c r="F954">
        <v>2</v>
      </c>
      <c r="G954" t="s">
        <v>12288</v>
      </c>
    </row>
    <row r="955" spans="1:7" x14ac:dyDescent="0.25">
      <c r="A955" t="s">
        <v>46</v>
      </c>
      <c r="B955">
        <v>2015</v>
      </c>
      <c r="C955" t="s">
        <v>145</v>
      </c>
      <c r="D955" t="s">
        <v>40</v>
      </c>
      <c r="E955" t="s">
        <v>8711</v>
      </c>
      <c r="F955">
        <v>3</v>
      </c>
      <c r="G955" t="s">
        <v>12288</v>
      </c>
    </row>
    <row r="956" spans="1:7" x14ac:dyDescent="0.25">
      <c r="A956" t="s">
        <v>46</v>
      </c>
      <c r="B956">
        <v>2015</v>
      </c>
      <c r="C956" t="s">
        <v>145</v>
      </c>
      <c r="D956" t="s">
        <v>102</v>
      </c>
      <c r="E956" t="s">
        <v>8712</v>
      </c>
      <c r="F956">
        <v>25</v>
      </c>
      <c r="G956" t="s">
        <v>12288</v>
      </c>
    </row>
    <row r="957" spans="1:7" x14ac:dyDescent="0.25">
      <c r="A957" t="s">
        <v>46</v>
      </c>
      <c r="B957">
        <v>2015</v>
      </c>
      <c r="C957" t="s">
        <v>145</v>
      </c>
      <c r="D957" t="s">
        <v>107</v>
      </c>
      <c r="E957" t="s">
        <v>8713</v>
      </c>
      <c r="F957">
        <v>10</v>
      </c>
      <c r="G957" t="s">
        <v>12288</v>
      </c>
    </row>
    <row r="958" spans="1:7" x14ac:dyDescent="0.25">
      <c r="A958" t="s">
        <v>46</v>
      </c>
      <c r="B958">
        <v>2015</v>
      </c>
      <c r="C958" t="s">
        <v>145</v>
      </c>
      <c r="D958" t="s">
        <v>39</v>
      </c>
      <c r="E958" t="s">
        <v>8714</v>
      </c>
      <c r="F958">
        <v>7</v>
      </c>
      <c r="G958" t="s">
        <v>12288</v>
      </c>
    </row>
    <row r="959" spans="1:7" x14ac:dyDescent="0.25">
      <c r="A959" t="s">
        <v>46</v>
      </c>
      <c r="B959">
        <v>2015</v>
      </c>
      <c r="C959" t="s">
        <v>145</v>
      </c>
      <c r="D959" t="s">
        <v>103</v>
      </c>
      <c r="E959" t="s">
        <v>8715</v>
      </c>
      <c r="F959">
        <v>158</v>
      </c>
      <c r="G959" t="s">
        <v>12288</v>
      </c>
    </row>
    <row r="960" spans="1:7" x14ac:dyDescent="0.25">
      <c r="A960" t="s">
        <v>46</v>
      </c>
      <c r="B960">
        <v>2015</v>
      </c>
      <c r="C960" t="s">
        <v>146</v>
      </c>
      <c r="D960" t="s">
        <v>38</v>
      </c>
      <c r="E960" t="s">
        <v>8716</v>
      </c>
      <c r="F960">
        <v>1</v>
      </c>
      <c r="G960" t="s">
        <v>12289</v>
      </c>
    </row>
    <row r="961" spans="1:7" x14ac:dyDescent="0.25">
      <c r="A961" t="s">
        <v>46</v>
      </c>
      <c r="B961">
        <v>2015</v>
      </c>
      <c r="C961" t="s">
        <v>146</v>
      </c>
      <c r="D961" t="s">
        <v>40</v>
      </c>
      <c r="E961" t="s">
        <v>8717</v>
      </c>
      <c r="F961">
        <v>5</v>
      </c>
      <c r="G961" t="s">
        <v>12289</v>
      </c>
    </row>
    <row r="962" spans="1:7" x14ac:dyDescent="0.25">
      <c r="A962" t="s">
        <v>46</v>
      </c>
      <c r="B962">
        <v>2015</v>
      </c>
      <c r="C962" t="s">
        <v>146</v>
      </c>
      <c r="D962" t="s">
        <v>102</v>
      </c>
      <c r="E962" t="s">
        <v>8718</v>
      </c>
      <c r="F962">
        <v>13</v>
      </c>
      <c r="G962" t="s">
        <v>12289</v>
      </c>
    </row>
    <row r="963" spans="1:7" x14ac:dyDescent="0.25">
      <c r="A963" t="s">
        <v>46</v>
      </c>
      <c r="B963">
        <v>2015</v>
      </c>
      <c r="C963" t="s">
        <v>146</v>
      </c>
      <c r="D963" t="s">
        <v>107</v>
      </c>
      <c r="E963" t="s">
        <v>8719</v>
      </c>
      <c r="F963">
        <v>8</v>
      </c>
      <c r="G963" t="s">
        <v>12289</v>
      </c>
    </row>
    <row r="964" spans="1:7" x14ac:dyDescent="0.25">
      <c r="A964" t="s">
        <v>46</v>
      </c>
      <c r="B964">
        <v>2015</v>
      </c>
      <c r="C964" t="s">
        <v>146</v>
      </c>
      <c r="D964" t="s">
        <v>39</v>
      </c>
      <c r="E964" t="s">
        <v>8720</v>
      </c>
      <c r="F964">
        <v>6</v>
      </c>
      <c r="G964" t="s">
        <v>12289</v>
      </c>
    </row>
    <row r="965" spans="1:7" x14ac:dyDescent="0.25">
      <c r="A965" t="s">
        <v>46</v>
      </c>
      <c r="B965">
        <v>2015</v>
      </c>
      <c r="C965" t="s">
        <v>146</v>
      </c>
      <c r="D965" t="s">
        <v>103</v>
      </c>
      <c r="E965" t="s">
        <v>8721</v>
      </c>
      <c r="F965">
        <v>170</v>
      </c>
      <c r="G965" t="s">
        <v>12289</v>
      </c>
    </row>
    <row r="966" spans="1:7" x14ac:dyDescent="0.25">
      <c r="A966" t="s">
        <v>51</v>
      </c>
      <c r="B966">
        <v>2010</v>
      </c>
      <c r="C966" t="s">
        <v>142</v>
      </c>
      <c r="D966" t="s">
        <v>38</v>
      </c>
      <c r="E966" t="s">
        <v>8722</v>
      </c>
      <c r="F966">
        <v>4</v>
      </c>
      <c r="G966" t="s">
        <v>12285</v>
      </c>
    </row>
    <row r="967" spans="1:7" x14ac:dyDescent="0.25">
      <c r="A967" t="s">
        <v>51</v>
      </c>
      <c r="B967">
        <v>2010</v>
      </c>
      <c r="C967" t="s">
        <v>142</v>
      </c>
      <c r="D967" t="s">
        <v>40</v>
      </c>
      <c r="E967" t="s">
        <v>8723</v>
      </c>
      <c r="F967">
        <v>2</v>
      </c>
      <c r="G967" t="s">
        <v>12285</v>
      </c>
    </row>
    <row r="968" spans="1:7" x14ac:dyDescent="0.25">
      <c r="A968" t="s">
        <v>51</v>
      </c>
      <c r="B968">
        <v>2010</v>
      </c>
      <c r="C968" t="s">
        <v>142</v>
      </c>
      <c r="D968" t="s">
        <v>102</v>
      </c>
      <c r="E968" t="s">
        <v>8724</v>
      </c>
      <c r="F968">
        <v>18</v>
      </c>
      <c r="G968" t="s">
        <v>12285</v>
      </c>
    </row>
    <row r="969" spans="1:7" x14ac:dyDescent="0.25">
      <c r="A969" t="s">
        <v>51</v>
      </c>
      <c r="B969">
        <v>2010</v>
      </c>
      <c r="C969" t="s">
        <v>142</v>
      </c>
      <c r="D969" t="s">
        <v>107</v>
      </c>
      <c r="E969" t="s">
        <v>8725</v>
      </c>
      <c r="F969">
        <v>23</v>
      </c>
      <c r="G969" t="s">
        <v>12285</v>
      </c>
    </row>
    <row r="970" spans="1:7" x14ac:dyDescent="0.25">
      <c r="A970" t="s">
        <v>51</v>
      </c>
      <c r="B970">
        <v>2010</v>
      </c>
      <c r="C970" t="s">
        <v>142</v>
      </c>
      <c r="D970" t="s">
        <v>39</v>
      </c>
      <c r="E970" t="s">
        <v>8726</v>
      </c>
      <c r="F970">
        <v>14</v>
      </c>
      <c r="G970" t="s">
        <v>12285</v>
      </c>
    </row>
    <row r="971" spans="1:7" x14ac:dyDescent="0.25">
      <c r="A971" t="s">
        <v>51</v>
      </c>
      <c r="B971">
        <v>2010</v>
      </c>
      <c r="C971" t="s">
        <v>142</v>
      </c>
      <c r="D971" t="s">
        <v>103</v>
      </c>
      <c r="E971" t="s">
        <v>8727</v>
      </c>
      <c r="F971">
        <v>203</v>
      </c>
      <c r="G971" t="s">
        <v>12285</v>
      </c>
    </row>
    <row r="972" spans="1:7" x14ac:dyDescent="0.25">
      <c r="A972" t="s">
        <v>51</v>
      </c>
      <c r="B972">
        <v>2010</v>
      </c>
      <c r="C972" t="s">
        <v>143</v>
      </c>
      <c r="D972" t="s">
        <v>38</v>
      </c>
      <c r="E972" t="s">
        <v>8728</v>
      </c>
      <c r="F972">
        <v>2</v>
      </c>
      <c r="G972" t="s">
        <v>12286</v>
      </c>
    </row>
    <row r="973" spans="1:7" x14ac:dyDescent="0.25">
      <c r="A973" t="s">
        <v>51</v>
      </c>
      <c r="B973">
        <v>2010</v>
      </c>
      <c r="C973" t="s">
        <v>143</v>
      </c>
      <c r="D973" t="s">
        <v>40</v>
      </c>
      <c r="E973" t="s">
        <v>8729</v>
      </c>
      <c r="F973">
        <v>5</v>
      </c>
      <c r="G973" t="s">
        <v>12286</v>
      </c>
    </row>
    <row r="974" spans="1:7" x14ac:dyDescent="0.25">
      <c r="A974" t="s">
        <v>51</v>
      </c>
      <c r="B974">
        <v>2010</v>
      </c>
      <c r="C974" t="s">
        <v>143</v>
      </c>
      <c r="D974" t="s">
        <v>102</v>
      </c>
      <c r="E974" t="s">
        <v>8730</v>
      </c>
      <c r="F974">
        <v>13</v>
      </c>
      <c r="G974" t="s">
        <v>12286</v>
      </c>
    </row>
    <row r="975" spans="1:7" x14ac:dyDescent="0.25">
      <c r="A975" t="s">
        <v>51</v>
      </c>
      <c r="B975">
        <v>2010</v>
      </c>
      <c r="C975" t="s">
        <v>143</v>
      </c>
      <c r="D975" t="s">
        <v>107</v>
      </c>
      <c r="E975" t="s">
        <v>8731</v>
      </c>
      <c r="F975">
        <v>16</v>
      </c>
      <c r="G975" t="s">
        <v>12286</v>
      </c>
    </row>
    <row r="976" spans="1:7" x14ac:dyDescent="0.25">
      <c r="A976" t="s">
        <v>51</v>
      </c>
      <c r="B976">
        <v>2010</v>
      </c>
      <c r="C976" t="s">
        <v>143</v>
      </c>
      <c r="D976" t="s">
        <v>39</v>
      </c>
      <c r="E976" t="s">
        <v>8732</v>
      </c>
      <c r="F976">
        <v>26</v>
      </c>
      <c r="G976" t="s">
        <v>12286</v>
      </c>
    </row>
    <row r="977" spans="1:7" x14ac:dyDescent="0.25">
      <c r="A977" t="s">
        <v>51</v>
      </c>
      <c r="B977">
        <v>2010</v>
      </c>
      <c r="C977" t="s">
        <v>143</v>
      </c>
      <c r="D977" t="s">
        <v>103</v>
      </c>
      <c r="E977" t="s">
        <v>8733</v>
      </c>
      <c r="F977">
        <v>214</v>
      </c>
      <c r="G977" t="s">
        <v>12286</v>
      </c>
    </row>
    <row r="978" spans="1:7" x14ac:dyDescent="0.25">
      <c r="A978" t="s">
        <v>51</v>
      </c>
      <c r="B978">
        <v>2010</v>
      </c>
      <c r="C978" t="s">
        <v>144</v>
      </c>
      <c r="D978" t="s">
        <v>38</v>
      </c>
      <c r="E978" t="s">
        <v>8734</v>
      </c>
      <c r="F978">
        <v>2</v>
      </c>
      <c r="G978" t="s">
        <v>12287</v>
      </c>
    </row>
    <row r="979" spans="1:7" x14ac:dyDescent="0.25">
      <c r="A979" t="s">
        <v>51</v>
      </c>
      <c r="B979">
        <v>2010</v>
      </c>
      <c r="C979" t="s">
        <v>144</v>
      </c>
      <c r="D979" t="s">
        <v>40</v>
      </c>
      <c r="E979" t="s">
        <v>8735</v>
      </c>
      <c r="F979">
        <v>1</v>
      </c>
      <c r="G979" t="s">
        <v>12287</v>
      </c>
    </row>
    <row r="980" spans="1:7" x14ac:dyDescent="0.25">
      <c r="A980" t="s">
        <v>51</v>
      </c>
      <c r="B980">
        <v>2010</v>
      </c>
      <c r="C980" t="s">
        <v>144</v>
      </c>
      <c r="D980" t="s">
        <v>102</v>
      </c>
      <c r="E980" t="s">
        <v>8736</v>
      </c>
      <c r="F980">
        <v>5</v>
      </c>
      <c r="G980" t="s">
        <v>12287</v>
      </c>
    </row>
    <row r="981" spans="1:7" x14ac:dyDescent="0.25">
      <c r="A981" t="s">
        <v>51</v>
      </c>
      <c r="B981">
        <v>2010</v>
      </c>
      <c r="C981" t="s">
        <v>144</v>
      </c>
      <c r="D981" t="s">
        <v>107</v>
      </c>
      <c r="E981" t="s">
        <v>8737</v>
      </c>
      <c r="F981">
        <v>2</v>
      </c>
      <c r="G981" t="s">
        <v>12287</v>
      </c>
    </row>
    <row r="982" spans="1:7" x14ac:dyDescent="0.25">
      <c r="A982" t="s">
        <v>51</v>
      </c>
      <c r="B982">
        <v>2010</v>
      </c>
      <c r="C982" t="s">
        <v>144</v>
      </c>
      <c r="D982" t="s">
        <v>39</v>
      </c>
      <c r="E982" t="s">
        <v>8738</v>
      </c>
      <c r="F982">
        <v>6</v>
      </c>
      <c r="G982" t="s">
        <v>12287</v>
      </c>
    </row>
    <row r="983" spans="1:7" x14ac:dyDescent="0.25">
      <c r="A983" t="s">
        <v>51</v>
      </c>
      <c r="B983">
        <v>2010</v>
      </c>
      <c r="C983" t="s">
        <v>144</v>
      </c>
      <c r="D983" t="s">
        <v>103</v>
      </c>
      <c r="E983" t="s">
        <v>8739</v>
      </c>
      <c r="F983">
        <v>58</v>
      </c>
      <c r="G983" t="s">
        <v>12287</v>
      </c>
    </row>
    <row r="984" spans="1:7" x14ac:dyDescent="0.25">
      <c r="A984" t="s">
        <v>51</v>
      </c>
      <c r="B984">
        <v>2010</v>
      </c>
      <c r="C984" t="s">
        <v>145</v>
      </c>
      <c r="D984" t="s">
        <v>38</v>
      </c>
      <c r="E984" t="s">
        <v>8740</v>
      </c>
      <c r="F984">
        <v>3</v>
      </c>
      <c r="G984" t="s">
        <v>12288</v>
      </c>
    </row>
    <row r="985" spans="1:7" x14ac:dyDescent="0.25">
      <c r="A985" t="s">
        <v>51</v>
      </c>
      <c r="B985">
        <v>2010</v>
      </c>
      <c r="C985" t="s">
        <v>145</v>
      </c>
      <c r="D985" t="s">
        <v>40</v>
      </c>
      <c r="E985" t="s">
        <v>8741</v>
      </c>
      <c r="F985">
        <v>3</v>
      </c>
      <c r="G985" t="s">
        <v>12288</v>
      </c>
    </row>
    <row r="986" spans="1:7" x14ac:dyDescent="0.25">
      <c r="A986" t="s">
        <v>51</v>
      </c>
      <c r="B986">
        <v>2010</v>
      </c>
      <c r="C986" t="s">
        <v>145</v>
      </c>
      <c r="D986" t="s">
        <v>102</v>
      </c>
      <c r="E986" t="s">
        <v>8742</v>
      </c>
      <c r="F986">
        <v>11</v>
      </c>
      <c r="G986" t="s">
        <v>12288</v>
      </c>
    </row>
    <row r="987" spans="1:7" x14ac:dyDescent="0.25">
      <c r="A987" t="s">
        <v>51</v>
      </c>
      <c r="B987">
        <v>2010</v>
      </c>
      <c r="C987" t="s">
        <v>145</v>
      </c>
      <c r="D987" t="s">
        <v>107</v>
      </c>
      <c r="E987" t="s">
        <v>8743</v>
      </c>
      <c r="F987">
        <v>8</v>
      </c>
      <c r="G987" t="s">
        <v>12288</v>
      </c>
    </row>
    <row r="988" spans="1:7" x14ac:dyDescent="0.25">
      <c r="A988" t="s">
        <v>51</v>
      </c>
      <c r="B988">
        <v>2010</v>
      </c>
      <c r="C988" t="s">
        <v>145</v>
      </c>
      <c r="D988" t="s">
        <v>39</v>
      </c>
      <c r="E988" t="s">
        <v>8744</v>
      </c>
      <c r="F988">
        <v>13</v>
      </c>
      <c r="G988" t="s">
        <v>12288</v>
      </c>
    </row>
    <row r="989" spans="1:7" x14ac:dyDescent="0.25">
      <c r="A989" t="s">
        <v>51</v>
      </c>
      <c r="B989">
        <v>2010</v>
      </c>
      <c r="C989" t="s">
        <v>145</v>
      </c>
      <c r="D989" t="s">
        <v>103</v>
      </c>
      <c r="E989" t="s">
        <v>8745</v>
      </c>
      <c r="F989">
        <v>74</v>
      </c>
      <c r="G989" t="s">
        <v>12288</v>
      </c>
    </row>
    <row r="990" spans="1:7" x14ac:dyDescent="0.25">
      <c r="A990" t="s">
        <v>51</v>
      </c>
      <c r="B990">
        <v>2010</v>
      </c>
      <c r="C990" t="s">
        <v>146</v>
      </c>
      <c r="D990" t="s">
        <v>38</v>
      </c>
      <c r="E990" t="s">
        <v>8746</v>
      </c>
      <c r="F990">
        <v>4</v>
      </c>
      <c r="G990" t="s">
        <v>12289</v>
      </c>
    </row>
    <row r="991" spans="1:7" x14ac:dyDescent="0.25">
      <c r="A991" t="s">
        <v>51</v>
      </c>
      <c r="B991">
        <v>2010</v>
      </c>
      <c r="C991" t="s">
        <v>146</v>
      </c>
      <c r="D991" t="s">
        <v>40</v>
      </c>
      <c r="E991" t="s">
        <v>8747</v>
      </c>
      <c r="F991">
        <v>2</v>
      </c>
      <c r="G991" t="s">
        <v>12289</v>
      </c>
    </row>
    <row r="992" spans="1:7" x14ac:dyDescent="0.25">
      <c r="A992" t="s">
        <v>51</v>
      </c>
      <c r="B992">
        <v>2010</v>
      </c>
      <c r="C992" t="s">
        <v>146</v>
      </c>
      <c r="D992" t="s">
        <v>102</v>
      </c>
      <c r="E992" t="s">
        <v>8748</v>
      </c>
      <c r="F992">
        <v>9</v>
      </c>
      <c r="G992" t="s">
        <v>12289</v>
      </c>
    </row>
    <row r="993" spans="1:7" x14ac:dyDescent="0.25">
      <c r="A993" t="s">
        <v>51</v>
      </c>
      <c r="B993">
        <v>2010</v>
      </c>
      <c r="C993" t="s">
        <v>146</v>
      </c>
      <c r="D993" t="s">
        <v>107</v>
      </c>
      <c r="E993" t="s">
        <v>8749</v>
      </c>
      <c r="F993">
        <v>11</v>
      </c>
      <c r="G993" t="s">
        <v>12289</v>
      </c>
    </row>
    <row r="994" spans="1:7" x14ac:dyDescent="0.25">
      <c r="A994" t="s">
        <v>51</v>
      </c>
      <c r="B994">
        <v>2010</v>
      </c>
      <c r="C994" t="s">
        <v>146</v>
      </c>
      <c r="D994" t="s">
        <v>39</v>
      </c>
      <c r="E994" t="s">
        <v>8750</v>
      </c>
      <c r="F994">
        <v>16</v>
      </c>
      <c r="G994" t="s">
        <v>12289</v>
      </c>
    </row>
    <row r="995" spans="1:7" x14ac:dyDescent="0.25">
      <c r="A995" t="s">
        <v>51</v>
      </c>
      <c r="B995">
        <v>2010</v>
      </c>
      <c r="C995" t="s">
        <v>146</v>
      </c>
      <c r="D995" t="s">
        <v>103</v>
      </c>
      <c r="E995" t="s">
        <v>8751</v>
      </c>
      <c r="F995">
        <v>86</v>
      </c>
      <c r="G995" t="s">
        <v>12289</v>
      </c>
    </row>
    <row r="996" spans="1:7" x14ac:dyDescent="0.25">
      <c r="A996" t="s">
        <v>51</v>
      </c>
      <c r="B996">
        <v>2011</v>
      </c>
      <c r="C996" t="s">
        <v>142</v>
      </c>
      <c r="D996" t="s">
        <v>38</v>
      </c>
      <c r="E996" t="s">
        <v>8752</v>
      </c>
      <c r="F996">
        <v>4</v>
      </c>
      <c r="G996" t="s">
        <v>12285</v>
      </c>
    </row>
    <row r="997" spans="1:7" x14ac:dyDescent="0.25">
      <c r="A997" t="s">
        <v>51</v>
      </c>
      <c r="B997">
        <v>2011</v>
      </c>
      <c r="C997" t="s">
        <v>142</v>
      </c>
      <c r="D997" t="s">
        <v>40</v>
      </c>
      <c r="E997" t="s">
        <v>8753</v>
      </c>
      <c r="F997">
        <v>2</v>
      </c>
      <c r="G997" t="s">
        <v>12285</v>
      </c>
    </row>
    <row r="998" spans="1:7" x14ac:dyDescent="0.25">
      <c r="A998" t="s">
        <v>51</v>
      </c>
      <c r="B998">
        <v>2011</v>
      </c>
      <c r="C998" t="s">
        <v>142</v>
      </c>
      <c r="D998" t="s">
        <v>102</v>
      </c>
      <c r="E998" t="s">
        <v>8754</v>
      </c>
      <c r="F998">
        <v>24</v>
      </c>
      <c r="G998" t="s">
        <v>12285</v>
      </c>
    </row>
    <row r="999" spans="1:7" x14ac:dyDescent="0.25">
      <c r="A999" t="s">
        <v>51</v>
      </c>
      <c r="B999">
        <v>2011</v>
      </c>
      <c r="C999" t="s">
        <v>142</v>
      </c>
      <c r="D999" t="s">
        <v>107</v>
      </c>
      <c r="E999" t="s">
        <v>8755</v>
      </c>
      <c r="F999">
        <v>24</v>
      </c>
      <c r="G999" t="s">
        <v>12285</v>
      </c>
    </row>
    <row r="1000" spans="1:7" x14ac:dyDescent="0.25">
      <c r="A1000" t="s">
        <v>51</v>
      </c>
      <c r="B1000">
        <v>2011</v>
      </c>
      <c r="C1000" t="s">
        <v>142</v>
      </c>
      <c r="D1000" t="s">
        <v>39</v>
      </c>
      <c r="E1000" t="s">
        <v>8756</v>
      </c>
      <c r="F1000">
        <v>23</v>
      </c>
      <c r="G1000" t="s">
        <v>12285</v>
      </c>
    </row>
    <row r="1001" spans="1:7" x14ac:dyDescent="0.25">
      <c r="A1001" t="s">
        <v>51</v>
      </c>
      <c r="B1001">
        <v>2011</v>
      </c>
      <c r="C1001" t="s">
        <v>142</v>
      </c>
      <c r="D1001" t="s">
        <v>103</v>
      </c>
      <c r="E1001" t="s">
        <v>8757</v>
      </c>
      <c r="F1001">
        <v>202</v>
      </c>
      <c r="G1001" t="s">
        <v>12285</v>
      </c>
    </row>
    <row r="1002" spans="1:7" x14ac:dyDescent="0.25">
      <c r="A1002" t="s">
        <v>51</v>
      </c>
      <c r="B1002">
        <v>2011</v>
      </c>
      <c r="C1002" t="s">
        <v>143</v>
      </c>
      <c r="D1002" t="s">
        <v>38</v>
      </c>
      <c r="E1002" t="s">
        <v>8758</v>
      </c>
      <c r="F1002">
        <v>3</v>
      </c>
      <c r="G1002" t="s">
        <v>12286</v>
      </c>
    </row>
    <row r="1003" spans="1:7" x14ac:dyDescent="0.25">
      <c r="A1003" t="s">
        <v>51</v>
      </c>
      <c r="B1003">
        <v>2011</v>
      </c>
      <c r="C1003" t="s">
        <v>143</v>
      </c>
      <c r="D1003" t="s">
        <v>40</v>
      </c>
      <c r="E1003" t="s">
        <v>8759</v>
      </c>
      <c r="F1003">
        <v>3</v>
      </c>
      <c r="G1003" t="s">
        <v>12286</v>
      </c>
    </row>
    <row r="1004" spans="1:7" x14ac:dyDescent="0.25">
      <c r="A1004" t="s">
        <v>51</v>
      </c>
      <c r="B1004">
        <v>2011</v>
      </c>
      <c r="C1004" t="s">
        <v>143</v>
      </c>
      <c r="D1004" t="s">
        <v>102</v>
      </c>
      <c r="E1004" t="s">
        <v>8760</v>
      </c>
      <c r="F1004">
        <v>27</v>
      </c>
      <c r="G1004" t="s">
        <v>12286</v>
      </c>
    </row>
    <row r="1005" spans="1:7" x14ac:dyDescent="0.25">
      <c r="A1005" t="s">
        <v>51</v>
      </c>
      <c r="B1005">
        <v>2011</v>
      </c>
      <c r="C1005" t="s">
        <v>143</v>
      </c>
      <c r="D1005" t="s">
        <v>107</v>
      </c>
      <c r="E1005" t="s">
        <v>8761</v>
      </c>
      <c r="F1005">
        <v>24</v>
      </c>
      <c r="G1005" t="s">
        <v>12286</v>
      </c>
    </row>
    <row r="1006" spans="1:7" x14ac:dyDescent="0.25">
      <c r="A1006" t="s">
        <v>51</v>
      </c>
      <c r="B1006">
        <v>2011</v>
      </c>
      <c r="C1006" t="s">
        <v>143</v>
      </c>
      <c r="D1006" t="s">
        <v>39</v>
      </c>
      <c r="E1006" t="s">
        <v>8762</v>
      </c>
      <c r="F1006">
        <v>34</v>
      </c>
      <c r="G1006" t="s">
        <v>12286</v>
      </c>
    </row>
    <row r="1007" spans="1:7" x14ac:dyDescent="0.25">
      <c r="A1007" t="s">
        <v>51</v>
      </c>
      <c r="B1007">
        <v>2011</v>
      </c>
      <c r="C1007" t="s">
        <v>143</v>
      </c>
      <c r="D1007" t="s">
        <v>103</v>
      </c>
      <c r="E1007" t="s">
        <v>8763</v>
      </c>
      <c r="F1007">
        <v>205</v>
      </c>
      <c r="G1007" t="s">
        <v>12286</v>
      </c>
    </row>
    <row r="1008" spans="1:7" x14ac:dyDescent="0.25">
      <c r="A1008" t="s">
        <v>51</v>
      </c>
      <c r="B1008">
        <v>2011</v>
      </c>
      <c r="C1008" t="s">
        <v>144</v>
      </c>
      <c r="D1008" t="s">
        <v>102</v>
      </c>
      <c r="E1008" t="s">
        <v>8764</v>
      </c>
      <c r="F1008">
        <v>3</v>
      </c>
      <c r="G1008" t="s">
        <v>12287</v>
      </c>
    </row>
    <row r="1009" spans="1:7" x14ac:dyDescent="0.25">
      <c r="A1009" t="s">
        <v>51</v>
      </c>
      <c r="B1009">
        <v>2011</v>
      </c>
      <c r="C1009" t="s">
        <v>144</v>
      </c>
      <c r="D1009" t="s">
        <v>39</v>
      </c>
      <c r="E1009" t="s">
        <v>8765</v>
      </c>
      <c r="F1009">
        <v>12</v>
      </c>
      <c r="G1009" t="s">
        <v>12287</v>
      </c>
    </row>
    <row r="1010" spans="1:7" x14ac:dyDescent="0.25">
      <c r="A1010" t="s">
        <v>51</v>
      </c>
      <c r="B1010">
        <v>2011</v>
      </c>
      <c r="C1010" t="s">
        <v>144</v>
      </c>
      <c r="D1010" t="s">
        <v>103</v>
      </c>
      <c r="E1010" t="s">
        <v>8766</v>
      </c>
      <c r="F1010">
        <v>64</v>
      </c>
      <c r="G1010" t="s">
        <v>12287</v>
      </c>
    </row>
    <row r="1011" spans="1:7" x14ac:dyDescent="0.25">
      <c r="A1011" t="s">
        <v>51</v>
      </c>
      <c r="B1011">
        <v>2011</v>
      </c>
      <c r="C1011" t="s">
        <v>145</v>
      </c>
      <c r="D1011" t="s">
        <v>38</v>
      </c>
      <c r="E1011" t="s">
        <v>8767</v>
      </c>
      <c r="F1011">
        <v>2</v>
      </c>
      <c r="G1011" t="s">
        <v>12288</v>
      </c>
    </row>
    <row r="1012" spans="1:7" x14ac:dyDescent="0.25">
      <c r="A1012" t="s">
        <v>51</v>
      </c>
      <c r="B1012">
        <v>2011</v>
      </c>
      <c r="C1012" t="s">
        <v>145</v>
      </c>
      <c r="D1012" t="s">
        <v>40</v>
      </c>
      <c r="E1012" t="s">
        <v>8768</v>
      </c>
      <c r="F1012">
        <v>1</v>
      </c>
      <c r="G1012" t="s">
        <v>12288</v>
      </c>
    </row>
    <row r="1013" spans="1:7" x14ac:dyDescent="0.25">
      <c r="A1013" t="s">
        <v>51</v>
      </c>
      <c r="B1013">
        <v>2011</v>
      </c>
      <c r="C1013" t="s">
        <v>145</v>
      </c>
      <c r="D1013" t="s">
        <v>102</v>
      </c>
      <c r="E1013" t="s">
        <v>8769</v>
      </c>
      <c r="F1013">
        <v>12</v>
      </c>
      <c r="G1013" t="s">
        <v>12288</v>
      </c>
    </row>
    <row r="1014" spans="1:7" x14ac:dyDescent="0.25">
      <c r="A1014" t="s">
        <v>51</v>
      </c>
      <c r="B1014">
        <v>2011</v>
      </c>
      <c r="C1014" t="s">
        <v>145</v>
      </c>
      <c r="D1014" t="s">
        <v>107</v>
      </c>
      <c r="E1014" t="s">
        <v>8770</v>
      </c>
      <c r="F1014">
        <v>5</v>
      </c>
      <c r="G1014" t="s">
        <v>12288</v>
      </c>
    </row>
    <row r="1015" spans="1:7" x14ac:dyDescent="0.25">
      <c r="A1015" t="s">
        <v>51</v>
      </c>
      <c r="B1015">
        <v>2011</v>
      </c>
      <c r="C1015" t="s">
        <v>145</v>
      </c>
      <c r="D1015" t="s">
        <v>39</v>
      </c>
      <c r="E1015" t="s">
        <v>8771</v>
      </c>
      <c r="F1015">
        <v>17</v>
      </c>
      <c r="G1015" t="s">
        <v>12288</v>
      </c>
    </row>
    <row r="1016" spans="1:7" x14ac:dyDescent="0.25">
      <c r="A1016" t="s">
        <v>51</v>
      </c>
      <c r="B1016">
        <v>2011</v>
      </c>
      <c r="C1016" t="s">
        <v>145</v>
      </c>
      <c r="D1016" t="s">
        <v>103</v>
      </c>
      <c r="E1016" t="s">
        <v>8772</v>
      </c>
      <c r="F1016">
        <v>73</v>
      </c>
      <c r="G1016" t="s">
        <v>12288</v>
      </c>
    </row>
    <row r="1017" spans="1:7" x14ac:dyDescent="0.25">
      <c r="A1017" t="s">
        <v>51</v>
      </c>
      <c r="B1017">
        <v>2011</v>
      </c>
      <c r="C1017" t="s">
        <v>146</v>
      </c>
      <c r="D1017" t="s">
        <v>38</v>
      </c>
      <c r="E1017" t="s">
        <v>8773</v>
      </c>
      <c r="F1017">
        <v>1</v>
      </c>
      <c r="G1017" t="s">
        <v>12289</v>
      </c>
    </row>
    <row r="1018" spans="1:7" x14ac:dyDescent="0.25">
      <c r="A1018" t="s">
        <v>51</v>
      </c>
      <c r="B1018">
        <v>2011</v>
      </c>
      <c r="C1018" t="s">
        <v>146</v>
      </c>
      <c r="D1018" t="s">
        <v>40</v>
      </c>
      <c r="E1018" t="s">
        <v>8774</v>
      </c>
      <c r="F1018">
        <v>3</v>
      </c>
      <c r="G1018" t="s">
        <v>12289</v>
      </c>
    </row>
    <row r="1019" spans="1:7" x14ac:dyDescent="0.25">
      <c r="A1019" t="s">
        <v>51</v>
      </c>
      <c r="B1019">
        <v>2011</v>
      </c>
      <c r="C1019" t="s">
        <v>146</v>
      </c>
      <c r="D1019" t="s">
        <v>102</v>
      </c>
      <c r="E1019" t="s">
        <v>8775</v>
      </c>
      <c r="F1019">
        <v>12</v>
      </c>
      <c r="G1019" t="s">
        <v>12289</v>
      </c>
    </row>
    <row r="1020" spans="1:7" x14ac:dyDescent="0.25">
      <c r="A1020" t="s">
        <v>51</v>
      </c>
      <c r="B1020">
        <v>2011</v>
      </c>
      <c r="C1020" t="s">
        <v>146</v>
      </c>
      <c r="D1020" t="s">
        <v>107</v>
      </c>
      <c r="E1020" t="s">
        <v>8776</v>
      </c>
      <c r="F1020">
        <v>5</v>
      </c>
      <c r="G1020" t="s">
        <v>12289</v>
      </c>
    </row>
    <row r="1021" spans="1:7" x14ac:dyDescent="0.25">
      <c r="A1021" t="s">
        <v>51</v>
      </c>
      <c r="B1021">
        <v>2011</v>
      </c>
      <c r="C1021" t="s">
        <v>146</v>
      </c>
      <c r="D1021" t="s">
        <v>39</v>
      </c>
      <c r="E1021" t="s">
        <v>8777</v>
      </c>
      <c r="F1021">
        <v>13</v>
      </c>
      <c r="G1021" t="s">
        <v>12289</v>
      </c>
    </row>
    <row r="1022" spans="1:7" x14ac:dyDescent="0.25">
      <c r="A1022" t="s">
        <v>51</v>
      </c>
      <c r="B1022">
        <v>2011</v>
      </c>
      <c r="C1022" t="s">
        <v>146</v>
      </c>
      <c r="D1022" t="s">
        <v>103</v>
      </c>
      <c r="E1022" t="s">
        <v>8778</v>
      </c>
      <c r="F1022">
        <v>90</v>
      </c>
      <c r="G1022" t="s">
        <v>12289</v>
      </c>
    </row>
    <row r="1023" spans="1:7" x14ac:dyDescent="0.25">
      <c r="A1023" t="s">
        <v>51</v>
      </c>
      <c r="B1023">
        <v>2012</v>
      </c>
      <c r="C1023" t="s">
        <v>142</v>
      </c>
      <c r="D1023" t="s">
        <v>38</v>
      </c>
      <c r="E1023" t="s">
        <v>8779</v>
      </c>
      <c r="F1023">
        <v>5</v>
      </c>
      <c r="G1023" t="s">
        <v>12285</v>
      </c>
    </row>
    <row r="1024" spans="1:7" x14ac:dyDescent="0.25">
      <c r="A1024" t="s">
        <v>51</v>
      </c>
      <c r="B1024">
        <v>2012</v>
      </c>
      <c r="C1024" t="s">
        <v>142</v>
      </c>
      <c r="D1024" t="s">
        <v>40</v>
      </c>
      <c r="E1024" t="s">
        <v>8780</v>
      </c>
      <c r="F1024">
        <v>4</v>
      </c>
      <c r="G1024" t="s">
        <v>12285</v>
      </c>
    </row>
    <row r="1025" spans="1:7" x14ac:dyDescent="0.25">
      <c r="A1025" t="s">
        <v>51</v>
      </c>
      <c r="B1025">
        <v>2012</v>
      </c>
      <c r="C1025" t="s">
        <v>142</v>
      </c>
      <c r="D1025" t="s">
        <v>102</v>
      </c>
      <c r="E1025" t="s">
        <v>8781</v>
      </c>
      <c r="F1025">
        <v>24</v>
      </c>
      <c r="G1025" t="s">
        <v>12285</v>
      </c>
    </row>
    <row r="1026" spans="1:7" x14ac:dyDescent="0.25">
      <c r="A1026" t="s">
        <v>51</v>
      </c>
      <c r="B1026">
        <v>2012</v>
      </c>
      <c r="C1026" t="s">
        <v>142</v>
      </c>
      <c r="D1026" t="s">
        <v>107</v>
      </c>
      <c r="E1026" t="s">
        <v>8782</v>
      </c>
      <c r="F1026">
        <v>25</v>
      </c>
      <c r="G1026" t="s">
        <v>12285</v>
      </c>
    </row>
    <row r="1027" spans="1:7" x14ac:dyDescent="0.25">
      <c r="A1027" t="s">
        <v>51</v>
      </c>
      <c r="B1027">
        <v>2012</v>
      </c>
      <c r="C1027" t="s">
        <v>142</v>
      </c>
      <c r="D1027" t="s">
        <v>39</v>
      </c>
      <c r="E1027" t="s">
        <v>8783</v>
      </c>
      <c r="F1027">
        <v>25</v>
      </c>
      <c r="G1027" t="s">
        <v>12285</v>
      </c>
    </row>
    <row r="1028" spans="1:7" x14ac:dyDescent="0.25">
      <c r="A1028" t="s">
        <v>51</v>
      </c>
      <c r="B1028">
        <v>2012</v>
      </c>
      <c r="C1028" t="s">
        <v>142</v>
      </c>
      <c r="D1028" t="s">
        <v>103</v>
      </c>
      <c r="E1028" t="s">
        <v>8784</v>
      </c>
      <c r="F1028">
        <v>184</v>
      </c>
      <c r="G1028" t="s">
        <v>12285</v>
      </c>
    </row>
    <row r="1029" spans="1:7" x14ac:dyDescent="0.25">
      <c r="A1029" t="s">
        <v>51</v>
      </c>
      <c r="B1029">
        <v>2012</v>
      </c>
      <c r="C1029" t="s">
        <v>143</v>
      </c>
      <c r="D1029" t="s">
        <v>38</v>
      </c>
      <c r="E1029" t="s">
        <v>8785</v>
      </c>
      <c r="F1029">
        <v>9</v>
      </c>
      <c r="G1029" t="s">
        <v>12286</v>
      </c>
    </row>
    <row r="1030" spans="1:7" x14ac:dyDescent="0.25">
      <c r="A1030" t="s">
        <v>51</v>
      </c>
      <c r="B1030">
        <v>2012</v>
      </c>
      <c r="C1030" t="s">
        <v>143</v>
      </c>
      <c r="D1030" t="s">
        <v>102</v>
      </c>
      <c r="E1030" t="s">
        <v>8786</v>
      </c>
      <c r="F1030">
        <v>26</v>
      </c>
      <c r="G1030" t="s">
        <v>12286</v>
      </c>
    </row>
    <row r="1031" spans="1:7" x14ac:dyDescent="0.25">
      <c r="A1031" t="s">
        <v>51</v>
      </c>
      <c r="B1031">
        <v>2012</v>
      </c>
      <c r="C1031" t="s">
        <v>143</v>
      </c>
      <c r="D1031" t="s">
        <v>107</v>
      </c>
      <c r="E1031" t="s">
        <v>8787</v>
      </c>
      <c r="F1031">
        <v>27</v>
      </c>
      <c r="G1031" t="s">
        <v>12286</v>
      </c>
    </row>
    <row r="1032" spans="1:7" x14ac:dyDescent="0.25">
      <c r="A1032" t="s">
        <v>51</v>
      </c>
      <c r="B1032">
        <v>2012</v>
      </c>
      <c r="C1032" t="s">
        <v>143</v>
      </c>
      <c r="D1032" t="s">
        <v>39</v>
      </c>
      <c r="E1032" t="s">
        <v>8788</v>
      </c>
      <c r="F1032">
        <v>34</v>
      </c>
      <c r="G1032" t="s">
        <v>12286</v>
      </c>
    </row>
    <row r="1033" spans="1:7" x14ac:dyDescent="0.25">
      <c r="A1033" t="s">
        <v>51</v>
      </c>
      <c r="B1033">
        <v>2012</v>
      </c>
      <c r="C1033" t="s">
        <v>143</v>
      </c>
      <c r="D1033" t="s">
        <v>103</v>
      </c>
      <c r="E1033" t="s">
        <v>8789</v>
      </c>
      <c r="F1033">
        <v>204</v>
      </c>
      <c r="G1033" t="s">
        <v>12286</v>
      </c>
    </row>
    <row r="1034" spans="1:7" x14ac:dyDescent="0.25">
      <c r="A1034" t="s">
        <v>51</v>
      </c>
      <c r="B1034">
        <v>2012</v>
      </c>
      <c r="C1034" t="s">
        <v>144</v>
      </c>
      <c r="D1034" t="s">
        <v>38</v>
      </c>
      <c r="E1034" t="s">
        <v>8790</v>
      </c>
      <c r="F1034">
        <v>4</v>
      </c>
      <c r="G1034" t="s">
        <v>12287</v>
      </c>
    </row>
    <row r="1035" spans="1:7" x14ac:dyDescent="0.25">
      <c r="A1035" t="s">
        <v>51</v>
      </c>
      <c r="B1035">
        <v>2012</v>
      </c>
      <c r="C1035" t="s">
        <v>144</v>
      </c>
      <c r="D1035" t="s">
        <v>40</v>
      </c>
      <c r="E1035" t="s">
        <v>8791</v>
      </c>
      <c r="F1035">
        <v>2</v>
      </c>
      <c r="G1035" t="s">
        <v>12287</v>
      </c>
    </row>
    <row r="1036" spans="1:7" x14ac:dyDescent="0.25">
      <c r="A1036" t="s">
        <v>51</v>
      </c>
      <c r="B1036">
        <v>2012</v>
      </c>
      <c r="C1036" t="s">
        <v>144</v>
      </c>
      <c r="D1036" t="s">
        <v>102</v>
      </c>
      <c r="E1036" t="s">
        <v>8792</v>
      </c>
      <c r="F1036">
        <v>9</v>
      </c>
      <c r="G1036" t="s">
        <v>12287</v>
      </c>
    </row>
    <row r="1037" spans="1:7" x14ac:dyDescent="0.25">
      <c r="A1037" t="s">
        <v>51</v>
      </c>
      <c r="B1037">
        <v>2012</v>
      </c>
      <c r="C1037" t="s">
        <v>144</v>
      </c>
      <c r="D1037" t="s">
        <v>107</v>
      </c>
      <c r="E1037" t="s">
        <v>8793</v>
      </c>
      <c r="F1037">
        <v>9</v>
      </c>
      <c r="G1037" t="s">
        <v>12287</v>
      </c>
    </row>
    <row r="1038" spans="1:7" x14ac:dyDescent="0.25">
      <c r="A1038" t="s">
        <v>51</v>
      </c>
      <c r="B1038">
        <v>2012</v>
      </c>
      <c r="C1038" t="s">
        <v>144</v>
      </c>
      <c r="D1038" t="s">
        <v>39</v>
      </c>
      <c r="E1038" t="s">
        <v>8794</v>
      </c>
      <c r="F1038">
        <v>8</v>
      </c>
      <c r="G1038" t="s">
        <v>12287</v>
      </c>
    </row>
    <row r="1039" spans="1:7" x14ac:dyDescent="0.25">
      <c r="A1039" t="s">
        <v>51</v>
      </c>
      <c r="B1039">
        <v>2012</v>
      </c>
      <c r="C1039" t="s">
        <v>144</v>
      </c>
      <c r="D1039" t="s">
        <v>103</v>
      </c>
      <c r="E1039" t="s">
        <v>8795</v>
      </c>
      <c r="F1039">
        <v>49</v>
      </c>
      <c r="G1039" t="s">
        <v>12287</v>
      </c>
    </row>
    <row r="1040" spans="1:7" x14ac:dyDescent="0.25">
      <c r="A1040" t="s">
        <v>51</v>
      </c>
      <c r="B1040">
        <v>2012</v>
      </c>
      <c r="C1040" t="s">
        <v>145</v>
      </c>
      <c r="D1040" t="s">
        <v>38</v>
      </c>
      <c r="E1040" t="s">
        <v>8796</v>
      </c>
      <c r="F1040">
        <v>3</v>
      </c>
      <c r="G1040" t="s">
        <v>12288</v>
      </c>
    </row>
    <row r="1041" spans="1:7" x14ac:dyDescent="0.25">
      <c r="A1041" t="s">
        <v>51</v>
      </c>
      <c r="B1041">
        <v>2012</v>
      </c>
      <c r="C1041" t="s">
        <v>145</v>
      </c>
      <c r="D1041" t="s">
        <v>40</v>
      </c>
      <c r="E1041" t="s">
        <v>8797</v>
      </c>
      <c r="F1041">
        <v>2</v>
      </c>
      <c r="G1041" t="s">
        <v>12288</v>
      </c>
    </row>
    <row r="1042" spans="1:7" x14ac:dyDescent="0.25">
      <c r="A1042" t="s">
        <v>51</v>
      </c>
      <c r="B1042">
        <v>2012</v>
      </c>
      <c r="C1042" t="s">
        <v>145</v>
      </c>
      <c r="D1042" t="s">
        <v>102</v>
      </c>
      <c r="E1042" t="s">
        <v>8798</v>
      </c>
      <c r="F1042">
        <v>6</v>
      </c>
      <c r="G1042" t="s">
        <v>12288</v>
      </c>
    </row>
    <row r="1043" spans="1:7" x14ac:dyDescent="0.25">
      <c r="A1043" t="s">
        <v>51</v>
      </c>
      <c r="B1043">
        <v>2012</v>
      </c>
      <c r="C1043" t="s">
        <v>145</v>
      </c>
      <c r="D1043" t="s">
        <v>107</v>
      </c>
      <c r="E1043" t="s">
        <v>8799</v>
      </c>
      <c r="F1043">
        <v>6</v>
      </c>
      <c r="G1043" t="s">
        <v>12288</v>
      </c>
    </row>
    <row r="1044" spans="1:7" x14ac:dyDescent="0.25">
      <c r="A1044" t="s">
        <v>51</v>
      </c>
      <c r="B1044">
        <v>2012</v>
      </c>
      <c r="C1044" t="s">
        <v>145</v>
      </c>
      <c r="D1044" t="s">
        <v>39</v>
      </c>
      <c r="E1044" t="s">
        <v>8800</v>
      </c>
      <c r="F1044">
        <v>10</v>
      </c>
      <c r="G1044" t="s">
        <v>12288</v>
      </c>
    </row>
    <row r="1045" spans="1:7" x14ac:dyDescent="0.25">
      <c r="A1045" t="s">
        <v>51</v>
      </c>
      <c r="B1045">
        <v>2012</v>
      </c>
      <c r="C1045" t="s">
        <v>145</v>
      </c>
      <c r="D1045" t="s">
        <v>103</v>
      </c>
      <c r="E1045" t="s">
        <v>8801</v>
      </c>
      <c r="F1045">
        <v>72</v>
      </c>
      <c r="G1045" t="s">
        <v>12288</v>
      </c>
    </row>
    <row r="1046" spans="1:7" x14ac:dyDescent="0.25">
      <c r="A1046" t="s">
        <v>51</v>
      </c>
      <c r="B1046">
        <v>2012</v>
      </c>
      <c r="C1046" t="s">
        <v>146</v>
      </c>
      <c r="D1046" t="s">
        <v>38</v>
      </c>
      <c r="E1046" t="s">
        <v>8802</v>
      </c>
      <c r="F1046">
        <v>4</v>
      </c>
      <c r="G1046" t="s">
        <v>12289</v>
      </c>
    </row>
    <row r="1047" spans="1:7" x14ac:dyDescent="0.25">
      <c r="A1047" t="s">
        <v>51</v>
      </c>
      <c r="B1047">
        <v>2012</v>
      </c>
      <c r="C1047" t="s">
        <v>146</v>
      </c>
      <c r="D1047" t="s">
        <v>40</v>
      </c>
      <c r="E1047" t="s">
        <v>8803</v>
      </c>
      <c r="F1047">
        <v>3</v>
      </c>
      <c r="G1047" t="s">
        <v>12289</v>
      </c>
    </row>
    <row r="1048" spans="1:7" x14ac:dyDescent="0.25">
      <c r="A1048" t="s">
        <v>51</v>
      </c>
      <c r="B1048">
        <v>2012</v>
      </c>
      <c r="C1048" t="s">
        <v>146</v>
      </c>
      <c r="D1048" t="s">
        <v>102</v>
      </c>
      <c r="E1048" t="s">
        <v>8804</v>
      </c>
      <c r="F1048">
        <v>7</v>
      </c>
      <c r="G1048" t="s">
        <v>12289</v>
      </c>
    </row>
    <row r="1049" spans="1:7" x14ac:dyDescent="0.25">
      <c r="A1049" t="s">
        <v>51</v>
      </c>
      <c r="B1049">
        <v>2012</v>
      </c>
      <c r="C1049" t="s">
        <v>146</v>
      </c>
      <c r="D1049" t="s">
        <v>107</v>
      </c>
      <c r="E1049" t="s">
        <v>8805</v>
      </c>
      <c r="F1049">
        <v>5</v>
      </c>
      <c r="G1049" t="s">
        <v>12289</v>
      </c>
    </row>
    <row r="1050" spans="1:7" x14ac:dyDescent="0.25">
      <c r="A1050" t="s">
        <v>51</v>
      </c>
      <c r="B1050">
        <v>2012</v>
      </c>
      <c r="C1050" t="s">
        <v>146</v>
      </c>
      <c r="D1050" t="s">
        <v>39</v>
      </c>
      <c r="E1050" t="s">
        <v>8806</v>
      </c>
      <c r="F1050">
        <v>14</v>
      </c>
      <c r="G1050" t="s">
        <v>12289</v>
      </c>
    </row>
    <row r="1051" spans="1:7" x14ac:dyDescent="0.25">
      <c r="A1051" t="s">
        <v>51</v>
      </c>
      <c r="B1051">
        <v>2012</v>
      </c>
      <c r="C1051" t="s">
        <v>146</v>
      </c>
      <c r="D1051" t="s">
        <v>103</v>
      </c>
      <c r="E1051" t="s">
        <v>8807</v>
      </c>
      <c r="F1051">
        <v>84</v>
      </c>
      <c r="G1051" t="s">
        <v>12289</v>
      </c>
    </row>
    <row r="1052" spans="1:7" x14ac:dyDescent="0.25">
      <c r="A1052" t="s">
        <v>51</v>
      </c>
      <c r="B1052">
        <v>2013</v>
      </c>
      <c r="C1052" t="s">
        <v>142</v>
      </c>
      <c r="D1052" t="s">
        <v>38</v>
      </c>
      <c r="E1052" t="s">
        <v>8808</v>
      </c>
      <c r="F1052">
        <v>4</v>
      </c>
      <c r="G1052" t="s">
        <v>12285</v>
      </c>
    </row>
    <row r="1053" spans="1:7" x14ac:dyDescent="0.25">
      <c r="A1053" t="s">
        <v>51</v>
      </c>
      <c r="B1053">
        <v>2013</v>
      </c>
      <c r="C1053" t="s">
        <v>142</v>
      </c>
      <c r="D1053" t="s">
        <v>40</v>
      </c>
      <c r="E1053" t="s">
        <v>8809</v>
      </c>
      <c r="F1053">
        <v>3</v>
      </c>
      <c r="G1053" t="s">
        <v>12285</v>
      </c>
    </row>
    <row r="1054" spans="1:7" x14ac:dyDescent="0.25">
      <c r="A1054" t="s">
        <v>51</v>
      </c>
      <c r="B1054">
        <v>2013</v>
      </c>
      <c r="C1054" t="s">
        <v>142</v>
      </c>
      <c r="D1054" t="s">
        <v>102</v>
      </c>
      <c r="E1054" t="s">
        <v>8810</v>
      </c>
      <c r="F1054">
        <v>22</v>
      </c>
      <c r="G1054" t="s">
        <v>12285</v>
      </c>
    </row>
    <row r="1055" spans="1:7" x14ac:dyDescent="0.25">
      <c r="A1055" t="s">
        <v>51</v>
      </c>
      <c r="B1055">
        <v>2013</v>
      </c>
      <c r="C1055" t="s">
        <v>142</v>
      </c>
      <c r="D1055" t="s">
        <v>107</v>
      </c>
      <c r="E1055" t="s">
        <v>8811</v>
      </c>
      <c r="F1055">
        <v>24</v>
      </c>
      <c r="G1055" t="s">
        <v>12285</v>
      </c>
    </row>
    <row r="1056" spans="1:7" x14ac:dyDescent="0.25">
      <c r="A1056" t="s">
        <v>51</v>
      </c>
      <c r="B1056">
        <v>2013</v>
      </c>
      <c r="C1056" t="s">
        <v>142</v>
      </c>
      <c r="D1056" t="s">
        <v>39</v>
      </c>
      <c r="E1056" t="s">
        <v>8812</v>
      </c>
      <c r="F1056">
        <v>24</v>
      </c>
      <c r="G1056" t="s">
        <v>12285</v>
      </c>
    </row>
    <row r="1057" spans="1:7" x14ac:dyDescent="0.25">
      <c r="A1057" t="s">
        <v>51</v>
      </c>
      <c r="B1057">
        <v>2013</v>
      </c>
      <c r="C1057" t="s">
        <v>142</v>
      </c>
      <c r="D1057" t="s">
        <v>103</v>
      </c>
      <c r="E1057" t="s">
        <v>8813</v>
      </c>
      <c r="F1057">
        <v>190</v>
      </c>
      <c r="G1057" t="s">
        <v>12285</v>
      </c>
    </row>
    <row r="1058" spans="1:7" x14ac:dyDescent="0.25">
      <c r="A1058" t="s">
        <v>51</v>
      </c>
      <c r="B1058">
        <v>2013</v>
      </c>
      <c r="C1058" t="s">
        <v>143</v>
      </c>
      <c r="D1058" t="s">
        <v>38</v>
      </c>
      <c r="E1058" t="s">
        <v>8814</v>
      </c>
      <c r="F1058">
        <v>7</v>
      </c>
      <c r="G1058" t="s">
        <v>12286</v>
      </c>
    </row>
    <row r="1059" spans="1:7" x14ac:dyDescent="0.25">
      <c r="A1059" t="s">
        <v>51</v>
      </c>
      <c r="B1059">
        <v>2013</v>
      </c>
      <c r="C1059" t="s">
        <v>143</v>
      </c>
      <c r="D1059" t="s">
        <v>40</v>
      </c>
      <c r="E1059" t="s">
        <v>8815</v>
      </c>
      <c r="F1059">
        <v>7</v>
      </c>
      <c r="G1059" t="s">
        <v>12286</v>
      </c>
    </row>
    <row r="1060" spans="1:7" x14ac:dyDescent="0.25">
      <c r="A1060" t="s">
        <v>51</v>
      </c>
      <c r="B1060">
        <v>2013</v>
      </c>
      <c r="C1060" t="s">
        <v>143</v>
      </c>
      <c r="D1060" t="s">
        <v>102</v>
      </c>
      <c r="E1060" t="s">
        <v>8816</v>
      </c>
      <c r="F1060">
        <v>30</v>
      </c>
      <c r="G1060" t="s">
        <v>12286</v>
      </c>
    </row>
    <row r="1061" spans="1:7" x14ac:dyDescent="0.25">
      <c r="A1061" t="s">
        <v>51</v>
      </c>
      <c r="B1061">
        <v>2013</v>
      </c>
      <c r="C1061" t="s">
        <v>143</v>
      </c>
      <c r="D1061" t="s">
        <v>107</v>
      </c>
      <c r="E1061" t="s">
        <v>8817</v>
      </c>
      <c r="F1061">
        <v>25</v>
      </c>
      <c r="G1061" t="s">
        <v>12286</v>
      </c>
    </row>
    <row r="1062" spans="1:7" x14ac:dyDescent="0.25">
      <c r="A1062" t="s">
        <v>51</v>
      </c>
      <c r="B1062">
        <v>2013</v>
      </c>
      <c r="C1062" t="s">
        <v>143</v>
      </c>
      <c r="D1062" t="s">
        <v>39</v>
      </c>
      <c r="E1062" t="s">
        <v>8818</v>
      </c>
      <c r="F1062">
        <v>26</v>
      </c>
      <c r="G1062" t="s">
        <v>12286</v>
      </c>
    </row>
    <row r="1063" spans="1:7" x14ac:dyDescent="0.25">
      <c r="A1063" t="s">
        <v>51</v>
      </c>
      <c r="B1063">
        <v>2013</v>
      </c>
      <c r="C1063" t="s">
        <v>143</v>
      </c>
      <c r="D1063" t="s">
        <v>103</v>
      </c>
      <c r="E1063" t="s">
        <v>8819</v>
      </c>
      <c r="F1063">
        <v>188</v>
      </c>
      <c r="G1063" t="s">
        <v>12286</v>
      </c>
    </row>
    <row r="1064" spans="1:7" x14ac:dyDescent="0.25">
      <c r="A1064" t="s">
        <v>51</v>
      </c>
      <c r="B1064">
        <v>2013</v>
      </c>
      <c r="C1064" t="s">
        <v>144</v>
      </c>
      <c r="D1064" t="s">
        <v>38</v>
      </c>
      <c r="E1064" t="s">
        <v>8820</v>
      </c>
      <c r="F1064">
        <v>4</v>
      </c>
      <c r="G1064" t="s">
        <v>12287</v>
      </c>
    </row>
    <row r="1065" spans="1:7" x14ac:dyDescent="0.25">
      <c r="A1065" t="s">
        <v>51</v>
      </c>
      <c r="B1065">
        <v>2013</v>
      </c>
      <c r="C1065" t="s">
        <v>144</v>
      </c>
      <c r="D1065" t="s">
        <v>102</v>
      </c>
      <c r="E1065" t="s">
        <v>8821</v>
      </c>
      <c r="F1065">
        <v>8</v>
      </c>
      <c r="G1065" t="s">
        <v>12287</v>
      </c>
    </row>
    <row r="1066" spans="1:7" x14ac:dyDescent="0.25">
      <c r="A1066" t="s">
        <v>51</v>
      </c>
      <c r="B1066">
        <v>2013</v>
      </c>
      <c r="C1066" t="s">
        <v>144</v>
      </c>
      <c r="D1066" t="s">
        <v>107</v>
      </c>
      <c r="E1066" t="s">
        <v>8822</v>
      </c>
      <c r="F1066">
        <v>11</v>
      </c>
      <c r="G1066" t="s">
        <v>12287</v>
      </c>
    </row>
    <row r="1067" spans="1:7" x14ac:dyDescent="0.25">
      <c r="A1067" t="s">
        <v>51</v>
      </c>
      <c r="B1067">
        <v>2013</v>
      </c>
      <c r="C1067" t="s">
        <v>144</v>
      </c>
      <c r="D1067" t="s">
        <v>39</v>
      </c>
      <c r="E1067" t="s">
        <v>8823</v>
      </c>
      <c r="F1067">
        <v>9</v>
      </c>
      <c r="G1067" t="s">
        <v>12287</v>
      </c>
    </row>
    <row r="1068" spans="1:7" x14ac:dyDescent="0.25">
      <c r="A1068" t="s">
        <v>51</v>
      </c>
      <c r="B1068">
        <v>2013</v>
      </c>
      <c r="C1068" t="s">
        <v>144</v>
      </c>
      <c r="D1068" t="s">
        <v>103</v>
      </c>
      <c r="E1068" t="s">
        <v>8824</v>
      </c>
      <c r="F1068">
        <v>47</v>
      </c>
      <c r="G1068" t="s">
        <v>12287</v>
      </c>
    </row>
    <row r="1069" spans="1:7" x14ac:dyDescent="0.25">
      <c r="A1069" t="s">
        <v>51</v>
      </c>
      <c r="B1069">
        <v>2013</v>
      </c>
      <c r="C1069" t="s">
        <v>145</v>
      </c>
      <c r="D1069" t="s">
        <v>38</v>
      </c>
      <c r="E1069" t="s">
        <v>8825</v>
      </c>
      <c r="F1069">
        <v>3</v>
      </c>
      <c r="G1069" t="s">
        <v>12288</v>
      </c>
    </row>
    <row r="1070" spans="1:7" x14ac:dyDescent="0.25">
      <c r="A1070" t="s">
        <v>51</v>
      </c>
      <c r="B1070">
        <v>2013</v>
      </c>
      <c r="C1070" t="s">
        <v>145</v>
      </c>
      <c r="D1070" t="s">
        <v>40</v>
      </c>
      <c r="E1070" t="s">
        <v>8826</v>
      </c>
      <c r="F1070">
        <v>2</v>
      </c>
      <c r="G1070" t="s">
        <v>12288</v>
      </c>
    </row>
    <row r="1071" spans="1:7" x14ac:dyDescent="0.25">
      <c r="A1071" t="s">
        <v>51</v>
      </c>
      <c r="B1071">
        <v>2013</v>
      </c>
      <c r="C1071" t="s">
        <v>145</v>
      </c>
      <c r="D1071" t="s">
        <v>102</v>
      </c>
      <c r="E1071" t="s">
        <v>8827</v>
      </c>
      <c r="F1071">
        <v>10</v>
      </c>
      <c r="G1071" t="s">
        <v>12288</v>
      </c>
    </row>
    <row r="1072" spans="1:7" x14ac:dyDescent="0.25">
      <c r="A1072" t="s">
        <v>51</v>
      </c>
      <c r="B1072">
        <v>2013</v>
      </c>
      <c r="C1072" t="s">
        <v>145</v>
      </c>
      <c r="D1072" t="s">
        <v>107</v>
      </c>
      <c r="E1072" t="s">
        <v>8828</v>
      </c>
      <c r="F1072">
        <v>11</v>
      </c>
      <c r="G1072" t="s">
        <v>12288</v>
      </c>
    </row>
    <row r="1073" spans="1:7" x14ac:dyDescent="0.25">
      <c r="A1073" t="s">
        <v>51</v>
      </c>
      <c r="B1073">
        <v>2013</v>
      </c>
      <c r="C1073" t="s">
        <v>145</v>
      </c>
      <c r="D1073" t="s">
        <v>39</v>
      </c>
      <c r="E1073" t="s">
        <v>8829</v>
      </c>
      <c r="F1073">
        <v>13</v>
      </c>
      <c r="G1073" t="s">
        <v>12288</v>
      </c>
    </row>
    <row r="1074" spans="1:7" x14ac:dyDescent="0.25">
      <c r="A1074" t="s">
        <v>51</v>
      </c>
      <c r="B1074">
        <v>2013</v>
      </c>
      <c r="C1074" t="s">
        <v>145</v>
      </c>
      <c r="D1074" t="s">
        <v>103</v>
      </c>
      <c r="E1074" t="s">
        <v>8830</v>
      </c>
      <c r="F1074">
        <v>62</v>
      </c>
      <c r="G1074" t="s">
        <v>12288</v>
      </c>
    </row>
    <row r="1075" spans="1:7" x14ac:dyDescent="0.25">
      <c r="A1075" t="s">
        <v>51</v>
      </c>
      <c r="B1075">
        <v>2013</v>
      </c>
      <c r="C1075" t="s">
        <v>146</v>
      </c>
      <c r="D1075" t="s">
        <v>38</v>
      </c>
      <c r="E1075" t="s">
        <v>8831</v>
      </c>
      <c r="F1075">
        <v>3</v>
      </c>
      <c r="G1075" t="s">
        <v>12289</v>
      </c>
    </row>
    <row r="1076" spans="1:7" x14ac:dyDescent="0.25">
      <c r="A1076" t="s">
        <v>51</v>
      </c>
      <c r="B1076">
        <v>2013</v>
      </c>
      <c r="C1076" t="s">
        <v>146</v>
      </c>
      <c r="D1076" t="s">
        <v>40</v>
      </c>
      <c r="E1076" t="s">
        <v>8832</v>
      </c>
      <c r="F1076">
        <v>2</v>
      </c>
      <c r="G1076" t="s">
        <v>12289</v>
      </c>
    </row>
    <row r="1077" spans="1:7" x14ac:dyDescent="0.25">
      <c r="A1077" t="s">
        <v>51</v>
      </c>
      <c r="B1077">
        <v>2013</v>
      </c>
      <c r="C1077" t="s">
        <v>146</v>
      </c>
      <c r="D1077" t="s">
        <v>102</v>
      </c>
      <c r="E1077" t="s">
        <v>8833</v>
      </c>
      <c r="F1077">
        <v>8</v>
      </c>
      <c r="G1077" t="s">
        <v>12289</v>
      </c>
    </row>
    <row r="1078" spans="1:7" x14ac:dyDescent="0.25">
      <c r="A1078" t="s">
        <v>51</v>
      </c>
      <c r="B1078">
        <v>2013</v>
      </c>
      <c r="C1078" t="s">
        <v>146</v>
      </c>
      <c r="D1078" t="s">
        <v>107</v>
      </c>
      <c r="E1078" t="s">
        <v>8834</v>
      </c>
      <c r="F1078">
        <v>8</v>
      </c>
      <c r="G1078" t="s">
        <v>12289</v>
      </c>
    </row>
    <row r="1079" spans="1:7" x14ac:dyDescent="0.25">
      <c r="A1079" t="s">
        <v>51</v>
      </c>
      <c r="B1079">
        <v>2013</v>
      </c>
      <c r="C1079" t="s">
        <v>146</v>
      </c>
      <c r="D1079" t="s">
        <v>39</v>
      </c>
      <c r="E1079" t="s">
        <v>8835</v>
      </c>
      <c r="F1079">
        <v>17</v>
      </c>
      <c r="G1079" t="s">
        <v>12289</v>
      </c>
    </row>
    <row r="1080" spans="1:7" x14ac:dyDescent="0.25">
      <c r="A1080" t="s">
        <v>51</v>
      </c>
      <c r="B1080">
        <v>2013</v>
      </c>
      <c r="C1080" t="s">
        <v>146</v>
      </c>
      <c r="D1080" t="s">
        <v>103</v>
      </c>
      <c r="E1080" t="s">
        <v>8836</v>
      </c>
      <c r="F1080">
        <v>78</v>
      </c>
      <c r="G1080" t="s">
        <v>12289</v>
      </c>
    </row>
    <row r="1081" spans="1:7" x14ac:dyDescent="0.25">
      <c r="A1081" t="s">
        <v>51</v>
      </c>
      <c r="B1081">
        <v>2014</v>
      </c>
      <c r="C1081" t="s">
        <v>142</v>
      </c>
      <c r="D1081" t="s">
        <v>38</v>
      </c>
      <c r="E1081" t="s">
        <v>8837</v>
      </c>
      <c r="F1081">
        <v>8</v>
      </c>
      <c r="G1081" t="s">
        <v>12285</v>
      </c>
    </row>
    <row r="1082" spans="1:7" x14ac:dyDescent="0.25">
      <c r="A1082" t="s">
        <v>51</v>
      </c>
      <c r="B1082">
        <v>2014</v>
      </c>
      <c r="C1082" t="s">
        <v>142</v>
      </c>
      <c r="D1082" t="s">
        <v>40</v>
      </c>
      <c r="E1082" t="s">
        <v>8838</v>
      </c>
      <c r="F1082">
        <v>3</v>
      </c>
      <c r="G1082" t="s">
        <v>12285</v>
      </c>
    </row>
    <row r="1083" spans="1:7" x14ac:dyDescent="0.25">
      <c r="A1083" t="s">
        <v>51</v>
      </c>
      <c r="B1083">
        <v>2014</v>
      </c>
      <c r="C1083" t="s">
        <v>142</v>
      </c>
      <c r="D1083" t="s">
        <v>102</v>
      </c>
      <c r="E1083" t="s">
        <v>8839</v>
      </c>
      <c r="F1083">
        <v>25</v>
      </c>
      <c r="G1083" t="s">
        <v>12285</v>
      </c>
    </row>
    <row r="1084" spans="1:7" x14ac:dyDescent="0.25">
      <c r="A1084" t="s">
        <v>51</v>
      </c>
      <c r="B1084">
        <v>2014</v>
      </c>
      <c r="C1084" t="s">
        <v>142</v>
      </c>
      <c r="D1084" t="s">
        <v>107</v>
      </c>
      <c r="E1084" t="s">
        <v>8840</v>
      </c>
      <c r="F1084">
        <v>28</v>
      </c>
      <c r="G1084" t="s">
        <v>12285</v>
      </c>
    </row>
    <row r="1085" spans="1:7" x14ac:dyDescent="0.25">
      <c r="A1085" t="s">
        <v>51</v>
      </c>
      <c r="B1085">
        <v>2014</v>
      </c>
      <c r="C1085" t="s">
        <v>142</v>
      </c>
      <c r="D1085" t="s">
        <v>39</v>
      </c>
      <c r="E1085" t="s">
        <v>8841</v>
      </c>
      <c r="F1085">
        <v>19</v>
      </c>
      <c r="G1085" t="s">
        <v>12285</v>
      </c>
    </row>
    <row r="1086" spans="1:7" x14ac:dyDescent="0.25">
      <c r="A1086" t="s">
        <v>51</v>
      </c>
      <c r="B1086">
        <v>2014</v>
      </c>
      <c r="C1086" t="s">
        <v>142</v>
      </c>
      <c r="D1086" t="s">
        <v>103</v>
      </c>
      <c r="E1086" t="s">
        <v>8842</v>
      </c>
      <c r="F1086">
        <v>194</v>
      </c>
      <c r="G1086" t="s">
        <v>12285</v>
      </c>
    </row>
    <row r="1087" spans="1:7" x14ac:dyDescent="0.25">
      <c r="A1087" t="s">
        <v>51</v>
      </c>
      <c r="B1087">
        <v>2014</v>
      </c>
      <c r="C1087" t="s">
        <v>143</v>
      </c>
      <c r="D1087" t="s">
        <v>38</v>
      </c>
      <c r="E1087" t="s">
        <v>8843</v>
      </c>
      <c r="F1087">
        <v>5</v>
      </c>
      <c r="G1087" t="s">
        <v>12286</v>
      </c>
    </row>
    <row r="1088" spans="1:7" x14ac:dyDescent="0.25">
      <c r="A1088" t="s">
        <v>51</v>
      </c>
      <c r="B1088">
        <v>2014</v>
      </c>
      <c r="C1088" t="s">
        <v>143</v>
      </c>
      <c r="D1088" t="s">
        <v>40</v>
      </c>
      <c r="E1088" t="s">
        <v>8844</v>
      </c>
      <c r="F1088">
        <v>6</v>
      </c>
      <c r="G1088" t="s">
        <v>12286</v>
      </c>
    </row>
    <row r="1089" spans="1:7" x14ac:dyDescent="0.25">
      <c r="A1089" t="s">
        <v>51</v>
      </c>
      <c r="B1089">
        <v>2014</v>
      </c>
      <c r="C1089" t="s">
        <v>143</v>
      </c>
      <c r="D1089" t="s">
        <v>102</v>
      </c>
      <c r="E1089" t="s">
        <v>8845</v>
      </c>
      <c r="F1089">
        <v>28</v>
      </c>
      <c r="G1089" t="s">
        <v>12286</v>
      </c>
    </row>
    <row r="1090" spans="1:7" x14ac:dyDescent="0.25">
      <c r="A1090" t="s">
        <v>51</v>
      </c>
      <c r="B1090">
        <v>2014</v>
      </c>
      <c r="C1090" t="s">
        <v>143</v>
      </c>
      <c r="D1090" t="s">
        <v>107</v>
      </c>
      <c r="E1090" t="s">
        <v>8846</v>
      </c>
      <c r="F1090">
        <v>27</v>
      </c>
      <c r="G1090" t="s">
        <v>12286</v>
      </c>
    </row>
    <row r="1091" spans="1:7" x14ac:dyDescent="0.25">
      <c r="A1091" t="s">
        <v>51</v>
      </c>
      <c r="B1091">
        <v>2014</v>
      </c>
      <c r="C1091" t="s">
        <v>143</v>
      </c>
      <c r="D1091" t="s">
        <v>39</v>
      </c>
      <c r="E1091" t="s">
        <v>8847</v>
      </c>
      <c r="F1091">
        <v>25</v>
      </c>
      <c r="G1091" t="s">
        <v>12286</v>
      </c>
    </row>
    <row r="1092" spans="1:7" x14ac:dyDescent="0.25">
      <c r="A1092" t="s">
        <v>51</v>
      </c>
      <c r="B1092">
        <v>2014</v>
      </c>
      <c r="C1092" t="s">
        <v>143</v>
      </c>
      <c r="D1092" t="s">
        <v>103</v>
      </c>
      <c r="E1092" t="s">
        <v>8848</v>
      </c>
      <c r="F1092">
        <v>194</v>
      </c>
      <c r="G1092" t="s">
        <v>12286</v>
      </c>
    </row>
    <row r="1093" spans="1:7" x14ac:dyDescent="0.25">
      <c r="A1093" t="s">
        <v>51</v>
      </c>
      <c r="B1093">
        <v>2014</v>
      </c>
      <c r="C1093" t="s">
        <v>144</v>
      </c>
      <c r="D1093" t="s">
        <v>40</v>
      </c>
      <c r="E1093" t="s">
        <v>8849</v>
      </c>
      <c r="F1093">
        <v>1</v>
      </c>
      <c r="G1093" t="s">
        <v>12287</v>
      </c>
    </row>
    <row r="1094" spans="1:7" x14ac:dyDescent="0.25">
      <c r="A1094" t="s">
        <v>51</v>
      </c>
      <c r="B1094">
        <v>2014</v>
      </c>
      <c r="C1094" t="s">
        <v>144</v>
      </c>
      <c r="D1094" t="s">
        <v>102</v>
      </c>
      <c r="E1094" t="s">
        <v>8850</v>
      </c>
      <c r="F1094">
        <v>9</v>
      </c>
      <c r="G1094" t="s">
        <v>12287</v>
      </c>
    </row>
    <row r="1095" spans="1:7" x14ac:dyDescent="0.25">
      <c r="A1095" t="s">
        <v>51</v>
      </c>
      <c r="B1095">
        <v>2014</v>
      </c>
      <c r="C1095" t="s">
        <v>144</v>
      </c>
      <c r="D1095" t="s">
        <v>107</v>
      </c>
      <c r="E1095" t="s">
        <v>8851</v>
      </c>
      <c r="F1095">
        <v>7</v>
      </c>
      <c r="G1095" t="s">
        <v>12287</v>
      </c>
    </row>
    <row r="1096" spans="1:7" x14ac:dyDescent="0.25">
      <c r="A1096" t="s">
        <v>51</v>
      </c>
      <c r="B1096">
        <v>2014</v>
      </c>
      <c r="C1096" t="s">
        <v>144</v>
      </c>
      <c r="D1096" t="s">
        <v>39</v>
      </c>
      <c r="E1096" t="s">
        <v>8852</v>
      </c>
      <c r="F1096">
        <v>9</v>
      </c>
      <c r="G1096" t="s">
        <v>12287</v>
      </c>
    </row>
    <row r="1097" spans="1:7" x14ac:dyDescent="0.25">
      <c r="A1097" t="s">
        <v>51</v>
      </c>
      <c r="B1097">
        <v>2014</v>
      </c>
      <c r="C1097" t="s">
        <v>144</v>
      </c>
      <c r="D1097" t="s">
        <v>103</v>
      </c>
      <c r="E1097" t="s">
        <v>8853</v>
      </c>
      <c r="F1097">
        <v>52</v>
      </c>
      <c r="G1097" t="s">
        <v>12287</v>
      </c>
    </row>
    <row r="1098" spans="1:7" x14ac:dyDescent="0.25">
      <c r="A1098" t="s">
        <v>51</v>
      </c>
      <c r="B1098">
        <v>2014</v>
      </c>
      <c r="C1098" t="s">
        <v>145</v>
      </c>
      <c r="D1098" t="s">
        <v>38</v>
      </c>
      <c r="E1098" t="s">
        <v>8854</v>
      </c>
      <c r="F1098">
        <v>2</v>
      </c>
      <c r="G1098" t="s">
        <v>12288</v>
      </c>
    </row>
    <row r="1099" spans="1:7" x14ac:dyDescent="0.25">
      <c r="A1099" t="s">
        <v>51</v>
      </c>
      <c r="B1099">
        <v>2014</v>
      </c>
      <c r="C1099" t="s">
        <v>145</v>
      </c>
      <c r="D1099" t="s">
        <v>40</v>
      </c>
      <c r="E1099" t="s">
        <v>8855</v>
      </c>
      <c r="F1099">
        <v>2</v>
      </c>
      <c r="G1099" t="s">
        <v>12288</v>
      </c>
    </row>
    <row r="1100" spans="1:7" x14ac:dyDescent="0.25">
      <c r="A1100" t="s">
        <v>51</v>
      </c>
      <c r="B1100">
        <v>2014</v>
      </c>
      <c r="C1100" t="s">
        <v>145</v>
      </c>
      <c r="D1100" t="s">
        <v>102</v>
      </c>
      <c r="E1100" t="s">
        <v>8856</v>
      </c>
      <c r="F1100">
        <v>10</v>
      </c>
      <c r="G1100" t="s">
        <v>12288</v>
      </c>
    </row>
    <row r="1101" spans="1:7" x14ac:dyDescent="0.25">
      <c r="A1101" t="s">
        <v>51</v>
      </c>
      <c r="B1101">
        <v>2014</v>
      </c>
      <c r="C1101" t="s">
        <v>145</v>
      </c>
      <c r="D1101" t="s">
        <v>107</v>
      </c>
      <c r="E1101" t="s">
        <v>8857</v>
      </c>
      <c r="F1101">
        <v>9</v>
      </c>
      <c r="G1101" t="s">
        <v>12288</v>
      </c>
    </row>
    <row r="1102" spans="1:7" x14ac:dyDescent="0.25">
      <c r="A1102" t="s">
        <v>51</v>
      </c>
      <c r="B1102">
        <v>2014</v>
      </c>
      <c r="C1102" t="s">
        <v>145</v>
      </c>
      <c r="D1102" t="s">
        <v>39</v>
      </c>
      <c r="E1102" t="s">
        <v>8858</v>
      </c>
      <c r="F1102">
        <v>10</v>
      </c>
      <c r="G1102" t="s">
        <v>12288</v>
      </c>
    </row>
    <row r="1103" spans="1:7" x14ac:dyDescent="0.25">
      <c r="A1103" t="s">
        <v>51</v>
      </c>
      <c r="B1103">
        <v>2014</v>
      </c>
      <c r="C1103" t="s">
        <v>145</v>
      </c>
      <c r="D1103" t="s">
        <v>103</v>
      </c>
      <c r="E1103" t="s">
        <v>8859</v>
      </c>
      <c r="F1103">
        <v>67</v>
      </c>
      <c r="G1103" t="s">
        <v>12288</v>
      </c>
    </row>
    <row r="1104" spans="1:7" x14ac:dyDescent="0.25">
      <c r="A1104" t="s">
        <v>51</v>
      </c>
      <c r="B1104">
        <v>2014</v>
      </c>
      <c r="C1104" t="s">
        <v>146</v>
      </c>
      <c r="D1104" t="s">
        <v>38</v>
      </c>
      <c r="E1104" t="s">
        <v>8860</v>
      </c>
      <c r="F1104">
        <v>3</v>
      </c>
      <c r="G1104" t="s">
        <v>12289</v>
      </c>
    </row>
    <row r="1105" spans="1:7" x14ac:dyDescent="0.25">
      <c r="A1105" t="s">
        <v>51</v>
      </c>
      <c r="B1105">
        <v>2014</v>
      </c>
      <c r="C1105" t="s">
        <v>146</v>
      </c>
      <c r="D1105" t="s">
        <v>40</v>
      </c>
      <c r="E1105" t="s">
        <v>8861</v>
      </c>
      <c r="F1105">
        <v>1</v>
      </c>
      <c r="G1105" t="s">
        <v>12289</v>
      </c>
    </row>
    <row r="1106" spans="1:7" x14ac:dyDescent="0.25">
      <c r="A1106" t="s">
        <v>51</v>
      </c>
      <c r="B1106">
        <v>2014</v>
      </c>
      <c r="C1106" t="s">
        <v>146</v>
      </c>
      <c r="D1106" t="s">
        <v>102</v>
      </c>
      <c r="E1106" t="s">
        <v>8862</v>
      </c>
      <c r="F1106">
        <v>15</v>
      </c>
      <c r="G1106" t="s">
        <v>12289</v>
      </c>
    </row>
    <row r="1107" spans="1:7" x14ac:dyDescent="0.25">
      <c r="A1107" t="s">
        <v>51</v>
      </c>
      <c r="B1107">
        <v>2014</v>
      </c>
      <c r="C1107" t="s">
        <v>146</v>
      </c>
      <c r="D1107" t="s">
        <v>107</v>
      </c>
      <c r="E1107" t="s">
        <v>8863</v>
      </c>
      <c r="F1107">
        <v>12</v>
      </c>
      <c r="G1107" t="s">
        <v>12289</v>
      </c>
    </row>
    <row r="1108" spans="1:7" x14ac:dyDescent="0.25">
      <c r="A1108" t="s">
        <v>51</v>
      </c>
      <c r="B1108">
        <v>2014</v>
      </c>
      <c r="C1108" t="s">
        <v>146</v>
      </c>
      <c r="D1108" t="s">
        <v>39</v>
      </c>
      <c r="E1108" t="s">
        <v>8864</v>
      </c>
      <c r="F1108">
        <v>17</v>
      </c>
      <c r="G1108" t="s">
        <v>12289</v>
      </c>
    </row>
    <row r="1109" spans="1:7" x14ac:dyDescent="0.25">
      <c r="A1109" t="s">
        <v>51</v>
      </c>
      <c r="B1109">
        <v>2014</v>
      </c>
      <c r="C1109" t="s">
        <v>146</v>
      </c>
      <c r="D1109" t="s">
        <v>103</v>
      </c>
      <c r="E1109" t="s">
        <v>8865</v>
      </c>
      <c r="F1109">
        <v>71</v>
      </c>
      <c r="G1109" t="s">
        <v>12289</v>
      </c>
    </row>
    <row r="1110" spans="1:7" x14ac:dyDescent="0.25">
      <c r="A1110" t="s">
        <v>51</v>
      </c>
      <c r="B1110">
        <v>2015</v>
      </c>
      <c r="C1110" t="s">
        <v>142</v>
      </c>
      <c r="D1110" t="s">
        <v>38</v>
      </c>
      <c r="E1110" t="s">
        <v>8866</v>
      </c>
      <c r="F1110">
        <v>7</v>
      </c>
      <c r="G1110" t="s">
        <v>12285</v>
      </c>
    </row>
    <row r="1111" spans="1:7" x14ac:dyDescent="0.25">
      <c r="A1111" t="s">
        <v>51</v>
      </c>
      <c r="B1111">
        <v>2015</v>
      </c>
      <c r="C1111" t="s">
        <v>142</v>
      </c>
      <c r="D1111" t="s">
        <v>40</v>
      </c>
      <c r="E1111" t="s">
        <v>8867</v>
      </c>
      <c r="F1111">
        <v>7</v>
      </c>
      <c r="G1111" t="s">
        <v>12285</v>
      </c>
    </row>
    <row r="1112" spans="1:7" x14ac:dyDescent="0.25">
      <c r="A1112" t="s">
        <v>51</v>
      </c>
      <c r="B1112">
        <v>2015</v>
      </c>
      <c r="C1112" t="s">
        <v>142</v>
      </c>
      <c r="D1112" t="s">
        <v>102</v>
      </c>
      <c r="E1112" t="s">
        <v>8868</v>
      </c>
      <c r="F1112">
        <v>25</v>
      </c>
      <c r="G1112" t="s">
        <v>12285</v>
      </c>
    </row>
    <row r="1113" spans="1:7" x14ac:dyDescent="0.25">
      <c r="A1113" t="s">
        <v>51</v>
      </c>
      <c r="B1113">
        <v>2015</v>
      </c>
      <c r="C1113" t="s">
        <v>142</v>
      </c>
      <c r="D1113" t="s">
        <v>107</v>
      </c>
      <c r="E1113" t="s">
        <v>8869</v>
      </c>
      <c r="F1113">
        <v>23</v>
      </c>
      <c r="G1113" t="s">
        <v>12285</v>
      </c>
    </row>
    <row r="1114" spans="1:7" x14ac:dyDescent="0.25">
      <c r="A1114" t="s">
        <v>51</v>
      </c>
      <c r="B1114">
        <v>2015</v>
      </c>
      <c r="C1114" t="s">
        <v>142</v>
      </c>
      <c r="D1114" t="s">
        <v>39</v>
      </c>
      <c r="E1114" t="s">
        <v>8870</v>
      </c>
      <c r="F1114">
        <v>18</v>
      </c>
      <c r="G1114" t="s">
        <v>12285</v>
      </c>
    </row>
    <row r="1115" spans="1:7" x14ac:dyDescent="0.25">
      <c r="A1115" t="s">
        <v>51</v>
      </c>
      <c r="B1115">
        <v>2015</v>
      </c>
      <c r="C1115" t="s">
        <v>142</v>
      </c>
      <c r="D1115" t="s">
        <v>103</v>
      </c>
      <c r="E1115" t="s">
        <v>8871</v>
      </c>
      <c r="F1115">
        <v>192</v>
      </c>
      <c r="G1115" t="s">
        <v>12285</v>
      </c>
    </row>
    <row r="1116" spans="1:7" x14ac:dyDescent="0.25">
      <c r="A1116" t="s">
        <v>51</v>
      </c>
      <c r="B1116">
        <v>2015</v>
      </c>
      <c r="C1116" t="s">
        <v>143</v>
      </c>
      <c r="D1116" t="s">
        <v>38</v>
      </c>
      <c r="E1116" t="s">
        <v>8872</v>
      </c>
      <c r="F1116">
        <v>8</v>
      </c>
      <c r="G1116" t="s">
        <v>12286</v>
      </c>
    </row>
    <row r="1117" spans="1:7" x14ac:dyDescent="0.25">
      <c r="A1117" t="s">
        <v>51</v>
      </c>
      <c r="B1117">
        <v>2015</v>
      </c>
      <c r="C1117" t="s">
        <v>143</v>
      </c>
      <c r="D1117" t="s">
        <v>40</v>
      </c>
      <c r="E1117" t="s">
        <v>8873</v>
      </c>
      <c r="F1117">
        <v>8</v>
      </c>
      <c r="G1117" t="s">
        <v>12286</v>
      </c>
    </row>
    <row r="1118" spans="1:7" x14ac:dyDescent="0.25">
      <c r="A1118" t="s">
        <v>51</v>
      </c>
      <c r="B1118">
        <v>2015</v>
      </c>
      <c r="C1118" t="s">
        <v>143</v>
      </c>
      <c r="D1118" t="s">
        <v>102</v>
      </c>
      <c r="E1118" t="s">
        <v>8874</v>
      </c>
      <c r="F1118">
        <v>26</v>
      </c>
      <c r="G1118" t="s">
        <v>12286</v>
      </c>
    </row>
    <row r="1119" spans="1:7" x14ac:dyDescent="0.25">
      <c r="A1119" t="s">
        <v>51</v>
      </c>
      <c r="B1119">
        <v>2015</v>
      </c>
      <c r="C1119" t="s">
        <v>143</v>
      </c>
      <c r="D1119" t="s">
        <v>107</v>
      </c>
      <c r="E1119" t="s">
        <v>8875</v>
      </c>
      <c r="F1119">
        <v>11</v>
      </c>
      <c r="G1119" t="s">
        <v>12286</v>
      </c>
    </row>
    <row r="1120" spans="1:7" x14ac:dyDescent="0.25">
      <c r="A1120" t="s">
        <v>51</v>
      </c>
      <c r="B1120">
        <v>2015</v>
      </c>
      <c r="C1120" t="s">
        <v>143</v>
      </c>
      <c r="D1120" t="s">
        <v>39</v>
      </c>
      <c r="E1120" t="s">
        <v>8876</v>
      </c>
      <c r="F1120">
        <v>25</v>
      </c>
      <c r="G1120" t="s">
        <v>12286</v>
      </c>
    </row>
    <row r="1121" spans="1:7" x14ac:dyDescent="0.25">
      <c r="A1121" t="s">
        <v>51</v>
      </c>
      <c r="B1121">
        <v>2015</v>
      </c>
      <c r="C1121" t="s">
        <v>143</v>
      </c>
      <c r="D1121" t="s">
        <v>103</v>
      </c>
      <c r="E1121" t="s">
        <v>8877</v>
      </c>
      <c r="F1121">
        <v>198</v>
      </c>
      <c r="G1121" t="s">
        <v>12286</v>
      </c>
    </row>
    <row r="1122" spans="1:7" x14ac:dyDescent="0.25">
      <c r="A1122" t="s">
        <v>51</v>
      </c>
      <c r="B1122">
        <v>2015</v>
      </c>
      <c r="C1122" t="s">
        <v>144</v>
      </c>
      <c r="D1122" t="s">
        <v>38</v>
      </c>
      <c r="E1122" t="s">
        <v>8878</v>
      </c>
      <c r="F1122">
        <v>2</v>
      </c>
      <c r="G1122" t="s">
        <v>12287</v>
      </c>
    </row>
    <row r="1123" spans="1:7" x14ac:dyDescent="0.25">
      <c r="A1123" t="s">
        <v>51</v>
      </c>
      <c r="B1123">
        <v>2015</v>
      </c>
      <c r="C1123" t="s">
        <v>144</v>
      </c>
      <c r="D1123" t="s">
        <v>40</v>
      </c>
      <c r="E1123" t="s">
        <v>8879</v>
      </c>
      <c r="F1123">
        <v>2</v>
      </c>
      <c r="G1123" t="s">
        <v>12287</v>
      </c>
    </row>
    <row r="1124" spans="1:7" x14ac:dyDescent="0.25">
      <c r="A1124" t="s">
        <v>51</v>
      </c>
      <c r="B1124">
        <v>2015</v>
      </c>
      <c r="C1124" t="s">
        <v>144</v>
      </c>
      <c r="D1124" t="s">
        <v>102</v>
      </c>
      <c r="E1124" t="s">
        <v>8880</v>
      </c>
      <c r="F1124">
        <v>1</v>
      </c>
      <c r="G1124" t="s">
        <v>12287</v>
      </c>
    </row>
    <row r="1125" spans="1:7" x14ac:dyDescent="0.25">
      <c r="A1125" t="s">
        <v>51</v>
      </c>
      <c r="B1125">
        <v>2015</v>
      </c>
      <c r="C1125" t="s">
        <v>144</v>
      </c>
      <c r="D1125" t="s">
        <v>107</v>
      </c>
      <c r="E1125" t="s">
        <v>8881</v>
      </c>
      <c r="F1125">
        <v>3</v>
      </c>
      <c r="G1125" t="s">
        <v>12287</v>
      </c>
    </row>
    <row r="1126" spans="1:7" x14ac:dyDescent="0.25">
      <c r="A1126" t="s">
        <v>51</v>
      </c>
      <c r="B1126">
        <v>2015</v>
      </c>
      <c r="C1126" t="s">
        <v>144</v>
      </c>
      <c r="D1126" t="s">
        <v>39</v>
      </c>
      <c r="E1126" t="s">
        <v>8882</v>
      </c>
      <c r="F1126">
        <v>7</v>
      </c>
      <c r="G1126" t="s">
        <v>12287</v>
      </c>
    </row>
    <row r="1127" spans="1:7" x14ac:dyDescent="0.25">
      <c r="A1127" t="s">
        <v>51</v>
      </c>
      <c r="B1127">
        <v>2015</v>
      </c>
      <c r="C1127" t="s">
        <v>144</v>
      </c>
      <c r="D1127" t="s">
        <v>103</v>
      </c>
      <c r="E1127" t="s">
        <v>8883</v>
      </c>
      <c r="F1127">
        <v>56</v>
      </c>
      <c r="G1127" t="s">
        <v>12287</v>
      </c>
    </row>
    <row r="1128" spans="1:7" x14ac:dyDescent="0.25">
      <c r="A1128" t="s">
        <v>51</v>
      </c>
      <c r="B1128">
        <v>2015</v>
      </c>
      <c r="C1128" t="s">
        <v>145</v>
      </c>
      <c r="D1128" t="s">
        <v>38</v>
      </c>
      <c r="E1128" t="s">
        <v>8884</v>
      </c>
      <c r="F1128">
        <v>3</v>
      </c>
      <c r="G1128" t="s">
        <v>12288</v>
      </c>
    </row>
    <row r="1129" spans="1:7" x14ac:dyDescent="0.25">
      <c r="A1129" t="s">
        <v>51</v>
      </c>
      <c r="B1129">
        <v>2015</v>
      </c>
      <c r="C1129" t="s">
        <v>145</v>
      </c>
      <c r="D1129" t="s">
        <v>40</v>
      </c>
      <c r="E1129" t="s">
        <v>8885</v>
      </c>
      <c r="F1129">
        <v>5</v>
      </c>
      <c r="G1129" t="s">
        <v>12288</v>
      </c>
    </row>
    <row r="1130" spans="1:7" x14ac:dyDescent="0.25">
      <c r="A1130" t="s">
        <v>51</v>
      </c>
      <c r="B1130">
        <v>2015</v>
      </c>
      <c r="C1130" t="s">
        <v>145</v>
      </c>
      <c r="D1130" t="s">
        <v>102</v>
      </c>
      <c r="E1130" t="s">
        <v>8886</v>
      </c>
      <c r="F1130">
        <v>16</v>
      </c>
      <c r="G1130" t="s">
        <v>12288</v>
      </c>
    </row>
    <row r="1131" spans="1:7" x14ac:dyDescent="0.25">
      <c r="A1131" t="s">
        <v>51</v>
      </c>
      <c r="B1131">
        <v>2015</v>
      </c>
      <c r="C1131" t="s">
        <v>145</v>
      </c>
      <c r="D1131" t="s">
        <v>107</v>
      </c>
      <c r="E1131" t="s">
        <v>8887</v>
      </c>
      <c r="F1131">
        <v>13</v>
      </c>
      <c r="G1131" t="s">
        <v>12288</v>
      </c>
    </row>
    <row r="1132" spans="1:7" x14ac:dyDescent="0.25">
      <c r="A1132" t="s">
        <v>51</v>
      </c>
      <c r="B1132">
        <v>2015</v>
      </c>
      <c r="C1132" t="s">
        <v>145</v>
      </c>
      <c r="D1132" t="s">
        <v>39</v>
      </c>
      <c r="E1132" t="s">
        <v>8888</v>
      </c>
      <c r="F1132">
        <v>20</v>
      </c>
      <c r="G1132" t="s">
        <v>12288</v>
      </c>
    </row>
    <row r="1133" spans="1:7" x14ac:dyDescent="0.25">
      <c r="A1133" t="s">
        <v>51</v>
      </c>
      <c r="B1133">
        <v>2015</v>
      </c>
      <c r="C1133" t="s">
        <v>145</v>
      </c>
      <c r="D1133" t="s">
        <v>103</v>
      </c>
      <c r="E1133" t="s">
        <v>8889</v>
      </c>
      <c r="F1133">
        <v>50</v>
      </c>
      <c r="G1133" t="s">
        <v>12288</v>
      </c>
    </row>
    <row r="1134" spans="1:7" x14ac:dyDescent="0.25">
      <c r="A1134" t="s">
        <v>51</v>
      </c>
      <c r="B1134">
        <v>2015</v>
      </c>
      <c r="C1134" t="s">
        <v>146</v>
      </c>
      <c r="D1134" t="s">
        <v>38</v>
      </c>
      <c r="E1134" t="s">
        <v>8890</v>
      </c>
      <c r="F1134">
        <v>2</v>
      </c>
      <c r="G1134" t="s">
        <v>12289</v>
      </c>
    </row>
    <row r="1135" spans="1:7" x14ac:dyDescent="0.25">
      <c r="A1135" t="s">
        <v>51</v>
      </c>
      <c r="B1135">
        <v>2015</v>
      </c>
      <c r="C1135" t="s">
        <v>146</v>
      </c>
      <c r="D1135" t="s">
        <v>40</v>
      </c>
      <c r="E1135" t="s">
        <v>8891</v>
      </c>
      <c r="F1135">
        <v>1</v>
      </c>
      <c r="G1135" t="s">
        <v>12289</v>
      </c>
    </row>
    <row r="1136" spans="1:7" x14ac:dyDescent="0.25">
      <c r="A1136" t="s">
        <v>51</v>
      </c>
      <c r="B1136">
        <v>2015</v>
      </c>
      <c r="C1136" t="s">
        <v>146</v>
      </c>
      <c r="D1136" t="s">
        <v>102</v>
      </c>
      <c r="E1136" t="s">
        <v>8892</v>
      </c>
      <c r="F1136">
        <v>5</v>
      </c>
      <c r="G1136" t="s">
        <v>12289</v>
      </c>
    </row>
    <row r="1137" spans="1:7" x14ac:dyDescent="0.25">
      <c r="A1137" t="s">
        <v>51</v>
      </c>
      <c r="B1137">
        <v>2015</v>
      </c>
      <c r="C1137" t="s">
        <v>146</v>
      </c>
      <c r="D1137" t="s">
        <v>107</v>
      </c>
      <c r="E1137" t="s">
        <v>8893</v>
      </c>
      <c r="F1137">
        <v>6</v>
      </c>
      <c r="G1137" t="s">
        <v>12289</v>
      </c>
    </row>
    <row r="1138" spans="1:7" x14ac:dyDescent="0.25">
      <c r="A1138" t="s">
        <v>51</v>
      </c>
      <c r="B1138">
        <v>2015</v>
      </c>
      <c r="C1138" t="s">
        <v>146</v>
      </c>
      <c r="D1138" t="s">
        <v>39</v>
      </c>
      <c r="E1138" t="s">
        <v>8894</v>
      </c>
      <c r="F1138">
        <v>17</v>
      </c>
      <c r="G1138" t="s">
        <v>12289</v>
      </c>
    </row>
    <row r="1139" spans="1:7" x14ac:dyDescent="0.25">
      <c r="A1139" t="s">
        <v>51</v>
      </c>
      <c r="B1139">
        <v>2015</v>
      </c>
      <c r="C1139" t="s">
        <v>146</v>
      </c>
      <c r="D1139" t="s">
        <v>103</v>
      </c>
      <c r="E1139" t="s">
        <v>8895</v>
      </c>
      <c r="F1139">
        <v>77</v>
      </c>
      <c r="G1139" t="s">
        <v>12289</v>
      </c>
    </row>
    <row r="1140" spans="1:7" x14ac:dyDescent="0.25">
      <c r="A1140" t="s">
        <v>53</v>
      </c>
      <c r="B1140">
        <v>2010</v>
      </c>
      <c r="C1140" t="s">
        <v>142</v>
      </c>
      <c r="D1140" t="s">
        <v>38</v>
      </c>
      <c r="E1140" t="s">
        <v>8896</v>
      </c>
      <c r="F1140">
        <v>6</v>
      </c>
      <c r="G1140" t="s">
        <v>12285</v>
      </c>
    </row>
    <row r="1141" spans="1:7" x14ac:dyDescent="0.25">
      <c r="A1141" t="s">
        <v>53</v>
      </c>
      <c r="B1141">
        <v>2010</v>
      </c>
      <c r="C1141" t="s">
        <v>142</v>
      </c>
      <c r="D1141" t="s">
        <v>40</v>
      </c>
      <c r="E1141" t="s">
        <v>8897</v>
      </c>
      <c r="F1141">
        <v>5</v>
      </c>
      <c r="G1141" t="s">
        <v>12285</v>
      </c>
    </row>
    <row r="1142" spans="1:7" x14ac:dyDescent="0.25">
      <c r="A1142" t="s">
        <v>53</v>
      </c>
      <c r="B1142">
        <v>2010</v>
      </c>
      <c r="C1142" t="s">
        <v>142</v>
      </c>
      <c r="D1142" t="s">
        <v>102</v>
      </c>
      <c r="E1142" t="s">
        <v>8898</v>
      </c>
      <c r="F1142">
        <v>11</v>
      </c>
      <c r="G1142" t="s">
        <v>12285</v>
      </c>
    </row>
    <row r="1143" spans="1:7" x14ac:dyDescent="0.25">
      <c r="A1143" t="s">
        <v>53</v>
      </c>
      <c r="B1143">
        <v>2010</v>
      </c>
      <c r="C1143" t="s">
        <v>142</v>
      </c>
      <c r="D1143" t="s">
        <v>107</v>
      </c>
      <c r="E1143" t="s">
        <v>8899</v>
      </c>
      <c r="F1143">
        <v>15</v>
      </c>
      <c r="G1143" t="s">
        <v>12285</v>
      </c>
    </row>
    <row r="1144" spans="1:7" x14ac:dyDescent="0.25">
      <c r="A1144" t="s">
        <v>53</v>
      </c>
      <c r="B1144">
        <v>2010</v>
      </c>
      <c r="C1144" t="s">
        <v>142</v>
      </c>
      <c r="D1144" t="s">
        <v>39</v>
      </c>
      <c r="E1144" t="s">
        <v>8900</v>
      </c>
      <c r="F1144">
        <v>7</v>
      </c>
      <c r="G1144" t="s">
        <v>12285</v>
      </c>
    </row>
    <row r="1145" spans="1:7" x14ac:dyDescent="0.25">
      <c r="A1145" t="s">
        <v>53</v>
      </c>
      <c r="B1145">
        <v>2010</v>
      </c>
      <c r="C1145" t="s">
        <v>142</v>
      </c>
      <c r="D1145" t="s">
        <v>103</v>
      </c>
      <c r="E1145" t="s">
        <v>8901</v>
      </c>
      <c r="F1145">
        <v>149</v>
      </c>
      <c r="G1145" t="s">
        <v>12285</v>
      </c>
    </row>
    <row r="1146" spans="1:7" x14ac:dyDescent="0.25">
      <c r="A1146" t="s">
        <v>53</v>
      </c>
      <c r="B1146">
        <v>2010</v>
      </c>
      <c r="C1146" t="s">
        <v>143</v>
      </c>
      <c r="D1146" t="s">
        <v>40</v>
      </c>
      <c r="E1146" t="s">
        <v>8902</v>
      </c>
      <c r="F1146">
        <v>2</v>
      </c>
      <c r="G1146" t="s">
        <v>12286</v>
      </c>
    </row>
    <row r="1147" spans="1:7" x14ac:dyDescent="0.25">
      <c r="A1147" t="s">
        <v>53</v>
      </c>
      <c r="B1147">
        <v>2010</v>
      </c>
      <c r="C1147" t="s">
        <v>143</v>
      </c>
      <c r="D1147" t="s">
        <v>102</v>
      </c>
      <c r="E1147" t="s">
        <v>8903</v>
      </c>
      <c r="F1147">
        <v>16</v>
      </c>
      <c r="G1147" t="s">
        <v>12286</v>
      </c>
    </row>
    <row r="1148" spans="1:7" x14ac:dyDescent="0.25">
      <c r="A1148" t="s">
        <v>53</v>
      </c>
      <c r="B1148">
        <v>2010</v>
      </c>
      <c r="C1148" t="s">
        <v>143</v>
      </c>
      <c r="D1148" t="s">
        <v>107</v>
      </c>
      <c r="E1148" t="s">
        <v>8904</v>
      </c>
      <c r="F1148">
        <v>22</v>
      </c>
      <c r="G1148" t="s">
        <v>12286</v>
      </c>
    </row>
    <row r="1149" spans="1:7" x14ac:dyDescent="0.25">
      <c r="A1149" t="s">
        <v>53</v>
      </c>
      <c r="B1149">
        <v>2010</v>
      </c>
      <c r="C1149" t="s">
        <v>143</v>
      </c>
      <c r="D1149" t="s">
        <v>39</v>
      </c>
      <c r="E1149" t="s">
        <v>8905</v>
      </c>
      <c r="F1149">
        <v>8</v>
      </c>
      <c r="G1149" t="s">
        <v>12286</v>
      </c>
    </row>
    <row r="1150" spans="1:7" x14ac:dyDescent="0.25">
      <c r="A1150" t="s">
        <v>53</v>
      </c>
      <c r="B1150">
        <v>2010</v>
      </c>
      <c r="C1150" t="s">
        <v>143</v>
      </c>
      <c r="D1150" t="s">
        <v>103</v>
      </c>
      <c r="E1150" t="s">
        <v>8906</v>
      </c>
      <c r="F1150">
        <v>153</v>
      </c>
      <c r="G1150" t="s">
        <v>12286</v>
      </c>
    </row>
    <row r="1151" spans="1:7" x14ac:dyDescent="0.25">
      <c r="A1151" t="s">
        <v>53</v>
      </c>
      <c r="B1151">
        <v>2010</v>
      </c>
      <c r="C1151" t="s">
        <v>144</v>
      </c>
      <c r="D1151" t="s">
        <v>102</v>
      </c>
      <c r="E1151" t="s">
        <v>8907</v>
      </c>
      <c r="F1151">
        <v>2</v>
      </c>
      <c r="G1151" t="s">
        <v>12287</v>
      </c>
    </row>
    <row r="1152" spans="1:7" x14ac:dyDescent="0.25">
      <c r="A1152" t="s">
        <v>53</v>
      </c>
      <c r="B1152">
        <v>2010</v>
      </c>
      <c r="C1152" t="s">
        <v>144</v>
      </c>
      <c r="D1152" t="s">
        <v>107</v>
      </c>
      <c r="E1152" t="s">
        <v>8908</v>
      </c>
      <c r="F1152">
        <v>2</v>
      </c>
      <c r="G1152" t="s">
        <v>12287</v>
      </c>
    </row>
    <row r="1153" spans="1:7" x14ac:dyDescent="0.25">
      <c r="A1153" t="s">
        <v>53</v>
      </c>
      <c r="B1153">
        <v>2010</v>
      </c>
      <c r="C1153" t="s">
        <v>144</v>
      </c>
      <c r="D1153" t="s">
        <v>39</v>
      </c>
      <c r="E1153" t="s">
        <v>8909</v>
      </c>
      <c r="F1153">
        <v>5</v>
      </c>
      <c r="G1153" t="s">
        <v>12287</v>
      </c>
    </row>
    <row r="1154" spans="1:7" x14ac:dyDescent="0.25">
      <c r="A1154" t="s">
        <v>53</v>
      </c>
      <c r="B1154">
        <v>2010</v>
      </c>
      <c r="C1154" t="s">
        <v>144</v>
      </c>
      <c r="D1154" t="s">
        <v>103</v>
      </c>
      <c r="E1154" t="s">
        <v>8910</v>
      </c>
      <c r="F1154">
        <v>40</v>
      </c>
      <c r="G1154" t="s">
        <v>12287</v>
      </c>
    </row>
    <row r="1155" spans="1:7" x14ac:dyDescent="0.25">
      <c r="A1155" t="s">
        <v>53</v>
      </c>
      <c r="B1155">
        <v>2010</v>
      </c>
      <c r="C1155" t="s">
        <v>145</v>
      </c>
      <c r="D1155" t="s">
        <v>38</v>
      </c>
      <c r="E1155" t="s">
        <v>8911</v>
      </c>
      <c r="F1155">
        <v>1</v>
      </c>
      <c r="G1155" t="s">
        <v>12288</v>
      </c>
    </row>
    <row r="1156" spans="1:7" x14ac:dyDescent="0.25">
      <c r="A1156" t="s">
        <v>53</v>
      </c>
      <c r="B1156">
        <v>2010</v>
      </c>
      <c r="C1156" t="s">
        <v>145</v>
      </c>
      <c r="D1156" t="s">
        <v>40</v>
      </c>
      <c r="E1156" t="s">
        <v>8912</v>
      </c>
      <c r="F1156">
        <v>1</v>
      </c>
      <c r="G1156" t="s">
        <v>12288</v>
      </c>
    </row>
    <row r="1157" spans="1:7" x14ac:dyDescent="0.25">
      <c r="A1157" t="s">
        <v>53</v>
      </c>
      <c r="B1157">
        <v>2010</v>
      </c>
      <c r="C1157" t="s">
        <v>145</v>
      </c>
      <c r="D1157" t="s">
        <v>102</v>
      </c>
      <c r="E1157" t="s">
        <v>8913</v>
      </c>
      <c r="F1157">
        <v>4</v>
      </c>
      <c r="G1157" t="s">
        <v>12288</v>
      </c>
    </row>
    <row r="1158" spans="1:7" x14ac:dyDescent="0.25">
      <c r="A1158" t="s">
        <v>53</v>
      </c>
      <c r="B1158">
        <v>2010</v>
      </c>
      <c r="C1158" t="s">
        <v>145</v>
      </c>
      <c r="D1158" t="s">
        <v>107</v>
      </c>
      <c r="E1158" t="s">
        <v>8914</v>
      </c>
      <c r="F1158">
        <v>3</v>
      </c>
      <c r="G1158" t="s">
        <v>12288</v>
      </c>
    </row>
    <row r="1159" spans="1:7" x14ac:dyDescent="0.25">
      <c r="A1159" t="s">
        <v>53</v>
      </c>
      <c r="B1159">
        <v>2010</v>
      </c>
      <c r="C1159" t="s">
        <v>145</v>
      </c>
      <c r="D1159" t="s">
        <v>39</v>
      </c>
      <c r="E1159" t="s">
        <v>8915</v>
      </c>
      <c r="F1159">
        <v>9</v>
      </c>
      <c r="G1159" t="s">
        <v>12288</v>
      </c>
    </row>
    <row r="1160" spans="1:7" x14ac:dyDescent="0.25">
      <c r="A1160" t="s">
        <v>53</v>
      </c>
      <c r="B1160">
        <v>2010</v>
      </c>
      <c r="C1160" t="s">
        <v>145</v>
      </c>
      <c r="D1160" t="s">
        <v>103</v>
      </c>
      <c r="E1160" t="s">
        <v>8916</v>
      </c>
      <c r="F1160">
        <v>38</v>
      </c>
      <c r="G1160" t="s">
        <v>12288</v>
      </c>
    </row>
    <row r="1161" spans="1:7" x14ac:dyDescent="0.25">
      <c r="A1161" t="s">
        <v>53</v>
      </c>
      <c r="B1161">
        <v>2010</v>
      </c>
      <c r="C1161" t="s">
        <v>146</v>
      </c>
      <c r="D1161" t="s">
        <v>38</v>
      </c>
      <c r="E1161" t="s">
        <v>8917</v>
      </c>
      <c r="F1161">
        <v>1</v>
      </c>
      <c r="G1161" t="s">
        <v>12289</v>
      </c>
    </row>
    <row r="1162" spans="1:7" x14ac:dyDescent="0.25">
      <c r="A1162" t="s">
        <v>53</v>
      </c>
      <c r="B1162">
        <v>2010</v>
      </c>
      <c r="C1162" t="s">
        <v>146</v>
      </c>
      <c r="D1162" t="s">
        <v>40</v>
      </c>
      <c r="E1162" t="s">
        <v>8918</v>
      </c>
      <c r="F1162">
        <v>1</v>
      </c>
      <c r="G1162" t="s">
        <v>12289</v>
      </c>
    </row>
    <row r="1163" spans="1:7" x14ac:dyDescent="0.25">
      <c r="A1163" t="s">
        <v>53</v>
      </c>
      <c r="B1163">
        <v>2010</v>
      </c>
      <c r="C1163" t="s">
        <v>146</v>
      </c>
      <c r="D1163" t="s">
        <v>102</v>
      </c>
      <c r="E1163" t="s">
        <v>8919</v>
      </c>
      <c r="F1163">
        <v>4</v>
      </c>
      <c r="G1163" t="s">
        <v>12289</v>
      </c>
    </row>
    <row r="1164" spans="1:7" x14ac:dyDescent="0.25">
      <c r="A1164" t="s">
        <v>53</v>
      </c>
      <c r="B1164">
        <v>2010</v>
      </c>
      <c r="C1164" t="s">
        <v>146</v>
      </c>
      <c r="D1164" t="s">
        <v>107</v>
      </c>
      <c r="E1164" t="s">
        <v>8920</v>
      </c>
      <c r="F1164">
        <v>3</v>
      </c>
      <c r="G1164" t="s">
        <v>12289</v>
      </c>
    </row>
    <row r="1165" spans="1:7" x14ac:dyDescent="0.25">
      <c r="A1165" t="s">
        <v>53</v>
      </c>
      <c r="B1165">
        <v>2010</v>
      </c>
      <c r="C1165" t="s">
        <v>146</v>
      </c>
      <c r="D1165" t="s">
        <v>39</v>
      </c>
      <c r="E1165" t="s">
        <v>8921</v>
      </c>
      <c r="F1165">
        <v>3</v>
      </c>
      <c r="G1165" t="s">
        <v>12289</v>
      </c>
    </row>
    <row r="1166" spans="1:7" x14ac:dyDescent="0.25">
      <c r="A1166" t="s">
        <v>53</v>
      </c>
      <c r="B1166">
        <v>2010</v>
      </c>
      <c r="C1166" t="s">
        <v>146</v>
      </c>
      <c r="D1166" t="s">
        <v>103</v>
      </c>
      <c r="E1166" t="s">
        <v>8922</v>
      </c>
      <c r="F1166">
        <v>51</v>
      </c>
      <c r="G1166" t="s">
        <v>12289</v>
      </c>
    </row>
    <row r="1167" spans="1:7" x14ac:dyDescent="0.25">
      <c r="A1167" t="s">
        <v>53</v>
      </c>
      <c r="B1167">
        <v>2011</v>
      </c>
      <c r="C1167" t="s">
        <v>142</v>
      </c>
      <c r="D1167" t="s">
        <v>38</v>
      </c>
      <c r="E1167" t="s">
        <v>8923</v>
      </c>
      <c r="F1167">
        <v>1</v>
      </c>
      <c r="G1167" t="s">
        <v>12285</v>
      </c>
    </row>
    <row r="1168" spans="1:7" x14ac:dyDescent="0.25">
      <c r="A1168" t="s">
        <v>53</v>
      </c>
      <c r="B1168">
        <v>2011</v>
      </c>
      <c r="C1168" t="s">
        <v>142</v>
      </c>
      <c r="D1168" t="s">
        <v>40</v>
      </c>
      <c r="E1168" t="s">
        <v>8924</v>
      </c>
      <c r="F1168">
        <v>1</v>
      </c>
      <c r="G1168" t="s">
        <v>12285</v>
      </c>
    </row>
    <row r="1169" spans="1:7" x14ac:dyDescent="0.25">
      <c r="A1169" t="s">
        <v>53</v>
      </c>
      <c r="B1169">
        <v>2011</v>
      </c>
      <c r="C1169" t="s">
        <v>142</v>
      </c>
      <c r="D1169" t="s">
        <v>102</v>
      </c>
      <c r="E1169" t="s">
        <v>8925</v>
      </c>
      <c r="F1169">
        <v>19</v>
      </c>
      <c r="G1169" t="s">
        <v>12285</v>
      </c>
    </row>
    <row r="1170" spans="1:7" x14ac:dyDescent="0.25">
      <c r="A1170" t="s">
        <v>53</v>
      </c>
      <c r="B1170">
        <v>2011</v>
      </c>
      <c r="C1170" t="s">
        <v>142</v>
      </c>
      <c r="D1170" t="s">
        <v>107</v>
      </c>
      <c r="E1170" t="s">
        <v>8926</v>
      </c>
      <c r="F1170">
        <v>7</v>
      </c>
      <c r="G1170" t="s">
        <v>12285</v>
      </c>
    </row>
    <row r="1171" spans="1:7" x14ac:dyDescent="0.25">
      <c r="A1171" t="s">
        <v>53</v>
      </c>
      <c r="B1171">
        <v>2011</v>
      </c>
      <c r="C1171" t="s">
        <v>142</v>
      </c>
      <c r="D1171" t="s">
        <v>39</v>
      </c>
      <c r="E1171" t="s">
        <v>8927</v>
      </c>
      <c r="F1171">
        <v>9</v>
      </c>
      <c r="G1171" t="s">
        <v>12285</v>
      </c>
    </row>
    <row r="1172" spans="1:7" x14ac:dyDescent="0.25">
      <c r="A1172" t="s">
        <v>53</v>
      </c>
      <c r="B1172">
        <v>2011</v>
      </c>
      <c r="C1172" t="s">
        <v>142</v>
      </c>
      <c r="D1172" t="s">
        <v>103</v>
      </c>
      <c r="E1172" t="s">
        <v>8928</v>
      </c>
      <c r="F1172">
        <v>146</v>
      </c>
      <c r="G1172" t="s">
        <v>12285</v>
      </c>
    </row>
    <row r="1173" spans="1:7" x14ac:dyDescent="0.25">
      <c r="A1173" t="s">
        <v>53</v>
      </c>
      <c r="B1173">
        <v>2011</v>
      </c>
      <c r="C1173" t="s">
        <v>143</v>
      </c>
      <c r="D1173" t="s">
        <v>38</v>
      </c>
      <c r="E1173" t="s">
        <v>8929</v>
      </c>
      <c r="F1173">
        <v>3</v>
      </c>
      <c r="G1173" t="s">
        <v>12286</v>
      </c>
    </row>
    <row r="1174" spans="1:7" x14ac:dyDescent="0.25">
      <c r="A1174" t="s">
        <v>53</v>
      </c>
      <c r="B1174">
        <v>2011</v>
      </c>
      <c r="C1174" t="s">
        <v>143</v>
      </c>
      <c r="D1174" t="s">
        <v>40</v>
      </c>
      <c r="E1174" t="s">
        <v>8930</v>
      </c>
      <c r="F1174">
        <v>2</v>
      </c>
      <c r="G1174" t="s">
        <v>12286</v>
      </c>
    </row>
    <row r="1175" spans="1:7" x14ac:dyDescent="0.25">
      <c r="A1175" t="s">
        <v>53</v>
      </c>
      <c r="B1175">
        <v>2011</v>
      </c>
      <c r="C1175" t="s">
        <v>143</v>
      </c>
      <c r="D1175" t="s">
        <v>102</v>
      </c>
      <c r="E1175" t="s">
        <v>8931</v>
      </c>
      <c r="F1175">
        <v>26</v>
      </c>
      <c r="G1175" t="s">
        <v>12286</v>
      </c>
    </row>
    <row r="1176" spans="1:7" x14ac:dyDescent="0.25">
      <c r="A1176" t="s">
        <v>53</v>
      </c>
      <c r="B1176">
        <v>2011</v>
      </c>
      <c r="C1176" t="s">
        <v>143</v>
      </c>
      <c r="D1176" t="s">
        <v>107</v>
      </c>
      <c r="E1176" t="s">
        <v>8932</v>
      </c>
      <c r="F1176">
        <v>11</v>
      </c>
      <c r="G1176" t="s">
        <v>12286</v>
      </c>
    </row>
    <row r="1177" spans="1:7" x14ac:dyDescent="0.25">
      <c r="A1177" t="s">
        <v>53</v>
      </c>
      <c r="B1177">
        <v>2011</v>
      </c>
      <c r="C1177" t="s">
        <v>143</v>
      </c>
      <c r="D1177" t="s">
        <v>39</v>
      </c>
      <c r="E1177" t="s">
        <v>8933</v>
      </c>
      <c r="F1177">
        <v>15</v>
      </c>
      <c r="G1177" t="s">
        <v>12286</v>
      </c>
    </row>
    <row r="1178" spans="1:7" x14ac:dyDescent="0.25">
      <c r="A1178" t="s">
        <v>53</v>
      </c>
      <c r="B1178">
        <v>2011</v>
      </c>
      <c r="C1178" t="s">
        <v>143</v>
      </c>
      <c r="D1178" t="s">
        <v>103</v>
      </c>
      <c r="E1178" t="s">
        <v>8934</v>
      </c>
      <c r="F1178">
        <v>141</v>
      </c>
      <c r="G1178" t="s">
        <v>12286</v>
      </c>
    </row>
    <row r="1179" spans="1:7" x14ac:dyDescent="0.25">
      <c r="A1179" t="s">
        <v>53</v>
      </c>
      <c r="B1179">
        <v>2011</v>
      </c>
      <c r="C1179" t="s">
        <v>144</v>
      </c>
      <c r="D1179" t="s">
        <v>40</v>
      </c>
      <c r="E1179" t="s">
        <v>8935</v>
      </c>
      <c r="F1179">
        <v>2</v>
      </c>
      <c r="G1179" t="s">
        <v>12287</v>
      </c>
    </row>
    <row r="1180" spans="1:7" x14ac:dyDescent="0.25">
      <c r="A1180" t="s">
        <v>53</v>
      </c>
      <c r="B1180">
        <v>2011</v>
      </c>
      <c r="C1180" t="s">
        <v>144</v>
      </c>
      <c r="D1180" t="s">
        <v>102</v>
      </c>
      <c r="E1180" t="s">
        <v>8936</v>
      </c>
      <c r="F1180">
        <v>12</v>
      </c>
      <c r="G1180" t="s">
        <v>12287</v>
      </c>
    </row>
    <row r="1181" spans="1:7" x14ac:dyDescent="0.25">
      <c r="A1181" t="s">
        <v>53</v>
      </c>
      <c r="B1181">
        <v>2011</v>
      </c>
      <c r="C1181" t="s">
        <v>144</v>
      </c>
      <c r="D1181" t="s">
        <v>107</v>
      </c>
      <c r="E1181" t="s">
        <v>8937</v>
      </c>
      <c r="F1181">
        <v>4</v>
      </c>
      <c r="G1181" t="s">
        <v>12287</v>
      </c>
    </row>
    <row r="1182" spans="1:7" x14ac:dyDescent="0.25">
      <c r="A1182" t="s">
        <v>53</v>
      </c>
      <c r="B1182">
        <v>2011</v>
      </c>
      <c r="C1182" t="s">
        <v>144</v>
      </c>
      <c r="D1182" t="s">
        <v>39</v>
      </c>
      <c r="E1182" t="s">
        <v>8938</v>
      </c>
      <c r="F1182">
        <v>4</v>
      </c>
      <c r="G1182" t="s">
        <v>12287</v>
      </c>
    </row>
    <row r="1183" spans="1:7" x14ac:dyDescent="0.25">
      <c r="A1183" t="s">
        <v>53</v>
      </c>
      <c r="B1183">
        <v>2011</v>
      </c>
      <c r="C1183" t="s">
        <v>144</v>
      </c>
      <c r="D1183" t="s">
        <v>103</v>
      </c>
      <c r="E1183" t="s">
        <v>8939</v>
      </c>
      <c r="F1183">
        <v>29</v>
      </c>
      <c r="G1183" t="s">
        <v>12287</v>
      </c>
    </row>
    <row r="1184" spans="1:7" x14ac:dyDescent="0.25">
      <c r="A1184" t="s">
        <v>53</v>
      </c>
      <c r="B1184">
        <v>2011</v>
      </c>
      <c r="C1184" t="s">
        <v>145</v>
      </c>
      <c r="D1184" t="s">
        <v>40</v>
      </c>
      <c r="E1184" t="s">
        <v>8940</v>
      </c>
      <c r="F1184">
        <v>2</v>
      </c>
      <c r="G1184" t="s">
        <v>12288</v>
      </c>
    </row>
    <row r="1185" spans="1:7" x14ac:dyDescent="0.25">
      <c r="A1185" t="s">
        <v>53</v>
      </c>
      <c r="B1185">
        <v>2011</v>
      </c>
      <c r="C1185" t="s">
        <v>145</v>
      </c>
      <c r="D1185" t="s">
        <v>102</v>
      </c>
      <c r="E1185" t="s">
        <v>8941</v>
      </c>
      <c r="F1185">
        <v>4</v>
      </c>
      <c r="G1185" t="s">
        <v>12288</v>
      </c>
    </row>
    <row r="1186" spans="1:7" x14ac:dyDescent="0.25">
      <c r="A1186" t="s">
        <v>53</v>
      </c>
      <c r="B1186">
        <v>2011</v>
      </c>
      <c r="C1186" t="s">
        <v>145</v>
      </c>
      <c r="D1186" t="s">
        <v>107</v>
      </c>
      <c r="E1186" t="s">
        <v>8942</v>
      </c>
      <c r="F1186">
        <v>2</v>
      </c>
      <c r="G1186" t="s">
        <v>12288</v>
      </c>
    </row>
    <row r="1187" spans="1:7" x14ac:dyDescent="0.25">
      <c r="A1187" t="s">
        <v>53</v>
      </c>
      <c r="B1187">
        <v>2011</v>
      </c>
      <c r="C1187" t="s">
        <v>145</v>
      </c>
      <c r="D1187" t="s">
        <v>39</v>
      </c>
      <c r="E1187" t="s">
        <v>8943</v>
      </c>
      <c r="F1187">
        <v>4</v>
      </c>
      <c r="G1187" t="s">
        <v>12288</v>
      </c>
    </row>
    <row r="1188" spans="1:7" x14ac:dyDescent="0.25">
      <c r="A1188" t="s">
        <v>53</v>
      </c>
      <c r="B1188">
        <v>2011</v>
      </c>
      <c r="C1188" t="s">
        <v>145</v>
      </c>
      <c r="D1188" t="s">
        <v>103</v>
      </c>
      <c r="E1188" t="s">
        <v>8944</v>
      </c>
      <c r="F1188">
        <v>35</v>
      </c>
      <c r="G1188" t="s">
        <v>12288</v>
      </c>
    </row>
    <row r="1189" spans="1:7" x14ac:dyDescent="0.25">
      <c r="A1189" t="s">
        <v>53</v>
      </c>
      <c r="B1189">
        <v>2011</v>
      </c>
      <c r="C1189" t="s">
        <v>146</v>
      </c>
      <c r="D1189" t="s">
        <v>40</v>
      </c>
      <c r="E1189" t="s">
        <v>8945</v>
      </c>
      <c r="F1189">
        <v>2</v>
      </c>
      <c r="G1189" t="s">
        <v>12289</v>
      </c>
    </row>
    <row r="1190" spans="1:7" x14ac:dyDescent="0.25">
      <c r="A1190" t="s">
        <v>53</v>
      </c>
      <c r="B1190">
        <v>2011</v>
      </c>
      <c r="C1190" t="s">
        <v>146</v>
      </c>
      <c r="D1190" t="s">
        <v>102</v>
      </c>
      <c r="E1190" t="s">
        <v>8946</v>
      </c>
      <c r="F1190">
        <v>6</v>
      </c>
      <c r="G1190" t="s">
        <v>12289</v>
      </c>
    </row>
    <row r="1191" spans="1:7" x14ac:dyDescent="0.25">
      <c r="A1191" t="s">
        <v>53</v>
      </c>
      <c r="B1191">
        <v>2011</v>
      </c>
      <c r="C1191" t="s">
        <v>146</v>
      </c>
      <c r="D1191" t="s">
        <v>107</v>
      </c>
      <c r="E1191" t="s">
        <v>8947</v>
      </c>
      <c r="F1191">
        <v>3</v>
      </c>
      <c r="G1191" t="s">
        <v>12289</v>
      </c>
    </row>
    <row r="1192" spans="1:7" x14ac:dyDescent="0.25">
      <c r="A1192" t="s">
        <v>53</v>
      </c>
      <c r="B1192">
        <v>2011</v>
      </c>
      <c r="C1192" t="s">
        <v>146</v>
      </c>
      <c r="D1192" t="s">
        <v>39</v>
      </c>
      <c r="E1192" t="s">
        <v>8948</v>
      </c>
      <c r="F1192">
        <v>4</v>
      </c>
      <c r="G1192" t="s">
        <v>12289</v>
      </c>
    </row>
    <row r="1193" spans="1:7" x14ac:dyDescent="0.25">
      <c r="A1193" t="s">
        <v>53</v>
      </c>
      <c r="B1193">
        <v>2011</v>
      </c>
      <c r="C1193" t="s">
        <v>146</v>
      </c>
      <c r="D1193" t="s">
        <v>103</v>
      </c>
      <c r="E1193" t="s">
        <v>8949</v>
      </c>
      <c r="F1193">
        <v>52</v>
      </c>
      <c r="G1193" t="s">
        <v>12289</v>
      </c>
    </row>
    <row r="1194" spans="1:7" x14ac:dyDescent="0.25">
      <c r="A1194" t="s">
        <v>53</v>
      </c>
      <c r="B1194">
        <v>2012</v>
      </c>
      <c r="C1194" t="s">
        <v>142</v>
      </c>
      <c r="D1194" t="s">
        <v>38</v>
      </c>
      <c r="E1194" t="s">
        <v>8950</v>
      </c>
      <c r="F1194">
        <v>4</v>
      </c>
      <c r="G1194" t="s">
        <v>12285</v>
      </c>
    </row>
    <row r="1195" spans="1:7" x14ac:dyDescent="0.25">
      <c r="A1195" t="s">
        <v>53</v>
      </c>
      <c r="B1195">
        <v>2012</v>
      </c>
      <c r="C1195" t="s">
        <v>142</v>
      </c>
      <c r="D1195" t="s">
        <v>40</v>
      </c>
      <c r="E1195" t="s">
        <v>8951</v>
      </c>
      <c r="F1195">
        <v>3</v>
      </c>
      <c r="G1195" t="s">
        <v>12285</v>
      </c>
    </row>
    <row r="1196" spans="1:7" x14ac:dyDescent="0.25">
      <c r="A1196" t="s">
        <v>53</v>
      </c>
      <c r="B1196">
        <v>2012</v>
      </c>
      <c r="C1196" t="s">
        <v>142</v>
      </c>
      <c r="D1196" t="s">
        <v>102</v>
      </c>
      <c r="E1196" t="s">
        <v>8952</v>
      </c>
      <c r="F1196">
        <v>21</v>
      </c>
      <c r="G1196" t="s">
        <v>12285</v>
      </c>
    </row>
    <row r="1197" spans="1:7" x14ac:dyDescent="0.25">
      <c r="A1197" t="s">
        <v>53</v>
      </c>
      <c r="B1197">
        <v>2012</v>
      </c>
      <c r="C1197" t="s">
        <v>142</v>
      </c>
      <c r="D1197" t="s">
        <v>107</v>
      </c>
      <c r="E1197" t="s">
        <v>8953</v>
      </c>
      <c r="F1197">
        <v>16</v>
      </c>
      <c r="G1197" t="s">
        <v>12285</v>
      </c>
    </row>
    <row r="1198" spans="1:7" x14ac:dyDescent="0.25">
      <c r="A1198" t="s">
        <v>53</v>
      </c>
      <c r="B1198">
        <v>2012</v>
      </c>
      <c r="C1198" t="s">
        <v>142</v>
      </c>
      <c r="D1198" t="s">
        <v>39</v>
      </c>
      <c r="E1198" t="s">
        <v>8954</v>
      </c>
      <c r="F1198">
        <v>4</v>
      </c>
      <c r="G1198" t="s">
        <v>12285</v>
      </c>
    </row>
    <row r="1199" spans="1:7" x14ac:dyDescent="0.25">
      <c r="A1199" t="s">
        <v>53</v>
      </c>
      <c r="B1199">
        <v>2012</v>
      </c>
      <c r="C1199" t="s">
        <v>142</v>
      </c>
      <c r="D1199" t="s">
        <v>103</v>
      </c>
      <c r="E1199" t="s">
        <v>8955</v>
      </c>
      <c r="F1199">
        <v>138</v>
      </c>
      <c r="G1199" t="s">
        <v>12285</v>
      </c>
    </row>
    <row r="1200" spans="1:7" x14ac:dyDescent="0.25">
      <c r="A1200" t="s">
        <v>53</v>
      </c>
      <c r="B1200">
        <v>2012</v>
      </c>
      <c r="C1200" t="s">
        <v>143</v>
      </c>
      <c r="D1200" t="s">
        <v>38</v>
      </c>
      <c r="E1200" t="s">
        <v>8956</v>
      </c>
      <c r="F1200">
        <v>4</v>
      </c>
      <c r="G1200" t="s">
        <v>12286</v>
      </c>
    </row>
    <row r="1201" spans="1:7" x14ac:dyDescent="0.25">
      <c r="A1201" t="s">
        <v>53</v>
      </c>
      <c r="B1201">
        <v>2012</v>
      </c>
      <c r="C1201" t="s">
        <v>143</v>
      </c>
      <c r="D1201" t="s">
        <v>40</v>
      </c>
      <c r="E1201" t="s">
        <v>8957</v>
      </c>
      <c r="F1201">
        <v>2</v>
      </c>
      <c r="G1201" t="s">
        <v>12286</v>
      </c>
    </row>
    <row r="1202" spans="1:7" x14ac:dyDescent="0.25">
      <c r="A1202" t="s">
        <v>53</v>
      </c>
      <c r="B1202">
        <v>2012</v>
      </c>
      <c r="C1202" t="s">
        <v>143</v>
      </c>
      <c r="D1202" t="s">
        <v>102</v>
      </c>
      <c r="E1202" t="s">
        <v>8958</v>
      </c>
      <c r="F1202">
        <v>11</v>
      </c>
      <c r="G1202" t="s">
        <v>12286</v>
      </c>
    </row>
    <row r="1203" spans="1:7" x14ac:dyDescent="0.25">
      <c r="A1203" t="s">
        <v>53</v>
      </c>
      <c r="B1203">
        <v>2012</v>
      </c>
      <c r="C1203" t="s">
        <v>143</v>
      </c>
      <c r="D1203" t="s">
        <v>107</v>
      </c>
      <c r="E1203" t="s">
        <v>8959</v>
      </c>
      <c r="F1203">
        <v>16</v>
      </c>
      <c r="G1203" t="s">
        <v>12286</v>
      </c>
    </row>
    <row r="1204" spans="1:7" x14ac:dyDescent="0.25">
      <c r="A1204" t="s">
        <v>53</v>
      </c>
      <c r="B1204">
        <v>2012</v>
      </c>
      <c r="C1204" t="s">
        <v>143</v>
      </c>
      <c r="D1204" t="s">
        <v>39</v>
      </c>
      <c r="E1204" t="s">
        <v>8960</v>
      </c>
      <c r="F1204">
        <v>10</v>
      </c>
      <c r="G1204" t="s">
        <v>12286</v>
      </c>
    </row>
    <row r="1205" spans="1:7" x14ac:dyDescent="0.25">
      <c r="A1205" t="s">
        <v>53</v>
      </c>
      <c r="B1205">
        <v>2012</v>
      </c>
      <c r="C1205" t="s">
        <v>143</v>
      </c>
      <c r="D1205" t="s">
        <v>103</v>
      </c>
      <c r="E1205" t="s">
        <v>8961</v>
      </c>
      <c r="F1205">
        <v>139</v>
      </c>
      <c r="G1205" t="s">
        <v>12286</v>
      </c>
    </row>
    <row r="1206" spans="1:7" x14ac:dyDescent="0.25">
      <c r="A1206" t="s">
        <v>53</v>
      </c>
      <c r="B1206">
        <v>2012</v>
      </c>
      <c r="C1206" t="s">
        <v>144</v>
      </c>
      <c r="D1206" t="s">
        <v>38</v>
      </c>
      <c r="E1206" t="s">
        <v>8962</v>
      </c>
      <c r="F1206">
        <v>1</v>
      </c>
      <c r="G1206" t="s">
        <v>12287</v>
      </c>
    </row>
    <row r="1207" spans="1:7" x14ac:dyDescent="0.25">
      <c r="A1207" t="s">
        <v>53</v>
      </c>
      <c r="B1207">
        <v>2012</v>
      </c>
      <c r="C1207" t="s">
        <v>144</v>
      </c>
      <c r="D1207" t="s">
        <v>102</v>
      </c>
      <c r="E1207" t="s">
        <v>8963</v>
      </c>
      <c r="F1207">
        <v>4</v>
      </c>
      <c r="G1207" t="s">
        <v>12287</v>
      </c>
    </row>
    <row r="1208" spans="1:7" x14ac:dyDescent="0.25">
      <c r="A1208" t="s">
        <v>53</v>
      </c>
      <c r="B1208">
        <v>2012</v>
      </c>
      <c r="C1208" t="s">
        <v>144</v>
      </c>
      <c r="D1208" t="s">
        <v>107</v>
      </c>
      <c r="E1208" t="s">
        <v>8964</v>
      </c>
      <c r="F1208">
        <v>3</v>
      </c>
      <c r="G1208" t="s">
        <v>12287</v>
      </c>
    </row>
    <row r="1209" spans="1:7" x14ac:dyDescent="0.25">
      <c r="A1209" t="s">
        <v>53</v>
      </c>
      <c r="B1209">
        <v>2012</v>
      </c>
      <c r="C1209" t="s">
        <v>144</v>
      </c>
      <c r="D1209" t="s">
        <v>39</v>
      </c>
      <c r="E1209" t="s">
        <v>8965</v>
      </c>
      <c r="F1209">
        <v>4</v>
      </c>
      <c r="G1209" t="s">
        <v>12287</v>
      </c>
    </row>
    <row r="1210" spans="1:7" x14ac:dyDescent="0.25">
      <c r="A1210" t="s">
        <v>53</v>
      </c>
      <c r="B1210">
        <v>2012</v>
      </c>
      <c r="C1210" t="s">
        <v>144</v>
      </c>
      <c r="D1210" t="s">
        <v>103</v>
      </c>
      <c r="E1210" t="s">
        <v>8966</v>
      </c>
      <c r="F1210">
        <v>34</v>
      </c>
      <c r="G1210" t="s">
        <v>12287</v>
      </c>
    </row>
    <row r="1211" spans="1:7" x14ac:dyDescent="0.25">
      <c r="A1211" t="s">
        <v>53</v>
      </c>
      <c r="B1211">
        <v>2012</v>
      </c>
      <c r="C1211" t="s">
        <v>145</v>
      </c>
      <c r="D1211" t="s">
        <v>38</v>
      </c>
      <c r="E1211" t="s">
        <v>8967</v>
      </c>
      <c r="F1211">
        <v>1</v>
      </c>
      <c r="G1211" t="s">
        <v>12288</v>
      </c>
    </row>
    <row r="1212" spans="1:7" x14ac:dyDescent="0.25">
      <c r="A1212" t="s">
        <v>53</v>
      </c>
      <c r="B1212">
        <v>2012</v>
      </c>
      <c r="C1212" t="s">
        <v>145</v>
      </c>
      <c r="D1212" t="s">
        <v>40</v>
      </c>
      <c r="E1212" t="s">
        <v>8968</v>
      </c>
      <c r="F1212">
        <v>2</v>
      </c>
      <c r="G1212" t="s">
        <v>12288</v>
      </c>
    </row>
    <row r="1213" spans="1:7" x14ac:dyDescent="0.25">
      <c r="A1213" t="s">
        <v>53</v>
      </c>
      <c r="B1213">
        <v>2012</v>
      </c>
      <c r="C1213" t="s">
        <v>145</v>
      </c>
      <c r="D1213" t="s">
        <v>102</v>
      </c>
      <c r="E1213" t="s">
        <v>8969</v>
      </c>
      <c r="F1213">
        <v>5</v>
      </c>
      <c r="G1213" t="s">
        <v>12288</v>
      </c>
    </row>
    <row r="1214" spans="1:7" x14ac:dyDescent="0.25">
      <c r="A1214" t="s">
        <v>53</v>
      </c>
      <c r="B1214">
        <v>2012</v>
      </c>
      <c r="C1214" t="s">
        <v>145</v>
      </c>
      <c r="D1214" t="s">
        <v>107</v>
      </c>
      <c r="E1214" t="s">
        <v>8970</v>
      </c>
      <c r="F1214">
        <v>5</v>
      </c>
      <c r="G1214" t="s">
        <v>12288</v>
      </c>
    </row>
    <row r="1215" spans="1:7" x14ac:dyDescent="0.25">
      <c r="A1215" t="s">
        <v>53</v>
      </c>
      <c r="B1215">
        <v>2012</v>
      </c>
      <c r="C1215" t="s">
        <v>145</v>
      </c>
      <c r="D1215" t="s">
        <v>39</v>
      </c>
      <c r="E1215" t="s">
        <v>8971</v>
      </c>
      <c r="F1215">
        <v>4</v>
      </c>
      <c r="G1215" t="s">
        <v>12288</v>
      </c>
    </row>
    <row r="1216" spans="1:7" x14ac:dyDescent="0.25">
      <c r="A1216" t="s">
        <v>53</v>
      </c>
      <c r="B1216">
        <v>2012</v>
      </c>
      <c r="C1216" t="s">
        <v>145</v>
      </c>
      <c r="D1216" t="s">
        <v>103</v>
      </c>
      <c r="E1216" t="s">
        <v>8972</v>
      </c>
      <c r="F1216">
        <v>34</v>
      </c>
      <c r="G1216" t="s">
        <v>12288</v>
      </c>
    </row>
    <row r="1217" spans="1:7" x14ac:dyDescent="0.25">
      <c r="A1217" t="s">
        <v>53</v>
      </c>
      <c r="B1217">
        <v>2012</v>
      </c>
      <c r="C1217" t="s">
        <v>146</v>
      </c>
      <c r="D1217" t="s">
        <v>38</v>
      </c>
      <c r="E1217" t="s">
        <v>8973</v>
      </c>
      <c r="F1217">
        <v>1</v>
      </c>
      <c r="G1217" t="s">
        <v>12289</v>
      </c>
    </row>
    <row r="1218" spans="1:7" x14ac:dyDescent="0.25">
      <c r="A1218" t="s">
        <v>53</v>
      </c>
      <c r="B1218">
        <v>2012</v>
      </c>
      <c r="C1218" t="s">
        <v>146</v>
      </c>
      <c r="D1218" t="s">
        <v>40</v>
      </c>
      <c r="E1218" t="s">
        <v>8974</v>
      </c>
      <c r="F1218">
        <v>1</v>
      </c>
      <c r="G1218" t="s">
        <v>12289</v>
      </c>
    </row>
    <row r="1219" spans="1:7" x14ac:dyDescent="0.25">
      <c r="A1219" t="s">
        <v>53</v>
      </c>
      <c r="B1219">
        <v>2012</v>
      </c>
      <c r="C1219" t="s">
        <v>146</v>
      </c>
      <c r="D1219" t="s">
        <v>102</v>
      </c>
      <c r="E1219" t="s">
        <v>8975</v>
      </c>
      <c r="F1219">
        <v>4</v>
      </c>
      <c r="G1219" t="s">
        <v>12289</v>
      </c>
    </row>
    <row r="1220" spans="1:7" x14ac:dyDescent="0.25">
      <c r="A1220" t="s">
        <v>53</v>
      </c>
      <c r="B1220">
        <v>2012</v>
      </c>
      <c r="C1220" t="s">
        <v>146</v>
      </c>
      <c r="D1220" t="s">
        <v>107</v>
      </c>
      <c r="E1220" t="s">
        <v>8976</v>
      </c>
      <c r="F1220">
        <v>8</v>
      </c>
      <c r="G1220" t="s">
        <v>12289</v>
      </c>
    </row>
    <row r="1221" spans="1:7" x14ac:dyDescent="0.25">
      <c r="A1221" t="s">
        <v>53</v>
      </c>
      <c r="B1221">
        <v>2012</v>
      </c>
      <c r="C1221" t="s">
        <v>146</v>
      </c>
      <c r="D1221" t="s">
        <v>39</v>
      </c>
      <c r="E1221" t="s">
        <v>8977</v>
      </c>
      <c r="F1221">
        <v>7</v>
      </c>
      <c r="G1221" t="s">
        <v>12289</v>
      </c>
    </row>
    <row r="1222" spans="1:7" x14ac:dyDescent="0.25">
      <c r="A1222" t="s">
        <v>53</v>
      </c>
      <c r="B1222">
        <v>2012</v>
      </c>
      <c r="C1222" t="s">
        <v>146</v>
      </c>
      <c r="D1222" t="s">
        <v>103</v>
      </c>
      <c r="E1222" t="s">
        <v>8978</v>
      </c>
      <c r="F1222">
        <v>51</v>
      </c>
      <c r="G1222" t="s">
        <v>12289</v>
      </c>
    </row>
    <row r="1223" spans="1:7" x14ac:dyDescent="0.25">
      <c r="A1223" t="s">
        <v>53</v>
      </c>
      <c r="B1223">
        <v>2013</v>
      </c>
      <c r="C1223" t="s">
        <v>142</v>
      </c>
      <c r="D1223" t="s">
        <v>38</v>
      </c>
      <c r="E1223" t="s">
        <v>8979</v>
      </c>
      <c r="F1223">
        <v>2</v>
      </c>
      <c r="G1223" t="s">
        <v>12285</v>
      </c>
    </row>
    <row r="1224" spans="1:7" x14ac:dyDescent="0.25">
      <c r="A1224" t="s">
        <v>53</v>
      </c>
      <c r="B1224">
        <v>2013</v>
      </c>
      <c r="C1224" t="s">
        <v>142</v>
      </c>
      <c r="D1224" t="s">
        <v>40</v>
      </c>
      <c r="E1224" t="s">
        <v>8980</v>
      </c>
      <c r="F1224">
        <v>4</v>
      </c>
      <c r="G1224" t="s">
        <v>12285</v>
      </c>
    </row>
    <row r="1225" spans="1:7" x14ac:dyDescent="0.25">
      <c r="A1225" t="s">
        <v>53</v>
      </c>
      <c r="B1225">
        <v>2013</v>
      </c>
      <c r="C1225" t="s">
        <v>142</v>
      </c>
      <c r="D1225" t="s">
        <v>102</v>
      </c>
      <c r="E1225" t="s">
        <v>8981</v>
      </c>
      <c r="F1225">
        <v>14</v>
      </c>
      <c r="G1225" t="s">
        <v>12285</v>
      </c>
    </row>
    <row r="1226" spans="1:7" x14ac:dyDescent="0.25">
      <c r="A1226" t="s">
        <v>53</v>
      </c>
      <c r="B1226">
        <v>2013</v>
      </c>
      <c r="C1226" t="s">
        <v>142</v>
      </c>
      <c r="D1226" t="s">
        <v>107</v>
      </c>
      <c r="E1226" t="s">
        <v>8982</v>
      </c>
      <c r="F1226">
        <v>21</v>
      </c>
      <c r="G1226" t="s">
        <v>12285</v>
      </c>
    </row>
    <row r="1227" spans="1:7" x14ac:dyDescent="0.25">
      <c r="A1227" t="s">
        <v>53</v>
      </c>
      <c r="B1227">
        <v>2013</v>
      </c>
      <c r="C1227" t="s">
        <v>142</v>
      </c>
      <c r="D1227" t="s">
        <v>39</v>
      </c>
      <c r="E1227" t="s">
        <v>8983</v>
      </c>
      <c r="F1227">
        <v>10</v>
      </c>
      <c r="G1227" t="s">
        <v>12285</v>
      </c>
    </row>
    <row r="1228" spans="1:7" x14ac:dyDescent="0.25">
      <c r="A1228" t="s">
        <v>53</v>
      </c>
      <c r="B1228">
        <v>2013</v>
      </c>
      <c r="C1228" t="s">
        <v>142</v>
      </c>
      <c r="D1228" t="s">
        <v>103</v>
      </c>
      <c r="E1228" t="s">
        <v>8984</v>
      </c>
      <c r="F1228">
        <v>140</v>
      </c>
      <c r="G1228" t="s">
        <v>12285</v>
      </c>
    </row>
    <row r="1229" spans="1:7" x14ac:dyDescent="0.25">
      <c r="A1229" t="s">
        <v>53</v>
      </c>
      <c r="B1229">
        <v>2013</v>
      </c>
      <c r="C1229" t="s">
        <v>143</v>
      </c>
      <c r="D1229" t="s">
        <v>38</v>
      </c>
      <c r="E1229" t="s">
        <v>8985</v>
      </c>
      <c r="F1229">
        <v>2</v>
      </c>
      <c r="G1229" t="s">
        <v>12286</v>
      </c>
    </row>
    <row r="1230" spans="1:7" x14ac:dyDescent="0.25">
      <c r="A1230" t="s">
        <v>53</v>
      </c>
      <c r="B1230">
        <v>2013</v>
      </c>
      <c r="C1230" t="s">
        <v>143</v>
      </c>
      <c r="D1230" t="s">
        <v>40</v>
      </c>
      <c r="E1230" t="s">
        <v>8986</v>
      </c>
      <c r="F1230">
        <v>1</v>
      </c>
      <c r="G1230" t="s">
        <v>12286</v>
      </c>
    </row>
    <row r="1231" spans="1:7" x14ac:dyDescent="0.25">
      <c r="A1231" t="s">
        <v>53</v>
      </c>
      <c r="B1231">
        <v>2013</v>
      </c>
      <c r="C1231" t="s">
        <v>143</v>
      </c>
      <c r="D1231" t="s">
        <v>102</v>
      </c>
      <c r="E1231" t="s">
        <v>8987</v>
      </c>
      <c r="F1231">
        <v>19</v>
      </c>
      <c r="G1231" t="s">
        <v>12286</v>
      </c>
    </row>
    <row r="1232" spans="1:7" x14ac:dyDescent="0.25">
      <c r="A1232" t="s">
        <v>53</v>
      </c>
      <c r="B1232">
        <v>2013</v>
      </c>
      <c r="C1232" t="s">
        <v>143</v>
      </c>
      <c r="D1232" t="s">
        <v>107</v>
      </c>
      <c r="E1232" t="s">
        <v>8988</v>
      </c>
      <c r="F1232">
        <v>19</v>
      </c>
      <c r="G1232" t="s">
        <v>12286</v>
      </c>
    </row>
    <row r="1233" spans="1:7" x14ac:dyDescent="0.25">
      <c r="A1233" t="s">
        <v>53</v>
      </c>
      <c r="B1233">
        <v>2013</v>
      </c>
      <c r="C1233" t="s">
        <v>143</v>
      </c>
      <c r="D1233" t="s">
        <v>39</v>
      </c>
      <c r="E1233" t="s">
        <v>8989</v>
      </c>
      <c r="F1233">
        <v>14</v>
      </c>
      <c r="G1233" t="s">
        <v>12286</v>
      </c>
    </row>
    <row r="1234" spans="1:7" x14ac:dyDescent="0.25">
      <c r="A1234" t="s">
        <v>53</v>
      </c>
      <c r="B1234">
        <v>2013</v>
      </c>
      <c r="C1234" t="s">
        <v>143</v>
      </c>
      <c r="D1234" t="s">
        <v>103</v>
      </c>
      <c r="E1234" t="s">
        <v>8990</v>
      </c>
      <c r="F1234">
        <v>135</v>
      </c>
      <c r="G1234" t="s">
        <v>12286</v>
      </c>
    </row>
    <row r="1235" spans="1:7" x14ac:dyDescent="0.25">
      <c r="A1235" t="s">
        <v>53</v>
      </c>
      <c r="B1235">
        <v>2013</v>
      </c>
      <c r="C1235" t="s">
        <v>144</v>
      </c>
      <c r="D1235" t="s">
        <v>38</v>
      </c>
      <c r="E1235" t="s">
        <v>8991</v>
      </c>
      <c r="F1235">
        <v>4</v>
      </c>
      <c r="G1235" t="s">
        <v>12287</v>
      </c>
    </row>
    <row r="1236" spans="1:7" x14ac:dyDescent="0.25">
      <c r="A1236" t="s">
        <v>53</v>
      </c>
      <c r="B1236">
        <v>2013</v>
      </c>
      <c r="C1236" t="s">
        <v>144</v>
      </c>
      <c r="D1236" t="s">
        <v>102</v>
      </c>
      <c r="E1236" t="s">
        <v>8992</v>
      </c>
      <c r="F1236">
        <v>4</v>
      </c>
      <c r="G1236" t="s">
        <v>12287</v>
      </c>
    </row>
    <row r="1237" spans="1:7" x14ac:dyDescent="0.25">
      <c r="A1237" t="s">
        <v>53</v>
      </c>
      <c r="B1237">
        <v>2013</v>
      </c>
      <c r="C1237" t="s">
        <v>144</v>
      </c>
      <c r="D1237" t="s">
        <v>107</v>
      </c>
      <c r="E1237" t="s">
        <v>8993</v>
      </c>
      <c r="F1237">
        <v>2</v>
      </c>
      <c r="G1237" t="s">
        <v>12287</v>
      </c>
    </row>
    <row r="1238" spans="1:7" x14ac:dyDescent="0.25">
      <c r="A1238" t="s">
        <v>53</v>
      </c>
      <c r="B1238">
        <v>2013</v>
      </c>
      <c r="C1238" t="s">
        <v>144</v>
      </c>
      <c r="D1238" t="s">
        <v>39</v>
      </c>
      <c r="E1238" t="s">
        <v>8994</v>
      </c>
      <c r="F1238">
        <v>1</v>
      </c>
      <c r="G1238" t="s">
        <v>12287</v>
      </c>
    </row>
    <row r="1239" spans="1:7" x14ac:dyDescent="0.25">
      <c r="A1239" t="s">
        <v>53</v>
      </c>
      <c r="B1239">
        <v>2013</v>
      </c>
      <c r="C1239" t="s">
        <v>144</v>
      </c>
      <c r="D1239" t="s">
        <v>103</v>
      </c>
      <c r="E1239" t="s">
        <v>8995</v>
      </c>
      <c r="F1239">
        <v>29</v>
      </c>
      <c r="G1239" t="s">
        <v>12287</v>
      </c>
    </row>
    <row r="1240" spans="1:7" x14ac:dyDescent="0.25">
      <c r="A1240" t="s">
        <v>53</v>
      </c>
      <c r="B1240">
        <v>2013</v>
      </c>
      <c r="C1240" t="s">
        <v>145</v>
      </c>
      <c r="D1240" t="s">
        <v>38</v>
      </c>
      <c r="E1240" t="s">
        <v>8996</v>
      </c>
      <c r="F1240">
        <v>1</v>
      </c>
      <c r="G1240" t="s">
        <v>12288</v>
      </c>
    </row>
    <row r="1241" spans="1:7" x14ac:dyDescent="0.25">
      <c r="A1241" t="s">
        <v>53</v>
      </c>
      <c r="B1241">
        <v>2013</v>
      </c>
      <c r="C1241" t="s">
        <v>145</v>
      </c>
      <c r="D1241" t="s">
        <v>40</v>
      </c>
      <c r="E1241" t="s">
        <v>8997</v>
      </c>
      <c r="F1241">
        <v>2</v>
      </c>
      <c r="G1241" t="s">
        <v>12288</v>
      </c>
    </row>
    <row r="1242" spans="1:7" x14ac:dyDescent="0.25">
      <c r="A1242" t="s">
        <v>53</v>
      </c>
      <c r="B1242">
        <v>2013</v>
      </c>
      <c r="C1242" t="s">
        <v>145</v>
      </c>
      <c r="D1242" t="s">
        <v>102</v>
      </c>
      <c r="E1242" t="s">
        <v>8998</v>
      </c>
      <c r="F1242">
        <v>5</v>
      </c>
      <c r="G1242" t="s">
        <v>12288</v>
      </c>
    </row>
    <row r="1243" spans="1:7" x14ac:dyDescent="0.25">
      <c r="A1243" t="s">
        <v>53</v>
      </c>
      <c r="B1243">
        <v>2013</v>
      </c>
      <c r="C1243" t="s">
        <v>145</v>
      </c>
      <c r="D1243" t="s">
        <v>107</v>
      </c>
      <c r="E1243" t="s">
        <v>8999</v>
      </c>
      <c r="F1243">
        <v>4</v>
      </c>
      <c r="G1243" t="s">
        <v>12288</v>
      </c>
    </row>
    <row r="1244" spans="1:7" x14ac:dyDescent="0.25">
      <c r="A1244" t="s">
        <v>53</v>
      </c>
      <c r="B1244">
        <v>2013</v>
      </c>
      <c r="C1244" t="s">
        <v>145</v>
      </c>
      <c r="D1244" t="s">
        <v>39</v>
      </c>
      <c r="E1244" t="s">
        <v>9000</v>
      </c>
      <c r="F1244">
        <v>7</v>
      </c>
      <c r="G1244" t="s">
        <v>12288</v>
      </c>
    </row>
    <row r="1245" spans="1:7" x14ac:dyDescent="0.25">
      <c r="A1245" t="s">
        <v>53</v>
      </c>
      <c r="B1245">
        <v>2013</v>
      </c>
      <c r="C1245" t="s">
        <v>145</v>
      </c>
      <c r="D1245" t="s">
        <v>103</v>
      </c>
      <c r="E1245" t="s">
        <v>9001</v>
      </c>
      <c r="F1245">
        <v>29</v>
      </c>
      <c r="G1245" t="s">
        <v>12288</v>
      </c>
    </row>
    <row r="1246" spans="1:7" x14ac:dyDescent="0.25">
      <c r="A1246" t="s">
        <v>53</v>
      </c>
      <c r="B1246">
        <v>2013</v>
      </c>
      <c r="C1246" t="s">
        <v>146</v>
      </c>
      <c r="D1246" t="s">
        <v>40</v>
      </c>
      <c r="E1246" t="s">
        <v>9002</v>
      </c>
      <c r="F1246">
        <v>3</v>
      </c>
      <c r="G1246" t="s">
        <v>12289</v>
      </c>
    </row>
    <row r="1247" spans="1:7" x14ac:dyDescent="0.25">
      <c r="A1247" t="s">
        <v>53</v>
      </c>
      <c r="B1247">
        <v>2013</v>
      </c>
      <c r="C1247" t="s">
        <v>146</v>
      </c>
      <c r="D1247" t="s">
        <v>102</v>
      </c>
      <c r="E1247" t="s">
        <v>9003</v>
      </c>
      <c r="F1247">
        <v>3</v>
      </c>
      <c r="G1247" t="s">
        <v>12289</v>
      </c>
    </row>
    <row r="1248" spans="1:7" x14ac:dyDescent="0.25">
      <c r="A1248" t="s">
        <v>53</v>
      </c>
      <c r="B1248">
        <v>2013</v>
      </c>
      <c r="C1248" t="s">
        <v>146</v>
      </c>
      <c r="D1248" t="s">
        <v>107</v>
      </c>
      <c r="E1248" t="s">
        <v>9004</v>
      </c>
      <c r="F1248">
        <v>2</v>
      </c>
      <c r="G1248" t="s">
        <v>12289</v>
      </c>
    </row>
    <row r="1249" spans="1:7" x14ac:dyDescent="0.25">
      <c r="A1249" t="s">
        <v>53</v>
      </c>
      <c r="B1249">
        <v>2013</v>
      </c>
      <c r="C1249" t="s">
        <v>146</v>
      </c>
      <c r="D1249" t="s">
        <v>39</v>
      </c>
      <c r="E1249" t="s">
        <v>9005</v>
      </c>
      <c r="F1249">
        <v>9</v>
      </c>
      <c r="G1249" t="s">
        <v>12289</v>
      </c>
    </row>
    <row r="1250" spans="1:7" x14ac:dyDescent="0.25">
      <c r="A1250" t="s">
        <v>53</v>
      </c>
      <c r="B1250">
        <v>2013</v>
      </c>
      <c r="C1250" t="s">
        <v>146</v>
      </c>
      <c r="D1250" t="s">
        <v>103</v>
      </c>
      <c r="E1250" t="s">
        <v>9006</v>
      </c>
      <c r="F1250">
        <v>50</v>
      </c>
      <c r="G1250" t="s">
        <v>12289</v>
      </c>
    </row>
    <row r="1251" spans="1:7" x14ac:dyDescent="0.25">
      <c r="A1251" t="s">
        <v>53</v>
      </c>
      <c r="B1251">
        <v>2014</v>
      </c>
      <c r="C1251" t="s">
        <v>142</v>
      </c>
      <c r="D1251" t="s">
        <v>38</v>
      </c>
      <c r="E1251" t="s">
        <v>9007</v>
      </c>
      <c r="F1251">
        <v>3</v>
      </c>
      <c r="G1251" t="s">
        <v>12285</v>
      </c>
    </row>
    <row r="1252" spans="1:7" x14ac:dyDescent="0.25">
      <c r="A1252" t="s">
        <v>53</v>
      </c>
      <c r="B1252">
        <v>2014</v>
      </c>
      <c r="C1252" t="s">
        <v>142</v>
      </c>
      <c r="D1252" t="s">
        <v>40</v>
      </c>
      <c r="E1252" t="s">
        <v>9008</v>
      </c>
      <c r="F1252">
        <v>10</v>
      </c>
      <c r="G1252" t="s">
        <v>12285</v>
      </c>
    </row>
    <row r="1253" spans="1:7" x14ac:dyDescent="0.25">
      <c r="A1253" t="s">
        <v>53</v>
      </c>
      <c r="B1253">
        <v>2014</v>
      </c>
      <c r="C1253" t="s">
        <v>142</v>
      </c>
      <c r="D1253" t="s">
        <v>102</v>
      </c>
      <c r="E1253" t="s">
        <v>9009</v>
      </c>
      <c r="F1253">
        <v>25</v>
      </c>
      <c r="G1253" t="s">
        <v>12285</v>
      </c>
    </row>
    <row r="1254" spans="1:7" x14ac:dyDescent="0.25">
      <c r="A1254" t="s">
        <v>53</v>
      </c>
      <c r="B1254">
        <v>2014</v>
      </c>
      <c r="C1254" t="s">
        <v>142</v>
      </c>
      <c r="D1254" t="s">
        <v>107</v>
      </c>
      <c r="E1254" t="s">
        <v>9010</v>
      </c>
      <c r="F1254">
        <v>29</v>
      </c>
      <c r="G1254" t="s">
        <v>12285</v>
      </c>
    </row>
    <row r="1255" spans="1:7" x14ac:dyDescent="0.25">
      <c r="A1255" t="s">
        <v>53</v>
      </c>
      <c r="B1255">
        <v>2014</v>
      </c>
      <c r="C1255" t="s">
        <v>142</v>
      </c>
      <c r="D1255" t="s">
        <v>39</v>
      </c>
      <c r="E1255" t="s">
        <v>9011</v>
      </c>
      <c r="F1255">
        <v>3</v>
      </c>
      <c r="G1255" t="s">
        <v>12285</v>
      </c>
    </row>
    <row r="1256" spans="1:7" x14ac:dyDescent="0.25">
      <c r="A1256" t="s">
        <v>53</v>
      </c>
      <c r="B1256">
        <v>2014</v>
      </c>
      <c r="C1256" t="s">
        <v>142</v>
      </c>
      <c r="D1256" t="s">
        <v>103</v>
      </c>
      <c r="E1256" t="s">
        <v>9012</v>
      </c>
      <c r="F1256">
        <v>134</v>
      </c>
      <c r="G1256" t="s">
        <v>12285</v>
      </c>
    </row>
    <row r="1257" spans="1:7" x14ac:dyDescent="0.25">
      <c r="A1257" t="s">
        <v>53</v>
      </c>
      <c r="B1257">
        <v>2014</v>
      </c>
      <c r="C1257" t="s">
        <v>143</v>
      </c>
      <c r="D1257" t="s">
        <v>38</v>
      </c>
      <c r="E1257" t="s">
        <v>9013</v>
      </c>
      <c r="F1257">
        <v>7</v>
      </c>
      <c r="G1257" t="s">
        <v>12286</v>
      </c>
    </row>
    <row r="1258" spans="1:7" x14ac:dyDescent="0.25">
      <c r="A1258" t="s">
        <v>53</v>
      </c>
      <c r="B1258">
        <v>2014</v>
      </c>
      <c r="C1258" t="s">
        <v>143</v>
      </c>
      <c r="D1258" t="s">
        <v>102</v>
      </c>
      <c r="E1258" t="s">
        <v>9014</v>
      </c>
      <c r="F1258">
        <v>23</v>
      </c>
      <c r="G1258" t="s">
        <v>12286</v>
      </c>
    </row>
    <row r="1259" spans="1:7" x14ac:dyDescent="0.25">
      <c r="A1259" t="s">
        <v>53</v>
      </c>
      <c r="B1259">
        <v>2014</v>
      </c>
      <c r="C1259" t="s">
        <v>143</v>
      </c>
      <c r="D1259" t="s">
        <v>107</v>
      </c>
      <c r="E1259" t="s">
        <v>9015</v>
      </c>
      <c r="F1259">
        <v>18</v>
      </c>
      <c r="G1259" t="s">
        <v>12286</v>
      </c>
    </row>
    <row r="1260" spans="1:7" x14ac:dyDescent="0.25">
      <c r="A1260" t="s">
        <v>53</v>
      </c>
      <c r="B1260">
        <v>2014</v>
      </c>
      <c r="C1260" t="s">
        <v>143</v>
      </c>
      <c r="D1260" t="s">
        <v>39</v>
      </c>
      <c r="E1260" t="s">
        <v>9016</v>
      </c>
      <c r="F1260">
        <v>8</v>
      </c>
      <c r="G1260" t="s">
        <v>12286</v>
      </c>
    </row>
    <row r="1261" spans="1:7" x14ac:dyDescent="0.25">
      <c r="A1261" t="s">
        <v>53</v>
      </c>
      <c r="B1261">
        <v>2014</v>
      </c>
      <c r="C1261" t="s">
        <v>143</v>
      </c>
      <c r="D1261" t="s">
        <v>103</v>
      </c>
      <c r="E1261" t="s">
        <v>9017</v>
      </c>
      <c r="F1261">
        <v>131</v>
      </c>
      <c r="G1261" t="s">
        <v>12286</v>
      </c>
    </row>
    <row r="1262" spans="1:7" x14ac:dyDescent="0.25">
      <c r="A1262" t="s">
        <v>53</v>
      </c>
      <c r="B1262">
        <v>2014</v>
      </c>
      <c r="C1262" t="s">
        <v>144</v>
      </c>
      <c r="D1262" t="s">
        <v>38</v>
      </c>
      <c r="E1262" t="s">
        <v>9018</v>
      </c>
      <c r="F1262">
        <v>2</v>
      </c>
      <c r="G1262" t="s">
        <v>12287</v>
      </c>
    </row>
    <row r="1263" spans="1:7" x14ac:dyDescent="0.25">
      <c r="A1263" t="s">
        <v>53</v>
      </c>
      <c r="B1263">
        <v>2014</v>
      </c>
      <c r="C1263" t="s">
        <v>144</v>
      </c>
      <c r="D1263" t="s">
        <v>102</v>
      </c>
      <c r="E1263" t="s">
        <v>9019</v>
      </c>
      <c r="F1263">
        <v>5</v>
      </c>
      <c r="G1263" t="s">
        <v>12287</v>
      </c>
    </row>
    <row r="1264" spans="1:7" x14ac:dyDescent="0.25">
      <c r="A1264" t="s">
        <v>53</v>
      </c>
      <c r="B1264">
        <v>2014</v>
      </c>
      <c r="C1264" t="s">
        <v>144</v>
      </c>
      <c r="D1264" t="s">
        <v>107</v>
      </c>
      <c r="E1264" t="s">
        <v>9020</v>
      </c>
      <c r="F1264">
        <v>4</v>
      </c>
      <c r="G1264" t="s">
        <v>12287</v>
      </c>
    </row>
    <row r="1265" spans="1:7" x14ac:dyDescent="0.25">
      <c r="A1265" t="s">
        <v>53</v>
      </c>
      <c r="B1265">
        <v>2014</v>
      </c>
      <c r="C1265" t="s">
        <v>144</v>
      </c>
      <c r="D1265" t="s">
        <v>39</v>
      </c>
      <c r="E1265" t="s">
        <v>9021</v>
      </c>
      <c r="F1265">
        <v>1</v>
      </c>
      <c r="G1265" t="s">
        <v>12287</v>
      </c>
    </row>
    <row r="1266" spans="1:7" x14ac:dyDescent="0.25">
      <c r="A1266" t="s">
        <v>53</v>
      </c>
      <c r="B1266">
        <v>2014</v>
      </c>
      <c r="C1266" t="s">
        <v>144</v>
      </c>
      <c r="D1266" t="s">
        <v>103</v>
      </c>
      <c r="E1266" t="s">
        <v>9022</v>
      </c>
      <c r="F1266">
        <v>30</v>
      </c>
      <c r="G1266" t="s">
        <v>12287</v>
      </c>
    </row>
    <row r="1267" spans="1:7" x14ac:dyDescent="0.25">
      <c r="A1267" t="s">
        <v>53</v>
      </c>
      <c r="B1267">
        <v>2014</v>
      </c>
      <c r="C1267" t="s">
        <v>145</v>
      </c>
      <c r="D1267" t="s">
        <v>40</v>
      </c>
      <c r="E1267" t="s">
        <v>9023</v>
      </c>
      <c r="F1267">
        <v>1</v>
      </c>
      <c r="G1267" t="s">
        <v>12288</v>
      </c>
    </row>
    <row r="1268" spans="1:7" x14ac:dyDescent="0.25">
      <c r="A1268" t="s">
        <v>53</v>
      </c>
      <c r="B1268">
        <v>2014</v>
      </c>
      <c r="C1268" t="s">
        <v>145</v>
      </c>
      <c r="D1268" t="s">
        <v>102</v>
      </c>
      <c r="E1268" t="s">
        <v>9024</v>
      </c>
      <c r="F1268">
        <v>4</v>
      </c>
      <c r="G1268" t="s">
        <v>12288</v>
      </c>
    </row>
    <row r="1269" spans="1:7" x14ac:dyDescent="0.25">
      <c r="A1269" t="s">
        <v>53</v>
      </c>
      <c r="B1269">
        <v>2014</v>
      </c>
      <c r="C1269" t="s">
        <v>145</v>
      </c>
      <c r="D1269" t="s">
        <v>107</v>
      </c>
      <c r="E1269" t="s">
        <v>9025</v>
      </c>
      <c r="F1269">
        <v>3</v>
      </c>
      <c r="G1269" t="s">
        <v>12288</v>
      </c>
    </row>
    <row r="1270" spans="1:7" x14ac:dyDescent="0.25">
      <c r="A1270" t="s">
        <v>53</v>
      </c>
      <c r="B1270">
        <v>2014</v>
      </c>
      <c r="C1270" t="s">
        <v>145</v>
      </c>
      <c r="D1270" t="s">
        <v>39</v>
      </c>
      <c r="E1270" t="s">
        <v>9026</v>
      </c>
      <c r="F1270">
        <v>4</v>
      </c>
      <c r="G1270" t="s">
        <v>12288</v>
      </c>
    </row>
    <row r="1271" spans="1:7" x14ac:dyDescent="0.25">
      <c r="A1271" t="s">
        <v>53</v>
      </c>
      <c r="B1271">
        <v>2014</v>
      </c>
      <c r="C1271" t="s">
        <v>145</v>
      </c>
      <c r="D1271" t="s">
        <v>103</v>
      </c>
      <c r="E1271" t="s">
        <v>9027</v>
      </c>
      <c r="F1271">
        <v>32</v>
      </c>
      <c r="G1271" t="s">
        <v>12288</v>
      </c>
    </row>
    <row r="1272" spans="1:7" x14ac:dyDescent="0.25">
      <c r="A1272" t="s">
        <v>53</v>
      </c>
      <c r="B1272">
        <v>2014</v>
      </c>
      <c r="C1272" t="s">
        <v>146</v>
      </c>
      <c r="D1272" t="s">
        <v>40</v>
      </c>
      <c r="E1272" t="s">
        <v>9028</v>
      </c>
      <c r="F1272">
        <v>1</v>
      </c>
      <c r="G1272" t="s">
        <v>12289</v>
      </c>
    </row>
    <row r="1273" spans="1:7" x14ac:dyDescent="0.25">
      <c r="A1273" t="s">
        <v>53</v>
      </c>
      <c r="B1273">
        <v>2014</v>
      </c>
      <c r="C1273" t="s">
        <v>146</v>
      </c>
      <c r="D1273" t="s">
        <v>102</v>
      </c>
      <c r="E1273" t="s">
        <v>9029</v>
      </c>
      <c r="F1273">
        <v>8</v>
      </c>
      <c r="G1273" t="s">
        <v>12289</v>
      </c>
    </row>
    <row r="1274" spans="1:7" x14ac:dyDescent="0.25">
      <c r="A1274" t="s">
        <v>53</v>
      </c>
      <c r="B1274">
        <v>2014</v>
      </c>
      <c r="C1274" t="s">
        <v>146</v>
      </c>
      <c r="D1274" t="s">
        <v>107</v>
      </c>
      <c r="E1274" t="s">
        <v>9030</v>
      </c>
      <c r="F1274">
        <v>2</v>
      </c>
      <c r="G1274" t="s">
        <v>12289</v>
      </c>
    </row>
    <row r="1275" spans="1:7" x14ac:dyDescent="0.25">
      <c r="A1275" t="s">
        <v>53</v>
      </c>
      <c r="B1275">
        <v>2014</v>
      </c>
      <c r="C1275" t="s">
        <v>146</v>
      </c>
      <c r="D1275" t="s">
        <v>39</v>
      </c>
      <c r="E1275" t="s">
        <v>9031</v>
      </c>
      <c r="F1275">
        <v>3</v>
      </c>
      <c r="G1275" t="s">
        <v>12289</v>
      </c>
    </row>
    <row r="1276" spans="1:7" x14ac:dyDescent="0.25">
      <c r="A1276" t="s">
        <v>53</v>
      </c>
      <c r="B1276">
        <v>2014</v>
      </c>
      <c r="C1276" t="s">
        <v>146</v>
      </c>
      <c r="D1276" t="s">
        <v>103</v>
      </c>
      <c r="E1276" t="s">
        <v>9032</v>
      </c>
      <c r="F1276">
        <v>48</v>
      </c>
      <c r="G1276" t="s">
        <v>12289</v>
      </c>
    </row>
    <row r="1277" spans="1:7" x14ac:dyDescent="0.25">
      <c r="A1277" t="s">
        <v>53</v>
      </c>
      <c r="B1277">
        <v>2015</v>
      </c>
      <c r="C1277" t="s">
        <v>142</v>
      </c>
      <c r="D1277" t="s">
        <v>38</v>
      </c>
      <c r="E1277" t="s">
        <v>9033</v>
      </c>
      <c r="F1277">
        <v>5</v>
      </c>
      <c r="G1277" t="s">
        <v>12285</v>
      </c>
    </row>
    <row r="1278" spans="1:7" x14ac:dyDescent="0.25">
      <c r="A1278" t="s">
        <v>53</v>
      </c>
      <c r="B1278">
        <v>2015</v>
      </c>
      <c r="C1278" t="s">
        <v>142</v>
      </c>
      <c r="D1278" t="s">
        <v>40</v>
      </c>
      <c r="E1278" t="s">
        <v>9034</v>
      </c>
      <c r="F1278">
        <v>4</v>
      </c>
      <c r="G1278" t="s">
        <v>12285</v>
      </c>
    </row>
    <row r="1279" spans="1:7" x14ac:dyDescent="0.25">
      <c r="A1279" t="s">
        <v>53</v>
      </c>
      <c r="B1279">
        <v>2015</v>
      </c>
      <c r="C1279" t="s">
        <v>142</v>
      </c>
      <c r="D1279" t="s">
        <v>102</v>
      </c>
      <c r="E1279" t="s">
        <v>9035</v>
      </c>
      <c r="F1279">
        <v>23</v>
      </c>
      <c r="G1279" t="s">
        <v>12285</v>
      </c>
    </row>
    <row r="1280" spans="1:7" x14ac:dyDescent="0.25">
      <c r="A1280" t="s">
        <v>53</v>
      </c>
      <c r="B1280">
        <v>2015</v>
      </c>
      <c r="C1280" t="s">
        <v>142</v>
      </c>
      <c r="D1280" t="s">
        <v>107</v>
      </c>
      <c r="E1280" t="s">
        <v>9036</v>
      </c>
      <c r="F1280">
        <v>14</v>
      </c>
      <c r="G1280" t="s">
        <v>12285</v>
      </c>
    </row>
    <row r="1281" spans="1:7" x14ac:dyDescent="0.25">
      <c r="A1281" t="s">
        <v>53</v>
      </c>
      <c r="B1281">
        <v>2015</v>
      </c>
      <c r="C1281" t="s">
        <v>142</v>
      </c>
      <c r="D1281" t="s">
        <v>39</v>
      </c>
      <c r="E1281" t="s">
        <v>9037</v>
      </c>
      <c r="F1281">
        <v>9</v>
      </c>
      <c r="G1281" t="s">
        <v>12285</v>
      </c>
    </row>
    <row r="1282" spans="1:7" x14ac:dyDescent="0.25">
      <c r="A1282" t="s">
        <v>53</v>
      </c>
      <c r="B1282">
        <v>2015</v>
      </c>
      <c r="C1282" t="s">
        <v>142</v>
      </c>
      <c r="D1282" t="s">
        <v>103</v>
      </c>
      <c r="E1282" t="s">
        <v>9038</v>
      </c>
      <c r="F1282">
        <v>141</v>
      </c>
      <c r="G1282" t="s">
        <v>12285</v>
      </c>
    </row>
    <row r="1283" spans="1:7" x14ac:dyDescent="0.25">
      <c r="A1283" t="s">
        <v>53</v>
      </c>
      <c r="B1283">
        <v>2015</v>
      </c>
      <c r="C1283" t="s">
        <v>143</v>
      </c>
      <c r="D1283" t="s">
        <v>38</v>
      </c>
      <c r="E1283" t="s">
        <v>9039</v>
      </c>
      <c r="F1283">
        <v>5</v>
      </c>
      <c r="G1283" t="s">
        <v>12286</v>
      </c>
    </row>
    <row r="1284" spans="1:7" x14ac:dyDescent="0.25">
      <c r="A1284" t="s">
        <v>53</v>
      </c>
      <c r="B1284">
        <v>2015</v>
      </c>
      <c r="C1284" t="s">
        <v>143</v>
      </c>
      <c r="D1284" t="s">
        <v>40</v>
      </c>
      <c r="E1284" t="s">
        <v>9040</v>
      </c>
      <c r="F1284">
        <v>5</v>
      </c>
      <c r="G1284" t="s">
        <v>12286</v>
      </c>
    </row>
    <row r="1285" spans="1:7" x14ac:dyDescent="0.25">
      <c r="A1285" t="s">
        <v>53</v>
      </c>
      <c r="B1285">
        <v>2015</v>
      </c>
      <c r="C1285" t="s">
        <v>143</v>
      </c>
      <c r="D1285" t="s">
        <v>102</v>
      </c>
      <c r="E1285" t="s">
        <v>9041</v>
      </c>
      <c r="F1285">
        <v>23</v>
      </c>
      <c r="G1285" t="s">
        <v>12286</v>
      </c>
    </row>
    <row r="1286" spans="1:7" x14ac:dyDescent="0.25">
      <c r="A1286" t="s">
        <v>53</v>
      </c>
      <c r="B1286">
        <v>2015</v>
      </c>
      <c r="C1286" t="s">
        <v>143</v>
      </c>
      <c r="D1286" t="s">
        <v>107</v>
      </c>
      <c r="E1286" t="s">
        <v>9042</v>
      </c>
      <c r="F1286">
        <v>18</v>
      </c>
      <c r="G1286" t="s">
        <v>12286</v>
      </c>
    </row>
    <row r="1287" spans="1:7" x14ac:dyDescent="0.25">
      <c r="A1287" t="s">
        <v>53</v>
      </c>
      <c r="B1287">
        <v>2015</v>
      </c>
      <c r="C1287" t="s">
        <v>143</v>
      </c>
      <c r="D1287" t="s">
        <v>39</v>
      </c>
      <c r="E1287" t="s">
        <v>9043</v>
      </c>
      <c r="F1287">
        <v>15</v>
      </c>
      <c r="G1287" t="s">
        <v>12286</v>
      </c>
    </row>
    <row r="1288" spans="1:7" x14ac:dyDescent="0.25">
      <c r="A1288" t="s">
        <v>53</v>
      </c>
      <c r="B1288">
        <v>2015</v>
      </c>
      <c r="C1288" t="s">
        <v>143</v>
      </c>
      <c r="D1288" t="s">
        <v>103</v>
      </c>
      <c r="E1288" t="s">
        <v>9044</v>
      </c>
      <c r="F1288">
        <v>118</v>
      </c>
      <c r="G1288" t="s">
        <v>12286</v>
      </c>
    </row>
    <row r="1289" spans="1:7" x14ac:dyDescent="0.25">
      <c r="A1289" t="s">
        <v>53</v>
      </c>
      <c r="B1289">
        <v>2015</v>
      </c>
      <c r="C1289" t="s">
        <v>144</v>
      </c>
      <c r="D1289" t="s">
        <v>102</v>
      </c>
      <c r="E1289" t="s">
        <v>9045</v>
      </c>
      <c r="F1289">
        <v>4</v>
      </c>
      <c r="G1289" t="s">
        <v>12287</v>
      </c>
    </row>
    <row r="1290" spans="1:7" x14ac:dyDescent="0.25">
      <c r="A1290" t="s">
        <v>53</v>
      </c>
      <c r="B1290">
        <v>2015</v>
      </c>
      <c r="C1290" t="s">
        <v>144</v>
      </c>
      <c r="D1290" t="s">
        <v>107</v>
      </c>
      <c r="E1290" t="s">
        <v>9046</v>
      </c>
      <c r="F1290">
        <v>4</v>
      </c>
      <c r="G1290" t="s">
        <v>12287</v>
      </c>
    </row>
    <row r="1291" spans="1:7" x14ac:dyDescent="0.25">
      <c r="A1291" t="s">
        <v>53</v>
      </c>
      <c r="B1291">
        <v>2015</v>
      </c>
      <c r="C1291" t="s">
        <v>144</v>
      </c>
      <c r="D1291" t="s">
        <v>39</v>
      </c>
      <c r="E1291" t="s">
        <v>9047</v>
      </c>
      <c r="F1291">
        <v>2</v>
      </c>
      <c r="G1291" t="s">
        <v>12287</v>
      </c>
    </row>
    <row r="1292" spans="1:7" x14ac:dyDescent="0.25">
      <c r="A1292" t="s">
        <v>53</v>
      </c>
      <c r="B1292">
        <v>2015</v>
      </c>
      <c r="C1292" t="s">
        <v>144</v>
      </c>
      <c r="D1292" t="s">
        <v>103</v>
      </c>
      <c r="E1292" t="s">
        <v>9048</v>
      </c>
      <c r="F1292">
        <v>31</v>
      </c>
      <c r="G1292" t="s">
        <v>12287</v>
      </c>
    </row>
    <row r="1293" spans="1:7" x14ac:dyDescent="0.25">
      <c r="A1293" t="s">
        <v>53</v>
      </c>
      <c r="B1293">
        <v>2015</v>
      </c>
      <c r="C1293" t="s">
        <v>145</v>
      </c>
      <c r="D1293" t="s">
        <v>38</v>
      </c>
      <c r="E1293" t="s">
        <v>9049</v>
      </c>
      <c r="F1293">
        <v>1</v>
      </c>
      <c r="G1293" t="s">
        <v>12288</v>
      </c>
    </row>
    <row r="1294" spans="1:7" x14ac:dyDescent="0.25">
      <c r="A1294" t="s">
        <v>53</v>
      </c>
      <c r="B1294">
        <v>2015</v>
      </c>
      <c r="C1294" t="s">
        <v>145</v>
      </c>
      <c r="D1294" t="s">
        <v>102</v>
      </c>
      <c r="E1294" t="s">
        <v>9050</v>
      </c>
      <c r="F1294">
        <v>5</v>
      </c>
      <c r="G1294" t="s">
        <v>12288</v>
      </c>
    </row>
    <row r="1295" spans="1:7" x14ac:dyDescent="0.25">
      <c r="A1295" t="s">
        <v>53</v>
      </c>
      <c r="B1295">
        <v>2015</v>
      </c>
      <c r="C1295" t="s">
        <v>145</v>
      </c>
      <c r="D1295" t="s">
        <v>107</v>
      </c>
      <c r="E1295" t="s">
        <v>9051</v>
      </c>
      <c r="F1295">
        <v>1</v>
      </c>
      <c r="G1295" t="s">
        <v>12288</v>
      </c>
    </row>
    <row r="1296" spans="1:7" x14ac:dyDescent="0.25">
      <c r="A1296" t="s">
        <v>53</v>
      </c>
      <c r="B1296">
        <v>2015</v>
      </c>
      <c r="C1296" t="s">
        <v>145</v>
      </c>
      <c r="D1296" t="s">
        <v>39</v>
      </c>
      <c r="E1296" t="s">
        <v>9052</v>
      </c>
      <c r="F1296">
        <v>4</v>
      </c>
      <c r="G1296" t="s">
        <v>12288</v>
      </c>
    </row>
    <row r="1297" spans="1:7" x14ac:dyDescent="0.25">
      <c r="A1297" t="s">
        <v>53</v>
      </c>
      <c r="B1297">
        <v>2015</v>
      </c>
      <c r="C1297" t="s">
        <v>145</v>
      </c>
      <c r="D1297" t="s">
        <v>103</v>
      </c>
      <c r="E1297" t="s">
        <v>9053</v>
      </c>
      <c r="F1297">
        <v>32</v>
      </c>
      <c r="G1297" t="s">
        <v>12288</v>
      </c>
    </row>
    <row r="1298" spans="1:7" x14ac:dyDescent="0.25">
      <c r="A1298" t="s">
        <v>53</v>
      </c>
      <c r="B1298">
        <v>2015</v>
      </c>
      <c r="C1298" t="s">
        <v>146</v>
      </c>
      <c r="D1298" t="s">
        <v>38</v>
      </c>
      <c r="E1298" t="s">
        <v>9054</v>
      </c>
      <c r="F1298">
        <v>1</v>
      </c>
      <c r="G1298" t="s">
        <v>12289</v>
      </c>
    </row>
    <row r="1299" spans="1:7" x14ac:dyDescent="0.25">
      <c r="A1299" t="s">
        <v>53</v>
      </c>
      <c r="B1299">
        <v>2015</v>
      </c>
      <c r="C1299" t="s">
        <v>146</v>
      </c>
      <c r="D1299" t="s">
        <v>40</v>
      </c>
      <c r="E1299" t="s">
        <v>9055</v>
      </c>
      <c r="F1299">
        <v>3</v>
      </c>
      <c r="G1299" t="s">
        <v>12289</v>
      </c>
    </row>
    <row r="1300" spans="1:7" x14ac:dyDescent="0.25">
      <c r="A1300" t="s">
        <v>53</v>
      </c>
      <c r="B1300">
        <v>2015</v>
      </c>
      <c r="C1300" t="s">
        <v>146</v>
      </c>
      <c r="D1300" t="s">
        <v>102</v>
      </c>
      <c r="E1300" t="s">
        <v>9056</v>
      </c>
      <c r="F1300">
        <v>4</v>
      </c>
      <c r="G1300" t="s">
        <v>12289</v>
      </c>
    </row>
    <row r="1301" spans="1:7" x14ac:dyDescent="0.25">
      <c r="A1301" t="s">
        <v>53</v>
      </c>
      <c r="B1301">
        <v>2015</v>
      </c>
      <c r="C1301" t="s">
        <v>146</v>
      </c>
      <c r="D1301" t="s">
        <v>107</v>
      </c>
      <c r="E1301" t="s">
        <v>9057</v>
      </c>
      <c r="F1301">
        <v>1</v>
      </c>
      <c r="G1301" t="s">
        <v>12289</v>
      </c>
    </row>
    <row r="1302" spans="1:7" x14ac:dyDescent="0.25">
      <c r="A1302" t="s">
        <v>53</v>
      </c>
      <c r="B1302">
        <v>2015</v>
      </c>
      <c r="C1302" t="s">
        <v>146</v>
      </c>
      <c r="D1302" t="s">
        <v>39</v>
      </c>
      <c r="E1302" t="s">
        <v>9058</v>
      </c>
      <c r="F1302">
        <v>7</v>
      </c>
      <c r="G1302" t="s">
        <v>12289</v>
      </c>
    </row>
    <row r="1303" spans="1:7" x14ac:dyDescent="0.25">
      <c r="A1303" t="s">
        <v>53</v>
      </c>
      <c r="B1303">
        <v>2015</v>
      </c>
      <c r="C1303" t="s">
        <v>146</v>
      </c>
      <c r="D1303" t="s">
        <v>103</v>
      </c>
      <c r="E1303" t="s">
        <v>9059</v>
      </c>
      <c r="F1303">
        <v>43</v>
      </c>
      <c r="G1303" t="s">
        <v>12289</v>
      </c>
    </row>
    <row r="1304" spans="1:7" x14ac:dyDescent="0.25">
      <c r="A1304" t="s">
        <v>93</v>
      </c>
      <c r="B1304">
        <v>2010</v>
      </c>
      <c r="C1304" t="s">
        <v>142</v>
      </c>
      <c r="D1304" t="s">
        <v>38</v>
      </c>
      <c r="E1304" t="s">
        <v>9060</v>
      </c>
      <c r="F1304">
        <v>10</v>
      </c>
      <c r="G1304" t="s">
        <v>12285</v>
      </c>
    </row>
    <row r="1305" spans="1:7" x14ac:dyDescent="0.25">
      <c r="A1305" t="s">
        <v>93</v>
      </c>
      <c r="B1305">
        <v>2010</v>
      </c>
      <c r="C1305" t="s">
        <v>142</v>
      </c>
      <c r="D1305" t="s">
        <v>40</v>
      </c>
      <c r="E1305" t="s">
        <v>9061</v>
      </c>
      <c r="F1305">
        <v>13</v>
      </c>
      <c r="G1305" t="s">
        <v>12285</v>
      </c>
    </row>
    <row r="1306" spans="1:7" x14ac:dyDescent="0.25">
      <c r="A1306" t="s">
        <v>93</v>
      </c>
      <c r="B1306">
        <v>2010</v>
      </c>
      <c r="C1306" t="s">
        <v>142</v>
      </c>
      <c r="D1306" t="s">
        <v>102</v>
      </c>
      <c r="E1306" t="s">
        <v>9062</v>
      </c>
      <c r="F1306">
        <v>53</v>
      </c>
      <c r="G1306" t="s">
        <v>12285</v>
      </c>
    </row>
    <row r="1307" spans="1:7" x14ac:dyDescent="0.25">
      <c r="A1307" t="s">
        <v>93</v>
      </c>
      <c r="B1307">
        <v>2010</v>
      </c>
      <c r="C1307" t="s">
        <v>142</v>
      </c>
      <c r="D1307" t="s">
        <v>107</v>
      </c>
      <c r="E1307" t="s">
        <v>9063</v>
      </c>
      <c r="F1307">
        <v>63</v>
      </c>
      <c r="G1307" t="s">
        <v>12285</v>
      </c>
    </row>
    <row r="1308" spans="1:7" x14ac:dyDescent="0.25">
      <c r="A1308" t="s">
        <v>93</v>
      </c>
      <c r="B1308">
        <v>2010</v>
      </c>
      <c r="C1308" t="s">
        <v>142</v>
      </c>
      <c r="D1308" t="s">
        <v>39</v>
      </c>
      <c r="E1308" t="s">
        <v>9064</v>
      </c>
      <c r="F1308">
        <v>32</v>
      </c>
      <c r="G1308" t="s">
        <v>12285</v>
      </c>
    </row>
    <row r="1309" spans="1:7" x14ac:dyDescent="0.25">
      <c r="A1309" t="s">
        <v>93</v>
      </c>
      <c r="B1309">
        <v>2010</v>
      </c>
      <c r="C1309" t="s">
        <v>142</v>
      </c>
      <c r="D1309" t="s">
        <v>103</v>
      </c>
      <c r="E1309" t="s">
        <v>9065</v>
      </c>
      <c r="F1309">
        <v>603</v>
      </c>
      <c r="G1309" t="s">
        <v>12285</v>
      </c>
    </row>
    <row r="1310" spans="1:7" x14ac:dyDescent="0.25">
      <c r="A1310" t="s">
        <v>93</v>
      </c>
      <c r="B1310">
        <v>2010</v>
      </c>
      <c r="C1310" t="s">
        <v>143</v>
      </c>
      <c r="D1310" t="s">
        <v>38</v>
      </c>
      <c r="E1310" t="s">
        <v>9066</v>
      </c>
      <c r="F1310">
        <v>16</v>
      </c>
      <c r="G1310" t="s">
        <v>12286</v>
      </c>
    </row>
    <row r="1311" spans="1:7" x14ac:dyDescent="0.25">
      <c r="A1311" t="s">
        <v>93</v>
      </c>
      <c r="B1311">
        <v>2010</v>
      </c>
      <c r="C1311" t="s">
        <v>143</v>
      </c>
      <c r="D1311" t="s">
        <v>40</v>
      </c>
      <c r="E1311" t="s">
        <v>9067</v>
      </c>
      <c r="F1311">
        <v>23</v>
      </c>
      <c r="G1311" t="s">
        <v>12286</v>
      </c>
    </row>
    <row r="1312" spans="1:7" x14ac:dyDescent="0.25">
      <c r="A1312" t="s">
        <v>93</v>
      </c>
      <c r="B1312">
        <v>2010</v>
      </c>
      <c r="C1312" t="s">
        <v>143</v>
      </c>
      <c r="D1312" t="s">
        <v>102</v>
      </c>
      <c r="E1312" t="s">
        <v>9068</v>
      </c>
      <c r="F1312">
        <v>69</v>
      </c>
      <c r="G1312" t="s">
        <v>12286</v>
      </c>
    </row>
    <row r="1313" spans="1:7" x14ac:dyDescent="0.25">
      <c r="A1313" t="s">
        <v>93</v>
      </c>
      <c r="B1313">
        <v>2010</v>
      </c>
      <c r="C1313" t="s">
        <v>143</v>
      </c>
      <c r="D1313" t="s">
        <v>107</v>
      </c>
      <c r="E1313" t="s">
        <v>9069</v>
      </c>
      <c r="F1313">
        <v>59</v>
      </c>
      <c r="G1313" t="s">
        <v>12286</v>
      </c>
    </row>
    <row r="1314" spans="1:7" x14ac:dyDescent="0.25">
      <c r="A1314" t="s">
        <v>93</v>
      </c>
      <c r="B1314">
        <v>2010</v>
      </c>
      <c r="C1314" t="s">
        <v>143</v>
      </c>
      <c r="D1314" t="s">
        <v>39</v>
      </c>
      <c r="E1314" t="s">
        <v>9070</v>
      </c>
      <c r="F1314">
        <v>50</v>
      </c>
      <c r="G1314" t="s">
        <v>12286</v>
      </c>
    </row>
    <row r="1315" spans="1:7" x14ac:dyDescent="0.25">
      <c r="A1315" t="s">
        <v>93</v>
      </c>
      <c r="B1315">
        <v>2010</v>
      </c>
      <c r="C1315" t="s">
        <v>143</v>
      </c>
      <c r="D1315" t="s">
        <v>103</v>
      </c>
      <c r="E1315" t="s">
        <v>9071</v>
      </c>
      <c r="F1315">
        <v>627</v>
      </c>
      <c r="G1315" t="s">
        <v>12286</v>
      </c>
    </row>
    <row r="1316" spans="1:7" x14ac:dyDescent="0.25">
      <c r="A1316" t="s">
        <v>93</v>
      </c>
      <c r="B1316">
        <v>2010</v>
      </c>
      <c r="C1316" t="s">
        <v>144</v>
      </c>
      <c r="D1316" t="s">
        <v>38</v>
      </c>
      <c r="E1316" t="s">
        <v>9072</v>
      </c>
      <c r="F1316">
        <v>7</v>
      </c>
      <c r="G1316" t="s">
        <v>12287</v>
      </c>
    </row>
    <row r="1317" spans="1:7" x14ac:dyDescent="0.25">
      <c r="A1317" t="s">
        <v>93</v>
      </c>
      <c r="B1317">
        <v>2010</v>
      </c>
      <c r="C1317" t="s">
        <v>144</v>
      </c>
      <c r="D1317" t="s">
        <v>40</v>
      </c>
      <c r="E1317" t="s">
        <v>9073</v>
      </c>
      <c r="F1317">
        <v>1</v>
      </c>
      <c r="G1317" t="s">
        <v>12287</v>
      </c>
    </row>
    <row r="1318" spans="1:7" x14ac:dyDescent="0.25">
      <c r="A1318" t="s">
        <v>93</v>
      </c>
      <c r="B1318">
        <v>2010</v>
      </c>
      <c r="C1318" t="s">
        <v>144</v>
      </c>
      <c r="D1318" t="s">
        <v>102</v>
      </c>
      <c r="E1318" t="s">
        <v>9074</v>
      </c>
      <c r="F1318">
        <v>21</v>
      </c>
      <c r="G1318" t="s">
        <v>12287</v>
      </c>
    </row>
    <row r="1319" spans="1:7" x14ac:dyDescent="0.25">
      <c r="A1319" t="s">
        <v>93</v>
      </c>
      <c r="B1319">
        <v>2010</v>
      </c>
      <c r="C1319" t="s">
        <v>144</v>
      </c>
      <c r="D1319" t="s">
        <v>107</v>
      </c>
      <c r="E1319" t="s">
        <v>9075</v>
      </c>
      <c r="F1319">
        <v>20</v>
      </c>
      <c r="G1319" t="s">
        <v>12287</v>
      </c>
    </row>
    <row r="1320" spans="1:7" x14ac:dyDescent="0.25">
      <c r="A1320" t="s">
        <v>93</v>
      </c>
      <c r="B1320">
        <v>2010</v>
      </c>
      <c r="C1320" t="s">
        <v>144</v>
      </c>
      <c r="D1320" t="s">
        <v>39</v>
      </c>
      <c r="E1320" t="s">
        <v>9076</v>
      </c>
      <c r="F1320">
        <v>22</v>
      </c>
      <c r="G1320" t="s">
        <v>12287</v>
      </c>
    </row>
    <row r="1321" spans="1:7" x14ac:dyDescent="0.25">
      <c r="A1321" t="s">
        <v>93</v>
      </c>
      <c r="B1321">
        <v>2010</v>
      </c>
      <c r="C1321" t="s">
        <v>144</v>
      </c>
      <c r="D1321" t="s">
        <v>103</v>
      </c>
      <c r="E1321" t="s">
        <v>9077</v>
      </c>
      <c r="F1321">
        <v>146</v>
      </c>
      <c r="G1321" t="s">
        <v>12287</v>
      </c>
    </row>
    <row r="1322" spans="1:7" x14ac:dyDescent="0.25">
      <c r="A1322" t="s">
        <v>93</v>
      </c>
      <c r="B1322">
        <v>2010</v>
      </c>
      <c r="C1322" t="s">
        <v>145</v>
      </c>
      <c r="D1322" t="s">
        <v>38</v>
      </c>
      <c r="E1322" t="s">
        <v>9078</v>
      </c>
      <c r="F1322">
        <v>4</v>
      </c>
      <c r="G1322" t="s">
        <v>12288</v>
      </c>
    </row>
    <row r="1323" spans="1:7" x14ac:dyDescent="0.25">
      <c r="A1323" t="s">
        <v>93</v>
      </c>
      <c r="B1323">
        <v>2010</v>
      </c>
      <c r="C1323" t="s">
        <v>145</v>
      </c>
      <c r="D1323" t="s">
        <v>40</v>
      </c>
      <c r="E1323" t="s">
        <v>9079</v>
      </c>
      <c r="F1323">
        <v>4</v>
      </c>
      <c r="G1323" t="s">
        <v>12288</v>
      </c>
    </row>
    <row r="1324" spans="1:7" x14ac:dyDescent="0.25">
      <c r="A1324" t="s">
        <v>93</v>
      </c>
      <c r="B1324">
        <v>2010</v>
      </c>
      <c r="C1324" t="s">
        <v>145</v>
      </c>
      <c r="D1324" t="s">
        <v>102</v>
      </c>
      <c r="E1324" t="s">
        <v>9080</v>
      </c>
      <c r="F1324">
        <v>22</v>
      </c>
      <c r="G1324" t="s">
        <v>12288</v>
      </c>
    </row>
    <row r="1325" spans="1:7" x14ac:dyDescent="0.25">
      <c r="A1325" t="s">
        <v>93</v>
      </c>
      <c r="B1325">
        <v>2010</v>
      </c>
      <c r="C1325" t="s">
        <v>145</v>
      </c>
      <c r="D1325" t="s">
        <v>107</v>
      </c>
      <c r="E1325" t="s">
        <v>9081</v>
      </c>
      <c r="F1325">
        <v>20</v>
      </c>
      <c r="G1325" t="s">
        <v>12288</v>
      </c>
    </row>
    <row r="1326" spans="1:7" x14ac:dyDescent="0.25">
      <c r="A1326" t="s">
        <v>93</v>
      </c>
      <c r="B1326">
        <v>2010</v>
      </c>
      <c r="C1326" t="s">
        <v>145</v>
      </c>
      <c r="D1326" t="s">
        <v>39</v>
      </c>
      <c r="E1326" t="s">
        <v>9082</v>
      </c>
      <c r="F1326">
        <v>23</v>
      </c>
      <c r="G1326" t="s">
        <v>12288</v>
      </c>
    </row>
    <row r="1327" spans="1:7" x14ac:dyDescent="0.25">
      <c r="A1327" t="s">
        <v>93</v>
      </c>
      <c r="B1327">
        <v>2010</v>
      </c>
      <c r="C1327" t="s">
        <v>145</v>
      </c>
      <c r="D1327" t="s">
        <v>103</v>
      </c>
      <c r="E1327" t="s">
        <v>9083</v>
      </c>
      <c r="F1327">
        <v>202</v>
      </c>
      <c r="G1327" t="s">
        <v>12288</v>
      </c>
    </row>
    <row r="1328" spans="1:7" x14ac:dyDescent="0.25">
      <c r="A1328" t="s">
        <v>93</v>
      </c>
      <c r="B1328">
        <v>2010</v>
      </c>
      <c r="C1328" t="s">
        <v>146</v>
      </c>
      <c r="D1328" t="s">
        <v>38</v>
      </c>
      <c r="E1328" t="s">
        <v>9084</v>
      </c>
      <c r="F1328">
        <v>6</v>
      </c>
      <c r="G1328" t="s">
        <v>12289</v>
      </c>
    </row>
    <row r="1329" spans="1:7" x14ac:dyDescent="0.25">
      <c r="A1329" t="s">
        <v>93</v>
      </c>
      <c r="B1329">
        <v>2010</v>
      </c>
      <c r="C1329" t="s">
        <v>146</v>
      </c>
      <c r="D1329" t="s">
        <v>40</v>
      </c>
      <c r="E1329" t="s">
        <v>9085</v>
      </c>
      <c r="F1329">
        <v>5</v>
      </c>
      <c r="G1329" t="s">
        <v>12289</v>
      </c>
    </row>
    <row r="1330" spans="1:7" x14ac:dyDescent="0.25">
      <c r="A1330" t="s">
        <v>93</v>
      </c>
      <c r="B1330">
        <v>2010</v>
      </c>
      <c r="C1330" t="s">
        <v>146</v>
      </c>
      <c r="D1330" t="s">
        <v>102</v>
      </c>
      <c r="E1330" t="s">
        <v>9086</v>
      </c>
      <c r="F1330">
        <v>14</v>
      </c>
      <c r="G1330" t="s">
        <v>12289</v>
      </c>
    </row>
    <row r="1331" spans="1:7" x14ac:dyDescent="0.25">
      <c r="A1331" t="s">
        <v>93</v>
      </c>
      <c r="B1331">
        <v>2010</v>
      </c>
      <c r="C1331" t="s">
        <v>146</v>
      </c>
      <c r="D1331" t="s">
        <v>107</v>
      </c>
      <c r="E1331" t="s">
        <v>9087</v>
      </c>
      <c r="F1331">
        <v>15</v>
      </c>
      <c r="G1331" t="s">
        <v>12289</v>
      </c>
    </row>
    <row r="1332" spans="1:7" x14ac:dyDescent="0.25">
      <c r="A1332" t="s">
        <v>93</v>
      </c>
      <c r="B1332">
        <v>2010</v>
      </c>
      <c r="C1332" t="s">
        <v>146</v>
      </c>
      <c r="D1332" t="s">
        <v>39</v>
      </c>
      <c r="E1332" t="s">
        <v>9088</v>
      </c>
      <c r="F1332">
        <v>25</v>
      </c>
      <c r="G1332" t="s">
        <v>12289</v>
      </c>
    </row>
    <row r="1333" spans="1:7" x14ac:dyDescent="0.25">
      <c r="A1333" t="s">
        <v>93</v>
      </c>
      <c r="B1333">
        <v>2010</v>
      </c>
      <c r="C1333" t="s">
        <v>146</v>
      </c>
      <c r="D1333" t="s">
        <v>103</v>
      </c>
      <c r="E1333" t="s">
        <v>9089</v>
      </c>
      <c r="F1333">
        <v>226</v>
      </c>
      <c r="G1333" t="s">
        <v>12289</v>
      </c>
    </row>
    <row r="1334" spans="1:7" x14ac:dyDescent="0.25">
      <c r="A1334" t="s">
        <v>93</v>
      </c>
      <c r="B1334">
        <v>2011</v>
      </c>
      <c r="C1334" t="s">
        <v>142</v>
      </c>
      <c r="D1334" t="s">
        <v>38</v>
      </c>
      <c r="E1334" t="s">
        <v>9090</v>
      </c>
      <c r="F1334">
        <v>13</v>
      </c>
      <c r="G1334" t="s">
        <v>12285</v>
      </c>
    </row>
    <row r="1335" spans="1:7" x14ac:dyDescent="0.25">
      <c r="A1335" t="s">
        <v>93</v>
      </c>
      <c r="B1335">
        <v>2011</v>
      </c>
      <c r="C1335" t="s">
        <v>142</v>
      </c>
      <c r="D1335" t="s">
        <v>40</v>
      </c>
      <c r="E1335" t="s">
        <v>9091</v>
      </c>
      <c r="F1335">
        <v>6</v>
      </c>
      <c r="G1335" t="s">
        <v>12285</v>
      </c>
    </row>
    <row r="1336" spans="1:7" x14ac:dyDescent="0.25">
      <c r="A1336" t="s">
        <v>93</v>
      </c>
      <c r="B1336">
        <v>2011</v>
      </c>
      <c r="C1336" t="s">
        <v>142</v>
      </c>
      <c r="D1336" t="s">
        <v>102</v>
      </c>
      <c r="E1336" t="s">
        <v>9092</v>
      </c>
      <c r="F1336">
        <v>69</v>
      </c>
      <c r="G1336" t="s">
        <v>12285</v>
      </c>
    </row>
    <row r="1337" spans="1:7" x14ac:dyDescent="0.25">
      <c r="A1337" t="s">
        <v>93</v>
      </c>
      <c r="B1337">
        <v>2011</v>
      </c>
      <c r="C1337" t="s">
        <v>142</v>
      </c>
      <c r="D1337" t="s">
        <v>107</v>
      </c>
      <c r="E1337" t="s">
        <v>9093</v>
      </c>
      <c r="F1337">
        <v>66</v>
      </c>
      <c r="G1337" t="s">
        <v>12285</v>
      </c>
    </row>
    <row r="1338" spans="1:7" x14ac:dyDescent="0.25">
      <c r="A1338" t="s">
        <v>93</v>
      </c>
      <c r="B1338">
        <v>2011</v>
      </c>
      <c r="C1338" t="s">
        <v>142</v>
      </c>
      <c r="D1338" t="s">
        <v>39</v>
      </c>
      <c r="E1338" t="s">
        <v>9094</v>
      </c>
      <c r="F1338">
        <v>69</v>
      </c>
      <c r="G1338" t="s">
        <v>12285</v>
      </c>
    </row>
    <row r="1339" spans="1:7" x14ac:dyDescent="0.25">
      <c r="A1339" t="s">
        <v>93</v>
      </c>
      <c r="B1339">
        <v>2011</v>
      </c>
      <c r="C1339" t="s">
        <v>142</v>
      </c>
      <c r="D1339" t="s">
        <v>103</v>
      </c>
      <c r="E1339" t="s">
        <v>9095</v>
      </c>
      <c r="F1339">
        <v>592</v>
      </c>
      <c r="G1339" t="s">
        <v>12285</v>
      </c>
    </row>
    <row r="1340" spans="1:7" x14ac:dyDescent="0.25">
      <c r="A1340" t="s">
        <v>93</v>
      </c>
      <c r="B1340">
        <v>2011</v>
      </c>
      <c r="C1340" t="s">
        <v>143</v>
      </c>
      <c r="D1340" t="s">
        <v>38</v>
      </c>
      <c r="E1340" t="s">
        <v>9096</v>
      </c>
      <c r="F1340">
        <v>12</v>
      </c>
      <c r="G1340" t="s">
        <v>12286</v>
      </c>
    </row>
    <row r="1341" spans="1:7" x14ac:dyDescent="0.25">
      <c r="A1341" t="s">
        <v>93</v>
      </c>
      <c r="B1341">
        <v>2011</v>
      </c>
      <c r="C1341" t="s">
        <v>143</v>
      </c>
      <c r="D1341" t="s">
        <v>40</v>
      </c>
      <c r="E1341" t="s">
        <v>9097</v>
      </c>
      <c r="F1341">
        <v>14</v>
      </c>
      <c r="G1341" t="s">
        <v>12286</v>
      </c>
    </row>
    <row r="1342" spans="1:7" x14ac:dyDescent="0.25">
      <c r="A1342" t="s">
        <v>93</v>
      </c>
      <c r="B1342">
        <v>2011</v>
      </c>
      <c r="C1342" t="s">
        <v>143</v>
      </c>
      <c r="D1342" t="s">
        <v>102</v>
      </c>
      <c r="E1342" t="s">
        <v>9098</v>
      </c>
      <c r="F1342">
        <v>77</v>
      </c>
      <c r="G1342" t="s">
        <v>12286</v>
      </c>
    </row>
    <row r="1343" spans="1:7" x14ac:dyDescent="0.25">
      <c r="A1343" t="s">
        <v>93</v>
      </c>
      <c r="B1343">
        <v>2011</v>
      </c>
      <c r="C1343" t="s">
        <v>143</v>
      </c>
      <c r="D1343" t="s">
        <v>107</v>
      </c>
      <c r="E1343" t="s">
        <v>9099</v>
      </c>
      <c r="F1343">
        <v>52</v>
      </c>
      <c r="G1343" t="s">
        <v>12286</v>
      </c>
    </row>
    <row r="1344" spans="1:7" x14ac:dyDescent="0.25">
      <c r="A1344" t="s">
        <v>93</v>
      </c>
      <c r="B1344">
        <v>2011</v>
      </c>
      <c r="C1344" t="s">
        <v>143</v>
      </c>
      <c r="D1344" t="s">
        <v>39</v>
      </c>
      <c r="E1344" t="s">
        <v>9100</v>
      </c>
      <c r="F1344">
        <v>71</v>
      </c>
      <c r="G1344" t="s">
        <v>12286</v>
      </c>
    </row>
    <row r="1345" spans="1:7" x14ac:dyDescent="0.25">
      <c r="A1345" t="s">
        <v>93</v>
      </c>
      <c r="B1345">
        <v>2011</v>
      </c>
      <c r="C1345" t="s">
        <v>143</v>
      </c>
      <c r="D1345" t="s">
        <v>103</v>
      </c>
      <c r="E1345" t="s">
        <v>9101</v>
      </c>
      <c r="F1345">
        <v>605</v>
      </c>
      <c r="G1345" t="s">
        <v>12286</v>
      </c>
    </row>
    <row r="1346" spans="1:7" x14ac:dyDescent="0.25">
      <c r="A1346" t="s">
        <v>93</v>
      </c>
      <c r="B1346">
        <v>2011</v>
      </c>
      <c r="C1346" t="s">
        <v>144</v>
      </c>
      <c r="D1346" t="s">
        <v>38</v>
      </c>
      <c r="E1346" t="s">
        <v>9102</v>
      </c>
      <c r="F1346">
        <v>5</v>
      </c>
      <c r="G1346" t="s">
        <v>12287</v>
      </c>
    </row>
    <row r="1347" spans="1:7" x14ac:dyDescent="0.25">
      <c r="A1347" t="s">
        <v>93</v>
      </c>
      <c r="B1347">
        <v>2011</v>
      </c>
      <c r="C1347" t="s">
        <v>144</v>
      </c>
      <c r="D1347" t="s">
        <v>40</v>
      </c>
      <c r="E1347" t="s">
        <v>9103</v>
      </c>
      <c r="F1347">
        <v>6</v>
      </c>
      <c r="G1347" t="s">
        <v>12287</v>
      </c>
    </row>
    <row r="1348" spans="1:7" x14ac:dyDescent="0.25">
      <c r="A1348" t="s">
        <v>93</v>
      </c>
      <c r="B1348">
        <v>2011</v>
      </c>
      <c r="C1348" t="s">
        <v>144</v>
      </c>
      <c r="D1348" t="s">
        <v>102</v>
      </c>
      <c r="E1348" t="s">
        <v>9104</v>
      </c>
      <c r="F1348">
        <v>17</v>
      </c>
      <c r="G1348" t="s">
        <v>12287</v>
      </c>
    </row>
    <row r="1349" spans="1:7" x14ac:dyDescent="0.25">
      <c r="A1349" t="s">
        <v>93</v>
      </c>
      <c r="B1349">
        <v>2011</v>
      </c>
      <c r="C1349" t="s">
        <v>144</v>
      </c>
      <c r="D1349" t="s">
        <v>107</v>
      </c>
      <c r="E1349" t="s">
        <v>9105</v>
      </c>
      <c r="F1349">
        <v>8</v>
      </c>
      <c r="G1349" t="s">
        <v>12287</v>
      </c>
    </row>
    <row r="1350" spans="1:7" x14ac:dyDescent="0.25">
      <c r="A1350" t="s">
        <v>93</v>
      </c>
      <c r="B1350">
        <v>2011</v>
      </c>
      <c r="C1350" t="s">
        <v>144</v>
      </c>
      <c r="D1350" t="s">
        <v>39</v>
      </c>
      <c r="E1350" t="s">
        <v>9106</v>
      </c>
      <c r="F1350">
        <v>20</v>
      </c>
      <c r="G1350" t="s">
        <v>12287</v>
      </c>
    </row>
    <row r="1351" spans="1:7" x14ac:dyDescent="0.25">
      <c r="A1351" t="s">
        <v>93</v>
      </c>
      <c r="B1351">
        <v>2011</v>
      </c>
      <c r="C1351" t="s">
        <v>144</v>
      </c>
      <c r="D1351" t="s">
        <v>103</v>
      </c>
      <c r="E1351" t="s">
        <v>9107</v>
      </c>
      <c r="F1351">
        <v>155</v>
      </c>
      <c r="G1351" t="s">
        <v>12287</v>
      </c>
    </row>
    <row r="1352" spans="1:7" x14ac:dyDescent="0.25">
      <c r="A1352" t="s">
        <v>93</v>
      </c>
      <c r="B1352">
        <v>2011</v>
      </c>
      <c r="C1352" t="s">
        <v>145</v>
      </c>
      <c r="D1352" t="s">
        <v>38</v>
      </c>
      <c r="E1352" t="s">
        <v>9108</v>
      </c>
      <c r="F1352">
        <v>4</v>
      </c>
      <c r="G1352" t="s">
        <v>12288</v>
      </c>
    </row>
    <row r="1353" spans="1:7" x14ac:dyDescent="0.25">
      <c r="A1353" t="s">
        <v>93</v>
      </c>
      <c r="B1353">
        <v>2011</v>
      </c>
      <c r="C1353" t="s">
        <v>145</v>
      </c>
      <c r="D1353" t="s">
        <v>40</v>
      </c>
      <c r="E1353" t="s">
        <v>9109</v>
      </c>
      <c r="F1353">
        <v>3</v>
      </c>
      <c r="G1353" t="s">
        <v>12288</v>
      </c>
    </row>
    <row r="1354" spans="1:7" x14ac:dyDescent="0.25">
      <c r="A1354" t="s">
        <v>93</v>
      </c>
      <c r="B1354">
        <v>2011</v>
      </c>
      <c r="C1354" t="s">
        <v>145</v>
      </c>
      <c r="D1354" t="s">
        <v>102</v>
      </c>
      <c r="E1354" t="s">
        <v>9110</v>
      </c>
      <c r="F1354">
        <v>14</v>
      </c>
      <c r="G1354" t="s">
        <v>12288</v>
      </c>
    </row>
    <row r="1355" spans="1:7" x14ac:dyDescent="0.25">
      <c r="A1355" t="s">
        <v>93</v>
      </c>
      <c r="B1355">
        <v>2011</v>
      </c>
      <c r="C1355" t="s">
        <v>145</v>
      </c>
      <c r="D1355" t="s">
        <v>107</v>
      </c>
      <c r="E1355" t="s">
        <v>9111</v>
      </c>
      <c r="F1355">
        <v>12</v>
      </c>
      <c r="G1355" t="s">
        <v>12288</v>
      </c>
    </row>
    <row r="1356" spans="1:7" x14ac:dyDescent="0.25">
      <c r="A1356" t="s">
        <v>93</v>
      </c>
      <c r="B1356">
        <v>2011</v>
      </c>
      <c r="C1356" t="s">
        <v>145</v>
      </c>
      <c r="D1356" t="s">
        <v>39</v>
      </c>
      <c r="E1356" t="s">
        <v>9112</v>
      </c>
      <c r="F1356">
        <v>27</v>
      </c>
      <c r="G1356" t="s">
        <v>12288</v>
      </c>
    </row>
    <row r="1357" spans="1:7" x14ac:dyDescent="0.25">
      <c r="A1357" t="s">
        <v>93</v>
      </c>
      <c r="B1357">
        <v>2011</v>
      </c>
      <c r="C1357" t="s">
        <v>145</v>
      </c>
      <c r="D1357" t="s">
        <v>103</v>
      </c>
      <c r="E1357" t="s">
        <v>9113</v>
      </c>
      <c r="F1357">
        <v>215</v>
      </c>
      <c r="G1357" t="s">
        <v>12288</v>
      </c>
    </row>
    <row r="1358" spans="1:7" x14ac:dyDescent="0.25">
      <c r="A1358" t="s">
        <v>93</v>
      </c>
      <c r="B1358">
        <v>2011</v>
      </c>
      <c r="C1358" t="s">
        <v>146</v>
      </c>
      <c r="D1358" t="s">
        <v>38</v>
      </c>
      <c r="E1358" t="s">
        <v>9114</v>
      </c>
      <c r="F1358">
        <v>2</v>
      </c>
      <c r="G1358" t="s">
        <v>12289</v>
      </c>
    </row>
    <row r="1359" spans="1:7" x14ac:dyDescent="0.25">
      <c r="A1359" t="s">
        <v>93</v>
      </c>
      <c r="B1359">
        <v>2011</v>
      </c>
      <c r="C1359" t="s">
        <v>146</v>
      </c>
      <c r="D1359" t="s">
        <v>40</v>
      </c>
      <c r="E1359" t="s">
        <v>9115</v>
      </c>
      <c r="F1359">
        <v>3</v>
      </c>
      <c r="G1359" t="s">
        <v>12289</v>
      </c>
    </row>
    <row r="1360" spans="1:7" x14ac:dyDescent="0.25">
      <c r="A1360" t="s">
        <v>93</v>
      </c>
      <c r="B1360">
        <v>2011</v>
      </c>
      <c r="C1360" t="s">
        <v>146</v>
      </c>
      <c r="D1360" t="s">
        <v>102</v>
      </c>
      <c r="E1360" t="s">
        <v>9116</v>
      </c>
      <c r="F1360">
        <v>25</v>
      </c>
      <c r="G1360" t="s">
        <v>12289</v>
      </c>
    </row>
    <row r="1361" spans="1:7" x14ac:dyDescent="0.25">
      <c r="A1361" t="s">
        <v>93</v>
      </c>
      <c r="B1361">
        <v>2011</v>
      </c>
      <c r="C1361" t="s">
        <v>146</v>
      </c>
      <c r="D1361" t="s">
        <v>107</v>
      </c>
      <c r="E1361" t="s">
        <v>9117</v>
      </c>
      <c r="F1361">
        <v>11</v>
      </c>
      <c r="G1361" t="s">
        <v>12289</v>
      </c>
    </row>
    <row r="1362" spans="1:7" x14ac:dyDescent="0.25">
      <c r="A1362" t="s">
        <v>93</v>
      </c>
      <c r="B1362">
        <v>2011</v>
      </c>
      <c r="C1362" t="s">
        <v>146</v>
      </c>
      <c r="D1362" t="s">
        <v>39</v>
      </c>
      <c r="E1362" t="s">
        <v>9118</v>
      </c>
      <c r="F1362">
        <v>31</v>
      </c>
      <c r="G1362" t="s">
        <v>12289</v>
      </c>
    </row>
    <row r="1363" spans="1:7" x14ac:dyDescent="0.25">
      <c r="A1363" t="s">
        <v>93</v>
      </c>
      <c r="B1363">
        <v>2011</v>
      </c>
      <c r="C1363" t="s">
        <v>146</v>
      </c>
      <c r="D1363" t="s">
        <v>103</v>
      </c>
      <c r="E1363" t="s">
        <v>9119</v>
      </c>
      <c r="F1363">
        <v>215</v>
      </c>
      <c r="G1363" t="s">
        <v>12289</v>
      </c>
    </row>
    <row r="1364" spans="1:7" x14ac:dyDescent="0.25">
      <c r="A1364" t="s">
        <v>93</v>
      </c>
      <c r="B1364">
        <v>2012</v>
      </c>
      <c r="C1364" t="s">
        <v>142</v>
      </c>
      <c r="D1364" t="s">
        <v>38</v>
      </c>
      <c r="E1364" t="s">
        <v>9120</v>
      </c>
      <c r="F1364">
        <v>27</v>
      </c>
      <c r="G1364" t="s">
        <v>12285</v>
      </c>
    </row>
    <row r="1365" spans="1:7" x14ac:dyDescent="0.25">
      <c r="A1365" t="s">
        <v>93</v>
      </c>
      <c r="B1365">
        <v>2012</v>
      </c>
      <c r="C1365" t="s">
        <v>142</v>
      </c>
      <c r="D1365" t="s">
        <v>40</v>
      </c>
      <c r="E1365" t="s">
        <v>9121</v>
      </c>
      <c r="F1365">
        <v>21</v>
      </c>
      <c r="G1365" t="s">
        <v>12285</v>
      </c>
    </row>
    <row r="1366" spans="1:7" x14ac:dyDescent="0.25">
      <c r="A1366" t="s">
        <v>93</v>
      </c>
      <c r="B1366">
        <v>2012</v>
      </c>
      <c r="C1366" t="s">
        <v>142</v>
      </c>
      <c r="D1366" t="s">
        <v>102</v>
      </c>
      <c r="E1366" t="s">
        <v>9122</v>
      </c>
      <c r="F1366">
        <v>77</v>
      </c>
      <c r="G1366" t="s">
        <v>12285</v>
      </c>
    </row>
    <row r="1367" spans="1:7" x14ac:dyDescent="0.25">
      <c r="A1367" t="s">
        <v>93</v>
      </c>
      <c r="B1367">
        <v>2012</v>
      </c>
      <c r="C1367" t="s">
        <v>142</v>
      </c>
      <c r="D1367" t="s">
        <v>107</v>
      </c>
      <c r="E1367" t="s">
        <v>9123</v>
      </c>
      <c r="F1367">
        <v>84</v>
      </c>
      <c r="G1367" t="s">
        <v>12285</v>
      </c>
    </row>
    <row r="1368" spans="1:7" x14ac:dyDescent="0.25">
      <c r="A1368" t="s">
        <v>93</v>
      </c>
      <c r="B1368">
        <v>2012</v>
      </c>
      <c r="C1368" t="s">
        <v>142</v>
      </c>
      <c r="D1368" t="s">
        <v>39</v>
      </c>
      <c r="E1368" t="s">
        <v>9124</v>
      </c>
      <c r="F1368">
        <v>56</v>
      </c>
      <c r="G1368" t="s">
        <v>12285</v>
      </c>
    </row>
    <row r="1369" spans="1:7" x14ac:dyDescent="0.25">
      <c r="A1369" t="s">
        <v>93</v>
      </c>
      <c r="B1369">
        <v>2012</v>
      </c>
      <c r="C1369" t="s">
        <v>142</v>
      </c>
      <c r="D1369" t="s">
        <v>103</v>
      </c>
      <c r="E1369" t="s">
        <v>9125</v>
      </c>
      <c r="F1369">
        <v>537</v>
      </c>
      <c r="G1369" t="s">
        <v>12285</v>
      </c>
    </row>
    <row r="1370" spans="1:7" x14ac:dyDescent="0.25">
      <c r="A1370" t="s">
        <v>93</v>
      </c>
      <c r="B1370">
        <v>2012</v>
      </c>
      <c r="C1370" t="s">
        <v>143</v>
      </c>
      <c r="D1370" t="s">
        <v>38</v>
      </c>
      <c r="E1370" t="s">
        <v>9126</v>
      </c>
      <c r="F1370">
        <v>15</v>
      </c>
      <c r="G1370" t="s">
        <v>12286</v>
      </c>
    </row>
    <row r="1371" spans="1:7" x14ac:dyDescent="0.25">
      <c r="A1371" t="s">
        <v>93</v>
      </c>
      <c r="B1371">
        <v>2012</v>
      </c>
      <c r="C1371" t="s">
        <v>143</v>
      </c>
      <c r="D1371" t="s">
        <v>40</v>
      </c>
      <c r="E1371" t="s">
        <v>9127</v>
      </c>
      <c r="F1371">
        <v>21</v>
      </c>
      <c r="G1371" t="s">
        <v>12286</v>
      </c>
    </row>
    <row r="1372" spans="1:7" x14ac:dyDescent="0.25">
      <c r="A1372" t="s">
        <v>93</v>
      </c>
      <c r="B1372">
        <v>2012</v>
      </c>
      <c r="C1372" t="s">
        <v>143</v>
      </c>
      <c r="D1372" t="s">
        <v>102</v>
      </c>
      <c r="E1372" t="s">
        <v>9128</v>
      </c>
      <c r="F1372">
        <v>78</v>
      </c>
      <c r="G1372" t="s">
        <v>12286</v>
      </c>
    </row>
    <row r="1373" spans="1:7" x14ac:dyDescent="0.25">
      <c r="A1373" t="s">
        <v>93</v>
      </c>
      <c r="B1373">
        <v>2012</v>
      </c>
      <c r="C1373" t="s">
        <v>143</v>
      </c>
      <c r="D1373" t="s">
        <v>107</v>
      </c>
      <c r="E1373" t="s">
        <v>9129</v>
      </c>
      <c r="F1373">
        <v>58</v>
      </c>
      <c r="G1373" t="s">
        <v>12286</v>
      </c>
    </row>
    <row r="1374" spans="1:7" x14ac:dyDescent="0.25">
      <c r="A1374" t="s">
        <v>93</v>
      </c>
      <c r="B1374">
        <v>2012</v>
      </c>
      <c r="C1374" t="s">
        <v>143</v>
      </c>
      <c r="D1374" t="s">
        <v>39</v>
      </c>
      <c r="E1374" t="s">
        <v>9130</v>
      </c>
      <c r="F1374">
        <v>57</v>
      </c>
      <c r="G1374" t="s">
        <v>12286</v>
      </c>
    </row>
    <row r="1375" spans="1:7" x14ac:dyDescent="0.25">
      <c r="A1375" t="s">
        <v>93</v>
      </c>
      <c r="B1375">
        <v>2012</v>
      </c>
      <c r="C1375" t="s">
        <v>143</v>
      </c>
      <c r="D1375" t="s">
        <v>103</v>
      </c>
      <c r="E1375" t="s">
        <v>9131</v>
      </c>
      <c r="F1375">
        <v>582</v>
      </c>
      <c r="G1375" t="s">
        <v>12286</v>
      </c>
    </row>
    <row r="1376" spans="1:7" x14ac:dyDescent="0.25">
      <c r="A1376" t="s">
        <v>93</v>
      </c>
      <c r="B1376">
        <v>2012</v>
      </c>
      <c r="C1376" t="s">
        <v>144</v>
      </c>
      <c r="D1376" t="s">
        <v>38</v>
      </c>
      <c r="E1376" t="s">
        <v>9132</v>
      </c>
      <c r="F1376">
        <v>1</v>
      </c>
      <c r="G1376" t="s">
        <v>12287</v>
      </c>
    </row>
    <row r="1377" spans="1:7" x14ac:dyDescent="0.25">
      <c r="A1377" t="s">
        <v>93</v>
      </c>
      <c r="B1377">
        <v>2012</v>
      </c>
      <c r="C1377" t="s">
        <v>144</v>
      </c>
      <c r="D1377" t="s">
        <v>40</v>
      </c>
      <c r="E1377" t="s">
        <v>9133</v>
      </c>
      <c r="F1377">
        <v>1</v>
      </c>
      <c r="G1377" t="s">
        <v>12287</v>
      </c>
    </row>
    <row r="1378" spans="1:7" x14ac:dyDescent="0.25">
      <c r="A1378" t="s">
        <v>93</v>
      </c>
      <c r="B1378">
        <v>2012</v>
      </c>
      <c r="C1378" t="s">
        <v>144</v>
      </c>
      <c r="D1378" t="s">
        <v>102</v>
      </c>
      <c r="E1378" t="s">
        <v>9134</v>
      </c>
      <c r="F1378">
        <v>24</v>
      </c>
      <c r="G1378" t="s">
        <v>12287</v>
      </c>
    </row>
    <row r="1379" spans="1:7" x14ac:dyDescent="0.25">
      <c r="A1379" t="s">
        <v>93</v>
      </c>
      <c r="B1379">
        <v>2012</v>
      </c>
      <c r="C1379" t="s">
        <v>144</v>
      </c>
      <c r="D1379" t="s">
        <v>107</v>
      </c>
      <c r="E1379" t="s">
        <v>9135</v>
      </c>
      <c r="F1379">
        <v>12</v>
      </c>
      <c r="G1379" t="s">
        <v>12287</v>
      </c>
    </row>
    <row r="1380" spans="1:7" x14ac:dyDescent="0.25">
      <c r="A1380" t="s">
        <v>93</v>
      </c>
      <c r="B1380">
        <v>2012</v>
      </c>
      <c r="C1380" t="s">
        <v>144</v>
      </c>
      <c r="D1380" t="s">
        <v>39</v>
      </c>
      <c r="E1380" t="s">
        <v>9136</v>
      </c>
      <c r="F1380">
        <v>12</v>
      </c>
      <c r="G1380" t="s">
        <v>12287</v>
      </c>
    </row>
    <row r="1381" spans="1:7" x14ac:dyDescent="0.25">
      <c r="A1381" t="s">
        <v>93</v>
      </c>
      <c r="B1381">
        <v>2012</v>
      </c>
      <c r="C1381" t="s">
        <v>144</v>
      </c>
      <c r="D1381" t="s">
        <v>103</v>
      </c>
      <c r="E1381" t="s">
        <v>9137</v>
      </c>
      <c r="F1381">
        <v>146</v>
      </c>
      <c r="G1381" t="s">
        <v>12287</v>
      </c>
    </row>
    <row r="1382" spans="1:7" x14ac:dyDescent="0.25">
      <c r="A1382" t="s">
        <v>93</v>
      </c>
      <c r="B1382">
        <v>2012</v>
      </c>
      <c r="C1382" t="s">
        <v>145</v>
      </c>
      <c r="D1382" t="s">
        <v>38</v>
      </c>
      <c r="E1382" t="s">
        <v>9138</v>
      </c>
      <c r="F1382">
        <v>5</v>
      </c>
      <c r="G1382" t="s">
        <v>12288</v>
      </c>
    </row>
    <row r="1383" spans="1:7" x14ac:dyDescent="0.25">
      <c r="A1383" t="s">
        <v>93</v>
      </c>
      <c r="B1383">
        <v>2012</v>
      </c>
      <c r="C1383" t="s">
        <v>145</v>
      </c>
      <c r="D1383" t="s">
        <v>40</v>
      </c>
      <c r="E1383" t="s">
        <v>9139</v>
      </c>
      <c r="F1383">
        <v>10</v>
      </c>
      <c r="G1383" t="s">
        <v>12288</v>
      </c>
    </row>
    <row r="1384" spans="1:7" x14ac:dyDescent="0.25">
      <c r="A1384" t="s">
        <v>93</v>
      </c>
      <c r="B1384">
        <v>2012</v>
      </c>
      <c r="C1384" t="s">
        <v>145</v>
      </c>
      <c r="D1384" t="s">
        <v>102</v>
      </c>
      <c r="E1384" t="s">
        <v>9140</v>
      </c>
      <c r="F1384">
        <v>18</v>
      </c>
      <c r="G1384" t="s">
        <v>12288</v>
      </c>
    </row>
    <row r="1385" spans="1:7" x14ac:dyDescent="0.25">
      <c r="A1385" t="s">
        <v>93</v>
      </c>
      <c r="B1385">
        <v>2012</v>
      </c>
      <c r="C1385" t="s">
        <v>145</v>
      </c>
      <c r="D1385" t="s">
        <v>107</v>
      </c>
      <c r="E1385" t="s">
        <v>9141</v>
      </c>
      <c r="F1385">
        <v>18</v>
      </c>
      <c r="G1385" t="s">
        <v>12288</v>
      </c>
    </row>
    <row r="1386" spans="1:7" x14ac:dyDescent="0.25">
      <c r="A1386" t="s">
        <v>93</v>
      </c>
      <c r="B1386">
        <v>2012</v>
      </c>
      <c r="C1386" t="s">
        <v>145</v>
      </c>
      <c r="D1386" t="s">
        <v>39</v>
      </c>
      <c r="E1386" t="s">
        <v>9142</v>
      </c>
      <c r="F1386">
        <v>18</v>
      </c>
      <c r="G1386" t="s">
        <v>12288</v>
      </c>
    </row>
    <row r="1387" spans="1:7" x14ac:dyDescent="0.25">
      <c r="A1387" t="s">
        <v>93</v>
      </c>
      <c r="B1387">
        <v>2012</v>
      </c>
      <c r="C1387" t="s">
        <v>145</v>
      </c>
      <c r="D1387" t="s">
        <v>103</v>
      </c>
      <c r="E1387" t="s">
        <v>9143</v>
      </c>
      <c r="F1387">
        <v>206</v>
      </c>
      <c r="G1387" t="s">
        <v>12288</v>
      </c>
    </row>
    <row r="1388" spans="1:7" x14ac:dyDescent="0.25">
      <c r="A1388" t="s">
        <v>93</v>
      </c>
      <c r="B1388">
        <v>2012</v>
      </c>
      <c r="C1388" t="s">
        <v>146</v>
      </c>
      <c r="D1388" t="s">
        <v>38</v>
      </c>
      <c r="E1388" t="s">
        <v>9144</v>
      </c>
      <c r="F1388">
        <v>4</v>
      </c>
      <c r="G1388" t="s">
        <v>12289</v>
      </c>
    </row>
    <row r="1389" spans="1:7" x14ac:dyDescent="0.25">
      <c r="A1389" t="s">
        <v>93</v>
      </c>
      <c r="B1389">
        <v>2012</v>
      </c>
      <c r="C1389" t="s">
        <v>146</v>
      </c>
      <c r="D1389" t="s">
        <v>40</v>
      </c>
      <c r="E1389" t="s">
        <v>9145</v>
      </c>
      <c r="F1389">
        <v>2</v>
      </c>
      <c r="G1389" t="s">
        <v>12289</v>
      </c>
    </row>
    <row r="1390" spans="1:7" x14ac:dyDescent="0.25">
      <c r="A1390" t="s">
        <v>93</v>
      </c>
      <c r="B1390">
        <v>2012</v>
      </c>
      <c r="C1390" t="s">
        <v>146</v>
      </c>
      <c r="D1390" t="s">
        <v>102</v>
      </c>
      <c r="E1390" t="s">
        <v>9146</v>
      </c>
      <c r="F1390">
        <v>25</v>
      </c>
      <c r="G1390" t="s">
        <v>12289</v>
      </c>
    </row>
    <row r="1391" spans="1:7" x14ac:dyDescent="0.25">
      <c r="A1391" t="s">
        <v>93</v>
      </c>
      <c r="B1391">
        <v>2012</v>
      </c>
      <c r="C1391" t="s">
        <v>146</v>
      </c>
      <c r="D1391" t="s">
        <v>107</v>
      </c>
      <c r="E1391" t="s">
        <v>9147</v>
      </c>
      <c r="F1391">
        <v>22</v>
      </c>
      <c r="G1391" t="s">
        <v>12289</v>
      </c>
    </row>
    <row r="1392" spans="1:7" x14ac:dyDescent="0.25">
      <c r="A1392" t="s">
        <v>93</v>
      </c>
      <c r="B1392">
        <v>2012</v>
      </c>
      <c r="C1392" t="s">
        <v>146</v>
      </c>
      <c r="D1392" t="s">
        <v>39</v>
      </c>
      <c r="E1392" t="s">
        <v>9148</v>
      </c>
      <c r="F1392">
        <v>21</v>
      </c>
      <c r="G1392" t="s">
        <v>12289</v>
      </c>
    </row>
    <row r="1393" spans="1:7" x14ac:dyDescent="0.25">
      <c r="A1393" t="s">
        <v>93</v>
      </c>
      <c r="B1393">
        <v>2012</v>
      </c>
      <c r="C1393" t="s">
        <v>146</v>
      </c>
      <c r="D1393" t="s">
        <v>103</v>
      </c>
      <c r="E1393" t="s">
        <v>9149</v>
      </c>
      <c r="F1393">
        <v>209</v>
      </c>
      <c r="G1393" t="s">
        <v>12289</v>
      </c>
    </row>
    <row r="1394" spans="1:7" x14ac:dyDescent="0.25">
      <c r="A1394" t="s">
        <v>93</v>
      </c>
      <c r="B1394">
        <v>2013</v>
      </c>
      <c r="C1394" t="s">
        <v>142</v>
      </c>
      <c r="D1394" t="s">
        <v>38</v>
      </c>
      <c r="E1394" t="s">
        <v>9150</v>
      </c>
      <c r="F1394">
        <v>42</v>
      </c>
      <c r="G1394" t="s">
        <v>12285</v>
      </c>
    </row>
    <row r="1395" spans="1:7" x14ac:dyDescent="0.25">
      <c r="A1395" t="s">
        <v>93</v>
      </c>
      <c r="B1395">
        <v>2013</v>
      </c>
      <c r="C1395" t="s">
        <v>142</v>
      </c>
      <c r="D1395" t="s">
        <v>40</v>
      </c>
      <c r="E1395" t="s">
        <v>9151</v>
      </c>
      <c r="F1395">
        <v>26</v>
      </c>
      <c r="G1395" t="s">
        <v>12285</v>
      </c>
    </row>
    <row r="1396" spans="1:7" x14ac:dyDescent="0.25">
      <c r="A1396" t="s">
        <v>93</v>
      </c>
      <c r="B1396">
        <v>2013</v>
      </c>
      <c r="C1396" t="s">
        <v>142</v>
      </c>
      <c r="D1396" t="s">
        <v>102</v>
      </c>
      <c r="E1396" t="s">
        <v>9152</v>
      </c>
      <c r="F1396">
        <v>77</v>
      </c>
      <c r="G1396" t="s">
        <v>12285</v>
      </c>
    </row>
    <row r="1397" spans="1:7" x14ac:dyDescent="0.25">
      <c r="A1397" t="s">
        <v>93</v>
      </c>
      <c r="B1397">
        <v>2013</v>
      </c>
      <c r="C1397" t="s">
        <v>142</v>
      </c>
      <c r="D1397" t="s">
        <v>107</v>
      </c>
      <c r="E1397" t="s">
        <v>9153</v>
      </c>
      <c r="F1397">
        <v>83</v>
      </c>
      <c r="G1397" t="s">
        <v>12285</v>
      </c>
    </row>
    <row r="1398" spans="1:7" x14ac:dyDescent="0.25">
      <c r="A1398" t="s">
        <v>93</v>
      </c>
      <c r="B1398">
        <v>2013</v>
      </c>
      <c r="C1398" t="s">
        <v>142</v>
      </c>
      <c r="D1398" t="s">
        <v>39</v>
      </c>
      <c r="E1398" t="s">
        <v>9154</v>
      </c>
      <c r="F1398">
        <v>46</v>
      </c>
      <c r="G1398" t="s">
        <v>12285</v>
      </c>
    </row>
    <row r="1399" spans="1:7" x14ac:dyDescent="0.25">
      <c r="A1399" t="s">
        <v>93</v>
      </c>
      <c r="B1399">
        <v>2013</v>
      </c>
      <c r="C1399" t="s">
        <v>142</v>
      </c>
      <c r="D1399" t="s">
        <v>103</v>
      </c>
      <c r="E1399" t="s">
        <v>9155</v>
      </c>
      <c r="F1399">
        <v>517</v>
      </c>
      <c r="G1399" t="s">
        <v>12285</v>
      </c>
    </row>
    <row r="1400" spans="1:7" x14ac:dyDescent="0.25">
      <c r="A1400" t="s">
        <v>93</v>
      </c>
      <c r="B1400">
        <v>2013</v>
      </c>
      <c r="C1400" t="s">
        <v>143</v>
      </c>
      <c r="D1400" t="s">
        <v>38</v>
      </c>
      <c r="E1400" t="s">
        <v>9156</v>
      </c>
      <c r="F1400">
        <v>26</v>
      </c>
      <c r="G1400" t="s">
        <v>12286</v>
      </c>
    </row>
    <row r="1401" spans="1:7" x14ac:dyDescent="0.25">
      <c r="A1401" t="s">
        <v>93</v>
      </c>
      <c r="B1401">
        <v>2013</v>
      </c>
      <c r="C1401" t="s">
        <v>143</v>
      </c>
      <c r="D1401" t="s">
        <v>40</v>
      </c>
      <c r="E1401" t="s">
        <v>9157</v>
      </c>
      <c r="F1401">
        <v>19</v>
      </c>
      <c r="G1401" t="s">
        <v>12286</v>
      </c>
    </row>
    <row r="1402" spans="1:7" x14ac:dyDescent="0.25">
      <c r="A1402" t="s">
        <v>93</v>
      </c>
      <c r="B1402">
        <v>2013</v>
      </c>
      <c r="C1402" t="s">
        <v>143</v>
      </c>
      <c r="D1402" t="s">
        <v>102</v>
      </c>
      <c r="E1402" t="s">
        <v>9158</v>
      </c>
      <c r="F1402">
        <v>67</v>
      </c>
      <c r="G1402" t="s">
        <v>12286</v>
      </c>
    </row>
    <row r="1403" spans="1:7" x14ac:dyDescent="0.25">
      <c r="A1403" t="s">
        <v>93</v>
      </c>
      <c r="B1403">
        <v>2013</v>
      </c>
      <c r="C1403" t="s">
        <v>143</v>
      </c>
      <c r="D1403" t="s">
        <v>107</v>
      </c>
      <c r="E1403" t="s">
        <v>9159</v>
      </c>
      <c r="F1403">
        <v>79</v>
      </c>
      <c r="G1403" t="s">
        <v>12286</v>
      </c>
    </row>
    <row r="1404" spans="1:7" x14ac:dyDescent="0.25">
      <c r="A1404" t="s">
        <v>93</v>
      </c>
      <c r="B1404">
        <v>2013</v>
      </c>
      <c r="C1404" t="s">
        <v>143</v>
      </c>
      <c r="D1404" t="s">
        <v>39</v>
      </c>
      <c r="E1404" t="s">
        <v>9160</v>
      </c>
      <c r="F1404">
        <v>71</v>
      </c>
      <c r="G1404" t="s">
        <v>12286</v>
      </c>
    </row>
    <row r="1405" spans="1:7" x14ac:dyDescent="0.25">
      <c r="A1405" t="s">
        <v>93</v>
      </c>
      <c r="B1405">
        <v>2013</v>
      </c>
      <c r="C1405" t="s">
        <v>143</v>
      </c>
      <c r="D1405" t="s">
        <v>103</v>
      </c>
      <c r="E1405" t="s">
        <v>9161</v>
      </c>
      <c r="F1405">
        <v>568</v>
      </c>
      <c r="G1405" t="s">
        <v>12286</v>
      </c>
    </row>
    <row r="1406" spans="1:7" x14ac:dyDescent="0.25">
      <c r="A1406" t="s">
        <v>93</v>
      </c>
      <c r="B1406">
        <v>2013</v>
      </c>
      <c r="C1406" t="s">
        <v>144</v>
      </c>
      <c r="D1406" t="s">
        <v>38</v>
      </c>
      <c r="E1406" t="s">
        <v>9162</v>
      </c>
      <c r="F1406">
        <v>9</v>
      </c>
      <c r="G1406" t="s">
        <v>12287</v>
      </c>
    </row>
    <row r="1407" spans="1:7" x14ac:dyDescent="0.25">
      <c r="A1407" t="s">
        <v>93</v>
      </c>
      <c r="B1407">
        <v>2013</v>
      </c>
      <c r="C1407" t="s">
        <v>144</v>
      </c>
      <c r="D1407" t="s">
        <v>40</v>
      </c>
      <c r="E1407" t="s">
        <v>9163</v>
      </c>
      <c r="F1407">
        <v>2</v>
      </c>
      <c r="G1407" t="s">
        <v>12287</v>
      </c>
    </row>
    <row r="1408" spans="1:7" x14ac:dyDescent="0.25">
      <c r="A1408" t="s">
        <v>93</v>
      </c>
      <c r="B1408">
        <v>2013</v>
      </c>
      <c r="C1408" t="s">
        <v>144</v>
      </c>
      <c r="D1408" t="s">
        <v>102</v>
      </c>
      <c r="E1408" t="s">
        <v>9164</v>
      </c>
      <c r="F1408">
        <v>15</v>
      </c>
      <c r="G1408" t="s">
        <v>12287</v>
      </c>
    </row>
    <row r="1409" spans="1:7" x14ac:dyDescent="0.25">
      <c r="A1409" t="s">
        <v>93</v>
      </c>
      <c r="B1409">
        <v>2013</v>
      </c>
      <c r="C1409" t="s">
        <v>144</v>
      </c>
      <c r="D1409" t="s">
        <v>107</v>
      </c>
      <c r="E1409" t="s">
        <v>9165</v>
      </c>
      <c r="F1409">
        <v>18</v>
      </c>
      <c r="G1409" t="s">
        <v>12287</v>
      </c>
    </row>
    <row r="1410" spans="1:7" x14ac:dyDescent="0.25">
      <c r="A1410" t="s">
        <v>93</v>
      </c>
      <c r="B1410">
        <v>2013</v>
      </c>
      <c r="C1410" t="s">
        <v>144</v>
      </c>
      <c r="D1410" t="s">
        <v>39</v>
      </c>
      <c r="E1410" t="s">
        <v>9166</v>
      </c>
      <c r="F1410">
        <v>10</v>
      </c>
      <c r="G1410" t="s">
        <v>12287</v>
      </c>
    </row>
    <row r="1411" spans="1:7" x14ac:dyDescent="0.25">
      <c r="A1411" t="s">
        <v>93</v>
      </c>
      <c r="B1411">
        <v>2013</v>
      </c>
      <c r="C1411" t="s">
        <v>144</v>
      </c>
      <c r="D1411" t="s">
        <v>103</v>
      </c>
      <c r="E1411" t="s">
        <v>9167</v>
      </c>
      <c r="F1411">
        <v>145</v>
      </c>
      <c r="G1411" t="s">
        <v>12287</v>
      </c>
    </row>
    <row r="1412" spans="1:7" x14ac:dyDescent="0.25">
      <c r="A1412" t="s">
        <v>93</v>
      </c>
      <c r="B1412">
        <v>2013</v>
      </c>
      <c r="C1412" t="s">
        <v>145</v>
      </c>
      <c r="D1412" t="s">
        <v>38</v>
      </c>
      <c r="E1412" t="s">
        <v>9168</v>
      </c>
      <c r="F1412">
        <v>14</v>
      </c>
      <c r="G1412" t="s">
        <v>12288</v>
      </c>
    </row>
    <row r="1413" spans="1:7" x14ac:dyDescent="0.25">
      <c r="A1413" t="s">
        <v>93</v>
      </c>
      <c r="B1413">
        <v>2013</v>
      </c>
      <c r="C1413" t="s">
        <v>145</v>
      </c>
      <c r="D1413" t="s">
        <v>40</v>
      </c>
      <c r="E1413" t="s">
        <v>9169</v>
      </c>
      <c r="F1413">
        <v>11</v>
      </c>
      <c r="G1413" t="s">
        <v>12288</v>
      </c>
    </row>
    <row r="1414" spans="1:7" x14ac:dyDescent="0.25">
      <c r="A1414" t="s">
        <v>93</v>
      </c>
      <c r="B1414">
        <v>2013</v>
      </c>
      <c r="C1414" t="s">
        <v>145</v>
      </c>
      <c r="D1414" t="s">
        <v>102</v>
      </c>
      <c r="E1414" t="s">
        <v>9170</v>
      </c>
      <c r="F1414">
        <v>24</v>
      </c>
      <c r="G1414" t="s">
        <v>12288</v>
      </c>
    </row>
    <row r="1415" spans="1:7" x14ac:dyDescent="0.25">
      <c r="A1415" t="s">
        <v>93</v>
      </c>
      <c r="B1415">
        <v>2013</v>
      </c>
      <c r="C1415" t="s">
        <v>145</v>
      </c>
      <c r="D1415" t="s">
        <v>107</v>
      </c>
      <c r="E1415" t="s">
        <v>9171</v>
      </c>
      <c r="F1415">
        <v>28</v>
      </c>
      <c r="G1415" t="s">
        <v>12288</v>
      </c>
    </row>
    <row r="1416" spans="1:7" x14ac:dyDescent="0.25">
      <c r="A1416" t="s">
        <v>93</v>
      </c>
      <c r="B1416">
        <v>2013</v>
      </c>
      <c r="C1416" t="s">
        <v>145</v>
      </c>
      <c r="D1416" t="s">
        <v>39</v>
      </c>
      <c r="E1416" t="s">
        <v>9172</v>
      </c>
      <c r="F1416">
        <v>19</v>
      </c>
      <c r="G1416" t="s">
        <v>12288</v>
      </c>
    </row>
    <row r="1417" spans="1:7" x14ac:dyDescent="0.25">
      <c r="A1417" t="s">
        <v>93</v>
      </c>
      <c r="B1417">
        <v>2013</v>
      </c>
      <c r="C1417" t="s">
        <v>145</v>
      </c>
      <c r="D1417" t="s">
        <v>103</v>
      </c>
      <c r="E1417" t="s">
        <v>9173</v>
      </c>
      <c r="F1417">
        <v>184</v>
      </c>
      <c r="G1417" t="s">
        <v>12288</v>
      </c>
    </row>
    <row r="1418" spans="1:7" x14ac:dyDescent="0.25">
      <c r="A1418" t="s">
        <v>93</v>
      </c>
      <c r="B1418">
        <v>2013</v>
      </c>
      <c r="C1418" t="s">
        <v>146</v>
      </c>
      <c r="D1418" t="s">
        <v>38</v>
      </c>
      <c r="E1418" t="s">
        <v>9174</v>
      </c>
      <c r="F1418">
        <v>5</v>
      </c>
      <c r="G1418" t="s">
        <v>12289</v>
      </c>
    </row>
    <row r="1419" spans="1:7" x14ac:dyDescent="0.25">
      <c r="A1419" t="s">
        <v>93</v>
      </c>
      <c r="B1419">
        <v>2013</v>
      </c>
      <c r="C1419" t="s">
        <v>146</v>
      </c>
      <c r="D1419" t="s">
        <v>40</v>
      </c>
      <c r="E1419" t="s">
        <v>9175</v>
      </c>
      <c r="F1419">
        <v>7</v>
      </c>
      <c r="G1419" t="s">
        <v>12289</v>
      </c>
    </row>
    <row r="1420" spans="1:7" x14ac:dyDescent="0.25">
      <c r="A1420" t="s">
        <v>93</v>
      </c>
      <c r="B1420">
        <v>2013</v>
      </c>
      <c r="C1420" t="s">
        <v>146</v>
      </c>
      <c r="D1420" t="s">
        <v>102</v>
      </c>
      <c r="E1420" t="s">
        <v>9176</v>
      </c>
      <c r="F1420">
        <v>34</v>
      </c>
      <c r="G1420" t="s">
        <v>12289</v>
      </c>
    </row>
    <row r="1421" spans="1:7" x14ac:dyDescent="0.25">
      <c r="A1421" t="s">
        <v>93</v>
      </c>
      <c r="B1421">
        <v>2013</v>
      </c>
      <c r="C1421" t="s">
        <v>146</v>
      </c>
      <c r="D1421" t="s">
        <v>107</v>
      </c>
      <c r="E1421" t="s">
        <v>9177</v>
      </c>
      <c r="F1421">
        <v>20</v>
      </c>
      <c r="G1421" t="s">
        <v>12289</v>
      </c>
    </row>
    <row r="1422" spans="1:7" x14ac:dyDescent="0.25">
      <c r="A1422" t="s">
        <v>93</v>
      </c>
      <c r="B1422">
        <v>2013</v>
      </c>
      <c r="C1422" t="s">
        <v>146</v>
      </c>
      <c r="D1422" t="s">
        <v>39</v>
      </c>
      <c r="E1422" t="s">
        <v>9178</v>
      </c>
      <c r="F1422">
        <v>21</v>
      </c>
      <c r="G1422" t="s">
        <v>12289</v>
      </c>
    </row>
    <row r="1423" spans="1:7" x14ac:dyDescent="0.25">
      <c r="A1423" t="s">
        <v>93</v>
      </c>
      <c r="B1423">
        <v>2013</v>
      </c>
      <c r="C1423" t="s">
        <v>146</v>
      </c>
      <c r="D1423" t="s">
        <v>103</v>
      </c>
      <c r="E1423" t="s">
        <v>9179</v>
      </c>
      <c r="F1423">
        <v>192</v>
      </c>
      <c r="G1423" t="s">
        <v>12289</v>
      </c>
    </row>
    <row r="1424" spans="1:7" x14ac:dyDescent="0.25">
      <c r="A1424" t="s">
        <v>93</v>
      </c>
      <c r="B1424">
        <v>2014</v>
      </c>
      <c r="C1424" t="s">
        <v>142</v>
      </c>
      <c r="D1424" t="s">
        <v>38</v>
      </c>
      <c r="E1424" t="s">
        <v>9180</v>
      </c>
      <c r="F1424">
        <v>28</v>
      </c>
      <c r="G1424" t="s">
        <v>12285</v>
      </c>
    </row>
    <row r="1425" spans="1:7" x14ac:dyDescent="0.25">
      <c r="A1425" t="s">
        <v>93</v>
      </c>
      <c r="B1425">
        <v>2014</v>
      </c>
      <c r="C1425" t="s">
        <v>142</v>
      </c>
      <c r="D1425" t="s">
        <v>40</v>
      </c>
      <c r="E1425" t="s">
        <v>9181</v>
      </c>
      <c r="F1425">
        <v>22</v>
      </c>
      <c r="G1425" t="s">
        <v>12285</v>
      </c>
    </row>
    <row r="1426" spans="1:7" x14ac:dyDescent="0.25">
      <c r="A1426" t="s">
        <v>93</v>
      </c>
      <c r="B1426">
        <v>2014</v>
      </c>
      <c r="C1426" t="s">
        <v>142</v>
      </c>
      <c r="D1426" t="s">
        <v>102</v>
      </c>
      <c r="E1426" t="s">
        <v>9182</v>
      </c>
      <c r="F1426">
        <v>63</v>
      </c>
      <c r="G1426" t="s">
        <v>12285</v>
      </c>
    </row>
    <row r="1427" spans="1:7" x14ac:dyDescent="0.25">
      <c r="A1427" t="s">
        <v>93</v>
      </c>
      <c r="B1427">
        <v>2014</v>
      </c>
      <c r="C1427" t="s">
        <v>142</v>
      </c>
      <c r="D1427" t="s">
        <v>107</v>
      </c>
      <c r="E1427" t="s">
        <v>9183</v>
      </c>
      <c r="F1427">
        <v>90</v>
      </c>
      <c r="G1427" t="s">
        <v>12285</v>
      </c>
    </row>
    <row r="1428" spans="1:7" x14ac:dyDescent="0.25">
      <c r="A1428" t="s">
        <v>93</v>
      </c>
      <c r="B1428">
        <v>2014</v>
      </c>
      <c r="C1428" t="s">
        <v>142</v>
      </c>
      <c r="D1428" t="s">
        <v>39</v>
      </c>
      <c r="E1428" t="s">
        <v>9184</v>
      </c>
      <c r="F1428">
        <v>40</v>
      </c>
      <c r="G1428" t="s">
        <v>12285</v>
      </c>
    </row>
    <row r="1429" spans="1:7" x14ac:dyDescent="0.25">
      <c r="A1429" t="s">
        <v>93</v>
      </c>
      <c r="B1429">
        <v>2014</v>
      </c>
      <c r="C1429" t="s">
        <v>142</v>
      </c>
      <c r="D1429" t="s">
        <v>103</v>
      </c>
      <c r="E1429" t="s">
        <v>9185</v>
      </c>
      <c r="F1429">
        <v>536</v>
      </c>
      <c r="G1429" t="s">
        <v>12285</v>
      </c>
    </row>
    <row r="1430" spans="1:7" x14ac:dyDescent="0.25">
      <c r="A1430" t="s">
        <v>93</v>
      </c>
      <c r="B1430">
        <v>2014</v>
      </c>
      <c r="C1430" t="s">
        <v>143</v>
      </c>
      <c r="D1430" t="s">
        <v>38</v>
      </c>
      <c r="E1430" t="s">
        <v>9186</v>
      </c>
      <c r="F1430">
        <v>28</v>
      </c>
      <c r="G1430" t="s">
        <v>12286</v>
      </c>
    </row>
    <row r="1431" spans="1:7" x14ac:dyDescent="0.25">
      <c r="A1431" t="s">
        <v>93</v>
      </c>
      <c r="B1431">
        <v>2014</v>
      </c>
      <c r="C1431" t="s">
        <v>143</v>
      </c>
      <c r="D1431" t="s">
        <v>40</v>
      </c>
      <c r="E1431" t="s">
        <v>9187</v>
      </c>
      <c r="F1431">
        <v>20</v>
      </c>
      <c r="G1431" t="s">
        <v>12286</v>
      </c>
    </row>
    <row r="1432" spans="1:7" x14ac:dyDescent="0.25">
      <c r="A1432" t="s">
        <v>93</v>
      </c>
      <c r="B1432">
        <v>2014</v>
      </c>
      <c r="C1432" t="s">
        <v>143</v>
      </c>
      <c r="D1432" t="s">
        <v>102</v>
      </c>
      <c r="E1432" t="s">
        <v>9188</v>
      </c>
      <c r="F1432">
        <v>70</v>
      </c>
      <c r="G1432" t="s">
        <v>12286</v>
      </c>
    </row>
    <row r="1433" spans="1:7" x14ac:dyDescent="0.25">
      <c r="A1433" t="s">
        <v>93</v>
      </c>
      <c r="B1433">
        <v>2014</v>
      </c>
      <c r="C1433" t="s">
        <v>143</v>
      </c>
      <c r="D1433" t="s">
        <v>107</v>
      </c>
      <c r="E1433" t="s">
        <v>9189</v>
      </c>
      <c r="F1433">
        <v>69</v>
      </c>
      <c r="G1433" t="s">
        <v>12286</v>
      </c>
    </row>
    <row r="1434" spans="1:7" x14ac:dyDescent="0.25">
      <c r="A1434" t="s">
        <v>93</v>
      </c>
      <c r="B1434">
        <v>2014</v>
      </c>
      <c r="C1434" t="s">
        <v>143</v>
      </c>
      <c r="D1434" t="s">
        <v>39</v>
      </c>
      <c r="E1434" t="s">
        <v>9190</v>
      </c>
      <c r="F1434">
        <v>76</v>
      </c>
      <c r="G1434" t="s">
        <v>12286</v>
      </c>
    </row>
    <row r="1435" spans="1:7" x14ac:dyDescent="0.25">
      <c r="A1435" t="s">
        <v>93</v>
      </c>
      <c r="B1435">
        <v>2014</v>
      </c>
      <c r="C1435" t="s">
        <v>143</v>
      </c>
      <c r="D1435" t="s">
        <v>103</v>
      </c>
      <c r="E1435" t="s">
        <v>9191</v>
      </c>
      <c r="F1435">
        <v>563</v>
      </c>
      <c r="G1435" t="s">
        <v>12286</v>
      </c>
    </row>
    <row r="1436" spans="1:7" x14ac:dyDescent="0.25">
      <c r="A1436" t="s">
        <v>93</v>
      </c>
      <c r="B1436">
        <v>2014</v>
      </c>
      <c r="C1436" t="s">
        <v>144</v>
      </c>
      <c r="D1436" t="s">
        <v>38</v>
      </c>
      <c r="E1436" t="s">
        <v>9192</v>
      </c>
      <c r="F1436">
        <v>8</v>
      </c>
      <c r="G1436" t="s">
        <v>12287</v>
      </c>
    </row>
    <row r="1437" spans="1:7" x14ac:dyDescent="0.25">
      <c r="A1437" t="s">
        <v>93</v>
      </c>
      <c r="B1437">
        <v>2014</v>
      </c>
      <c r="C1437" t="s">
        <v>144</v>
      </c>
      <c r="D1437" t="s">
        <v>40</v>
      </c>
      <c r="E1437" t="s">
        <v>9193</v>
      </c>
      <c r="F1437">
        <v>5</v>
      </c>
      <c r="G1437" t="s">
        <v>12287</v>
      </c>
    </row>
    <row r="1438" spans="1:7" x14ac:dyDescent="0.25">
      <c r="A1438" t="s">
        <v>93</v>
      </c>
      <c r="B1438">
        <v>2014</v>
      </c>
      <c r="C1438" t="s">
        <v>144</v>
      </c>
      <c r="D1438" t="s">
        <v>102</v>
      </c>
      <c r="E1438" t="s">
        <v>9194</v>
      </c>
      <c r="F1438">
        <v>18</v>
      </c>
      <c r="G1438" t="s">
        <v>12287</v>
      </c>
    </row>
    <row r="1439" spans="1:7" x14ac:dyDescent="0.25">
      <c r="A1439" t="s">
        <v>93</v>
      </c>
      <c r="B1439">
        <v>2014</v>
      </c>
      <c r="C1439" t="s">
        <v>144</v>
      </c>
      <c r="D1439" t="s">
        <v>107</v>
      </c>
      <c r="E1439" t="s">
        <v>9195</v>
      </c>
      <c r="F1439">
        <v>14</v>
      </c>
      <c r="G1439" t="s">
        <v>12287</v>
      </c>
    </row>
    <row r="1440" spans="1:7" x14ac:dyDescent="0.25">
      <c r="A1440" t="s">
        <v>93</v>
      </c>
      <c r="B1440">
        <v>2014</v>
      </c>
      <c r="C1440" t="s">
        <v>144</v>
      </c>
      <c r="D1440" t="s">
        <v>39</v>
      </c>
      <c r="E1440" t="s">
        <v>9196</v>
      </c>
      <c r="F1440">
        <v>12</v>
      </c>
      <c r="G1440" t="s">
        <v>12287</v>
      </c>
    </row>
    <row r="1441" spans="1:7" x14ac:dyDescent="0.25">
      <c r="A1441" t="s">
        <v>93</v>
      </c>
      <c r="B1441">
        <v>2014</v>
      </c>
      <c r="C1441" t="s">
        <v>144</v>
      </c>
      <c r="D1441" t="s">
        <v>103</v>
      </c>
      <c r="E1441" t="s">
        <v>9197</v>
      </c>
      <c r="F1441">
        <v>142</v>
      </c>
      <c r="G1441" t="s">
        <v>12287</v>
      </c>
    </row>
    <row r="1442" spans="1:7" x14ac:dyDescent="0.25">
      <c r="A1442" t="s">
        <v>93</v>
      </c>
      <c r="B1442">
        <v>2014</v>
      </c>
      <c r="C1442" t="s">
        <v>145</v>
      </c>
      <c r="D1442" t="s">
        <v>38</v>
      </c>
      <c r="E1442" t="s">
        <v>9198</v>
      </c>
      <c r="F1442">
        <v>5</v>
      </c>
      <c r="G1442" t="s">
        <v>12288</v>
      </c>
    </row>
    <row r="1443" spans="1:7" x14ac:dyDescent="0.25">
      <c r="A1443" t="s">
        <v>93</v>
      </c>
      <c r="B1443">
        <v>2014</v>
      </c>
      <c r="C1443" t="s">
        <v>145</v>
      </c>
      <c r="D1443" t="s">
        <v>40</v>
      </c>
      <c r="E1443" t="s">
        <v>9199</v>
      </c>
      <c r="F1443">
        <v>9</v>
      </c>
      <c r="G1443" t="s">
        <v>12288</v>
      </c>
    </row>
    <row r="1444" spans="1:7" x14ac:dyDescent="0.25">
      <c r="A1444" t="s">
        <v>93</v>
      </c>
      <c r="B1444">
        <v>2014</v>
      </c>
      <c r="C1444" t="s">
        <v>145</v>
      </c>
      <c r="D1444" t="s">
        <v>102</v>
      </c>
      <c r="E1444" t="s">
        <v>9200</v>
      </c>
      <c r="F1444">
        <v>21</v>
      </c>
      <c r="G1444" t="s">
        <v>12288</v>
      </c>
    </row>
    <row r="1445" spans="1:7" x14ac:dyDescent="0.25">
      <c r="A1445" t="s">
        <v>93</v>
      </c>
      <c r="B1445">
        <v>2014</v>
      </c>
      <c r="C1445" t="s">
        <v>145</v>
      </c>
      <c r="D1445" t="s">
        <v>107</v>
      </c>
      <c r="E1445" t="s">
        <v>9201</v>
      </c>
      <c r="F1445">
        <v>20</v>
      </c>
      <c r="G1445" t="s">
        <v>12288</v>
      </c>
    </row>
    <row r="1446" spans="1:7" x14ac:dyDescent="0.25">
      <c r="A1446" t="s">
        <v>93</v>
      </c>
      <c r="B1446">
        <v>2014</v>
      </c>
      <c r="C1446" t="s">
        <v>145</v>
      </c>
      <c r="D1446" t="s">
        <v>39</v>
      </c>
      <c r="E1446" t="s">
        <v>9202</v>
      </c>
      <c r="F1446">
        <v>18</v>
      </c>
      <c r="G1446" t="s">
        <v>12288</v>
      </c>
    </row>
    <row r="1447" spans="1:7" x14ac:dyDescent="0.25">
      <c r="A1447" t="s">
        <v>93</v>
      </c>
      <c r="B1447">
        <v>2014</v>
      </c>
      <c r="C1447" t="s">
        <v>145</v>
      </c>
      <c r="D1447" t="s">
        <v>103</v>
      </c>
      <c r="E1447" t="s">
        <v>9203</v>
      </c>
      <c r="F1447">
        <v>198</v>
      </c>
      <c r="G1447" t="s">
        <v>12288</v>
      </c>
    </row>
    <row r="1448" spans="1:7" x14ac:dyDescent="0.25">
      <c r="A1448" t="s">
        <v>93</v>
      </c>
      <c r="B1448">
        <v>2014</v>
      </c>
      <c r="C1448" t="s">
        <v>146</v>
      </c>
      <c r="D1448" t="s">
        <v>38</v>
      </c>
      <c r="E1448" t="s">
        <v>9204</v>
      </c>
      <c r="F1448">
        <v>9</v>
      </c>
      <c r="G1448" t="s">
        <v>12289</v>
      </c>
    </row>
    <row r="1449" spans="1:7" x14ac:dyDescent="0.25">
      <c r="A1449" t="s">
        <v>93</v>
      </c>
      <c r="B1449">
        <v>2014</v>
      </c>
      <c r="C1449" t="s">
        <v>146</v>
      </c>
      <c r="D1449" t="s">
        <v>40</v>
      </c>
      <c r="E1449" t="s">
        <v>9205</v>
      </c>
      <c r="F1449">
        <v>15</v>
      </c>
      <c r="G1449" t="s">
        <v>12289</v>
      </c>
    </row>
    <row r="1450" spans="1:7" x14ac:dyDescent="0.25">
      <c r="A1450" t="s">
        <v>93</v>
      </c>
      <c r="B1450">
        <v>2014</v>
      </c>
      <c r="C1450" t="s">
        <v>146</v>
      </c>
      <c r="D1450" t="s">
        <v>102</v>
      </c>
      <c r="E1450" t="s">
        <v>9206</v>
      </c>
      <c r="F1450">
        <v>36</v>
      </c>
      <c r="G1450" t="s">
        <v>12289</v>
      </c>
    </row>
    <row r="1451" spans="1:7" x14ac:dyDescent="0.25">
      <c r="A1451" t="s">
        <v>93</v>
      </c>
      <c r="B1451">
        <v>2014</v>
      </c>
      <c r="C1451" t="s">
        <v>146</v>
      </c>
      <c r="D1451" t="s">
        <v>107</v>
      </c>
      <c r="E1451" t="s">
        <v>9207</v>
      </c>
      <c r="F1451">
        <v>31</v>
      </c>
      <c r="G1451" t="s">
        <v>12289</v>
      </c>
    </row>
    <row r="1452" spans="1:7" x14ac:dyDescent="0.25">
      <c r="A1452" t="s">
        <v>93</v>
      </c>
      <c r="B1452">
        <v>2014</v>
      </c>
      <c r="C1452" t="s">
        <v>146</v>
      </c>
      <c r="D1452" t="s">
        <v>39</v>
      </c>
      <c r="E1452" t="s">
        <v>9208</v>
      </c>
      <c r="F1452">
        <v>18</v>
      </c>
      <c r="G1452" t="s">
        <v>12289</v>
      </c>
    </row>
    <row r="1453" spans="1:7" x14ac:dyDescent="0.25">
      <c r="A1453" t="s">
        <v>93</v>
      </c>
      <c r="B1453">
        <v>2014</v>
      </c>
      <c r="C1453" t="s">
        <v>146</v>
      </c>
      <c r="D1453" t="s">
        <v>103</v>
      </c>
      <c r="E1453" t="s">
        <v>9209</v>
      </c>
      <c r="F1453">
        <v>175</v>
      </c>
      <c r="G1453" t="s">
        <v>12289</v>
      </c>
    </row>
    <row r="1454" spans="1:7" x14ac:dyDescent="0.25">
      <c r="A1454" t="s">
        <v>93</v>
      </c>
      <c r="B1454">
        <v>2015</v>
      </c>
      <c r="C1454" t="s">
        <v>142</v>
      </c>
      <c r="D1454" t="s">
        <v>38</v>
      </c>
      <c r="E1454" t="s">
        <v>9210</v>
      </c>
      <c r="F1454">
        <v>31</v>
      </c>
      <c r="G1454" t="s">
        <v>12285</v>
      </c>
    </row>
    <row r="1455" spans="1:7" x14ac:dyDescent="0.25">
      <c r="A1455" t="s">
        <v>93</v>
      </c>
      <c r="B1455">
        <v>2015</v>
      </c>
      <c r="C1455" t="s">
        <v>142</v>
      </c>
      <c r="D1455" t="s">
        <v>40</v>
      </c>
      <c r="E1455" t="s">
        <v>9211</v>
      </c>
      <c r="F1455">
        <v>15</v>
      </c>
      <c r="G1455" t="s">
        <v>12285</v>
      </c>
    </row>
    <row r="1456" spans="1:7" x14ac:dyDescent="0.25">
      <c r="A1456" t="s">
        <v>93</v>
      </c>
      <c r="B1456">
        <v>2015</v>
      </c>
      <c r="C1456" t="s">
        <v>142</v>
      </c>
      <c r="D1456" t="s">
        <v>102</v>
      </c>
      <c r="E1456" t="s">
        <v>9212</v>
      </c>
      <c r="F1456">
        <v>79</v>
      </c>
      <c r="G1456" t="s">
        <v>12285</v>
      </c>
    </row>
    <row r="1457" spans="1:7" x14ac:dyDescent="0.25">
      <c r="A1457" t="s">
        <v>93</v>
      </c>
      <c r="B1457">
        <v>2015</v>
      </c>
      <c r="C1457" t="s">
        <v>142</v>
      </c>
      <c r="D1457" t="s">
        <v>107</v>
      </c>
      <c r="E1457" t="s">
        <v>9213</v>
      </c>
      <c r="F1457">
        <v>65</v>
      </c>
      <c r="G1457" t="s">
        <v>12285</v>
      </c>
    </row>
    <row r="1458" spans="1:7" x14ac:dyDescent="0.25">
      <c r="A1458" t="s">
        <v>93</v>
      </c>
      <c r="B1458">
        <v>2015</v>
      </c>
      <c r="C1458" t="s">
        <v>142</v>
      </c>
      <c r="D1458" t="s">
        <v>39</v>
      </c>
      <c r="E1458" t="s">
        <v>9214</v>
      </c>
      <c r="F1458">
        <v>46</v>
      </c>
      <c r="G1458" t="s">
        <v>12285</v>
      </c>
    </row>
    <row r="1459" spans="1:7" x14ac:dyDescent="0.25">
      <c r="A1459" t="s">
        <v>93</v>
      </c>
      <c r="B1459">
        <v>2015</v>
      </c>
      <c r="C1459" t="s">
        <v>142</v>
      </c>
      <c r="D1459" t="s">
        <v>103</v>
      </c>
      <c r="E1459" t="s">
        <v>9215</v>
      </c>
      <c r="F1459">
        <v>545</v>
      </c>
      <c r="G1459" t="s">
        <v>12285</v>
      </c>
    </row>
    <row r="1460" spans="1:7" x14ac:dyDescent="0.25">
      <c r="A1460" t="s">
        <v>93</v>
      </c>
      <c r="B1460">
        <v>2015</v>
      </c>
      <c r="C1460" t="s">
        <v>143</v>
      </c>
      <c r="D1460" t="s">
        <v>38</v>
      </c>
      <c r="E1460" t="s">
        <v>9216</v>
      </c>
      <c r="F1460">
        <v>25</v>
      </c>
      <c r="G1460" t="s">
        <v>12286</v>
      </c>
    </row>
    <row r="1461" spans="1:7" x14ac:dyDescent="0.25">
      <c r="A1461" t="s">
        <v>93</v>
      </c>
      <c r="B1461">
        <v>2015</v>
      </c>
      <c r="C1461" t="s">
        <v>143</v>
      </c>
      <c r="D1461" t="s">
        <v>40</v>
      </c>
      <c r="E1461" t="s">
        <v>9217</v>
      </c>
      <c r="F1461">
        <v>16</v>
      </c>
      <c r="G1461" t="s">
        <v>12286</v>
      </c>
    </row>
    <row r="1462" spans="1:7" x14ac:dyDescent="0.25">
      <c r="A1462" t="s">
        <v>93</v>
      </c>
      <c r="B1462">
        <v>2015</v>
      </c>
      <c r="C1462" t="s">
        <v>143</v>
      </c>
      <c r="D1462" t="s">
        <v>102</v>
      </c>
      <c r="E1462" t="s">
        <v>9218</v>
      </c>
      <c r="F1462">
        <v>71</v>
      </c>
      <c r="G1462" t="s">
        <v>12286</v>
      </c>
    </row>
    <row r="1463" spans="1:7" x14ac:dyDescent="0.25">
      <c r="A1463" t="s">
        <v>93</v>
      </c>
      <c r="B1463">
        <v>2015</v>
      </c>
      <c r="C1463" t="s">
        <v>143</v>
      </c>
      <c r="D1463" t="s">
        <v>107</v>
      </c>
      <c r="E1463" t="s">
        <v>9219</v>
      </c>
      <c r="F1463">
        <v>60</v>
      </c>
      <c r="G1463" t="s">
        <v>12286</v>
      </c>
    </row>
    <row r="1464" spans="1:7" x14ac:dyDescent="0.25">
      <c r="A1464" t="s">
        <v>93</v>
      </c>
      <c r="B1464">
        <v>2015</v>
      </c>
      <c r="C1464" t="s">
        <v>143</v>
      </c>
      <c r="D1464" t="s">
        <v>39</v>
      </c>
      <c r="E1464" t="s">
        <v>9220</v>
      </c>
      <c r="F1464">
        <v>49</v>
      </c>
      <c r="G1464" t="s">
        <v>12286</v>
      </c>
    </row>
    <row r="1465" spans="1:7" x14ac:dyDescent="0.25">
      <c r="A1465" t="s">
        <v>93</v>
      </c>
      <c r="B1465">
        <v>2015</v>
      </c>
      <c r="C1465" t="s">
        <v>143</v>
      </c>
      <c r="D1465" t="s">
        <v>103</v>
      </c>
      <c r="E1465" t="s">
        <v>9221</v>
      </c>
      <c r="F1465">
        <v>580</v>
      </c>
      <c r="G1465" t="s">
        <v>12286</v>
      </c>
    </row>
    <row r="1466" spans="1:7" x14ac:dyDescent="0.25">
      <c r="A1466" t="s">
        <v>93</v>
      </c>
      <c r="B1466">
        <v>2015</v>
      </c>
      <c r="C1466" t="s">
        <v>144</v>
      </c>
      <c r="D1466" t="s">
        <v>38</v>
      </c>
      <c r="E1466" t="s">
        <v>9222</v>
      </c>
      <c r="F1466">
        <v>9</v>
      </c>
      <c r="G1466" t="s">
        <v>12287</v>
      </c>
    </row>
    <row r="1467" spans="1:7" x14ac:dyDescent="0.25">
      <c r="A1467" t="s">
        <v>93</v>
      </c>
      <c r="B1467">
        <v>2015</v>
      </c>
      <c r="C1467" t="s">
        <v>144</v>
      </c>
      <c r="D1467" t="s">
        <v>40</v>
      </c>
      <c r="E1467" t="s">
        <v>9223</v>
      </c>
      <c r="F1467">
        <v>12</v>
      </c>
      <c r="G1467" t="s">
        <v>12287</v>
      </c>
    </row>
    <row r="1468" spans="1:7" x14ac:dyDescent="0.25">
      <c r="A1468" t="s">
        <v>93</v>
      </c>
      <c r="B1468">
        <v>2015</v>
      </c>
      <c r="C1468" t="s">
        <v>144</v>
      </c>
      <c r="D1468" t="s">
        <v>102</v>
      </c>
      <c r="E1468" t="s">
        <v>9224</v>
      </c>
      <c r="F1468">
        <v>16</v>
      </c>
      <c r="G1468" t="s">
        <v>12287</v>
      </c>
    </row>
    <row r="1469" spans="1:7" x14ac:dyDescent="0.25">
      <c r="A1469" t="s">
        <v>93</v>
      </c>
      <c r="B1469">
        <v>2015</v>
      </c>
      <c r="C1469" t="s">
        <v>144</v>
      </c>
      <c r="D1469" t="s">
        <v>107</v>
      </c>
      <c r="E1469" t="s">
        <v>9225</v>
      </c>
      <c r="F1469">
        <v>26</v>
      </c>
      <c r="G1469" t="s">
        <v>12287</v>
      </c>
    </row>
    <row r="1470" spans="1:7" x14ac:dyDescent="0.25">
      <c r="A1470" t="s">
        <v>93</v>
      </c>
      <c r="B1470">
        <v>2015</v>
      </c>
      <c r="C1470" t="s">
        <v>144</v>
      </c>
      <c r="D1470" t="s">
        <v>39</v>
      </c>
      <c r="E1470" t="s">
        <v>9226</v>
      </c>
      <c r="F1470">
        <v>13</v>
      </c>
      <c r="G1470" t="s">
        <v>12287</v>
      </c>
    </row>
    <row r="1471" spans="1:7" x14ac:dyDescent="0.25">
      <c r="A1471" t="s">
        <v>93</v>
      </c>
      <c r="B1471">
        <v>2015</v>
      </c>
      <c r="C1471" t="s">
        <v>144</v>
      </c>
      <c r="D1471" t="s">
        <v>103</v>
      </c>
      <c r="E1471" t="s">
        <v>9227</v>
      </c>
      <c r="F1471">
        <v>136</v>
      </c>
      <c r="G1471" t="s">
        <v>12287</v>
      </c>
    </row>
    <row r="1472" spans="1:7" x14ac:dyDescent="0.25">
      <c r="A1472" t="s">
        <v>93</v>
      </c>
      <c r="B1472">
        <v>2015</v>
      </c>
      <c r="C1472" t="s">
        <v>145</v>
      </c>
      <c r="D1472" t="s">
        <v>38</v>
      </c>
      <c r="E1472" t="s">
        <v>9228</v>
      </c>
      <c r="F1472">
        <v>6</v>
      </c>
      <c r="G1472" t="s">
        <v>12288</v>
      </c>
    </row>
    <row r="1473" spans="1:7" x14ac:dyDescent="0.25">
      <c r="A1473" t="s">
        <v>93</v>
      </c>
      <c r="B1473">
        <v>2015</v>
      </c>
      <c r="C1473" t="s">
        <v>145</v>
      </c>
      <c r="D1473" t="s">
        <v>40</v>
      </c>
      <c r="E1473" t="s">
        <v>9229</v>
      </c>
      <c r="F1473">
        <v>10</v>
      </c>
      <c r="G1473" t="s">
        <v>12288</v>
      </c>
    </row>
    <row r="1474" spans="1:7" x14ac:dyDescent="0.25">
      <c r="A1474" t="s">
        <v>93</v>
      </c>
      <c r="B1474">
        <v>2015</v>
      </c>
      <c r="C1474" t="s">
        <v>145</v>
      </c>
      <c r="D1474" t="s">
        <v>102</v>
      </c>
      <c r="E1474" t="s">
        <v>9230</v>
      </c>
      <c r="F1474">
        <v>26</v>
      </c>
      <c r="G1474" t="s">
        <v>12288</v>
      </c>
    </row>
    <row r="1475" spans="1:7" x14ac:dyDescent="0.25">
      <c r="A1475" t="s">
        <v>93</v>
      </c>
      <c r="B1475">
        <v>2015</v>
      </c>
      <c r="C1475" t="s">
        <v>145</v>
      </c>
      <c r="D1475" t="s">
        <v>107</v>
      </c>
      <c r="E1475" t="s">
        <v>9231</v>
      </c>
      <c r="F1475">
        <v>23</v>
      </c>
      <c r="G1475" t="s">
        <v>12288</v>
      </c>
    </row>
    <row r="1476" spans="1:7" x14ac:dyDescent="0.25">
      <c r="A1476" t="s">
        <v>93</v>
      </c>
      <c r="B1476">
        <v>2015</v>
      </c>
      <c r="C1476" t="s">
        <v>145</v>
      </c>
      <c r="D1476" t="s">
        <v>39</v>
      </c>
      <c r="E1476" t="s">
        <v>9232</v>
      </c>
      <c r="F1476">
        <v>16</v>
      </c>
      <c r="G1476" t="s">
        <v>12288</v>
      </c>
    </row>
    <row r="1477" spans="1:7" x14ac:dyDescent="0.25">
      <c r="A1477" t="s">
        <v>93</v>
      </c>
      <c r="B1477">
        <v>2015</v>
      </c>
      <c r="C1477" t="s">
        <v>145</v>
      </c>
      <c r="D1477" t="s">
        <v>103</v>
      </c>
      <c r="E1477" t="s">
        <v>9233</v>
      </c>
      <c r="F1477">
        <v>186</v>
      </c>
      <c r="G1477" t="s">
        <v>12288</v>
      </c>
    </row>
    <row r="1478" spans="1:7" x14ac:dyDescent="0.25">
      <c r="A1478" t="s">
        <v>93</v>
      </c>
      <c r="B1478">
        <v>2015</v>
      </c>
      <c r="C1478" t="s">
        <v>146</v>
      </c>
      <c r="D1478" t="s">
        <v>38</v>
      </c>
      <c r="E1478" t="s">
        <v>9234</v>
      </c>
      <c r="F1478">
        <v>8</v>
      </c>
      <c r="G1478" t="s">
        <v>12289</v>
      </c>
    </row>
    <row r="1479" spans="1:7" x14ac:dyDescent="0.25">
      <c r="A1479" t="s">
        <v>93</v>
      </c>
      <c r="B1479">
        <v>2015</v>
      </c>
      <c r="C1479" t="s">
        <v>146</v>
      </c>
      <c r="D1479" t="s">
        <v>40</v>
      </c>
      <c r="E1479" t="s">
        <v>9235</v>
      </c>
      <c r="F1479">
        <v>11</v>
      </c>
      <c r="G1479" t="s">
        <v>12289</v>
      </c>
    </row>
    <row r="1480" spans="1:7" x14ac:dyDescent="0.25">
      <c r="A1480" t="s">
        <v>93</v>
      </c>
      <c r="B1480">
        <v>2015</v>
      </c>
      <c r="C1480" t="s">
        <v>146</v>
      </c>
      <c r="D1480" t="s">
        <v>102</v>
      </c>
      <c r="E1480" t="s">
        <v>9236</v>
      </c>
      <c r="F1480">
        <v>21</v>
      </c>
      <c r="G1480" t="s">
        <v>12289</v>
      </c>
    </row>
    <row r="1481" spans="1:7" x14ac:dyDescent="0.25">
      <c r="A1481" t="s">
        <v>93</v>
      </c>
      <c r="B1481">
        <v>2015</v>
      </c>
      <c r="C1481" t="s">
        <v>146</v>
      </c>
      <c r="D1481" t="s">
        <v>107</v>
      </c>
      <c r="E1481" t="s">
        <v>9237</v>
      </c>
      <c r="F1481">
        <v>20</v>
      </c>
      <c r="G1481" t="s">
        <v>12289</v>
      </c>
    </row>
    <row r="1482" spans="1:7" x14ac:dyDescent="0.25">
      <c r="A1482" t="s">
        <v>93</v>
      </c>
      <c r="B1482">
        <v>2015</v>
      </c>
      <c r="C1482" t="s">
        <v>146</v>
      </c>
      <c r="D1482" t="s">
        <v>39</v>
      </c>
      <c r="E1482" t="s">
        <v>9238</v>
      </c>
      <c r="F1482">
        <v>24</v>
      </c>
      <c r="G1482" t="s">
        <v>12289</v>
      </c>
    </row>
    <row r="1483" spans="1:7" x14ac:dyDescent="0.25">
      <c r="A1483" t="s">
        <v>93</v>
      </c>
      <c r="B1483">
        <v>2015</v>
      </c>
      <c r="C1483" t="s">
        <v>146</v>
      </c>
      <c r="D1483" t="s">
        <v>103</v>
      </c>
      <c r="E1483" t="s">
        <v>9239</v>
      </c>
      <c r="F1483">
        <v>192</v>
      </c>
      <c r="G1483" t="s">
        <v>12289</v>
      </c>
    </row>
    <row r="1484" spans="1:7" x14ac:dyDescent="0.25">
      <c r="A1484" t="s">
        <v>54</v>
      </c>
      <c r="B1484">
        <v>2010</v>
      </c>
      <c r="C1484" t="s">
        <v>142</v>
      </c>
      <c r="D1484" t="s">
        <v>38</v>
      </c>
      <c r="E1484" t="s">
        <v>9240</v>
      </c>
      <c r="F1484">
        <v>12</v>
      </c>
      <c r="G1484" t="s">
        <v>12285</v>
      </c>
    </row>
    <row r="1485" spans="1:7" x14ac:dyDescent="0.25">
      <c r="A1485" t="s">
        <v>54</v>
      </c>
      <c r="B1485">
        <v>2010</v>
      </c>
      <c r="C1485" t="s">
        <v>142</v>
      </c>
      <c r="D1485" t="s">
        <v>40</v>
      </c>
      <c r="E1485" t="s">
        <v>9241</v>
      </c>
      <c r="F1485">
        <v>12</v>
      </c>
      <c r="G1485" t="s">
        <v>12285</v>
      </c>
    </row>
    <row r="1486" spans="1:7" x14ac:dyDescent="0.25">
      <c r="A1486" t="s">
        <v>54</v>
      </c>
      <c r="B1486">
        <v>2010</v>
      </c>
      <c r="C1486" t="s">
        <v>142</v>
      </c>
      <c r="D1486" t="s">
        <v>102</v>
      </c>
      <c r="E1486" t="s">
        <v>9242</v>
      </c>
      <c r="F1486">
        <v>46</v>
      </c>
      <c r="G1486" t="s">
        <v>12285</v>
      </c>
    </row>
    <row r="1487" spans="1:7" x14ac:dyDescent="0.25">
      <c r="A1487" t="s">
        <v>54</v>
      </c>
      <c r="B1487">
        <v>2010</v>
      </c>
      <c r="C1487" t="s">
        <v>142</v>
      </c>
      <c r="D1487" t="s">
        <v>107</v>
      </c>
      <c r="E1487" t="s">
        <v>9243</v>
      </c>
      <c r="F1487">
        <v>52</v>
      </c>
      <c r="G1487" t="s">
        <v>12285</v>
      </c>
    </row>
    <row r="1488" spans="1:7" x14ac:dyDescent="0.25">
      <c r="A1488" t="s">
        <v>54</v>
      </c>
      <c r="B1488">
        <v>2010</v>
      </c>
      <c r="C1488" t="s">
        <v>142</v>
      </c>
      <c r="D1488" t="s">
        <v>39</v>
      </c>
      <c r="E1488" t="s">
        <v>9244</v>
      </c>
      <c r="F1488">
        <v>34</v>
      </c>
      <c r="G1488" t="s">
        <v>12285</v>
      </c>
    </row>
    <row r="1489" spans="1:7" x14ac:dyDescent="0.25">
      <c r="A1489" t="s">
        <v>54</v>
      </c>
      <c r="B1489">
        <v>2010</v>
      </c>
      <c r="C1489" t="s">
        <v>142</v>
      </c>
      <c r="D1489" t="s">
        <v>103</v>
      </c>
      <c r="E1489" t="s">
        <v>9245</v>
      </c>
      <c r="F1489">
        <v>462</v>
      </c>
      <c r="G1489" t="s">
        <v>12285</v>
      </c>
    </row>
    <row r="1490" spans="1:7" x14ac:dyDescent="0.25">
      <c r="A1490" t="s">
        <v>54</v>
      </c>
      <c r="B1490">
        <v>2010</v>
      </c>
      <c r="C1490" t="s">
        <v>143</v>
      </c>
      <c r="D1490" t="s">
        <v>38</v>
      </c>
      <c r="E1490" t="s">
        <v>9246</v>
      </c>
      <c r="F1490">
        <v>18</v>
      </c>
      <c r="G1490" t="s">
        <v>12286</v>
      </c>
    </row>
    <row r="1491" spans="1:7" x14ac:dyDescent="0.25">
      <c r="A1491" t="s">
        <v>54</v>
      </c>
      <c r="B1491">
        <v>2010</v>
      </c>
      <c r="C1491" t="s">
        <v>143</v>
      </c>
      <c r="D1491" t="s">
        <v>40</v>
      </c>
      <c r="E1491" t="s">
        <v>9247</v>
      </c>
      <c r="F1491">
        <v>13</v>
      </c>
      <c r="G1491" t="s">
        <v>12286</v>
      </c>
    </row>
    <row r="1492" spans="1:7" x14ac:dyDescent="0.25">
      <c r="A1492" t="s">
        <v>54</v>
      </c>
      <c r="B1492">
        <v>2010</v>
      </c>
      <c r="C1492" t="s">
        <v>143</v>
      </c>
      <c r="D1492" t="s">
        <v>102</v>
      </c>
      <c r="E1492" t="s">
        <v>9248</v>
      </c>
      <c r="F1492">
        <v>47</v>
      </c>
      <c r="G1492" t="s">
        <v>12286</v>
      </c>
    </row>
    <row r="1493" spans="1:7" x14ac:dyDescent="0.25">
      <c r="A1493" t="s">
        <v>54</v>
      </c>
      <c r="B1493">
        <v>2010</v>
      </c>
      <c r="C1493" t="s">
        <v>143</v>
      </c>
      <c r="D1493" t="s">
        <v>107</v>
      </c>
      <c r="E1493" t="s">
        <v>9249</v>
      </c>
      <c r="F1493">
        <v>57</v>
      </c>
      <c r="G1493" t="s">
        <v>12286</v>
      </c>
    </row>
    <row r="1494" spans="1:7" x14ac:dyDescent="0.25">
      <c r="A1494" t="s">
        <v>54</v>
      </c>
      <c r="B1494">
        <v>2010</v>
      </c>
      <c r="C1494" t="s">
        <v>143</v>
      </c>
      <c r="D1494" t="s">
        <v>39</v>
      </c>
      <c r="E1494" t="s">
        <v>9250</v>
      </c>
      <c r="F1494">
        <v>54</v>
      </c>
      <c r="G1494" t="s">
        <v>12286</v>
      </c>
    </row>
    <row r="1495" spans="1:7" x14ac:dyDescent="0.25">
      <c r="A1495" t="s">
        <v>54</v>
      </c>
      <c r="B1495">
        <v>2010</v>
      </c>
      <c r="C1495" t="s">
        <v>143</v>
      </c>
      <c r="D1495" t="s">
        <v>103</v>
      </c>
      <c r="E1495" t="s">
        <v>9251</v>
      </c>
      <c r="F1495">
        <v>495</v>
      </c>
      <c r="G1495" t="s">
        <v>12286</v>
      </c>
    </row>
    <row r="1496" spans="1:7" x14ac:dyDescent="0.25">
      <c r="A1496" t="s">
        <v>54</v>
      </c>
      <c r="B1496">
        <v>2010</v>
      </c>
      <c r="C1496" t="s">
        <v>144</v>
      </c>
      <c r="D1496" t="s">
        <v>38</v>
      </c>
      <c r="E1496" t="s">
        <v>9252</v>
      </c>
      <c r="F1496">
        <v>5</v>
      </c>
      <c r="G1496" t="s">
        <v>12287</v>
      </c>
    </row>
    <row r="1497" spans="1:7" x14ac:dyDescent="0.25">
      <c r="A1497" t="s">
        <v>54</v>
      </c>
      <c r="B1497">
        <v>2010</v>
      </c>
      <c r="C1497" t="s">
        <v>144</v>
      </c>
      <c r="D1497" t="s">
        <v>40</v>
      </c>
      <c r="E1497" t="s">
        <v>9253</v>
      </c>
      <c r="F1497">
        <v>4</v>
      </c>
      <c r="G1497" t="s">
        <v>12287</v>
      </c>
    </row>
    <row r="1498" spans="1:7" x14ac:dyDescent="0.25">
      <c r="A1498" t="s">
        <v>54</v>
      </c>
      <c r="B1498">
        <v>2010</v>
      </c>
      <c r="C1498" t="s">
        <v>144</v>
      </c>
      <c r="D1498" t="s">
        <v>102</v>
      </c>
      <c r="E1498" t="s">
        <v>9254</v>
      </c>
      <c r="F1498">
        <v>10</v>
      </c>
      <c r="G1498" t="s">
        <v>12287</v>
      </c>
    </row>
    <row r="1499" spans="1:7" x14ac:dyDescent="0.25">
      <c r="A1499" t="s">
        <v>54</v>
      </c>
      <c r="B1499">
        <v>2010</v>
      </c>
      <c r="C1499" t="s">
        <v>144</v>
      </c>
      <c r="D1499" t="s">
        <v>107</v>
      </c>
      <c r="E1499" t="s">
        <v>9255</v>
      </c>
      <c r="F1499">
        <v>15</v>
      </c>
      <c r="G1499" t="s">
        <v>12287</v>
      </c>
    </row>
    <row r="1500" spans="1:7" x14ac:dyDescent="0.25">
      <c r="A1500" t="s">
        <v>54</v>
      </c>
      <c r="B1500">
        <v>2010</v>
      </c>
      <c r="C1500" t="s">
        <v>144</v>
      </c>
      <c r="D1500" t="s">
        <v>39</v>
      </c>
      <c r="E1500" t="s">
        <v>9256</v>
      </c>
      <c r="F1500">
        <v>26</v>
      </c>
      <c r="G1500" t="s">
        <v>12287</v>
      </c>
    </row>
    <row r="1501" spans="1:7" x14ac:dyDescent="0.25">
      <c r="A1501" t="s">
        <v>54</v>
      </c>
      <c r="B1501">
        <v>2010</v>
      </c>
      <c r="C1501" t="s">
        <v>144</v>
      </c>
      <c r="D1501" t="s">
        <v>103</v>
      </c>
      <c r="E1501" t="s">
        <v>9257</v>
      </c>
      <c r="F1501">
        <v>145</v>
      </c>
      <c r="G1501" t="s">
        <v>12287</v>
      </c>
    </row>
    <row r="1502" spans="1:7" x14ac:dyDescent="0.25">
      <c r="A1502" t="s">
        <v>54</v>
      </c>
      <c r="B1502">
        <v>2010</v>
      </c>
      <c r="C1502" t="s">
        <v>145</v>
      </c>
      <c r="D1502" t="s">
        <v>38</v>
      </c>
      <c r="E1502" t="s">
        <v>9258</v>
      </c>
      <c r="F1502">
        <v>12</v>
      </c>
      <c r="G1502" t="s">
        <v>12288</v>
      </c>
    </row>
    <row r="1503" spans="1:7" x14ac:dyDescent="0.25">
      <c r="A1503" t="s">
        <v>54</v>
      </c>
      <c r="B1503">
        <v>2010</v>
      </c>
      <c r="C1503" t="s">
        <v>145</v>
      </c>
      <c r="D1503" t="s">
        <v>40</v>
      </c>
      <c r="E1503" t="s">
        <v>9259</v>
      </c>
      <c r="F1503">
        <v>7</v>
      </c>
      <c r="G1503" t="s">
        <v>12288</v>
      </c>
    </row>
    <row r="1504" spans="1:7" x14ac:dyDescent="0.25">
      <c r="A1504" t="s">
        <v>54</v>
      </c>
      <c r="B1504">
        <v>2010</v>
      </c>
      <c r="C1504" t="s">
        <v>145</v>
      </c>
      <c r="D1504" t="s">
        <v>102</v>
      </c>
      <c r="E1504" t="s">
        <v>9260</v>
      </c>
      <c r="F1504">
        <v>11</v>
      </c>
      <c r="G1504" t="s">
        <v>12288</v>
      </c>
    </row>
    <row r="1505" spans="1:7" x14ac:dyDescent="0.25">
      <c r="A1505" t="s">
        <v>54</v>
      </c>
      <c r="B1505">
        <v>2010</v>
      </c>
      <c r="C1505" t="s">
        <v>145</v>
      </c>
      <c r="D1505" t="s">
        <v>107</v>
      </c>
      <c r="E1505" t="s">
        <v>9261</v>
      </c>
      <c r="F1505">
        <v>17</v>
      </c>
      <c r="G1505" t="s">
        <v>12288</v>
      </c>
    </row>
    <row r="1506" spans="1:7" x14ac:dyDescent="0.25">
      <c r="A1506" t="s">
        <v>54</v>
      </c>
      <c r="B1506">
        <v>2010</v>
      </c>
      <c r="C1506" t="s">
        <v>145</v>
      </c>
      <c r="D1506" t="s">
        <v>39</v>
      </c>
      <c r="E1506" t="s">
        <v>9262</v>
      </c>
      <c r="F1506">
        <v>22</v>
      </c>
      <c r="G1506" t="s">
        <v>12288</v>
      </c>
    </row>
    <row r="1507" spans="1:7" x14ac:dyDescent="0.25">
      <c r="A1507" t="s">
        <v>54</v>
      </c>
      <c r="B1507">
        <v>2010</v>
      </c>
      <c r="C1507" t="s">
        <v>145</v>
      </c>
      <c r="D1507" t="s">
        <v>103</v>
      </c>
      <c r="E1507" t="s">
        <v>9263</v>
      </c>
      <c r="F1507">
        <v>182</v>
      </c>
      <c r="G1507" t="s">
        <v>12288</v>
      </c>
    </row>
    <row r="1508" spans="1:7" x14ac:dyDescent="0.25">
      <c r="A1508" t="s">
        <v>54</v>
      </c>
      <c r="B1508">
        <v>2010</v>
      </c>
      <c r="C1508" t="s">
        <v>146</v>
      </c>
      <c r="D1508" t="s">
        <v>38</v>
      </c>
      <c r="E1508" t="s">
        <v>9264</v>
      </c>
      <c r="F1508">
        <v>5</v>
      </c>
      <c r="G1508" t="s">
        <v>12289</v>
      </c>
    </row>
    <row r="1509" spans="1:7" x14ac:dyDescent="0.25">
      <c r="A1509" t="s">
        <v>54</v>
      </c>
      <c r="B1509">
        <v>2010</v>
      </c>
      <c r="C1509" t="s">
        <v>146</v>
      </c>
      <c r="D1509" t="s">
        <v>40</v>
      </c>
      <c r="E1509" t="s">
        <v>9265</v>
      </c>
      <c r="F1509">
        <v>5</v>
      </c>
      <c r="G1509" t="s">
        <v>12289</v>
      </c>
    </row>
    <row r="1510" spans="1:7" x14ac:dyDescent="0.25">
      <c r="A1510" t="s">
        <v>54</v>
      </c>
      <c r="B1510">
        <v>2010</v>
      </c>
      <c r="C1510" t="s">
        <v>146</v>
      </c>
      <c r="D1510" t="s">
        <v>102</v>
      </c>
      <c r="E1510" t="s">
        <v>9266</v>
      </c>
      <c r="F1510">
        <v>15</v>
      </c>
      <c r="G1510" t="s">
        <v>12289</v>
      </c>
    </row>
    <row r="1511" spans="1:7" x14ac:dyDescent="0.25">
      <c r="A1511" t="s">
        <v>54</v>
      </c>
      <c r="B1511">
        <v>2010</v>
      </c>
      <c r="C1511" t="s">
        <v>146</v>
      </c>
      <c r="D1511" t="s">
        <v>107</v>
      </c>
      <c r="E1511" t="s">
        <v>9267</v>
      </c>
      <c r="F1511">
        <v>17</v>
      </c>
      <c r="G1511" t="s">
        <v>12289</v>
      </c>
    </row>
    <row r="1512" spans="1:7" x14ac:dyDescent="0.25">
      <c r="A1512" t="s">
        <v>54</v>
      </c>
      <c r="B1512">
        <v>2010</v>
      </c>
      <c r="C1512" t="s">
        <v>146</v>
      </c>
      <c r="D1512" t="s">
        <v>39</v>
      </c>
      <c r="E1512" t="s">
        <v>9268</v>
      </c>
      <c r="F1512">
        <v>25</v>
      </c>
      <c r="G1512" t="s">
        <v>12289</v>
      </c>
    </row>
    <row r="1513" spans="1:7" x14ac:dyDescent="0.25">
      <c r="A1513" t="s">
        <v>54</v>
      </c>
      <c r="B1513">
        <v>2010</v>
      </c>
      <c r="C1513" t="s">
        <v>146</v>
      </c>
      <c r="D1513" t="s">
        <v>103</v>
      </c>
      <c r="E1513" t="s">
        <v>9269</v>
      </c>
      <c r="F1513">
        <v>190</v>
      </c>
      <c r="G1513" t="s">
        <v>12289</v>
      </c>
    </row>
    <row r="1514" spans="1:7" x14ac:dyDescent="0.25">
      <c r="A1514" t="s">
        <v>54</v>
      </c>
      <c r="B1514">
        <v>2011</v>
      </c>
      <c r="C1514" t="s">
        <v>142</v>
      </c>
      <c r="D1514" t="s">
        <v>38</v>
      </c>
      <c r="E1514" t="s">
        <v>9270</v>
      </c>
      <c r="F1514">
        <v>12</v>
      </c>
      <c r="G1514" t="s">
        <v>12285</v>
      </c>
    </row>
    <row r="1515" spans="1:7" x14ac:dyDescent="0.25">
      <c r="A1515" t="s">
        <v>54</v>
      </c>
      <c r="B1515">
        <v>2011</v>
      </c>
      <c r="C1515" t="s">
        <v>142</v>
      </c>
      <c r="D1515" t="s">
        <v>40</v>
      </c>
      <c r="E1515" t="s">
        <v>9271</v>
      </c>
      <c r="F1515">
        <v>10</v>
      </c>
      <c r="G1515" t="s">
        <v>12285</v>
      </c>
    </row>
    <row r="1516" spans="1:7" x14ac:dyDescent="0.25">
      <c r="A1516" t="s">
        <v>54</v>
      </c>
      <c r="B1516">
        <v>2011</v>
      </c>
      <c r="C1516" t="s">
        <v>142</v>
      </c>
      <c r="D1516" t="s">
        <v>102</v>
      </c>
      <c r="E1516" t="s">
        <v>9272</v>
      </c>
      <c r="F1516">
        <v>53</v>
      </c>
      <c r="G1516" t="s">
        <v>12285</v>
      </c>
    </row>
    <row r="1517" spans="1:7" x14ac:dyDescent="0.25">
      <c r="A1517" t="s">
        <v>54</v>
      </c>
      <c r="B1517">
        <v>2011</v>
      </c>
      <c r="C1517" t="s">
        <v>142</v>
      </c>
      <c r="D1517" t="s">
        <v>107</v>
      </c>
      <c r="E1517" t="s">
        <v>9273</v>
      </c>
      <c r="F1517">
        <v>45</v>
      </c>
      <c r="G1517" t="s">
        <v>12285</v>
      </c>
    </row>
    <row r="1518" spans="1:7" x14ac:dyDescent="0.25">
      <c r="A1518" t="s">
        <v>54</v>
      </c>
      <c r="B1518">
        <v>2011</v>
      </c>
      <c r="C1518" t="s">
        <v>142</v>
      </c>
      <c r="D1518" t="s">
        <v>39</v>
      </c>
      <c r="E1518" t="s">
        <v>9274</v>
      </c>
      <c r="F1518">
        <v>50</v>
      </c>
      <c r="G1518" t="s">
        <v>12285</v>
      </c>
    </row>
    <row r="1519" spans="1:7" x14ac:dyDescent="0.25">
      <c r="A1519" t="s">
        <v>54</v>
      </c>
      <c r="B1519">
        <v>2011</v>
      </c>
      <c r="C1519" t="s">
        <v>142</v>
      </c>
      <c r="D1519" t="s">
        <v>103</v>
      </c>
      <c r="E1519" t="s">
        <v>9275</v>
      </c>
      <c r="F1519">
        <v>460</v>
      </c>
      <c r="G1519" t="s">
        <v>12285</v>
      </c>
    </row>
    <row r="1520" spans="1:7" x14ac:dyDescent="0.25">
      <c r="A1520" t="s">
        <v>54</v>
      </c>
      <c r="B1520">
        <v>2011</v>
      </c>
      <c r="C1520" t="s">
        <v>143</v>
      </c>
      <c r="D1520" t="s">
        <v>38</v>
      </c>
      <c r="E1520" t="s">
        <v>9276</v>
      </c>
      <c r="F1520">
        <v>11</v>
      </c>
      <c r="G1520" t="s">
        <v>12286</v>
      </c>
    </row>
    <row r="1521" spans="1:7" x14ac:dyDescent="0.25">
      <c r="A1521" t="s">
        <v>54</v>
      </c>
      <c r="B1521">
        <v>2011</v>
      </c>
      <c r="C1521" t="s">
        <v>143</v>
      </c>
      <c r="D1521" t="s">
        <v>40</v>
      </c>
      <c r="E1521" t="s">
        <v>9277</v>
      </c>
      <c r="F1521">
        <v>9</v>
      </c>
      <c r="G1521" t="s">
        <v>12286</v>
      </c>
    </row>
    <row r="1522" spans="1:7" x14ac:dyDescent="0.25">
      <c r="A1522" t="s">
        <v>54</v>
      </c>
      <c r="B1522">
        <v>2011</v>
      </c>
      <c r="C1522" t="s">
        <v>143</v>
      </c>
      <c r="D1522" t="s">
        <v>102</v>
      </c>
      <c r="E1522" t="s">
        <v>9278</v>
      </c>
      <c r="F1522">
        <v>73</v>
      </c>
      <c r="G1522" t="s">
        <v>12286</v>
      </c>
    </row>
    <row r="1523" spans="1:7" x14ac:dyDescent="0.25">
      <c r="A1523" t="s">
        <v>54</v>
      </c>
      <c r="B1523">
        <v>2011</v>
      </c>
      <c r="C1523" t="s">
        <v>143</v>
      </c>
      <c r="D1523" t="s">
        <v>107</v>
      </c>
      <c r="E1523" t="s">
        <v>9279</v>
      </c>
      <c r="F1523">
        <v>36</v>
      </c>
      <c r="G1523" t="s">
        <v>12286</v>
      </c>
    </row>
    <row r="1524" spans="1:7" x14ac:dyDescent="0.25">
      <c r="A1524" t="s">
        <v>54</v>
      </c>
      <c r="B1524">
        <v>2011</v>
      </c>
      <c r="C1524" t="s">
        <v>143</v>
      </c>
      <c r="D1524" t="s">
        <v>39</v>
      </c>
      <c r="E1524" t="s">
        <v>9280</v>
      </c>
      <c r="F1524">
        <v>46</v>
      </c>
      <c r="G1524" t="s">
        <v>12286</v>
      </c>
    </row>
    <row r="1525" spans="1:7" x14ac:dyDescent="0.25">
      <c r="A1525" t="s">
        <v>54</v>
      </c>
      <c r="B1525">
        <v>2011</v>
      </c>
      <c r="C1525" t="s">
        <v>143</v>
      </c>
      <c r="D1525" t="s">
        <v>103</v>
      </c>
      <c r="E1525" t="s">
        <v>9281</v>
      </c>
      <c r="F1525">
        <v>483</v>
      </c>
      <c r="G1525" t="s">
        <v>12286</v>
      </c>
    </row>
    <row r="1526" spans="1:7" x14ac:dyDescent="0.25">
      <c r="A1526" t="s">
        <v>54</v>
      </c>
      <c r="B1526">
        <v>2011</v>
      </c>
      <c r="C1526" t="s">
        <v>144</v>
      </c>
      <c r="D1526" t="s">
        <v>38</v>
      </c>
      <c r="E1526" t="s">
        <v>9282</v>
      </c>
      <c r="F1526">
        <v>4</v>
      </c>
      <c r="G1526" t="s">
        <v>12287</v>
      </c>
    </row>
    <row r="1527" spans="1:7" x14ac:dyDescent="0.25">
      <c r="A1527" t="s">
        <v>54</v>
      </c>
      <c r="B1527">
        <v>2011</v>
      </c>
      <c r="C1527" t="s">
        <v>144</v>
      </c>
      <c r="D1527" t="s">
        <v>40</v>
      </c>
      <c r="E1527" t="s">
        <v>9283</v>
      </c>
      <c r="F1527">
        <v>4</v>
      </c>
      <c r="G1527" t="s">
        <v>12287</v>
      </c>
    </row>
    <row r="1528" spans="1:7" x14ac:dyDescent="0.25">
      <c r="A1528" t="s">
        <v>54</v>
      </c>
      <c r="B1528">
        <v>2011</v>
      </c>
      <c r="C1528" t="s">
        <v>144</v>
      </c>
      <c r="D1528" t="s">
        <v>102</v>
      </c>
      <c r="E1528" t="s">
        <v>9284</v>
      </c>
      <c r="F1528">
        <v>11</v>
      </c>
      <c r="G1528" t="s">
        <v>12287</v>
      </c>
    </row>
    <row r="1529" spans="1:7" x14ac:dyDescent="0.25">
      <c r="A1529" t="s">
        <v>54</v>
      </c>
      <c r="B1529">
        <v>2011</v>
      </c>
      <c r="C1529" t="s">
        <v>144</v>
      </c>
      <c r="D1529" t="s">
        <v>107</v>
      </c>
      <c r="E1529" t="s">
        <v>9285</v>
      </c>
      <c r="F1529">
        <v>10</v>
      </c>
      <c r="G1529" t="s">
        <v>12287</v>
      </c>
    </row>
    <row r="1530" spans="1:7" x14ac:dyDescent="0.25">
      <c r="A1530" t="s">
        <v>54</v>
      </c>
      <c r="B1530">
        <v>2011</v>
      </c>
      <c r="C1530" t="s">
        <v>144</v>
      </c>
      <c r="D1530" t="s">
        <v>39</v>
      </c>
      <c r="E1530" t="s">
        <v>9286</v>
      </c>
      <c r="F1530">
        <v>30</v>
      </c>
      <c r="G1530" t="s">
        <v>12287</v>
      </c>
    </row>
    <row r="1531" spans="1:7" x14ac:dyDescent="0.25">
      <c r="A1531" t="s">
        <v>54</v>
      </c>
      <c r="B1531">
        <v>2011</v>
      </c>
      <c r="C1531" t="s">
        <v>144</v>
      </c>
      <c r="D1531" t="s">
        <v>103</v>
      </c>
      <c r="E1531" t="s">
        <v>9287</v>
      </c>
      <c r="F1531">
        <v>139</v>
      </c>
      <c r="G1531" t="s">
        <v>12287</v>
      </c>
    </row>
    <row r="1532" spans="1:7" x14ac:dyDescent="0.25">
      <c r="A1532" t="s">
        <v>54</v>
      </c>
      <c r="B1532">
        <v>2011</v>
      </c>
      <c r="C1532" t="s">
        <v>145</v>
      </c>
      <c r="D1532" t="s">
        <v>38</v>
      </c>
      <c r="E1532" t="s">
        <v>9288</v>
      </c>
      <c r="F1532">
        <v>2</v>
      </c>
      <c r="G1532" t="s">
        <v>12288</v>
      </c>
    </row>
    <row r="1533" spans="1:7" x14ac:dyDescent="0.25">
      <c r="A1533" t="s">
        <v>54</v>
      </c>
      <c r="B1533">
        <v>2011</v>
      </c>
      <c r="C1533" t="s">
        <v>145</v>
      </c>
      <c r="D1533" t="s">
        <v>40</v>
      </c>
      <c r="E1533" t="s">
        <v>9289</v>
      </c>
      <c r="F1533">
        <v>8</v>
      </c>
      <c r="G1533" t="s">
        <v>12288</v>
      </c>
    </row>
    <row r="1534" spans="1:7" x14ac:dyDescent="0.25">
      <c r="A1534" t="s">
        <v>54</v>
      </c>
      <c r="B1534">
        <v>2011</v>
      </c>
      <c r="C1534" t="s">
        <v>145</v>
      </c>
      <c r="D1534" t="s">
        <v>102</v>
      </c>
      <c r="E1534" t="s">
        <v>9290</v>
      </c>
      <c r="F1534">
        <v>20</v>
      </c>
      <c r="G1534" t="s">
        <v>12288</v>
      </c>
    </row>
    <row r="1535" spans="1:7" x14ac:dyDescent="0.25">
      <c r="A1535" t="s">
        <v>54</v>
      </c>
      <c r="B1535">
        <v>2011</v>
      </c>
      <c r="C1535" t="s">
        <v>145</v>
      </c>
      <c r="D1535" t="s">
        <v>107</v>
      </c>
      <c r="E1535" t="s">
        <v>9291</v>
      </c>
      <c r="F1535">
        <v>8</v>
      </c>
      <c r="G1535" t="s">
        <v>12288</v>
      </c>
    </row>
    <row r="1536" spans="1:7" x14ac:dyDescent="0.25">
      <c r="A1536" t="s">
        <v>54</v>
      </c>
      <c r="B1536">
        <v>2011</v>
      </c>
      <c r="C1536" t="s">
        <v>145</v>
      </c>
      <c r="D1536" t="s">
        <v>39</v>
      </c>
      <c r="E1536" t="s">
        <v>9292</v>
      </c>
      <c r="F1536">
        <v>15</v>
      </c>
      <c r="G1536" t="s">
        <v>12288</v>
      </c>
    </row>
    <row r="1537" spans="1:7" x14ac:dyDescent="0.25">
      <c r="A1537" t="s">
        <v>54</v>
      </c>
      <c r="B1537">
        <v>2011</v>
      </c>
      <c r="C1537" t="s">
        <v>145</v>
      </c>
      <c r="D1537" t="s">
        <v>103</v>
      </c>
      <c r="E1537" t="s">
        <v>9293</v>
      </c>
      <c r="F1537">
        <v>185</v>
      </c>
      <c r="G1537" t="s">
        <v>12288</v>
      </c>
    </row>
    <row r="1538" spans="1:7" x14ac:dyDescent="0.25">
      <c r="A1538" t="s">
        <v>54</v>
      </c>
      <c r="B1538">
        <v>2011</v>
      </c>
      <c r="C1538" t="s">
        <v>146</v>
      </c>
      <c r="D1538" t="s">
        <v>38</v>
      </c>
      <c r="E1538" t="s">
        <v>9294</v>
      </c>
      <c r="F1538">
        <v>3</v>
      </c>
      <c r="G1538" t="s">
        <v>12289</v>
      </c>
    </row>
    <row r="1539" spans="1:7" x14ac:dyDescent="0.25">
      <c r="A1539" t="s">
        <v>54</v>
      </c>
      <c r="B1539">
        <v>2011</v>
      </c>
      <c r="C1539" t="s">
        <v>146</v>
      </c>
      <c r="D1539" t="s">
        <v>40</v>
      </c>
      <c r="E1539" t="s">
        <v>9295</v>
      </c>
      <c r="F1539">
        <v>6</v>
      </c>
      <c r="G1539" t="s">
        <v>12289</v>
      </c>
    </row>
    <row r="1540" spans="1:7" x14ac:dyDescent="0.25">
      <c r="A1540" t="s">
        <v>54</v>
      </c>
      <c r="B1540">
        <v>2011</v>
      </c>
      <c r="C1540" t="s">
        <v>146</v>
      </c>
      <c r="D1540" t="s">
        <v>102</v>
      </c>
      <c r="E1540" t="s">
        <v>9296</v>
      </c>
      <c r="F1540">
        <v>31</v>
      </c>
      <c r="G1540" t="s">
        <v>12289</v>
      </c>
    </row>
    <row r="1541" spans="1:7" x14ac:dyDescent="0.25">
      <c r="A1541" t="s">
        <v>54</v>
      </c>
      <c r="B1541">
        <v>2011</v>
      </c>
      <c r="C1541" t="s">
        <v>146</v>
      </c>
      <c r="D1541" t="s">
        <v>107</v>
      </c>
      <c r="E1541" t="s">
        <v>9297</v>
      </c>
      <c r="F1541">
        <v>10</v>
      </c>
      <c r="G1541" t="s">
        <v>12289</v>
      </c>
    </row>
    <row r="1542" spans="1:7" x14ac:dyDescent="0.25">
      <c r="A1542" t="s">
        <v>54</v>
      </c>
      <c r="B1542">
        <v>2011</v>
      </c>
      <c r="C1542" t="s">
        <v>146</v>
      </c>
      <c r="D1542" t="s">
        <v>39</v>
      </c>
      <c r="E1542" t="s">
        <v>9298</v>
      </c>
      <c r="F1542">
        <v>25</v>
      </c>
      <c r="G1542" t="s">
        <v>12289</v>
      </c>
    </row>
    <row r="1543" spans="1:7" x14ac:dyDescent="0.25">
      <c r="A1543" t="s">
        <v>54</v>
      </c>
      <c r="B1543">
        <v>2011</v>
      </c>
      <c r="C1543" t="s">
        <v>146</v>
      </c>
      <c r="D1543" t="s">
        <v>103</v>
      </c>
      <c r="E1543" t="s">
        <v>9299</v>
      </c>
      <c r="F1543">
        <v>184</v>
      </c>
      <c r="G1543" t="s">
        <v>12289</v>
      </c>
    </row>
    <row r="1544" spans="1:7" x14ac:dyDescent="0.25">
      <c r="A1544" t="s">
        <v>54</v>
      </c>
      <c r="B1544">
        <v>2012</v>
      </c>
      <c r="C1544" t="s">
        <v>142</v>
      </c>
      <c r="D1544" t="s">
        <v>38</v>
      </c>
      <c r="E1544" t="s">
        <v>9300</v>
      </c>
      <c r="F1544">
        <v>20</v>
      </c>
      <c r="G1544" t="s">
        <v>12285</v>
      </c>
    </row>
    <row r="1545" spans="1:7" x14ac:dyDescent="0.25">
      <c r="A1545" t="s">
        <v>54</v>
      </c>
      <c r="B1545">
        <v>2012</v>
      </c>
      <c r="C1545" t="s">
        <v>142</v>
      </c>
      <c r="D1545" t="s">
        <v>40</v>
      </c>
      <c r="E1545" t="s">
        <v>9301</v>
      </c>
      <c r="F1545">
        <v>23</v>
      </c>
      <c r="G1545" t="s">
        <v>12285</v>
      </c>
    </row>
    <row r="1546" spans="1:7" x14ac:dyDescent="0.25">
      <c r="A1546" t="s">
        <v>54</v>
      </c>
      <c r="B1546">
        <v>2012</v>
      </c>
      <c r="C1546" t="s">
        <v>142</v>
      </c>
      <c r="D1546" t="s">
        <v>102</v>
      </c>
      <c r="E1546" t="s">
        <v>9302</v>
      </c>
      <c r="F1546">
        <v>48</v>
      </c>
      <c r="G1546" t="s">
        <v>12285</v>
      </c>
    </row>
    <row r="1547" spans="1:7" x14ac:dyDescent="0.25">
      <c r="A1547" t="s">
        <v>54</v>
      </c>
      <c r="B1547">
        <v>2012</v>
      </c>
      <c r="C1547" t="s">
        <v>142</v>
      </c>
      <c r="D1547" t="s">
        <v>107</v>
      </c>
      <c r="E1547" t="s">
        <v>9303</v>
      </c>
      <c r="F1547">
        <v>63</v>
      </c>
      <c r="G1547" t="s">
        <v>12285</v>
      </c>
    </row>
    <row r="1548" spans="1:7" x14ac:dyDescent="0.25">
      <c r="A1548" t="s">
        <v>54</v>
      </c>
      <c r="B1548">
        <v>2012</v>
      </c>
      <c r="C1548" t="s">
        <v>142</v>
      </c>
      <c r="D1548" t="s">
        <v>39</v>
      </c>
      <c r="E1548" t="s">
        <v>9304</v>
      </c>
      <c r="F1548">
        <v>49</v>
      </c>
      <c r="G1548" t="s">
        <v>12285</v>
      </c>
    </row>
    <row r="1549" spans="1:7" x14ac:dyDescent="0.25">
      <c r="A1549" t="s">
        <v>54</v>
      </c>
      <c r="B1549">
        <v>2012</v>
      </c>
      <c r="C1549" t="s">
        <v>142</v>
      </c>
      <c r="D1549" t="s">
        <v>103</v>
      </c>
      <c r="E1549" t="s">
        <v>9305</v>
      </c>
      <c r="F1549">
        <v>433</v>
      </c>
      <c r="G1549" t="s">
        <v>12285</v>
      </c>
    </row>
    <row r="1550" spans="1:7" x14ac:dyDescent="0.25">
      <c r="A1550" t="s">
        <v>54</v>
      </c>
      <c r="B1550">
        <v>2012</v>
      </c>
      <c r="C1550" t="s">
        <v>143</v>
      </c>
      <c r="D1550" t="s">
        <v>38</v>
      </c>
      <c r="E1550" t="s">
        <v>9306</v>
      </c>
      <c r="F1550">
        <v>19</v>
      </c>
      <c r="G1550" t="s">
        <v>12286</v>
      </c>
    </row>
    <row r="1551" spans="1:7" x14ac:dyDescent="0.25">
      <c r="A1551" t="s">
        <v>54</v>
      </c>
      <c r="B1551">
        <v>2012</v>
      </c>
      <c r="C1551" t="s">
        <v>143</v>
      </c>
      <c r="D1551" t="s">
        <v>40</v>
      </c>
      <c r="E1551" t="s">
        <v>9307</v>
      </c>
      <c r="F1551">
        <v>16</v>
      </c>
      <c r="G1551" t="s">
        <v>12286</v>
      </c>
    </row>
    <row r="1552" spans="1:7" x14ac:dyDescent="0.25">
      <c r="A1552" t="s">
        <v>54</v>
      </c>
      <c r="B1552">
        <v>2012</v>
      </c>
      <c r="C1552" t="s">
        <v>143</v>
      </c>
      <c r="D1552" t="s">
        <v>102</v>
      </c>
      <c r="E1552" t="s">
        <v>9308</v>
      </c>
      <c r="F1552">
        <v>51</v>
      </c>
      <c r="G1552" t="s">
        <v>12286</v>
      </c>
    </row>
    <row r="1553" spans="1:7" x14ac:dyDescent="0.25">
      <c r="A1553" t="s">
        <v>54</v>
      </c>
      <c r="B1553">
        <v>2012</v>
      </c>
      <c r="C1553" t="s">
        <v>143</v>
      </c>
      <c r="D1553" t="s">
        <v>107</v>
      </c>
      <c r="E1553" t="s">
        <v>9309</v>
      </c>
      <c r="F1553">
        <v>46</v>
      </c>
      <c r="G1553" t="s">
        <v>12286</v>
      </c>
    </row>
    <row r="1554" spans="1:7" x14ac:dyDescent="0.25">
      <c r="A1554" t="s">
        <v>54</v>
      </c>
      <c r="B1554">
        <v>2012</v>
      </c>
      <c r="C1554" t="s">
        <v>143</v>
      </c>
      <c r="D1554" t="s">
        <v>39</v>
      </c>
      <c r="E1554" t="s">
        <v>9310</v>
      </c>
      <c r="F1554">
        <v>40</v>
      </c>
      <c r="G1554" t="s">
        <v>12286</v>
      </c>
    </row>
    <row r="1555" spans="1:7" x14ac:dyDescent="0.25">
      <c r="A1555" t="s">
        <v>54</v>
      </c>
      <c r="B1555">
        <v>2012</v>
      </c>
      <c r="C1555" t="s">
        <v>143</v>
      </c>
      <c r="D1555" t="s">
        <v>103</v>
      </c>
      <c r="E1555" t="s">
        <v>9311</v>
      </c>
      <c r="F1555">
        <v>494</v>
      </c>
      <c r="G1555" t="s">
        <v>12286</v>
      </c>
    </row>
    <row r="1556" spans="1:7" x14ac:dyDescent="0.25">
      <c r="A1556" t="s">
        <v>54</v>
      </c>
      <c r="B1556">
        <v>2012</v>
      </c>
      <c r="C1556" t="s">
        <v>144</v>
      </c>
      <c r="D1556" t="s">
        <v>38</v>
      </c>
      <c r="E1556" t="s">
        <v>9312</v>
      </c>
      <c r="F1556">
        <v>10</v>
      </c>
      <c r="G1556" t="s">
        <v>12287</v>
      </c>
    </row>
    <row r="1557" spans="1:7" x14ac:dyDescent="0.25">
      <c r="A1557" t="s">
        <v>54</v>
      </c>
      <c r="B1557">
        <v>2012</v>
      </c>
      <c r="C1557" t="s">
        <v>144</v>
      </c>
      <c r="D1557" t="s">
        <v>40</v>
      </c>
      <c r="E1557" t="s">
        <v>9313</v>
      </c>
      <c r="F1557">
        <v>10</v>
      </c>
      <c r="G1557" t="s">
        <v>12287</v>
      </c>
    </row>
    <row r="1558" spans="1:7" x14ac:dyDescent="0.25">
      <c r="A1558" t="s">
        <v>54</v>
      </c>
      <c r="B1558">
        <v>2012</v>
      </c>
      <c r="C1558" t="s">
        <v>144</v>
      </c>
      <c r="D1558" t="s">
        <v>102</v>
      </c>
      <c r="E1558" t="s">
        <v>9314</v>
      </c>
      <c r="F1558">
        <v>12</v>
      </c>
      <c r="G1558" t="s">
        <v>12287</v>
      </c>
    </row>
    <row r="1559" spans="1:7" x14ac:dyDescent="0.25">
      <c r="A1559" t="s">
        <v>54</v>
      </c>
      <c r="B1559">
        <v>2012</v>
      </c>
      <c r="C1559" t="s">
        <v>144</v>
      </c>
      <c r="D1559" t="s">
        <v>107</v>
      </c>
      <c r="E1559" t="s">
        <v>9315</v>
      </c>
      <c r="F1559">
        <v>16</v>
      </c>
      <c r="G1559" t="s">
        <v>12287</v>
      </c>
    </row>
    <row r="1560" spans="1:7" x14ac:dyDescent="0.25">
      <c r="A1560" t="s">
        <v>54</v>
      </c>
      <c r="B1560">
        <v>2012</v>
      </c>
      <c r="C1560" t="s">
        <v>144</v>
      </c>
      <c r="D1560" t="s">
        <v>39</v>
      </c>
      <c r="E1560" t="s">
        <v>9316</v>
      </c>
      <c r="F1560">
        <v>18</v>
      </c>
      <c r="G1560" t="s">
        <v>12287</v>
      </c>
    </row>
    <row r="1561" spans="1:7" x14ac:dyDescent="0.25">
      <c r="A1561" t="s">
        <v>54</v>
      </c>
      <c r="B1561">
        <v>2012</v>
      </c>
      <c r="C1561" t="s">
        <v>144</v>
      </c>
      <c r="D1561" t="s">
        <v>103</v>
      </c>
      <c r="E1561" t="s">
        <v>9317</v>
      </c>
      <c r="F1561">
        <v>127</v>
      </c>
      <c r="G1561" t="s">
        <v>12287</v>
      </c>
    </row>
    <row r="1562" spans="1:7" x14ac:dyDescent="0.25">
      <c r="A1562" t="s">
        <v>54</v>
      </c>
      <c r="B1562">
        <v>2012</v>
      </c>
      <c r="C1562" t="s">
        <v>145</v>
      </c>
      <c r="D1562" t="s">
        <v>38</v>
      </c>
      <c r="E1562" t="s">
        <v>9318</v>
      </c>
      <c r="F1562">
        <v>9</v>
      </c>
      <c r="G1562" t="s">
        <v>12288</v>
      </c>
    </row>
    <row r="1563" spans="1:7" x14ac:dyDescent="0.25">
      <c r="A1563" t="s">
        <v>54</v>
      </c>
      <c r="B1563">
        <v>2012</v>
      </c>
      <c r="C1563" t="s">
        <v>145</v>
      </c>
      <c r="D1563" t="s">
        <v>40</v>
      </c>
      <c r="E1563" t="s">
        <v>9319</v>
      </c>
      <c r="F1563">
        <v>10</v>
      </c>
      <c r="G1563" t="s">
        <v>12288</v>
      </c>
    </row>
    <row r="1564" spans="1:7" x14ac:dyDescent="0.25">
      <c r="A1564" t="s">
        <v>54</v>
      </c>
      <c r="B1564">
        <v>2012</v>
      </c>
      <c r="C1564" t="s">
        <v>145</v>
      </c>
      <c r="D1564" t="s">
        <v>102</v>
      </c>
      <c r="E1564" t="s">
        <v>9320</v>
      </c>
      <c r="F1564">
        <v>13</v>
      </c>
      <c r="G1564" t="s">
        <v>12288</v>
      </c>
    </row>
    <row r="1565" spans="1:7" x14ac:dyDescent="0.25">
      <c r="A1565" t="s">
        <v>54</v>
      </c>
      <c r="B1565">
        <v>2012</v>
      </c>
      <c r="C1565" t="s">
        <v>145</v>
      </c>
      <c r="D1565" t="s">
        <v>107</v>
      </c>
      <c r="E1565" t="s">
        <v>9321</v>
      </c>
      <c r="F1565">
        <v>21</v>
      </c>
      <c r="G1565" t="s">
        <v>12288</v>
      </c>
    </row>
    <row r="1566" spans="1:7" x14ac:dyDescent="0.25">
      <c r="A1566" t="s">
        <v>54</v>
      </c>
      <c r="B1566">
        <v>2012</v>
      </c>
      <c r="C1566" t="s">
        <v>145</v>
      </c>
      <c r="D1566" t="s">
        <v>39</v>
      </c>
      <c r="E1566" t="s">
        <v>9322</v>
      </c>
      <c r="F1566">
        <v>19</v>
      </c>
      <c r="G1566" t="s">
        <v>12288</v>
      </c>
    </row>
    <row r="1567" spans="1:7" x14ac:dyDescent="0.25">
      <c r="A1567" t="s">
        <v>54</v>
      </c>
      <c r="B1567">
        <v>2012</v>
      </c>
      <c r="C1567" t="s">
        <v>145</v>
      </c>
      <c r="D1567" t="s">
        <v>103</v>
      </c>
      <c r="E1567" t="s">
        <v>9323</v>
      </c>
      <c r="F1567">
        <v>174</v>
      </c>
      <c r="G1567" t="s">
        <v>12288</v>
      </c>
    </row>
    <row r="1568" spans="1:7" x14ac:dyDescent="0.25">
      <c r="A1568" t="s">
        <v>54</v>
      </c>
      <c r="B1568">
        <v>2012</v>
      </c>
      <c r="C1568" t="s">
        <v>146</v>
      </c>
      <c r="D1568" t="s">
        <v>38</v>
      </c>
      <c r="E1568" t="s">
        <v>9324</v>
      </c>
      <c r="F1568">
        <v>5</v>
      </c>
      <c r="G1568" t="s">
        <v>12289</v>
      </c>
    </row>
    <row r="1569" spans="1:7" x14ac:dyDescent="0.25">
      <c r="A1569" t="s">
        <v>54</v>
      </c>
      <c r="B1569">
        <v>2012</v>
      </c>
      <c r="C1569" t="s">
        <v>146</v>
      </c>
      <c r="D1569" t="s">
        <v>40</v>
      </c>
      <c r="E1569" t="s">
        <v>9325</v>
      </c>
      <c r="F1569">
        <v>8</v>
      </c>
      <c r="G1569" t="s">
        <v>12289</v>
      </c>
    </row>
    <row r="1570" spans="1:7" x14ac:dyDescent="0.25">
      <c r="A1570" t="s">
        <v>54</v>
      </c>
      <c r="B1570">
        <v>2012</v>
      </c>
      <c r="C1570" t="s">
        <v>146</v>
      </c>
      <c r="D1570" t="s">
        <v>102</v>
      </c>
      <c r="E1570" t="s">
        <v>9326</v>
      </c>
      <c r="F1570">
        <v>9</v>
      </c>
      <c r="G1570" t="s">
        <v>12289</v>
      </c>
    </row>
    <row r="1571" spans="1:7" x14ac:dyDescent="0.25">
      <c r="A1571" t="s">
        <v>54</v>
      </c>
      <c r="B1571">
        <v>2012</v>
      </c>
      <c r="C1571" t="s">
        <v>146</v>
      </c>
      <c r="D1571" t="s">
        <v>107</v>
      </c>
      <c r="E1571" t="s">
        <v>9327</v>
      </c>
      <c r="F1571">
        <v>14</v>
      </c>
      <c r="G1571" t="s">
        <v>12289</v>
      </c>
    </row>
    <row r="1572" spans="1:7" x14ac:dyDescent="0.25">
      <c r="A1572" t="s">
        <v>54</v>
      </c>
      <c r="B1572">
        <v>2012</v>
      </c>
      <c r="C1572" t="s">
        <v>146</v>
      </c>
      <c r="D1572" t="s">
        <v>39</v>
      </c>
      <c r="E1572" t="s">
        <v>9328</v>
      </c>
      <c r="F1572">
        <v>22</v>
      </c>
      <c r="G1572" t="s">
        <v>12289</v>
      </c>
    </row>
    <row r="1573" spans="1:7" x14ac:dyDescent="0.25">
      <c r="A1573" t="s">
        <v>54</v>
      </c>
      <c r="B1573">
        <v>2012</v>
      </c>
      <c r="C1573" t="s">
        <v>146</v>
      </c>
      <c r="D1573" t="s">
        <v>103</v>
      </c>
      <c r="E1573" t="s">
        <v>9329</v>
      </c>
      <c r="F1573">
        <v>192</v>
      </c>
      <c r="G1573" t="s">
        <v>12289</v>
      </c>
    </row>
    <row r="1574" spans="1:7" x14ac:dyDescent="0.25">
      <c r="A1574" t="s">
        <v>54</v>
      </c>
      <c r="B1574">
        <v>2013</v>
      </c>
      <c r="C1574" t="s">
        <v>142</v>
      </c>
      <c r="D1574" t="s">
        <v>38</v>
      </c>
      <c r="E1574" t="s">
        <v>9330</v>
      </c>
      <c r="F1574">
        <v>29</v>
      </c>
      <c r="G1574" t="s">
        <v>12285</v>
      </c>
    </row>
    <row r="1575" spans="1:7" x14ac:dyDescent="0.25">
      <c r="A1575" t="s">
        <v>54</v>
      </c>
      <c r="B1575">
        <v>2013</v>
      </c>
      <c r="C1575" t="s">
        <v>142</v>
      </c>
      <c r="D1575" t="s">
        <v>40</v>
      </c>
      <c r="E1575" t="s">
        <v>9331</v>
      </c>
      <c r="F1575">
        <v>30</v>
      </c>
      <c r="G1575" t="s">
        <v>12285</v>
      </c>
    </row>
    <row r="1576" spans="1:7" x14ac:dyDescent="0.25">
      <c r="A1576" t="s">
        <v>54</v>
      </c>
      <c r="B1576">
        <v>2013</v>
      </c>
      <c r="C1576" t="s">
        <v>142</v>
      </c>
      <c r="D1576" t="s">
        <v>102</v>
      </c>
      <c r="E1576" t="s">
        <v>9332</v>
      </c>
      <c r="F1576">
        <v>68</v>
      </c>
      <c r="G1576" t="s">
        <v>12285</v>
      </c>
    </row>
    <row r="1577" spans="1:7" x14ac:dyDescent="0.25">
      <c r="A1577" t="s">
        <v>54</v>
      </c>
      <c r="B1577">
        <v>2013</v>
      </c>
      <c r="C1577" t="s">
        <v>142</v>
      </c>
      <c r="D1577" t="s">
        <v>107</v>
      </c>
      <c r="E1577" t="s">
        <v>9333</v>
      </c>
      <c r="F1577">
        <v>62</v>
      </c>
      <c r="G1577" t="s">
        <v>12285</v>
      </c>
    </row>
    <row r="1578" spans="1:7" x14ac:dyDescent="0.25">
      <c r="A1578" t="s">
        <v>54</v>
      </c>
      <c r="B1578">
        <v>2013</v>
      </c>
      <c r="C1578" t="s">
        <v>142</v>
      </c>
      <c r="D1578" t="s">
        <v>39</v>
      </c>
      <c r="E1578" t="s">
        <v>9334</v>
      </c>
      <c r="F1578">
        <v>46</v>
      </c>
      <c r="G1578" t="s">
        <v>12285</v>
      </c>
    </row>
    <row r="1579" spans="1:7" x14ac:dyDescent="0.25">
      <c r="A1579" t="s">
        <v>54</v>
      </c>
      <c r="B1579">
        <v>2013</v>
      </c>
      <c r="C1579" t="s">
        <v>142</v>
      </c>
      <c r="D1579" t="s">
        <v>103</v>
      </c>
      <c r="E1579" t="s">
        <v>9335</v>
      </c>
      <c r="F1579">
        <v>408</v>
      </c>
      <c r="G1579" t="s">
        <v>12285</v>
      </c>
    </row>
    <row r="1580" spans="1:7" x14ac:dyDescent="0.25">
      <c r="A1580" t="s">
        <v>54</v>
      </c>
      <c r="B1580">
        <v>2013</v>
      </c>
      <c r="C1580" t="s">
        <v>143</v>
      </c>
      <c r="D1580" t="s">
        <v>38</v>
      </c>
      <c r="E1580" t="s">
        <v>9336</v>
      </c>
      <c r="F1580">
        <v>20</v>
      </c>
      <c r="G1580" t="s">
        <v>12286</v>
      </c>
    </row>
    <row r="1581" spans="1:7" x14ac:dyDescent="0.25">
      <c r="A1581" t="s">
        <v>54</v>
      </c>
      <c r="B1581">
        <v>2013</v>
      </c>
      <c r="C1581" t="s">
        <v>143</v>
      </c>
      <c r="D1581" t="s">
        <v>40</v>
      </c>
      <c r="E1581" t="s">
        <v>9337</v>
      </c>
      <c r="F1581">
        <v>26</v>
      </c>
      <c r="G1581" t="s">
        <v>12286</v>
      </c>
    </row>
    <row r="1582" spans="1:7" x14ac:dyDescent="0.25">
      <c r="A1582" t="s">
        <v>54</v>
      </c>
      <c r="B1582">
        <v>2013</v>
      </c>
      <c r="C1582" t="s">
        <v>143</v>
      </c>
      <c r="D1582" t="s">
        <v>102</v>
      </c>
      <c r="E1582" t="s">
        <v>9338</v>
      </c>
      <c r="F1582">
        <v>45</v>
      </c>
      <c r="G1582" t="s">
        <v>12286</v>
      </c>
    </row>
    <row r="1583" spans="1:7" x14ac:dyDescent="0.25">
      <c r="A1583" t="s">
        <v>54</v>
      </c>
      <c r="B1583">
        <v>2013</v>
      </c>
      <c r="C1583" t="s">
        <v>143</v>
      </c>
      <c r="D1583" t="s">
        <v>107</v>
      </c>
      <c r="E1583" t="s">
        <v>9339</v>
      </c>
      <c r="F1583">
        <v>45</v>
      </c>
      <c r="G1583" t="s">
        <v>12286</v>
      </c>
    </row>
    <row r="1584" spans="1:7" x14ac:dyDescent="0.25">
      <c r="A1584" t="s">
        <v>54</v>
      </c>
      <c r="B1584">
        <v>2013</v>
      </c>
      <c r="C1584" t="s">
        <v>143</v>
      </c>
      <c r="D1584" t="s">
        <v>39</v>
      </c>
      <c r="E1584" t="s">
        <v>9340</v>
      </c>
      <c r="F1584">
        <v>57</v>
      </c>
      <c r="G1584" t="s">
        <v>12286</v>
      </c>
    </row>
    <row r="1585" spans="1:7" x14ac:dyDescent="0.25">
      <c r="A1585" t="s">
        <v>54</v>
      </c>
      <c r="B1585">
        <v>2013</v>
      </c>
      <c r="C1585" t="s">
        <v>143</v>
      </c>
      <c r="D1585" t="s">
        <v>103</v>
      </c>
      <c r="E1585" t="s">
        <v>9341</v>
      </c>
      <c r="F1585">
        <v>477</v>
      </c>
      <c r="G1585" t="s">
        <v>12286</v>
      </c>
    </row>
    <row r="1586" spans="1:7" x14ac:dyDescent="0.25">
      <c r="A1586" t="s">
        <v>54</v>
      </c>
      <c r="B1586">
        <v>2013</v>
      </c>
      <c r="C1586" t="s">
        <v>144</v>
      </c>
      <c r="D1586" t="s">
        <v>38</v>
      </c>
      <c r="E1586" t="s">
        <v>9342</v>
      </c>
      <c r="F1586">
        <v>12</v>
      </c>
      <c r="G1586" t="s">
        <v>12287</v>
      </c>
    </row>
    <row r="1587" spans="1:7" x14ac:dyDescent="0.25">
      <c r="A1587" t="s">
        <v>54</v>
      </c>
      <c r="B1587">
        <v>2013</v>
      </c>
      <c r="C1587" t="s">
        <v>144</v>
      </c>
      <c r="D1587" t="s">
        <v>40</v>
      </c>
      <c r="E1587" t="s">
        <v>9343</v>
      </c>
      <c r="F1587">
        <v>6</v>
      </c>
      <c r="G1587" t="s">
        <v>12287</v>
      </c>
    </row>
    <row r="1588" spans="1:7" x14ac:dyDescent="0.25">
      <c r="A1588" t="s">
        <v>54</v>
      </c>
      <c r="B1588">
        <v>2013</v>
      </c>
      <c r="C1588" t="s">
        <v>144</v>
      </c>
      <c r="D1588" t="s">
        <v>102</v>
      </c>
      <c r="E1588" t="s">
        <v>9344</v>
      </c>
      <c r="F1588">
        <v>18</v>
      </c>
      <c r="G1588" t="s">
        <v>12287</v>
      </c>
    </row>
    <row r="1589" spans="1:7" x14ac:dyDescent="0.25">
      <c r="A1589" t="s">
        <v>54</v>
      </c>
      <c r="B1589">
        <v>2013</v>
      </c>
      <c r="C1589" t="s">
        <v>144</v>
      </c>
      <c r="D1589" t="s">
        <v>107</v>
      </c>
      <c r="E1589" t="s">
        <v>9345</v>
      </c>
      <c r="F1589">
        <v>15</v>
      </c>
      <c r="G1589" t="s">
        <v>12287</v>
      </c>
    </row>
    <row r="1590" spans="1:7" x14ac:dyDescent="0.25">
      <c r="A1590" t="s">
        <v>54</v>
      </c>
      <c r="B1590">
        <v>2013</v>
      </c>
      <c r="C1590" t="s">
        <v>144</v>
      </c>
      <c r="D1590" t="s">
        <v>39</v>
      </c>
      <c r="E1590" t="s">
        <v>9346</v>
      </c>
      <c r="F1590">
        <v>12</v>
      </c>
      <c r="G1590" t="s">
        <v>12287</v>
      </c>
    </row>
    <row r="1591" spans="1:7" x14ac:dyDescent="0.25">
      <c r="A1591" t="s">
        <v>54</v>
      </c>
      <c r="B1591">
        <v>2013</v>
      </c>
      <c r="C1591" t="s">
        <v>144</v>
      </c>
      <c r="D1591" t="s">
        <v>103</v>
      </c>
      <c r="E1591" t="s">
        <v>9347</v>
      </c>
      <c r="F1591">
        <v>124</v>
      </c>
      <c r="G1591" t="s">
        <v>12287</v>
      </c>
    </row>
    <row r="1592" spans="1:7" x14ac:dyDescent="0.25">
      <c r="A1592" t="s">
        <v>54</v>
      </c>
      <c r="B1592">
        <v>2013</v>
      </c>
      <c r="C1592" t="s">
        <v>145</v>
      </c>
      <c r="D1592" t="s">
        <v>38</v>
      </c>
      <c r="E1592" t="s">
        <v>9348</v>
      </c>
      <c r="F1592">
        <v>8</v>
      </c>
      <c r="G1592" t="s">
        <v>12288</v>
      </c>
    </row>
    <row r="1593" spans="1:7" x14ac:dyDescent="0.25">
      <c r="A1593" t="s">
        <v>54</v>
      </c>
      <c r="B1593">
        <v>2013</v>
      </c>
      <c r="C1593" t="s">
        <v>145</v>
      </c>
      <c r="D1593" t="s">
        <v>40</v>
      </c>
      <c r="E1593" t="s">
        <v>9349</v>
      </c>
      <c r="F1593">
        <v>8</v>
      </c>
      <c r="G1593" t="s">
        <v>12288</v>
      </c>
    </row>
    <row r="1594" spans="1:7" x14ac:dyDescent="0.25">
      <c r="A1594" t="s">
        <v>54</v>
      </c>
      <c r="B1594">
        <v>2013</v>
      </c>
      <c r="C1594" t="s">
        <v>145</v>
      </c>
      <c r="D1594" t="s">
        <v>102</v>
      </c>
      <c r="E1594" t="s">
        <v>9350</v>
      </c>
      <c r="F1594">
        <v>17</v>
      </c>
      <c r="G1594" t="s">
        <v>12288</v>
      </c>
    </row>
    <row r="1595" spans="1:7" x14ac:dyDescent="0.25">
      <c r="A1595" t="s">
        <v>54</v>
      </c>
      <c r="B1595">
        <v>2013</v>
      </c>
      <c r="C1595" t="s">
        <v>145</v>
      </c>
      <c r="D1595" t="s">
        <v>107</v>
      </c>
      <c r="E1595" t="s">
        <v>9351</v>
      </c>
      <c r="F1595">
        <v>17</v>
      </c>
      <c r="G1595" t="s">
        <v>12288</v>
      </c>
    </row>
    <row r="1596" spans="1:7" x14ac:dyDescent="0.25">
      <c r="A1596" t="s">
        <v>54</v>
      </c>
      <c r="B1596">
        <v>2013</v>
      </c>
      <c r="C1596" t="s">
        <v>145</v>
      </c>
      <c r="D1596" t="s">
        <v>39</v>
      </c>
      <c r="E1596" t="s">
        <v>9352</v>
      </c>
      <c r="F1596">
        <v>28</v>
      </c>
      <c r="G1596" t="s">
        <v>12288</v>
      </c>
    </row>
    <row r="1597" spans="1:7" x14ac:dyDescent="0.25">
      <c r="A1597" t="s">
        <v>54</v>
      </c>
      <c r="B1597">
        <v>2013</v>
      </c>
      <c r="C1597" t="s">
        <v>145</v>
      </c>
      <c r="D1597" t="s">
        <v>103</v>
      </c>
      <c r="E1597" t="s">
        <v>9353</v>
      </c>
      <c r="F1597">
        <v>170</v>
      </c>
      <c r="G1597" t="s">
        <v>12288</v>
      </c>
    </row>
    <row r="1598" spans="1:7" x14ac:dyDescent="0.25">
      <c r="A1598" t="s">
        <v>54</v>
      </c>
      <c r="B1598">
        <v>2013</v>
      </c>
      <c r="C1598" t="s">
        <v>146</v>
      </c>
      <c r="D1598" t="s">
        <v>38</v>
      </c>
      <c r="E1598" t="s">
        <v>9354</v>
      </c>
      <c r="F1598">
        <v>7</v>
      </c>
      <c r="G1598" t="s">
        <v>12289</v>
      </c>
    </row>
    <row r="1599" spans="1:7" x14ac:dyDescent="0.25">
      <c r="A1599" t="s">
        <v>54</v>
      </c>
      <c r="B1599">
        <v>2013</v>
      </c>
      <c r="C1599" t="s">
        <v>146</v>
      </c>
      <c r="D1599" t="s">
        <v>40</v>
      </c>
      <c r="E1599" t="s">
        <v>9355</v>
      </c>
      <c r="F1599">
        <v>8</v>
      </c>
      <c r="G1599" t="s">
        <v>12289</v>
      </c>
    </row>
    <row r="1600" spans="1:7" x14ac:dyDescent="0.25">
      <c r="A1600" t="s">
        <v>54</v>
      </c>
      <c r="B1600">
        <v>2013</v>
      </c>
      <c r="C1600" t="s">
        <v>146</v>
      </c>
      <c r="D1600" t="s">
        <v>102</v>
      </c>
      <c r="E1600" t="s">
        <v>9356</v>
      </c>
      <c r="F1600">
        <v>20</v>
      </c>
      <c r="G1600" t="s">
        <v>12289</v>
      </c>
    </row>
    <row r="1601" spans="1:7" x14ac:dyDescent="0.25">
      <c r="A1601" t="s">
        <v>54</v>
      </c>
      <c r="B1601">
        <v>2013</v>
      </c>
      <c r="C1601" t="s">
        <v>146</v>
      </c>
      <c r="D1601" t="s">
        <v>107</v>
      </c>
      <c r="E1601" t="s">
        <v>9357</v>
      </c>
      <c r="F1601">
        <v>17</v>
      </c>
      <c r="G1601" t="s">
        <v>12289</v>
      </c>
    </row>
    <row r="1602" spans="1:7" x14ac:dyDescent="0.25">
      <c r="A1602" t="s">
        <v>54</v>
      </c>
      <c r="B1602">
        <v>2013</v>
      </c>
      <c r="C1602" t="s">
        <v>146</v>
      </c>
      <c r="D1602" t="s">
        <v>39</v>
      </c>
      <c r="E1602" t="s">
        <v>9358</v>
      </c>
      <c r="F1602">
        <v>29</v>
      </c>
      <c r="G1602" t="s">
        <v>12289</v>
      </c>
    </row>
    <row r="1603" spans="1:7" x14ac:dyDescent="0.25">
      <c r="A1603" t="s">
        <v>54</v>
      </c>
      <c r="B1603">
        <v>2013</v>
      </c>
      <c r="C1603" t="s">
        <v>146</v>
      </c>
      <c r="D1603" t="s">
        <v>103</v>
      </c>
      <c r="E1603" t="s">
        <v>9359</v>
      </c>
      <c r="F1603">
        <v>182</v>
      </c>
      <c r="G1603" t="s">
        <v>12289</v>
      </c>
    </row>
    <row r="1604" spans="1:7" x14ac:dyDescent="0.25">
      <c r="A1604" t="s">
        <v>54</v>
      </c>
      <c r="B1604">
        <v>2014</v>
      </c>
      <c r="C1604" t="s">
        <v>142</v>
      </c>
      <c r="D1604" t="s">
        <v>38</v>
      </c>
      <c r="E1604" t="s">
        <v>9360</v>
      </c>
      <c r="F1604">
        <v>28</v>
      </c>
      <c r="G1604" t="s">
        <v>12285</v>
      </c>
    </row>
    <row r="1605" spans="1:7" x14ac:dyDescent="0.25">
      <c r="A1605" t="s">
        <v>54</v>
      </c>
      <c r="B1605">
        <v>2014</v>
      </c>
      <c r="C1605" t="s">
        <v>142</v>
      </c>
      <c r="D1605" t="s">
        <v>40</v>
      </c>
      <c r="E1605" t="s">
        <v>9361</v>
      </c>
      <c r="F1605">
        <v>21</v>
      </c>
      <c r="G1605" t="s">
        <v>12285</v>
      </c>
    </row>
    <row r="1606" spans="1:7" x14ac:dyDescent="0.25">
      <c r="A1606" t="s">
        <v>54</v>
      </c>
      <c r="B1606">
        <v>2014</v>
      </c>
      <c r="C1606" t="s">
        <v>142</v>
      </c>
      <c r="D1606" t="s">
        <v>102</v>
      </c>
      <c r="E1606" t="s">
        <v>9362</v>
      </c>
      <c r="F1606">
        <v>62</v>
      </c>
      <c r="G1606" t="s">
        <v>12285</v>
      </c>
    </row>
    <row r="1607" spans="1:7" x14ac:dyDescent="0.25">
      <c r="A1607" t="s">
        <v>54</v>
      </c>
      <c r="B1607">
        <v>2014</v>
      </c>
      <c r="C1607" t="s">
        <v>142</v>
      </c>
      <c r="D1607" t="s">
        <v>107</v>
      </c>
      <c r="E1607" t="s">
        <v>9363</v>
      </c>
      <c r="F1607">
        <v>63</v>
      </c>
      <c r="G1607" t="s">
        <v>12285</v>
      </c>
    </row>
    <row r="1608" spans="1:7" x14ac:dyDescent="0.25">
      <c r="A1608" t="s">
        <v>54</v>
      </c>
      <c r="B1608">
        <v>2014</v>
      </c>
      <c r="C1608" t="s">
        <v>142</v>
      </c>
      <c r="D1608" t="s">
        <v>39</v>
      </c>
      <c r="E1608" t="s">
        <v>9364</v>
      </c>
      <c r="F1608">
        <v>35</v>
      </c>
      <c r="G1608" t="s">
        <v>12285</v>
      </c>
    </row>
    <row r="1609" spans="1:7" x14ac:dyDescent="0.25">
      <c r="A1609" t="s">
        <v>54</v>
      </c>
      <c r="B1609">
        <v>2014</v>
      </c>
      <c r="C1609" t="s">
        <v>142</v>
      </c>
      <c r="D1609" t="s">
        <v>103</v>
      </c>
      <c r="E1609" t="s">
        <v>9365</v>
      </c>
      <c r="F1609">
        <v>414</v>
      </c>
      <c r="G1609" t="s">
        <v>12285</v>
      </c>
    </row>
    <row r="1610" spans="1:7" x14ac:dyDescent="0.25">
      <c r="A1610" t="s">
        <v>54</v>
      </c>
      <c r="B1610">
        <v>2014</v>
      </c>
      <c r="C1610" t="s">
        <v>143</v>
      </c>
      <c r="D1610" t="s">
        <v>38</v>
      </c>
      <c r="E1610" t="s">
        <v>9366</v>
      </c>
      <c r="F1610">
        <v>20</v>
      </c>
      <c r="G1610" t="s">
        <v>12286</v>
      </c>
    </row>
    <row r="1611" spans="1:7" x14ac:dyDescent="0.25">
      <c r="A1611" t="s">
        <v>54</v>
      </c>
      <c r="B1611">
        <v>2014</v>
      </c>
      <c r="C1611" t="s">
        <v>143</v>
      </c>
      <c r="D1611" t="s">
        <v>40</v>
      </c>
      <c r="E1611" t="s">
        <v>9367</v>
      </c>
      <c r="F1611">
        <v>18</v>
      </c>
      <c r="G1611" t="s">
        <v>12286</v>
      </c>
    </row>
    <row r="1612" spans="1:7" x14ac:dyDescent="0.25">
      <c r="A1612" t="s">
        <v>54</v>
      </c>
      <c r="B1612">
        <v>2014</v>
      </c>
      <c r="C1612" t="s">
        <v>143</v>
      </c>
      <c r="D1612" t="s">
        <v>102</v>
      </c>
      <c r="E1612" t="s">
        <v>9368</v>
      </c>
      <c r="F1612">
        <v>60</v>
      </c>
      <c r="G1612" t="s">
        <v>12286</v>
      </c>
    </row>
    <row r="1613" spans="1:7" x14ac:dyDescent="0.25">
      <c r="A1613" t="s">
        <v>54</v>
      </c>
      <c r="B1613">
        <v>2014</v>
      </c>
      <c r="C1613" t="s">
        <v>143</v>
      </c>
      <c r="D1613" t="s">
        <v>107</v>
      </c>
      <c r="E1613" t="s">
        <v>9369</v>
      </c>
      <c r="F1613">
        <v>63</v>
      </c>
      <c r="G1613" t="s">
        <v>12286</v>
      </c>
    </row>
    <row r="1614" spans="1:7" x14ac:dyDescent="0.25">
      <c r="A1614" t="s">
        <v>54</v>
      </c>
      <c r="B1614">
        <v>2014</v>
      </c>
      <c r="C1614" t="s">
        <v>143</v>
      </c>
      <c r="D1614" t="s">
        <v>39</v>
      </c>
      <c r="E1614" t="s">
        <v>9370</v>
      </c>
      <c r="F1614">
        <v>50</v>
      </c>
      <c r="G1614" t="s">
        <v>12286</v>
      </c>
    </row>
    <row r="1615" spans="1:7" x14ac:dyDescent="0.25">
      <c r="A1615" t="s">
        <v>54</v>
      </c>
      <c r="B1615">
        <v>2014</v>
      </c>
      <c r="C1615" t="s">
        <v>143</v>
      </c>
      <c r="D1615" t="s">
        <v>103</v>
      </c>
      <c r="E1615" t="s">
        <v>9371</v>
      </c>
      <c r="F1615">
        <v>451</v>
      </c>
      <c r="G1615" t="s">
        <v>12286</v>
      </c>
    </row>
    <row r="1616" spans="1:7" x14ac:dyDescent="0.25">
      <c r="A1616" t="s">
        <v>54</v>
      </c>
      <c r="B1616">
        <v>2014</v>
      </c>
      <c r="C1616" t="s">
        <v>144</v>
      </c>
      <c r="D1616" t="s">
        <v>38</v>
      </c>
      <c r="E1616" t="s">
        <v>9372</v>
      </c>
      <c r="F1616">
        <v>7</v>
      </c>
      <c r="G1616" t="s">
        <v>12287</v>
      </c>
    </row>
    <row r="1617" spans="1:7" x14ac:dyDescent="0.25">
      <c r="A1617" t="s">
        <v>54</v>
      </c>
      <c r="B1617">
        <v>2014</v>
      </c>
      <c r="C1617" t="s">
        <v>144</v>
      </c>
      <c r="D1617" t="s">
        <v>40</v>
      </c>
      <c r="E1617" t="s">
        <v>9373</v>
      </c>
      <c r="F1617">
        <v>13</v>
      </c>
      <c r="G1617" t="s">
        <v>12287</v>
      </c>
    </row>
    <row r="1618" spans="1:7" x14ac:dyDescent="0.25">
      <c r="A1618" t="s">
        <v>54</v>
      </c>
      <c r="B1618">
        <v>2014</v>
      </c>
      <c r="C1618" t="s">
        <v>144</v>
      </c>
      <c r="D1618" t="s">
        <v>102</v>
      </c>
      <c r="E1618" t="s">
        <v>9374</v>
      </c>
      <c r="F1618">
        <v>25</v>
      </c>
      <c r="G1618" t="s">
        <v>12287</v>
      </c>
    </row>
    <row r="1619" spans="1:7" x14ac:dyDescent="0.25">
      <c r="A1619" t="s">
        <v>54</v>
      </c>
      <c r="B1619">
        <v>2014</v>
      </c>
      <c r="C1619" t="s">
        <v>144</v>
      </c>
      <c r="D1619" t="s">
        <v>107</v>
      </c>
      <c r="E1619" t="s">
        <v>9375</v>
      </c>
      <c r="F1619">
        <v>17</v>
      </c>
      <c r="G1619" t="s">
        <v>12287</v>
      </c>
    </row>
    <row r="1620" spans="1:7" x14ac:dyDescent="0.25">
      <c r="A1620" t="s">
        <v>54</v>
      </c>
      <c r="B1620">
        <v>2014</v>
      </c>
      <c r="C1620" t="s">
        <v>144</v>
      </c>
      <c r="D1620" t="s">
        <v>39</v>
      </c>
      <c r="E1620" t="s">
        <v>9376</v>
      </c>
      <c r="F1620">
        <v>18</v>
      </c>
      <c r="G1620" t="s">
        <v>12287</v>
      </c>
    </row>
    <row r="1621" spans="1:7" x14ac:dyDescent="0.25">
      <c r="A1621" t="s">
        <v>54</v>
      </c>
      <c r="B1621">
        <v>2014</v>
      </c>
      <c r="C1621" t="s">
        <v>144</v>
      </c>
      <c r="D1621" t="s">
        <v>103</v>
      </c>
      <c r="E1621" t="s">
        <v>9377</v>
      </c>
      <c r="F1621">
        <v>117</v>
      </c>
      <c r="G1621" t="s">
        <v>12287</v>
      </c>
    </row>
    <row r="1622" spans="1:7" x14ac:dyDescent="0.25">
      <c r="A1622" t="s">
        <v>54</v>
      </c>
      <c r="B1622">
        <v>2014</v>
      </c>
      <c r="C1622" t="s">
        <v>145</v>
      </c>
      <c r="D1622" t="s">
        <v>38</v>
      </c>
      <c r="E1622" t="s">
        <v>9378</v>
      </c>
      <c r="F1622">
        <v>13</v>
      </c>
      <c r="G1622" t="s">
        <v>12288</v>
      </c>
    </row>
    <row r="1623" spans="1:7" x14ac:dyDescent="0.25">
      <c r="A1623" t="s">
        <v>54</v>
      </c>
      <c r="B1623">
        <v>2014</v>
      </c>
      <c r="C1623" t="s">
        <v>145</v>
      </c>
      <c r="D1623" t="s">
        <v>40</v>
      </c>
      <c r="E1623" t="s">
        <v>9379</v>
      </c>
      <c r="F1623">
        <v>14</v>
      </c>
      <c r="G1623" t="s">
        <v>12288</v>
      </c>
    </row>
    <row r="1624" spans="1:7" x14ac:dyDescent="0.25">
      <c r="A1624" t="s">
        <v>54</v>
      </c>
      <c r="B1624">
        <v>2014</v>
      </c>
      <c r="C1624" t="s">
        <v>145</v>
      </c>
      <c r="D1624" t="s">
        <v>102</v>
      </c>
      <c r="E1624" t="s">
        <v>9380</v>
      </c>
      <c r="F1624">
        <v>15</v>
      </c>
      <c r="G1624" t="s">
        <v>12288</v>
      </c>
    </row>
    <row r="1625" spans="1:7" x14ac:dyDescent="0.25">
      <c r="A1625" t="s">
        <v>54</v>
      </c>
      <c r="B1625">
        <v>2014</v>
      </c>
      <c r="C1625" t="s">
        <v>145</v>
      </c>
      <c r="D1625" t="s">
        <v>107</v>
      </c>
      <c r="E1625" t="s">
        <v>9381</v>
      </c>
      <c r="F1625">
        <v>15</v>
      </c>
      <c r="G1625" t="s">
        <v>12288</v>
      </c>
    </row>
    <row r="1626" spans="1:7" x14ac:dyDescent="0.25">
      <c r="A1626" t="s">
        <v>54</v>
      </c>
      <c r="B1626">
        <v>2014</v>
      </c>
      <c r="C1626" t="s">
        <v>145</v>
      </c>
      <c r="D1626" t="s">
        <v>39</v>
      </c>
      <c r="E1626" t="s">
        <v>9382</v>
      </c>
      <c r="F1626">
        <v>16</v>
      </c>
      <c r="G1626" t="s">
        <v>12288</v>
      </c>
    </row>
    <row r="1627" spans="1:7" x14ac:dyDescent="0.25">
      <c r="A1627" t="s">
        <v>54</v>
      </c>
      <c r="B1627">
        <v>2014</v>
      </c>
      <c r="C1627" t="s">
        <v>145</v>
      </c>
      <c r="D1627" t="s">
        <v>103</v>
      </c>
      <c r="E1627" t="s">
        <v>9383</v>
      </c>
      <c r="F1627">
        <v>168</v>
      </c>
      <c r="G1627" t="s">
        <v>12288</v>
      </c>
    </row>
    <row r="1628" spans="1:7" x14ac:dyDescent="0.25">
      <c r="A1628" t="s">
        <v>54</v>
      </c>
      <c r="B1628">
        <v>2014</v>
      </c>
      <c r="C1628" t="s">
        <v>146</v>
      </c>
      <c r="D1628" t="s">
        <v>38</v>
      </c>
      <c r="E1628" t="s">
        <v>9384</v>
      </c>
      <c r="F1628">
        <v>7</v>
      </c>
      <c r="G1628" t="s">
        <v>12289</v>
      </c>
    </row>
    <row r="1629" spans="1:7" x14ac:dyDescent="0.25">
      <c r="A1629" t="s">
        <v>54</v>
      </c>
      <c r="B1629">
        <v>2014</v>
      </c>
      <c r="C1629" t="s">
        <v>146</v>
      </c>
      <c r="D1629" t="s">
        <v>40</v>
      </c>
      <c r="E1629" t="s">
        <v>9385</v>
      </c>
      <c r="F1629">
        <v>10</v>
      </c>
      <c r="G1629" t="s">
        <v>12289</v>
      </c>
    </row>
    <row r="1630" spans="1:7" x14ac:dyDescent="0.25">
      <c r="A1630" t="s">
        <v>54</v>
      </c>
      <c r="B1630">
        <v>2014</v>
      </c>
      <c r="C1630" t="s">
        <v>146</v>
      </c>
      <c r="D1630" t="s">
        <v>102</v>
      </c>
      <c r="E1630" t="s">
        <v>9386</v>
      </c>
      <c r="F1630">
        <v>16</v>
      </c>
      <c r="G1630" t="s">
        <v>12289</v>
      </c>
    </row>
    <row r="1631" spans="1:7" x14ac:dyDescent="0.25">
      <c r="A1631" t="s">
        <v>54</v>
      </c>
      <c r="B1631">
        <v>2014</v>
      </c>
      <c r="C1631" t="s">
        <v>146</v>
      </c>
      <c r="D1631" t="s">
        <v>107</v>
      </c>
      <c r="E1631" t="s">
        <v>9387</v>
      </c>
      <c r="F1631">
        <v>18</v>
      </c>
      <c r="G1631" t="s">
        <v>12289</v>
      </c>
    </row>
    <row r="1632" spans="1:7" x14ac:dyDescent="0.25">
      <c r="A1632" t="s">
        <v>54</v>
      </c>
      <c r="B1632">
        <v>2014</v>
      </c>
      <c r="C1632" t="s">
        <v>146</v>
      </c>
      <c r="D1632" t="s">
        <v>39</v>
      </c>
      <c r="E1632" t="s">
        <v>9388</v>
      </c>
      <c r="F1632">
        <v>19</v>
      </c>
      <c r="G1632" t="s">
        <v>12289</v>
      </c>
    </row>
    <row r="1633" spans="1:7" x14ac:dyDescent="0.25">
      <c r="A1633" t="s">
        <v>54</v>
      </c>
      <c r="B1633">
        <v>2014</v>
      </c>
      <c r="C1633" t="s">
        <v>146</v>
      </c>
      <c r="D1633" t="s">
        <v>103</v>
      </c>
      <c r="E1633" t="s">
        <v>9389</v>
      </c>
      <c r="F1633">
        <v>179</v>
      </c>
      <c r="G1633" t="s">
        <v>12289</v>
      </c>
    </row>
    <row r="1634" spans="1:7" x14ac:dyDescent="0.25">
      <c r="A1634" t="s">
        <v>54</v>
      </c>
      <c r="B1634">
        <v>2015</v>
      </c>
      <c r="C1634" t="s">
        <v>142</v>
      </c>
      <c r="D1634" t="s">
        <v>38</v>
      </c>
      <c r="E1634" t="s">
        <v>9390</v>
      </c>
      <c r="F1634">
        <v>19</v>
      </c>
      <c r="G1634" t="s">
        <v>12285</v>
      </c>
    </row>
    <row r="1635" spans="1:7" x14ac:dyDescent="0.25">
      <c r="A1635" t="s">
        <v>54</v>
      </c>
      <c r="B1635">
        <v>2015</v>
      </c>
      <c r="C1635" t="s">
        <v>142</v>
      </c>
      <c r="D1635" t="s">
        <v>40</v>
      </c>
      <c r="E1635" t="s">
        <v>9391</v>
      </c>
      <c r="F1635">
        <v>16</v>
      </c>
      <c r="G1635" t="s">
        <v>12285</v>
      </c>
    </row>
    <row r="1636" spans="1:7" x14ac:dyDescent="0.25">
      <c r="A1636" t="s">
        <v>54</v>
      </c>
      <c r="B1636">
        <v>2015</v>
      </c>
      <c r="C1636" t="s">
        <v>142</v>
      </c>
      <c r="D1636" t="s">
        <v>102</v>
      </c>
      <c r="E1636" t="s">
        <v>9392</v>
      </c>
      <c r="F1636">
        <v>49</v>
      </c>
      <c r="G1636" t="s">
        <v>12285</v>
      </c>
    </row>
    <row r="1637" spans="1:7" x14ac:dyDescent="0.25">
      <c r="A1637" t="s">
        <v>54</v>
      </c>
      <c r="B1637">
        <v>2015</v>
      </c>
      <c r="C1637" t="s">
        <v>142</v>
      </c>
      <c r="D1637" t="s">
        <v>107</v>
      </c>
      <c r="E1637" t="s">
        <v>9393</v>
      </c>
      <c r="F1637">
        <v>42</v>
      </c>
      <c r="G1637" t="s">
        <v>12285</v>
      </c>
    </row>
    <row r="1638" spans="1:7" x14ac:dyDescent="0.25">
      <c r="A1638" t="s">
        <v>54</v>
      </c>
      <c r="B1638">
        <v>2015</v>
      </c>
      <c r="C1638" t="s">
        <v>142</v>
      </c>
      <c r="D1638" t="s">
        <v>39</v>
      </c>
      <c r="E1638" t="s">
        <v>9394</v>
      </c>
      <c r="F1638">
        <v>36</v>
      </c>
      <c r="G1638" t="s">
        <v>12285</v>
      </c>
    </row>
    <row r="1639" spans="1:7" x14ac:dyDescent="0.25">
      <c r="A1639" t="s">
        <v>54</v>
      </c>
      <c r="B1639">
        <v>2015</v>
      </c>
      <c r="C1639" t="s">
        <v>142</v>
      </c>
      <c r="D1639" t="s">
        <v>103</v>
      </c>
      <c r="E1639" t="s">
        <v>9395</v>
      </c>
      <c r="F1639">
        <v>449</v>
      </c>
      <c r="G1639" t="s">
        <v>12285</v>
      </c>
    </row>
    <row r="1640" spans="1:7" x14ac:dyDescent="0.25">
      <c r="A1640" t="s">
        <v>54</v>
      </c>
      <c r="B1640">
        <v>2015</v>
      </c>
      <c r="C1640" t="s">
        <v>143</v>
      </c>
      <c r="D1640" t="s">
        <v>38</v>
      </c>
      <c r="E1640" t="s">
        <v>9396</v>
      </c>
      <c r="F1640">
        <v>29</v>
      </c>
      <c r="G1640" t="s">
        <v>12286</v>
      </c>
    </row>
    <row r="1641" spans="1:7" x14ac:dyDescent="0.25">
      <c r="A1641" t="s">
        <v>54</v>
      </c>
      <c r="B1641">
        <v>2015</v>
      </c>
      <c r="C1641" t="s">
        <v>143</v>
      </c>
      <c r="D1641" t="s">
        <v>40</v>
      </c>
      <c r="E1641" t="s">
        <v>9397</v>
      </c>
      <c r="F1641">
        <v>29</v>
      </c>
      <c r="G1641" t="s">
        <v>12286</v>
      </c>
    </row>
    <row r="1642" spans="1:7" x14ac:dyDescent="0.25">
      <c r="A1642" t="s">
        <v>54</v>
      </c>
      <c r="B1642">
        <v>2015</v>
      </c>
      <c r="C1642" t="s">
        <v>143</v>
      </c>
      <c r="D1642" t="s">
        <v>102</v>
      </c>
      <c r="E1642" t="s">
        <v>9398</v>
      </c>
      <c r="F1642">
        <v>66</v>
      </c>
      <c r="G1642" t="s">
        <v>12286</v>
      </c>
    </row>
    <row r="1643" spans="1:7" x14ac:dyDescent="0.25">
      <c r="A1643" t="s">
        <v>54</v>
      </c>
      <c r="B1643">
        <v>2015</v>
      </c>
      <c r="C1643" t="s">
        <v>143</v>
      </c>
      <c r="D1643" t="s">
        <v>107</v>
      </c>
      <c r="E1643" t="s">
        <v>9399</v>
      </c>
      <c r="F1643">
        <v>45</v>
      </c>
      <c r="G1643" t="s">
        <v>12286</v>
      </c>
    </row>
    <row r="1644" spans="1:7" x14ac:dyDescent="0.25">
      <c r="A1644" t="s">
        <v>54</v>
      </c>
      <c r="B1644">
        <v>2015</v>
      </c>
      <c r="C1644" t="s">
        <v>143</v>
      </c>
      <c r="D1644" t="s">
        <v>39</v>
      </c>
      <c r="E1644" t="s">
        <v>9400</v>
      </c>
      <c r="F1644">
        <v>36</v>
      </c>
      <c r="G1644" t="s">
        <v>12286</v>
      </c>
    </row>
    <row r="1645" spans="1:7" x14ac:dyDescent="0.25">
      <c r="A1645" t="s">
        <v>54</v>
      </c>
      <c r="B1645">
        <v>2015</v>
      </c>
      <c r="C1645" t="s">
        <v>143</v>
      </c>
      <c r="D1645" t="s">
        <v>103</v>
      </c>
      <c r="E1645" t="s">
        <v>9401</v>
      </c>
      <c r="F1645">
        <v>455</v>
      </c>
      <c r="G1645" t="s">
        <v>12286</v>
      </c>
    </row>
    <row r="1646" spans="1:7" x14ac:dyDescent="0.25">
      <c r="A1646" t="s">
        <v>54</v>
      </c>
      <c r="B1646">
        <v>2015</v>
      </c>
      <c r="C1646" t="s">
        <v>144</v>
      </c>
      <c r="D1646" t="s">
        <v>38</v>
      </c>
      <c r="E1646" t="s">
        <v>9402</v>
      </c>
      <c r="F1646">
        <v>5</v>
      </c>
      <c r="G1646" t="s">
        <v>12287</v>
      </c>
    </row>
    <row r="1647" spans="1:7" x14ac:dyDescent="0.25">
      <c r="A1647" t="s">
        <v>54</v>
      </c>
      <c r="B1647">
        <v>2015</v>
      </c>
      <c r="C1647" t="s">
        <v>144</v>
      </c>
      <c r="D1647" t="s">
        <v>40</v>
      </c>
      <c r="E1647" t="s">
        <v>9403</v>
      </c>
      <c r="F1647">
        <v>8</v>
      </c>
      <c r="G1647" t="s">
        <v>12287</v>
      </c>
    </row>
    <row r="1648" spans="1:7" x14ac:dyDescent="0.25">
      <c r="A1648" t="s">
        <v>54</v>
      </c>
      <c r="B1648">
        <v>2015</v>
      </c>
      <c r="C1648" t="s">
        <v>144</v>
      </c>
      <c r="D1648" t="s">
        <v>102</v>
      </c>
      <c r="E1648" t="s">
        <v>9404</v>
      </c>
      <c r="F1648">
        <v>21</v>
      </c>
      <c r="G1648" t="s">
        <v>12287</v>
      </c>
    </row>
    <row r="1649" spans="1:7" x14ac:dyDescent="0.25">
      <c r="A1649" t="s">
        <v>54</v>
      </c>
      <c r="B1649">
        <v>2015</v>
      </c>
      <c r="C1649" t="s">
        <v>144</v>
      </c>
      <c r="D1649" t="s">
        <v>107</v>
      </c>
      <c r="E1649" t="s">
        <v>9405</v>
      </c>
      <c r="F1649">
        <v>10</v>
      </c>
      <c r="G1649" t="s">
        <v>12287</v>
      </c>
    </row>
    <row r="1650" spans="1:7" x14ac:dyDescent="0.25">
      <c r="A1650" t="s">
        <v>54</v>
      </c>
      <c r="B1650">
        <v>2015</v>
      </c>
      <c r="C1650" t="s">
        <v>144</v>
      </c>
      <c r="D1650" t="s">
        <v>39</v>
      </c>
      <c r="E1650" t="s">
        <v>9406</v>
      </c>
      <c r="F1650">
        <v>11</v>
      </c>
      <c r="G1650" t="s">
        <v>12287</v>
      </c>
    </row>
    <row r="1651" spans="1:7" x14ac:dyDescent="0.25">
      <c r="A1651" t="s">
        <v>54</v>
      </c>
      <c r="B1651">
        <v>2015</v>
      </c>
      <c r="C1651" t="s">
        <v>144</v>
      </c>
      <c r="D1651" t="s">
        <v>103</v>
      </c>
      <c r="E1651" t="s">
        <v>9407</v>
      </c>
      <c r="F1651">
        <v>125</v>
      </c>
      <c r="G1651" t="s">
        <v>12287</v>
      </c>
    </row>
    <row r="1652" spans="1:7" x14ac:dyDescent="0.25">
      <c r="A1652" t="s">
        <v>54</v>
      </c>
      <c r="B1652">
        <v>2015</v>
      </c>
      <c r="C1652" t="s">
        <v>145</v>
      </c>
      <c r="D1652" t="s">
        <v>38</v>
      </c>
      <c r="E1652" t="s">
        <v>9408</v>
      </c>
      <c r="F1652">
        <v>11</v>
      </c>
      <c r="G1652" t="s">
        <v>12288</v>
      </c>
    </row>
    <row r="1653" spans="1:7" x14ac:dyDescent="0.25">
      <c r="A1653" t="s">
        <v>54</v>
      </c>
      <c r="B1653">
        <v>2015</v>
      </c>
      <c r="C1653" t="s">
        <v>145</v>
      </c>
      <c r="D1653" t="s">
        <v>40</v>
      </c>
      <c r="E1653" t="s">
        <v>9409</v>
      </c>
      <c r="F1653">
        <v>9</v>
      </c>
      <c r="G1653" t="s">
        <v>12288</v>
      </c>
    </row>
    <row r="1654" spans="1:7" x14ac:dyDescent="0.25">
      <c r="A1654" t="s">
        <v>54</v>
      </c>
      <c r="B1654">
        <v>2015</v>
      </c>
      <c r="C1654" t="s">
        <v>145</v>
      </c>
      <c r="D1654" t="s">
        <v>102</v>
      </c>
      <c r="E1654" t="s">
        <v>9410</v>
      </c>
      <c r="F1654">
        <v>13</v>
      </c>
      <c r="G1654" t="s">
        <v>12288</v>
      </c>
    </row>
    <row r="1655" spans="1:7" x14ac:dyDescent="0.25">
      <c r="A1655" t="s">
        <v>54</v>
      </c>
      <c r="B1655">
        <v>2015</v>
      </c>
      <c r="C1655" t="s">
        <v>145</v>
      </c>
      <c r="D1655" t="s">
        <v>107</v>
      </c>
      <c r="E1655" t="s">
        <v>9411</v>
      </c>
      <c r="F1655">
        <v>19</v>
      </c>
      <c r="G1655" t="s">
        <v>12288</v>
      </c>
    </row>
    <row r="1656" spans="1:7" x14ac:dyDescent="0.25">
      <c r="A1656" t="s">
        <v>54</v>
      </c>
      <c r="B1656">
        <v>2015</v>
      </c>
      <c r="C1656" t="s">
        <v>145</v>
      </c>
      <c r="D1656" t="s">
        <v>39</v>
      </c>
      <c r="E1656" t="s">
        <v>9412</v>
      </c>
      <c r="F1656">
        <v>17</v>
      </c>
      <c r="G1656" t="s">
        <v>12288</v>
      </c>
    </row>
    <row r="1657" spans="1:7" x14ac:dyDescent="0.25">
      <c r="A1657" t="s">
        <v>54</v>
      </c>
      <c r="B1657">
        <v>2015</v>
      </c>
      <c r="C1657" t="s">
        <v>145</v>
      </c>
      <c r="D1657" t="s">
        <v>103</v>
      </c>
      <c r="E1657" t="s">
        <v>9413</v>
      </c>
      <c r="F1657">
        <v>174</v>
      </c>
      <c r="G1657" t="s">
        <v>12288</v>
      </c>
    </row>
    <row r="1658" spans="1:7" x14ac:dyDescent="0.25">
      <c r="A1658" t="s">
        <v>54</v>
      </c>
      <c r="B1658">
        <v>2015</v>
      </c>
      <c r="C1658" t="s">
        <v>146</v>
      </c>
      <c r="D1658" t="s">
        <v>38</v>
      </c>
      <c r="E1658" t="s">
        <v>9414</v>
      </c>
      <c r="F1658">
        <v>10</v>
      </c>
      <c r="G1658" t="s">
        <v>12289</v>
      </c>
    </row>
    <row r="1659" spans="1:7" x14ac:dyDescent="0.25">
      <c r="A1659" t="s">
        <v>54</v>
      </c>
      <c r="B1659">
        <v>2015</v>
      </c>
      <c r="C1659" t="s">
        <v>146</v>
      </c>
      <c r="D1659" t="s">
        <v>40</v>
      </c>
      <c r="E1659" t="s">
        <v>9415</v>
      </c>
      <c r="F1659">
        <v>13</v>
      </c>
      <c r="G1659" t="s">
        <v>12289</v>
      </c>
    </row>
    <row r="1660" spans="1:7" x14ac:dyDescent="0.25">
      <c r="A1660" t="s">
        <v>54</v>
      </c>
      <c r="B1660">
        <v>2015</v>
      </c>
      <c r="C1660" t="s">
        <v>146</v>
      </c>
      <c r="D1660" t="s">
        <v>102</v>
      </c>
      <c r="E1660" t="s">
        <v>9416</v>
      </c>
      <c r="F1660">
        <v>24</v>
      </c>
      <c r="G1660" t="s">
        <v>12289</v>
      </c>
    </row>
    <row r="1661" spans="1:7" x14ac:dyDescent="0.25">
      <c r="A1661" t="s">
        <v>54</v>
      </c>
      <c r="B1661">
        <v>2015</v>
      </c>
      <c r="C1661" t="s">
        <v>146</v>
      </c>
      <c r="D1661" t="s">
        <v>107</v>
      </c>
      <c r="E1661" t="s">
        <v>9417</v>
      </c>
      <c r="F1661">
        <v>18</v>
      </c>
      <c r="G1661" t="s">
        <v>12289</v>
      </c>
    </row>
    <row r="1662" spans="1:7" x14ac:dyDescent="0.25">
      <c r="A1662" t="s">
        <v>54</v>
      </c>
      <c r="B1662">
        <v>2015</v>
      </c>
      <c r="C1662" t="s">
        <v>146</v>
      </c>
      <c r="D1662" t="s">
        <v>39</v>
      </c>
      <c r="E1662" t="s">
        <v>9418</v>
      </c>
      <c r="F1662">
        <v>16</v>
      </c>
      <c r="G1662" t="s">
        <v>12289</v>
      </c>
    </row>
    <row r="1663" spans="1:7" x14ac:dyDescent="0.25">
      <c r="A1663" t="s">
        <v>54</v>
      </c>
      <c r="B1663">
        <v>2015</v>
      </c>
      <c r="C1663" t="s">
        <v>146</v>
      </c>
      <c r="D1663" t="s">
        <v>103</v>
      </c>
      <c r="E1663" t="s">
        <v>9419</v>
      </c>
      <c r="F1663">
        <v>168</v>
      </c>
      <c r="G1663" t="s">
        <v>12289</v>
      </c>
    </row>
    <row r="1664" spans="1:7" x14ac:dyDescent="0.25">
      <c r="A1664" t="s">
        <v>57</v>
      </c>
      <c r="B1664">
        <v>2010</v>
      </c>
      <c r="C1664" t="s">
        <v>142</v>
      </c>
      <c r="D1664" t="s">
        <v>38</v>
      </c>
      <c r="E1664" t="s">
        <v>9420</v>
      </c>
      <c r="F1664">
        <v>18</v>
      </c>
      <c r="G1664" t="s">
        <v>12285</v>
      </c>
    </row>
    <row r="1665" spans="1:7" x14ac:dyDescent="0.25">
      <c r="A1665" t="s">
        <v>57</v>
      </c>
      <c r="B1665">
        <v>2010</v>
      </c>
      <c r="C1665" t="s">
        <v>142</v>
      </c>
      <c r="D1665" t="s">
        <v>40</v>
      </c>
      <c r="E1665" t="s">
        <v>9421</v>
      </c>
      <c r="F1665">
        <v>6</v>
      </c>
      <c r="G1665" t="s">
        <v>12285</v>
      </c>
    </row>
    <row r="1666" spans="1:7" x14ac:dyDescent="0.25">
      <c r="A1666" t="s">
        <v>57</v>
      </c>
      <c r="B1666">
        <v>2010</v>
      </c>
      <c r="C1666" t="s">
        <v>142</v>
      </c>
      <c r="D1666" t="s">
        <v>102</v>
      </c>
      <c r="E1666" t="s">
        <v>9422</v>
      </c>
      <c r="F1666">
        <v>48</v>
      </c>
      <c r="G1666" t="s">
        <v>12285</v>
      </c>
    </row>
    <row r="1667" spans="1:7" x14ac:dyDescent="0.25">
      <c r="A1667" t="s">
        <v>57</v>
      </c>
      <c r="B1667">
        <v>2010</v>
      </c>
      <c r="C1667" t="s">
        <v>142</v>
      </c>
      <c r="D1667" t="s">
        <v>107</v>
      </c>
      <c r="E1667" t="s">
        <v>9423</v>
      </c>
      <c r="F1667">
        <v>54</v>
      </c>
      <c r="G1667" t="s">
        <v>12285</v>
      </c>
    </row>
    <row r="1668" spans="1:7" x14ac:dyDescent="0.25">
      <c r="A1668" t="s">
        <v>57</v>
      </c>
      <c r="B1668">
        <v>2010</v>
      </c>
      <c r="C1668" t="s">
        <v>142</v>
      </c>
      <c r="D1668" t="s">
        <v>39</v>
      </c>
      <c r="E1668" t="s">
        <v>9424</v>
      </c>
      <c r="F1668">
        <v>51</v>
      </c>
      <c r="G1668" t="s">
        <v>12285</v>
      </c>
    </row>
    <row r="1669" spans="1:7" x14ac:dyDescent="0.25">
      <c r="A1669" t="s">
        <v>57</v>
      </c>
      <c r="B1669">
        <v>2010</v>
      </c>
      <c r="C1669" t="s">
        <v>142</v>
      </c>
      <c r="D1669" t="s">
        <v>103</v>
      </c>
      <c r="E1669" t="s">
        <v>9425</v>
      </c>
      <c r="F1669">
        <v>504</v>
      </c>
      <c r="G1669" t="s">
        <v>12285</v>
      </c>
    </row>
    <row r="1670" spans="1:7" x14ac:dyDescent="0.25">
      <c r="A1670" t="s">
        <v>57</v>
      </c>
      <c r="B1670">
        <v>2010</v>
      </c>
      <c r="C1670" t="s">
        <v>143</v>
      </c>
      <c r="D1670" t="s">
        <v>38</v>
      </c>
      <c r="E1670" t="s">
        <v>9426</v>
      </c>
      <c r="F1670">
        <v>33</v>
      </c>
      <c r="G1670" t="s">
        <v>12286</v>
      </c>
    </row>
    <row r="1671" spans="1:7" x14ac:dyDescent="0.25">
      <c r="A1671" t="s">
        <v>57</v>
      </c>
      <c r="B1671">
        <v>2010</v>
      </c>
      <c r="C1671" t="s">
        <v>143</v>
      </c>
      <c r="D1671" t="s">
        <v>40</v>
      </c>
      <c r="E1671" t="s">
        <v>9427</v>
      </c>
      <c r="F1671">
        <v>13</v>
      </c>
      <c r="G1671" t="s">
        <v>12286</v>
      </c>
    </row>
    <row r="1672" spans="1:7" x14ac:dyDescent="0.25">
      <c r="A1672" t="s">
        <v>57</v>
      </c>
      <c r="B1672">
        <v>2010</v>
      </c>
      <c r="C1672" t="s">
        <v>143</v>
      </c>
      <c r="D1672" t="s">
        <v>102</v>
      </c>
      <c r="E1672" t="s">
        <v>9428</v>
      </c>
      <c r="F1672">
        <v>52</v>
      </c>
      <c r="G1672" t="s">
        <v>12286</v>
      </c>
    </row>
    <row r="1673" spans="1:7" x14ac:dyDescent="0.25">
      <c r="A1673" t="s">
        <v>57</v>
      </c>
      <c r="B1673">
        <v>2010</v>
      </c>
      <c r="C1673" t="s">
        <v>143</v>
      </c>
      <c r="D1673" t="s">
        <v>107</v>
      </c>
      <c r="E1673" t="s">
        <v>9429</v>
      </c>
      <c r="F1673">
        <v>68</v>
      </c>
      <c r="G1673" t="s">
        <v>12286</v>
      </c>
    </row>
    <row r="1674" spans="1:7" x14ac:dyDescent="0.25">
      <c r="A1674" t="s">
        <v>57</v>
      </c>
      <c r="B1674">
        <v>2010</v>
      </c>
      <c r="C1674" t="s">
        <v>143</v>
      </c>
      <c r="D1674" t="s">
        <v>39</v>
      </c>
      <c r="E1674" t="s">
        <v>9430</v>
      </c>
      <c r="F1674">
        <v>93</v>
      </c>
      <c r="G1674" t="s">
        <v>12286</v>
      </c>
    </row>
    <row r="1675" spans="1:7" x14ac:dyDescent="0.25">
      <c r="A1675" t="s">
        <v>57</v>
      </c>
      <c r="B1675">
        <v>2010</v>
      </c>
      <c r="C1675" t="s">
        <v>143</v>
      </c>
      <c r="D1675" t="s">
        <v>103</v>
      </c>
      <c r="E1675" t="s">
        <v>9431</v>
      </c>
      <c r="F1675">
        <v>536</v>
      </c>
      <c r="G1675" t="s">
        <v>12286</v>
      </c>
    </row>
    <row r="1676" spans="1:7" x14ac:dyDescent="0.25">
      <c r="A1676" t="s">
        <v>57</v>
      </c>
      <c r="B1676">
        <v>2010</v>
      </c>
      <c r="C1676" t="s">
        <v>144</v>
      </c>
      <c r="D1676" t="s">
        <v>38</v>
      </c>
      <c r="E1676" t="s">
        <v>9432</v>
      </c>
      <c r="F1676">
        <v>7</v>
      </c>
      <c r="G1676" t="s">
        <v>12287</v>
      </c>
    </row>
    <row r="1677" spans="1:7" x14ac:dyDescent="0.25">
      <c r="A1677" t="s">
        <v>57</v>
      </c>
      <c r="B1677">
        <v>2010</v>
      </c>
      <c r="C1677" t="s">
        <v>144</v>
      </c>
      <c r="D1677" t="s">
        <v>40</v>
      </c>
      <c r="E1677" t="s">
        <v>9433</v>
      </c>
      <c r="F1677">
        <v>3</v>
      </c>
      <c r="G1677" t="s">
        <v>12287</v>
      </c>
    </row>
    <row r="1678" spans="1:7" x14ac:dyDescent="0.25">
      <c r="A1678" t="s">
        <v>57</v>
      </c>
      <c r="B1678">
        <v>2010</v>
      </c>
      <c r="C1678" t="s">
        <v>144</v>
      </c>
      <c r="D1678" t="s">
        <v>102</v>
      </c>
      <c r="E1678" t="s">
        <v>9434</v>
      </c>
      <c r="F1678">
        <v>15</v>
      </c>
      <c r="G1678" t="s">
        <v>12287</v>
      </c>
    </row>
    <row r="1679" spans="1:7" x14ac:dyDescent="0.25">
      <c r="A1679" t="s">
        <v>57</v>
      </c>
      <c r="B1679">
        <v>2010</v>
      </c>
      <c r="C1679" t="s">
        <v>144</v>
      </c>
      <c r="D1679" t="s">
        <v>107</v>
      </c>
      <c r="E1679" t="s">
        <v>9435</v>
      </c>
      <c r="F1679">
        <v>16</v>
      </c>
      <c r="G1679" t="s">
        <v>12287</v>
      </c>
    </row>
    <row r="1680" spans="1:7" x14ac:dyDescent="0.25">
      <c r="A1680" t="s">
        <v>57</v>
      </c>
      <c r="B1680">
        <v>2010</v>
      </c>
      <c r="C1680" t="s">
        <v>144</v>
      </c>
      <c r="D1680" t="s">
        <v>39</v>
      </c>
      <c r="E1680" t="s">
        <v>9436</v>
      </c>
      <c r="F1680">
        <v>33</v>
      </c>
      <c r="G1680" t="s">
        <v>12287</v>
      </c>
    </row>
    <row r="1681" spans="1:7" x14ac:dyDescent="0.25">
      <c r="A1681" t="s">
        <v>57</v>
      </c>
      <c r="B1681">
        <v>2010</v>
      </c>
      <c r="C1681" t="s">
        <v>144</v>
      </c>
      <c r="D1681" t="s">
        <v>103</v>
      </c>
      <c r="E1681" t="s">
        <v>9437</v>
      </c>
      <c r="F1681">
        <v>139</v>
      </c>
      <c r="G1681" t="s">
        <v>12287</v>
      </c>
    </row>
    <row r="1682" spans="1:7" x14ac:dyDescent="0.25">
      <c r="A1682" t="s">
        <v>57</v>
      </c>
      <c r="B1682">
        <v>2010</v>
      </c>
      <c r="C1682" t="s">
        <v>145</v>
      </c>
      <c r="D1682" t="s">
        <v>38</v>
      </c>
      <c r="E1682" t="s">
        <v>9438</v>
      </c>
      <c r="F1682">
        <v>9</v>
      </c>
      <c r="G1682" t="s">
        <v>12288</v>
      </c>
    </row>
    <row r="1683" spans="1:7" x14ac:dyDescent="0.25">
      <c r="A1683" t="s">
        <v>57</v>
      </c>
      <c r="B1683">
        <v>2010</v>
      </c>
      <c r="C1683" t="s">
        <v>145</v>
      </c>
      <c r="D1683" t="s">
        <v>40</v>
      </c>
      <c r="E1683" t="s">
        <v>9439</v>
      </c>
      <c r="F1683">
        <v>3</v>
      </c>
      <c r="G1683" t="s">
        <v>12288</v>
      </c>
    </row>
    <row r="1684" spans="1:7" x14ac:dyDescent="0.25">
      <c r="A1684" t="s">
        <v>57</v>
      </c>
      <c r="B1684">
        <v>2010</v>
      </c>
      <c r="C1684" t="s">
        <v>145</v>
      </c>
      <c r="D1684" t="s">
        <v>102</v>
      </c>
      <c r="E1684" t="s">
        <v>9440</v>
      </c>
      <c r="F1684">
        <v>17</v>
      </c>
      <c r="G1684" t="s">
        <v>12288</v>
      </c>
    </row>
    <row r="1685" spans="1:7" x14ac:dyDescent="0.25">
      <c r="A1685" t="s">
        <v>57</v>
      </c>
      <c r="B1685">
        <v>2010</v>
      </c>
      <c r="C1685" t="s">
        <v>145</v>
      </c>
      <c r="D1685" t="s">
        <v>107</v>
      </c>
      <c r="E1685" t="s">
        <v>9441</v>
      </c>
      <c r="F1685">
        <v>16</v>
      </c>
      <c r="G1685" t="s">
        <v>12288</v>
      </c>
    </row>
    <row r="1686" spans="1:7" x14ac:dyDescent="0.25">
      <c r="A1686" t="s">
        <v>57</v>
      </c>
      <c r="B1686">
        <v>2010</v>
      </c>
      <c r="C1686" t="s">
        <v>145</v>
      </c>
      <c r="D1686" t="s">
        <v>39</v>
      </c>
      <c r="E1686" t="s">
        <v>9442</v>
      </c>
      <c r="F1686">
        <v>49</v>
      </c>
      <c r="G1686" t="s">
        <v>12288</v>
      </c>
    </row>
    <row r="1687" spans="1:7" x14ac:dyDescent="0.25">
      <c r="A1687" t="s">
        <v>57</v>
      </c>
      <c r="B1687">
        <v>2010</v>
      </c>
      <c r="C1687" t="s">
        <v>145</v>
      </c>
      <c r="D1687" t="s">
        <v>103</v>
      </c>
      <c r="E1687" t="s">
        <v>9443</v>
      </c>
      <c r="F1687">
        <v>174</v>
      </c>
      <c r="G1687" t="s">
        <v>12288</v>
      </c>
    </row>
    <row r="1688" spans="1:7" x14ac:dyDescent="0.25">
      <c r="A1688" t="s">
        <v>57</v>
      </c>
      <c r="B1688">
        <v>2010</v>
      </c>
      <c r="C1688" t="s">
        <v>146</v>
      </c>
      <c r="D1688" t="s">
        <v>38</v>
      </c>
      <c r="E1688" t="s">
        <v>9444</v>
      </c>
      <c r="F1688">
        <v>13</v>
      </c>
      <c r="G1688" t="s">
        <v>12289</v>
      </c>
    </row>
    <row r="1689" spans="1:7" x14ac:dyDescent="0.25">
      <c r="A1689" t="s">
        <v>57</v>
      </c>
      <c r="B1689">
        <v>2010</v>
      </c>
      <c r="C1689" t="s">
        <v>146</v>
      </c>
      <c r="D1689" t="s">
        <v>40</v>
      </c>
      <c r="E1689" t="s">
        <v>9445</v>
      </c>
      <c r="F1689">
        <v>4</v>
      </c>
      <c r="G1689" t="s">
        <v>12289</v>
      </c>
    </row>
    <row r="1690" spans="1:7" x14ac:dyDescent="0.25">
      <c r="A1690" t="s">
        <v>57</v>
      </c>
      <c r="B1690">
        <v>2010</v>
      </c>
      <c r="C1690" t="s">
        <v>146</v>
      </c>
      <c r="D1690" t="s">
        <v>102</v>
      </c>
      <c r="E1690" t="s">
        <v>9446</v>
      </c>
      <c r="F1690">
        <v>18</v>
      </c>
      <c r="G1690" t="s">
        <v>12289</v>
      </c>
    </row>
    <row r="1691" spans="1:7" x14ac:dyDescent="0.25">
      <c r="A1691" t="s">
        <v>57</v>
      </c>
      <c r="B1691">
        <v>2010</v>
      </c>
      <c r="C1691" t="s">
        <v>146</v>
      </c>
      <c r="D1691" t="s">
        <v>107</v>
      </c>
      <c r="E1691" t="s">
        <v>9447</v>
      </c>
      <c r="F1691">
        <v>20</v>
      </c>
      <c r="G1691" t="s">
        <v>12289</v>
      </c>
    </row>
    <row r="1692" spans="1:7" x14ac:dyDescent="0.25">
      <c r="A1692" t="s">
        <v>57</v>
      </c>
      <c r="B1692">
        <v>2010</v>
      </c>
      <c r="C1692" t="s">
        <v>146</v>
      </c>
      <c r="D1692" t="s">
        <v>39</v>
      </c>
      <c r="E1692" t="s">
        <v>9448</v>
      </c>
      <c r="F1692">
        <v>33</v>
      </c>
      <c r="G1692" t="s">
        <v>12289</v>
      </c>
    </row>
    <row r="1693" spans="1:7" x14ac:dyDescent="0.25">
      <c r="A1693" t="s">
        <v>57</v>
      </c>
      <c r="B1693">
        <v>2010</v>
      </c>
      <c r="C1693" t="s">
        <v>146</v>
      </c>
      <c r="D1693" t="s">
        <v>103</v>
      </c>
      <c r="E1693" t="s">
        <v>9449</v>
      </c>
      <c r="F1693">
        <v>173</v>
      </c>
      <c r="G1693" t="s">
        <v>12289</v>
      </c>
    </row>
    <row r="1694" spans="1:7" x14ac:dyDescent="0.25">
      <c r="A1694" t="s">
        <v>57</v>
      </c>
      <c r="B1694">
        <v>2011</v>
      </c>
      <c r="C1694" t="s">
        <v>142</v>
      </c>
      <c r="D1694" t="s">
        <v>38</v>
      </c>
      <c r="E1694" t="s">
        <v>9450</v>
      </c>
      <c r="F1694">
        <v>8</v>
      </c>
      <c r="G1694" t="s">
        <v>12285</v>
      </c>
    </row>
    <row r="1695" spans="1:7" x14ac:dyDescent="0.25">
      <c r="A1695" t="s">
        <v>57</v>
      </c>
      <c r="B1695">
        <v>2011</v>
      </c>
      <c r="C1695" t="s">
        <v>142</v>
      </c>
      <c r="D1695" t="s">
        <v>40</v>
      </c>
      <c r="E1695" t="s">
        <v>9451</v>
      </c>
      <c r="F1695">
        <v>5</v>
      </c>
      <c r="G1695" t="s">
        <v>12285</v>
      </c>
    </row>
    <row r="1696" spans="1:7" x14ac:dyDescent="0.25">
      <c r="A1696" t="s">
        <v>57</v>
      </c>
      <c r="B1696">
        <v>2011</v>
      </c>
      <c r="C1696" t="s">
        <v>142</v>
      </c>
      <c r="D1696" t="s">
        <v>102</v>
      </c>
      <c r="E1696" t="s">
        <v>9452</v>
      </c>
      <c r="F1696">
        <v>58</v>
      </c>
      <c r="G1696" t="s">
        <v>12285</v>
      </c>
    </row>
    <row r="1697" spans="1:7" x14ac:dyDescent="0.25">
      <c r="A1697" t="s">
        <v>57</v>
      </c>
      <c r="B1697">
        <v>2011</v>
      </c>
      <c r="C1697" t="s">
        <v>142</v>
      </c>
      <c r="D1697" t="s">
        <v>107</v>
      </c>
      <c r="E1697" t="s">
        <v>9453</v>
      </c>
      <c r="F1697">
        <v>29</v>
      </c>
      <c r="G1697" t="s">
        <v>12285</v>
      </c>
    </row>
    <row r="1698" spans="1:7" x14ac:dyDescent="0.25">
      <c r="A1698" t="s">
        <v>57</v>
      </c>
      <c r="B1698">
        <v>2011</v>
      </c>
      <c r="C1698" t="s">
        <v>142</v>
      </c>
      <c r="D1698" t="s">
        <v>39</v>
      </c>
      <c r="E1698" t="s">
        <v>9454</v>
      </c>
      <c r="F1698">
        <v>93</v>
      </c>
      <c r="G1698" t="s">
        <v>12285</v>
      </c>
    </row>
    <row r="1699" spans="1:7" x14ac:dyDescent="0.25">
      <c r="A1699" t="s">
        <v>57</v>
      </c>
      <c r="B1699">
        <v>2011</v>
      </c>
      <c r="C1699" t="s">
        <v>142</v>
      </c>
      <c r="D1699" t="s">
        <v>103</v>
      </c>
      <c r="E1699" t="s">
        <v>9455</v>
      </c>
      <c r="F1699">
        <v>480</v>
      </c>
      <c r="G1699" t="s">
        <v>12285</v>
      </c>
    </row>
    <row r="1700" spans="1:7" x14ac:dyDescent="0.25">
      <c r="A1700" t="s">
        <v>57</v>
      </c>
      <c r="B1700">
        <v>2011</v>
      </c>
      <c r="C1700" t="s">
        <v>143</v>
      </c>
      <c r="D1700" t="s">
        <v>38</v>
      </c>
      <c r="E1700" t="s">
        <v>9456</v>
      </c>
      <c r="F1700">
        <v>22</v>
      </c>
      <c r="G1700" t="s">
        <v>12286</v>
      </c>
    </row>
    <row r="1701" spans="1:7" x14ac:dyDescent="0.25">
      <c r="A1701" t="s">
        <v>57</v>
      </c>
      <c r="B1701">
        <v>2011</v>
      </c>
      <c r="C1701" t="s">
        <v>143</v>
      </c>
      <c r="D1701" t="s">
        <v>40</v>
      </c>
      <c r="E1701" t="s">
        <v>9457</v>
      </c>
      <c r="F1701">
        <v>5</v>
      </c>
      <c r="G1701" t="s">
        <v>12286</v>
      </c>
    </row>
    <row r="1702" spans="1:7" x14ac:dyDescent="0.25">
      <c r="A1702" t="s">
        <v>57</v>
      </c>
      <c r="B1702">
        <v>2011</v>
      </c>
      <c r="C1702" t="s">
        <v>143</v>
      </c>
      <c r="D1702" t="s">
        <v>102</v>
      </c>
      <c r="E1702" t="s">
        <v>9458</v>
      </c>
      <c r="F1702">
        <v>65</v>
      </c>
      <c r="G1702" t="s">
        <v>12286</v>
      </c>
    </row>
    <row r="1703" spans="1:7" x14ac:dyDescent="0.25">
      <c r="A1703" t="s">
        <v>57</v>
      </c>
      <c r="B1703">
        <v>2011</v>
      </c>
      <c r="C1703" t="s">
        <v>143</v>
      </c>
      <c r="D1703" t="s">
        <v>107</v>
      </c>
      <c r="E1703" t="s">
        <v>9459</v>
      </c>
      <c r="F1703">
        <v>32</v>
      </c>
      <c r="G1703" t="s">
        <v>12286</v>
      </c>
    </row>
    <row r="1704" spans="1:7" x14ac:dyDescent="0.25">
      <c r="A1704" t="s">
        <v>57</v>
      </c>
      <c r="B1704">
        <v>2011</v>
      </c>
      <c r="C1704" t="s">
        <v>143</v>
      </c>
      <c r="D1704" t="s">
        <v>39</v>
      </c>
      <c r="E1704" t="s">
        <v>9460</v>
      </c>
      <c r="F1704">
        <v>128</v>
      </c>
      <c r="G1704" t="s">
        <v>12286</v>
      </c>
    </row>
    <row r="1705" spans="1:7" x14ac:dyDescent="0.25">
      <c r="A1705" t="s">
        <v>57</v>
      </c>
      <c r="B1705">
        <v>2011</v>
      </c>
      <c r="C1705" t="s">
        <v>143</v>
      </c>
      <c r="D1705" t="s">
        <v>103</v>
      </c>
      <c r="E1705" t="s">
        <v>9461</v>
      </c>
      <c r="F1705">
        <v>581</v>
      </c>
      <c r="G1705" t="s">
        <v>12286</v>
      </c>
    </row>
    <row r="1706" spans="1:7" x14ac:dyDescent="0.25">
      <c r="A1706" t="s">
        <v>57</v>
      </c>
      <c r="B1706">
        <v>2011</v>
      </c>
      <c r="C1706" t="s">
        <v>144</v>
      </c>
      <c r="D1706" t="s">
        <v>38</v>
      </c>
      <c r="E1706" t="s">
        <v>9462</v>
      </c>
      <c r="F1706">
        <v>7</v>
      </c>
      <c r="G1706" t="s">
        <v>12287</v>
      </c>
    </row>
    <row r="1707" spans="1:7" x14ac:dyDescent="0.25">
      <c r="A1707" t="s">
        <v>57</v>
      </c>
      <c r="B1707">
        <v>2011</v>
      </c>
      <c r="C1707" t="s">
        <v>144</v>
      </c>
      <c r="D1707" t="s">
        <v>102</v>
      </c>
      <c r="E1707" t="s">
        <v>9463</v>
      </c>
      <c r="F1707">
        <v>24</v>
      </c>
      <c r="G1707" t="s">
        <v>12287</v>
      </c>
    </row>
    <row r="1708" spans="1:7" x14ac:dyDescent="0.25">
      <c r="A1708" t="s">
        <v>57</v>
      </c>
      <c r="B1708">
        <v>2011</v>
      </c>
      <c r="C1708" t="s">
        <v>144</v>
      </c>
      <c r="D1708" t="s">
        <v>107</v>
      </c>
      <c r="E1708" t="s">
        <v>9464</v>
      </c>
      <c r="F1708">
        <v>11</v>
      </c>
      <c r="G1708" t="s">
        <v>12287</v>
      </c>
    </row>
    <row r="1709" spans="1:7" x14ac:dyDescent="0.25">
      <c r="A1709" t="s">
        <v>57</v>
      </c>
      <c r="B1709">
        <v>2011</v>
      </c>
      <c r="C1709" t="s">
        <v>144</v>
      </c>
      <c r="D1709" t="s">
        <v>39</v>
      </c>
      <c r="E1709" t="s">
        <v>9465</v>
      </c>
      <c r="F1709">
        <v>40</v>
      </c>
      <c r="G1709" t="s">
        <v>12287</v>
      </c>
    </row>
    <row r="1710" spans="1:7" x14ac:dyDescent="0.25">
      <c r="A1710" t="s">
        <v>57</v>
      </c>
      <c r="B1710">
        <v>2011</v>
      </c>
      <c r="C1710" t="s">
        <v>144</v>
      </c>
      <c r="D1710" t="s">
        <v>103</v>
      </c>
      <c r="E1710" t="s">
        <v>9466</v>
      </c>
      <c r="F1710">
        <v>140</v>
      </c>
      <c r="G1710" t="s">
        <v>12287</v>
      </c>
    </row>
    <row r="1711" spans="1:7" x14ac:dyDescent="0.25">
      <c r="A1711" t="s">
        <v>57</v>
      </c>
      <c r="B1711">
        <v>2011</v>
      </c>
      <c r="C1711" t="s">
        <v>145</v>
      </c>
      <c r="D1711" t="s">
        <v>38</v>
      </c>
      <c r="E1711" t="s">
        <v>9467</v>
      </c>
      <c r="F1711">
        <v>7</v>
      </c>
      <c r="G1711" t="s">
        <v>12288</v>
      </c>
    </row>
    <row r="1712" spans="1:7" x14ac:dyDescent="0.25">
      <c r="A1712" t="s">
        <v>57</v>
      </c>
      <c r="B1712">
        <v>2011</v>
      </c>
      <c r="C1712" t="s">
        <v>145</v>
      </c>
      <c r="D1712" t="s">
        <v>40</v>
      </c>
      <c r="E1712" t="s">
        <v>9468</v>
      </c>
      <c r="F1712">
        <v>1</v>
      </c>
      <c r="G1712" t="s">
        <v>12288</v>
      </c>
    </row>
    <row r="1713" spans="1:7" x14ac:dyDescent="0.25">
      <c r="A1713" t="s">
        <v>57</v>
      </c>
      <c r="B1713">
        <v>2011</v>
      </c>
      <c r="C1713" t="s">
        <v>145</v>
      </c>
      <c r="D1713" t="s">
        <v>102</v>
      </c>
      <c r="E1713" t="s">
        <v>9469</v>
      </c>
      <c r="F1713">
        <v>17</v>
      </c>
      <c r="G1713" t="s">
        <v>12288</v>
      </c>
    </row>
    <row r="1714" spans="1:7" x14ac:dyDescent="0.25">
      <c r="A1714" t="s">
        <v>57</v>
      </c>
      <c r="B1714">
        <v>2011</v>
      </c>
      <c r="C1714" t="s">
        <v>145</v>
      </c>
      <c r="D1714" t="s">
        <v>107</v>
      </c>
      <c r="E1714" t="s">
        <v>9470</v>
      </c>
      <c r="F1714">
        <v>13</v>
      </c>
      <c r="G1714" t="s">
        <v>12288</v>
      </c>
    </row>
    <row r="1715" spans="1:7" x14ac:dyDescent="0.25">
      <c r="A1715" t="s">
        <v>57</v>
      </c>
      <c r="B1715">
        <v>2011</v>
      </c>
      <c r="C1715" t="s">
        <v>145</v>
      </c>
      <c r="D1715" t="s">
        <v>39</v>
      </c>
      <c r="E1715" t="s">
        <v>9471</v>
      </c>
      <c r="F1715">
        <v>57</v>
      </c>
      <c r="G1715" t="s">
        <v>12288</v>
      </c>
    </row>
    <row r="1716" spans="1:7" x14ac:dyDescent="0.25">
      <c r="A1716" t="s">
        <v>57</v>
      </c>
      <c r="B1716">
        <v>2011</v>
      </c>
      <c r="C1716" t="s">
        <v>145</v>
      </c>
      <c r="D1716" t="s">
        <v>103</v>
      </c>
      <c r="E1716" t="s">
        <v>9472</v>
      </c>
      <c r="F1716">
        <v>197</v>
      </c>
      <c r="G1716" t="s">
        <v>12288</v>
      </c>
    </row>
    <row r="1717" spans="1:7" x14ac:dyDescent="0.25">
      <c r="A1717" t="s">
        <v>57</v>
      </c>
      <c r="B1717">
        <v>2011</v>
      </c>
      <c r="C1717" t="s">
        <v>146</v>
      </c>
      <c r="D1717" t="s">
        <v>38</v>
      </c>
      <c r="E1717" t="s">
        <v>9473</v>
      </c>
      <c r="F1717">
        <v>5</v>
      </c>
      <c r="G1717" t="s">
        <v>12289</v>
      </c>
    </row>
    <row r="1718" spans="1:7" x14ac:dyDescent="0.25">
      <c r="A1718" t="s">
        <v>57</v>
      </c>
      <c r="B1718">
        <v>2011</v>
      </c>
      <c r="C1718" t="s">
        <v>146</v>
      </c>
      <c r="D1718" t="s">
        <v>40</v>
      </c>
      <c r="E1718" t="s">
        <v>9474</v>
      </c>
      <c r="F1718">
        <v>2</v>
      </c>
      <c r="G1718" t="s">
        <v>12289</v>
      </c>
    </row>
    <row r="1719" spans="1:7" x14ac:dyDescent="0.25">
      <c r="A1719" t="s">
        <v>57</v>
      </c>
      <c r="B1719">
        <v>2011</v>
      </c>
      <c r="C1719" t="s">
        <v>146</v>
      </c>
      <c r="D1719" t="s">
        <v>102</v>
      </c>
      <c r="E1719" t="s">
        <v>9475</v>
      </c>
      <c r="F1719">
        <v>19</v>
      </c>
      <c r="G1719" t="s">
        <v>12289</v>
      </c>
    </row>
    <row r="1720" spans="1:7" x14ac:dyDescent="0.25">
      <c r="A1720" t="s">
        <v>57</v>
      </c>
      <c r="B1720">
        <v>2011</v>
      </c>
      <c r="C1720" t="s">
        <v>146</v>
      </c>
      <c r="D1720" t="s">
        <v>107</v>
      </c>
      <c r="E1720" t="s">
        <v>9476</v>
      </c>
      <c r="F1720">
        <v>14</v>
      </c>
      <c r="G1720" t="s">
        <v>12289</v>
      </c>
    </row>
    <row r="1721" spans="1:7" x14ac:dyDescent="0.25">
      <c r="A1721" t="s">
        <v>57</v>
      </c>
      <c r="B1721">
        <v>2011</v>
      </c>
      <c r="C1721" t="s">
        <v>146</v>
      </c>
      <c r="D1721" t="s">
        <v>39</v>
      </c>
      <c r="E1721" t="s">
        <v>9477</v>
      </c>
      <c r="F1721">
        <v>54</v>
      </c>
      <c r="G1721" t="s">
        <v>12289</v>
      </c>
    </row>
    <row r="1722" spans="1:7" x14ac:dyDescent="0.25">
      <c r="A1722" t="s">
        <v>57</v>
      </c>
      <c r="B1722">
        <v>2011</v>
      </c>
      <c r="C1722" t="s">
        <v>146</v>
      </c>
      <c r="D1722" t="s">
        <v>103</v>
      </c>
      <c r="E1722" t="s">
        <v>9478</v>
      </c>
      <c r="F1722">
        <v>186</v>
      </c>
      <c r="G1722" t="s">
        <v>12289</v>
      </c>
    </row>
    <row r="1723" spans="1:7" x14ac:dyDescent="0.25">
      <c r="A1723" t="s">
        <v>57</v>
      </c>
      <c r="B1723">
        <v>2012</v>
      </c>
      <c r="C1723" t="s">
        <v>142</v>
      </c>
      <c r="D1723" t="s">
        <v>38</v>
      </c>
      <c r="E1723" t="s">
        <v>9479</v>
      </c>
      <c r="F1723">
        <v>22</v>
      </c>
      <c r="G1723" t="s">
        <v>12285</v>
      </c>
    </row>
    <row r="1724" spans="1:7" x14ac:dyDescent="0.25">
      <c r="A1724" t="s">
        <v>57</v>
      </c>
      <c r="B1724">
        <v>2012</v>
      </c>
      <c r="C1724" t="s">
        <v>142</v>
      </c>
      <c r="D1724" t="s">
        <v>40</v>
      </c>
      <c r="E1724" t="s">
        <v>9480</v>
      </c>
      <c r="F1724">
        <v>7</v>
      </c>
      <c r="G1724" t="s">
        <v>12285</v>
      </c>
    </row>
    <row r="1725" spans="1:7" x14ac:dyDescent="0.25">
      <c r="A1725" t="s">
        <v>57</v>
      </c>
      <c r="B1725">
        <v>2012</v>
      </c>
      <c r="C1725" t="s">
        <v>142</v>
      </c>
      <c r="D1725" t="s">
        <v>102</v>
      </c>
      <c r="E1725" t="s">
        <v>9481</v>
      </c>
      <c r="F1725">
        <v>45</v>
      </c>
      <c r="G1725" t="s">
        <v>12285</v>
      </c>
    </row>
    <row r="1726" spans="1:7" x14ac:dyDescent="0.25">
      <c r="A1726" t="s">
        <v>57</v>
      </c>
      <c r="B1726">
        <v>2012</v>
      </c>
      <c r="C1726" t="s">
        <v>142</v>
      </c>
      <c r="D1726" t="s">
        <v>107</v>
      </c>
      <c r="E1726" t="s">
        <v>9482</v>
      </c>
      <c r="F1726">
        <v>52</v>
      </c>
      <c r="G1726" t="s">
        <v>12285</v>
      </c>
    </row>
    <row r="1727" spans="1:7" x14ac:dyDescent="0.25">
      <c r="A1727" t="s">
        <v>57</v>
      </c>
      <c r="B1727">
        <v>2012</v>
      </c>
      <c r="C1727" t="s">
        <v>142</v>
      </c>
      <c r="D1727" t="s">
        <v>39</v>
      </c>
      <c r="E1727" t="s">
        <v>9483</v>
      </c>
      <c r="F1727">
        <v>72</v>
      </c>
      <c r="G1727" t="s">
        <v>12285</v>
      </c>
    </row>
    <row r="1728" spans="1:7" x14ac:dyDescent="0.25">
      <c r="A1728" t="s">
        <v>57</v>
      </c>
      <c r="B1728">
        <v>2012</v>
      </c>
      <c r="C1728" t="s">
        <v>142</v>
      </c>
      <c r="D1728" t="s">
        <v>103</v>
      </c>
      <c r="E1728" t="s">
        <v>9484</v>
      </c>
      <c r="F1728">
        <v>471</v>
      </c>
      <c r="G1728" t="s">
        <v>12285</v>
      </c>
    </row>
    <row r="1729" spans="1:7" x14ac:dyDescent="0.25">
      <c r="A1729" t="s">
        <v>57</v>
      </c>
      <c r="B1729">
        <v>2012</v>
      </c>
      <c r="C1729" t="s">
        <v>143</v>
      </c>
      <c r="D1729" t="s">
        <v>38</v>
      </c>
      <c r="E1729" t="s">
        <v>9485</v>
      </c>
      <c r="F1729">
        <v>27</v>
      </c>
      <c r="G1729" t="s">
        <v>12286</v>
      </c>
    </row>
    <row r="1730" spans="1:7" x14ac:dyDescent="0.25">
      <c r="A1730" t="s">
        <v>57</v>
      </c>
      <c r="B1730">
        <v>2012</v>
      </c>
      <c r="C1730" t="s">
        <v>143</v>
      </c>
      <c r="D1730" t="s">
        <v>40</v>
      </c>
      <c r="E1730" t="s">
        <v>9486</v>
      </c>
      <c r="F1730">
        <v>9</v>
      </c>
      <c r="G1730" t="s">
        <v>12286</v>
      </c>
    </row>
    <row r="1731" spans="1:7" x14ac:dyDescent="0.25">
      <c r="A1731" t="s">
        <v>57</v>
      </c>
      <c r="B1731">
        <v>2012</v>
      </c>
      <c r="C1731" t="s">
        <v>143</v>
      </c>
      <c r="D1731" t="s">
        <v>102</v>
      </c>
      <c r="E1731" t="s">
        <v>9487</v>
      </c>
      <c r="F1731">
        <v>60</v>
      </c>
      <c r="G1731" t="s">
        <v>12286</v>
      </c>
    </row>
    <row r="1732" spans="1:7" x14ac:dyDescent="0.25">
      <c r="A1732" t="s">
        <v>57</v>
      </c>
      <c r="B1732">
        <v>2012</v>
      </c>
      <c r="C1732" t="s">
        <v>143</v>
      </c>
      <c r="D1732" t="s">
        <v>107</v>
      </c>
      <c r="E1732" t="s">
        <v>9488</v>
      </c>
      <c r="F1732">
        <v>54</v>
      </c>
      <c r="G1732" t="s">
        <v>12286</v>
      </c>
    </row>
    <row r="1733" spans="1:7" x14ac:dyDescent="0.25">
      <c r="A1733" t="s">
        <v>57</v>
      </c>
      <c r="B1733">
        <v>2012</v>
      </c>
      <c r="C1733" t="s">
        <v>143</v>
      </c>
      <c r="D1733" t="s">
        <v>39</v>
      </c>
      <c r="E1733" t="s">
        <v>9489</v>
      </c>
      <c r="F1733">
        <v>119</v>
      </c>
      <c r="G1733" t="s">
        <v>12286</v>
      </c>
    </row>
    <row r="1734" spans="1:7" x14ac:dyDescent="0.25">
      <c r="A1734" t="s">
        <v>57</v>
      </c>
      <c r="B1734">
        <v>2012</v>
      </c>
      <c r="C1734" t="s">
        <v>143</v>
      </c>
      <c r="D1734" t="s">
        <v>103</v>
      </c>
      <c r="E1734" t="s">
        <v>9490</v>
      </c>
      <c r="F1734">
        <v>544</v>
      </c>
      <c r="G1734" t="s">
        <v>12286</v>
      </c>
    </row>
    <row r="1735" spans="1:7" x14ac:dyDescent="0.25">
      <c r="A1735" t="s">
        <v>57</v>
      </c>
      <c r="B1735">
        <v>2012</v>
      </c>
      <c r="C1735" t="s">
        <v>144</v>
      </c>
      <c r="D1735" t="s">
        <v>38</v>
      </c>
      <c r="E1735" t="s">
        <v>9491</v>
      </c>
      <c r="F1735">
        <v>13</v>
      </c>
      <c r="G1735" t="s">
        <v>12287</v>
      </c>
    </row>
    <row r="1736" spans="1:7" x14ac:dyDescent="0.25">
      <c r="A1736" t="s">
        <v>57</v>
      </c>
      <c r="B1736">
        <v>2012</v>
      </c>
      <c r="C1736" t="s">
        <v>144</v>
      </c>
      <c r="D1736" t="s">
        <v>40</v>
      </c>
      <c r="E1736" t="s">
        <v>9492</v>
      </c>
      <c r="F1736">
        <v>5</v>
      </c>
      <c r="G1736" t="s">
        <v>12287</v>
      </c>
    </row>
    <row r="1737" spans="1:7" x14ac:dyDescent="0.25">
      <c r="A1737" t="s">
        <v>57</v>
      </c>
      <c r="B1737">
        <v>2012</v>
      </c>
      <c r="C1737" t="s">
        <v>144</v>
      </c>
      <c r="D1737" t="s">
        <v>102</v>
      </c>
      <c r="E1737" t="s">
        <v>9493</v>
      </c>
      <c r="F1737">
        <v>23</v>
      </c>
      <c r="G1737" t="s">
        <v>12287</v>
      </c>
    </row>
    <row r="1738" spans="1:7" x14ac:dyDescent="0.25">
      <c r="A1738" t="s">
        <v>57</v>
      </c>
      <c r="B1738">
        <v>2012</v>
      </c>
      <c r="C1738" t="s">
        <v>144</v>
      </c>
      <c r="D1738" t="s">
        <v>107</v>
      </c>
      <c r="E1738" t="s">
        <v>9494</v>
      </c>
      <c r="F1738">
        <v>21</v>
      </c>
      <c r="G1738" t="s">
        <v>12287</v>
      </c>
    </row>
    <row r="1739" spans="1:7" x14ac:dyDescent="0.25">
      <c r="A1739" t="s">
        <v>57</v>
      </c>
      <c r="B1739">
        <v>2012</v>
      </c>
      <c r="C1739" t="s">
        <v>144</v>
      </c>
      <c r="D1739" t="s">
        <v>39</v>
      </c>
      <c r="E1739" t="s">
        <v>9495</v>
      </c>
      <c r="F1739">
        <v>19</v>
      </c>
      <c r="G1739" t="s">
        <v>12287</v>
      </c>
    </row>
    <row r="1740" spans="1:7" x14ac:dyDescent="0.25">
      <c r="A1740" t="s">
        <v>57</v>
      </c>
      <c r="B1740">
        <v>2012</v>
      </c>
      <c r="C1740" t="s">
        <v>144</v>
      </c>
      <c r="D1740" t="s">
        <v>103</v>
      </c>
      <c r="E1740" t="s">
        <v>9496</v>
      </c>
      <c r="F1740">
        <v>129</v>
      </c>
      <c r="G1740" t="s">
        <v>12287</v>
      </c>
    </row>
    <row r="1741" spans="1:7" x14ac:dyDescent="0.25">
      <c r="A1741" t="s">
        <v>57</v>
      </c>
      <c r="B1741">
        <v>2012</v>
      </c>
      <c r="C1741" t="s">
        <v>145</v>
      </c>
      <c r="D1741" t="s">
        <v>38</v>
      </c>
      <c r="E1741" t="s">
        <v>9497</v>
      </c>
      <c r="F1741">
        <v>11</v>
      </c>
      <c r="G1741" t="s">
        <v>12288</v>
      </c>
    </row>
    <row r="1742" spans="1:7" x14ac:dyDescent="0.25">
      <c r="A1742" t="s">
        <v>57</v>
      </c>
      <c r="B1742">
        <v>2012</v>
      </c>
      <c r="C1742" t="s">
        <v>145</v>
      </c>
      <c r="D1742" t="s">
        <v>40</v>
      </c>
      <c r="E1742" t="s">
        <v>9498</v>
      </c>
      <c r="F1742">
        <v>4</v>
      </c>
      <c r="G1742" t="s">
        <v>12288</v>
      </c>
    </row>
    <row r="1743" spans="1:7" x14ac:dyDescent="0.25">
      <c r="A1743" t="s">
        <v>57</v>
      </c>
      <c r="B1743">
        <v>2012</v>
      </c>
      <c r="C1743" t="s">
        <v>145</v>
      </c>
      <c r="D1743" t="s">
        <v>102</v>
      </c>
      <c r="E1743" t="s">
        <v>9499</v>
      </c>
      <c r="F1743">
        <v>22</v>
      </c>
      <c r="G1743" t="s">
        <v>12288</v>
      </c>
    </row>
    <row r="1744" spans="1:7" x14ac:dyDescent="0.25">
      <c r="A1744" t="s">
        <v>57</v>
      </c>
      <c r="B1744">
        <v>2012</v>
      </c>
      <c r="C1744" t="s">
        <v>145</v>
      </c>
      <c r="D1744" t="s">
        <v>107</v>
      </c>
      <c r="E1744" t="s">
        <v>9500</v>
      </c>
      <c r="F1744">
        <v>20</v>
      </c>
      <c r="G1744" t="s">
        <v>12288</v>
      </c>
    </row>
    <row r="1745" spans="1:7" x14ac:dyDescent="0.25">
      <c r="A1745" t="s">
        <v>57</v>
      </c>
      <c r="B1745">
        <v>2012</v>
      </c>
      <c r="C1745" t="s">
        <v>145</v>
      </c>
      <c r="D1745" t="s">
        <v>39</v>
      </c>
      <c r="E1745" t="s">
        <v>9501</v>
      </c>
      <c r="F1745">
        <v>37</v>
      </c>
      <c r="G1745" t="s">
        <v>12288</v>
      </c>
    </row>
    <row r="1746" spans="1:7" x14ac:dyDescent="0.25">
      <c r="A1746" t="s">
        <v>57</v>
      </c>
      <c r="B1746">
        <v>2012</v>
      </c>
      <c r="C1746" t="s">
        <v>145</v>
      </c>
      <c r="D1746" t="s">
        <v>103</v>
      </c>
      <c r="E1746" t="s">
        <v>9502</v>
      </c>
      <c r="F1746">
        <v>201</v>
      </c>
      <c r="G1746" t="s">
        <v>12288</v>
      </c>
    </row>
    <row r="1747" spans="1:7" x14ac:dyDescent="0.25">
      <c r="A1747" t="s">
        <v>57</v>
      </c>
      <c r="B1747">
        <v>2012</v>
      </c>
      <c r="C1747" t="s">
        <v>146</v>
      </c>
      <c r="D1747" t="s">
        <v>38</v>
      </c>
      <c r="E1747" t="s">
        <v>9503</v>
      </c>
      <c r="F1747">
        <v>18</v>
      </c>
      <c r="G1747" t="s">
        <v>12289</v>
      </c>
    </row>
    <row r="1748" spans="1:7" x14ac:dyDescent="0.25">
      <c r="A1748" t="s">
        <v>57</v>
      </c>
      <c r="B1748">
        <v>2012</v>
      </c>
      <c r="C1748" t="s">
        <v>146</v>
      </c>
      <c r="D1748" t="s">
        <v>40</v>
      </c>
      <c r="E1748" t="s">
        <v>9504</v>
      </c>
      <c r="F1748">
        <v>1</v>
      </c>
      <c r="G1748" t="s">
        <v>12289</v>
      </c>
    </row>
    <row r="1749" spans="1:7" x14ac:dyDescent="0.25">
      <c r="A1749" t="s">
        <v>57</v>
      </c>
      <c r="B1749">
        <v>2012</v>
      </c>
      <c r="C1749" t="s">
        <v>146</v>
      </c>
      <c r="D1749" t="s">
        <v>102</v>
      </c>
      <c r="E1749" t="s">
        <v>9505</v>
      </c>
      <c r="F1749">
        <v>20</v>
      </c>
      <c r="G1749" t="s">
        <v>12289</v>
      </c>
    </row>
    <row r="1750" spans="1:7" x14ac:dyDescent="0.25">
      <c r="A1750" t="s">
        <v>57</v>
      </c>
      <c r="B1750">
        <v>2012</v>
      </c>
      <c r="C1750" t="s">
        <v>146</v>
      </c>
      <c r="D1750" t="s">
        <v>107</v>
      </c>
      <c r="E1750" t="s">
        <v>9506</v>
      </c>
      <c r="F1750">
        <v>18</v>
      </c>
      <c r="G1750" t="s">
        <v>12289</v>
      </c>
    </row>
    <row r="1751" spans="1:7" x14ac:dyDescent="0.25">
      <c r="A1751" t="s">
        <v>57</v>
      </c>
      <c r="B1751">
        <v>2012</v>
      </c>
      <c r="C1751" t="s">
        <v>146</v>
      </c>
      <c r="D1751" t="s">
        <v>39</v>
      </c>
      <c r="E1751" t="s">
        <v>9507</v>
      </c>
      <c r="F1751">
        <v>48</v>
      </c>
      <c r="G1751" t="s">
        <v>12289</v>
      </c>
    </row>
    <row r="1752" spans="1:7" x14ac:dyDescent="0.25">
      <c r="A1752" t="s">
        <v>57</v>
      </c>
      <c r="B1752">
        <v>2012</v>
      </c>
      <c r="C1752" t="s">
        <v>146</v>
      </c>
      <c r="D1752" t="s">
        <v>103</v>
      </c>
      <c r="E1752" t="s">
        <v>9508</v>
      </c>
      <c r="F1752">
        <v>189</v>
      </c>
      <c r="G1752" t="s">
        <v>12289</v>
      </c>
    </row>
    <row r="1753" spans="1:7" x14ac:dyDescent="0.25">
      <c r="A1753" t="s">
        <v>57</v>
      </c>
      <c r="B1753">
        <v>2013</v>
      </c>
      <c r="C1753" t="s">
        <v>142</v>
      </c>
      <c r="D1753" t="s">
        <v>38</v>
      </c>
      <c r="E1753" t="s">
        <v>9509</v>
      </c>
      <c r="F1753">
        <v>22</v>
      </c>
      <c r="G1753" t="s">
        <v>12285</v>
      </c>
    </row>
    <row r="1754" spans="1:7" x14ac:dyDescent="0.25">
      <c r="A1754" t="s">
        <v>57</v>
      </c>
      <c r="B1754">
        <v>2013</v>
      </c>
      <c r="C1754" t="s">
        <v>142</v>
      </c>
      <c r="D1754" t="s">
        <v>40</v>
      </c>
      <c r="E1754" t="s">
        <v>9510</v>
      </c>
      <c r="F1754">
        <v>12</v>
      </c>
      <c r="G1754" t="s">
        <v>12285</v>
      </c>
    </row>
    <row r="1755" spans="1:7" x14ac:dyDescent="0.25">
      <c r="A1755" t="s">
        <v>57</v>
      </c>
      <c r="B1755">
        <v>2013</v>
      </c>
      <c r="C1755" t="s">
        <v>142</v>
      </c>
      <c r="D1755" t="s">
        <v>102</v>
      </c>
      <c r="E1755" t="s">
        <v>9511</v>
      </c>
      <c r="F1755">
        <v>67</v>
      </c>
      <c r="G1755" t="s">
        <v>12285</v>
      </c>
    </row>
    <row r="1756" spans="1:7" x14ac:dyDescent="0.25">
      <c r="A1756" t="s">
        <v>57</v>
      </c>
      <c r="B1756">
        <v>2013</v>
      </c>
      <c r="C1756" t="s">
        <v>142</v>
      </c>
      <c r="D1756" t="s">
        <v>107</v>
      </c>
      <c r="E1756" t="s">
        <v>9512</v>
      </c>
      <c r="F1756">
        <v>66</v>
      </c>
      <c r="G1756" t="s">
        <v>12285</v>
      </c>
    </row>
    <row r="1757" spans="1:7" x14ac:dyDescent="0.25">
      <c r="A1757" t="s">
        <v>57</v>
      </c>
      <c r="B1757">
        <v>2013</v>
      </c>
      <c r="C1757" t="s">
        <v>142</v>
      </c>
      <c r="D1757" t="s">
        <v>39</v>
      </c>
      <c r="E1757" t="s">
        <v>9513</v>
      </c>
      <c r="F1757">
        <v>74</v>
      </c>
      <c r="G1757" t="s">
        <v>12285</v>
      </c>
    </row>
    <row r="1758" spans="1:7" x14ac:dyDescent="0.25">
      <c r="A1758" t="s">
        <v>57</v>
      </c>
      <c r="B1758">
        <v>2013</v>
      </c>
      <c r="C1758" t="s">
        <v>142</v>
      </c>
      <c r="D1758" t="s">
        <v>103</v>
      </c>
      <c r="E1758" t="s">
        <v>9514</v>
      </c>
      <c r="F1758">
        <v>496</v>
      </c>
      <c r="G1758" t="s">
        <v>12285</v>
      </c>
    </row>
    <row r="1759" spans="1:7" x14ac:dyDescent="0.25">
      <c r="A1759" t="s">
        <v>57</v>
      </c>
      <c r="B1759">
        <v>2013</v>
      </c>
      <c r="C1759" t="s">
        <v>143</v>
      </c>
      <c r="D1759" t="s">
        <v>38</v>
      </c>
      <c r="E1759" t="s">
        <v>9515</v>
      </c>
      <c r="F1759">
        <v>26</v>
      </c>
      <c r="G1759" t="s">
        <v>12286</v>
      </c>
    </row>
    <row r="1760" spans="1:7" x14ac:dyDescent="0.25">
      <c r="A1760" t="s">
        <v>57</v>
      </c>
      <c r="B1760">
        <v>2013</v>
      </c>
      <c r="C1760" t="s">
        <v>143</v>
      </c>
      <c r="D1760" t="s">
        <v>40</v>
      </c>
      <c r="E1760" t="s">
        <v>9516</v>
      </c>
      <c r="F1760">
        <v>15</v>
      </c>
      <c r="G1760" t="s">
        <v>12286</v>
      </c>
    </row>
    <row r="1761" spans="1:7" x14ac:dyDescent="0.25">
      <c r="A1761" t="s">
        <v>57</v>
      </c>
      <c r="B1761">
        <v>2013</v>
      </c>
      <c r="C1761" t="s">
        <v>143</v>
      </c>
      <c r="D1761" t="s">
        <v>102</v>
      </c>
      <c r="E1761" t="s">
        <v>9517</v>
      </c>
      <c r="F1761">
        <v>62</v>
      </c>
      <c r="G1761" t="s">
        <v>12286</v>
      </c>
    </row>
    <row r="1762" spans="1:7" x14ac:dyDescent="0.25">
      <c r="A1762" t="s">
        <v>57</v>
      </c>
      <c r="B1762">
        <v>2013</v>
      </c>
      <c r="C1762" t="s">
        <v>143</v>
      </c>
      <c r="D1762" t="s">
        <v>107</v>
      </c>
      <c r="E1762" t="s">
        <v>9518</v>
      </c>
      <c r="F1762">
        <v>59</v>
      </c>
      <c r="G1762" t="s">
        <v>12286</v>
      </c>
    </row>
    <row r="1763" spans="1:7" x14ac:dyDescent="0.25">
      <c r="A1763" t="s">
        <v>57</v>
      </c>
      <c r="B1763">
        <v>2013</v>
      </c>
      <c r="C1763" t="s">
        <v>143</v>
      </c>
      <c r="D1763" t="s">
        <v>39</v>
      </c>
      <c r="E1763" t="s">
        <v>9519</v>
      </c>
      <c r="F1763">
        <v>96</v>
      </c>
      <c r="G1763" t="s">
        <v>12286</v>
      </c>
    </row>
    <row r="1764" spans="1:7" x14ac:dyDescent="0.25">
      <c r="A1764" t="s">
        <v>57</v>
      </c>
      <c r="B1764">
        <v>2013</v>
      </c>
      <c r="C1764" t="s">
        <v>143</v>
      </c>
      <c r="D1764" t="s">
        <v>103</v>
      </c>
      <c r="E1764" t="s">
        <v>9520</v>
      </c>
      <c r="F1764">
        <v>501</v>
      </c>
      <c r="G1764" t="s">
        <v>12286</v>
      </c>
    </row>
    <row r="1765" spans="1:7" x14ac:dyDescent="0.25">
      <c r="A1765" t="s">
        <v>57</v>
      </c>
      <c r="B1765">
        <v>2013</v>
      </c>
      <c r="C1765" t="s">
        <v>144</v>
      </c>
      <c r="D1765" t="s">
        <v>38</v>
      </c>
      <c r="E1765" t="s">
        <v>9521</v>
      </c>
      <c r="F1765">
        <v>4</v>
      </c>
      <c r="G1765" t="s">
        <v>12287</v>
      </c>
    </row>
    <row r="1766" spans="1:7" x14ac:dyDescent="0.25">
      <c r="A1766" t="s">
        <v>57</v>
      </c>
      <c r="B1766">
        <v>2013</v>
      </c>
      <c r="C1766" t="s">
        <v>144</v>
      </c>
      <c r="D1766" t="s">
        <v>40</v>
      </c>
      <c r="E1766" t="s">
        <v>9522</v>
      </c>
      <c r="F1766">
        <v>1</v>
      </c>
      <c r="G1766" t="s">
        <v>12287</v>
      </c>
    </row>
    <row r="1767" spans="1:7" x14ac:dyDescent="0.25">
      <c r="A1767" t="s">
        <v>57</v>
      </c>
      <c r="B1767">
        <v>2013</v>
      </c>
      <c r="C1767" t="s">
        <v>144</v>
      </c>
      <c r="D1767" t="s">
        <v>102</v>
      </c>
      <c r="E1767" t="s">
        <v>9523</v>
      </c>
      <c r="F1767">
        <v>14</v>
      </c>
      <c r="G1767" t="s">
        <v>12287</v>
      </c>
    </row>
    <row r="1768" spans="1:7" x14ac:dyDescent="0.25">
      <c r="A1768" t="s">
        <v>57</v>
      </c>
      <c r="B1768">
        <v>2013</v>
      </c>
      <c r="C1768" t="s">
        <v>144</v>
      </c>
      <c r="D1768" t="s">
        <v>107</v>
      </c>
      <c r="E1768" t="s">
        <v>9524</v>
      </c>
      <c r="F1768">
        <v>17</v>
      </c>
      <c r="G1768" t="s">
        <v>12287</v>
      </c>
    </row>
    <row r="1769" spans="1:7" x14ac:dyDescent="0.25">
      <c r="A1769" t="s">
        <v>57</v>
      </c>
      <c r="B1769">
        <v>2013</v>
      </c>
      <c r="C1769" t="s">
        <v>144</v>
      </c>
      <c r="D1769" t="s">
        <v>39</v>
      </c>
      <c r="E1769" t="s">
        <v>9525</v>
      </c>
      <c r="F1769">
        <v>37</v>
      </c>
      <c r="G1769" t="s">
        <v>12287</v>
      </c>
    </row>
    <row r="1770" spans="1:7" x14ac:dyDescent="0.25">
      <c r="A1770" t="s">
        <v>57</v>
      </c>
      <c r="B1770">
        <v>2013</v>
      </c>
      <c r="C1770" t="s">
        <v>144</v>
      </c>
      <c r="D1770" t="s">
        <v>103</v>
      </c>
      <c r="E1770" t="s">
        <v>9526</v>
      </c>
      <c r="F1770">
        <v>134</v>
      </c>
      <c r="G1770" t="s">
        <v>12287</v>
      </c>
    </row>
    <row r="1771" spans="1:7" x14ac:dyDescent="0.25">
      <c r="A1771" t="s">
        <v>57</v>
      </c>
      <c r="B1771">
        <v>2013</v>
      </c>
      <c r="C1771" t="s">
        <v>145</v>
      </c>
      <c r="D1771" t="s">
        <v>38</v>
      </c>
      <c r="E1771" t="s">
        <v>9527</v>
      </c>
      <c r="F1771">
        <v>18</v>
      </c>
      <c r="G1771" t="s">
        <v>12288</v>
      </c>
    </row>
    <row r="1772" spans="1:7" x14ac:dyDescent="0.25">
      <c r="A1772" t="s">
        <v>57</v>
      </c>
      <c r="B1772">
        <v>2013</v>
      </c>
      <c r="C1772" t="s">
        <v>145</v>
      </c>
      <c r="D1772" t="s">
        <v>40</v>
      </c>
      <c r="E1772" t="s">
        <v>9528</v>
      </c>
      <c r="F1772">
        <v>2</v>
      </c>
      <c r="G1772" t="s">
        <v>12288</v>
      </c>
    </row>
    <row r="1773" spans="1:7" x14ac:dyDescent="0.25">
      <c r="A1773" t="s">
        <v>57</v>
      </c>
      <c r="B1773">
        <v>2013</v>
      </c>
      <c r="C1773" t="s">
        <v>145</v>
      </c>
      <c r="D1773" t="s">
        <v>102</v>
      </c>
      <c r="E1773" t="s">
        <v>9529</v>
      </c>
      <c r="F1773">
        <v>28</v>
      </c>
      <c r="G1773" t="s">
        <v>12288</v>
      </c>
    </row>
    <row r="1774" spans="1:7" x14ac:dyDescent="0.25">
      <c r="A1774" t="s">
        <v>57</v>
      </c>
      <c r="B1774">
        <v>2013</v>
      </c>
      <c r="C1774" t="s">
        <v>145</v>
      </c>
      <c r="D1774" t="s">
        <v>107</v>
      </c>
      <c r="E1774" t="s">
        <v>9530</v>
      </c>
      <c r="F1774">
        <v>28</v>
      </c>
      <c r="G1774" t="s">
        <v>12288</v>
      </c>
    </row>
    <row r="1775" spans="1:7" x14ac:dyDescent="0.25">
      <c r="A1775" t="s">
        <v>57</v>
      </c>
      <c r="B1775">
        <v>2013</v>
      </c>
      <c r="C1775" t="s">
        <v>145</v>
      </c>
      <c r="D1775" t="s">
        <v>39</v>
      </c>
      <c r="E1775" t="s">
        <v>9531</v>
      </c>
      <c r="F1775">
        <v>61</v>
      </c>
      <c r="G1775" t="s">
        <v>12288</v>
      </c>
    </row>
    <row r="1776" spans="1:7" x14ac:dyDescent="0.25">
      <c r="A1776" t="s">
        <v>57</v>
      </c>
      <c r="B1776">
        <v>2013</v>
      </c>
      <c r="C1776" t="s">
        <v>145</v>
      </c>
      <c r="D1776" t="s">
        <v>103</v>
      </c>
      <c r="E1776" t="s">
        <v>9532</v>
      </c>
      <c r="F1776">
        <v>184</v>
      </c>
      <c r="G1776" t="s">
        <v>12288</v>
      </c>
    </row>
    <row r="1777" spans="1:7" x14ac:dyDescent="0.25">
      <c r="A1777" t="s">
        <v>57</v>
      </c>
      <c r="B1777">
        <v>2013</v>
      </c>
      <c r="C1777" t="s">
        <v>146</v>
      </c>
      <c r="D1777" t="s">
        <v>38</v>
      </c>
      <c r="E1777" t="s">
        <v>9533</v>
      </c>
      <c r="F1777">
        <v>17</v>
      </c>
      <c r="G1777" t="s">
        <v>12289</v>
      </c>
    </row>
    <row r="1778" spans="1:7" x14ac:dyDescent="0.25">
      <c r="A1778" t="s">
        <v>57</v>
      </c>
      <c r="B1778">
        <v>2013</v>
      </c>
      <c r="C1778" t="s">
        <v>146</v>
      </c>
      <c r="D1778" t="s">
        <v>40</v>
      </c>
      <c r="E1778" t="s">
        <v>9534</v>
      </c>
      <c r="F1778">
        <v>5</v>
      </c>
      <c r="G1778" t="s">
        <v>12289</v>
      </c>
    </row>
    <row r="1779" spans="1:7" x14ac:dyDescent="0.25">
      <c r="A1779" t="s">
        <v>57</v>
      </c>
      <c r="B1779">
        <v>2013</v>
      </c>
      <c r="C1779" t="s">
        <v>146</v>
      </c>
      <c r="D1779" t="s">
        <v>102</v>
      </c>
      <c r="E1779" t="s">
        <v>9535</v>
      </c>
      <c r="F1779">
        <v>24</v>
      </c>
      <c r="G1779" t="s">
        <v>12289</v>
      </c>
    </row>
    <row r="1780" spans="1:7" x14ac:dyDescent="0.25">
      <c r="A1780" t="s">
        <v>57</v>
      </c>
      <c r="B1780">
        <v>2013</v>
      </c>
      <c r="C1780" t="s">
        <v>146</v>
      </c>
      <c r="D1780" t="s">
        <v>107</v>
      </c>
      <c r="E1780" t="s">
        <v>9536</v>
      </c>
      <c r="F1780">
        <v>14</v>
      </c>
      <c r="G1780" t="s">
        <v>12289</v>
      </c>
    </row>
    <row r="1781" spans="1:7" x14ac:dyDescent="0.25">
      <c r="A1781" t="s">
        <v>57</v>
      </c>
      <c r="B1781">
        <v>2013</v>
      </c>
      <c r="C1781" t="s">
        <v>146</v>
      </c>
      <c r="D1781" t="s">
        <v>39</v>
      </c>
      <c r="E1781" t="s">
        <v>9537</v>
      </c>
      <c r="F1781">
        <v>30</v>
      </c>
      <c r="G1781" t="s">
        <v>12289</v>
      </c>
    </row>
    <row r="1782" spans="1:7" x14ac:dyDescent="0.25">
      <c r="A1782" t="s">
        <v>57</v>
      </c>
      <c r="B1782">
        <v>2013</v>
      </c>
      <c r="C1782" t="s">
        <v>146</v>
      </c>
      <c r="D1782" t="s">
        <v>103</v>
      </c>
      <c r="E1782" t="s">
        <v>9538</v>
      </c>
      <c r="F1782">
        <v>182</v>
      </c>
      <c r="G1782" t="s">
        <v>12289</v>
      </c>
    </row>
    <row r="1783" spans="1:7" x14ac:dyDescent="0.25">
      <c r="A1783" t="s">
        <v>57</v>
      </c>
      <c r="B1783">
        <v>2014</v>
      </c>
      <c r="C1783" t="s">
        <v>142</v>
      </c>
      <c r="D1783" t="s">
        <v>38</v>
      </c>
      <c r="E1783" t="s">
        <v>9539</v>
      </c>
      <c r="F1783">
        <v>22</v>
      </c>
      <c r="G1783" t="s">
        <v>12285</v>
      </c>
    </row>
    <row r="1784" spans="1:7" x14ac:dyDescent="0.25">
      <c r="A1784" t="s">
        <v>57</v>
      </c>
      <c r="B1784">
        <v>2014</v>
      </c>
      <c r="C1784" t="s">
        <v>142</v>
      </c>
      <c r="D1784" t="s">
        <v>40</v>
      </c>
      <c r="E1784" t="s">
        <v>9540</v>
      </c>
      <c r="F1784">
        <v>15</v>
      </c>
      <c r="G1784" t="s">
        <v>12285</v>
      </c>
    </row>
    <row r="1785" spans="1:7" x14ac:dyDescent="0.25">
      <c r="A1785" t="s">
        <v>57</v>
      </c>
      <c r="B1785">
        <v>2014</v>
      </c>
      <c r="C1785" t="s">
        <v>142</v>
      </c>
      <c r="D1785" t="s">
        <v>102</v>
      </c>
      <c r="E1785" t="s">
        <v>9541</v>
      </c>
      <c r="F1785">
        <v>63</v>
      </c>
      <c r="G1785" t="s">
        <v>12285</v>
      </c>
    </row>
    <row r="1786" spans="1:7" x14ac:dyDescent="0.25">
      <c r="A1786" t="s">
        <v>57</v>
      </c>
      <c r="B1786">
        <v>2014</v>
      </c>
      <c r="C1786" t="s">
        <v>142</v>
      </c>
      <c r="D1786" t="s">
        <v>107</v>
      </c>
      <c r="E1786" t="s">
        <v>9542</v>
      </c>
      <c r="F1786">
        <v>74</v>
      </c>
      <c r="G1786" t="s">
        <v>12285</v>
      </c>
    </row>
    <row r="1787" spans="1:7" x14ac:dyDescent="0.25">
      <c r="A1787" t="s">
        <v>57</v>
      </c>
      <c r="B1787">
        <v>2014</v>
      </c>
      <c r="C1787" t="s">
        <v>142</v>
      </c>
      <c r="D1787" t="s">
        <v>39</v>
      </c>
      <c r="E1787" t="s">
        <v>9543</v>
      </c>
      <c r="F1787">
        <v>62</v>
      </c>
      <c r="G1787" t="s">
        <v>12285</v>
      </c>
    </row>
    <row r="1788" spans="1:7" x14ac:dyDescent="0.25">
      <c r="A1788" t="s">
        <v>57</v>
      </c>
      <c r="B1788">
        <v>2014</v>
      </c>
      <c r="C1788" t="s">
        <v>142</v>
      </c>
      <c r="D1788" t="s">
        <v>103</v>
      </c>
      <c r="E1788" t="s">
        <v>9544</v>
      </c>
      <c r="F1788">
        <v>517</v>
      </c>
      <c r="G1788" t="s">
        <v>12285</v>
      </c>
    </row>
    <row r="1789" spans="1:7" x14ac:dyDescent="0.25">
      <c r="A1789" t="s">
        <v>57</v>
      </c>
      <c r="B1789">
        <v>2014</v>
      </c>
      <c r="C1789" t="s">
        <v>143</v>
      </c>
      <c r="D1789" t="s">
        <v>38</v>
      </c>
      <c r="E1789" t="s">
        <v>9545</v>
      </c>
      <c r="F1789">
        <v>31</v>
      </c>
      <c r="G1789" t="s">
        <v>12286</v>
      </c>
    </row>
    <row r="1790" spans="1:7" x14ac:dyDescent="0.25">
      <c r="A1790" t="s">
        <v>57</v>
      </c>
      <c r="B1790">
        <v>2014</v>
      </c>
      <c r="C1790" t="s">
        <v>143</v>
      </c>
      <c r="D1790" t="s">
        <v>40</v>
      </c>
      <c r="E1790" t="s">
        <v>9546</v>
      </c>
      <c r="F1790">
        <v>14</v>
      </c>
      <c r="G1790" t="s">
        <v>12286</v>
      </c>
    </row>
    <row r="1791" spans="1:7" x14ac:dyDescent="0.25">
      <c r="A1791" t="s">
        <v>57</v>
      </c>
      <c r="B1791">
        <v>2014</v>
      </c>
      <c r="C1791" t="s">
        <v>143</v>
      </c>
      <c r="D1791" t="s">
        <v>102</v>
      </c>
      <c r="E1791" t="s">
        <v>9547</v>
      </c>
      <c r="F1791">
        <v>62</v>
      </c>
      <c r="G1791" t="s">
        <v>12286</v>
      </c>
    </row>
    <row r="1792" spans="1:7" x14ac:dyDescent="0.25">
      <c r="A1792" t="s">
        <v>57</v>
      </c>
      <c r="B1792">
        <v>2014</v>
      </c>
      <c r="C1792" t="s">
        <v>143</v>
      </c>
      <c r="D1792" t="s">
        <v>107</v>
      </c>
      <c r="E1792" t="s">
        <v>9548</v>
      </c>
      <c r="F1792">
        <v>58</v>
      </c>
      <c r="G1792" t="s">
        <v>12286</v>
      </c>
    </row>
    <row r="1793" spans="1:7" x14ac:dyDescent="0.25">
      <c r="A1793" t="s">
        <v>57</v>
      </c>
      <c r="B1793">
        <v>2014</v>
      </c>
      <c r="C1793" t="s">
        <v>143</v>
      </c>
      <c r="D1793" t="s">
        <v>39</v>
      </c>
      <c r="E1793" t="s">
        <v>9549</v>
      </c>
      <c r="F1793">
        <v>109</v>
      </c>
      <c r="G1793" t="s">
        <v>12286</v>
      </c>
    </row>
    <row r="1794" spans="1:7" x14ac:dyDescent="0.25">
      <c r="A1794" t="s">
        <v>57</v>
      </c>
      <c r="B1794">
        <v>2014</v>
      </c>
      <c r="C1794" t="s">
        <v>143</v>
      </c>
      <c r="D1794" t="s">
        <v>103</v>
      </c>
      <c r="E1794" t="s">
        <v>9550</v>
      </c>
      <c r="F1794">
        <v>488</v>
      </c>
      <c r="G1794" t="s">
        <v>12286</v>
      </c>
    </row>
    <row r="1795" spans="1:7" x14ac:dyDescent="0.25">
      <c r="A1795" t="s">
        <v>57</v>
      </c>
      <c r="B1795">
        <v>2014</v>
      </c>
      <c r="C1795" t="s">
        <v>144</v>
      </c>
      <c r="D1795" t="s">
        <v>38</v>
      </c>
      <c r="E1795" t="s">
        <v>9551</v>
      </c>
      <c r="F1795">
        <v>11</v>
      </c>
      <c r="G1795" t="s">
        <v>12287</v>
      </c>
    </row>
    <row r="1796" spans="1:7" x14ac:dyDescent="0.25">
      <c r="A1796" t="s">
        <v>57</v>
      </c>
      <c r="B1796">
        <v>2014</v>
      </c>
      <c r="C1796" t="s">
        <v>144</v>
      </c>
      <c r="D1796" t="s">
        <v>40</v>
      </c>
      <c r="E1796" t="s">
        <v>9552</v>
      </c>
      <c r="F1796">
        <v>1</v>
      </c>
      <c r="G1796" t="s">
        <v>12287</v>
      </c>
    </row>
    <row r="1797" spans="1:7" x14ac:dyDescent="0.25">
      <c r="A1797" t="s">
        <v>57</v>
      </c>
      <c r="B1797">
        <v>2014</v>
      </c>
      <c r="C1797" t="s">
        <v>144</v>
      </c>
      <c r="D1797" t="s">
        <v>102</v>
      </c>
      <c r="E1797" t="s">
        <v>9553</v>
      </c>
      <c r="F1797">
        <v>22</v>
      </c>
      <c r="G1797" t="s">
        <v>12287</v>
      </c>
    </row>
    <row r="1798" spans="1:7" x14ac:dyDescent="0.25">
      <c r="A1798" t="s">
        <v>57</v>
      </c>
      <c r="B1798">
        <v>2014</v>
      </c>
      <c r="C1798" t="s">
        <v>144</v>
      </c>
      <c r="D1798" t="s">
        <v>107</v>
      </c>
      <c r="E1798" t="s">
        <v>9554</v>
      </c>
      <c r="F1798">
        <v>22</v>
      </c>
      <c r="G1798" t="s">
        <v>12287</v>
      </c>
    </row>
    <row r="1799" spans="1:7" x14ac:dyDescent="0.25">
      <c r="A1799" t="s">
        <v>57</v>
      </c>
      <c r="B1799">
        <v>2014</v>
      </c>
      <c r="C1799" t="s">
        <v>144</v>
      </c>
      <c r="D1799" t="s">
        <v>39</v>
      </c>
      <c r="E1799" t="s">
        <v>9555</v>
      </c>
      <c r="F1799">
        <v>29</v>
      </c>
      <c r="G1799" t="s">
        <v>12287</v>
      </c>
    </row>
    <row r="1800" spans="1:7" x14ac:dyDescent="0.25">
      <c r="A1800" t="s">
        <v>57</v>
      </c>
      <c r="B1800">
        <v>2014</v>
      </c>
      <c r="C1800" t="s">
        <v>144</v>
      </c>
      <c r="D1800" t="s">
        <v>103</v>
      </c>
      <c r="E1800" t="s">
        <v>9556</v>
      </c>
      <c r="F1800">
        <v>128</v>
      </c>
      <c r="G1800" t="s">
        <v>12287</v>
      </c>
    </row>
    <row r="1801" spans="1:7" x14ac:dyDescent="0.25">
      <c r="A1801" t="s">
        <v>57</v>
      </c>
      <c r="B1801">
        <v>2014</v>
      </c>
      <c r="C1801" t="s">
        <v>145</v>
      </c>
      <c r="D1801" t="s">
        <v>38</v>
      </c>
      <c r="E1801" t="s">
        <v>9557</v>
      </c>
      <c r="F1801">
        <v>13</v>
      </c>
      <c r="G1801" t="s">
        <v>12288</v>
      </c>
    </row>
    <row r="1802" spans="1:7" x14ac:dyDescent="0.25">
      <c r="A1802" t="s">
        <v>57</v>
      </c>
      <c r="B1802">
        <v>2014</v>
      </c>
      <c r="C1802" t="s">
        <v>145</v>
      </c>
      <c r="D1802" t="s">
        <v>40</v>
      </c>
      <c r="E1802" t="s">
        <v>9558</v>
      </c>
      <c r="F1802">
        <v>6</v>
      </c>
      <c r="G1802" t="s">
        <v>12288</v>
      </c>
    </row>
    <row r="1803" spans="1:7" x14ac:dyDescent="0.25">
      <c r="A1803" t="s">
        <v>57</v>
      </c>
      <c r="B1803">
        <v>2014</v>
      </c>
      <c r="C1803" t="s">
        <v>145</v>
      </c>
      <c r="D1803" t="s">
        <v>102</v>
      </c>
      <c r="E1803" t="s">
        <v>9559</v>
      </c>
      <c r="F1803">
        <v>28</v>
      </c>
      <c r="G1803" t="s">
        <v>12288</v>
      </c>
    </row>
    <row r="1804" spans="1:7" x14ac:dyDescent="0.25">
      <c r="A1804" t="s">
        <v>57</v>
      </c>
      <c r="B1804">
        <v>2014</v>
      </c>
      <c r="C1804" t="s">
        <v>145</v>
      </c>
      <c r="D1804" t="s">
        <v>107</v>
      </c>
      <c r="E1804" t="s">
        <v>9560</v>
      </c>
      <c r="F1804">
        <v>17</v>
      </c>
      <c r="G1804" t="s">
        <v>12288</v>
      </c>
    </row>
    <row r="1805" spans="1:7" x14ac:dyDescent="0.25">
      <c r="A1805" t="s">
        <v>57</v>
      </c>
      <c r="B1805">
        <v>2014</v>
      </c>
      <c r="C1805" t="s">
        <v>145</v>
      </c>
      <c r="D1805" t="s">
        <v>39</v>
      </c>
      <c r="E1805" t="s">
        <v>9561</v>
      </c>
      <c r="F1805">
        <v>36</v>
      </c>
      <c r="G1805" t="s">
        <v>12288</v>
      </c>
    </row>
    <row r="1806" spans="1:7" x14ac:dyDescent="0.25">
      <c r="A1806" t="s">
        <v>57</v>
      </c>
      <c r="B1806">
        <v>2014</v>
      </c>
      <c r="C1806" t="s">
        <v>145</v>
      </c>
      <c r="D1806" t="s">
        <v>103</v>
      </c>
      <c r="E1806" t="s">
        <v>9562</v>
      </c>
      <c r="F1806">
        <v>190</v>
      </c>
      <c r="G1806" t="s">
        <v>12288</v>
      </c>
    </row>
    <row r="1807" spans="1:7" x14ac:dyDescent="0.25">
      <c r="A1807" t="s">
        <v>57</v>
      </c>
      <c r="B1807">
        <v>2014</v>
      </c>
      <c r="C1807" t="s">
        <v>146</v>
      </c>
      <c r="D1807" t="s">
        <v>38</v>
      </c>
      <c r="E1807" t="s">
        <v>9563</v>
      </c>
      <c r="F1807">
        <v>14</v>
      </c>
      <c r="G1807" t="s">
        <v>12289</v>
      </c>
    </row>
    <row r="1808" spans="1:7" x14ac:dyDescent="0.25">
      <c r="A1808" t="s">
        <v>57</v>
      </c>
      <c r="B1808">
        <v>2014</v>
      </c>
      <c r="C1808" t="s">
        <v>146</v>
      </c>
      <c r="D1808" t="s">
        <v>40</v>
      </c>
      <c r="E1808" t="s">
        <v>9564</v>
      </c>
      <c r="F1808">
        <v>2</v>
      </c>
      <c r="G1808" t="s">
        <v>12289</v>
      </c>
    </row>
    <row r="1809" spans="1:7" x14ac:dyDescent="0.25">
      <c r="A1809" t="s">
        <v>57</v>
      </c>
      <c r="B1809">
        <v>2014</v>
      </c>
      <c r="C1809" t="s">
        <v>146</v>
      </c>
      <c r="D1809" t="s">
        <v>102</v>
      </c>
      <c r="E1809" t="s">
        <v>9565</v>
      </c>
      <c r="F1809">
        <v>23</v>
      </c>
      <c r="G1809" t="s">
        <v>12289</v>
      </c>
    </row>
    <row r="1810" spans="1:7" x14ac:dyDescent="0.25">
      <c r="A1810" t="s">
        <v>57</v>
      </c>
      <c r="B1810">
        <v>2014</v>
      </c>
      <c r="C1810" t="s">
        <v>146</v>
      </c>
      <c r="D1810" t="s">
        <v>107</v>
      </c>
      <c r="E1810" t="s">
        <v>9566</v>
      </c>
      <c r="F1810">
        <v>24</v>
      </c>
      <c r="G1810" t="s">
        <v>12289</v>
      </c>
    </row>
    <row r="1811" spans="1:7" x14ac:dyDescent="0.25">
      <c r="A1811" t="s">
        <v>57</v>
      </c>
      <c r="B1811">
        <v>2014</v>
      </c>
      <c r="C1811" t="s">
        <v>146</v>
      </c>
      <c r="D1811" t="s">
        <v>39</v>
      </c>
      <c r="E1811" t="s">
        <v>9567</v>
      </c>
      <c r="F1811">
        <v>47</v>
      </c>
      <c r="G1811" t="s">
        <v>12289</v>
      </c>
    </row>
    <row r="1812" spans="1:7" x14ac:dyDescent="0.25">
      <c r="A1812" t="s">
        <v>57</v>
      </c>
      <c r="B1812">
        <v>2014</v>
      </c>
      <c r="C1812" t="s">
        <v>146</v>
      </c>
      <c r="D1812" t="s">
        <v>103</v>
      </c>
      <c r="E1812" t="s">
        <v>9568</v>
      </c>
      <c r="F1812">
        <v>198</v>
      </c>
      <c r="G1812" t="s">
        <v>12289</v>
      </c>
    </row>
    <row r="1813" spans="1:7" x14ac:dyDescent="0.25">
      <c r="A1813" t="s">
        <v>57</v>
      </c>
      <c r="B1813">
        <v>2015</v>
      </c>
      <c r="C1813" t="s">
        <v>142</v>
      </c>
      <c r="D1813" t="s">
        <v>38</v>
      </c>
      <c r="E1813" t="s">
        <v>9569</v>
      </c>
      <c r="F1813">
        <v>41</v>
      </c>
      <c r="G1813" t="s">
        <v>12285</v>
      </c>
    </row>
    <row r="1814" spans="1:7" x14ac:dyDescent="0.25">
      <c r="A1814" t="s">
        <v>57</v>
      </c>
      <c r="B1814">
        <v>2015</v>
      </c>
      <c r="C1814" t="s">
        <v>142</v>
      </c>
      <c r="D1814" t="s">
        <v>40</v>
      </c>
      <c r="E1814" t="s">
        <v>9570</v>
      </c>
      <c r="F1814">
        <v>15</v>
      </c>
      <c r="G1814" t="s">
        <v>12285</v>
      </c>
    </row>
    <row r="1815" spans="1:7" x14ac:dyDescent="0.25">
      <c r="A1815" t="s">
        <v>57</v>
      </c>
      <c r="B1815">
        <v>2015</v>
      </c>
      <c r="C1815" t="s">
        <v>142</v>
      </c>
      <c r="D1815" t="s">
        <v>102</v>
      </c>
      <c r="E1815" t="s">
        <v>9571</v>
      </c>
      <c r="F1815">
        <v>66</v>
      </c>
      <c r="G1815" t="s">
        <v>12285</v>
      </c>
    </row>
    <row r="1816" spans="1:7" x14ac:dyDescent="0.25">
      <c r="A1816" t="s">
        <v>57</v>
      </c>
      <c r="B1816">
        <v>2015</v>
      </c>
      <c r="C1816" t="s">
        <v>142</v>
      </c>
      <c r="D1816" t="s">
        <v>107</v>
      </c>
      <c r="E1816" t="s">
        <v>9572</v>
      </c>
      <c r="F1816">
        <v>54</v>
      </c>
      <c r="G1816" t="s">
        <v>12285</v>
      </c>
    </row>
    <row r="1817" spans="1:7" x14ac:dyDescent="0.25">
      <c r="A1817" t="s">
        <v>57</v>
      </c>
      <c r="B1817">
        <v>2015</v>
      </c>
      <c r="C1817" t="s">
        <v>142</v>
      </c>
      <c r="D1817" t="s">
        <v>39</v>
      </c>
      <c r="E1817" t="s">
        <v>9573</v>
      </c>
      <c r="F1817">
        <v>45</v>
      </c>
      <c r="G1817" t="s">
        <v>12285</v>
      </c>
    </row>
    <row r="1818" spans="1:7" x14ac:dyDescent="0.25">
      <c r="A1818" t="s">
        <v>57</v>
      </c>
      <c r="B1818">
        <v>2015</v>
      </c>
      <c r="C1818" t="s">
        <v>142</v>
      </c>
      <c r="D1818" t="s">
        <v>103</v>
      </c>
      <c r="E1818" t="s">
        <v>9574</v>
      </c>
      <c r="F1818">
        <v>534</v>
      </c>
      <c r="G1818" t="s">
        <v>12285</v>
      </c>
    </row>
    <row r="1819" spans="1:7" x14ac:dyDescent="0.25">
      <c r="A1819" t="s">
        <v>57</v>
      </c>
      <c r="B1819">
        <v>2015</v>
      </c>
      <c r="C1819" t="s">
        <v>143</v>
      </c>
      <c r="D1819" t="s">
        <v>38</v>
      </c>
      <c r="E1819" t="s">
        <v>9575</v>
      </c>
      <c r="F1819">
        <v>39</v>
      </c>
      <c r="G1819" t="s">
        <v>12286</v>
      </c>
    </row>
    <row r="1820" spans="1:7" x14ac:dyDescent="0.25">
      <c r="A1820" t="s">
        <v>57</v>
      </c>
      <c r="B1820">
        <v>2015</v>
      </c>
      <c r="C1820" t="s">
        <v>143</v>
      </c>
      <c r="D1820" t="s">
        <v>40</v>
      </c>
      <c r="E1820" t="s">
        <v>9576</v>
      </c>
      <c r="F1820">
        <v>10</v>
      </c>
      <c r="G1820" t="s">
        <v>12286</v>
      </c>
    </row>
    <row r="1821" spans="1:7" x14ac:dyDescent="0.25">
      <c r="A1821" t="s">
        <v>57</v>
      </c>
      <c r="B1821">
        <v>2015</v>
      </c>
      <c r="C1821" t="s">
        <v>143</v>
      </c>
      <c r="D1821" t="s">
        <v>102</v>
      </c>
      <c r="E1821" t="s">
        <v>9577</v>
      </c>
      <c r="F1821">
        <v>54</v>
      </c>
      <c r="G1821" t="s">
        <v>12286</v>
      </c>
    </row>
    <row r="1822" spans="1:7" x14ac:dyDescent="0.25">
      <c r="A1822" t="s">
        <v>57</v>
      </c>
      <c r="B1822">
        <v>2015</v>
      </c>
      <c r="C1822" t="s">
        <v>143</v>
      </c>
      <c r="D1822" t="s">
        <v>107</v>
      </c>
      <c r="E1822" t="s">
        <v>9578</v>
      </c>
      <c r="F1822">
        <v>63</v>
      </c>
      <c r="G1822" t="s">
        <v>12286</v>
      </c>
    </row>
    <row r="1823" spans="1:7" x14ac:dyDescent="0.25">
      <c r="A1823" t="s">
        <v>57</v>
      </c>
      <c r="B1823">
        <v>2015</v>
      </c>
      <c r="C1823" t="s">
        <v>143</v>
      </c>
      <c r="D1823" t="s">
        <v>39</v>
      </c>
      <c r="E1823" t="s">
        <v>9579</v>
      </c>
      <c r="F1823">
        <v>84</v>
      </c>
      <c r="G1823" t="s">
        <v>12286</v>
      </c>
    </row>
    <row r="1824" spans="1:7" x14ac:dyDescent="0.25">
      <c r="A1824" t="s">
        <v>57</v>
      </c>
      <c r="B1824">
        <v>2015</v>
      </c>
      <c r="C1824" t="s">
        <v>143</v>
      </c>
      <c r="D1824" t="s">
        <v>103</v>
      </c>
      <c r="E1824" t="s">
        <v>9580</v>
      </c>
      <c r="F1824">
        <v>496</v>
      </c>
      <c r="G1824" t="s">
        <v>12286</v>
      </c>
    </row>
    <row r="1825" spans="1:7" x14ac:dyDescent="0.25">
      <c r="A1825" t="s">
        <v>57</v>
      </c>
      <c r="B1825">
        <v>2015</v>
      </c>
      <c r="C1825" t="s">
        <v>144</v>
      </c>
      <c r="D1825" t="s">
        <v>38</v>
      </c>
      <c r="E1825" t="s">
        <v>9581</v>
      </c>
      <c r="F1825">
        <v>10</v>
      </c>
      <c r="G1825" t="s">
        <v>12287</v>
      </c>
    </row>
    <row r="1826" spans="1:7" x14ac:dyDescent="0.25">
      <c r="A1826" t="s">
        <v>57</v>
      </c>
      <c r="B1826">
        <v>2015</v>
      </c>
      <c r="C1826" t="s">
        <v>144</v>
      </c>
      <c r="D1826" t="s">
        <v>40</v>
      </c>
      <c r="E1826" t="s">
        <v>9582</v>
      </c>
      <c r="F1826">
        <v>2</v>
      </c>
      <c r="G1826" t="s">
        <v>12287</v>
      </c>
    </row>
    <row r="1827" spans="1:7" x14ac:dyDescent="0.25">
      <c r="A1827" t="s">
        <v>57</v>
      </c>
      <c r="B1827">
        <v>2015</v>
      </c>
      <c r="C1827" t="s">
        <v>144</v>
      </c>
      <c r="D1827" t="s">
        <v>102</v>
      </c>
      <c r="E1827" t="s">
        <v>9583</v>
      </c>
      <c r="F1827">
        <v>19</v>
      </c>
      <c r="G1827" t="s">
        <v>12287</v>
      </c>
    </row>
    <row r="1828" spans="1:7" x14ac:dyDescent="0.25">
      <c r="A1828" t="s">
        <v>57</v>
      </c>
      <c r="B1828">
        <v>2015</v>
      </c>
      <c r="C1828" t="s">
        <v>144</v>
      </c>
      <c r="D1828" t="s">
        <v>107</v>
      </c>
      <c r="E1828" t="s">
        <v>9584</v>
      </c>
      <c r="F1828">
        <v>12</v>
      </c>
      <c r="G1828" t="s">
        <v>12287</v>
      </c>
    </row>
    <row r="1829" spans="1:7" x14ac:dyDescent="0.25">
      <c r="A1829" t="s">
        <v>57</v>
      </c>
      <c r="B1829">
        <v>2015</v>
      </c>
      <c r="C1829" t="s">
        <v>144</v>
      </c>
      <c r="D1829" t="s">
        <v>39</v>
      </c>
      <c r="E1829" t="s">
        <v>9585</v>
      </c>
      <c r="F1829">
        <v>28</v>
      </c>
      <c r="G1829" t="s">
        <v>12287</v>
      </c>
    </row>
    <row r="1830" spans="1:7" x14ac:dyDescent="0.25">
      <c r="A1830" t="s">
        <v>57</v>
      </c>
      <c r="B1830">
        <v>2015</v>
      </c>
      <c r="C1830" t="s">
        <v>144</v>
      </c>
      <c r="D1830" t="s">
        <v>103</v>
      </c>
      <c r="E1830" t="s">
        <v>9586</v>
      </c>
      <c r="F1830">
        <v>132</v>
      </c>
      <c r="G1830" t="s">
        <v>12287</v>
      </c>
    </row>
    <row r="1831" spans="1:7" x14ac:dyDescent="0.25">
      <c r="A1831" t="s">
        <v>57</v>
      </c>
      <c r="B1831">
        <v>2015</v>
      </c>
      <c r="C1831" t="s">
        <v>145</v>
      </c>
      <c r="D1831" t="s">
        <v>38</v>
      </c>
      <c r="E1831" t="s">
        <v>9587</v>
      </c>
      <c r="F1831">
        <v>20</v>
      </c>
      <c r="G1831" t="s">
        <v>12288</v>
      </c>
    </row>
    <row r="1832" spans="1:7" x14ac:dyDescent="0.25">
      <c r="A1832" t="s">
        <v>57</v>
      </c>
      <c r="B1832">
        <v>2015</v>
      </c>
      <c r="C1832" t="s">
        <v>145</v>
      </c>
      <c r="D1832" t="s">
        <v>40</v>
      </c>
      <c r="E1832" t="s">
        <v>9588</v>
      </c>
      <c r="F1832">
        <v>5</v>
      </c>
      <c r="G1832" t="s">
        <v>12288</v>
      </c>
    </row>
    <row r="1833" spans="1:7" x14ac:dyDescent="0.25">
      <c r="A1833" t="s">
        <v>57</v>
      </c>
      <c r="B1833">
        <v>2015</v>
      </c>
      <c r="C1833" t="s">
        <v>145</v>
      </c>
      <c r="D1833" t="s">
        <v>102</v>
      </c>
      <c r="E1833" t="s">
        <v>9589</v>
      </c>
      <c r="F1833">
        <v>17</v>
      </c>
      <c r="G1833" t="s">
        <v>12288</v>
      </c>
    </row>
    <row r="1834" spans="1:7" x14ac:dyDescent="0.25">
      <c r="A1834" t="s">
        <v>57</v>
      </c>
      <c r="B1834">
        <v>2015</v>
      </c>
      <c r="C1834" t="s">
        <v>145</v>
      </c>
      <c r="D1834" t="s">
        <v>107</v>
      </c>
      <c r="E1834" t="s">
        <v>9590</v>
      </c>
      <c r="F1834">
        <v>19</v>
      </c>
      <c r="G1834" t="s">
        <v>12288</v>
      </c>
    </row>
    <row r="1835" spans="1:7" x14ac:dyDescent="0.25">
      <c r="A1835" t="s">
        <v>57</v>
      </c>
      <c r="B1835">
        <v>2015</v>
      </c>
      <c r="C1835" t="s">
        <v>145</v>
      </c>
      <c r="D1835" t="s">
        <v>39</v>
      </c>
      <c r="E1835" t="s">
        <v>9591</v>
      </c>
      <c r="F1835">
        <v>46</v>
      </c>
      <c r="G1835" t="s">
        <v>12288</v>
      </c>
    </row>
    <row r="1836" spans="1:7" x14ac:dyDescent="0.25">
      <c r="A1836" t="s">
        <v>57</v>
      </c>
      <c r="B1836">
        <v>2015</v>
      </c>
      <c r="C1836" t="s">
        <v>145</v>
      </c>
      <c r="D1836" t="s">
        <v>103</v>
      </c>
      <c r="E1836" t="s">
        <v>9592</v>
      </c>
      <c r="F1836">
        <v>186</v>
      </c>
      <c r="G1836" t="s">
        <v>12288</v>
      </c>
    </row>
    <row r="1837" spans="1:7" x14ac:dyDescent="0.25">
      <c r="A1837" t="s">
        <v>57</v>
      </c>
      <c r="B1837">
        <v>2015</v>
      </c>
      <c r="C1837" t="s">
        <v>146</v>
      </c>
      <c r="D1837" t="s">
        <v>38</v>
      </c>
      <c r="E1837" t="s">
        <v>9593</v>
      </c>
      <c r="F1837">
        <v>12</v>
      </c>
      <c r="G1837" t="s">
        <v>12289</v>
      </c>
    </row>
    <row r="1838" spans="1:7" x14ac:dyDescent="0.25">
      <c r="A1838" t="s">
        <v>57</v>
      </c>
      <c r="B1838">
        <v>2015</v>
      </c>
      <c r="C1838" t="s">
        <v>146</v>
      </c>
      <c r="D1838" t="s">
        <v>40</v>
      </c>
      <c r="E1838" t="s">
        <v>9594</v>
      </c>
      <c r="F1838">
        <v>8</v>
      </c>
      <c r="G1838" t="s">
        <v>12289</v>
      </c>
    </row>
    <row r="1839" spans="1:7" x14ac:dyDescent="0.25">
      <c r="A1839" t="s">
        <v>57</v>
      </c>
      <c r="B1839">
        <v>2015</v>
      </c>
      <c r="C1839" t="s">
        <v>146</v>
      </c>
      <c r="D1839" t="s">
        <v>102</v>
      </c>
      <c r="E1839" t="s">
        <v>9595</v>
      </c>
      <c r="F1839">
        <v>29</v>
      </c>
      <c r="G1839" t="s">
        <v>12289</v>
      </c>
    </row>
    <row r="1840" spans="1:7" x14ac:dyDescent="0.25">
      <c r="A1840" t="s">
        <v>57</v>
      </c>
      <c r="B1840">
        <v>2015</v>
      </c>
      <c r="C1840" t="s">
        <v>146</v>
      </c>
      <c r="D1840" t="s">
        <v>107</v>
      </c>
      <c r="E1840" t="s">
        <v>9596</v>
      </c>
      <c r="F1840">
        <v>23</v>
      </c>
      <c r="G1840" t="s">
        <v>12289</v>
      </c>
    </row>
    <row r="1841" spans="1:7" x14ac:dyDescent="0.25">
      <c r="A1841" t="s">
        <v>57</v>
      </c>
      <c r="B1841">
        <v>2015</v>
      </c>
      <c r="C1841" t="s">
        <v>146</v>
      </c>
      <c r="D1841" t="s">
        <v>39</v>
      </c>
      <c r="E1841" t="s">
        <v>9597</v>
      </c>
      <c r="F1841">
        <v>45</v>
      </c>
      <c r="G1841" t="s">
        <v>12289</v>
      </c>
    </row>
    <row r="1842" spans="1:7" x14ac:dyDescent="0.25">
      <c r="A1842" t="s">
        <v>57</v>
      </c>
      <c r="B1842">
        <v>2015</v>
      </c>
      <c r="C1842" t="s">
        <v>146</v>
      </c>
      <c r="D1842" t="s">
        <v>103</v>
      </c>
      <c r="E1842" t="s">
        <v>9598</v>
      </c>
      <c r="F1842">
        <v>183</v>
      </c>
      <c r="G1842" t="s">
        <v>12289</v>
      </c>
    </row>
    <row r="1843" spans="1:7" x14ac:dyDescent="0.25">
      <c r="A1843" t="s">
        <v>55</v>
      </c>
      <c r="B1843">
        <v>2010</v>
      </c>
      <c r="C1843" t="s">
        <v>142</v>
      </c>
      <c r="D1843" t="s">
        <v>38</v>
      </c>
      <c r="E1843" t="s">
        <v>9599</v>
      </c>
      <c r="F1843">
        <v>15</v>
      </c>
      <c r="G1843" t="s">
        <v>12285</v>
      </c>
    </row>
    <row r="1844" spans="1:7" x14ac:dyDescent="0.25">
      <c r="A1844" t="s">
        <v>55</v>
      </c>
      <c r="B1844">
        <v>2010</v>
      </c>
      <c r="C1844" t="s">
        <v>142</v>
      </c>
      <c r="D1844" t="s">
        <v>40</v>
      </c>
      <c r="E1844" t="s">
        <v>9600</v>
      </c>
      <c r="F1844">
        <v>14</v>
      </c>
      <c r="G1844" t="s">
        <v>12285</v>
      </c>
    </row>
    <row r="1845" spans="1:7" x14ac:dyDescent="0.25">
      <c r="A1845" t="s">
        <v>55</v>
      </c>
      <c r="B1845">
        <v>2010</v>
      </c>
      <c r="C1845" t="s">
        <v>142</v>
      </c>
      <c r="D1845" t="s">
        <v>102</v>
      </c>
      <c r="E1845" t="s">
        <v>9601</v>
      </c>
      <c r="F1845">
        <v>45</v>
      </c>
      <c r="G1845" t="s">
        <v>12285</v>
      </c>
    </row>
    <row r="1846" spans="1:7" x14ac:dyDescent="0.25">
      <c r="A1846" t="s">
        <v>55</v>
      </c>
      <c r="B1846">
        <v>2010</v>
      </c>
      <c r="C1846" t="s">
        <v>142</v>
      </c>
      <c r="D1846" t="s">
        <v>107</v>
      </c>
      <c r="E1846" t="s">
        <v>9602</v>
      </c>
      <c r="F1846">
        <v>49</v>
      </c>
      <c r="G1846" t="s">
        <v>12285</v>
      </c>
    </row>
    <row r="1847" spans="1:7" x14ac:dyDescent="0.25">
      <c r="A1847" t="s">
        <v>55</v>
      </c>
      <c r="B1847">
        <v>2010</v>
      </c>
      <c r="C1847" t="s">
        <v>142</v>
      </c>
      <c r="D1847" t="s">
        <v>39</v>
      </c>
      <c r="E1847" t="s">
        <v>9603</v>
      </c>
      <c r="F1847">
        <v>25</v>
      </c>
      <c r="G1847" t="s">
        <v>12285</v>
      </c>
    </row>
    <row r="1848" spans="1:7" x14ac:dyDescent="0.25">
      <c r="A1848" t="s">
        <v>55</v>
      </c>
      <c r="B1848">
        <v>2010</v>
      </c>
      <c r="C1848" t="s">
        <v>142</v>
      </c>
      <c r="D1848" t="s">
        <v>103</v>
      </c>
      <c r="E1848" t="s">
        <v>9604</v>
      </c>
      <c r="F1848">
        <v>392</v>
      </c>
      <c r="G1848" t="s">
        <v>12285</v>
      </c>
    </row>
    <row r="1849" spans="1:7" x14ac:dyDescent="0.25">
      <c r="A1849" t="s">
        <v>55</v>
      </c>
      <c r="B1849">
        <v>2010</v>
      </c>
      <c r="C1849" t="s">
        <v>143</v>
      </c>
      <c r="D1849" t="s">
        <v>38</v>
      </c>
      <c r="E1849" t="s">
        <v>9605</v>
      </c>
      <c r="F1849">
        <v>10</v>
      </c>
      <c r="G1849" t="s">
        <v>12286</v>
      </c>
    </row>
    <row r="1850" spans="1:7" x14ac:dyDescent="0.25">
      <c r="A1850" t="s">
        <v>55</v>
      </c>
      <c r="B1850">
        <v>2010</v>
      </c>
      <c r="C1850" t="s">
        <v>143</v>
      </c>
      <c r="D1850" t="s">
        <v>40</v>
      </c>
      <c r="E1850" t="s">
        <v>9606</v>
      </c>
      <c r="F1850">
        <v>16</v>
      </c>
      <c r="G1850" t="s">
        <v>12286</v>
      </c>
    </row>
    <row r="1851" spans="1:7" x14ac:dyDescent="0.25">
      <c r="A1851" t="s">
        <v>55</v>
      </c>
      <c r="B1851">
        <v>2010</v>
      </c>
      <c r="C1851" t="s">
        <v>143</v>
      </c>
      <c r="D1851" t="s">
        <v>102</v>
      </c>
      <c r="E1851" t="s">
        <v>9607</v>
      </c>
      <c r="F1851">
        <v>44</v>
      </c>
      <c r="G1851" t="s">
        <v>12286</v>
      </c>
    </row>
    <row r="1852" spans="1:7" x14ac:dyDescent="0.25">
      <c r="A1852" t="s">
        <v>55</v>
      </c>
      <c r="B1852">
        <v>2010</v>
      </c>
      <c r="C1852" t="s">
        <v>143</v>
      </c>
      <c r="D1852" t="s">
        <v>107</v>
      </c>
      <c r="E1852" t="s">
        <v>9608</v>
      </c>
      <c r="F1852">
        <v>49</v>
      </c>
      <c r="G1852" t="s">
        <v>12286</v>
      </c>
    </row>
    <row r="1853" spans="1:7" x14ac:dyDescent="0.25">
      <c r="A1853" t="s">
        <v>55</v>
      </c>
      <c r="B1853">
        <v>2010</v>
      </c>
      <c r="C1853" t="s">
        <v>143</v>
      </c>
      <c r="D1853" t="s">
        <v>39</v>
      </c>
      <c r="E1853" t="s">
        <v>9609</v>
      </c>
      <c r="F1853">
        <v>39</v>
      </c>
      <c r="G1853" t="s">
        <v>12286</v>
      </c>
    </row>
    <row r="1854" spans="1:7" x14ac:dyDescent="0.25">
      <c r="A1854" t="s">
        <v>55</v>
      </c>
      <c r="B1854">
        <v>2010</v>
      </c>
      <c r="C1854" t="s">
        <v>143</v>
      </c>
      <c r="D1854" t="s">
        <v>103</v>
      </c>
      <c r="E1854" t="s">
        <v>9610</v>
      </c>
      <c r="F1854">
        <v>433</v>
      </c>
      <c r="G1854" t="s">
        <v>12286</v>
      </c>
    </row>
    <row r="1855" spans="1:7" x14ac:dyDescent="0.25">
      <c r="A1855" t="s">
        <v>55</v>
      </c>
      <c r="B1855">
        <v>2010</v>
      </c>
      <c r="C1855" t="s">
        <v>144</v>
      </c>
      <c r="D1855" t="s">
        <v>38</v>
      </c>
      <c r="E1855" t="s">
        <v>9611</v>
      </c>
      <c r="F1855">
        <v>2</v>
      </c>
      <c r="G1855" t="s">
        <v>12287</v>
      </c>
    </row>
    <row r="1856" spans="1:7" x14ac:dyDescent="0.25">
      <c r="A1856" t="s">
        <v>55</v>
      </c>
      <c r="B1856">
        <v>2010</v>
      </c>
      <c r="C1856" t="s">
        <v>144</v>
      </c>
      <c r="D1856" t="s">
        <v>40</v>
      </c>
      <c r="E1856" t="s">
        <v>9612</v>
      </c>
      <c r="F1856">
        <v>2</v>
      </c>
      <c r="G1856" t="s">
        <v>12287</v>
      </c>
    </row>
    <row r="1857" spans="1:7" x14ac:dyDescent="0.25">
      <c r="A1857" t="s">
        <v>55</v>
      </c>
      <c r="B1857">
        <v>2010</v>
      </c>
      <c r="C1857" t="s">
        <v>144</v>
      </c>
      <c r="D1857" t="s">
        <v>102</v>
      </c>
      <c r="E1857" t="s">
        <v>9613</v>
      </c>
      <c r="F1857">
        <v>17</v>
      </c>
      <c r="G1857" t="s">
        <v>12287</v>
      </c>
    </row>
    <row r="1858" spans="1:7" x14ac:dyDescent="0.25">
      <c r="A1858" t="s">
        <v>55</v>
      </c>
      <c r="B1858">
        <v>2010</v>
      </c>
      <c r="C1858" t="s">
        <v>144</v>
      </c>
      <c r="D1858" t="s">
        <v>107</v>
      </c>
      <c r="E1858" t="s">
        <v>9614</v>
      </c>
      <c r="F1858">
        <v>16</v>
      </c>
      <c r="G1858" t="s">
        <v>12287</v>
      </c>
    </row>
    <row r="1859" spans="1:7" x14ac:dyDescent="0.25">
      <c r="A1859" t="s">
        <v>55</v>
      </c>
      <c r="B1859">
        <v>2010</v>
      </c>
      <c r="C1859" t="s">
        <v>144</v>
      </c>
      <c r="D1859" t="s">
        <v>39</v>
      </c>
      <c r="E1859" t="s">
        <v>9615</v>
      </c>
      <c r="F1859">
        <v>12</v>
      </c>
      <c r="G1859" t="s">
        <v>12287</v>
      </c>
    </row>
    <row r="1860" spans="1:7" x14ac:dyDescent="0.25">
      <c r="A1860" t="s">
        <v>55</v>
      </c>
      <c r="B1860">
        <v>2010</v>
      </c>
      <c r="C1860" t="s">
        <v>144</v>
      </c>
      <c r="D1860" t="s">
        <v>103</v>
      </c>
      <c r="E1860" t="s">
        <v>9616</v>
      </c>
      <c r="F1860">
        <v>130</v>
      </c>
      <c r="G1860" t="s">
        <v>12287</v>
      </c>
    </row>
    <row r="1861" spans="1:7" x14ac:dyDescent="0.25">
      <c r="A1861" t="s">
        <v>55</v>
      </c>
      <c r="B1861">
        <v>2010</v>
      </c>
      <c r="C1861" t="s">
        <v>145</v>
      </c>
      <c r="D1861" t="s">
        <v>38</v>
      </c>
      <c r="E1861" t="s">
        <v>9617</v>
      </c>
      <c r="F1861">
        <v>3</v>
      </c>
      <c r="G1861" t="s">
        <v>12288</v>
      </c>
    </row>
    <row r="1862" spans="1:7" x14ac:dyDescent="0.25">
      <c r="A1862" t="s">
        <v>55</v>
      </c>
      <c r="B1862">
        <v>2010</v>
      </c>
      <c r="C1862" t="s">
        <v>145</v>
      </c>
      <c r="D1862" t="s">
        <v>40</v>
      </c>
      <c r="E1862" t="s">
        <v>9618</v>
      </c>
      <c r="F1862">
        <v>11</v>
      </c>
      <c r="G1862" t="s">
        <v>12288</v>
      </c>
    </row>
    <row r="1863" spans="1:7" x14ac:dyDescent="0.25">
      <c r="A1863" t="s">
        <v>55</v>
      </c>
      <c r="B1863">
        <v>2010</v>
      </c>
      <c r="C1863" t="s">
        <v>145</v>
      </c>
      <c r="D1863" t="s">
        <v>102</v>
      </c>
      <c r="E1863" t="s">
        <v>9619</v>
      </c>
      <c r="F1863">
        <v>11</v>
      </c>
      <c r="G1863" t="s">
        <v>12288</v>
      </c>
    </row>
    <row r="1864" spans="1:7" x14ac:dyDescent="0.25">
      <c r="A1864" t="s">
        <v>55</v>
      </c>
      <c r="B1864">
        <v>2010</v>
      </c>
      <c r="C1864" t="s">
        <v>145</v>
      </c>
      <c r="D1864" t="s">
        <v>107</v>
      </c>
      <c r="E1864" t="s">
        <v>9620</v>
      </c>
      <c r="F1864">
        <v>14</v>
      </c>
      <c r="G1864" t="s">
        <v>12288</v>
      </c>
    </row>
    <row r="1865" spans="1:7" x14ac:dyDescent="0.25">
      <c r="A1865" t="s">
        <v>55</v>
      </c>
      <c r="B1865">
        <v>2010</v>
      </c>
      <c r="C1865" t="s">
        <v>145</v>
      </c>
      <c r="D1865" t="s">
        <v>39</v>
      </c>
      <c r="E1865" t="s">
        <v>9621</v>
      </c>
      <c r="F1865">
        <v>17</v>
      </c>
      <c r="G1865" t="s">
        <v>12288</v>
      </c>
    </row>
    <row r="1866" spans="1:7" x14ac:dyDescent="0.25">
      <c r="A1866" t="s">
        <v>55</v>
      </c>
      <c r="B1866">
        <v>2010</v>
      </c>
      <c r="C1866" t="s">
        <v>145</v>
      </c>
      <c r="D1866" t="s">
        <v>103</v>
      </c>
      <c r="E1866" t="s">
        <v>9622</v>
      </c>
      <c r="F1866">
        <v>170</v>
      </c>
      <c r="G1866" t="s">
        <v>12288</v>
      </c>
    </row>
    <row r="1867" spans="1:7" x14ac:dyDescent="0.25">
      <c r="A1867" t="s">
        <v>55</v>
      </c>
      <c r="B1867">
        <v>2010</v>
      </c>
      <c r="C1867" t="s">
        <v>146</v>
      </c>
      <c r="D1867" t="s">
        <v>38</v>
      </c>
      <c r="E1867" t="s">
        <v>9623</v>
      </c>
      <c r="F1867">
        <v>7</v>
      </c>
      <c r="G1867" t="s">
        <v>12289</v>
      </c>
    </row>
    <row r="1868" spans="1:7" x14ac:dyDescent="0.25">
      <c r="A1868" t="s">
        <v>55</v>
      </c>
      <c r="B1868">
        <v>2010</v>
      </c>
      <c r="C1868" t="s">
        <v>146</v>
      </c>
      <c r="D1868" t="s">
        <v>40</v>
      </c>
      <c r="E1868" t="s">
        <v>9624</v>
      </c>
      <c r="F1868">
        <v>8</v>
      </c>
      <c r="G1868" t="s">
        <v>12289</v>
      </c>
    </row>
    <row r="1869" spans="1:7" x14ac:dyDescent="0.25">
      <c r="A1869" t="s">
        <v>55</v>
      </c>
      <c r="B1869">
        <v>2010</v>
      </c>
      <c r="C1869" t="s">
        <v>146</v>
      </c>
      <c r="D1869" t="s">
        <v>102</v>
      </c>
      <c r="E1869" t="s">
        <v>9625</v>
      </c>
      <c r="F1869">
        <v>15</v>
      </c>
      <c r="G1869" t="s">
        <v>12289</v>
      </c>
    </row>
    <row r="1870" spans="1:7" x14ac:dyDescent="0.25">
      <c r="A1870" t="s">
        <v>55</v>
      </c>
      <c r="B1870">
        <v>2010</v>
      </c>
      <c r="C1870" t="s">
        <v>146</v>
      </c>
      <c r="D1870" t="s">
        <v>107</v>
      </c>
      <c r="E1870" t="s">
        <v>9626</v>
      </c>
      <c r="F1870">
        <v>26</v>
      </c>
      <c r="G1870" t="s">
        <v>12289</v>
      </c>
    </row>
    <row r="1871" spans="1:7" x14ac:dyDescent="0.25">
      <c r="A1871" t="s">
        <v>55</v>
      </c>
      <c r="B1871">
        <v>2010</v>
      </c>
      <c r="C1871" t="s">
        <v>146</v>
      </c>
      <c r="D1871" t="s">
        <v>39</v>
      </c>
      <c r="E1871" t="s">
        <v>9627</v>
      </c>
      <c r="F1871">
        <v>15</v>
      </c>
      <c r="G1871" t="s">
        <v>12289</v>
      </c>
    </row>
    <row r="1872" spans="1:7" x14ac:dyDescent="0.25">
      <c r="A1872" t="s">
        <v>55</v>
      </c>
      <c r="B1872">
        <v>2010</v>
      </c>
      <c r="C1872" t="s">
        <v>146</v>
      </c>
      <c r="D1872" t="s">
        <v>103</v>
      </c>
      <c r="E1872" t="s">
        <v>9628</v>
      </c>
      <c r="F1872">
        <v>164</v>
      </c>
      <c r="G1872" t="s">
        <v>12289</v>
      </c>
    </row>
    <row r="1873" spans="1:7" x14ac:dyDescent="0.25">
      <c r="A1873" t="s">
        <v>55</v>
      </c>
      <c r="B1873">
        <v>2011</v>
      </c>
      <c r="C1873" t="s">
        <v>142</v>
      </c>
      <c r="D1873" t="s">
        <v>38</v>
      </c>
      <c r="E1873" t="s">
        <v>9629</v>
      </c>
      <c r="F1873">
        <v>5</v>
      </c>
      <c r="G1873" t="s">
        <v>12285</v>
      </c>
    </row>
    <row r="1874" spans="1:7" x14ac:dyDescent="0.25">
      <c r="A1874" t="s">
        <v>55</v>
      </c>
      <c r="B1874">
        <v>2011</v>
      </c>
      <c r="C1874" t="s">
        <v>142</v>
      </c>
      <c r="D1874" t="s">
        <v>40</v>
      </c>
      <c r="E1874" t="s">
        <v>9630</v>
      </c>
      <c r="F1874">
        <v>7</v>
      </c>
      <c r="G1874" t="s">
        <v>12285</v>
      </c>
    </row>
    <row r="1875" spans="1:7" x14ac:dyDescent="0.25">
      <c r="A1875" t="s">
        <v>55</v>
      </c>
      <c r="B1875">
        <v>2011</v>
      </c>
      <c r="C1875" t="s">
        <v>142</v>
      </c>
      <c r="D1875" t="s">
        <v>102</v>
      </c>
      <c r="E1875" t="s">
        <v>9631</v>
      </c>
      <c r="F1875">
        <v>55</v>
      </c>
      <c r="G1875" t="s">
        <v>12285</v>
      </c>
    </row>
    <row r="1876" spans="1:7" x14ac:dyDescent="0.25">
      <c r="A1876" t="s">
        <v>55</v>
      </c>
      <c r="B1876">
        <v>2011</v>
      </c>
      <c r="C1876" t="s">
        <v>142</v>
      </c>
      <c r="D1876" t="s">
        <v>107</v>
      </c>
      <c r="E1876" t="s">
        <v>9632</v>
      </c>
      <c r="F1876">
        <v>47</v>
      </c>
      <c r="G1876" t="s">
        <v>12285</v>
      </c>
    </row>
    <row r="1877" spans="1:7" x14ac:dyDescent="0.25">
      <c r="A1877" t="s">
        <v>55</v>
      </c>
      <c r="B1877">
        <v>2011</v>
      </c>
      <c r="C1877" t="s">
        <v>142</v>
      </c>
      <c r="D1877" t="s">
        <v>39</v>
      </c>
      <c r="E1877" t="s">
        <v>9633</v>
      </c>
      <c r="F1877">
        <v>30</v>
      </c>
      <c r="G1877" t="s">
        <v>12285</v>
      </c>
    </row>
    <row r="1878" spans="1:7" x14ac:dyDescent="0.25">
      <c r="A1878" t="s">
        <v>55</v>
      </c>
      <c r="B1878">
        <v>2011</v>
      </c>
      <c r="C1878" t="s">
        <v>142</v>
      </c>
      <c r="D1878" t="s">
        <v>103</v>
      </c>
      <c r="E1878" t="s">
        <v>9634</v>
      </c>
      <c r="F1878">
        <v>389</v>
      </c>
      <c r="G1878" t="s">
        <v>12285</v>
      </c>
    </row>
    <row r="1879" spans="1:7" x14ac:dyDescent="0.25">
      <c r="A1879" t="s">
        <v>55</v>
      </c>
      <c r="B1879">
        <v>2011</v>
      </c>
      <c r="C1879" t="s">
        <v>143</v>
      </c>
      <c r="D1879" t="s">
        <v>38</v>
      </c>
      <c r="E1879" t="s">
        <v>9635</v>
      </c>
      <c r="F1879">
        <v>5</v>
      </c>
      <c r="G1879" t="s">
        <v>12286</v>
      </c>
    </row>
    <row r="1880" spans="1:7" x14ac:dyDescent="0.25">
      <c r="A1880" t="s">
        <v>55</v>
      </c>
      <c r="B1880">
        <v>2011</v>
      </c>
      <c r="C1880" t="s">
        <v>143</v>
      </c>
      <c r="D1880" t="s">
        <v>40</v>
      </c>
      <c r="E1880" t="s">
        <v>9636</v>
      </c>
      <c r="F1880">
        <v>11</v>
      </c>
      <c r="G1880" t="s">
        <v>12286</v>
      </c>
    </row>
    <row r="1881" spans="1:7" x14ac:dyDescent="0.25">
      <c r="A1881" t="s">
        <v>55</v>
      </c>
      <c r="B1881">
        <v>2011</v>
      </c>
      <c r="C1881" t="s">
        <v>143</v>
      </c>
      <c r="D1881" t="s">
        <v>102</v>
      </c>
      <c r="E1881" t="s">
        <v>9637</v>
      </c>
      <c r="F1881">
        <v>57</v>
      </c>
      <c r="G1881" t="s">
        <v>12286</v>
      </c>
    </row>
    <row r="1882" spans="1:7" x14ac:dyDescent="0.25">
      <c r="A1882" t="s">
        <v>55</v>
      </c>
      <c r="B1882">
        <v>2011</v>
      </c>
      <c r="C1882" t="s">
        <v>143</v>
      </c>
      <c r="D1882" t="s">
        <v>107</v>
      </c>
      <c r="E1882" t="s">
        <v>9638</v>
      </c>
      <c r="F1882">
        <v>27</v>
      </c>
      <c r="G1882" t="s">
        <v>12286</v>
      </c>
    </row>
    <row r="1883" spans="1:7" x14ac:dyDescent="0.25">
      <c r="A1883" t="s">
        <v>55</v>
      </c>
      <c r="B1883">
        <v>2011</v>
      </c>
      <c r="C1883" t="s">
        <v>143</v>
      </c>
      <c r="D1883" t="s">
        <v>39</v>
      </c>
      <c r="E1883" t="s">
        <v>9639</v>
      </c>
      <c r="F1883">
        <v>42</v>
      </c>
      <c r="G1883" t="s">
        <v>12286</v>
      </c>
    </row>
    <row r="1884" spans="1:7" x14ac:dyDescent="0.25">
      <c r="A1884" t="s">
        <v>55</v>
      </c>
      <c r="B1884">
        <v>2011</v>
      </c>
      <c r="C1884" t="s">
        <v>143</v>
      </c>
      <c r="D1884" t="s">
        <v>103</v>
      </c>
      <c r="E1884" t="s">
        <v>9640</v>
      </c>
      <c r="F1884">
        <v>438</v>
      </c>
      <c r="G1884" t="s">
        <v>12286</v>
      </c>
    </row>
    <row r="1885" spans="1:7" x14ac:dyDescent="0.25">
      <c r="A1885" t="s">
        <v>55</v>
      </c>
      <c r="B1885">
        <v>2011</v>
      </c>
      <c r="C1885" t="s">
        <v>144</v>
      </c>
      <c r="D1885" t="s">
        <v>38</v>
      </c>
      <c r="E1885" t="s">
        <v>9641</v>
      </c>
      <c r="F1885">
        <v>2</v>
      </c>
      <c r="G1885" t="s">
        <v>12287</v>
      </c>
    </row>
    <row r="1886" spans="1:7" x14ac:dyDescent="0.25">
      <c r="A1886" t="s">
        <v>55</v>
      </c>
      <c r="B1886">
        <v>2011</v>
      </c>
      <c r="C1886" t="s">
        <v>144</v>
      </c>
      <c r="D1886" t="s">
        <v>40</v>
      </c>
      <c r="E1886" t="s">
        <v>9642</v>
      </c>
      <c r="F1886">
        <v>8</v>
      </c>
      <c r="G1886" t="s">
        <v>12287</v>
      </c>
    </row>
    <row r="1887" spans="1:7" x14ac:dyDescent="0.25">
      <c r="A1887" t="s">
        <v>55</v>
      </c>
      <c r="B1887">
        <v>2011</v>
      </c>
      <c r="C1887" t="s">
        <v>144</v>
      </c>
      <c r="D1887" t="s">
        <v>102</v>
      </c>
      <c r="E1887" t="s">
        <v>9643</v>
      </c>
      <c r="F1887">
        <v>11</v>
      </c>
      <c r="G1887" t="s">
        <v>12287</v>
      </c>
    </row>
    <row r="1888" spans="1:7" x14ac:dyDescent="0.25">
      <c r="A1888" t="s">
        <v>55</v>
      </c>
      <c r="B1888">
        <v>2011</v>
      </c>
      <c r="C1888" t="s">
        <v>144</v>
      </c>
      <c r="D1888" t="s">
        <v>107</v>
      </c>
      <c r="E1888" t="s">
        <v>9644</v>
      </c>
      <c r="F1888">
        <v>9</v>
      </c>
      <c r="G1888" t="s">
        <v>12287</v>
      </c>
    </row>
    <row r="1889" spans="1:7" x14ac:dyDescent="0.25">
      <c r="A1889" t="s">
        <v>55</v>
      </c>
      <c r="B1889">
        <v>2011</v>
      </c>
      <c r="C1889" t="s">
        <v>144</v>
      </c>
      <c r="D1889" t="s">
        <v>39</v>
      </c>
      <c r="E1889" t="s">
        <v>9645</v>
      </c>
      <c r="F1889">
        <v>16</v>
      </c>
      <c r="G1889" t="s">
        <v>12287</v>
      </c>
    </row>
    <row r="1890" spans="1:7" x14ac:dyDescent="0.25">
      <c r="A1890" t="s">
        <v>55</v>
      </c>
      <c r="B1890">
        <v>2011</v>
      </c>
      <c r="C1890" t="s">
        <v>144</v>
      </c>
      <c r="D1890" t="s">
        <v>103</v>
      </c>
      <c r="E1890" t="s">
        <v>9646</v>
      </c>
      <c r="F1890">
        <v>120</v>
      </c>
      <c r="G1890" t="s">
        <v>12287</v>
      </c>
    </row>
    <row r="1891" spans="1:7" x14ac:dyDescent="0.25">
      <c r="A1891" t="s">
        <v>55</v>
      </c>
      <c r="B1891">
        <v>2011</v>
      </c>
      <c r="C1891" t="s">
        <v>145</v>
      </c>
      <c r="D1891" t="s">
        <v>40</v>
      </c>
      <c r="E1891" t="s">
        <v>9647</v>
      </c>
      <c r="F1891">
        <v>4</v>
      </c>
      <c r="G1891" t="s">
        <v>12288</v>
      </c>
    </row>
    <row r="1892" spans="1:7" x14ac:dyDescent="0.25">
      <c r="A1892" t="s">
        <v>55</v>
      </c>
      <c r="B1892">
        <v>2011</v>
      </c>
      <c r="C1892" t="s">
        <v>145</v>
      </c>
      <c r="D1892" t="s">
        <v>102</v>
      </c>
      <c r="E1892" t="s">
        <v>9648</v>
      </c>
      <c r="F1892">
        <v>21</v>
      </c>
      <c r="G1892" t="s">
        <v>12288</v>
      </c>
    </row>
    <row r="1893" spans="1:7" x14ac:dyDescent="0.25">
      <c r="A1893" t="s">
        <v>55</v>
      </c>
      <c r="B1893">
        <v>2011</v>
      </c>
      <c r="C1893" t="s">
        <v>145</v>
      </c>
      <c r="D1893" t="s">
        <v>107</v>
      </c>
      <c r="E1893" t="s">
        <v>9649</v>
      </c>
      <c r="F1893">
        <v>10</v>
      </c>
      <c r="G1893" t="s">
        <v>12288</v>
      </c>
    </row>
    <row r="1894" spans="1:7" x14ac:dyDescent="0.25">
      <c r="A1894" t="s">
        <v>55</v>
      </c>
      <c r="B1894">
        <v>2011</v>
      </c>
      <c r="C1894" t="s">
        <v>145</v>
      </c>
      <c r="D1894" t="s">
        <v>39</v>
      </c>
      <c r="E1894" t="s">
        <v>9650</v>
      </c>
      <c r="F1894">
        <v>20</v>
      </c>
      <c r="G1894" t="s">
        <v>12288</v>
      </c>
    </row>
    <row r="1895" spans="1:7" x14ac:dyDescent="0.25">
      <c r="A1895" t="s">
        <v>55</v>
      </c>
      <c r="B1895">
        <v>2011</v>
      </c>
      <c r="C1895" t="s">
        <v>145</v>
      </c>
      <c r="D1895" t="s">
        <v>103</v>
      </c>
      <c r="E1895" t="s">
        <v>9651</v>
      </c>
      <c r="F1895">
        <v>173</v>
      </c>
      <c r="G1895" t="s">
        <v>12288</v>
      </c>
    </row>
    <row r="1896" spans="1:7" x14ac:dyDescent="0.25">
      <c r="A1896" t="s">
        <v>55</v>
      </c>
      <c r="B1896">
        <v>2011</v>
      </c>
      <c r="C1896" t="s">
        <v>146</v>
      </c>
      <c r="D1896" t="s">
        <v>38</v>
      </c>
      <c r="E1896" t="s">
        <v>9652</v>
      </c>
      <c r="F1896">
        <v>3</v>
      </c>
      <c r="G1896" t="s">
        <v>12289</v>
      </c>
    </row>
    <row r="1897" spans="1:7" x14ac:dyDescent="0.25">
      <c r="A1897" t="s">
        <v>55</v>
      </c>
      <c r="B1897">
        <v>2011</v>
      </c>
      <c r="C1897" t="s">
        <v>146</v>
      </c>
      <c r="D1897" t="s">
        <v>40</v>
      </c>
      <c r="E1897" t="s">
        <v>9653</v>
      </c>
      <c r="F1897">
        <v>7</v>
      </c>
      <c r="G1897" t="s">
        <v>12289</v>
      </c>
    </row>
    <row r="1898" spans="1:7" x14ac:dyDescent="0.25">
      <c r="A1898" t="s">
        <v>55</v>
      </c>
      <c r="B1898">
        <v>2011</v>
      </c>
      <c r="C1898" t="s">
        <v>146</v>
      </c>
      <c r="D1898" t="s">
        <v>102</v>
      </c>
      <c r="E1898" t="s">
        <v>9654</v>
      </c>
      <c r="F1898">
        <v>16</v>
      </c>
      <c r="G1898" t="s">
        <v>12289</v>
      </c>
    </row>
    <row r="1899" spans="1:7" x14ac:dyDescent="0.25">
      <c r="A1899" t="s">
        <v>55</v>
      </c>
      <c r="B1899">
        <v>2011</v>
      </c>
      <c r="C1899" t="s">
        <v>146</v>
      </c>
      <c r="D1899" t="s">
        <v>107</v>
      </c>
      <c r="E1899" t="s">
        <v>9655</v>
      </c>
      <c r="F1899">
        <v>10</v>
      </c>
      <c r="G1899" t="s">
        <v>12289</v>
      </c>
    </row>
    <row r="1900" spans="1:7" x14ac:dyDescent="0.25">
      <c r="A1900" t="s">
        <v>55</v>
      </c>
      <c r="B1900">
        <v>2011</v>
      </c>
      <c r="C1900" t="s">
        <v>146</v>
      </c>
      <c r="D1900" t="s">
        <v>39</v>
      </c>
      <c r="E1900" t="s">
        <v>9656</v>
      </c>
      <c r="F1900">
        <v>22</v>
      </c>
      <c r="G1900" t="s">
        <v>12289</v>
      </c>
    </row>
    <row r="1901" spans="1:7" x14ac:dyDescent="0.25">
      <c r="A1901" t="s">
        <v>55</v>
      </c>
      <c r="B1901">
        <v>2011</v>
      </c>
      <c r="C1901" t="s">
        <v>146</v>
      </c>
      <c r="D1901" t="s">
        <v>103</v>
      </c>
      <c r="E1901" t="s">
        <v>9657</v>
      </c>
      <c r="F1901">
        <v>171</v>
      </c>
      <c r="G1901" t="s">
        <v>12289</v>
      </c>
    </row>
    <row r="1902" spans="1:7" x14ac:dyDescent="0.25">
      <c r="A1902" t="s">
        <v>55</v>
      </c>
      <c r="B1902">
        <v>2012</v>
      </c>
      <c r="C1902" t="s">
        <v>142</v>
      </c>
      <c r="D1902" t="s">
        <v>38</v>
      </c>
      <c r="E1902" t="s">
        <v>9658</v>
      </c>
      <c r="F1902">
        <v>18</v>
      </c>
      <c r="G1902" t="s">
        <v>12285</v>
      </c>
    </row>
    <row r="1903" spans="1:7" x14ac:dyDescent="0.25">
      <c r="A1903" t="s">
        <v>55</v>
      </c>
      <c r="B1903">
        <v>2012</v>
      </c>
      <c r="C1903" t="s">
        <v>142</v>
      </c>
      <c r="D1903" t="s">
        <v>40</v>
      </c>
      <c r="E1903" t="s">
        <v>9659</v>
      </c>
      <c r="F1903">
        <v>18</v>
      </c>
      <c r="G1903" t="s">
        <v>12285</v>
      </c>
    </row>
    <row r="1904" spans="1:7" x14ac:dyDescent="0.25">
      <c r="A1904" t="s">
        <v>55</v>
      </c>
      <c r="B1904">
        <v>2012</v>
      </c>
      <c r="C1904" t="s">
        <v>142</v>
      </c>
      <c r="D1904" t="s">
        <v>102</v>
      </c>
      <c r="E1904" t="s">
        <v>9660</v>
      </c>
      <c r="F1904">
        <v>41</v>
      </c>
      <c r="G1904" t="s">
        <v>12285</v>
      </c>
    </row>
    <row r="1905" spans="1:7" x14ac:dyDescent="0.25">
      <c r="A1905" t="s">
        <v>55</v>
      </c>
      <c r="B1905">
        <v>2012</v>
      </c>
      <c r="C1905" t="s">
        <v>142</v>
      </c>
      <c r="D1905" t="s">
        <v>107</v>
      </c>
      <c r="E1905" t="s">
        <v>9661</v>
      </c>
      <c r="F1905">
        <v>36</v>
      </c>
      <c r="G1905" t="s">
        <v>12285</v>
      </c>
    </row>
    <row r="1906" spans="1:7" x14ac:dyDescent="0.25">
      <c r="A1906" t="s">
        <v>55</v>
      </c>
      <c r="B1906">
        <v>2012</v>
      </c>
      <c r="C1906" t="s">
        <v>142</v>
      </c>
      <c r="D1906" t="s">
        <v>39</v>
      </c>
      <c r="E1906" t="s">
        <v>9662</v>
      </c>
      <c r="F1906">
        <v>25</v>
      </c>
      <c r="G1906" t="s">
        <v>12285</v>
      </c>
    </row>
    <row r="1907" spans="1:7" x14ac:dyDescent="0.25">
      <c r="A1907" t="s">
        <v>55</v>
      </c>
      <c r="B1907">
        <v>2012</v>
      </c>
      <c r="C1907" t="s">
        <v>142</v>
      </c>
      <c r="D1907" t="s">
        <v>103</v>
      </c>
      <c r="E1907" t="s">
        <v>9663</v>
      </c>
      <c r="F1907">
        <v>370</v>
      </c>
      <c r="G1907" t="s">
        <v>12285</v>
      </c>
    </row>
    <row r="1908" spans="1:7" x14ac:dyDescent="0.25">
      <c r="A1908" t="s">
        <v>55</v>
      </c>
      <c r="B1908">
        <v>2012</v>
      </c>
      <c r="C1908" t="s">
        <v>143</v>
      </c>
      <c r="D1908" t="s">
        <v>38</v>
      </c>
      <c r="E1908" t="s">
        <v>9664</v>
      </c>
      <c r="F1908">
        <v>10</v>
      </c>
      <c r="G1908" t="s">
        <v>12286</v>
      </c>
    </row>
    <row r="1909" spans="1:7" x14ac:dyDescent="0.25">
      <c r="A1909" t="s">
        <v>55</v>
      </c>
      <c r="B1909">
        <v>2012</v>
      </c>
      <c r="C1909" t="s">
        <v>143</v>
      </c>
      <c r="D1909" t="s">
        <v>40</v>
      </c>
      <c r="E1909" t="s">
        <v>9665</v>
      </c>
      <c r="F1909">
        <v>27</v>
      </c>
      <c r="G1909" t="s">
        <v>12286</v>
      </c>
    </row>
    <row r="1910" spans="1:7" x14ac:dyDescent="0.25">
      <c r="A1910" t="s">
        <v>55</v>
      </c>
      <c r="B1910">
        <v>2012</v>
      </c>
      <c r="C1910" t="s">
        <v>143</v>
      </c>
      <c r="D1910" t="s">
        <v>102</v>
      </c>
      <c r="E1910" t="s">
        <v>9666</v>
      </c>
      <c r="F1910">
        <v>39</v>
      </c>
      <c r="G1910" t="s">
        <v>12286</v>
      </c>
    </row>
    <row r="1911" spans="1:7" x14ac:dyDescent="0.25">
      <c r="A1911" t="s">
        <v>55</v>
      </c>
      <c r="B1911">
        <v>2012</v>
      </c>
      <c r="C1911" t="s">
        <v>143</v>
      </c>
      <c r="D1911" t="s">
        <v>107</v>
      </c>
      <c r="E1911" t="s">
        <v>9667</v>
      </c>
      <c r="F1911">
        <v>40</v>
      </c>
      <c r="G1911" t="s">
        <v>12286</v>
      </c>
    </row>
    <row r="1912" spans="1:7" x14ac:dyDescent="0.25">
      <c r="A1912" t="s">
        <v>55</v>
      </c>
      <c r="B1912">
        <v>2012</v>
      </c>
      <c r="C1912" t="s">
        <v>143</v>
      </c>
      <c r="D1912" t="s">
        <v>39</v>
      </c>
      <c r="E1912" t="s">
        <v>9668</v>
      </c>
      <c r="F1912">
        <v>33</v>
      </c>
      <c r="G1912" t="s">
        <v>12286</v>
      </c>
    </row>
    <row r="1913" spans="1:7" x14ac:dyDescent="0.25">
      <c r="A1913" t="s">
        <v>55</v>
      </c>
      <c r="B1913">
        <v>2012</v>
      </c>
      <c r="C1913" t="s">
        <v>143</v>
      </c>
      <c r="D1913" t="s">
        <v>103</v>
      </c>
      <c r="E1913" t="s">
        <v>9669</v>
      </c>
      <c r="F1913">
        <v>410</v>
      </c>
      <c r="G1913" t="s">
        <v>12286</v>
      </c>
    </row>
    <row r="1914" spans="1:7" x14ac:dyDescent="0.25">
      <c r="A1914" t="s">
        <v>55</v>
      </c>
      <c r="B1914">
        <v>2012</v>
      </c>
      <c r="C1914" t="s">
        <v>144</v>
      </c>
      <c r="D1914" t="s">
        <v>38</v>
      </c>
      <c r="E1914" t="s">
        <v>9670</v>
      </c>
      <c r="F1914">
        <v>2</v>
      </c>
      <c r="G1914" t="s">
        <v>12287</v>
      </c>
    </row>
    <row r="1915" spans="1:7" x14ac:dyDescent="0.25">
      <c r="A1915" t="s">
        <v>55</v>
      </c>
      <c r="B1915">
        <v>2012</v>
      </c>
      <c r="C1915" t="s">
        <v>144</v>
      </c>
      <c r="D1915" t="s">
        <v>40</v>
      </c>
      <c r="E1915" t="s">
        <v>9671</v>
      </c>
      <c r="F1915">
        <v>3</v>
      </c>
      <c r="G1915" t="s">
        <v>12287</v>
      </c>
    </row>
    <row r="1916" spans="1:7" x14ac:dyDescent="0.25">
      <c r="A1916" t="s">
        <v>55</v>
      </c>
      <c r="B1916">
        <v>2012</v>
      </c>
      <c r="C1916" t="s">
        <v>144</v>
      </c>
      <c r="D1916" t="s">
        <v>102</v>
      </c>
      <c r="E1916" t="s">
        <v>9672</v>
      </c>
      <c r="F1916">
        <v>18</v>
      </c>
      <c r="G1916" t="s">
        <v>12287</v>
      </c>
    </row>
    <row r="1917" spans="1:7" x14ac:dyDescent="0.25">
      <c r="A1917" t="s">
        <v>55</v>
      </c>
      <c r="B1917">
        <v>2012</v>
      </c>
      <c r="C1917" t="s">
        <v>144</v>
      </c>
      <c r="D1917" t="s">
        <v>107</v>
      </c>
      <c r="E1917" t="s">
        <v>9673</v>
      </c>
      <c r="F1917">
        <v>12</v>
      </c>
      <c r="G1917" t="s">
        <v>12287</v>
      </c>
    </row>
    <row r="1918" spans="1:7" x14ac:dyDescent="0.25">
      <c r="A1918" t="s">
        <v>55</v>
      </c>
      <c r="B1918">
        <v>2012</v>
      </c>
      <c r="C1918" t="s">
        <v>144</v>
      </c>
      <c r="D1918" t="s">
        <v>39</v>
      </c>
      <c r="E1918" t="s">
        <v>9674</v>
      </c>
      <c r="F1918">
        <v>10</v>
      </c>
      <c r="G1918" t="s">
        <v>12287</v>
      </c>
    </row>
    <row r="1919" spans="1:7" x14ac:dyDescent="0.25">
      <c r="A1919" t="s">
        <v>55</v>
      </c>
      <c r="B1919">
        <v>2012</v>
      </c>
      <c r="C1919" t="s">
        <v>144</v>
      </c>
      <c r="D1919" t="s">
        <v>103</v>
      </c>
      <c r="E1919" t="s">
        <v>9675</v>
      </c>
      <c r="F1919">
        <v>114</v>
      </c>
      <c r="G1919" t="s">
        <v>12287</v>
      </c>
    </row>
    <row r="1920" spans="1:7" x14ac:dyDescent="0.25">
      <c r="A1920" t="s">
        <v>55</v>
      </c>
      <c r="B1920">
        <v>2012</v>
      </c>
      <c r="C1920" t="s">
        <v>145</v>
      </c>
      <c r="D1920" t="s">
        <v>38</v>
      </c>
      <c r="E1920" t="s">
        <v>9676</v>
      </c>
      <c r="F1920">
        <v>9</v>
      </c>
      <c r="G1920" t="s">
        <v>12288</v>
      </c>
    </row>
    <row r="1921" spans="1:7" x14ac:dyDescent="0.25">
      <c r="A1921" t="s">
        <v>55</v>
      </c>
      <c r="B1921">
        <v>2012</v>
      </c>
      <c r="C1921" t="s">
        <v>145</v>
      </c>
      <c r="D1921" t="s">
        <v>40</v>
      </c>
      <c r="E1921" t="s">
        <v>9677</v>
      </c>
      <c r="F1921">
        <v>6</v>
      </c>
      <c r="G1921" t="s">
        <v>12288</v>
      </c>
    </row>
    <row r="1922" spans="1:7" x14ac:dyDescent="0.25">
      <c r="A1922" t="s">
        <v>55</v>
      </c>
      <c r="B1922">
        <v>2012</v>
      </c>
      <c r="C1922" t="s">
        <v>145</v>
      </c>
      <c r="D1922" t="s">
        <v>102</v>
      </c>
      <c r="E1922" t="s">
        <v>9678</v>
      </c>
      <c r="F1922">
        <v>12</v>
      </c>
      <c r="G1922" t="s">
        <v>12288</v>
      </c>
    </row>
    <row r="1923" spans="1:7" x14ac:dyDescent="0.25">
      <c r="A1923" t="s">
        <v>55</v>
      </c>
      <c r="B1923">
        <v>2012</v>
      </c>
      <c r="C1923" t="s">
        <v>145</v>
      </c>
      <c r="D1923" t="s">
        <v>107</v>
      </c>
      <c r="E1923" t="s">
        <v>9679</v>
      </c>
      <c r="F1923">
        <v>13</v>
      </c>
      <c r="G1923" t="s">
        <v>12288</v>
      </c>
    </row>
    <row r="1924" spans="1:7" x14ac:dyDescent="0.25">
      <c r="A1924" t="s">
        <v>55</v>
      </c>
      <c r="B1924">
        <v>2012</v>
      </c>
      <c r="C1924" t="s">
        <v>145</v>
      </c>
      <c r="D1924" t="s">
        <v>39</v>
      </c>
      <c r="E1924" t="s">
        <v>9680</v>
      </c>
      <c r="F1924">
        <v>13</v>
      </c>
      <c r="G1924" t="s">
        <v>12288</v>
      </c>
    </row>
    <row r="1925" spans="1:7" x14ac:dyDescent="0.25">
      <c r="A1925" t="s">
        <v>55</v>
      </c>
      <c r="B1925">
        <v>2012</v>
      </c>
      <c r="C1925" t="s">
        <v>145</v>
      </c>
      <c r="D1925" t="s">
        <v>103</v>
      </c>
      <c r="E1925" t="s">
        <v>9681</v>
      </c>
      <c r="F1925">
        <v>162</v>
      </c>
      <c r="G1925" t="s">
        <v>12288</v>
      </c>
    </row>
    <row r="1926" spans="1:7" x14ac:dyDescent="0.25">
      <c r="A1926" t="s">
        <v>55</v>
      </c>
      <c r="B1926">
        <v>2012</v>
      </c>
      <c r="C1926" t="s">
        <v>146</v>
      </c>
      <c r="D1926" t="s">
        <v>38</v>
      </c>
      <c r="E1926" t="s">
        <v>9682</v>
      </c>
      <c r="F1926">
        <v>5</v>
      </c>
      <c r="G1926" t="s">
        <v>12289</v>
      </c>
    </row>
    <row r="1927" spans="1:7" x14ac:dyDescent="0.25">
      <c r="A1927" t="s">
        <v>55</v>
      </c>
      <c r="B1927">
        <v>2012</v>
      </c>
      <c r="C1927" t="s">
        <v>146</v>
      </c>
      <c r="D1927" t="s">
        <v>40</v>
      </c>
      <c r="E1927" t="s">
        <v>9683</v>
      </c>
      <c r="F1927">
        <v>8</v>
      </c>
      <c r="G1927" t="s">
        <v>12289</v>
      </c>
    </row>
    <row r="1928" spans="1:7" x14ac:dyDescent="0.25">
      <c r="A1928" t="s">
        <v>55</v>
      </c>
      <c r="B1928">
        <v>2012</v>
      </c>
      <c r="C1928" t="s">
        <v>146</v>
      </c>
      <c r="D1928" t="s">
        <v>102</v>
      </c>
      <c r="E1928" t="s">
        <v>9684</v>
      </c>
      <c r="F1928">
        <v>19</v>
      </c>
      <c r="G1928" t="s">
        <v>12289</v>
      </c>
    </row>
    <row r="1929" spans="1:7" x14ac:dyDescent="0.25">
      <c r="A1929" t="s">
        <v>55</v>
      </c>
      <c r="B1929">
        <v>2012</v>
      </c>
      <c r="C1929" t="s">
        <v>146</v>
      </c>
      <c r="D1929" t="s">
        <v>107</v>
      </c>
      <c r="E1929" t="s">
        <v>9685</v>
      </c>
      <c r="F1929">
        <v>12</v>
      </c>
      <c r="G1929" t="s">
        <v>12289</v>
      </c>
    </row>
    <row r="1930" spans="1:7" x14ac:dyDescent="0.25">
      <c r="A1930" t="s">
        <v>55</v>
      </c>
      <c r="B1930">
        <v>2012</v>
      </c>
      <c r="C1930" t="s">
        <v>146</v>
      </c>
      <c r="D1930" t="s">
        <v>39</v>
      </c>
      <c r="E1930" t="s">
        <v>9686</v>
      </c>
      <c r="F1930">
        <v>18</v>
      </c>
      <c r="G1930" t="s">
        <v>12289</v>
      </c>
    </row>
    <row r="1931" spans="1:7" x14ac:dyDescent="0.25">
      <c r="A1931" t="s">
        <v>55</v>
      </c>
      <c r="B1931">
        <v>2012</v>
      </c>
      <c r="C1931" t="s">
        <v>146</v>
      </c>
      <c r="D1931" t="s">
        <v>103</v>
      </c>
      <c r="E1931" t="s">
        <v>9687</v>
      </c>
      <c r="F1931">
        <v>160</v>
      </c>
      <c r="G1931" t="s">
        <v>12289</v>
      </c>
    </row>
    <row r="1932" spans="1:7" x14ac:dyDescent="0.25">
      <c r="A1932" t="s">
        <v>55</v>
      </c>
      <c r="B1932">
        <v>2013</v>
      </c>
      <c r="C1932" t="s">
        <v>142</v>
      </c>
      <c r="D1932" t="s">
        <v>38</v>
      </c>
      <c r="E1932" t="s">
        <v>9688</v>
      </c>
      <c r="F1932">
        <v>25</v>
      </c>
      <c r="G1932" t="s">
        <v>12285</v>
      </c>
    </row>
    <row r="1933" spans="1:7" x14ac:dyDescent="0.25">
      <c r="A1933" t="s">
        <v>55</v>
      </c>
      <c r="B1933">
        <v>2013</v>
      </c>
      <c r="C1933" t="s">
        <v>142</v>
      </c>
      <c r="D1933" t="s">
        <v>40</v>
      </c>
      <c r="E1933" t="s">
        <v>9689</v>
      </c>
      <c r="F1933">
        <v>15</v>
      </c>
      <c r="G1933" t="s">
        <v>12285</v>
      </c>
    </row>
    <row r="1934" spans="1:7" x14ac:dyDescent="0.25">
      <c r="A1934" t="s">
        <v>55</v>
      </c>
      <c r="B1934">
        <v>2013</v>
      </c>
      <c r="C1934" t="s">
        <v>142</v>
      </c>
      <c r="D1934" t="s">
        <v>102</v>
      </c>
      <c r="E1934" t="s">
        <v>9690</v>
      </c>
      <c r="F1934">
        <v>58</v>
      </c>
      <c r="G1934" t="s">
        <v>12285</v>
      </c>
    </row>
    <row r="1935" spans="1:7" x14ac:dyDescent="0.25">
      <c r="A1935" t="s">
        <v>55</v>
      </c>
      <c r="B1935">
        <v>2013</v>
      </c>
      <c r="C1935" t="s">
        <v>142</v>
      </c>
      <c r="D1935" t="s">
        <v>107</v>
      </c>
      <c r="E1935" t="s">
        <v>9691</v>
      </c>
      <c r="F1935">
        <v>57</v>
      </c>
      <c r="G1935" t="s">
        <v>12285</v>
      </c>
    </row>
    <row r="1936" spans="1:7" x14ac:dyDescent="0.25">
      <c r="A1936" t="s">
        <v>55</v>
      </c>
      <c r="B1936">
        <v>2013</v>
      </c>
      <c r="C1936" t="s">
        <v>142</v>
      </c>
      <c r="D1936" t="s">
        <v>39</v>
      </c>
      <c r="E1936" t="s">
        <v>9692</v>
      </c>
      <c r="F1936">
        <v>28</v>
      </c>
      <c r="G1936" t="s">
        <v>12285</v>
      </c>
    </row>
    <row r="1937" spans="1:7" x14ac:dyDescent="0.25">
      <c r="A1937" t="s">
        <v>55</v>
      </c>
      <c r="B1937">
        <v>2013</v>
      </c>
      <c r="C1937" t="s">
        <v>142</v>
      </c>
      <c r="D1937" t="s">
        <v>103</v>
      </c>
      <c r="E1937" t="s">
        <v>9693</v>
      </c>
      <c r="F1937">
        <v>347</v>
      </c>
      <c r="G1937" t="s">
        <v>12285</v>
      </c>
    </row>
    <row r="1938" spans="1:7" x14ac:dyDescent="0.25">
      <c r="A1938" t="s">
        <v>55</v>
      </c>
      <c r="B1938">
        <v>2013</v>
      </c>
      <c r="C1938" t="s">
        <v>143</v>
      </c>
      <c r="D1938" t="s">
        <v>38</v>
      </c>
      <c r="E1938" t="s">
        <v>9694</v>
      </c>
      <c r="F1938">
        <v>13</v>
      </c>
      <c r="G1938" t="s">
        <v>12286</v>
      </c>
    </row>
    <row r="1939" spans="1:7" x14ac:dyDescent="0.25">
      <c r="A1939" t="s">
        <v>55</v>
      </c>
      <c r="B1939">
        <v>2013</v>
      </c>
      <c r="C1939" t="s">
        <v>143</v>
      </c>
      <c r="D1939" t="s">
        <v>40</v>
      </c>
      <c r="E1939" t="s">
        <v>9695</v>
      </c>
      <c r="F1939">
        <v>31</v>
      </c>
      <c r="G1939" t="s">
        <v>12286</v>
      </c>
    </row>
    <row r="1940" spans="1:7" x14ac:dyDescent="0.25">
      <c r="A1940" t="s">
        <v>55</v>
      </c>
      <c r="B1940">
        <v>2013</v>
      </c>
      <c r="C1940" t="s">
        <v>143</v>
      </c>
      <c r="D1940" t="s">
        <v>102</v>
      </c>
      <c r="E1940" t="s">
        <v>9696</v>
      </c>
      <c r="F1940">
        <v>43</v>
      </c>
      <c r="G1940" t="s">
        <v>12286</v>
      </c>
    </row>
    <row r="1941" spans="1:7" x14ac:dyDescent="0.25">
      <c r="A1941" t="s">
        <v>55</v>
      </c>
      <c r="B1941">
        <v>2013</v>
      </c>
      <c r="C1941" t="s">
        <v>143</v>
      </c>
      <c r="D1941" t="s">
        <v>107</v>
      </c>
      <c r="E1941" t="s">
        <v>9697</v>
      </c>
      <c r="F1941">
        <v>38</v>
      </c>
      <c r="G1941" t="s">
        <v>12286</v>
      </c>
    </row>
    <row r="1942" spans="1:7" x14ac:dyDescent="0.25">
      <c r="A1942" t="s">
        <v>55</v>
      </c>
      <c r="B1942">
        <v>2013</v>
      </c>
      <c r="C1942" t="s">
        <v>143</v>
      </c>
      <c r="D1942" t="s">
        <v>39</v>
      </c>
      <c r="E1942" t="s">
        <v>9698</v>
      </c>
      <c r="F1942">
        <v>32</v>
      </c>
      <c r="G1942" t="s">
        <v>12286</v>
      </c>
    </row>
    <row r="1943" spans="1:7" x14ac:dyDescent="0.25">
      <c r="A1943" t="s">
        <v>55</v>
      </c>
      <c r="B1943">
        <v>2013</v>
      </c>
      <c r="C1943" t="s">
        <v>143</v>
      </c>
      <c r="D1943" t="s">
        <v>103</v>
      </c>
      <c r="E1943" t="s">
        <v>9699</v>
      </c>
      <c r="F1943">
        <v>397</v>
      </c>
      <c r="G1943" t="s">
        <v>12286</v>
      </c>
    </row>
    <row r="1944" spans="1:7" x14ac:dyDescent="0.25">
      <c r="A1944" t="s">
        <v>55</v>
      </c>
      <c r="B1944">
        <v>2013</v>
      </c>
      <c r="C1944" t="s">
        <v>144</v>
      </c>
      <c r="D1944" t="s">
        <v>38</v>
      </c>
      <c r="E1944" t="s">
        <v>9700</v>
      </c>
      <c r="F1944">
        <v>8</v>
      </c>
      <c r="G1944" t="s">
        <v>12287</v>
      </c>
    </row>
    <row r="1945" spans="1:7" x14ac:dyDescent="0.25">
      <c r="A1945" t="s">
        <v>55</v>
      </c>
      <c r="B1945">
        <v>2013</v>
      </c>
      <c r="C1945" t="s">
        <v>144</v>
      </c>
      <c r="D1945" t="s">
        <v>40</v>
      </c>
      <c r="E1945" t="s">
        <v>9701</v>
      </c>
      <c r="F1945">
        <v>10</v>
      </c>
      <c r="G1945" t="s">
        <v>12287</v>
      </c>
    </row>
    <row r="1946" spans="1:7" x14ac:dyDescent="0.25">
      <c r="A1946" t="s">
        <v>55</v>
      </c>
      <c r="B1946">
        <v>2013</v>
      </c>
      <c r="C1946" t="s">
        <v>144</v>
      </c>
      <c r="D1946" t="s">
        <v>102</v>
      </c>
      <c r="E1946" t="s">
        <v>9702</v>
      </c>
      <c r="F1946">
        <v>17</v>
      </c>
      <c r="G1946" t="s">
        <v>12287</v>
      </c>
    </row>
    <row r="1947" spans="1:7" x14ac:dyDescent="0.25">
      <c r="A1947" t="s">
        <v>55</v>
      </c>
      <c r="B1947">
        <v>2013</v>
      </c>
      <c r="C1947" t="s">
        <v>144</v>
      </c>
      <c r="D1947" t="s">
        <v>107</v>
      </c>
      <c r="E1947" t="s">
        <v>9703</v>
      </c>
      <c r="F1947">
        <v>16</v>
      </c>
      <c r="G1947" t="s">
        <v>12287</v>
      </c>
    </row>
    <row r="1948" spans="1:7" x14ac:dyDescent="0.25">
      <c r="A1948" t="s">
        <v>55</v>
      </c>
      <c r="B1948">
        <v>2013</v>
      </c>
      <c r="C1948" t="s">
        <v>144</v>
      </c>
      <c r="D1948" t="s">
        <v>39</v>
      </c>
      <c r="E1948" t="s">
        <v>9704</v>
      </c>
      <c r="F1948">
        <v>14</v>
      </c>
      <c r="G1948" t="s">
        <v>12287</v>
      </c>
    </row>
    <row r="1949" spans="1:7" x14ac:dyDescent="0.25">
      <c r="A1949" t="s">
        <v>55</v>
      </c>
      <c r="B1949">
        <v>2013</v>
      </c>
      <c r="C1949" t="s">
        <v>144</v>
      </c>
      <c r="D1949" t="s">
        <v>103</v>
      </c>
      <c r="E1949" t="s">
        <v>9705</v>
      </c>
      <c r="F1949">
        <v>99</v>
      </c>
      <c r="G1949" t="s">
        <v>12287</v>
      </c>
    </row>
    <row r="1950" spans="1:7" x14ac:dyDescent="0.25">
      <c r="A1950" t="s">
        <v>55</v>
      </c>
      <c r="B1950">
        <v>2013</v>
      </c>
      <c r="C1950" t="s">
        <v>145</v>
      </c>
      <c r="D1950" t="s">
        <v>38</v>
      </c>
      <c r="E1950" t="s">
        <v>9706</v>
      </c>
      <c r="F1950">
        <v>9</v>
      </c>
      <c r="G1950" t="s">
        <v>12288</v>
      </c>
    </row>
    <row r="1951" spans="1:7" x14ac:dyDescent="0.25">
      <c r="A1951" t="s">
        <v>55</v>
      </c>
      <c r="B1951">
        <v>2013</v>
      </c>
      <c r="C1951" t="s">
        <v>145</v>
      </c>
      <c r="D1951" t="s">
        <v>40</v>
      </c>
      <c r="E1951" t="s">
        <v>9707</v>
      </c>
      <c r="F1951">
        <v>12</v>
      </c>
      <c r="G1951" t="s">
        <v>12288</v>
      </c>
    </row>
    <row r="1952" spans="1:7" x14ac:dyDescent="0.25">
      <c r="A1952" t="s">
        <v>55</v>
      </c>
      <c r="B1952">
        <v>2013</v>
      </c>
      <c r="C1952" t="s">
        <v>145</v>
      </c>
      <c r="D1952" t="s">
        <v>102</v>
      </c>
      <c r="E1952" t="s">
        <v>9708</v>
      </c>
      <c r="F1952">
        <v>13</v>
      </c>
      <c r="G1952" t="s">
        <v>12288</v>
      </c>
    </row>
    <row r="1953" spans="1:7" x14ac:dyDescent="0.25">
      <c r="A1953" t="s">
        <v>55</v>
      </c>
      <c r="B1953">
        <v>2013</v>
      </c>
      <c r="C1953" t="s">
        <v>145</v>
      </c>
      <c r="D1953" t="s">
        <v>107</v>
      </c>
      <c r="E1953" t="s">
        <v>9709</v>
      </c>
      <c r="F1953">
        <v>18</v>
      </c>
      <c r="G1953" t="s">
        <v>12288</v>
      </c>
    </row>
    <row r="1954" spans="1:7" x14ac:dyDescent="0.25">
      <c r="A1954" t="s">
        <v>55</v>
      </c>
      <c r="B1954">
        <v>2013</v>
      </c>
      <c r="C1954" t="s">
        <v>145</v>
      </c>
      <c r="D1954" t="s">
        <v>39</v>
      </c>
      <c r="E1954" t="s">
        <v>9710</v>
      </c>
      <c r="F1954">
        <v>18</v>
      </c>
      <c r="G1954" t="s">
        <v>12288</v>
      </c>
    </row>
    <row r="1955" spans="1:7" x14ac:dyDescent="0.25">
      <c r="A1955" t="s">
        <v>55</v>
      </c>
      <c r="B1955">
        <v>2013</v>
      </c>
      <c r="C1955" t="s">
        <v>145</v>
      </c>
      <c r="D1955" t="s">
        <v>103</v>
      </c>
      <c r="E1955" t="s">
        <v>9711</v>
      </c>
      <c r="F1955">
        <v>146</v>
      </c>
      <c r="G1955" t="s">
        <v>12288</v>
      </c>
    </row>
    <row r="1956" spans="1:7" x14ac:dyDescent="0.25">
      <c r="A1956" t="s">
        <v>55</v>
      </c>
      <c r="B1956">
        <v>2013</v>
      </c>
      <c r="C1956" t="s">
        <v>146</v>
      </c>
      <c r="D1956" t="s">
        <v>38</v>
      </c>
      <c r="E1956" t="s">
        <v>9712</v>
      </c>
      <c r="F1956">
        <v>9</v>
      </c>
      <c r="G1956" t="s">
        <v>12289</v>
      </c>
    </row>
    <row r="1957" spans="1:7" x14ac:dyDescent="0.25">
      <c r="A1957" t="s">
        <v>55</v>
      </c>
      <c r="B1957">
        <v>2013</v>
      </c>
      <c r="C1957" t="s">
        <v>146</v>
      </c>
      <c r="D1957" t="s">
        <v>40</v>
      </c>
      <c r="E1957" t="s">
        <v>9713</v>
      </c>
      <c r="F1957">
        <v>14</v>
      </c>
      <c r="G1957" t="s">
        <v>12289</v>
      </c>
    </row>
    <row r="1958" spans="1:7" x14ac:dyDescent="0.25">
      <c r="A1958" t="s">
        <v>55</v>
      </c>
      <c r="B1958">
        <v>2013</v>
      </c>
      <c r="C1958" t="s">
        <v>146</v>
      </c>
      <c r="D1958" t="s">
        <v>102</v>
      </c>
      <c r="E1958" t="s">
        <v>9714</v>
      </c>
      <c r="F1958">
        <v>20</v>
      </c>
      <c r="G1958" t="s">
        <v>12289</v>
      </c>
    </row>
    <row r="1959" spans="1:7" x14ac:dyDescent="0.25">
      <c r="A1959" t="s">
        <v>55</v>
      </c>
      <c r="B1959">
        <v>2013</v>
      </c>
      <c r="C1959" t="s">
        <v>146</v>
      </c>
      <c r="D1959" t="s">
        <v>107</v>
      </c>
      <c r="E1959" t="s">
        <v>9715</v>
      </c>
      <c r="F1959">
        <v>23</v>
      </c>
      <c r="G1959" t="s">
        <v>12289</v>
      </c>
    </row>
    <row r="1960" spans="1:7" x14ac:dyDescent="0.25">
      <c r="A1960" t="s">
        <v>55</v>
      </c>
      <c r="B1960">
        <v>2013</v>
      </c>
      <c r="C1960" t="s">
        <v>146</v>
      </c>
      <c r="D1960" t="s">
        <v>39</v>
      </c>
      <c r="E1960" t="s">
        <v>9716</v>
      </c>
      <c r="F1960">
        <v>10</v>
      </c>
      <c r="G1960" t="s">
        <v>12289</v>
      </c>
    </row>
    <row r="1961" spans="1:7" x14ac:dyDescent="0.25">
      <c r="A1961" t="s">
        <v>55</v>
      </c>
      <c r="B1961">
        <v>2013</v>
      </c>
      <c r="C1961" t="s">
        <v>146</v>
      </c>
      <c r="D1961" t="s">
        <v>103</v>
      </c>
      <c r="E1961" t="s">
        <v>9717</v>
      </c>
      <c r="F1961">
        <v>148</v>
      </c>
      <c r="G1961" t="s">
        <v>12289</v>
      </c>
    </row>
    <row r="1962" spans="1:7" x14ac:dyDescent="0.25">
      <c r="A1962" t="s">
        <v>55</v>
      </c>
      <c r="B1962">
        <v>2014</v>
      </c>
      <c r="C1962" t="s">
        <v>142</v>
      </c>
      <c r="D1962" t="s">
        <v>38</v>
      </c>
      <c r="E1962" t="s">
        <v>9718</v>
      </c>
      <c r="F1962">
        <v>9</v>
      </c>
      <c r="G1962" t="s">
        <v>12285</v>
      </c>
    </row>
    <row r="1963" spans="1:7" x14ac:dyDescent="0.25">
      <c r="A1963" t="s">
        <v>55</v>
      </c>
      <c r="B1963">
        <v>2014</v>
      </c>
      <c r="C1963" t="s">
        <v>142</v>
      </c>
      <c r="D1963" t="s">
        <v>40</v>
      </c>
      <c r="E1963" t="s">
        <v>9719</v>
      </c>
      <c r="F1963">
        <v>26</v>
      </c>
      <c r="G1963" t="s">
        <v>12285</v>
      </c>
    </row>
    <row r="1964" spans="1:7" x14ac:dyDescent="0.25">
      <c r="A1964" t="s">
        <v>55</v>
      </c>
      <c r="B1964">
        <v>2014</v>
      </c>
      <c r="C1964" t="s">
        <v>142</v>
      </c>
      <c r="D1964" t="s">
        <v>102</v>
      </c>
      <c r="E1964" t="s">
        <v>9720</v>
      </c>
      <c r="F1964">
        <v>65</v>
      </c>
      <c r="G1964" t="s">
        <v>12285</v>
      </c>
    </row>
    <row r="1965" spans="1:7" x14ac:dyDescent="0.25">
      <c r="A1965" t="s">
        <v>55</v>
      </c>
      <c r="B1965">
        <v>2014</v>
      </c>
      <c r="C1965" t="s">
        <v>142</v>
      </c>
      <c r="D1965" t="s">
        <v>107</v>
      </c>
      <c r="E1965" t="s">
        <v>9721</v>
      </c>
      <c r="F1965">
        <v>53</v>
      </c>
      <c r="G1965" t="s">
        <v>12285</v>
      </c>
    </row>
    <row r="1966" spans="1:7" x14ac:dyDescent="0.25">
      <c r="A1966" t="s">
        <v>55</v>
      </c>
      <c r="B1966">
        <v>2014</v>
      </c>
      <c r="C1966" t="s">
        <v>142</v>
      </c>
      <c r="D1966" t="s">
        <v>39</v>
      </c>
      <c r="E1966" t="s">
        <v>9722</v>
      </c>
      <c r="F1966">
        <v>22</v>
      </c>
      <c r="G1966" t="s">
        <v>12285</v>
      </c>
    </row>
    <row r="1967" spans="1:7" x14ac:dyDescent="0.25">
      <c r="A1967" t="s">
        <v>55</v>
      </c>
      <c r="B1967">
        <v>2014</v>
      </c>
      <c r="C1967" t="s">
        <v>142</v>
      </c>
      <c r="D1967" t="s">
        <v>103</v>
      </c>
      <c r="E1967" t="s">
        <v>9723</v>
      </c>
      <c r="F1967">
        <v>341</v>
      </c>
      <c r="G1967" t="s">
        <v>12285</v>
      </c>
    </row>
    <row r="1968" spans="1:7" x14ac:dyDescent="0.25">
      <c r="A1968" t="s">
        <v>55</v>
      </c>
      <c r="B1968">
        <v>2014</v>
      </c>
      <c r="C1968" t="s">
        <v>143</v>
      </c>
      <c r="D1968" t="s">
        <v>38</v>
      </c>
      <c r="E1968" t="s">
        <v>9724</v>
      </c>
      <c r="F1968">
        <v>18</v>
      </c>
      <c r="G1968" t="s">
        <v>12286</v>
      </c>
    </row>
    <row r="1969" spans="1:7" x14ac:dyDescent="0.25">
      <c r="A1969" t="s">
        <v>55</v>
      </c>
      <c r="B1969">
        <v>2014</v>
      </c>
      <c r="C1969" t="s">
        <v>143</v>
      </c>
      <c r="D1969" t="s">
        <v>40</v>
      </c>
      <c r="E1969" t="s">
        <v>9725</v>
      </c>
      <c r="F1969">
        <v>30</v>
      </c>
      <c r="G1969" t="s">
        <v>12286</v>
      </c>
    </row>
    <row r="1970" spans="1:7" x14ac:dyDescent="0.25">
      <c r="A1970" t="s">
        <v>55</v>
      </c>
      <c r="B1970">
        <v>2014</v>
      </c>
      <c r="C1970" t="s">
        <v>143</v>
      </c>
      <c r="D1970" t="s">
        <v>102</v>
      </c>
      <c r="E1970" t="s">
        <v>9726</v>
      </c>
      <c r="F1970">
        <v>40</v>
      </c>
      <c r="G1970" t="s">
        <v>12286</v>
      </c>
    </row>
    <row r="1971" spans="1:7" x14ac:dyDescent="0.25">
      <c r="A1971" t="s">
        <v>55</v>
      </c>
      <c r="B1971">
        <v>2014</v>
      </c>
      <c r="C1971" t="s">
        <v>143</v>
      </c>
      <c r="D1971" t="s">
        <v>107</v>
      </c>
      <c r="E1971" t="s">
        <v>9727</v>
      </c>
      <c r="F1971">
        <v>45</v>
      </c>
      <c r="G1971" t="s">
        <v>12286</v>
      </c>
    </row>
    <row r="1972" spans="1:7" x14ac:dyDescent="0.25">
      <c r="A1972" t="s">
        <v>55</v>
      </c>
      <c r="B1972">
        <v>2014</v>
      </c>
      <c r="C1972" t="s">
        <v>143</v>
      </c>
      <c r="D1972" t="s">
        <v>39</v>
      </c>
      <c r="E1972" t="s">
        <v>9728</v>
      </c>
      <c r="F1972">
        <v>37</v>
      </c>
      <c r="G1972" t="s">
        <v>12286</v>
      </c>
    </row>
    <row r="1973" spans="1:7" x14ac:dyDescent="0.25">
      <c r="A1973" t="s">
        <v>55</v>
      </c>
      <c r="B1973">
        <v>2014</v>
      </c>
      <c r="C1973" t="s">
        <v>143</v>
      </c>
      <c r="D1973" t="s">
        <v>103</v>
      </c>
      <c r="E1973" t="s">
        <v>9729</v>
      </c>
      <c r="F1973">
        <v>382</v>
      </c>
      <c r="G1973" t="s">
        <v>12286</v>
      </c>
    </row>
    <row r="1974" spans="1:7" x14ac:dyDescent="0.25">
      <c r="A1974" t="s">
        <v>55</v>
      </c>
      <c r="B1974">
        <v>2014</v>
      </c>
      <c r="C1974" t="s">
        <v>144</v>
      </c>
      <c r="D1974" t="s">
        <v>38</v>
      </c>
      <c r="E1974" t="s">
        <v>9730</v>
      </c>
      <c r="F1974">
        <v>6</v>
      </c>
      <c r="G1974" t="s">
        <v>12287</v>
      </c>
    </row>
    <row r="1975" spans="1:7" x14ac:dyDescent="0.25">
      <c r="A1975" t="s">
        <v>55</v>
      </c>
      <c r="B1975">
        <v>2014</v>
      </c>
      <c r="C1975" t="s">
        <v>144</v>
      </c>
      <c r="D1975" t="s">
        <v>40</v>
      </c>
      <c r="E1975" t="s">
        <v>9731</v>
      </c>
      <c r="F1975">
        <v>8</v>
      </c>
      <c r="G1975" t="s">
        <v>12287</v>
      </c>
    </row>
    <row r="1976" spans="1:7" x14ac:dyDescent="0.25">
      <c r="A1976" t="s">
        <v>55</v>
      </c>
      <c r="B1976">
        <v>2014</v>
      </c>
      <c r="C1976" t="s">
        <v>144</v>
      </c>
      <c r="D1976" t="s">
        <v>102</v>
      </c>
      <c r="E1976" t="s">
        <v>9732</v>
      </c>
      <c r="F1976">
        <v>12</v>
      </c>
      <c r="G1976" t="s">
        <v>12287</v>
      </c>
    </row>
    <row r="1977" spans="1:7" x14ac:dyDescent="0.25">
      <c r="A1977" t="s">
        <v>55</v>
      </c>
      <c r="B1977">
        <v>2014</v>
      </c>
      <c r="C1977" t="s">
        <v>144</v>
      </c>
      <c r="D1977" t="s">
        <v>107</v>
      </c>
      <c r="E1977" t="s">
        <v>9733</v>
      </c>
      <c r="F1977">
        <v>11</v>
      </c>
      <c r="G1977" t="s">
        <v>12287</v>
      </c>
    </row>
    <row r="1978" spans="1:7" x14ac:dyDescent="0.25">
      <c r="A1978" t="s">
        <v>55</v>
      </c>
      <c r="B1978">
        <v>2014</v>
      </c>
      <c r="C1978" t="s">
        <v>144</v>
      </c>
      <c r="D1978" t="s">
        <v>39</v>
      </c>
      <c r="E1978" t="s">
        <v>9734</v>
      </c>
      <c r="F1978">
        <v>7</v>
      </c>
      <c r="G1978" t="s">
        <v>12287</v>
      </c>
    </row>
    <row r="1979" spans="1:7" x14ac:dyDescent="0.25">
      <c r="A1979" t="s">
        <v>55</v>
      </c>
      <c r="B1979">
        <v>2014</v>
      </c>
      <c r="C1979" t="s">
        <v>144</v>
      </c>
      <c r="D1979" t="s">
        <v>103</v>
      </c>
      <c r="E1979" t="s">
        <v>9735</v>
      </c>
      <c r="F1979">
        <v>106</v>
      </c>
      <c r="G1979" t="s">
        <v>12287</v>
      </c>
    </row>
    <row r="1980" spans="1:7" x14ac:dyDescent="0.25">
      <c r="A1980" t="s">
        <v>55</v>
      </c>
      <c r="B1980">
        <v>2014</v>
      </c>
      <c r="C1980" t="s">
        <v>145</v>
      </c>
      <c r="D1980" t="s">
        <v>38</v>
      </c>
      <c r="E1980" t="s">
        <v>9736</v>
      </c>
      <c r="F1980">
        <v>9</v>
      </c>
      <c r="G1980" t="s">
        <v>12288</v>
      </c>
    </row>
    <row r="1981" spans="1:7" x14ac:dyDescent="0.25">
      <c r="A1981" t="s">
        <v>55</v>
      </c>
      <c r="B1981">
        <v>2014</v>
      </c>
      <c r="C1981" t="s">
        <v>145</v>
      </c>
      <c r="D1981" t="s">
        <v>40</v>
      </c>
      <c r="E1981" t="s">
        <v>9737</v>
      </c>
      <c r="F1981">
        <v>6</v>
      </c>
      <c r="G1981" t="s">
        <v>12288</v>
      </c>
    </row>
    <row r="1982" spans="1:7" x14ac:dyDescent="0.25">
      <c r="A1982" t="s">
        <v>55</v>
      </c>
      <c r="B1982">
        <v>2014</v>
      </c>
      <c r="C1982" t="s">
        <v>145</v>
      </c>
      <c r="D1982" t="s">
        <v>102</v>
      </c>
      <c r="E1982" t="s">
        <v>9738</v>
      </c>
      <c r="F1982">
        <v>20</v>
      </c>
      <c r="G1982" t="s">
        <v>12288</v>
      </c>
    </row>
    <row r="1983" spans="1:7" x14ac:dyDescent="0.25">
      <c r="A1983" t="s">
        <v>55</v>
      </c>
      <c r="B1983">
        <v>2014</v>
      </c>
      <c r="C1983" t="s">
        <v>145</v>
      </c>
      <c r="D1983" t="s">
        <v>107</v>
      </c>
      <c r="E1983" t="s">
        <v>9739</v>
      </c>
      <c r="F1983">
        <v>19</v>
      </c>
      <c r="G1983" t="s">
        <v>12288</v>
      </c>
    </row>
    <row r="1984" spans="1:7" x14ac:dyDescent="0.25">
      <c r="A1984" t="s">
        <v>55</v>
      </c>
      <c r="B1984">
        <v>2014</v>
      </c>
      <c r="C1984" t="s">
        <v>145</v>
      </c>
      <c r="D1984" t="s">
        <v>39</v>
      </c>
      <c r="E1984" t="s">
        <v>9740</v>
      </c>
      <c r="F1984">
        <v>16</v>
      </c>
      <c r="G1984" t="s">
        <v>12288</v>
      </c>
    </row>
    <row r="1985" spans="1:7" x14ac:dyDescent="0.25">
      <c r="A1985" t="s">
        <v>55</v>
      </c>
      <c r="B1985">
        <v>2014</v>
      </c>
      <c r="C1985" t="s">
        <v>145</v>
      </c>
      <c r="D1985" t="s">
        <v>103</v>
      </c>
      <c r="E1985" t="s">
        <v>9741</v>
      </c>
      <c r="F1985">
        <v>142</v>
      </c>
      <c r="G1985" t="s">
        <v>12288</v>
      </c>
    </row>
    <row r="1986" spans="1:7" x14ac:dyDescent="0.25">
      <c r="A1986" t="s">
        <v>55</v>
      </c>
      <c r="B1986">
        <v>2014</v>
      </c>
      <c r="C1986" t="s">
        <v>146</v>
      </c>
      <c r="D1986" t="s">
        <v>38</v>
      </c>
      <c r="E1986" t="s">
        <v>9742</v>
      </c>
      <c r="F1986">
        <v>5</v>
      </c>
      <c r="G1986" t="s">
        <v>12289</v>
      </c>
    </row>
    <row r="1987" spans="1:7" x14ac:dyDescent="0.25">
      <c r="A1987" t="s">
        <v>55</v>
      </c>
      <c r="B1987">
        <v>2014</v>
      </c>
      <c r="C1987" t="s">
        <v>146</v>
      </c>
      <c r="D1987" t="s">
        <v>40</v>
      </c>
      <c r="E1987" t="s">
        <v>9743</v>
      </c>
      <c r="F1987">
        <v>14</v>
      </c>
      <c r="G1987" t="s">
        <v>12289</v>
      </c>
    </row>
    <row r="1988" spans="1:7" x14ac:dyDescent="0.25">
      <c r="A1988" t="s">
        <v>55</v>
      </c>
      <c r="B1988">
        <v>2014</v>
      </c>
      <c r="C1988" t="s">
        <v>146</v>
      </c>
      <c r="D1988" t="s">
        <v>102</v>
      </c>
      <c r="E1988" t="s">
        <v>9744</v>
      </c>
      <c r="F1988">
        <v>24</v>
      </c>
      <c r="G1988" t="s">
        <v>12289</v>
      </c>
    </row>
    <row r="1989" spans="1:7" x14ac:dyDescent="0.25">
      <c r="A1989" t="s">
        <v>55</v>
      </c>
      <c r="B1989">
        <v>2014</v>
      </c>
      <c r="C1989" t="s">
        <v>146</v>
      </c>
      <c r="D1989" t="s">
        <v>107</v>
      </c>
      <c r="E1989" t="s">
        <v>9745</v>
      </c>
      <c r="F1989">
        <v>24</v>
      </c>
      <c r="G1989" t="s">
        <v>12289</v>
      </c>
    </row>
    <row r="1990" spans="1:7" x14ac:dyDescent="0.25">
      <c r="A1990" t="s">
        <v>55</v>
      </c>
      <c r="B1990">
        <v>2014</v>
      </c>
      <c r="C1990" t="s">
        <v>146</v>
      </c>
      <c r="D1990" t="s">
        <v>39</v>
      </c>
      <c r="E1990" t="s">
        <v>9746</v>
      </c>
      <c r="F1990">
        <v>18</v>
      </c>
      <c r="G1990" t="s">
        <v>12289</v>
      </c>
    </row>
    <row r="1991" spans="1:7" x14ac:dyDescent="0.25">
      <c r="A1991" t="s">
        <v>55</v>
      </c>
      <c r="B1991">
        <v>2014</v>
      </c>
      <c r="C1991" t="s">
        <v>146</v>
      </c>
      <c r="D1991" t="s">
        <v>103</v>
      </c>
      <c r="E1991" t="s">
        <v>9747</v>
      </c>
      <c r="F1991">
        <v>149</v>
      </c>
      <c r="G1991" t="s">
        <v>12289</v>
      </c>
    </row>
    <row r="1992" spans="1:7" x14ac:dyDescent="0.25">
      <c r="A1992" t="s">
        <v>55</v>
      </c>
      <c r="B1992">
        <v>2015</v>
      </c>
      <c r="C1992" t="s">
        <v>142</v>
      </c>
      <c r="D1992" t="s">
        <v>38</v>
      </c>
      <c r="E1992" t="s">
        <v>9748</v>
      </c>
      <c r="F1992">
        <v>12</v>
      </c>
      <c r="G1992" t="s">
        <v>12285</v>
      </c>
    </row>
    <row r="1993" spans="1:7" x14ac:dyDescent="0.25">
      <c r="A1993" t="s">
        <v>55</v>
      </c>
      <c r="B1993">
        <v>2015</v>
      </c>
      <c r="C1993" t="s">
        <v>142</v>
      </c>
      <c r="D1993" t="s">
        <v>40</v>
      </c>
      <c r="E1993" t="s">
        <v>9749</v>
      </c>
      <c r="F1993">
        <v>23</v>
      </c>
      <c r="G1993" t="s">
        <v>12285</v>
      </c>
    </row>
    <row r="1994" spans="1:7" x14ac:dyDescent="0.25">
      <c r="A1994" t="s">
        <v>55</v>
      </c>
      <c r="B1994">
        <v>2015</v>
      </c>
      <c r="C1994" t="s">
        <v>142</v>
      </c>
      <c r="D1994" t="s">
        <v>102</v>
      </c>
      <c r="E1994" t="s">
        <v>9750</v>
      </c>
      <c r="F1994">
        <v>44</v>
      </c>
      <c r="G1994" t="s">
        <v>12285</v>
      </c>
    </row>
    <row r="1995" spans="1:7" x14ac:dyDescent="0.25">
      <c r="A1995" t="s">
        <v>55</v>
      </c>
      <c r="B1995">
        <v>2015</v>
      </c>
      <c r="C1995" t="s">
        <v>142</v>
      </c>
      <c r="D1995" t="s">
        <v>107</v>
      </c>
      <c r="E1995" t="s">
        <v>9751</v>
      </c>
      <c r="F1995">
        <v>47</v>
      </c>
      <c r="G1995" t="s">
        <v>12285</v>
      </c>
    </row>
    <row r="1996" spans="1:7" x14ac:dyDescent="0.25">
      <c r="A1996" t="s">
        <v>55</v>
      </c>
      <c r="B1996">
        <v>2015</v>
      </c>
      <c r="C1996" t="s">
        <v>142</v>
      </c>
      <c r="D1996" t="s">
        <v>39</v>
      </c>
      <c r="E1996" t="s">
        <v>9752</v>
      </c>
      <c r="F1996">
        <v>30</v>
      </c>
      <c r="G1996" t="s">
        <v>12285</v>
      </c>
    </row>
    <row r="1997" spans="1:7" x14ac:dyDescent="0.25">
      <c r="A1997" t="s">
        <v>55</v>
      </c>
      <c r="B1997">
        <v>2015</v>
      </c>
      <c r="C1997" t="s">
        <v>142</v>
      </c>
      <c r="D1997" t="s">
        <v>103</v>
      </c>
      <c r="E1997" t="s">
        <v>9753</v>
      </c>
      <c r="F1997">
        <v>357</v>
      </c>
      <c r="G1997" t="s">
        <v>12285</v>
      </c>
    </row>
    <row r="1998" spans="1:7" x14ac:dyDescent="0.25">
      <c r="A1998" t="s">
        <v>55</v>
      </c>
      <c r="B1998">
        <v>2015</v>
      </c>
      <c r="C1998" t="s">
        <v>143</v>
      </c>
      <c r="D1998" t="s">
        <v>38</v>
      </c>
      <c r="E1998" t="s">
        <v>9754</v>
      </c>
      <c r="F1998">
        <v>12</v>
      </c>
      <c r="G1998" t="s">
        <v>12286</v>
      </c>
    </row>
    <row r="1999" spans="1:7" x14ac:dyDescent="0.25">
      <c r="A1999" t="s">
        <v>55</v>
      </c>
      <c r="B1999">
        <v>2015</v>
      </c>
      <c r="C1999" t="s">
        <v>143</v>
      </c>
      <c r="D1999" t="s">
        <v>40</v>
      </c>
      <c r="E1999" t="s">
        <v>9755</v>
      </c>
      <c r="F1999">
        <v>20</v>
      </c>
      <c r="G1999" t="s">
        <v>12286</v>
      </c>
    </row>
    <row r="2000" spans="1:7" x14ac:dyDescent="0.25">
      <c r="A2000" t="s">
        <v>55</v>
      </c>
      <c r="B2000">
        <v>2015</v>
      </c>
      <c r="C2000" t="s">
        <v>143</v>
      </c>
      <c r="D2000" t="s">
        <v>102</v>
      </c>
      <c r="E2000" t="s">
        <v>9756</v>
      </c>
      <c r="F2000">
        <v>59</v>
      </c>
      <c r="G2000" t="s">
        <v>12286</v>
      </c>
    </row>
    <row r="2001" spans="1:7" x14ac:dyDescent="0.25">
      <c r="A2001" t="s">
        <v>55</v>
      </c>
      <c r="B2001">
        <v>2015</v>
      </c>
      <c r="C2001" t="s">
        <v>143</v>
      </c>
      <c r="D2001" t="s">
        <v>107</v>
      </c>
      <c r="E2001" t="s">
        <v>9757</v>
      </c>
      <c r="F2001">
        <v>44</v>
      </c>
      <c r="G2001" t="s">
        <v>12286</v>
      </c>
    </row>
    <row r="2002" spans="1:7" x14ac:dyDescent="0.25">
      <c r="A2002" t="s">
        <v>55</v>
      </c>
      <c r="B2002">
        <v>2015</v>
      </c>
      <c r="C2002" t="s">
        <v>143</v>
      </c>
      <c r="D2002" t="s">
        <v>39</v>
      </c>
      <c r="E2002" t="s">
        <v>9758</v>
      </c>
      <c r="F2002">
        <v>31</v>
      </c>
      <c r="G2002" t="s">
        <v>12286</v>
      </c>
    </row>
    <row r="2003" spans="1:7" x14ac:dyDescent="0.25">
      <c r="A2003" t="s">
        <v>55</v>
      </c>
      <c r="B2003">
        <v>2015</v>
      </c>
      <c r="C2003" t="s">
        <v>143</v>
      </c>
      <c r="D2003" t="s">
        <v>103</v>
      </c>
      <c r="E2003" t="s">
        <v>9759</v>
      </c>
      <c r="F2003">
        <v>391</v>
      </c>
      <c r="G2003" t="s">
        <v>12286</v>
      </c>
    </row>
    <row r="2004" spans="1:7" x14ac:dyDescent="0.25">
      <c r="A2004" t="s">
        <v>55</v>
      </c>
      <c r="B2004">
        <v>2015</v>
      </c>
      <c r="C2004" t="s">
        <v>144</v>
      </c>
      <c r="D2004" t="s">
        <v>38</v>
      </c>
      <c r="E2004" t="s">
        <v>9760</v>
      </c>
      <c r="F2004">
        <v>7</v>
      </c>
      <c r="G2004" t="s">
        <v>12287</v>
      </c>
    </row>
    <row r="2005" spans="1:7" x14ac:dyDescent="0.25">
      <c r="A2005" t="s">
        <v>55</v>
      </c>
      <c r="B2005">
        <v>2015</v>
      </c>
      <c r="C2005" t="s">
        <v>144</v>
      </c>
      <c r="D2005" t="s">
        <v>40</v>
      </c>
      <c r="E2005" t="s">
        <v>9761</v>
      </c>
      <c r="F2005">
        <v>7</v>
      </c>
      <c r="G2005" t="s">
        <v>12287</v>
      </c>
    </row>
    <row r="2006" spans="1:7" x14ac:dyDescent="0.25">
      <c r="A2006" t="s">
        <v>55</v>
      </c>
      <c r="B2006">
        <v>2015</v>
      </c>
      <c r="C2006" t="s">
        <v>144</v>
      </c>
      <c r="D2006" t="s">
        <v>102</v>
      </c>
      <c r="E2006" t="s">
        <v>9762</v>
      </c>
      <c r="F2006">
        <v>14</v>
      </c>
      <c r="G2006" t="s">
        <v>12287</v>
      </c>
    </row>
    <row r="2007" spans="1:7" x14ac:dyDescent="0.25">
      <c r="A2007" t="s">
        <v>55</v>
      </c>
      <c r="B2007">
        <v>2015</v>
      </c>
      <c r="C2007" t="s">
        <v>144</v>
      </c>
      <c r="D2007" t="s">
        <v>107</v>
      </c>
      <c r="E2007" t="s">
        <v>9763</v>
      </c>
      <c r="F2007">
        <v>15</v>
      </c>
      <c r="G2007" t="s">
        <v>12287</v>
      </c>
    </row>
    <row r="2008" spans="1:7" x14ac:dyDescent="0.25">
      <c r="A2008" t="s">
        <v>55</v>
      </c>
      <c r="B2008">
        <v>2015</v>
      </c>
      <c r="C2008" t="s">
        <v>144</v>
      </c>
      <c r="D2008" t="s">
        <v>39</v>
      </c>
      <c r="E2008" t="s">
        <v>9764</v>
      </c>
      <c r="F2008">
        <v>15</v>
      </c>
      <c r="G2008" t="s">
        <v>12287</v>
      </c>
    </row>
    <row r="2009" spans="1:7" x14ac:dyDescent="0.25">
      <c r="A2009" t="s">
        <v>55</v>
      </c>
      <c r="B2009">
        <v>2015</v>
      </c>
      <c r="C2009" t="s">
        <v>144</v>
      </c>
      <c r="D2009" t="s">
        <v>103</v>
      </c>
      <c r="E2009" t="s">
        <v>9765</v>
      </c>
      <c r="F2009">
        <v>104</v>
      </c>
      <c r="G2009" t="s">
        <v>12287</v>
      </c>
    </row>
    <row r="2010" spans="1:7" x14ac:dyDescent="0.25">
      <c r="A2010" t="s">
        <v>55</v>
      </c>
      <c r="B2010">
        <v>2015</v>
      </c>
      <c r="C2010" t="s">
        <v>145</v>
      </c>
      <c r="D2010" t="s">
        <v>38</v>
      </c>
      <c r="E2010" t="s">
        <v>9766</v>
      </c>
      <c r="F2010">
        <v>5</v>
      </c>
      <c r="G2010" t="s">
        <v>12288</v>
      </c>
    </row>
    <row r="2011" spans="1:7" x14ac:dyDescent="0.25">
      <c r="A2011" t="s">
        <v>55</v>
      </c>
      <c r="B2011">
        <v>2015</v>
      </c>
      <c r="C2011" t="s">
        <v>145</v>
      </c>
      <c r="D2011" t="s">
        <v>40</v>
      </c>
      <c r="E2011" t="s">
        <v>9767</v>
      </c>
      <c r="F2011">
        <v>8</v>
      </c>
      <c r="G2011" t="s">
        <v>12288</v>
      </c>
    </row>
    <row r="2012" spans="1:7" x14ac:dyDescent="0.25">
      <c r="A2012" t="s">
        <v>55</v>
      </c>
      <c r="B2012">
        <v>2015</v>
      </c>
      <c r="C2012" t="s">
        <v>145</v>
      </c>
      <c r="D2012" t="s">
        <v>102</v>
      </c>
      <c r="E2012" t="s">
        <v>9768</v>
      </c>
      <c r="F2012">
        <v>19</v>
      </c>
      <c r="G2012" t="s">
        <v>12288</v>
      </c>
    </row>
    <row r="2013" spans="1:7" x14ac:dyDescent="0.25">
      <c r="A2013" t="s">
        <v>55</v>
      </c>
      <c r="B2013">
        <v>2015</v>
      </c>
      <c r="C2013" t="s">
        <v>145</v>
      </c>
      <c r="D2013" t="s">
        <v>107</v>
      </c>
      <c r="E2013" t="s">
        <v>9769</v>
      </c>
      <c r="F2013">
        <v>18</v>
      </c>
      <c r="G2013" t="s">
        <v>12288</v>
      </c>
    </row>
    <row r="2014" spans="1:7" x14ac:dyDescent="0.25">
      <c r="A2014" t="s">
        <v>55</v>
      </c>
      <c r="B2014">
        <v>2015</v>
      </c>
      <c r="C2014" t="s">
        <v>145</v>
      </c>
      <c r="D2014" t="s">
        <v>39</v>
      </c>
      <c r="E2014" t="s">
        <v>9770</v>
      </c>
      <c r="F2014">
        <v>22</v>
      </c>
      <c r="G2014" t="s">
        <v>12288</v>
      </c>
    </row>
    <row r="2015" spans="1:7" x14ac:dyDescent="0.25">
      <c r="A2015" t="s">
        <v>55</v>
      </c>
      <c r="B2015">
        <v>2015</v>
      </c>
      <c r="C2015" t="s">
        <v>145</v>
      </c>
      <c r="D2015" t="s">
        <v>103</v>
      </c>
      <c r="E2015" t="s">
        <v>9771</v>
      </c>
      <c r="F2015">
        <v>134</v>
      </c>
      <c r="G2015" t="s">
        <v>12288</v>
      </c>
    </row>
    <row r="2016" spans="1:7" x14ac:dyDescent="0.25">
      <c r="A2016" t="s">
        <v>55</v>
      </c>
      <c r="B2016">
        <v>2015</v>
      </c>
      <c r="C2016" t="s">
        <v>146</v>
      </c>
      <c r="D2016" t="s">
        <v>38</v>
      </c>
      <c r="E2016" t="s">
        <v>9772</v>
      </c>
      <c r="F2016">
        <v>6</v>
      </c>
      <c r="G2016" t="s">
        <v>12289</v>
      </c>
    </row>
    <row r="2017" spans="1:7" x14ac:dyDescent="0.25">
      <c r="A2017" t="s">
        <v>55</v>
      </c>
      <c r="B2017">
        <v>2015</v>
      </c>
      <c r="C2017" t="s">
        <v>146</v>
      </c>
      <c r="D2017" t="s">
        <v>40</v>
      </c>
      <c r="E2017" t="s">
        <v>9773</v>
      </c>
      <c r="F2017">
        <v>9</v>
      </c>
      <c r="G2017" t="s">
        <v>12289</v>
      </c>
    </row>
    <row r="2018" spans="1:7" x14ac:dyDescent="0.25">
      <c r="A2018" t="s">
        <v>55</v>
      </c>
      <c r="B2018">
        <v>2015</v>
      </c>
      <c r="C2018" t="s">
        <v>146</v>
      </c>
      <c r="D2018" t="s">
        <v>102</v>
      </c>
      <c r="E2018" t="s">
        <v>9774</v>
      </c>
      <c r="F2018">
        <v>20</v>
      </c>
      <c r="G2018" t="s">
        <v>12289</v>
      </c>
    </row>
    <row r="2019" spans="1:7" x14ac:dyDescent="0.25">
      <c r="A2019" t="s">
        <v>55</v>
      </c>
      <c r="B2019">
        <v>2015</v>
      </c>
      <c r="C2019" t="s">
        <v>146</v>
      </c>
      <c r="D2019" t="s">
        <v>107</v>
      </c>
      <c r="E2019" t="s">
        <v>9775</v>
      </c>
      <c r="F2019">
        <v>17</v>
      </c>
      <c r="G2019" t="s">
        <v>12289</v>
      </c>
    </row>
    <row r="2020" spans="1:7" x14ac:dyDescent="0.25">
      <c r="A2020" t="s">
        <v>55</v>
      </c>
      <c r="B2020">
        <v>2015</v>
      </c>
      <c r="C2020" t="s">
        <v>146</v>
      </c>
      <c r="D2020" t="s">
        <v>39</v>
      </c>
      <c r="E2020" t="s">
        <v>9776</v>
      </c>
      <c r="F2020">
        <v>11</v>
      </c>
      <c r="G2020" t="s">
        <v>12289</v>
      </c>
    </row>
    <row r="2021" spans="1:7" x14ac:dyDescent="0.25">
      <c r="A2021" t="s">
        <v>55</v>
      </c>
      <c r="B2021">
        <v>2015</v>
      </c>
      <c r="C2021" t="s">
        <v>146</v>
      </c>
      <c r="D2021" t="s">
        <v>103</v>
      </c>
      <c r="E2021" t="s">
        <v>9777</v>
      </c>
      <c r="F2021">
        <v>153</v>
      </c>
      <c r="G2021" t="s">
        <v>12289</v>
      </c>
    </row>
    <row r="2022" spans="1:7" x14ac:dyDescent="0.25">
      <c r="A2022" t="s">
        <v>52</v>
      </c>
      <c r="B2022">
        <v>2010</v>
      </c>
      <c r="C2022" t="s">
        <v>142</v>
      </c>
      <c r="D2022" t="s">
        <v>38</v>
      </c>
      <c r="E2022" t="s">
        <v>9778</v>
      </c>
      <c r="F2022">
        <v>9</v>
      </c>
      <c r="G2022" t="s">
        <v>12285</v>
      </c>
    </row>
    <row r="2023" spans="1:7" x14ac:dyDescent="0.25">
      <c r="A2023" t="s">
        <v>52</v>
      </c>
      <c r="B2023">
        <v>2010</v>
      </c>
      <c r="C2023" t="s">
        <v>142</v>
      </c>
      <c r="D2023" t="s">
        <v>40</v>
      </c>
      <c r="E2023" t="s">
        <v>9779</v>
      </c>
      <c r="F2023">
        <v>19</v>
      </c>
      <c r="G2023" t="s">
        <v>12285</v>
      </c>
    </row>
    <row r="2024" spans="1:7" x14ac:dyDescent="0.25">
      <c r="A2024" t="s">
        <v>52</v>
      </c>
      <c r="B2024">
        <v>2010</v>
      </c>
      <c r="C2024" t="s">
        <v>142</v>
      </c>
      <c r="D2024" t="s">
        <v>102</v>
      </c>
      <c r="E2024" t="s">
        <v>9780</v>
      </c>
      <c r="F2024">
        <v>40</v>
      </c>
      <c r="G2024" t="s">
        <v>12285</v>
      </c>
    </row>
    <row r="2025" spans="1:7" x14ac:dyDescent="0.25">
      <c r="A2025" t="s">
        <v>52</v>
      </c>
      <c r="B2025">
        <v>2010</v>
      </c>
      <c r="C2025" t="s">
        <v>142</v>
      </c>
      <c r="D2025" t="s">
        <v>107</v>
      </c>
      <c r="E2025" t="s">
        <v>9781</v>
      </c>
      <c r="F2025">
        <v>44</v>
      </c>
      <c r="G2025" t="s">
        <v>12285</v>
      </c>
    </row>
    <row r="2026" spans="1:7" x14ac:dyDescent="0.25">
      <c r="A2026" t="s">
        <v>52</v>
      </c>
      <c r="B2026">
        <v>2010</v>
      </c>
      <c r="C2026" t="s">
        <v>142</v>
      </c>
      <c r="D2026" t="s">
        <v>39</v>
      </c>
      <c r="E2026" t="s">
        <v>9782</v>
      </c>
      <c r="F2026">
        <v>38</v>
      </c>
      <c r="G2026" t="s">
        <v>12285</v>
      </c>
    </row>
    <row r="2027" spans="1:7" x14ac:dyDescent="0.25">
      <c r="A2027" t="s">
        <v>52</v>
      </c>
      <c r="B2027">
        <v>2010</v>
      </c>
      <c r="C2027" t="s">
        <v>142</v>
      </c>
      <c r="D2027" t="s">
        <v>103</v>
      </c>
      <c r="E2027" t="s">
        <v>9783</v>
      </c>
      <c r="F2027">
        <v>468</v>
      </c>
      <c r="G2027" t="s">
        <v>12285</v>
      </c>
    </row>
    <row r="2028" spans="1:7" x14ac:dyDescent="0.25">
      <c r="A2028" t="s">
        <v>52</v>
      </c>
      <c r="B2028">
        <v>2010</v>
      </c>
      <c r="C2028" t="s">
        <v>143</v>
      </c>
      <c r="D2028" t="s">
        <v>38</v>
      </c>
      <c r="E2028" t="s">
        <v>9784</v>
      </c>
      <c r="F2028">
        <v>23</v>
      </c>
      <c r="G2028" t="s">
        <v>12286</v>
      </c>
    </row>
    <row r="2029" spans="1:7" x14ac:dyDescent="0.25">
      <c r="A2029" t="s">
        <v>52</v>
      </c>
      <c r="B2029">
        <v>2010</v>
      </c>
      <c r="C2029" t="s">
        <v>143</v>
      </c>
      <c r="D2029" t="s">
        <v>40</v>
      </c>
      <c r="E2029" t="s">
        <v>9785</v>
      </c>
      <c r="F2029">
        <v>18</v>
      </c>
      <c r="G2029" t="s">
        <v>12286</v>
      </c>
    </row>
    <row r="2030" spans="1:7" x14ac:dyDescent="0.25">
      <c r="A2030" t="s">
        <v>52</v>
      </c>
      <c r="B2030">
        <v>2010</v>
      </c>
      <c r="C2030" t="s">
        <v>143</v>
      </c>
      <c r="D2030" t="s">
        <v>102</v>
      </c>
      <c r="E2030" t="s">
        <v>9786</v>
      </c>
      <c r="F2030">
        <v>44</v>
      </c>
      <c r="G2030" t="s">
        <v>12286</v>
      </c>
    </row>
    <row r="2031" spans="1:7" x14ac:dyDescent="0.25">
      <c r="A2031" t="s">
        <v>52</v>
      </c>
      <c r="B2031">
        <v>2010</v>
      </c>
      <c r="C2031" t="s">
        <v>143</v>
      </c>
      <c r="D2031" t="s">
        <v>107</v>
      </c>
      <c r="E2031" t="s">
        <v>9787</v>
      </c>
      <c r="F2031">
        <v>44</v>
      </c>
      <c r="G2031" t="s">
        <v>12286</v>
      </c>
    </row>
    <row r="2032" spans="1:7" x14ac:dyDescent="0.25">
      <c r="A2032" t="s">
        <v>52</v>
      </c>
      <c r="B2032">
        <v>2010</v>
      </c>
      <c r="C2032" t="s">
        <v>143</v>
      </c>
      <c r="D2032" t="s">
        <v>39</v>
      </c>
      <c r="E2032" t="s">
        <v>9788</v>
      </c>
      <c r="F2032">
        <v>56</v>
      </c>
      <c r="G2032" t="s">
        <v>12286</v>
      </c>
    </row>
    <row r="2033" spans="1:7" x14ac:dyDescent="0.25">
      <c r="A2033" t="s">
        <v>52</v>
      </c>
      <c r="B2033">
        <v>2010</v>
      </c>
      <c r="C2033" t="s">
        <v>143</v>
      </c>
      <c r="D2033" t="s">
        <v>103</v>
      </c>
      <c r="E2033" t="s">
        <v>9789</v>
      </c>
      <c r="F2033">
        <v>483</v>
      </c>
      <c r="G2033" t="s">
        <v>12286</v>
      </c>
    </row>
    <row r="2034" spans="1:7" x14ac:dyDescent="0.25">
      <c r="A2034" t="s">
        <v>52</v>
      </c>
      <c r="B2034">
        <v>2010</v>
      </c>
      <c r="C2034" t="s">
        <v>144</v>
      </c>
      <c r="D2034" t="s">
        <v>38</v>
      </c>
      <c r="E2034" t="s">
        <v>9790</v>
      </c>
      <c r="F2034">
        <v>6</v>
      </c>
      <c r="G2034" t="s">
        <v>12287</v>
      </c>
    </row>
    <row r="2035" spans="1:7" x14ac:dyDescent="0.25">
      <c r="A2035" t="s">
        <v>52</v>
      </c>
      <c r="B2035">
        <v>2010</v>
      </c>
      <c r="C2035" t="s">
        <v>144</v>
      </c>
      <c r="D2035" t="s">
        <v>40</v>
      </c>
      <c r="E2035" t="s">
        <v>9791</v>
      </c>
      <c r="F2035">
        <v>5</v>
      </c>
      <c r="G2035" t="s">
        <v>12287</v>
      </c>
    </row>
    <row r="2036" spans="1:7" x14ac:dyDescent="0.25">
      <c r="A2036" t="s">
        <v>52</v>
      </c>
      <c r="B2036">
        <v>2010</v>
      </c>
      <c r="C2036" t="s">
        <v>144</v>
      </c>
      <c r="D2036" t="s">
        <v>102</v>
      </c>
      <c r="E2036" t="s">
        <v>9792</v>
      </c>
      <c r="F2036">
        <v>8</v>
      </c>
      <c r="G2036" t="s">
        <v>12287</v>
      </c>
    </row>
    <row r="2037" spans="1:7" x14ac:dyDescent="0.25">
      <c r="A2037" t="s">
        <v>52</v>
      </c>
      <c r="B2037">
        <v>2010</v>
      </c>
      <c r="C2037" t="s">
        <v>144</v>
      </c>
      <c r="D2037" t="s">
        <v>107</v>
      </c>
      <c r="E2037" t="s">
        <v>9793</v>
      </c>
      <c r="F2037">
        <v>13</v>
      </c>
      <c r="G2037" t="s">
        <v>12287</v>
      </c>
    </row>
    <row r="2038" spans="1:7" x14ac:dyDescent="0.25">
      <c r="A2038" t="s">
        <v>52</v>
      </c>
      <c r="B2038">
        <v>2010</v>
      </c>
      <c r="C2038" t="s">
        <v>144</v>
      </c>
      <c r="D2038" t="s">
        <v>39</v>
      </c>
      <c r="E2038" t="s">
        <v>9794</v>
      </c>
      <c r="F2038">
        <v>21</v>
      </c>
      <c r="G2038" t="s">
        <v>12287</v>
      </c>
    </row>
    <row r="2039" spans="1:7" x14ac:dyDescent="0.25">
      <c r="A2039" t="s">
        <v>52</v>
      </c>
      <c r="B2039">
        <v>2010</v>
      </c>
      <c r="C2039" t="s">
        <v>144</v>
      </c>
      <c r="D2039" t="s">
        <v>103</v>
      </c>
      <c r="E2039" t="s">
        <v>9795</v>
      </c>
      <c r="F2039">
        <v>144</v>
      </c>
      <c r="G2039" t="s">
        <v>12287</v>
      </c>
    </row>
    <row r="2040" spans="1:7" x14ac:dyDescent="0.25">
      <c r="A2040" t="s">
        <v>52</v>
      </c>
      <c r="B2040">
        <v>2010</v>
      </c>
      <c r="C2040" t="s">
        <v>145</v>
      </c>
      <c r="D2040" t="s">
        <v>38</v>
      </c>
      <c r="E2040" t="s">
        <v>9796</v>
      </c>
      <c r="F2040">
        <v>7</v>
      </c>
      <c r="G2040" t="s">
        <v>12288</v>
      </c>
    </row>
    <row r="2041" spans="1:7" x14ac:dyDescent="0.25">
      <c r="A2041" t="s">
        <v>52</v>
      </c>
      <c r="B2041">
        <v>2010</v>
      </c>
      <c r="C2041" t="s">
        <v>145</v>
      </c>
      <c r="D2041" t="s">
        <v>40</v>
      </c>
      <c r="E2041" t="s">
        <v>9797</v>
      </c>
      <c r="F2041">
        <v>6</v>
      </c>
      <c r="G2041" t="s">
        <v>12288</v>
      </c>
    </row>
    <row r="2042" spans="1:7" x14ac:dyDescent="0.25">
      <c r="A2042" t="s">
        <v>52</v>
      </c>
      <c r="B2042">
        <v>2010</v>
      </c>
      <c r="C2042" t="s">
        <v>145</v>
      </c>
      <c r="D2042" t="s">
        <v>102</v>
      </c>
      <c r="E2042" t="s">
        <v>9798</v>
      </c>
      <c r="F2042">
        <v>12</v>
      </c>
      <c r="G2042" t="s">
        <v>12288</v>
      </c>
    </row>
    <row r="2043" spans="1:7" x14ac:dyDescent="0.25">
      <c r="A2043" t="s">
        <v>52</v>
      </c>
      <c r="B2043">
        <v>2010</v>
      </c>
      <c r="C2043" t="s">
        <v>145</v>
      </c>
      <c r="D2043" t="s">
        <v>107</v>
      </c>
      <c r="E2043" t="s">
        <v>9799</v>
      </c>
      <c r="F2043">
        <v>14</v>
      </c>
      <c r="G2043" t="s">
        <v>12288</v>
      </c>
    </row>
    <row r="2044" spans="1:7" x14ac:dyDescent="0.25">
      <c r="A2044" t="s">
        <v>52</v>
      </c>
      <c r="B2044">
        <v>2010</v>
      </c>
      <c r="C2044" t="s">
        <v>145</v>
      </c>
      <c r="D2044" t="s">
        <v>39</v>
      </c>
      <c r="E2044" t="s">
        <v>9800</v>
      </c>
      <c r="F2044">
        <v>22</v>
      </c>
      <c r="G2044" t="s">
        <v>12288</v>
      </c>
    </row>
    <row r="2045" spans="1:7" x14ac:dyDescent="0.25">
      <c r="A2045" t="s">
        <v>52</v>
      </c>
      <c r="B2045">
        <v>2010</v>
      </c>
      <c r="C2045" t="s">
        <v>145</v>
      </c>
      <c r="D2045" t="s">
        <v>103</v>
      </c>
      <c r="E2045" t="s">
        <v>9801</v>
      </c>
      <c r="F2045">
        <v>183</v>
      </c>
      <c r="G2045" t="s">
        <v>12288</v>
      </c>
    </row>
    <row r="2046" spans="1:7" x14ac:dyDescent="0.25">
      <c r="A2046" t="s">
        <v>52</v>
      </c>
      <c r="B2046">
        <v>2010</v>
      </c>
      <c r="C2046" t="s">
        <v>146</v>
      </c>
      <c r="D2046" t="s">
        <v>38</v>
      </c>
      <c r="E2046" t="s">
        <v>9802</v>
      </c>
      <c r="F2046">
        <v>11</v>
      </c>
      <c r="G2046" t="s">
        <v>12289</v>
      </c>
    </row>
    <row r="2047" spans="1:7" x14ac:dyDescent="0.25">
      <c r="A2047" t="s">
        <v>52</v>
      </c>
      <c r="B2047">
        <v>2010</v>
      </c>
      <c r="C2047" t="s">
        <v>146</v>
      </c>
      <c r="D2047" t="s">
        <v>40</v>
      </c>
      <c r="E2047" t="s">
        <v>9803</v>
      </c>
      <c r="F2047">
        <v>12</v>
      </c>
      <c r="G2047" t="s">
        <v>12289</v>
      </c>
    </row>
    <row r="2048" spans="1:7" x14ac:dyDescent="0.25">
      <c r="A2048" t="s">
        <v>52</v>
      </c>
      <c r="B2048">
        <v>2010</v>
      </c>
      <c r="C2048" t="s">
        <v>146</v>
      </c>
      <c r="D2048" t="s">
        <v>102</v>
      </c>
      <c r="E2048" t="s">
        <v>9804</v>
      </c>
      <c r="F2048">
        <v>13</v>
      </c>
      <c r="G2048" t="s">
        <v>12289</v>
      </c>
    </row>
    <row r="2049" spans="1:7" x14ac:dyDescent="0.25">
      <c r="A2049" t="s">
        <v>52</v>
      </c>
      <c r="B2049">
        <v>2010</v>
      </c>
      <c r="C2049" t="s">
        <v>146</v>
      </c>
      <c r="D2049" t="s">
        <v>107</v>
      </c>
      <c r="E2049" t="s">
        <v>9805</v>
      </c>
      <c r="F2049">
        <v>17</v>
      </c>
      <c r="G2049" t="s">
        <v>12289</v>
      </c>
    </row>
    <row r="2050" spans="1:7" x14ac:dyDescent="0.25">
      <c r="A2050" t="s">
        <v>52</v>
      </c>
      <c r="B2050">
        <v>2010</v>
      </c>
      <c r="C2050" t="s">
        <v>146</v>
      </c>
      <c r="D2050" t="s">
        <v>39</v>
      </c>
      <c r="E2050" t="s">
        <v>9806</v>
      </c>
      <c r="F2050">
        <v>27</v>
      </c>
      <c r="G2050" t="s">
        <v>12289</v>
      </c>
    </row>
    <row r="2051" spans="1:7" x14ac:dyDescent="0.25">
      <c r="A2051" t="s">
        <v>52</v>
      </c>
      <c r="B2051">
        <v>2010</v>
      </c>
      <c r="C2051" t="s">
        <v>146</v>
      </c>
      <c r="D2051" t="s">
        <v>103</v>
      </c>
      <c r="E2051" t="s">
        <v>9807</v>
      </c>
      <c r="F2051">
        <v>185</v>
      </c>
      <c r="G2051" t="s">
        <v>12289</v>
      </c>
    </row>
    <row r="2052" spans="1:7" x14ac:dyDescent="0.25">
      <c r="A2052" t="s">
        <v>52</v>
      </c>
      <c r="B2052">
        <v>2011</v>
      </c>
      <c r="C2052" t="s">
        <v>142</v>
      </c>
      <c r="D2052" t="s">
        <v>38</v>
      </c>
      <c r="E2052" t="s">
        <v>9808</v>
      </c>
      <c r="F2052">
        <v>12</v>
      </c>
      <c r="G2052" t="s">
        <v>12285</v>
      </c>
    </row>
    <row r="2053" spans="1:7" x14ac:dyDescent="0.25">
      <c r="A2053" t="s">
        <v>52</v>
      </c>
      <c r="B2053">
        <v>2011</v>
      </c>
      <c r="C2053" t="s">
        <v>142</v>
      </c>
      <c r="D2053" t="s">
        <v>40</v>
      </c>
      <c r="E2053" t="s">
        <v>9809</v>
      </c>
      <c r="F2053">
        <v>10</v>
      </c>
      <c r="G2053" t="s">
        <v>12285</v>
      </c>
    </row>
    <row r="2054" spans="1:7" x14ac:dyDescent="0.25">
      <c r="A2054" t="s">
        <v>52</v>
      </c>
      <c r="B2054">
        <v>2011</v>
      </c>
      <c r="C2054" t="s">
        <v>142</v>
      </c>
      <c r="D2054" t="s">
        <v>102</v>
      </c>
      <c r="E2054" t="s">
        <v>9810</v>
      </c>
      <c r="F2054">
        <v>41</v>
      </c>
      <c r="G2054" t="s">
        <v>12285</v>
      </c>
    </row>
    <row r="2055" spans="1:7" x14ac:dyDescent="0.25">
      <c r="A2055" t="s">
        <v>52</v>
      </c>
      <c r="B2055">
        <v>2011</v>
      </c>
      <c r="C2055" t="s">
        <v>142</v>
      </c>
      <c r="D2055" t="s">
        <v>107</v>
      </c>
      <c r="E2055" t="s">
        <v>9811</v>
      </c>
      <c r="F2055">
        <v>25</v>
      </c>
      <c r="G2055" t="s">
        <v>12285</v>
      </c>
    </row>
    <row r="2056" spans="1:7" x14ac:dyDescent="0.25">
      <c r="A2056" t="s">
        <v>52</v>
      </c>
      <c r="B2056">
        <v>2011</v>
      </c>
      <c r="C2056" t="s">
        <v>142</v>
      </c>
      <c r="D2056" t="s">
        <v>39</v>
      </c>
      <c r="E2056" t="s">
        <v>9812</v>
      </c>
      <c r="F2056">
        <v>45</v>
      </c>
      <c r="G2056" t="s">
        <v>12285</v>
      </c>
    </row>
    <row r="2057" spans="1:7" x14ac:dyDescent="0.25">
      <c r="A2057" t="s">
        <v>52</v>
      </c>
      <c r="B2057">
        <v>2011</v>
      </c>
      <c r="C2057" t="s">
        <v>142</v>
      </c>
      <c r="D2057" t="s">
        <v>103</v>
      </c>
      <c r="E2057" t="s">
        <v>9813</v>
      </c>
      <c r="F2057">
        <v>468</v>
      </c>
      <c r="G2057" t="s">
        <v>12285</v>
      </c>
    </row>
    <row r="2058" spans="1:7" x14ac:dyDescent="0.25">
      <c r="A2058" t="s">
        <v>52</v>
      </c>
      <c r="B2058">
        <v>2011</v>
      </c>
      <c r="C2058" t="s">
        <v>143</v>
      </c>
      <c r="D2058" t="s">
        <v>38</v>
      </c>
      <c r="E2058" t="s">
        <v>9814</v>
      </c>
      <c r="F2058">
        <v>14</v>
      </c>
      <c r="G2058" t="s">
        <v>12286</v>
      </c>
    </row>
    <row r="2059" spans="1:7" x14ac:dyDescent="0.25">
      <c r="A2059" t="s">
        <v>52</v>
      </c>
      <c r="B2059">
        <v>2011</v>
      </c>
      <c r="C2059" t="s">
        <v>143</v>
      </c>
      <c r="D2059" t="s">
        <v>40</v>
      </c>
      <c r="E2059" t="s">
        <v>9815</v>
      </c>
      <c r="F2059">
        <v>4</v>
      </c>
      <c r="G2059" t="s">
        <v>12286</v>
      </c>
    </row>
    <row r="2060" spans="1:7" x14ac:dyDescent="0.25">
      <c r="A2060" t="s">
        <v>52</v>
      </c>
      <c r="B2060">
        <v>2011</v>
      </c>
      <c r="C2060" t="s">
        <v>143</v>
      </c>
      <c r="D2060" t="s">
        <v>102</v>
      </c>
      <c r="E2060" t="s">
        <v>9816</v>
      </c>
      <c r="F2060">
        <v>52</v>
      </c>
      <c r="G2060" t="s">
        <v>12286</v>
      </c>
    </row>
    <row r="2061" spans="1:7" x14ac:dyDescent="0.25">
      <c r="A2061" t="s">
        <v>52</v>
      </c>
      <c r="B2061">
        <v>2011</v>
      </c>
      <c r="C2061" t="s">
        <v>143</v>
      </c>
      <c r="D2061" t="s">
        <v>107</v>
      </c>
      <c r="E2061" t="s">
        <v>9817</v>
      </c>
      <c r="F2061">
        <v>21</v>
      </c>
      <c r="G2061" t="s">
        <v>12286</v>
      </c>
    </row>
    <row r="2062" spans="1:7" x14ac:dyDescent="0.25">
      <c r="A2062" t="s">
        <v>52</v>
      </c>
      <c r="B2062">
        <v>2011</v>
      </c>
      <c r="C2062" t="s">
        <v>143</v>
      </c>
      <c r="D2062" t="s">
        <v>39</v>
      </c>
      <c r="E2062" t="s">
        <v>9818</v>
      </c>
      <c r="F2062">
        <v>54</v>
      </c>
      <c r="G2062" t="s">
        <v>12286</v>
      </c>
    </row>
    <row r="2063" spans="1:7" x14ac:dyDescent="0.25">
      <c r="A2063" t="s">
        <v>52</v>
      </c>
      <c r="B2063">
        <v>2011</v>
      </c>
      <c r="C2063" t="s">
        <v>143</v>
      </c>
      <c r="D2063" t="s">
        <v>103</v>
      </c>
      <c r="E2063" t="s">
        <v>9819</v>
      </c>
      <c r="F2063">
        <v>497</v>
      </c>
      <c r="G2063" t="s">
        <v>12286</v>
      </c>
    </row>
    <row r="2064" spans="1:7" x14ac:dyDescent="0.25">
      <c r="A2064" t="s">
        <v>52</v>
      </c>
      <c r="B2064">
        <v>2011</v>
      </c>
      <c r="C2064" t="s">
        <v>144</v>
      </c>
      <c r="D2064" t="s">
        <v>38</v>
      </c>
      <c r="E2064" t="s">
        <v>9820</v>
      </c>
      <c r="F2064">
        <v>4</v>
      </c>
      <c r="G2064" t="s">
        <v>12287</v>
      </c>
    </row>
    <row r="2065" spans="1:7" x14ac:dyDescent="0.25">
      <c r="A2065" t="s">
        <v>52</v>
      </c>
      <c r="B2065">
        <v>2011</v>
      </c>
      <c r="C2065" t="s">
        <v>144</v>
      </c>
      <c r="D2065" t="s">
        <v>40</v>
      </c>
      <c r="E2065" t="s">
        <v>9821</v>
      </c>
      <c r="F2065">
        <v>1</v>
      </c>
      <c r="G2065" t="s">
        <v>12287</v>
      </c>
    </row>
    <row r="2066" spans="1:7" x14ac:dyDescent="0.25">
      <c r="A2066" t="s">
        <v>52</v>
      </c>
      <c r="B2066">
        <v>2011</v>
      </c>
      <c r="C2066" t="s">
        <v>144</v>
      </c>
      <c r="D2066" t="s">
        <v>102</v>
      </c>
      <c r="E2066" t="s">
        <v>9822</v>
      </c>
      <c r="F2066">
        <v>21</v>
      </c>
      <c r="G2066" t="s">
        <v>12287</v>
      </c>
    </row>
    <row r="2067" spans="1:7" x14ac:dyDescent="0.25">
      <c r="A2067" t="s">
        <v>52</v>
      </c>
      <c r="B2067">
        <v>2011</v>
      </c>
      <c r="C2067" t="s">
        <v>144</v>
      </c>
      <c r="D2067" t="s">
        <v>107</v>
      </c>
      <c r="E2067" t="s">
        <v>9823</v>
      </c>
      <c r="F2067">
        <v>4</v>
      </c>
      <c r="G2067" t="s">
        <v>12287</v>
      </c>
    </row>
    <row r="2068" spans="1:7" x14ac:dyDescent="0.25">
      <c r="A2068" t="s">
        <v>52</v>
      </c>
      <c r="B2068">
        <v>2011</v>
      </c>
      <c r="C2068" t="s">
        <v>144</v>
      </c>
      <c r="D2068" t="s">
        <v>39</v>
      </c>
      <c r="E2068" t="s">
        <v>9824</v>
      </c>
      <c r="F2068">
        <v>13</v>
      </c>
      <c r="G2068" t="s">
        <v>12287</v>
      </c>
    </row>
    <row r="2069" spans="1:7" x14ac:dyDescent="0.25">
      <c r="A2069" t="s">
        <v>52</v>
      </c>
      <c r="B2069">
        <v>2011</v>
      </c>
      <c r="C2069" t="s">
        <v>144</v>
      </c>
      <c r="D2069" t="s">
        <v>103</v>
      </c>
      <c r="E2069" t="s">
        <v>9825</v>
      </c>
      <c r="F2069">
        <v>145</v>
      </c>
      <c r="G2069" t="s">
        <v>12287</v>
      </c>
    </row>
    <row r="2070" spans="1:7" x14ac:dyDescent="0.25">
      <c r="A2070" t="s">
        <v>52</v>
      </c>
      <c r="B2070">
        <v>2011</v>
      </c>
      <c r="C2070" t="s">
        <v>145</v>
      </c>
      <c r="D2070" t="s">
        <v>38</v>
      </c>
      <c r="E2070" t="s">
        <v>9826</v>
      </c>
      <c r="F2070">
        <v>5</v>
      </c>
      <c r="G2070" t="s">
        <v>12288</v>
      </c>
    </row>
    <row r="2071" spans="1:7" x14ac:dyDescent="0.25">
      <c r="A2071" t="s">
        <v>52</v>
      </c>
      <c r="B2071">
        <v>2011</v>
      </c>
      <c r="C2071" t="s">
        <v>145</v>
      </c>
      <c r="D2071" t="s">
        <v>40</v>
      </c>
      <c r="E2071" t="s">
        <v>9827</v>
      </c>
      <c r="F2071">
        <v>5</v>
      </c>
      <c r="G2071" t="s">
        <v>12288</v>
      </c>
    </row>
    <row r="2072" spans="1:7" x14ac:dyDescent="0.25">
      <c r="A2072" t="s">
        <v>52</v>
      </c>
      <c r="B2072">
        <v>2011</v>
      </c>
      <c r="C2072" t="s">
        <v>145</v>
      </c>
      <c r="D2072" t="s">
        <v>102</v>
      </c>
      <c r="E2072" t="s">
        <v>9828</v>
      </c>
      <c r="F2072">
        <v>17</v>
      </c>
      <c r="G2072" t="s">
        <v>12288</v>
      </c>
    </row>
    <row r="2073" spans="1:7" x14ac:dyDescent="0.25">
      <c r="A2073" t="s">
        <v>52</v>
      </c>
      <c r="B2073">
        <v>2011</v>
      </c>
      <c r="C2073" t="s">
        <v>145</v>
      </c>
      <c r="D2073" t="s">
        <v>107</v>
      </c>
      <c r="E2073" t="s">
        <v>9829</v>
      </c>
      <c r="F2073">
        <v>9</v>
      </c>
      <c r="G2073" t="s">
        <v>12288</v>
      </c>
    </row>
    <row r="2074" spans="1:7" x14ac:dyDescent="0.25">
      <c r="A2074" t="s">
        <v>52</v>
      </c>
      <c r="B2074">
        <v>2011</v>
      </c>
      <c r="C2074" t="s">
        <v>145</v>
      </c>
      <c r="D2074" t="s">
        <v>39</v>
      </c>
      <c r="E2074" t="s">
        <v>9830</v>
      </c>
      <c r="F2074">
        <v>28</v>
      </c>
      <c r="G2074" t="s">
        <v>12288</v>
      </c>
    </row>
    <row r="2075" spans="1:7" x14ac:dyDescent="0.25">
      <c r="A2075" t="s">
        <v>52</v>
      </c>
      <c r="B2075">
        <v>2011</v>
      </c>
      <c r="C2075" t="s">
        <v>145</v>
      </c>
      <c r="D2075" t="s">
        <v>103</v>
      </c>
      <c r="E2075" t="s">
        <v>9831</v>
      </c>
      <c r="F2075">
        <v>179</v>
      </c>
      <c r="G2075" t="s">
        <v>12288</v>
      </c>
    </row>
    <row r="2076" spans="1:7" x14ac:dyDescent="0.25">
      <c r="A2076" t="s">
        <v>52</v>
      </c>
      <c r="B2076">
        <v>2011</v>
      </c>
      <c r="C2076" t="s">
        <v>146</v>
      </c>
      <c r="D2076" t="s">
        <v>38</v>
      </c>
      <c r="E2076" t="s">
        <v>9832</v>
      </c>
      <c r="F2076">
        <v>8</v>
      </c>
      <c r="G2076" t="s">
        <v>12289</v>
      </c>
    </row>
    <row r="2077" spans="1:7" x14ac:dyDescent="0.25">
      <c r="A2077" t="s">
        <v>52</v>
      </c>
      <c r="B2077">
        <v>2011</v>
      </c>
      <c r="C2077" t="s">
        <v>146</v>
      </c>
      <c r="D2077" t="s">
        <v>40</v>
      </c>
      <c r="E2077" t="s">
        <v>9833</v>
      </c>
      <c r="F2077">
        <v>6</v>
      </c>
      <c r="G2077" t="s">
        <v>12289</v>
      </c>
    </row>
    <row r="2078" spans="1:7" x14ac:dyDescent="0.25">
      <c r="A2078" t="s">
        <v>52</v>
      </c>
      <c r="B2078">
        <v>2011</v>
      </c>
      <c r="C2078" t="s">
        <v>146</v>
      </c>
      <c r="D2078" t="s">
        <v>102</v>
      </c>
      <c r="E2078" t="s">
        <v>9834</v>
      </c>
      <c r="F2078">
        <v>14</v>
      </c>
      <c r="G2078" t="s">
        <v>12289</v>
      </c>
    </row>
    <row r="2079" spans="1:7" x14ac:dyDescent="0.25">
      <c r="A2079" t="s">
        <v>52</v>
      </c>
      <c r="B2079">
        <v>2011</v>
      </c>
      <c r="C2079" t="s">
        <v>146</v>
      </c>
      <c r="D2079" t="s">
        <v>107</v>
      </c>
      <c r="E2079" t="s">
        <v>9835</v>
      </c>
      <c r="F2079">
        <v>7</v>
      </c>
      <c r="G2079" t="s">
        <v>12289</v>
      </c>
    </row>
    <row r="2080" spans="1:7" x14ac:dyDescent="0.25">
      <c r="A2080" t="s">
        <v>52</v>
      </c>
      <c r="B2080">
        <v>2011</v>
      </c>
      <c r="C2080" t="s">
        <v>146</v>
      </c>
      <c r="D2080" t="s">
        <v>39</v>
      </c>
      <c r="E2080" t="s">
        <v>9836</v>
      </c>
      <c r="F2080">
        <v>31</v>
      </c>
      <c r="G2080" t="s">
        <v>12289</v>
      </c>
    </row>
    <row r="2081" spans="1:7" x14ac:dyDescent="0.25">
      <c r="A2081" t="s">
        <v>52</v>
      </c>
      <c r="B2081">
        <v>2011</v>
      </c>
      <c r="C2081" t="s">
        <v>146</v>
      </c>
      <c r="D2081" t="s">
        <v>103</v>
      </c>
      <c r="E2081" t="s">
        <v>9837</v>
      </c>
      <c r="F2081">
        <v>192</v>
      </c>
      <c r="G2081" t="s">
        <v>12289</v>
      </c>
    </row>
    <row r="2082" spans="1:7" x14ac:dyDescent="0.25">
      <c r="A2082" t="s">
        <v>52</v>
      </c>
      <c r="B2082">
        <v>2012</v>
      </c>
      <c r="C2082" t="s">
        <v>142</v>
      </c>
      <c r="D2082" t="s">
        <v>38</v>
      </c>
      <c r="E2082" t="s">
        <v>9838</v>
      </c>
      <c r="F2082">
        <v>15</v>
      </c>
      <c r="G2082" t="s">
        <v>12285</v>
      </c>
    </row>
    <row r="2083" spans="1:7" x14ac:dyDescent="0.25">
      <c r="A2083" t="s">
        <v>52</v>
      </c>
      <c r="B2083">
        <v>2012</v>
      </c>
      <c r="C2083" t="s">
        <v>142</v>
      </c>
      <c r="D2083" t="s">
        <v>40</v>
      </c>
      <c r="E2083" t="s">
        <v>9839</v>
      </c>
      <c r="F2083">
        <v>17</v>
      </c>
      <c r="G2083" t="s">
        <v>12285</v>
      </c>
    </row>
    <row r="2084" spans="1:7" x14ac:dyDescent="0.25">
      <c r="A2084" t="s">
        <v>52</v>
      </c>
      <c r="B2084">
        <v>2012</v>
      </c>
      <c r="C2084" t="s">
        <v>142</v>
      </c>
      <c r="D2084" t="s">
        <v>102</v>
      </c>
      <c r="E2084" t="s">
        <v>9840</v>
      </c>
      <c r="F2084">
        <v>42</v>
      </c>
      <c r="G2084" t="s">
        <v>12285</v>
      </c>
    </row>
    <row r="2085" spans="1:7" x14ac:dyDescent="0.25">
      <c r="A2085" t="s">
        <v>52</v>
      </c>
      <c r="B2085">
        <v>2012</v>
      </c>
      <c r="C2085" t="s">
        <v>142</v>
      </c>
      <c r="D2085" t="s">
        <v>107</v>
      </c>
      <c r="E2085" t="s">
        <v>9841</v>
      </c>
      <c r="F2085">
        <v>35</v>
      </c>
      <c r="G2085" t="s">
        <v>12285</v>
      </c>
    </row>
    <row r="2086" spans="1:7" x14ac:dyDescent="0.25">
      <c r="A2086" t="s">
        <v>52</v>
      </c>
      <c r="B2086">
        <v>2012</v>
      </c>
      <c r="C2086" t="s">
        <v>142</v>
      </c>
      <c r="D2086" t="s">
        <v>39</v>
      </c>
      <c r="E2086" t="s">
        <v>9842</v>
      </c>
      <c r="F2086">
        <v>28</v>
      </c>
      <c r="G2086" t="s">
        <v>12285</v>
      </c>
    </row>
    <row r="2087" spans="1:7" x14ac:dyDescent="0.25">
      <c r="A2087" t="s">
        <v>52</v>
      </c>
      <c r="B2087">
        <v>2012</v>
      </c>
      <c r="C2087" t="s">
        <v>142</v>
      </c>
      <c r="D2087" t="s">
        <v>103</v>
      </c>
      <c r="E2087" t="s">
        <v>9843</v>
      </c>
      <c r="F2087">
        <v>438</v>
      </c>
      <c r="G2087" t="s">
        <v>12285</v>
      </c>
    </row>
    <row r="2088" spans="1:7" x14ac:dyDescent="0.25">
      <c r="A2088" t="s">
        <v>52</v>
      </c>
      <c r="B2088">
        <v>2012</v>
      </c>
      <c r="C2088" t="s">
        <v>143</v>
      </c>
      <c r="D2088" t="s">
        <v>38</v>
      </c>
      <c r="E2088" t="s">
        <v>9844</v>
      </c>
      <c r="F2088">
        <v>16</v>
      </c>
      <c r="G2088" t="s">
        <v>12286</v>
      </c>
    </row>
    <row r="2089" spans="1:7" x14ac:dyDescent="0.25">
      <c r="A2089" t="s">
        <v>52</v>
      </c>
      <c r="B2089">
        <v>2012</v>
      </c>
      <c r="C2089" t="s">
        <v>143</v>
      </c>
      <c r="D2089" t="s">
        <v>40</v>
      </c>
      <c r="E2089" t="s">
        <v>9845</v>
      </c>
      <c r="F2089">
        <v>18</v>
      </c>
      <c r="G2089" t="s">
        <v>12286</v>
      </c>
    </row>
    <row r="2090" spans="1:7" x14ac:dyDescent="0.25">
      <c r="A2090" t="s">
        <v>52</v>
      </c>
      <c r="B2090">
        <v>2012</v>
      </c>
      <c r="C2090" t="s">
        <v>143</v>
      </c>
      <c r="D2090" t="s">
        <v>102</v>
      </c>
      <c r="E2090" t="s">
        <v>9846</v>
      </c>
      <c r="F2090">
        <v>43</v>
      </c>
      <c r="G2090" t="s">
        <v>12286</v>
      </c>
    </row>
    <row r="2091" spans="1:7" x14ac:dyDescent="0.25">
      <c r="A2091" t="s">
        <v>52</v>
      </c>
      <c r="B2091">
        <v>2012</v>
      </c>
      <c r="C2091" t="s">
        <v>143</v>
      </c>
      <c r="D2091" t="s">
        <v>107</v>
      </c>
      <c r="E2091" t="s">
        <v>9847</v>
      </c>
      <c r="F2091">
        <v>44</v>
      </c>
      <c r="G2091" t="s">
        <v>12286</v>
      </c>
    </row>
    <row r="2092" spans="1:7" x14ac:dyDescent="0.25">
      <c r="A2092" t="s">
        <v>52</v>
      </c>
      <c r="B2092">
        <v>2012</v>
      </c>
      <c r="C2092" t="s">
        <v>143</v>
      </c>
      <c r="D2092" t="s">
        <v>39</v>
      </c>
      <c r="E2092" t="s">
        <v>9848</v>
      </c>
      <c r="F2092">
        <v>46</v>
      </c>
      <c r="G2092" t="s">
        <v>12286</v>
      </c>
    </row>
    <row r="2093" spans="1:7" x14ac:dyDescent="0.25">
      <c r="A2093" t="s">
        <v>52</v>
      </c>
      <c r="B2093">
        <v>2012</v>
      </c>
      <c r="C2093" t="s">
        <v>143</v>
      </c>
      <c r="D2093" t="s">
        <v>103</v>
      </c>
      <c r="E2093" t="s">
        <v>9849</v>
      </c>
      <c r="F2093">
        <v>464</v>
      </c>
      <c r="G2093" t="s">
        <v>12286</v>
      </c>
    </row>
    <row r="2094" spans="1:7" x14ac:dyDescent="0.25">
      <c r="A2094" t="s">
        <v>52</v>
      </c>
      <c r="B2094">
        <v>2012</v>
      </c>
      <c r="C2094" t="s">
        <v>144</v>
      </c>
      <c r="D2094" t="s">
        <v>38</v>
      </c>
      <c r="E2094" t="s">
        <v>9850</v>
      </c>
      <c r="F2094">
        <v>6</v>
      </c>
      <c r="G2094" t="s">
        <v>12287</v>
      </c>
    </row>
    <row r="2095" spans="1:7" x14ac:dyDescent="0.25">
      <c r="A2095" t="s">
        <v>52</v>
      </c>
      <c r="B2095">
        <v>2012</v>
      </c>
      <c r="C2095" t="s">
        <v>144</v>
      </c>
      <c r="D2095" t="s">
        <v>40</v>
      </c>
      <c r="E2095" t="s">
        <v>9851</v>
      </c>
      <c r="F2095">
        <v>3</v>
      </c>
      <c r="G2095" t="s">
        <v>12287</v>
      </c>
    </row>
    <row r="2096" spans="1:7" x14ac:dyDescent="0.25">
      <c r="A2096" t="s">
        <v>52</v>
      </c>
      <c r="B2096">
        <v>2012</v>
      </c>
      <c r="C2096" t="s">
        <v>144</v>
      </c>
      <c r="D2096" t="s">
        <v>102</v>
      </c>
      <c r="E2096" t="s">
        <v>9852</v>
      </c>
      <c r="F2096">
        <v>9</v>
      </c>
      <c r="G2096" t="s">
        <v>12287</v>
      </c>
    </row>
    <row r="2097" spans="1:7" x14ac:dyDescent="0.25">
      <c r="A2097" t="s">
        <v>52</v>
      </c>
      <c r="B2097">
        <v>2012</v>
      </c>
      <c r="C2097" t="s">
        <v>144</v>
      </c>
      <c r="D2097" t="s">
        <v>107</v>
      </c>
      <c r="E2097" t="s">
        <v>9853</v>
      </c>
      <c r="F2097">
        <v>10</v>
      </c>
      <c r="G2097" t="s">
        <v>12287</v>
      </c>
    </row>
    <row r="2098" spans="1:7" x14ac:dyDescent="0.25">
      <c r="A2098" t="s">
        <v>52</v>
      </c>
      <c r="B2098">
        <v>2012</v>
      </c>
      <c r="C2098" t="s">
        <v>144</v>
      </c>
      <c r="D2098" t="s">
        <v>39</v>
      </c>
      <c r="E2098" t="s">
        <v>9854</v>
      </c>
      <c r="F2098">
        <v>18</v>
      </c>
      <c r="G2098" t="s">
        <v>12287</v>
      </c>
    </row>
    <row r="2099" spans="1:7" x14ac:dyDescent="0.25">
      <c r="A2099" t="s">
        <v>52</v>
      </c>
      <c r="B2099">
        <v>2012</v>
      </c>
      <c r="C2099" t="s">
        <v>144</v>
      </c>
      <c r="D2099" t="s">
        <v>103</v>
      </c>
      <c r="E2099" t="s">
        <v>9855</v>
      </c>
      <c r="F2099">
        <v>139</v>
      </c>
      <c r="G2099" t="s">
        <v>12287</v>
      </c>
    </row>
    <row r="2100" spans="1:7" x14ac:dyDescent="0.25">
      <c r="A2100" t="s">
        <v>52</v>
      </c>
      <c r="B2100">
        <v>2012</v>
      </c>
      <c r="C2100" t="s">
        <v>145</v>
      </c>
      <c r="D2100" t="s">
        <v>38</v>
      </c>
      <c r="E2100" t="s">
        <v>9856</v>
      </c>
      <c r="F2100">
        <v>9</v>
      </c>
      <c r="G2100" t="s">
        <v>12288</v>
      </c>
    </row>
    <row r="2101" spans="1:7" x14ac:dyDescent="0.25">
      <c r="A2101" t="s">
        <v>52</v>
      </c>
      <c r="B2101">
        <v>2012</v>
      </c>
      <c r="C2101" t="s">
        <v>145</v>
      </c>
      <c r="D2101" t="s">
        <v>40</v>
      </c>
      <c r="E2101" t="s">
        <v>9857</v>
      </c>
      <c r="F2101">
        <v>10</v>
      </c>
      <c r="G2101" t="s">
        <v>12288</v>
      </c>
    </row>
    <row r="2102" spans="1:7" x14ac:dyDescent="0.25">
      <c r="A2102" t="s">
        <v>52</v>
      </c>
      <c r="B2102">
        <v>2012</v>
      </c>
      <c r="C2102" t="s">
        <v>145</v>
      </c>
      <c r="D2102" t="s">
        <v>102</v>
      </c>
      <c r="E2102" t="s">
        <v>9858</v>
      </c>
      <c r="F2102">
        <v>14</v>
      </c>
      <c r="G2102" t="s">
        <v>12288</v>
      </c>
    </row>
    <row r="2103" spans="1:7" x14ac:dyDescent="0.25">
      <c r="A2103" t="s">
        <v>52</v>
      </c>
      <c r="B2103">
        <v>2012</v>
      </c>
      <c r="C2103" t="s">
        <v>145</v>
      </c>
      <c r="D2103" t="s">
        <v>107</v>
      </c>
      <c r="E2103" t="s">
        <v>9859</v>
      </c>
      <c r="F2103">
        <v>18</v>
      </c>
      <c r="G2103" t="s">
        <v>12288</v>
      </c>
    </row>
    <row r="2104" spans="1:7" x14ac:dyDescent="0.25">
      <c r="A2104" t="s">
        <v>52</v>
      </c>
      <c r="B2104">
        <v>2012</v>
      </c>
      <c r="C2104" t="s">
        <v>145</v>
      </c>
      <c r="D2104" t="s">
        <v>39</v>
      </c>
      <c r="E2104" t="s">
        <v>9860</v>
      </c>
      <c r="F2104">
        <v>23</v>
      </c>
      <c r="G2104" t="s">
        <v>12288</v>
      </c>
    </row>
    <row r="2105" spans="1:7" x14ac:dyDescent="0.25">
      <c r="A2105" t="s">
        <v>52</v>
      </c>
      <c r="B2105">
        <v>2012</v>
      </c>
      <c r="C2105" t="s">
        <v>145</v>
      </c>
      <c r="D2105" t="s">
        <v>103</v>
      </c>
      <c r="E2105" t="s">
        <v>9861</v>
      </c>
      <c r="F2105">
        <v>160</v>
      </c>
      <c r="G2105" t="s">
        <v>12288</v>
      </c>
    </row>
    <row r="2106" spans="1:7" x14ac:dyDescent="0.25">
      <c r="A2106" t="s">
        <v>52</v>
      </c>
      <c r="B2106">
        <v>2012</v>
      </c>
      <c r="C2106" t="s">
        <v>146</v>
      </c>
      <c r="D2106" t="s">
        <v>38</v>
      </c>
      <c r="E2106" t="s">
        <v>9862</v>
      </c>
      <c r="F2106">
        <v>11</v>
      </c>
      <c r="G2106" t="s">
        <v>12289</v>
      </c>
    </row>
    <row r="2107" spans="1:7" x14ac:dyDescent="0.25">
      <c r="A2107" t="s">
        <v>52</v>
      </c>
      <c r="B2107">
        <v>2012</v>
      </c>
      <c r="C2107" t="s">
        <v>146</v>
      </c>
      <c r="D2107" t="s">
        <v>40</v>
      </c>
      <c r="E2107" t="s">
        <v>9863</v>
      </c>
      <c r="F2107">
        <v>7</v>
      </c>
      <c r="G2107" t="s">
        <v>12289</v>
      </c>
    </row>
    <row r="2108" spans="1:7" x14ac:dyDescent="0.25">
      <c r="A2108" t="s">
        <v>52</v>
      </c>
      <c r="B2108">
        <v>2012</v>
      </c>
      <c r="C2108" t="s">
        <v>146</v>
      </c>
      <c r="D2108" t="s">
        <v>102</v>
      </c>
      <c r="E2108" t="s">
        <v>9864</v>
      </c>
      <c r="F2108">
        <v>19</v>
      </c>
      <c r="G2108" t="s">
        <v>12289</v>
      </c>
    </row>
    <row r="2109" spans="1:7" x14ac:dyDescent="0.25">
      <c r="A2109" t="s">
        <v>52</v>
      </c>
      <c r="B2109">
        <v>2012</v>
      </c>
      <c r="C2109" t="s">
        <v>146</v>
      </c>
      <c r="D2109" t="s">
        <v>107</v>
      </c>
      <c r="E2109" t="s">
        <v>9865</v>
      </c>
      <c r="F2109">
        <v>12</v>
      </c>
      <c r="G2109" t="s">
        <v>12289</v>
      </c>
    </row>
    <row r="2110" spans="1:7" x14ac:dyDescent="0.25">
      <c r="A2110" t="s">
        <v>52</v>
      </c>
      <c r="B2110">
        <v>2012</v>
      </c>
      <c r="C2110" t="s">
        <v>146</v>
      </c>
      <c r="D2110" t="s">
        <v>39</v>
      </c>
      <c r="E2110" t="s">
        <v>9866</v>
      </c>
      <c r="F2110">
        <v>27</v>
      </c>
      <c r="G2110" t="s">
        <v>12289</v>
      </c>
    </row>
    <row r="2111" spans="1:7" x14ac:dyDescent="0.25">
      <c r="A2111" t="s">
        <v>52</v>
      </c>
      <c r="B2111">
        <v>2012</v>
      </c>
      <c r="C2111" t="s">
        <v>146</v>
      </c>
      <c r="D2111" t="s">
        <v>103</v>
      </c>
      <c r="E2111" t="s">
        <v>9867</v>
      </c>
      <c r="F2111">
        <v>184</v>
      </c>
      <c r="G2111" t="s">
        <v>12289</v>
      </c>
    </row>
    <row r="2112" spans="1:7" x14ac:dyDescent="0.25">
      <c r="A2112" t="s">
        <v>52</v>
      </c>
      <c r="B2112">
        <v>2013</v>
      </c>
      <c r="C2112" t="s">
        <v>142</v>
      </c>
      <c r="D2112" t="s">
        <v>38</v>
      </c>
      <c r="E2112" t="s">
        <v>9868</v>
      </c>
      <c r="F2112">
        <v>26</v>
      </c>
      <c r="G2112" t="s">
        <v>12285</v>
      </c>
    </row>
    <row r="2113" spans="1:7" x14ac:dyDescent="0.25">
      <c r="A2113" t="s">
        <v>52</v>
      </c>
      <c r="B2113">
        <v>2013</v>
      </c>
      <c r="C2113" t="s">
        <v>142</v>
      </c>
      <c r="D2113" t="s">
        <v>40</v>
      </c>
      <c r="E2113" t="s">
        <v>9869</v>
      </c>
      <c r="F2113">
        <v>23</v>
      </c>
      <c r="G2113" t="s">
        <v>12285</v>
      </c>
    </row>
    <row r="2114" spans="1:7" x14ac:dyDescent="0.25">
      <c r="A2114" t="s">
        <v>52</v>
      </c>
      <c r="B2114">
        <v>2013</v>
      </c>
      <c r="C2114" t="s">
        <v>142</v>
      </c>
      <c r="D2114" t="s">
        <v>102</v>
      </c>
      <c r="E2114" t="s">
        <v>9870</v>
      </c>
      <c r="F2114">
        <v>42</v>
      </c>
      <c r="G2114" t="s">
        <v>12285</v>
      </c>
    </row>
    <row r="2115" spans="1:7" x14ac:dyDescent="0.25">
      <c r="A2115" t="s">
        <v>52</v>
      </c>
      <c r="B2115">
        <v>2013</v>
      </c>
      <c r="C2115" t="s">
        <v>142</v>
      </c>
      <c r="D2115" t="s">
        <v>107</v>
      </c>
      <c r="E2115" t="s">
        <v>9871</v>
      </c>
      <c r="F2115">
        <v>53</v>
      </c>
      <c r="G2115" t="s">
        <v>12285</v>
      </c>
    </row>
    <row r="2116" spans="1:7" x14ac:dyDescent="0.25">
      <c r="A2116" t="s">
        <v>52</v>
      </c>
      <c r="B2116">
        <v>2013</v>
      </c>
      <c r="C2116" t="s">
        <v>142</v>
      </c>
      <c r="D2116" t="s">
        <v>39</v>
      </c>
      <c r="E2116" t="s">
        <v>9872</v>
      </c>
      <c r="F2116">
        <v>44</v>
      </c>
      <c r="G2116" t="s">
        <v>12285</v>
      </c>
    </row>
    <row r="2117" spans="1:7" x14ac:dyDescent="0.25">
      <c r="A2117" t="s">
        <v>52</v>
      </c>
      <c r="B2117">
        <v>2013</v>
      </c>
      <c r="C2117" t="s">
        <v>142</v>
      </c>
      <c r="D2117" t="s">
        <v>103</v>
      </c>
      <c r="E2117" t="s">
        <v>9873</v>
      </c>
      <c r="F2117">
        <v>404</v>
      </c>
      <c r="G2117" t="s">
        <v>12285</v>
      </c>
    </row>
    <row r="2118" spans="1:7" x14ac:dyDescent="0.25">
      <c r="A2118" t="s">
        <v>52</v>
      </c>
      <c r="B2118">
        <v>2013</v>
      </c>
      <c r="C2118" t="s">
        <v>143</v>
      </c>
      <c r="D2118" t="s">
        <v>38</v>
      </c>
      <c r="E2118" t="s">
        <v>9874</v>
      </c>
      <c r="F2118">
        <v>21</v>
      </c>
      <c r="G2118" t="s">
        <v>12286</v>
      </c>
    </row>
    <row r="2119" spans="1:7" x14ac:dyDescent="0.25">
      <c r="A2119" t="s">
        <v>52</v>
      </c>
      <c r="B2119">
        <v>2013</v>
      </c>
      <c r="C2119" t="s">
        <v>143</v>
      </c>
      <c r="D2119" t="s">
        <v>40</v>
      </c>
      <c r="E2119" t="s">
        <v>9875</v>
      </c>
      <c r="F2119">
        <v>19</v>
      </c>
      <c r="G2119" t="s">
        <v>12286</v>
      </c>
    </row>
    <row r="2120" spans="1:7" x14ac:dyDescent="0.25">
      <c r="A2120" t="s">
        <v>52</v>
      </c>
      <c r="B2120">
        <v>2013</v>
      </c>
      <c r="C2120" t="s">
        <v>143</v>
      </c>
      <c r="D2120" t="s">
        <v>102</v>
      </c>
      <c r="E2120" t="s">
        <v>9876</v>
      </c>
      <c r="F2120">
        <v>31</v>
      </c>
      <c r="G2120" t="s">
        <v>12286</v>
      </c>
    </row>
    <row r="2121" spans="1:7" x14ac:dyDescent="0.25">
      <c r="A2121" t="s">
        <v>52</v>
      </c>
      <c r="B2121">
        <v>2013</v>
      </c>
      <c r="C2121" t="s">
        <v>143</v>
      </c>
      <c r="D2121" t="s">
        <v>107</v>
      </c>
      <c r="E2121" t="s">
        <v>9877</v>
      </c>
      <c r="F2121">
        <v>45</v>
      </c>
      <c r="G2121" t="s">
        <v>12286</v>
      </c>
    </row>
    <row r="2122" spans="1:7" x14ac:dyDescent="0.25">
      <c r="A2122" t="s">
        <v>52</v>
      </c>
      <c r="B2122">
        <v>2013</v>
      </c>
      <c r="C2122" t="s">
        <v>143</v>
      </c>
      <c r="D2122" t="s">
        <v>39</v>
      </c>
      <c r="E2122" t="s">
        <v>9878</v>
      </c>
      <c r="F2122">
        <v>59</v>
      </c>
      <c r="G2122" t="s">
        <v>12286</v>
      </c>
    </row>
    <row r="2123" spans="1:7" x14ac:dyDescent="0.25">
      <c r="A2123" t="s">
        <v>52</v>
      </c>
      <c r="B2123">
        <v>2013</v>
      </c>
      <c r="C2123" t="s">
        <v>143</v>
      </c>
      <c r="D2123" t="s">
        <v>103</v>
      </c>
      <c r="E2123" t="s">
        <v>9879</v>
      </c>
      <c r="F2123">
        <v>443</v>
      </c>
      <c r="G2123" t="s">
        <v>12286</v>
      </c>
    </row>
    <row r="2124" spans="1:7" x14ac:dyDescent="0.25">
      <c r="A2124" t="s">
        <v>52</v>
      </c>
      <c r="B2124">
        <v>2013</v>
      </c>
      <c r="C2124" t="s">
        <v>144</v>
      </c>
      <c r="D2124" t="s">
        <v>38</v>
      </c>
      <c r="E2124" t="s">
        <v>9880</v>
      </c>
      <c r="F2124">
        <v>10</v>
      </c>
      <c r="G2124" t="s">
        <v>12287</v>
      </c>
    </row>
    <row r="2125" spans="1:7" x14ac:dyDescent="0.25">
      <c r="A2125" t="s">
        <v>52</v>
      </c>
      <c r="B2125">
        <v>2013</v>
      </c>
      <c r="C2125" t="s">
        <v>144</v>
      </c>
      <c r="D2125" t="s">
        <v>40</v>
      </c>
      <c r="E2125" t="s">
        <v>9881</v>
      </c>
      <c r="F2125">
        <v>6</v>
      </c>
      <c r="G2125" t="s">
        <v>12287</v>
      </c>
    </row>
    <row r="2126" spans="1:7" x14ac:dyDescent="0.25">
      <c r="A2126" t="s">
        <v>52</v>
      </c>
      <c r="B2126">
        <v>2013</v>
      </c>
      <c r="C2126" t="s">
        <v>144</v>
      </c>
      <c r="D2126" t="s">
        <v>102</v>
      </c>
      <c r="E2126" t="s">
        <v>9882</v>
      </c>
      <c r="F2126">
        <v>16</v>
      </c>
      <c r="G2126" t="s">
        <v>12287</v>
      </c>
    </row>
    <row r="2127" spans="1:7" x14ac:dyDescent="0.25">
      <c r="A2127" t="s">
        <v>52</v>
      </c>
      <c r="B2127">
        <v>2013</v>
      </c>
      <c r="C2127" t="s">
        <v>144</v>
      </c>
      <c r="D2127" t="s">
        <v>107</v>
      </c>
      <c r="E2127" t="s">
        <v>9883</v>
      </c>
      <c r="F2127">
        <v>16</v>
      </c>
      <c r="G2127" t="s">
        <v>12287</v>
      </c>
    </row>
    <row r="2128" spans="1:7" x14ac:dyDescent="0.25">
      <c r="A2128" t="s">
        <v>52</v>
      </c>
      <c r="B2128">
        <v>2013</v>
      </c>
      <c r="C2128" t="s">
        <v>144</v>
      </c>
      <c r="D2128" t="s">
        <v>39</v>
      </c>
      <c r="E2128" t="s">
        <v>9884</v>
      </c>
      <c r="F2128">
        <v>20</v>
      </c>
      <c r="G2128" t="s">
        <v>12287</v>
      </c>
    </row>
    <row r="2129" spans="1:7" x14ac:dyDescent="0.25">
      <c r="A2129" t="s">
        <v>52</v>
      </c>
      <c r="B2129">
        <v>2013</v>
      </c>
      <c r="C2129" t="s">
        <v>144</v>
      </c>
      <c r="D2129" t="s">
        <v>103</v>
      </c>
      <c r="E2129" t="s">
        <v>9885</v>
      </c>
      <c r="F2129">
        <v>121</v>
      </c>
      <c r="G2129" t="s">
        <v>12287</v>
      </c>
    </row>
    <row r="2130" spans="1:7" x14ac:dyDescent="0.25">
      <c r="A2130" t="s">
        <v>52</v>
      </c>
      <c r="B2130">
        <v>2013</v>
      </c>
      <c r="C2130" t="s">
        <v>145</v>
      </c>
      <c r="D2130" t="s">
        <v>38</v>
      </c>
      <c r="E2130" t="s">
        <v>9886</v>
      </c>
      <c r="F2130">
        <v>19</v>
      </c>
      <c r="G2130" t="s">
        <v>12288</v>
      </c>
    </row>
    <row r="2131" spans="1:7" x14ac:dyDescent="0.25">
      <c r="A2131" t="s">
        <v>52</v>
      </c>
      <c r="B2131">
        <v>2013</v>
      </c>
      <c r="C2131" t="s">
        <v>145</v>
      </c>
      <c r="D2131" t="s">
        <v>40</v>
      </c>
      <c r="E2131" t="s">
        <v>9887</v>
      </c>
      <c r="F2131">
        <v>10</v>
      </c>
      <c r="G2131" t="s">
        <v>12288</v>
      </c>
    </row>
    <row r="2132" spans="1:7" x14ac:dyDescent="0.25">
      <c r="A2132" t="s">
        <v>52</v>
      </c>
      <c r="B2132">
        <v>2013</v>
      </c>
      <c r="C2132" t="s">
        <v>145</v>
      </c>
      <c r="D2132" t="s">
        <v>102</v>
      </c>
      <c r="E2132" t="s">
        <v>9888</v>
      </c>
      <c r="F2132">
        <v>21</v>
      </c>
      <c r="G2132" t="s">
        <v>12288</v>
      </c>
    </row>
    <row r="2133" spans="1:7" x14ac:dyDescent="0.25">
      <c r="A2133" t="s">
        <v>52</v>
      </c>
      <c r="B2133">
        <v>2013</v>
      </c>
      <c r="C2133" t="s">
        <v>145</v>
      </c>
      <c r="D2133" t="s">
        <v>107</v>
      </c>
      <c r="E2133" t="s">
        <v>9889</v>
      </c>
      <c r="F2133">
        <v>21</v>
      </c>
      <c r="G2133" t="s">
        <v>12288</v>
      </c>
    </row>
    <row r="2134" spans="1:7" x14ac:dyDescent="0.25">
      <c r="A2134" t="s">
        <v>52</v>
      </c>
      <c r="B2134">
        <v>2013</v>
      </c>
      <c r="C2134" t="s">
        <v>145</v>
      </c>
      <c r="D2134" t="s">
        <v>39</v>
      </c>
      <c r="E2134" t="s">
        <v>9890</v>
      </c>
      <c r="F2134">
        <v>19</v>
      </c>
      <c r="G2134" t="s">
        <v>12288</v>
      </c>
    </row>
    <row r="2135" spans="1:7" x14ac:dyDescent="0.25">
      <c r="A2135" t="s">
        <v>52</v>
      </c>
      <c r="B2135">
        <v>2013</v>
      </c>
      <c r="C2135" t="s">
        <v>145</v>
      </c>
      <c r="D2135" t="s">
        <v>103</v>
      </c>
      <c r="E2135" t="s">
        <v>9891</v>
      </c>
      <c r="F2135">
        <v>148</v>
      </c>
      <c r="G2135" t="s">
        <v>12288</v>
      </c>
    </row>
    <row r="2136" spans="1:7" x14ac:dyDescent="0.25">
      <c r="A2136" t="s">
        <v>52</v>
      </c>
      <c r="B2136">
        <v>2013</v>
      </c>
      <c r="C2136" t="s">
        <v>146</v>
      </c>
      <c r="D2136" t="s">
        <v>38</v>
      </c>
      <c r="E2136" t="s">
        <v>9892</v>
      </c>
      <c r="F2136">
        <v>15</v>
      </c>
      <c r="G2136" t="s">
        <v>12289</v>
      </c>
    </row>
    <row r="2137" spans="1:7" x14ac:dyDescent="0.25">
      <c r="A2137" t="s">
        <v>52</v>
      </c>
      <c r="B2137">
        <v>2013</v>
      </c>
      <c r="C2137" t="s">
        <v>146</v>
      </c>
      <c r="D2137" t="s">
        <v>40</v>
      </c>
      <c r="E2137" t="s">
        <v>9893</v>
      </c>
      <c r="F2137">
        <v>18</v>
      </c>
      <c r="G2137" t="s">
        <v>12289</v>
      </c>
    </row>
    <row r="2138" spans="1:7" x14ac:dyDescent="0.25">
      <c r="A2138" t="s">
        <v>52</v>
      </c>
      <c r="B2138">
        <v>2013</v>
      </c>
      <c r="C2138" t="s">
        <v>146</v>
      </c>
      <c r="D2138" t="s">
        <v>102</v>
      </c>
      <c r="E2138" t="s">
        <v>9894</v>
      </c>
      <c r="F2138">
        <v>21</v>
      </c>
      <c r="G2138" t="s">
        <v>12289</v>
      </c>
    </row>
    <row r="2139" spans="1:7" x14ac:dyDescent="0.25">
      <c r="A2139" t="s">
        <v>52</v>
      </c>
      <c r="B2139">
        <v>2013</v>
      </c>
      <c r="C2139" t="s">
        <v>146</v>
      </c>
      <c r="D2139" t="s">
        <v>107</v>
      </c>
      <c r="E2139" t="s">
        <v>9895</v>
      </c>
      <c r="F2139">
        <v>23</v>
      </c>
      <c r="G2139" t="s">
        <v>12289</v>
      </c>
    </row>
    <row r="2140" spans="1:7" x14ac:dyDescent="0.25">
      <c r="A2140" t="s">
        <v>52</v>
      </c>
      <c r="B2140">
        <v>2013</v>
      </c>
      <c r="C2140" t="s">
        <v>146</v>
      </c>
      <c r="D2140" t="s">
        <v>39</v>
      </c>
      <c r="E2140" t="s">
        <v>9896</v>
      </c>
      <c r="F2140">
        <v>28</v>
      </c>
      <c r="G2140" t="s">
        <v>12289</v>
      </c>
    </row>
    <row r="2141" spans="1:7" x14ac:dyDescent="0.25">
      <c r="A2141" t="s">
        <v>52</v>
      </c>
      <c r="B2141">
        <v>2013</v>
      </c>
      <c r="C2141" t="s">
        <v>146</v>
      </c>
      <c r="D2141" t="s">
        <v>103</v>
      </c>
      <c r="E2141" t="s">
        <v>9897</v>
      </c>
      <c r="F2141">
        <v>152</v>
      </c>
      <c r="G2141" t="s">
        <v>12289</v>
      </c>
    </row>
    <row r="2142" spans="1:7" x14ac:dyDescent="0.25">
      <c r="A2142" t="s">
        <v>52</v>
      </c>
      <c r="B2142">
        <v>2014</v>
      </c>
      <c r="C2142" t="s">
        <v>142</v>
      </c>
      <c r="D2142" t="s">
        <v>38</v>
      </c>
      <c r="E2142" t="s">
        <v>9898</v>
      </c>
      <c r="F2142">
        <v>31</v>
      </c>
      <c r="G2142" t="s">
        <v>12285</v>
      </c>
    </row>
    <row r="2143" spans="1:7" x14ac:dyDescent="0.25">
      <c r="A2143" t="s">
        <v>52</v>
      </c>
      <c r="B2143">
        <v>2014</v>
      </c>
      <c r="C2143" t="s">
        <v>142</v>
      </c>
      <c r="D2143" t="s">
        <v>40</v>
      </c>
      <c r="E2143" t="s">
        <v>9899</v>
      </c>
      <c r="F2143">
        <v>21</v>
      </c>
      <c r="G2143" t="s">
        <v>12285</v>
      </c>
    </row>
    <row r="2144" spans="1:7" x14ac:dyDescent="0.25">
      <c r="A2144" t="s">
        <v>52</v>
      </c>
      <c r="B2144">
        <v>2014</v>
      </c>
      <c r="C2144" t="s">
        <v>142</v>
      </c>
      <c r="D2144" t="s">
        <v>102</v>
      </c>
      <c r="E2144" t="s">
        <v>9900</v>
      </c>
      <c r="F2144">
        <v>42</v>
      </c>
      <c r="G2144" t="s">
        <v>12285</v>
      </c>
    </row>
    <row r="2145" spans="1:7" x14ac:dyDescent="0.25">
      <c r="A2145" t="s">
        <v>52</v>
      </c>
      <c r="B2145">
        <v>2014</v>
      </c>
      <c r="C2145" t="s">
        <v>142</v>
      </c>
      <c r="D2145" t="s">
        <v>107</v>
      </c>
      <c r="E2145" t="s">
        <v>9901</v>
      </c>
      <c r="F2145">
        <v>51</v>
      </c>
      <c r="G2145" t="s">
        <v>12285</v>
      </c>
    </row>
    <row r="2146" spans="1:7" x14ac:dyDescent="0.25">
      <c r="A2146" t="s">
        <v>52</v>
      </c>
      <c r="B2146">
        <v>2014</v>
      </c>
      <c r="C2146" t="s">
        <v>142</v>
      </c>
      <c r="D2146" t="s">
        <v>39</v>
      </c>
      <c r="E2146" t="s">
        <v>9902</v>
      </c>
      <c r="F2146">
        <v>31</v>
      </c>
      <c r="G2146" t="s">
        <v>12285</v>
      </c>
    </row>
    <row r="2147" spans="1:7" x14ac:dyDescent="0.25">
      <c r="A2147" t="s">
        <v>52</v>
      </c>
      <c r="B2147">
        <v>2014</v>
      </c>
      <c r="C2147" t="s">
        <v>142</v>
      </c>
      <c r="D2147" t="s">
        <v>103</v>
      </c>
      <c r="E2147" t="s">
        <v>9903</v>
      </c>
      <c r="F2147">
        <v>407</v>
      </c>
      <c r="G2147" t="s">
        <v>12285</v>
      </c>
    </row>
    <row r="2148" spans="1:7" x14ac:dyDescent="0.25">
      <c r="A2148" t="s">
        <v>52</v>
      </c>
      <c r="B2148">
        <v>2014</v>
      </c>
      <c r="C2148" t="s">
        <v>143</v>
      </c>
      <c r="D2148" t="s">
        <v>38</v>
      </c>
      <c r="E2148" t="s">
        <v>9904</v>
      </c>
      <c r="F2148">
        <v>22</v>
      </c>
      <c r="G2148" t="s">
        <v>12286</v>
      </c>
    </row>
    <row r="2149" spans="1:7" x14ac:dyDescent="0.25">
      <c r="A2149" t="s">
        <v>52</v>
      </c>
      <c r="B2149">
        <v>2014</v>
      </c>
      <c r="C2149" t="s">
        <v>143</v>
      </c>
      <c r="D2149" t="s">
        <v>40</v>
      </c>
      <c r="E2149" t="s">
        <v>9905</v>
      </c>
      <c r="F2149">
        <v>25</v>
      </c>
      <c r="G2149" t="s">
        <v>12286</v>
      </c>
    </row>
    <row r="2150" spans="1:7" x14ac:dyDescent="0.25">
      <c r="A2150" t="s">
        <v>52</v>
      </c>
      <c r="B2150">
        <v>2014</v>
      </c>
      <c r="C2150" t="s">
        <v>143</v>
      </c>
      <c r="D2150" t="s">
        <v>102</v>
      </c>
      <c r="E2150" t="s">
        <v>9906</v>
      </c>
      <c r="F2150">
        <v>59</v>
      </c>
      <c r="G2150" t="s">
        <v>12286</v>
      </c>
    </row>
    <row r="2151" spans="1:7" x14ac:dyDescent="0.25">
      <c r="A2151" t="s">
        <v>52</v>
      </c>
      <c r="B2151">
        <v>2014</v>
      </c>
      <c r="C2151" t="s">
        <v>143</v>
      </c>
      <c r="D2151" t="s">
        <v>107</v>
      </c>
      <c r="E2151" t="s">
        <v>9907</v>
      </c>
      <c r="F2151">
        <v>44</v>
      </c>
      <c r="G2151" t="s">
        <v>12286</v>
      </c>
    </row>
    <row r="2152" spans="1:7" x14ac:dyDescent="0.25">
      <c r="A2152" t="s">
        <v>52</v>
      </c>
      <c r="B2152">
        <v>2014</v>
      </c>
      <c r="C2152" t="s">
        <v>143</v>
      </c>
      <c r="D2152" t="s">
        <v>39</v>
      </c>
      <c r="E2152" t="s">
        <v>9908</v>
      </c>
      <c r="F2152">
        <v>47</v>
      </c>
      <c r="G2152" t="s">
        <v>12286</v>
      </c>
    </row>
    <row r="2153" spans="1:7" x14ac:dyDescent="0.25">
      <c r="A2153" t="s">
        <v>52</v>
      </c>
      <c r="B2153">
        <v>2014</v>
      </c>
      <c r="C2153" t="s">
        <v>143</v>
      </c>
      <c r="D2153" t="s">
        <v>103</v>
      </c>
      <c r="E2153" t="s">
        <v>9909</v>
      </c>
      <c r="F2153">
        <v>410</v>
      </c>
      <c r="G2153" t="s">
        <v>12286</v>
      </c>
    </row>
    <row r="2154" spans="1:7" x14ac:dyDescent="0.25">
      <c r="A2154" t="s">
        <v>52</v>
      </c>
      <c r="B2154">
        <v>2014</v>
      </c>
      <c r="C2154" t="s">
        <v>144</v>
      </c>
      <c r="D2154" t="s">
        <v>38</v>
      </c>
      <c r="E2154" t="s">
        <v>9910</v>
      </c>
      <c r="F2154">
        <v>16</v>
      </c>
      <c r="G2154" t="s">
        <v>12287</v>
      </c>
    </row>
    <row r="2155" spans="1:7" x14ac:dyDescent="0.25">
      <c r="A2155" t="s">
        <v>52</v>
      </c>
      <c r="B2155">
        <v>2014</v>
      </c>
      <c r="C2155" t="s">
        <v>144</v>
      </c>
      <c r="D2155" t="s">
        <v>40</v>
      </c>
      <c r="E2155" t="s">
        <v>9911</v>
      </c>
      <c r="F2155">
        <v>4</v>
      </c>
      <c r="G2155" t="s">
        <v>12287</v>
      </c>
    </row>
    <row r="2156" spans="1:7" x14ac:dyDescent="0.25">
      <c r="A2156" t="s">
        <v>52</v>
      </c>
      <c r="B2156">
        <v>2014</v>
      </c>
      <c r="C2156" t="s">
        <v>144</v>
      </c>
      <c r="D2156" t="s">
        <v>102</v>
      </c>
      <c r="E2156" t="s">
        <v>9912</v>
      </c>
      <c r="F2156">
        <v>21</v>
      </c>
      <c r="G2156" t="s">
        <v>12287</v>
      </c>
    </row>
    <row r="2157" spans="1:7" x14ac:dyDescent="0.25">
      <c r="A2157" t="s">
        <v>52</v>
      </c>
      <c r="B2157">
        <v>2014</v>
      </c>
      <c r="C2157" t="s">
        <v>144</v>
      </c>
      <c r="D2157" t="s">
        <v>107</v>
      </c>
      <c r="E2157" t="s">
        <v>9913</v>
      </c>
      <c r="F2157">
        <v>15</v>
      </c>
      <c r="G2157" t="s">
        <v>12287</v>
      </c>
    </row>
    <row r="2158" spans="1:7" x14ac:dyDescent="0.25">
      <c r="A2158" t="s">
        <v>52</v>
      </c>
      <c r="B2158">
        <v>2014</v>
      </c>
      <c r="C2158" t="s">
        <v>144</v>
      </c>
      <c r="D2158" t="s">
        <v>39</v>
      </c>
      <c r="E2158" t="s">
        <v>9914</v>
      </c>
      <c r="F2158">
        <v>19</v>
      </c>
      <c r="G2158" t="s">
        <v>12287</v>
      </c>
    </row>
    <row r="2159" spans="1:7" x14ac:dyDescent="0.25">
      <c r="A2159" t="s">
        <v>52</v>
      </c>
      <c r="B2159">
        <v>2014</v>
      </c>
      <c r="C2159" t="s">
        <v>144</v>
      </c>
      <c r="D2159" t="s">
        <v>103</v>
      </c>
      <c r="E2159" t="s">
        <v>9915</v>
      </c>
      <c r="F2159">
        <v>115</v>
      </c>
      <c r="G2159" t="s">
        <v>12287</v>
      </c>
    </row>
    <row r="2160" spans="1:7" x14ac:dyDescent="0.25">
      <c r="A2160" t="s">
        <v>52</v>
      </c>
      <c r="B2160">
        <v>2014</v>
      </c>
      <c r="C2160" t="s">
        <v>145</v>
      </c>
      <c r="D2160" t="s">
        <v>38</v>
      </c>
      <c r="E2160" t="s">
        <v>9916</v>
      </c>
      <c r="F2160">
        <v>8</v>
      </c>
      <c r="G2160" t="s">
        <v>12288</v>
      </c>
    </row>
    <row r="2161" spans="1:7" x14ac:dyDescent="0.25">
      <c r="A2161" t="s">
        <v>52</v>
      </c>
      <c r="B2161">
        <v>2014</v>
      </c>
      <c r="C2161" t="s">
        <v>145</v>
      </c>
      <c r="D2161" t="s">
        <v>40</v>
      </c>
      <c r="E2161" t="s">
        <v>9917</v>
      </c>
      <c r="F2161">
        <v>9</v>
      </c>
      <c r="G2161" t="s">
        <v>12288</v>
      </c>
    </row>
    <row r="2162" spans="1:7" x14ac:dyDescent="0.25">
      <c r="A2162" t="s">
        <v>52</v>
      </c>
      <c r="B2162">
        <v>2014</v>
      </c>
      <c r="C2162" t="s">
        <v>145</v>
      </c>
      <c r="D2162" t="s">
        <v>102</v>
      </c>
      <c r="E2162" t="s">
        <v>9918</v>
      </c>
      <c r="F2162">
        <v>16</v>
      </c>
      <c r="G2162" t="s">
        <v>12288</v>
      </c>
    </row>
    <row r="2163" spans="1:7" x14ac:dyDescent="0.25">
      <c r="A2163" t="s">
        <v>52</v>
      </c>
      <c r="B2163">
        <v>2014</v>
      </c>
      <c r="C2163" t="s">
        <v>145</v>
      </c>
      <c r="D2163" t="s">
        <v>107</v>
      </c>
      <c r="E2163" t="s">
        <v>9919</v>
      </c>
      <c r="F2163">
        <v>14</v>
      </c>
      <c r="G2163" t="s">
        <v>12288</v>
      </c>
    </row>
    <row r="2164" spans="1:7" x14ac:dyDescent="0.25">
      <c r="A2164" t="s">
        <v>52</v>
      </c>
      <c r="B2164">
        <v>2014</v>
      </c>
      <c r="C2164" t="s">
        <v>145</v>
      </c>
      <c r="D2164" t="s">
        <v>39</v>
      </c>
      <c r="E2164" t="s">
        <v>9920</v>
      </c>
      <c r="F2164">
        <v>29</v>
      </c>
      <c r="G2164" t="s">
        <v>12288</v>
      </c>
    </row>
    <row r="2165" spans="1:7" x14ac:dyDescent="0.25">
      <c r="A2165" t="s">
        <v>52</v>
      </c>
      <c r="B2165">
        <v>2014</v>
      </c>
      <c r="C2165" t="s">
        <v>145</v>
      </c>
      <c r="D2165" t="s">
        <v>103</v>
      </c>
      <c r="E2165" t="s">
        <v>9921</v>
      </c>
      <c r="F2165">
        <v>157</v>
      </c>
      <c r="G2165" t="s">
        <v>12288</v>
      </c>
    </row>
    <row r="2166" spans="1:7" x14ac:dyDescent="0.25">
      <c r="A2166" t="s">
        <v>52</v>
      </c>
      <c r="B2166">
        <v>2014</v>
      </c>
      <c r="C2166" t="s">
        <v>146</v>
      </c>
      <c r="D2166" t="s">
        <v>38</v>
      </c>
      <c r="E2166" t="s">
        <v>9922</v>
      </c>
      <c r="F2166">
        <v>18</v>
      </c>
      <c r="G2166" t="s">
        <v>12289</v>
      </c>
    </row>
    <row r="2167" spans="1:7" x14ac:dyDescent="0.25">
      <c r="A2167" t="s">
        <v>52</v>
      </c>
      <c r="B2167">
        <v>2014</v>
      </c>
      <c r="C2167" t="s">
        <v>146</v>
      </c>
      <c r="D2167" t="s">
        <v>40</v>
      </c>
      <c r="E2167" t="s">
        <v>9923</v>
      </c>
      <c r="F2167">
        <v>11</v>
      </c>
      <c r="G2167" t="s">
        <v>12289</v>
      </c>
    </row>
    <row r="2168" spans="1:7" x14ac:dyDescent="0.25">
      <c r="A2168" t="s">
        <v>52</v>
      </c>
      <c r="B2168">
        <v>2014</v>
      </c>
      <c r="C2168" t="s">
        <v>146</v>
      </c>
      <c r="D2168" t="s">
        <v>102</v>
      </c>
      <c r="E2168" t="s">
        <v>9924</v>
      </c>
      <c r="F2168">
        <v>17</v>
      </c>
      <c r="G2168" t="s">
        <v>12289</v>
      </c>
    </row>
    <row r="2169" spans="1:7" x14ac:dyDescent="0.25">
      <c r="A2169" t="s">
        <v>52</v>
      </c>
      <c r="B2169">
        <v>2014</v>
      </c>
      <c r="C2169" t="s">
        <v>146</v>
      </c>
      <c r="D2169" t="s">
        <v>107</v>
      </c>
      <c r="E2169" t="s">
        <v>9925</v>
      </c>
      <c r="F2169">
        <v>21</v>
      </c>
      <c r="G2169" t="s">
        <v>12289</v>
      </c>
    </row>
    <row r="2170" spans="1:7" x14ac:dyDescent="0.25">
      <c r="A2170" t="s">
        <v>52</v>
      </c>
      <c r="B2170">
        <v>2014</v>
      </c>
      <c r="C2170" t="s">
        <v>146</v>
      </c>
      <c r="D2170" t="s">
        <v>39</v>
      </c>
      <c r="E2170" t="s">
        <v>9926</v>
      </c>
      <c r="F2170">
        <v>29</v>
      </c>
      <c r="G2170" t="s">
        <v>12289</v>
      </c>
    </row>
    <row r="2171" spans="1:7" x14ac:dyDescent="0.25">
      <c r="A2171" t="s">
        <v>52</v>
      </c>
      <c r="B2171">
        <v>2014</v>
      </c>
      <c r="C2171" t="s">
        <v>146</v>
      </c>
      <c r="D2171" t="s">
        <v>103</v>
      </c>
      <c r="E2171" t="s">
        <v>9927</v>
      </c>
      <c r="F2171">
        <v>153</v>
      </c>
      <c r="G2171" t="s">
        <v>12289</v>
      </c>
    </row>
    <row r="2172" spans="1:7" x14ac:dyDescent="0.25">
      <c r="A2172" t="s">
        <v>52</v>
      </c>
      <c r="B2172">
        <v>2015</v>
      </c>
      <c r="C2172" t="s">
        <v>142</v>
      </c>
      <c r="D2172" t="s">
        <v>38</v>
      </c>
      <c r="E2172" t="s">
        <v>9928</v>
      </c>
      <c r="F2172">
        <v>23</v>
      </c>
      <c r="G2172" t="s">
        <v>12285</v>
      </c>
    </row>
    <row r="2173" spans="1:7" x14ac:dyDescent="0.25">
      <c r="A2173" t="s">
        <v>52</v>
      </c>
      <c r="B2173">
        <v>2015</v>
      </c>
      <c r="C2173" t="s">
        <v>142</v>
      </c>
      <c r="D2173" t="s">
        <v>40</v>
      </c>
      <c r="E2173" t="s">
        <v>9929</v>
      </c>
      <c r="F2173">
        <v>21</v>
      </c>
      <c r="G2173" t="s">
        <v>12285</v>
      </c>
    </row>
    <row r="2174" spans="1:7" x14ac:dyDescent="0.25">
      <c r="A2174" t="s">
        <v>52</v>
      </c>
      <c r="B2174">
        <v>2015</v>
      </c>
      <c r="C2174" t="s">
        <v>142</v>
      </c>
      <c r="D2174" t="s">
        <v>102</v>
      </c>
      <c r="E2174" t="s">
        <v>9930</v>
      </c>
      <c r="F2174">
        <v>43</v>
      </c>
      <c r="G2174" t="s">
        <v>12285</v>
      </c>
    </row>
    <row r="2175" spans="1:7" x14ac:dyDescent="0.25">
      <c r="A2175" t="s">
        <v>52</v>
      </c>
      <c r="B2175">
        <v>2015</v>
      </c>
      <c r="C2175" t="s">
        <v>142</v>
      </c>
      <c r="D2175" t="s">
        <v>107</v>
      </c>
      <c r="E2175" t="s">
        <v>9931</v>
      </c>
      <c r="F2175">
        <v>34</v>
      </c>
      <c r="G2175" t="s">
        <v>12285</v>
      </c>
    </row>
    <row r="2176" spans="1:7" x14ac:dyDescent="0.25">
      <c r="A2176" t="s">
        <v>52</v>
      </c>
      <c r="B2176">
        <v>2015</v>
      </c>
      <c r="C2176" t="s">
        <v>142</v>
      </c>
      <c r="D2176" t="s">
        <v>39</v>
      </c>
      <c r="E2176" t="s">
        <v>9932</v>
      </c>
      <c r="F2176">
        <v>28</v>
      </c>
      <c r="G2176" t="s">
        <v>12285</v>
      </c>
    </row>
    <row r="2177" spans="1:7" x14ac:dyDescent="0.25">
      <c r="A2177" t="s">
        <v>52</v>
      </c>
      <c r="B2177">
        <v>2015</v>
      </c>
      <c r="C2177" t="s">
        <v>142</v>
      </c>
      <c r="D2177" t="s">
        <v>103</v>
      </c>
      <c r="E2177" t="s">
        <v>9933</v>
      </c>
      <c r="F2177">
        <v>435</v>
      </c>
      <c r="G2177" t="s">
        <v>12285</v>
      </c>
    </row>
    <row r="2178" spans="1:7" x14ac:dyDescent="0.25">
      <c r="A2178" t="s">
        <v>52</v>
      </c>
      <c r="B2178">
        <v>2015</v>
      </c>
      <c r="C2178" t="s">
        <v>143</v>
      </c>
      <c r="D2178" t="s">
        <v>38</v>
      </c>
      <c r="E2178" t="s">
        <v>9934</v>
      </c>
      <c r="F2178">
        <v>32</v>
      </c>
      <c r="G2178" t="s">
        <v>12286</v>
      </c>
    </row>
    <row r="2179" spans="1:7" x14ac:dyDescent="0.25">
      <c r="A2179" t="s">
        <v>52</v>
      </c>
      <c r="B2179">
        <v>2015</v>
      </c>
      <c r="C2179" t="s">
        <v>143</v>
      </c>
      <c r="D2179" t="s">
        <v>40</v>
      </c>
      <c r="E2179" t="s">
        <v>9935</v>
      </c>
      <c r="F2179">
        <v>13</v>
      </c>
      <c r="G2179" t="s">
        <v>12286</v>
      </c>
    </row>
    <row r="2180" spans="1:7" x14ac:dyDescent="0.25">
      <c r="A2180" t="s">
        <v>52</v>
      </c>
      <c r="B2180">
        <v>2015</v>
      </c>
      <c r="C2180" t="s">
        <v>143</v>
      </c>
      <c r="D2180" t="s">
        <v>102</v>
      </c>
      <c r="E2180" t="s">
        <v>9936</v>
      </c>
      <c r="F2180">
        <v>35</v>
      </c>
      <c r="G2180" t="s">
        <v>12286</v>
      </c>
    </row>
    <row r="2181" spans="1:7" x14ac:dyDescent="0.25">
      <c r="A2181" t="s">
        <v>52</v>
      </c>
      <c r="B2181">
        <v>2015</v>
      </c>
      <c r="C2181" t="s">
        <v>143</v>
      </c>
      <c r="D2181" t="s">
        <v>107</v>
      </c>
      <c r="E2181" t="s">
        <v>9937</v>
      </c>
      <c r="F2181">
        <v>34</v>
      </c>
      <c r="G2181" t="s">
        <v>12286</v>
      </c>
    </row>
    <row r="2182" spans="1:7" x14ac:dyDescent="0.25">
      <c r="A2182" t="s">
        <v>52</v>
      </c>
      <c r="B2182">
        <v>2015</v>
      </c>
      <c r="C2182" t="s">
        <v>143</v>
      </c>
      <c r="D2182" t="s">
        <v>39</v>
      </c>
      <c r="E2182" t="s">
        <v>9938</v>
      </c>
      <c r="F2182">
        <v>39</v>
      </c>
      <c r="G2182" t="s">
        <v>12286</v>
      </c>
    </row>
    <row r="2183" spans="1:7" x14ac:dyDescent="0.25">
      <c r="A2183" t="s">
        <v>52</v>
      </c>
      <c r="B2183">
        <v>2015</v>
      </c>
      <c r="C2183" t="s">
        <v>143</v>
      </c>
      <c r="D2183" t="s">
        <v>103</v>
      </c>
      <c r="E2183" t="s">
        <v>9939</v>
      </c>
      <c r="F2183">
        <v>438</v>
      </c>
      <c r="G2183" t="s">
        <v>12286</v>
      </c>
    </row>
    <row r="2184" spans="1:7" x14ac:dyDescent="0.25">
      <c r="A2184" t="s">
        <v>52</v>
      </c>
      <c r="B2184">
        <v>2015</v>
      </c>
      <c r="C2184" t="s">
        <v>144</v>
      </c>
      <c r="D2184" t="s">
        <v>38</v>
      </c>
      <c r="E2184" t="s">
        <v>9940</v>
      </c>
      <c r="F2184">
        <v>11</v>
      </c>
      <c r="G2184" t="s">
        <v>12287</v>
      </c>
    </row>
    <row r="2185" spans="1:7" x14ac:dyDescent="0.25">
      <c r="A2185" t="s">
        <v>52</v>
      </c>
      <c r="B2185">
        <v>2015</v>
      </c>
      <c r="C2185" t="s">
        <v>144</v>
      </c>
      <c r="D2185" t="s">
        <v>40</v>
      </c>
      <c r="E2185" t="s">
        <v>9941</v>
      </c>
      <c r="F2185">
        <v>3</v>
      </c>
      <c r="G2185" t="s">
        <v>12287</v>
      </c>
    </row>
    <row r="2186" spans="1:7" x14ac:dyDescent="0.25">
      <c r="A2186" t="s">
        <v>52</v>
      </c>
      <c r="B2186">
        <v>2015</v>
      </c>
      <c r="C2186" t="s">
        <v>144</v>
      </c>
      <c r="D2186" t="s">
        <v>102</v>
      </c>
      <c r="E2186" t="s">
        <v>9942</v>
      </c>
      <c r="F2186">
        <v>15</v>
      </c>
      <c r="G2186" t="s">
        <v>12287</v>
      </c>
    </row>
    <row r="2187" spans="1:7" x14ac:dyDescent="0.25">
      <c r="A2187" t="s">
        <v>52</v>
      </c>
      <c r="B2187">
        <v>2015</v>
      </c>
      <c r="C2187" t="s">
        <v>144</v>
      </c>
      <c r="D2187" t="s">
        <v>107</v>
      </c>
      <c r="E2187" t="s">
        <v>9943</v>
      </c>
      <c r="F2187">
        <v>7</v>
      </c>
      <c r="G2187" t="s">
        <v>12287</v>
      </c>
    </row>
    <row r="2188" spans="1:7" x14ac:dyDescent="0.25">
      <c r="A2188" t="s">
        <v>52</v>
      </c>
      <c r="B2188">
        <v>2015</v>
      </c>
      <c r="C2188" t="s">
        <v>144</v>
      </c>
      <c r="D2188" t="s">
        <v>39</v>
      </c>
      <c r="E2188" t="s">
        <v>9944</v>
      </c>
      <c r="F2188">
        <v>12</v>
      </c>
      <c r="G2188" t="s">
        <v>12287</v>
      </c>
    </row>
    <row r="2189" spans="1:7" x14ac:dyDescent="0.25">
      <c r="A2189" t="s">
        <v>52</v>
      </c>
      <c r="B2189">
        <v>2015</v>
      </c>
      <c r="C2189" t="s">
        <v>144</v>
      </c>
      <c r="D2189" t="s">
        <v>103</v>
      </c>
      <c r="E2189" t="s">
        <v>9945</v>
      </c>
      <c r="F2189">
        <v>125</v>
      </c>
      <c r="G2189" t="s">
        <v>12287</v>
      </c>
    </row>
    <row r="2190" spans="1:7" x14ac:dyDescent="0.25">
      <c r="A2190" t="s">
        <v>52</v>
      </c>
      <c r="B2190">
        <v>2015</v>
      </c>
      <c r="C2190" t="s">
        <v>145</v>
      </c>
      <c r="D2190" t="s">
        <v>38</v>
      </c>
      <c r="E2190" t="s">
        <v>9946</v>
      </c>
      <c r="F2190">
        <v>14</v>
      </c>
      <c r="G2190" t="s">
        <v>12288</v>
      </c>
    </row>
    <row r="2191" spans="1:7" x14ac:dyDescent="0.25">
      <c r="A2191" t="s">
        <v>52</v>
      </c>
      <c r="B2191">
        <v>2015</v>
      </c>
      <c r="C2191" t="s">
        <v>145</v>
      </c>
      <c r="D2191" t="s">
        <v>40</v>
      </c>
      <c r="E2191" t="s">
        <v>9947</v>
      </c>
      <c r="F2191">
        <v>10</v>
      </c>
      <c r="G2191" t="s">
        <v>12288</v>
      </c>
    </row>
    <row r="2192" spans="1:7" x14ac:dyDescent="0.25">
      <c r="A2192" t="s">
        <v>52</v>
      </c>
      <c r="B2192">
        <v>2015</v>
      </c>
      <c r="C2192" t="s">
        <v>145</v>
      </c>
      <c r="D2192" t="s">
        <v>102</v>
      </c>
      <c r="E2192" t="s">
        <v>9948</v>
      </c>
      <c r="F2192">
        <v>17</v>
      </c>
      <c r="G2192" t="s">
        <v>12288</v>
      </c>
    </row>
    <row r="2193" spans="1:7" x14ac:dyDescent="0.25">
      <c r="A2193" t="s">
        <v>52</v>
      </c>
      <c r="B2193">
        <v>2015</v>
      </c>
      <c r="C2193" t="s">
        <v>145</v>
      </c>
      <c r="D2193" t="s">
        <v>107</v>
      </c>
      <c r="E2193" t="s">
        <v>9949</v>
      </c>
      <c r="F2193">
        <v>13</v>
      </c>
      <c r="G2193" t="s">
        <v>12288</v>
      </c>
    </row>
    <row r="2194" spans="1:7" x14ac:dyDescent="0.25">
      <c r="A2194" t="s">
        <v>52</v>
      </c>
      <c r="B2194">
        <v>2015</v>
      </c>
      <c r="C2194" t="s">
        <v>145</v>
      </c>
      <c r="D2194" t="s">
        <v>39</v>
      </c>
      <c r="E2194" t="s">
        <v>9950</v>
      </c>
      <c r="F2194">
        <v>14</v>
      </c>
      <c r="G2194" t="s">
        <v>12288</v>
      </c>
    </row>
    <row r="2195" spans="1:7" x14ac:dyDescent="0.25">
      <c r="A2195" t="s">
        <v>52</v>
      </c>
      <c r="B2195">
        <v>2015</v>
      </c>
      <c r="C2195" t="s">
        <v>145</v>
      </c>
      <c r="D2195" t="s">
        <v>103</v>
      </c>
      <c r="E2195" t="s">
        <v>9951</v>
      </c>
      <c r="F2195">
        <v>150</v>
      </c>
      <c r="G2195" t="s">
        <v>12288</v>
      </c>
    </row>
    <row r="2196" spans="1:7" x14ac:dyDescent="0.25">
      <c r="A2196" t="s">
        <v>52</v>
      </c>
      <c r="B2196">
        <v>2015</v>
      </c>
      <c r="C2196" t="s">
        <v>146</v>
      </c>
      <c r="D2196" t="s">
        <v>38</v>
      </c>
      <c r="E2196" t="s">
        <v>9952</v>
      </c>
      <c r="F2196">
        <v>16</v>
      </c>
      <c r="G2196" t="s">
        <v>12289</v>
      </c>
    </row>
    <row r="2197" spans="1:7" x14ac:dyDescent="0.25">
      <c r="A2197" t="s">
        <v>52</v>
      </c>
      <c r="B2197">
        <v>2015</v>
      </c>
      <c r="C2197" t="s">
        <v>146</v>
      </c>
      <c r="D2197" t="s">
        <v>40</v>
      </c>
      <c r="E2197" t="s">
        <v>9953</v>
      </c>
      <c r="F2197">
        <v>4</v>
      </c>
      <c r="G2197" t="s">
        <v>12289</v>
      </c>
    </row>
    <row r="2198" spans="1:7" x14ac:dyDescent="0.25">
      <c r="A2198" t="s">
        <v>52</v>
      </c>
      <c r="B2198">
        <v>2015</v>
      </c>
      <c r="C2198" t="s">
        <v>146</v>
      </c>
      <c r="D2198" t="s">
        <v>102</v>
      </c>
      <c r="E2198" t="s">
        <v>9954</v>
      </c>
      <c r="F2198">
        <v>21</v>
      </c>
      <c r="G2198" t="s">
        <v>12289</v>
      </c>
    </row>
    <row r="2199" spans="1:7" x14ac:dyDescent="0.25">
      <c r="A2199" t="s">
        <v>52</v>
      </c>
      <c r="B2199">
        <v>2015</v>
      </c>
      <c r="C2199" t="s">
        <v>146</v>
      </c>
      <c r="D2199" t="s">
        <v>107</v>
      </c>
      <c r="E2199" t="s">
        <v>9955</v>
      </c>
      <c r="F2199">
        <v>12</v>
      </c>
      <c r="G2199" t="s">
        <v>12289</v>
      </c>
    </row>
    <row r="2200" spans="1:7" x14ac:dyDescent="0.25">
      <c r="A2200" t="s">
        <v>52</v>
      </c>
      <c r="B2200">
        <v>2015</v>
      </c>
      <c r="C2200" t="s">
        <v>146</v>
      </c>
      <c r="D2200" t="s">
        <v>39</v>
      </c>
      <c r="E2200" t="s">
        <v>9956</v>
      </c>
      <c r="F2200">
        <v>19</v>
      </c>
      <c r="G2200" t="s">
        <v>12289</v>
      </c>
    </row>
    <row r="2201" spans="1:7" x14ac:dyDescent="0.25">
      <c r="A2201" t="s">
        <v>52</v>
      </c>
      <c r="B2201">
        <v>2015</v>
      </c>
      <c r="C2201" t="s">
        <v>146</v>
      </c>
      <c r="D2201" t="s">
        <v>103</v>
      </c>
      <c r="E2201" t="s">
        <v>9957</v>
      </c>
      <c r="F2201">
        <v>152</v>
      </c>
      <c r="G2201" t="s">
        <v>12289</v>
      </c>
    </row>
    <row r="2202" spans="1:7" x14ac:dyDescent="0.25">
      <c r="A2202" t="s">
        <v>56</v>
      </c>
      <c r="B2202">
        <v>2010</v>
      </c>
      <c r="C2202" t="s">
        <v>142</v>
      </c>
      <c r="D2202" t="s">
        <v>38</v>
      </c>
      <c r="E2202" t="s">
        <v>9958</v>
      </c>
      <c r="F2202">
        <v>4</v>
      </c>
      <c r="G2202" t="s">
        <v>12285</v>
      </c>
    </row>
    <row r="2203" spans="1:7" x14ac:dyDescent="0.25">
      <c r="A2203" t="s">
        <v>56</v>
      </c>
      <c r="B2203">
        <v>2010</v>
      </c>
      <c r="C2203" t="s">
        <v>142</v>
      </c>
      <c r="D2203" t="s">
        <v>40</v>
      </c>
      <c r="E2203" t="s">
        <v>9959</v>
      </c>
      <c r="F2203">
        <v>3</v>
      </c>
      <c r="G2203" t="s">
        <v>12285</v>
      </c>
    </row>
    <row r="2204" spans="1:7" x14ac:dyDescent="0.25">
      <c r="A2204" t="s">
        <v>56</v>
      </c>
      <c r="B2204">
        <v>2010</v>
      </c>
      <c r="C2204" t="s">
        <v>142</v>
      </c>
      <c r="D2204" t="s">
        <v>102</v>
      </c>
      <c r="E2204" t="s">
        <v>9960</v>
      </c>
      <c r="F2204">
        <v>27</v>
      </c>
      <c r="G2204" t="s">
        <v>12285</v>
      </c>
    </row>
    <row r="2205" spans="1:7" x14ac:dyDescent="0.25">
      <c r="A2205" t="s">
        <v>56</v>
      </c>
      <c r="B2205">
        <v>2010</v>
      </c>
      <c r="C2205" t="s">
        <v>142</v>
      </c>
      <c r="D2205" t="s">
        <v>107</v>
      </c>
      <c r="E2205" t="s">
        <v>9961</v>
      </c>
      <c r="F2205">
        <v>19</v>
      </c>
      <c r="G2205" t="s">
        <v>12285</v>
      </c>
    </row>
    <row r="2206" spans="1:7" x14ac:dyDescent="0.25">
      <c r="A2206" t="s">
        <v>56</v>
      </c>
      <c r="B2206">
        <v>2010</v>
      </c>
      <c r="C2206" t="s">
        <v>142</v>
      </c>
      <c r="D2206" t="s">
        <v>39</v>
      </c>
      <c r="E2206" t="s">
        <v>9962</v>
      </c>
      <c r="F2206">
        <v>12</v>
      </c>
      <c r="G2206" t="s">
        <v>12285</v>
      </c>
    </row>
    <row r="2207" spans="1:7" x14ac:dyDescent="0.25">
      <c r="A2207" t="s">
        <v>56</v>
      </c>
      <c r="B2207">
        <v>2010</v>
      </c>
      <c r="C2207" t="s">
        <v>142</v>
      </c>
      <c r="D2207" t="s">
        <v>103</v>
      </c>
      <c r="E2207" t="s">
        <v>9963</v>
      </c>
      <c r="F2207">
        <v>192</v>
      </c>
      <c r="G2207" t="s">
        <v>12285</v>
      </c>
    </row>
    <row r="2208" spans="1:7" x14ac:dyDescent="0.25">
      <c r="A2208" t="s">
        <v>56</v>
      </c>
      <c r="B2208">
        <v>2010</v>
      </c>
      <c r="C2208" t="s">
        <v>143</v>
      </c>
      <c r="D2208" t="s">
        <v>38</v>
      </c>
      <c r="E2208" t="s">
        <v>9964</v>
      </c>
      <c r="F2208">
        <v>1</v>
      </c>
      <c r="G2208" t="s">
        <v>12286</v>
      </c>
    </row>
    <row r="2209" spans="1:7" x14ac:dyDescent="0.25">
      <c r="A2209" t="s">
        <v>56</v>
      </c>
      <c r="B2209">
        <v>2010</v>
      </c>
      <c r="C2209" t="s">
        <v>143</v>
      </c>
      <c r="D2209" t="s">
        <v>40</v>
      </c>
      <c r="E2209" t="s">
        <v>9965</v>
      </c>
      <c r="F2209">
        <v>2</v>
      </c>
      <c r="G2209" t="s">
        <v>12286</v>
      </c>
    </row>
    <row r="2210" spans="1:7" x14ac:dyDescent="0.25">
      <c r="A2210" t="s">
        <v>56</v>
      </c>
      <c r="B2210">
        <v>2010</v>
      </c>
      <c r="C2210" t="s">
        <v>143</v>
      </c>
      <c r="D2210" t="s">
        <v>102</v>
      </c>
      <c r="E2210" t="s">
        <v>9966</v>
      </c>
      <c r="F2210">
        <v>24</v>
      </c>
      <c r="G2210" t="s">
        <v>12286</v>
      </c>
    </row>
    <row r="2211" spans="1:7" x14ac:dyDescent="0.25">
      <c r="A2211" t="s">
        <v>56</v>
      </c>
      <c r="B2211">
        <v>2010</v>
      </c>
      <c r="C2211" t="s">
        <v>143</v>
      </c>
      <c r="D2211" t="s">
        <v>107</v>
      </c>
      <c r="E2211" t="s">
        <v>9967</v>
      </c>
      <c r="F2211">
        <v>16</v>
      </c>
      <c r="G2211" t="s">
        <v>12286</v>
      </c>
    </row>
    <row r="2212" spans="1:7" x14ac:dyDescent="0.25">
      <c r="A2212" t="s">
        <v>56</v>
      </c>
      <c r="B2212">
        <v>2010</v>
      </c>
      <c r="C2212" t="s">
        <v>143</v>
      </c>
      <c r="D2212" t="s">
        <v>39</v>
      </c>
      <c r="E2212" t="s">
        <v>9968</v>
      </c>
      <c r="F2212">
        <v>25</v>
      </c>
      <c r="G2212" t="s">
        <v>12286</v>
      </c>
    </row>
    <row r="2213" spans="1:7" x14ac:dyDescent="0.25">
      <c r="A2213" t="s">
        <v>56</v>
      </c>
      <c r="B2213">
        <v>2010</v>
      </c>
      <c r="C2213" t="s">
        <v>143</v>
      </c>
      <c r="D2213" t="s">
        <v>103</v>
      </c>
      <c r="E2213" t="s">
        <v>9969</v>
      </c>
      <c r="F2213">
        <v>190</v>
      </c>
      <c r="G2213" t="s">
        <v>12286</v>
      </c>
    </row>
    <row r="2214" spans="1:7" x14ac:dyDescent="0.25">
      <c r="A2214" t="s">
        <v>56</v>
      </c>
      <c r="B2214">
        <v>2010</v>
      </c>
      <c r="C2214" t="s">
        <v>144</v>
      </c>
      <c r="D2214" t="s">
        <v>38</v>
      </c>
      <c r="E2214" t="s">
        <v>9970</v>
      </c>
      <c r="F2214">
        <v>3</v>
      </c>
      <c r="G2214" t="s">
        <v>12287</v>
      </c>
    </row>
    <row r="2215" spans="1:7" x14ac:dyDescent="0.25">
      <c r="A2215" t="s">
        <v>56</v>
      </c>
      <c r="B2215">
        <v>2010</v>
      </c>
      <c r="C2215" t="s">
        <v>144</v>
      </c>
      <c r="D2215" t="s">
        <v>40</v>
      </c>
      <c r="E2215" t="s">
        <v>9971</v>
      </c>
      <c r="F2215">
        <v>7</v>
      </c>
      <c r="G2215" t="s">
        <v>12287</v>
      </c>
    </row>
    <row r="2216" spans="1:7" x14ac:dyDescent="0.25">
      <c r="A2216" t="s">
        <v>56</v>
      </c>
      <c r="B2216">
        <v>2010</v>
      </c>
      <c r="C2216" t="s">
        <v>144</v>
      </c>
      <c r="D2216" t="s">
        <v>102</v>
      </c>
      <c r="E2216" t="s">
        <v>9972</v>
      </c>
      <c r="F2216">
        <v>7</v>
      </c>
      <c r="G2216" t="s">
        <v>12287</v>
      </c>
    </row>
    <row r="2217" spans="1:7" x14ac:dyDescent="0.25">
      <c r="A2217" t="s">
        <v>56</v>
      </c>
      <c r="B2217">
        <v>2010</v>
      </c>
      <c r="C2217" t="s">
        <v>144</v>
      </c>
      <c r="D2217" t="s">
        <v>107</v>
      </c>
      <c r="E2217" t="s">
        <v>9973</v>
      </c>
      <c r="F2217">
        <v>15</v>
      </c>
      <c r="G2217" t="s">
        <v>12287</v>
      </c>
    </row>
    <row r="2218" spans="1:7" x14ac:dyDescent="0.25">
      <c r="A2218" t="s">
        <v>56</v>
      </c>
      <c r="B2218">
        <v>2010</v>
      </c>
      <c r="C2218" t="s">
        <v>144</v>
      </c>
      <c r="D2218" t="s">
        <v>39</v>
      </c>
      <c r="E2218" t="s">
        <v>9974</v>
      </c>
      <c r="F2218">
        <v>17</v>
      </c>
      <c r="G2218" t="s">
        <v>12287</v>
      </c>
    </row>
    <row r="2219" spans="1:7" x14ac:dyDescent="0.25">
      <c r="A2219" t="s">
        <v>56</v>
      </c>
      <c r="B2219">
        <v>2010</v>
      </c>
      <c r="C2219" t="s">
        <v>144</v>
      </c>
      <c r="D2219" t="s">
        <v>103</v>
      </c>
      <c r="E2219" t="s">
        <v>9975</v>
      </c>
      <c r="F2219">
        <v>104</v>
      </c>
      <c r="G2219" t="s">
        <v>12287</v>
      </c>
    </row>
    <row r="2220" spans="1:7" x14ac:dyDescent="0.25">
      <c r="A2220" t="s">
        <v>56</v>
      </c>
      <c r="B2220">
        <v>2010</v>
      </c>
      <c r="C2220" t="s">
        <v>145</v>
      </c>
      <c r="D2220" t="s">
        <v>38</v>
      </c>
      <c r="E2220" t="s">
        <v>9976</v>
      </c>
      <c r="F2220">
        <v>3</v>
      </c>
      <c r="G2220" t="s">
        <v>12288</v>
      </c>
    </row>
    <row r="2221" spans="1:7" x14ac:dyDescent="0.25">
      <c r="A2221" t="s">
        <v>56</v>
      </c>
      <c r="B2221">
        <v>2010</v>
      </c>
      <c r="C2221" t="s">
        <v>145</v>
      </c>
      <c r="D2221" t="s">
        <v>40</v>
      </c>
      <c r="E2221" t="s">
        <v>9977</v>
      </c>
      <c r="F2221">
        <v>6</v>
      </c>
      <c r="G2221" t="s">
        <v>12288</v>
      </c>
    </row>
    <row r="2222" spans="1:7" x14ac:dyDescent="0.25">
      <c r="A2222" t="s">
        <v>56</v>
      </c>
      <c r="B2222">
        <v>2010</v>
      </c>
      <c r="C2222" t="s">
        <v>145</v>
      </c>
      <c r="D2222" t="s">
        <v>102</v>
      </c>
      <c r="E2222" t="s">
        <v>9978</v>
      </c>
      <c r="F2222">
        <v>11</v>
      </c>
      <c r="G2222" t="s">
        <v>12288</v>
      </c>
    </row>
    <row r="2223" spans="1:7" x14ac:dyDescent="0.25">
      <c r="A2223" t="s">
        <v>56</v>
      </c>
      <c r="B2223">
        <v>2010</v>
      </c>
      <c r="C2223" t="s">
        <v>145</v>
      </c>
      <c r="D2223" t="s">
        <v>107</v>
      </c>
      <c r="E2223" t="s">
        <v>9979</v>
      </c>
      <c r="F2223">
        <v>9</v>
      </c>
      <c r="G2223" t="s">
        <v>12288</v>
      </c>
    </row>
    <row r="2224" spans="1:7" x14ac:dyDescent="0.25">
      <c r="A2224" t="s">
        <v>56</v>
      </c>
      <c r="B2224">
        <v>2010</v>
      </c>
      <c r="C2224" t="s">
        <v>145</v>
      </c>
      <c r="D2224" t="s">
        <v>39</v>
      </c>
      <c r="E2224" t="s">
        <v>9980</v>
      </c>
      <c r="F2224">
        <v>17</v>
      </c>
      <c r="G2224" t="s">
        <v>12288</v>
      </c>
    </row>
    <row r="2225" spans="1:7" x14ac:dyDescent="0.25">
      <c r="A2225" t="s">
        <v>56</v>
      </c>
      <c r="B2225">
        <v>2010</v>
      </c>
      <c r="C2225" t="s">
        <v>145</v>
      </c>
      <c r="D2225" t="s">
        <v>103</v>
      </c>
      <c r="E2225" t="s">
        <v>9981</v>
      </c>
      <c r="F2225">
        <v>171</v>
      </c>
      <c r="G2225" t="s">
        <v>12288</v>
      </c>
    </row>
    <row r="2226" spans="1:7" x14ac:dyDescent="0.25">
      <c r="A2226" t="s">
        <v>56</v>
      </c>
      <c r="B2226">
        <v>2010</v>
      </c>
      <c r="C2226" t="s">
        <v>146</v>
      </c>
      <c r="D2226" t="s">
        <v>38</v>
      </c>
      <c r="E2226" t="s">
        <v>9982</v>
      </c>
      <c r="F2226">
        <v>1</v>
      </c>
      <c r="G2226" t="s">
        <v>12289</v>
      </c>
    </row>
    <row r="2227" spans="1:7" x14ac:dyDescent="0.25">
      <c r="A2227" t="s">
        <v>56</v>
      </c>
      <c r="B2227">
        <v>2010</v>
      </c>
      <c r="C2227" t="s">
        <v>146</v>
      </c>
      <c r="D2227" t="s">
        <v>40</v>
      </c>
      <c r="E2227" t="s">
        <v>9983</v>
      </c>
      <c r="F2227">
        <v>1</v>
      </c>
      <c r="G2227" t="s">
        <v>12289</v>
      </c>
    </row>
    <row r="2228" spans="1:7" x14ac:dyDescent="0.25">
      <c r="A2228" t="s">
        <v>56</v>
      </c>
      <c r="B2228">
        <v>2010</v>
      </c>
      <c r="C2228" t="s">
        <v>146</v>
      </c>
      <c r="D2228" t="s">
        <v>102</v>
      </c>
      <c r="E2228" t="s">
        <v>9984</v>
      </c>
      <c r="F2228">
        <v>8</v>
      </c>
      <c r="G2228" t="s">
        <v>12289</v>
      </c>
    </row>
    <row r="2229" spans="1:7" x14ac:dyDescent="0.25">
      <c r="A2229" t="s">
        <v>56</v>
      </c>
      <c r="B2229">
        <v>2010</v>
      </c>
      <c r="C2229" t="s">
        <v>146</v>
      </c>
      <c r="D2229" t="s">
        <v>107</v>
      </c>
      <c r="E2229" t="s">
        <v>9985</v>
      </c>
      <c r="F2229">
        <v>6</v>
      </c>
      <c r="G2229" t="s">
        <v>12289</v>
      </c>
    </row>
    <row r="2230" spans="1:7" x14ac:dyDescent="0.25">
      <c r="A2230" t="s">
        <v>56</v>
      </c>
      <c r="B2230">
        <v>2010</v>
      </c>
      <c r="C2230" t="s">
        <v>146</v>
      </c>
      <c r="D2230" t="s">
        <v>39</v>
      </c>
      <c r="E2230" t="s">
        <v>9986</v>
      </c>
      <c r="F2230">
        <v>11</v>
      </c>
      <c r="G2230" t="s">
        <v>12289</v>
      </c>
    </row>
    <row r="2231" spans="1:7" x14ac:dyDescent="0.25">
      <c r="A2231" t="s">
        <v>56</v>
      </c>
      <c r="B2231">
        <v>2010</v>
      </c>
      <c r="C2231" t="s">
        <v>146</v>
      </c>
      <c r="D2231" t="s">
        <v>103</v>
      </c>
      <c r="E2231" t="s">
        <v>9987</v>
      </c>
      <c r="F2231">
        <v>130</v>
      </c>
      <c r="G2231" t="s">
        <v>12289</v>
      </c>
    </row>
    <row r="2232" spans="1:7" x14ac:dyDescent="0.25">
      <c r="A2232" t="s">
        <v>56</v>
      </c>
      <c r="B2232">
        <v>2011</v>
      </c>
      <c r="C2232" t="s">
        <v>142</v>
      </c>
      <c r="D2232" t="s">
        <v>38</v>
      </c>
      <c r="E2232" t="s">
        <v>9988</v>
      </c>
      <c r="F2232">
        <v>1</v>
      </c>
      <c r="G2232" t="s">
        <v>12285</v>
      </c>
    </row>
    <row r="2233" spans="1:7" x14ac:dyDescent="0.25">
      <c r="A2233" t="s">
        <v>56</v>
      </c>
      <c r="B2233">
        <v>2011</v>
      </c>
      <c r="C2233" t="s">
        <v>142</v>
      </c>
      <c r="D2233" t="s">
        <v>40</v>
      </c>
      <c r="E2233" t="s">
        <v>9989</v>
      </c>
      <c r="F2233">
        <v>1</v>
      </c>
      <c r="G2233" t="s">
        <v>12285</v>
      </c>
    </row>
    <row r="2234" spans="1:7" x14ac:dyDescent="0.25">
      <c r="A2234" t="s">
        <v>56</v>
      </c>
      <c r="B2234">
        <v>2011</v>
      </c>
      <c r="C2234" t="s">
        <v>142</v>
      </c>
      <c r="D2234" t="s">
        <v>102</v>
      </c>
      <c r="E2234" t="s">
        <v>9990</v>
      </c>
      <c r="F2234">
        <v>28</v>
      </c>
      <c r="G2234" t="s">
        <v>12285</v>
      </c>
    </row>
    <row r="2235" spans="1:7" x14ac:dyDescent="0.25">
      <c r="A2235" t="s">
        <v>56</v>
      </c>
      <c r="B2235">
        <v>2011</v>
      </c>
      <c r="C2235" t="s">
        <v>142</v>
      </c>
      <c r="D2235" t="s">
        <v>107</v>
      </c>
      <c r="E2235" t="s">
        <v>9991</v>
      </c>
      <c r="F2235">
        <v>22</v>
      </c>
      <c r="G2235" t="s">
        <v>12285</v>
      </c>
    </row>
    <row r="2236" spans="1:7" x14ac:dyDescent="0.25">
      <c r="A2236" t="s">
        <v>56</v>
      </c>
      <c r="B2236">
        <v>2011</v>
      </c>
      <c r="C2236" t="s">
        <v>142</v>
      </c>
      <c r="D2236" t="s">
        <v>39</v>
      </c>
      <c r="E2236" t="s">
        <v>9992</v>
      </c>
      <c r="F2236">
        <v>20</v>
      </c>
      <c r="G2236" t="s">
        <v>12285</v>
      </c>
    </row>
    <row r="2237" spans="1:7" x14ac:dyDescent="0.25">
      <c r="A2237" t="s">
        <v>56</v>
      </c>
      <c r="B2237">
        <v>2011</v>
      </c>
      <c r="C2237" t="s">
        <v>142</v>
      </c>
      <c r="D2237" t="s">
        <v>103</v>
      </c>
      <c r="E2237" t="s">
        <v>9993</v>
      </c>
      <c r="F2237">
        <v>211</v>
      </c>
      <c r="G2237" t="s">
        <v>12285</v>
      </c>
    </row>
    <row r="2238" spans="1:7" x14ac:dyDescent="0.25">
      <c r="A2238" t="s">
        <v>56</v>
      </c>
      <c r="B2238">
        <v>2011</v>
      </c>
      <c r="C2238" t="s">
        <v>143</v>
      </c>
      <c r="D2238" t="s">
        <v>40</v>
      </c>
      <c r="E2238" t="s">
        <v>9994</v>
      </c>
      <c r="F2238">
        <v>2</v>
      </c>
      <c r="G2238" t="s">
        <v>12286</v>
      </c>
    </row>
    <row r="2239" spans="1:7" x14ac:dyDescent="0.25">
      <c r="A2239" t="s">
        <v>56</v>
      </c>
      <c r="B2239">
        <v>2011</v>
      </c>
      <c r="C2239" t="s">
        <v>143</v>
      </c>
      <c r="D2239" t="s">
        <v>102</v>
      </c>
      <c r="E2239" t="s">
        <v>9995</v>
      </c>
      <c r="F2239">
        <v>36</v>
      </c>
      <c r="G2239" t="s">
        <v>12286</v>
      </c>
    </row>
    <row r="2240" spans="1:7" x14ac:dyDescent="0.25">
      <c r="A2240" t="s">
        <v>56</v>
      </c>
      <c r="B2240">
        <v>2011</v>
      </c>
      <c r="C2240" t="s">
        <v>143</v>
      </c>
      <c r="D2240" t="s">
        <v>107</v>
      </c>
      <c r="E2240" t="s">
        <v>9996</v>
      </c>
      <c r="F2240">
        <v>13</v>
      </c>
      <c r="G2240" t="s">
        <v>12286</v>
      </c>
    </row>
    <row r="2241" spans="1:7" x14ac:dyDescent="0.25">
      <c r="A2241" t="s">
        <v>56</v>
      </c>
      <c r="B2241">
        <v>2011</v>
      </c>
      <c r="C2241" t="s">
        <v>143</v>
      </c>
      <c r="D2241" t="s">
        <v>39</v>
      </c>
      <c r="E2241" t="s">
        <v>9997</v>
      </c>
      <c r="F2241">
        <v>11</v>
      </c>
      <c r="G2241" t="s">
        <v>12286</v>
      </c>
    </row>
    <row r="2242" spans="1:7" x14ac:dyDescent="0.25">
      <c r="A2242" t="s">
        <v>56</v>
      </c>
      <c r="B2242">
        <v>2011</v>
      </c>
      <c r="C2242" t="s">
        <v>143</v>
      </c>
      <c r="D2242" t="s">
        <v>103</v>
      </c>
      <c r="E2242" t="s">
        <v>9998</v>
      </c>
      <c r="F2242">
        <v>194</v>
      </c>
      <c r="G2242" t="s">
        <v>12286</v>
      </c>
    </row>
    <row r="2243" spans="1:7" x14ac:dyDescent="0.25">
      <c r="A2243" t="s">
        <v>56</v>
      </c>
      <c r="B2243">
        <v>2011</v>
      </c>
      <c r="C2243" t="s">
        <v>144</v>
      </c>
      <c r="D2243" t="s">
        <v>38</v>
      </c>
      <c r="E2243" t="s">
        <v>9999</v>
      </c>
      <c r="F2243">
        <v>1</v>
      </c>
      <c r="G2243" t="s">
        <v>12287</v>
      </c>
    </row>
    <row r="2244" spans="1:7" x14ac:dyDescent="0.25">
      <c r="A2244" t="s">
        <v>56</v>
      </c>
      <c r="B2244">
        <v>2011</v>
      </c>
      <c r="C2244" t="s">
        <v>144</v>
      </c>
      <c r="D2244" t="s">
        <v>40</v>
      </c>
      <c r="E2244" t="s">
        <v>10000</v>
      </c>
      <c r="F2244">
        <v>5</v>
      </c>
      <c r="G2244" t="s">
        <v>12287</v>
      </c>
    </row>
    <row r="2245" spans="1:7" x14ac:dyDescent="0.25">
      <c r="A2245" t="s">
        <v>56</v>
      </c>
      <c r="B2245">
        <v>2011</v>
      </c>
      <c r="C2245" t="s">
        <v>144</v>
      </c>
      <c r="D2245" t="s">
        <v>102</v>
      </c>
      <c r="E2245" t="s">
        <v>10001</v>
      </c>
      <c r="F2245">
        <v>13</v>
      </c>
      <c r="G2245" t="s">
        <v>12287</v>
      </c>
    </row>
    <row r="2246" spans="1:7" x14ac:dyDescent="0.25">
      <c r="A2246" t="s">
        <v>56</v>
      </c>
      <c r="B2246">
        <v>2011</v>
      </c>
      <c r="C2246" t="s">
        <v>144</v>
      </c>
      <c r="D2246" t="s">
        <v>107</v>
      </c>
      <c r="E2246" t="s">
        <v>10002</v>
      </c>
      <c r="F2246">
        <v>10</v>
      </c>
      <c r="G2246" t="s">
        <v>12287</v>
      </c>
    </row>
    <row r="2247" spans="1:7" x14ac:dyDescent="0.25">
      <c r="A2247" t="s">
        <v>56</v>
      </c>
      <c r="B2247">
        <v>2011</v>
      </c>
      <c r="C2247" t="s">
        <v>144</v>
      </c>
      <c r="D2247" t="s">
        <v>39</v>
      </c>
      <c r="E2247" t="s">
        <v>10003</v>
      </c>
      <c r="F2247">
        <v>4</v>
      </c>
      <c r="G2247" t="s">
        <v>12287</v>
      </c>
    </row>
    <row r="2248" spans="1:7" x14ac:dyDescent="0.25">
      <c r="A2248" t="s">
        <v>56</v>
      </c>
      <c r="B2248">
        <v>2011</v>
      </c>
      <c r="C2248" t="s">
        <v>144</v>
      </c>
      <c r="D2248" t="s">
        <v>103</v>
      </c>
      <c r="E2248" t="s">
        <v>10004</v>
      </c>
      <c r="F2248">
        <v>112</v>
      </c>
      <c r="G2248" t="s">
        <v>12287</v>
      </c>
    </row>
    <row r="2249" spans="1:7" x14ac:dyDescent="0.25">
      <c r="A2249" t="s">
        <v>56</v>
      </c>
      <c r="B2249">
        <v>2011</v>
      </c>
      <c r="C2249" t="s">
        <v>145</v>
      </c>
      <c r="D2249" t="s">
        <v>38</v>
      </c>
      <c r="E2249" t="s">
        <v>10005</v>
      </c>
      <c r="F2249">
        <v>1</v>
      </c>
      <c r="G2249" t="s">
        <v>12288</v>
      </c>
    </row>
    <row r="2250" spans="1:7" x14ac:dyDescent="0.25">
      <c r="A2250" t="s">
        <v>56</v>
      </c>
      <c r="B2250">
        <v>2011</v>
      </c>
      <c r="C2250" t="s">
        <v>145</v>
      </c>
      <c r="D2250" t="s">
        <v>40</v>
      </c>
      <c r="E2250" t="s">
        <v>10006</v>
      </c>
      <c r="F2250">
        <v>1</v>
      </c>
      <c r="G2250" t="s">
        <v>12288</v>
      </c>
    </row>
    <row r="2251" spans="1:7" x14ac:dyDescent="0.25">
      <c r="A2251" t="s">
        <v>56</v>
      </c>
      <c r="B2251">
        <v>2011</v>
      </c>
      <c r="C2251" t="s">
        <v>145</v>
      </c>
      <c r="D2251" t="s">
        <v>102</v>
      </c>
      <c r="E2251" t="s">
        <v>10007</v>
      </c>
      <c r="F2251">
        <v>15</v>
      </c>
      <c r="G2251" t="s">
        <v>12288</v>
      </c>
    </row>
    <row r="2252" spans="1:7" x14ac:dyDescent="0.25">
      <c r="A2252" t="s">
        <v>56</v>
      </c>
      <c r="B2252">
        <v>2011</v>
      </c>
      <c r="C2252" t="s">
        <v>145</v>
      </c>
      <c r="D2252" t="s">
        <v>107</v>
      </c>
      <c r="E2252" t="s">
        <v>10008</v>
      </c>
      <c r="F2252">
        <v>8</v>
      </c>
      <c r="G2252" t="s">
        <v>12288</v>
      </c>
    </row>
    <row r="2253" spans="1:7" x14ac:dyDescent="0.25">
      <c r="A2253" t="s">
        <v>56</v>
      </c>
      <c r="B2253">
        <v>2011</v>
      </c>
      <c r="C2253" t="s">
        <v>145</v>
      </c>
      <c r="D2253" t="s">
        <v>39</v>
      </c>
      <c r="E2253" t="s">
        <v>10009</v>
      </c>
      <c r="F2253">
        <v>10</v>
      </c>
      <c r="G2253" t="s">
        <v>12288</v>
      </c>
    </row>
    <row r="2254" spans="1:7" x14ac:dyDescent="0.25">
      <c r="A2254" t="s">
        <v>56</v>
      </c>
      <c r="B2254">
        <v>2011</v>
      </c>
      <c r="C2254" t="s">
        <v>145</v>
      </c>
      <c r="D2254" t="s">
        <v>103</v>
      </c>
      <c r="E2254" t="s">
        <v>10010</v>
      </c>
      <c r="F2254">
        <v>177</v>
      </c>
      <c r="G2254" t="s">
        <v>12288</v>
      </c>
    </row>
    <row r="2255" spans="1:7" x14ac:dyDescent="0.25">
      <c r="A2255" t="s">
        <v>56</v>
      </c>
      <c r="B2255">
        <v>2011</v>
      </c>
      <c r="C2255" t="s">
        <v>146</v>
      </c>
      <c r="D2255" t="s">
        <v>40</v>
      </c>
      <c r="E2255" t="s">
        <v>10011</v>
      </c>
      <c r="F2255">
        <v>3</v>
      </c>
      <c r="G2255" t="s">
        <v>12289</v>
      </c>
    </row>
    <row r="2256" spans="1:7" x14ac:dyDescent="0.25">
      <c r="A2256" t="s">
        <v>56</v>
      </c>
      <c r="B2256">
        <v>2011</v>
      </c>
      <c r="C2256" t="s">
        <v>146</v>
      </c>
      <c r="D2256" t="s">
        <v>102</v>
      </c>
      <c r="E2256" t="s">
        <v>10012</v>
      </c>
      <c r="F2256">
        <v>13</v>
      </c>
      <c r="G2256" t="s">
        <v>12289</v>
      </c>
    </row>
    <row r="2257" spans="1:7" x14ac:dyDescent="0.25">
      <c r="A2257" t="s">
        <v>56</v>
      </c>
      <c r="B2257">
        <v>2011</v>
      </c>
      <c r="C2257" t="s">
        <v>146</v>
      </c>
      <c r="D2257" t="s">
        <v>107</v>
      </c>
      <c r="E2257" t="s">
        <v>10013</v>
      </c>
      <c r="F2257">
        <v>6</v>
      </c>
      <c r="G2257" t="s">
        <v>12289</v>
      </c>
    </row>
    <row r="2258" spans="1:7" x14ac:dyDescent="0.25">
      <c r="A2258" t="s">
        <v>56</v>
      </c>
      <c r="B2258">
        <v>2011</v>
      </c>
      <c r="C2258" t="s">
        <v>146</v>
      </c>
      <c r="D2258" t="s">
        <v>39</v>
      </c>
      <c r="E2258" t="s">
        <v>10014</v>
      </c>
      <c r="F2258">
        <v>4</v>
      </c>
      <c r="G2258" t="s">
        <v>12289</v>
      </c>
    </row>
    <row r="2259" spans="1:7" x14ac:dyDescent="0.25">
      <c r="A2259" t="s">
        <v>56</v>
      </c>
      <c r="B2259">
        <v>2011</v>
      </c>
      <c r="C2259" t="s">
        <v>146</v>
      </c>
      <c r="D2259" t="s">
        <v>103</v>
      </c>
      <c r="E2259" t="s">
        <v>10015</v>
      </c>
      <c r="F2259">
        <v>135</v>
      </c>
      <c r="G2259" t="s">
        <v>12289</v>
      </c>
    </row>
    <row r="2260" spans="1:7" x14ac:dyDescent="0.25">
      <c r="A2260" t="s">
        <v>56</v>
      </c>
      <c r="B2260">
        <v>2012</v>
      </c>
      <c r="C2260" t="s">
        <v>142</v>
      </c>
      <c r="D2260" t="s">
        <v>38</v>
      </c>
      <c r="E2260" t="s">
        <v>10016</v>
      </c>
      <c r="F2260">
        <v>6</v>
      </c>
      <c r="G2260" t="s">
        <v>12285</v>
      </c>
    </row>
    <row r="2261" spans="1:7" x14ac:dyDescent="0.25">
      <c r="A2261" t="s">
        <v>56</v>
      </c>
      <c r="B2261">
        <v>2012</v>
      </c>
      <c r="C2261" t="s">
        <v>142</v>
      </c>
      <c r="D2261" t="s">
        <v>40</v>
      </c>
      <c r="E2261" t="s">
        <v>10017</v>
      </c>
      <c r="F2261">
        <v>6</v>
      </c>
      <c r="G2261" t="s">
        <v>12285</v>
      </c>
    </row>
    <row r="2262" spans="1:7" x14ac:dyDescent="0.25">
      <c r="A2262" t="s">
        <v>56</v>
      </c>
      <c r="B2262">
        <v>2012</v>
      </c>
      <c r="C2262" t="s">
        <v>142</v>
      </c>
      <c r="D2262" t="s">
        <v>102</v>
      </c>
      <c r="E2262" t="s">
        <v>10018</v>
      </c>
      <c r="F2262">
        <v>24</v>
      </c>
      <c r="G2262" t="s">
        <v>12285</v>
      </c>
    </row>
    <row r="2263" spans="1:7" x14ac:dyDescent="0.25">
      <c r="A2263" t="s">
        <v>56</v>
      </c>
      <c r="B2263">
        <v>2012</v>
      </c>
      <c r="C2263" t="s">
        <v>142</v>
      </c>
      <c r="D2263" t="s">
        <v>107</v>
      </c>
      <c r="E2263" t="s">
        <v>10019</v>
      </c>
      <c r="F2263">
        <v>12</v>
      </c>
      <c r="G2263" t="s">
        <v>12285</v>
      </c>
    </row>
    <row r="2264" spans="1:7" x14ac:dyDescent="0.25">
      <c r="A2264" t="s">
        <v>56</v>
      </c>
      <c r="B2264">
        <v>2012</v>
      </c>
      <c r="C2264" t="s">
        <v>142</v>
      </c>
      <c r="D2264" t="s">
        <v>39</v>
      </c>
      <c r="E2264" t="s">
        <v>10020</v>
      </c>
      <c r="F2264">
        <v>51</v>
      </c>
      <c r="G2264" t="s">
        <v>12285</v>
      </c>
    </row>
    <row r="2265" spans="1:7" x14ac:dyDescent="0.25">
      <c r="A2265" t="s">
        <v>56</v>
      </c>
      <c r="B2265">
        <v>2012</v>
      </c>
      <c r="C2265" t="s">
        <v>142</v>
      </c>
      <c r="D2265" t="s">
        <v>103</v>
      </c>
      <c r="E2265" t="s">
        <v>10021</v>
      </c>
      <c r="F2265">
        <v>159</v>
      </c>
      <c r="G2265" t="s">
        <v>12285</v>
      </c>
    </row>
    <row r="2266" spans="1:7" x14ac:dyDescent="0.25">
      <c r="A2266" t="s">
        <v>56</v>
      </c>
      <c r="B2266">
        <v>2012</v>
      </c>
      <c r="C2266" t="s">
        <v>143</v>
      </c>
      <c r="D2266" t="s">
        <v>38</v>
      </c>
      <c r="E2266" t="s">
        <v>10022</v>
      </c>
      <c r="F2266">
        <v>3</v>
      </c>
      <c r="G2266" t="s">
        <v>12286</v>
      </c>
    </row>
    <row r="2267" spans="1:7" x14ac:dyDescent="0.25">
      <c r="A2267" t="s">
        <v>56</v>
      </c>
      <c r="B2267">
        <v>2012</v>
      </c>
      <c r="C2267" t="s">
        <v>143</v>
      </c>
      <c r="D2267" t="s">
        <v>40</v>
      </c>
      <c r="E2267" t="s">
        <v>10023</v>
      </c>
      <c r="F2267">
        <v>9</v>
      </c>
      <c r="G2267" t="s">
        <v>12286</v>
      </c>
    </row>
    <row r="2268" spans="1:7" x14ac:dyDescent="0.25">
      <c r="A2268" t="s">
        <v>56</v>
      </c>
      <c r="B2268">
        <v>2012</v>
      </c>
      <c r="C2268" t="s">
        <v>143</v>
      </c>
      <c r="D2268" t="s">
        <v>102</v>
      </c>
      <c r="E2268" t="s">
        <v>10024</v>
      </c>
      <c r="F2268">
        <v>22</v>
      </c>
      <c r="G2268" t="s">
        <v>12286</v>
      </c>
    </row>
    <row r="2269" spans="1:7" x14ac:dyDescent="0.25">
      <c r="A2269" t="s">
        <v>56</v>
      </c>
      <c r="B2269">
        <v>2012</v>
      </c>
      <c r="C2269" t="s">
        <v>143</v>
      </c>
      <c r="D2269" t="s">
        <v>107</v>
      </c>
      <c r="E2269" t="s">
        <v>10025</v>
      </c>
      <c r="F2269">
        <v>13</v>
      </c>
      <c r="G2269" t="s">
        <v>12286</v>
      </c>
    </row>
    <row r="2270" spans="1:7" x14ac:dyDescent="0.25">
      <c r="A2270" t="s">
        <v>56</v>
      </c>
      <c r="B2270">
        <v>2012</v>
      </c>
      <c r="C2270" t="s">
        <v>143</v>
      </c>
      <c r="D2270" t="s">
        <v>39</v>
      </c>
      <c r="E2270" t="s">
        <v>10026</v>
      </c>
      <c r="F2270">
        <v>16</v>
      </c>
      <c r="G2270" t="s">
        <v>12286</v>
      </c>
    </row>
    <row r="2271" spans="1:7" x14ac:dyDescent="0.25">
      <c r="A2271" t="s">
        <v>56</v>
      </c>
      <c r="B2271">
        <v>2012</v>
      </c>
      <c r="C2271" t="s">
        <v>143</v>
      </c>
      <c r="D2271" t="s">
        <v>103</v>
      </c>
      <c r="E2271" t="s">
        <v>10027</v>
      </c>
      <c r="F2271">
        <v>196</v>
      </c>
      <c r="G2271" t="s">
        <v>12286</v>
      </c>
    </row>
    <row r="2272" spans="1:7" x14ac:dyDescent="0.25">
      <c r="A2272" t="s">
        <v>56</v>
      </c>
      <c r="B2272">
        <v>2012</v>
      </c>
      <c r="C2272" t="s">
        <v>144</v>
      </c>
      <c r="D2272" t="s">
        <v>38</v>
      </c>
      <c r="E2272" t="s">
        <v>10028</v>
      </c>
      <c r="F2272">
        <v>2</v>
      </c>
      <c r="G2272" t="s">
        <v>12287</v>
      </c>
    </row>
    <row r="2273" spans="1:7" x14ac:dyDescent="0.25">
      <c r="A2273" t="s">
        <v>56</v>
      </c>
      <c r="B2273">
        <v>2012</v>
      </c>
      <c r="C2273" t="s">
        <v>144</v>
      </c>
      <c r="D2273" t="s">
        <v>40</v>
      </c>
      <c r="E2273" t="s">
        <v>10029</v>
      </c>
      <c r="F2273">
        <v>8</v>
      </c>
      <c r="G2273" t="s">
        <v>12287</v>
      </c>
    </row>
    <row r="2274" spans="1:7" x14ac:dyDescent="0.25">
      <c r="A2274" t="s">
        <v>56</v>
      </c>
      <c r="B2274">
        <v>2012</v>
      </c>
      <c r="C2274" t="s">
        <v>144</v>
      </c>
      <c r="D2274" t="s">
        <v>102</v>
      </c>
      <c r="E2274" t="s">
        <v>10030</v>
      </c>
      <c r="F2274">
        <v>6</v>
      </c>
      <c r="G2274" t="s">
        <v>12287</v>
      </c>
    </row>
    <row r="2275" spans="1:7" x14ac:dyDescent="0.25">
      <c r="A2275" t="s">
        <v>56</v>
      </c>
      <c r="B2275">
        <v>2012</v>
      </c>
      <c r="C2275" t="s">
        <v>144</v>
      </c>
      <c r="D2275" t="s">
        <v>107</v>
      </c>
      <c r="E2275" t="s">
        <v>10031</v>
      </c>
      <c r="F2275">
        <v>11</v>
      </c>
      <c r="G2275" t="s">
        <v>12287</v>
      </c>
    </row>
    <row r="2276" spans="1:7" x14ac:dyDescent="0.25">
      <c r="A2276" t="s">
        <v>56</v>
      </c>
      <c r="B2276">
        <v>2012</v>
      </c>
      <c r="C2276" t="s">
        <v>144</v>
      </c>
      <c r="D2276" t="s">
        <v>39</v>
      </c>
      <c r="E2276" t="s">
        <v>10032</v>
      </c>
      <c r="F2276">
        <v>5</v>
      </c>
      <c r="G2276" t="s">
        <v>12287</v>
      </c>
    </row>
    <row r="2277" spans="1:7" x14ac:dyDescent="0.25">
      <c r="A2277" t="s">
        <v>56</v>
      </c>
      <c r="B2277">
        <v>2012</v>
      </c>
      <c r="C2277" t="s">
        <v>144</v>
      </c>
      <c r="D2277" t="s">
        <v>103</v>
      </c>
      <c r="E2277" t="s">
        <v>10033</v>
      </c>
      <c r="F2277">
        <v>117</v>
      </c>
      <c r="G2277" t="s">
        <v>12287</v>
      </c>
    </row>
    <row r="2278" spans="1:7" x14ac:dyDescent="0.25">
      <c r="A2278" t="s">
        <v>56</v>
      </c>
      <c r="B2278">
        <v>2012</v>
      </c>
      <c r="C2278" t="s">
        <v>145</v>
      </c>
      <c r="D2278" t="s">
        <v>38</v>
      </c>
      <c r="E2278" t="s">
        <v>10034</v>
      </c>
      <c r="F2278">
        <v>4</v>
      </c>
      <c r="G2278" t="s">
        <v>12288</v>
      </c>
    </row>
    <row r="2279" spans="1:7" x14ac:dyDescent="0.25">
      <c r="A2279" t="s">
        <v>56</v>
      </c>
      <c r="B2279">
        <v>2012</v>
      </c>
      <c r="C2279" t="s">
        <v>145</v>
      </c>
      <c r="D2279" t="s">
        <v>40</v>
      </c>
      <c r="E2279" t="s">
        <v>10035</v>
      </c>
      <c r="F2279">
        <v>7</v>
      </c>
      <c r="G2279" t="s">
        <v>12288</v>
      </c>
    </row>
    <row r="2280" spans="1:7" x14ac:dyDescent="0.25">
      <c r="A2280" t="s">
        <v>56</v>
      </c>
      <c r="B2280">
        <v>2012</v>
      </c>
      <c r="C2280" t="s">
        <v>145</v>
      </c>
      <c r="D2280" t="s">
        <v>102</v>
      </c>
      <c r="E2280" t="s">
        <v>10036</v>
      </c>
      <c r="F2280">
        <v>15</v>
      </c>
      <c r="G2280" t="s">
        <v>12288</v>
      </c>
    </row>
    <row r="2281" spans="1:7" x14ac:dyDescent="0.25">
      <c r="A2281" t="s">
        <v>56</v>
      </c>
      <c r="B2281">
        <v>2012</v>
      </c>
      <c r="C2281" t="s">
        <v>145</v>
      </c>
      <c r="D2281" t="s">
        <v>107</v>
      </c>
      <c r="E2281" t="s">
        <v>10037</v>
      </c>
      <c r="F2281">
        <v>20</v>
      </c>
      <c r="G2281" t="s">
        <v>12288</v>
      </c>
    </row>
    <row r="2282" spans="1:7" x14ac:dyDescent="0.25">
      <c r="A2282" t="s">
        <v>56</v>
      </c>
      <c r="B2282">
        <v>2012</v>
      </c>
      <c r="C2282" t="s">
        <v>145</v>
      </c>
      <c r="D2282" t="s">
        <v>39</v>
      </c>
      <c r="E2282" t="s">
        <v>10038</v>
      </c>
      <c r="F2282">
        <v>7</v>
      </c>
      <c r="G2282" t="s">
        <v>12288</v>
      </c>
    </row>
    <row r="2283" spans="1:7" x14ac:dyDescent="0.25">
      <c r="A2283" t="s">
        <v>56</v>
      </c>
      <c r="B2283">
        <v>2012</v>
      </c>
      <c r="C2283" t="s">
        <v>145</v>
      </c>
      <c r="D2283" t="s">
        <v>103</v>
      </c>
      <c r="E2283" t="s">
        <v>10039</v>
      </c>
      <c r="F2283">
        <v>165</v>
      </c>
      <c r="G2283" t="s">
        <v>12288</v>
      </c>
    </row>
    <row r="2284" spans="1:7" x14ac:dyDescent="0.25">
      <c r="A2284" t="s">
        <v>56</v>
      </c>
      <c r="B2284">
        <v>2012</v>
      </c>
      <c r="C2284" t="s">
        <v>146</v>
      </c>
      <c r="D2284" t="s">
        <v>38</v>
      </c>
      <c r="E2284" t="s">
        <v>10040</v>
      </c>
      <c r="F2284">
        <v>4</v>
      </c>
      <c r="G2284" t="s">
        <v>12289</v>
      </c>
    </row>
    <row r="2285" spans="1:7" x14ac:dyDescent="0.25">
      <c r="A2285" t="s">
        <v>56</v>
      </c>
      <c r="B2285">
        <v>2012</v>
      </c>
      <c r="C2285" t="s">
        <v>146</v>
      </c>
      <c r="D2285" t="s">
        <v>40</v>
      </c>
      <c r="E2285" t="s">
        <v>10041</v>
      </c>
      <c r="F2285">
        <v>7</v>
      </c>
      <c r="G2285" t="s">
        <v>12289</v>
      </c>
    </row>
    <row r="2286" spans="1:7" x14ac:dyDescent="0.25">
      <c r="A2286" t="s">
        <v>56</v>
      </c>
      <c r="B2286">
        <v>2012</v>
      </c>
      <c r="C2286" t="s">
        <v>146</v>
      </c>
      <c r="D2286" t="s">
        <v>102</v>
      </c>
      <c r="E2286" t="s">
        <v>10042</v>
      </c>
      <c r="F2286">
        <v>12</v>
      </c>
      <c r="G2286" t="s">
        <v>12289</v>
      </c>
    </row>
    <row r="2287" spans="1:7" x14ac:dyDescent="0.25">
      <c r="A2287" t="s">
        <v>56</v>
      </c>
      <c r="B2287">
        <v>2012</v>
      </c>
      <c r="C2287" t="s">
        <v>146</v>
      </c>
      <c r="D2287" t="s">
        <v>107</v>
      </c>
      <c r="E2287" t="s">
        <v>10043</v>
      </c>
      <c r="F2287">
        <v>15</v>
      </c>
      <c r="G2287" t="s">
        <v>12289</v>
      </c>
    </row>
    <row r="2288" spans="1:7" x14ac:dyDescent="0.25">
      <c r="A2288" t="s">
        <v>56</v>
      </c>
      <c r="B2288">
        <v>2012</v>
      </c>
      <c r="C2288" t="s">
        <v>146</v>
      </c>
      <c r="D2288" t="s">
        <v>39</v>
      </c>
      <c r="E2288" t="s">
        <v>10044</v>
      </c>
      <c r="F2288">
        <v>4</v>
      </c>
      <c r="G2288" t="s">
        <v>12289</v>
      </c>
    </row>
    <row r="2289" spans="1:7" x14ac:dyDescent="0.25">
      <c r="A2289" t="s">
        <v>56</v>
      </c>
      <c r="B2289">
        <v>2012</v>
      </c>
      <c r="C2289" t="s">
        <v>146</v>
      </c>
      <c r="D2289" t="s">
        <v>103</v>
      </c>
      <c r="E2289" t="s">
        <v>10045</v>
      </c>
      <c r="F2289">
        <v>127</v>
      </c>
      <c r="G2289" t="s">
        <v>12289</v>
      </c>
    </row>
    <row r="2290" spans="1:7" x14ac:dyDescent="0.25">
      <c r="A2290" t="s">
        <v>56</v>
      </c>
      <c r="B2290">
        <v>2013</v>
      </c>
      <c r="C2290" t="s">
        <v>142</v>
      </c>
      <c r="D2290" t="s">
        <v>38</v>
      </c>
      <c r="E2290" t="s">
        <v>10046</v>
      </c>
      <c r="F2290">
        <v>5</v>
      </c>
      <c r="G2290" t="s">
        <v>12285</v>
      </c>
    </row>
    <row r="2291" spans="1:7" x14ac:dyDescent="0.25">
      <c r="A2291" t="s">
        <v>56</v>
      </c>
      <c r="B2291">
        <v>2013</v>
      </c>
      <c r="C2291" t="s">
        <v>142</v>
      </c>
      <c r="D2291" t="s">
        <v>40</v>
      </c>
      <c r="E2291" t="s">
        <v>10047</v>
      </c>
      <c r="F2291">
        <v>9</v>
      </c>
      <c r="G2291" t="s">
        <v>12285</v>
      </c>
    </row>
    <row r="2292" spans="1:7" x14ac:dyDescent="0.25">
      <c r="A2292" t="s">
        <v>56</v>
      </c>
      <c r="B2292">
        <v>2013</v>
      </c>
      <c r="C2292" t="s">
        <v>142</v>
      </c>
      <c r="D2292" t="s">
        <v>102</v>
      </c>
      <c r="E2292" t="s">
        <v>10048</v>
      </c>
      <c r="F2292">
        <v>13</v>
      </c>
      <c r="G2292" t="s">
        <v>12285</v>
      </c>
    </row>
    <row r="2293" spans="1:7" x14ac:dyDescent="0.25">
      <c r="A2293" t="s">
        <v>56</v>
      </c>
      <c r="B2293">
        <v>2013</v>
      </c>
      <c r="C2293" t="s">
        <v>142</v>
      </c>
      <c r="D2293" t="s">
        <v>107</v>
      </c>
      <c r="E2293" t="s">
        <v>10049</v>
      </c>
      <c r="F2293">
        <v>19</v>
      </c>
      <c r="G2293" t="s">
        <v>12285</v>
      </c>
    </row>
    <row r="2294" spans="1:7" x14ac:dyDescent="0.25">
      <c r="A2294" t="s">
        <v>56</v>
      </c>
      <c r="B2294">
        <v>2013</v>
      </c>
      <c r="C2294" t="s">
        <v>142</v>
      </c>
      <c r="D2294" t="s">
        <v>39</v>
      </c>
      <c r="E2294" t="s">
        <v>10050</v>
      </c>
      <c r="F2294">
        <v>6</v>
      </c>
      <c r="G2294" t="s">
        <v>12285</v>
      </c>
    </row>
    <row r="2295" spans="1:7" x14ac:dyDescent="0.25">
      <c r="A2295" t="s">
        <v>56</v>
      </c>
      <c r="B2295">
        <v>2013</v>
      </c>
      <c r="C2295" t="s">
        <v>142</v>
      </c>
      <c r="D2295" t="s">
        <v>103</v>
      </c>
      <c r="E2295" t="s">
        <v>10051</v>
      </c>
      <c r="F2295">
        <v>163</v>
      </c>
      <c r="G2295" t="s">
        <v>12285</v>
      </c>
    </row>
    <row r="2296" spans="1:7" x14ac:dyDescent="0.25">
      <c r="A2296" t="s">
        <v>56</v>
      </c>
      <c r="B2296">
        <v>2013</v>
      </c>
      <c r="C2296" t="s">
        <v>143</v>
      </c>
      <c r="D2296" t="s">
        <v>38</v>
      </c>
      <c r="E2296" t="s">
        <v>10052</v>
      </c>
      <c r="F2296">
        <v>6</v>
      </c>
      <c r="G2296" t="s">
        <v>12286</v>
      </c>
    </row>
    <row r="2297" spans="1:7" x14ac:dyDescent="0.25">
      <c r="A2297" t="s">
        <v>56</v>
      </c>
      <c r="B2297">
        <v>2013</v>
      </c>
      <c r="C2297" t="s">
        <v>143</v>
      </c>
      <c r="D2297" t="s">
        <v>40</v>
      </c>
      <c r="E2297" t="s">
        <v>10053</v>
      </c>
      <c r="F2297">
        <v>5</v>
      </c>
      <c r="G2297" t="s">
        <v>12286</v>
      </c>
    </row>
    <row r="2298" spans="1:7" x14ac:dyDescent="0.25">
      <c r="A2298" t="s">
        <v>56</v>
      </c>
      <c r="B2298">
        <v>2013</v>
      </c>
      <c r="C2298" t="s">
        <v>143</v>
      </c>
      <c r="D2298" t="s">
        <v>102</v>
      </c>
      <c r="E2298" t="s">
        <v>10054</v>
      </c>
      <c r="F2298">
        <v>22</v>
      </c>
      <c r="G2298" t="s">
        <v>12286</v>
      </c>
    </row>
    <row r="2299" spans="1:7" x14ac:dyDescent="0.25">
      <c r="A2299" t="s">
        <v>56</v>
      </c>
      <c r="B2299">
        <v>2013</v>
      </c>
      <c r="C2299" t="s">
        <v>143</v>
      </c>
      <c r="D2299" t="s">
        <v>107</v>
      </c>
      <c r="E2299" t="s">
        <v>10055</v>
      </c>
      <c r="F2299">
        <v>21</v>
      </c>
      <c r="G2299" t="s">
        <v>12286</v>
      </c>
    </row>
    <row r="2300" spans="1:7" x14ac:dyDescent="0.25">
      <c r="A2300" t="s">
        <v>56</v>
      </c>
      <c r="B2300">
        <v>2013</v>
      </c>
      <c r="C2300" t="s">
        <v>143</v>
      </c>
      <c r="D2300" t="s">
        <v>39</v>
      </c>
      <c r="E2300" t="s">
        <v>10056</v>
      </c>
      <c r="F2300">
        <v>11</v>
      </c>
      <c r="G2300" t="s">
        <v>12286</v>
      </c>
    </row>
    <row r="2301" spans="1:7" x14ac:dyDescent="0.25">
      <c r="A2301" t="s">
        <v>56</v>
      </c>
      <c r="B2301">
        <v>2013</v>
      </c>
      <c r="C2301" t="s">
        <v>143</v>
      </c>
      <c r="D2301" t="s">
        <v>103</v>
      </c>
      <c r="E2301" t="s">
        <v>10057</v>
      </c>
      <c r="F2301">
        <v>196</v>
      </c>
      <c r="G2301" t="s">
        <v>12286</v>
      </c>
    </row>
    <row r="2302" spans="1:7" x14ac:dyDescent="0.25">
      <c r="A2302" t="s">
        <v>56</v>
      </c>
      <c r="B2302">
        <v>2013</v>
      </c>
      <c r="C2302" t="s">
        <v>144</v>
      </c>
      <c r="D2302" t="s">
        <v>38</v>
      </c>
      <c r="E2302" t="s">
        <v>10058</v>
      </c>
      <c r="F2302">
        <v>5</v>
      </c>
      <c r="G2302" t="s">
        <v>12287</v>
      </c>
    </row>
    <row r="2303" spans="1:7" x14ac:dyDescent="0.25">
      <c r="A2303" t="s">
        <v>56</v>
      </c>
      <c r="B2303">
        <v>2013</v>
      </c>
      <c r="C2303" t="s">
        <v>144</v>
      </c>
      <c r="D2303" t="s">
        <v>40</v>
      </c>
      <c r="E2303" t="s">
        <v>10059</v>
      </c>
      <c r="F2303">
        <v>4</v>
      </c>
      <c r="G2303" t="s">
        <v>12287</v>
      </c>
    </row>
    <row r="2304" spans="1:7" x14ac:dyDescent="0.25">
      <c r="A2304" t="s">
        <v>56</v>
      </c>
      <c r="B2304">
        <v>2013</v>
      </c>
      <c r="C2304" t="s">
        <v>144</v>
      </c>
      <c r="D2304" t="s">
        <v>102</v>
      </c>
      <c r="E2304" t="s">
        <v>10060</v>
      </c>
      <c r="F2304">
        <v>21</v>
      </c>
      <c r="G2304" t="s">
        <v>12287</v>
      </c>
    </row>
    <row r="2305" spans="1:7" x14ac:dyDescent="0.25">
      <c r="A2305" t="s">
        <v>56</v>
      </c>
      <c r="B2305">
        <v>2013</v>
      </c>
      <c r="C2305" t="s">
        <v>144</v>
      </c>
      <c r="D2305" t="s">
        <v>107</v>
      </c>
      <c r="E2305" t="s">
        <v>10061</v>
      </c>
      <c r="F2305">
        <v>19</v>
      </c>
      <c r="G2305" t="s">
        <v>12287</v>
      </c>
    </row>
    <row r="2306" spans="1:7" x14ac:dyDescent="0.25">
      <c r="A2306" t="s">
        <v>56</v>
      </c>
      <c r="B2306">
        <v>2013</v>
      </c>
      <c r="C2306" t="s">
        <v>144</v>
      </c>
      <c r="D2306" t="s">
        <v>39</v>
      </c>
      <c r="E2306" t="s">
        <v>10062</v>
      </c>
      <c r="F2306">
        <v>8</v>
      </c>
      <c r="G2306" t="s">
        <v>12287</v>
      </c>
    </row>
    <row r="2307" spans="1:7" x14ac:dyDescent="0.25">
      <c r="A2307" t="s">
        <v>56</v>
      </c>
      <c r="B2307">
        <v>2013</v>
      </c>
      <c r="C2307" t="s">
        <v>144</v>
      </c>
      <c r="D2307" t="s">
        <v>103</v>
      </c>
      <c r="E2307" t="s">
        <v>10063</v>
      </c>
      <c r="F2307">
        <v>103</v>
      </c>
      <c r="G2307" t="s">
        <v>12287</v>
      </c>
    </row>
    <row r="2308" spans="1:7" x14ac:dyDescent="0.25">
      <c r="A2308" t="s">
        <v>56</v>
      </c>
      <c r="B2308">
        <v>2013</v>
      </c>
      <c r="C2308" t="s">
        <v>145</v>
      </c>
      <c r="D2308" t="s">
        <v>38</v>
      </c>
      <c r="E2308" t="s">
        <v>10064</v>
      </c>
      <c r="F2308">
        <v>6</v>
      </c>
      <c r="G2308" t="s">
        <v>12288</v>
      </c>
    </row>
    <row r="2309" spans="1:7" x14ac:dyDescent="0.25">
      <c r="A2309" t="s">
        <v>56</v>
      </c>
      <c r="B2309">
        <v>2013</v>
      </c>
      <c r="C2309" t="s">
        <v>145</v>
      </c>
      <c r="D2309" t="s">
        <v>40</v>
      </c>
      <c r="E2309" t="s">
        <v>10065</v>
      </c>
      <c r="F2309">
        <v>7</v>
      </c>
      <c r="G2309" t="s">
        <v>12288</v>
      </c>
    </row>
    <row r="2310" spans="1:7" x14ac:dyDescent="0.25">
      <c r="A2310" t="s">
        <v>56</v>
      </c>
      <c r="B2310">
        <v>2013</v>
      </c>
      <c r="C2310" t="s">
        <v>145</v>
      </c>
      <c r="D2310" t="s">
        <v>102</v>
      </c>
      <c r="E2310" t="s">
        <v>10066</v>
      </c>
      <c r="F2310">
        <v>18</v>
      </c>
      <c r="G2310" t="s">
        <v>12288</v>
      </c>
    </row>
    <row r="2311" spans="1:7" x14ac:dyDescent="0.25">
      <c r="A2311" t="s">
        <v>56</v>
      </c>
      <c r="B2311">
        <v>2013</v>
      </c>
      <c r="C2311" t="s">
        <v>145</v>
      </c>
      <c r="D2311" t="s">
        <v>107</v>
      </c>
      <c r="E2311" t="s">
        <v>10067</v>
      </c>
      <c r="F2311">
        <v>12</v>
      </c>
      <c r="G2311" t="s">
        <v>12288</v>
      </c>
    </row>
    <row r="2312" spans="1:7" x14ac:dyDescent="0.25">
      <c r="A2312" t="s">
        <v>56</v>
      </c>
      <c r="B2312">
        <v>2013</v>
      </c>
      <c r="C2312" t="s">
        <v>145</v>
      </c>
      <c r="D2312" t="s">
        <v>39</v>
      </c>
      <c r="E2312" t="s">
        <v>10068</v>
      </c>
      <c r="F2312">
        <v>8</v>
      </c>
      <c r="G2312" t="s">
        <v>12288</v>
      </c>
    </row>
    <row r="2313" spans="1:7" x14ac:dyDescent="0.25">
      <c r="A2313" t="s">
        <v>56</v>
      </c>
      <c r="B2313">
        <v>2013</v>
      </c>
      <c r="C2313" t="s">
        <v>145</v>
      </c>
      <c r="D2313" t="s">
        <v>103</v>
      </c>
      <c r="E2313" t="s">
        <v>10069</v>
      </c>
      <c r="F2313">
        <v>165</v>
      </c>
      <c r="G2313" t="s">
        <v>12288</v>
      </c>
    </row>
    <row r="2314" spans="1:7" x14ac:dyDescent="0.25">
      <c r="A2314" t="s">
        <v>56</v>
      </c>
      <c r="B2314">
        <v>2013</v>
      </c>
      <c r="C2314" t="s">
        <v>146</v>
      </c>
      <c r="D2314" t="s">
        <v>38</v>
      </c>
      <c r="E2314" t="s">
        <v>10070</v>
      </c>
      <c r="F2314">
        <v>8</v>
      </c>
      <c r="G2314" t="s">
        <v>12289</v>
      </c>
    </row>
    <row r="2315" spans="1:7" x14ac:dyDescent="0.25">
      <c r="A2315" t="s">
        <v>56</v>
      </c>
      <c r="B2315">
        <v>2013</v>
      </c>
      <c r="C2315" t="s">
        <v>146</v>
      </c>
      <c r="D2315" t="s">
        <v>40</v>
      </c>
      <c r="E2315" t="s">
        <v>10071</v>
      </c>
      <c r="F2315">
        <v>5</v>
      </c>
      <c r="G2315" t="s">
        <v>12289</v>
      </c>
    </row>
    <row r="2316" spans="1:7" x14ac:dyDescent="0.25">
      <c r="A2316" t="s">
        <v>56</v>
      </c>
      <c r="B2316">
        <v>2013</v>
      </c>
      <c r="C2316" t="s">
        <v>146</v>
      </c>
      <c r="D2316" t="s">
        <v>102</v>
      </c>
      <c r="E2316" t="s">
        <v>10072</v>
      </c>
      <c r="F2316">
        <v>15</v>
      </c>
      <c r="G2316" t="s">
        <v>12289</v>
      </c>
    </row>
    <row r="2317" spans="1:7" x14ac:dyDescent="0.25">
      <c r="A2317" t="s">
        <v>56</v>
      </c>
      <c r="B2317">
        <v>2013</v>
      </c>
      <c r="C2317" t="s">
        <v>146</v>
      </c>
      <c r="D2317" t="s">
        <v>107</v>
      </c>
      <c r="E2317" t="s">
        <v>10073</v>
      </c>
      <c r="F2317">
        <v>16</v>
      </c>
      <c r="G2317" t="s">
        <v>12289</v>
      </c>
    </row>
    <row r="2318" spans="1:7" x14ac:dyDescent="0.25">
      <c r="A2318" t="s">
        <v>56</v>
      </c>
      <c r="B2318">
        <v>2013</v>
      </c>
      <c r="C2318" t="s">
        <v>146</v>
      </c>
      <c r="D2318" t="s">
        <v>39</v>
      </c>
      <c r="E2318" t="s">
        <v>10074</v>
      </c>
      <c r="F2318">
        <v>12</v>
      </c>
      <c r="G2318" t="s">
        <v>12289</v>
      </c>
    </row>
    <row r="2319" spans="1:7" x14ac:dyDescent="0.25">
      <c r="A2319" t="s">
        <v>56</v>
      </c>
      <c r="B2319">
        <v>2013</v>
      </c>
      <c r="C2319" t="s">
        <v>146</v>
      </c>
      <c r="D2319" t="s">
        <v>103</v>
      </c>
      <c r="E2319" t="s">
        <v>10075</v>
      </c>
      <c r="F2319">
        <v>115</v>
      </c>
      <c r="G2319" t="s">
        <v>12289</v>
      </c>
    </row>
    <row r="2320" spans="1:7" x14ac:dyDescent="0.25">
      <c r="A2320" t="s">
        <v>56</v>
      </c>
      <c r="B2320">
        <v>2014</v>
      </c>
      <c r="C2320" t="s">
        <v>142</v>
      </c>
      <c r="D2320" t="s">
        <v>38</v>
      </c>
      <c r="E2320" t="s">
        <v>10076</v>
      </c>
      <c r="F2320">
        <v>9</v>
      </c>
      <c r="G2320" t="s">
        <v>12285</v>
      </c>
    </row>
    <row r="2321" spans="1:7" x14ac:dyDescent="0.25">
      <c r="A2321" t="s">
        <v>56</v>
      </c>
      <c r="B2321">
        <v>2014</v>
      </c>
      <c r="C2321" t="s">
        <v>142</v>
      </c>
      <c r="D2321" t="s">
        <v>40</v>
      </c>
      <c r="E2321" t="s">
        <v>10077</v>
      </c>
      <c r="F2321">
        <v>4</v>
      </c>
      <c r="G2321" t="s">
        <v>12285</v>
      </c>
    </row>
    <row r="2322" spans="1:7" x14ac:dyDescent="0.25">
      <c r="A2322" t="s">
        <v>56</v>
      </c>
      <c r="B2322">
        <v>2014</v>
      </c>
      <c r="C2322" t="s">
        <v>142</v>
      </c>
      <c r="D2322" t="s">
        <v>102</v>
      </c>
      <c r="E2322" t="s">
        <v>10078</v>
      </c>
      <c r="F2322">
        <v>21</v>
      </c>
      <c r="G2322" t="s">
        <v>12285</v>
      </c>
    </row>
    <row r="2323" spans="1:7" x14ac:dyDescent="0.25">
      <c r="A2323" t="s">
        <v>56</v>
      </c>
      <c r="B2323">
        <v>2014</v>
      </c>
      <c r="C2323" t="s">
        <v>142</v>
      </c>
      <c r="D2323" t="s">
        <v>107</v>
      </c>
      <c r="E2323" t="s">
        <v>10079</v>
      </c>
      <c r="F2323">
        <v>18</v>
      </c>
      <c r="G2323" t="s">
        <v>12285</v>
      </c>
    </row>
    <row r="2324" spans="1:7" x14ac:dyDescent="0.25">
      <c r="A2324" t="s">
        <v>56</v>
      </c>
      <c r="B2324">
        <v>2014</v>
      </c>
      <c r="C2324" t="s">
        <v>142</v>
      </c>
      <c r="D2324" t="s">
        <v>39</v>
      </c>
      <c r="E2324" t="s">
        <v>10080</v>
      </c>
      <c r="F2324">
        <v>10</v>
      </c>
      <c r="G2324" t="s">
        <v>12285</v>
      </c>
    </row>
    <row r="2325" spans="1:7" x14ac:dyDescent="0.25">
      <c r="A2325" t="s">
        <v>56</v>
      </c>
      <c r="B2325">
        <v>2014</v>
      </c>
      <c r="C2325" t="s">
        <v>142</v>
      </c>
      <c r="D2325" t="s">
        <v>103</v>
      </c>
      <c r="E2325" t="s">
        <v>10081</v>
      </c>
      <c r="F2325">
        <v>166</v>
      </c>
      <c r="G2325" t="s">
        <v>12285</v>
      </c>
    </row>
    <row r="2326" spans="1:7" x14ac:dyDescent="0.25">
      <c r="A2326" t="s">
        <v>56</v>
      </c>
      <c r="B2326">
        <v>2014</v>
      </c>
      <c r="C2326" t="s">
        <v>143</v>
      </c>
      <c r="D2326" t="s">
        <v>38</v>
      </c>
      <c r="E2326" t="s">
        <v>10082</v>
      </c>
      <c r="F2326">
        <v>6</v>
      </c>
      <c r="G2326" t="s">
        <v>12286</v>
      </c>
    </row>
    <row r="2327" spans="1:7" x14ac:dyDescent="0.25">
      <c r="A2327" t="s">
        <v>56</v>
      </c>
      <c r="B2327">
        <v>2014</v>
      </c>
      <c r="C2327" t="s">
        <v>143</v>
      </c>
      <c r="D2327" t="s">
        <v>40</v>
      </c>
      <c r="E2327" t="s">
        <v>10083</v>
      </c>
      <c r="F2327">
        <v>9</v>
      </c>
      <c r="G2327" t="s">
        <v>12286</v>
      </c>
    </row>
    <row r="2328" spans="1:7" x14ac:dyDescent="0.25">
      <c r="A2328" t="s">
        <v>56</v>
      </c>
      <c r="B2328">
        <v>2014</v>
      </c>
      <c r="C2328" t="s">
        <v>143</v>
      </c>
      <c r="D2328" t="s">
        <v>102</v>
      </c>
      <c r="E2328" t="s">
        <v>10084</v>
      </c>
      <c r="F2328">
        <v>27</v>
      </c>
      <c r="G2328" t="s">
        <v>12286</v>
      </c>
    </row>
    <row r="2329" spans="1:7" x14ac:dyDescent="0.25">
      <c r="A2329" t="s">
        <v>56</v>
      </c>
      <c r="B2329">
        <v>2014</v>
      </c>
      <c r="C2329" t="s">
        <v>143</v>
      </c>
      <c r="D2329" t="s">
        <v>107</v>
      </c>
      <c r="E2329" t="s">
        <v>10085</v>
      </c>
      <c r="F2329">
        <v>25</v>
      </c>
      <c r="G2329" t="s">
        <v>12286</v>
      </c>
    </row>
    <row r="2330" spans="1:7" x14ac:dyDescent="0.25">
      <c r="A2330" t="s">
        <v>56</v>
      </c>
      <c r="B2330">
        <v>2014</v>
      </c>
      <c r="C2330" t="s">
        <v>143</v>
      </c>
      <c r="D2330" t="s">
        <v>39</v>
      </c>
      <c r="E2330" t="s">
        <v>10086</v>
      </c>
      <c r="F2330">
        <v>10</v>
      </c>
      <c r="G2330" t="s">
        <v>12286</v>
      </c>
    </row>
    <row r="2331" spans="1:7" x14ac:dyDescent="0.25">
      <c r="A2331" t="s">
        <v>56</v>
      </c>
      <c r="B2331">
        <v>2014</v>
      </c>
      <c r="C2331" t="s">
        <v>143</v>
      </c>
      <c r="D2331" t="s">
        <v>103</v>
      </c>
      <c r="E2331" t="s">
        <v>10087</v>
      </c>
      <c r="F2331">
        <v>194</v>
      </c>
      <c r="G2331" t="s">
        <v>12286</v>
      </c>
    </row>
    <row r="2332" spans="1:7" x14ac:dyDescent="0.25">
      <c r="A2332" t="s">
        <v>56</v>
      </c>
      <c r="B2332">
        <v>2014</v>
      </c>
      <c r="C2332" t="s">
        <v>144</v>
      </c>
      <c r="D2332" t="s">
        <v>38</v>
      </c>
      <c r="E2332" t="s">
        <v>10088</v>
      </c>
      <c r="F2332">
        <v>3</v>
      </c>
      <c r="G2332" t="s">
        <v>12287</v>
      </c>
    </row>
    <row r="2333" spans="1:7" x14ac:dyDescent="0.25">
      <c r="A2333" t="s">
        <v>56</v>
      </c>
      <c r="B2333">
        <v>2014</v>
      </c>
      <c r="C2333" t="s">
        <v>144</v>
      </c>
      <c r="D2333" t="s">
        <v>40</v>
      </c>
      <c r="E2333" t="s">
        <v>10089</v>
      </c>
      <c r="F2333">
        <v>13</v>
      </c>
      <c r="G2333" t="s">
        <v>12287</v>
      </c>
    </row>
    <row r="2334" spans="1:7" x14ac:dyDescent="0.25">
      <c r="A2334" t="s">
        <v>56</v>
      </c>
      <c r="B2334">
        <v>2014</v>
      </c>
      <c r="C2334" t="s">
        <v>144</v>
      </c>
      <c r="D2334" t="s">
        <v>102</v>
      </c>
      <c r="E2334" t="s">
        <v>10090</v>
      </c>
      <c r="F2334">
        <v>17</v>
      </c>
      <c r="G2334" t="s">
        <v>12287</v>
      </c>
    </row>
    <row r="2335" spans="1:7" x14ac:dyDescent="0.25">
      <c r="A2335" t="s">
        <v>56</v>
      </c>
      <c r="B2335">
        <v>2014</v>
      </c>
      <c r="C2335" t="s">
        <v>144</v>
      </c>
      <c r="D2335" t="s">
        <v>107</v>
      </c>
      <c r="E2335" t="s">
        <v>10091</v>
      </c>
      <c r="F2335">
        <v>20</v>
      </c>
      <c r="G2335" t="s">
        <v>12287</v>
      </c>
    </row>
    <row r="2336" spans="1:7" x14ac:dyDescent="0.25">
      <c r="A2336" t="s">
        <v>56</v>
      </c>
      <c r="B2336">
        <v>2014</v>
      </c>
      <c r="C2336" t="s">
        <v>144</v>
      </c>
      <c r="D2336" t="s">
        <v>39</v>
      </c>
      <c r="E2336" t="s">
        <v>10092</v>
      </c>
      <c r="F2336">
        <v>4</v>
      </c>
      <c r="G2336" t="s">
        <v>12287</v>
      </c>
    </row>
    <row r="2337" spans="1:7" x14ac:dyDescent="0.25">
      <c r="A2337" t="s">
        <v>56</v>
      </c>
      <c r="B2337">
        <v>2014</v>
      </c>
      <c r="C2337" t="s">
        <v>144</v>
      </c>
      <c r="D2337" t="s">
        <v>103</v>
      </c>
      <c r="E2337" t="s">
        <v>10093</v>
      </c>
      <c r="F2337">
        <v>99</v>
      </c>
      <c r="G2337" t="s">
        <v>12287</v>
      </c>
    </row>
    <row r="2338" spans="1:7" x14ac:dyDescent="0.25">
      <c r="A2338" t="s">
        <v>56</v>
      </c>
      <c r="B2338">
        <v>2014</v>
      </c>
      <c r="C2338" t="s">
        <v>145</v>
      </c>
      <c r="D2338" t="s">
        <v>38</v>
      </c>
      <c r="E2338" t="s">
        <v>10094</v>
      </c>
      <c r="F2338">
        <v>7</v>
      </c>
      <c r="G2338" t="s">
        <v>12288</v>
      </c>
    </row>
    <row r="2339" spans="1:7" x14ac:dyDescent="0.25">
      <c r="A2339" t="s">
        <v>56</v>
      </c>
      <c r="B2339">
        <v>2014</v>
      </c>
      <c r="C2339" t="s">
        <v>145</v>
      </c>
      <c r="D2339" t="s">
        <v>40</v>
      </c>
      <c r="E2339" t="s">
        <v>10095</v>
      </c>
      <c r="F2339">
        <v>4</v>
      </c>
      <c r="G2339" t="s">
        <v>12288</v>
      </c>
    </row>
    <row r="2340" spans="1:7" x14ac:dyDescent="0.25">
      <c r="A2340" t="s">
        <v>56</v>
      </c>
      <c r="B2340">
        <v>2014</v>
      </c>
      <c r="C2340" t="s">
        <v>145</v>
      </c>
      <c r="D2340" t="s">
        <v>102</v>
      </c>
      <c r="E2340" t="s">
        <v>10096</v>
      </c>
      <c r="F2340">
        <v>20</v>
      </c>
      <c r="G2340" t="s">
        <v>12288</v>
      </c>
    </row>
    <row r="2341" spans="1:7" x14ac:dyDescent="0.25">
      <c r="A2341" t="s">
        <v>56</v>
      </c>
      <c r="B2341">
        <v>2014</v>
      </c>
      <c r="C2341" t="s">
        <v>145</v>
      </c>
      <c r="D2341" t="s">
        <v>107</v>
      </c>
      <c r="E2341" t="s">
        <v>10097</v>
      </c>
      <c r="F2341">
        <v>15</v>
      </c>
      <c r="G2341" t="s">
        <v>12288</v>
      </c>
    </row>
    <row r="2342" spans="1:7" x14ac:dyDescent="0.25">
      <c r="A2342" t="s">
        <v>56</v>
      </c>
      <c r="B2342">
        <v>2014</v>
      </c>
      <c r="C2342" t="s">
        <v>145</v>
      </c>
      <c r="D2342" t="s">
        <v>39</v>
      </c>
      <c r="E2342" t="s">
        <v>10098</v>
      </c>
      <c r="F2342">
        <v>6</v>
      </c>
      <c r="G2342" t="s">
        <v>12288</v>
      </c>
    </row>
    <row r="2343" spans="1:7" x14ac:dyDescent="0.25">
      <c r="A2343" t="s">
        <v>56</v>
      </c>
      <c r="B2343">
        <v>2014</v>
      </c>
      <c r="C2343" t="s">
        <v>145</v>
      </c>
      <c r="D2343" t="s">
        <v>103</v>
      </c>
      <c r="E2343" t="s">
        <v>10099</v>
      </c>
      <c r="F2343">
        <v>164</v>
      </c>
      <c r="G2343" t="s">
        <v>12288</v>
      </c>
    </row>
    <row r="2344" spans="1:7" x14ac:dyDescent="0.25">
      <c r="A2344" t="s">
        <v>56</v>
      </c>
      <c r="B2344">
        <v>2014</v>
      </c>
      <c r="C2344" t="s">
        <v>146</v>
      </c>
      <c r="D2344" t="s">
        <v>38</v>
      </c>
      <c r="E2344" t="s">
        <v>10100</v>
      </c>
      <c r="F2344">
        <v>4</v>
      </c>
      <c r="G2344" t="s">
        <v>12289</v>
      </c>
    </row>
    <row r="2345" spans="1:7" x14ac:dyDescent="0.25">
      <c r="A2345" t="s">
        <v>56</v>
      </c>
      <c r="B2345">
        <v>2014</v>
      </c>
      <c r="C2345" t="s">
        <v>146</v>
      </c>
      <c r="D2345" t="s">
        <v>40</v>
      </c>
      <c r="E2345" t="s">
        <v>10101</v>
      </c>
      <c r="F2345">
        <v>5</v>
      </c>
      <c r="G2345" t="s">
        <v>12289</v>
      </c>
    </row>
    <row r="2346" spans="1:7" x14ac:dyDescent="0.25">
      <c r="A2346" t="s">
        <v>56</v>
      </c>
      <c r="B2346">
        <v>2014</v>
      </c>
      <c r="C2346" t="s">
        <v>146</v>
      </c>
      <c r="D2346" t="s">
        <v>102</v>
      </c>
      <c r="E2346" t="s">
        <v>10102</v>
      </c>
      <c r="F2346">
        <v>17</v>
      </c>
      <c r="G2346" t="s">
        <v>12289</v>
      </c>
    </row>
    <row r="2347" spans="1:7" x14ac:dyDescent="0.25">
      <c r="A2347" t="s">
        <v>56</v>
      </c>
      <c r="B2347">
        <v>2014</v>
      </c>
      <c r="C2347" t="s">
        <v>146</v>
      </c>
      <c r="D2347" t="s">
        <v>107</v>
      </c>
      <c r="E2347" t="s">
        <v>10103</v>
      </c>
      <c r="F2347">
        <v>10</v>
      </c>
      <c r="G2347" t="s">
        <v>12289</v>
      </c>
    </row>
    <row r="2348" spans="1:7" x14ac:dyDescent="0.25">
      <c r="A2348" t="s">
        <v>56</v>
      </c>
      <c r="B2348">
        <v>2014</v>
      </c>
      <c r="C2348" t="s">
        <v>146</v>
      </c>
      <c r="D2348" t="s">
        <v>39</v>
      </c>
      <c r="E2348" t="s">
        <v>10104</v>
      </c>
      <c r="F2348">
        <v>1</v>
      </c>
      <c r="G2348" t="s">
        <v>12289</v>
      </c>
    </row>
    <row r="2349" spans="1:7" x14ac:dyDescent="0.25">
      <c r="A2349" t="s">
        <v>56</v>
      </c>
      <c r="B2349">
        <v>2014</v>
      </c>
      <c r="C2349" t="s">
        <v>146</v>
      </c>
      <c r="D2349" t="s">
        <v>103</v>
      </c>
      <c r="E2349" t="s">
        <v>10105</v>
      </c>
      <c r="F2349">
        <v>117</v>
      </c>
      <c r="G2349" t="s">
        <v>12289</v>
      </c>
    </row>
    <row r="2350" spans="1:7" x14ac:dyDescent="0.25">
      <c r="A2350" t="s">
        <v>56</v>
      </c>
      <c r="B2350">
        <v>2015</v>
      </c>
      <c r="C2350" t="s">
        <v>142</v>
      </c>
      <c r="D2350" t="s">
        <v>38</v>
      </c>
      <c r="E2350" t="s">
        <v>10106</v>
      </c>
      <c r="F2350">
        <v>5</v>
      </c>
      <c r="G2350" t="s">
        <v>12285</v>
      </c>
    </row>
    <row r="2351" spans="1:7" x14ac:dyDescent="0.25">
      <c r="A2351" t="s">
        <v>56</v>
      </c>
      <c r="B2351">
        <v>2015</v>
      </c>
      <c r="C2351" t="s">
        <v>142</v>
      </c>
      <c r="D2351" t="s">
        <v>40</v>
      </c>
      <c r="E2351" t="s">
        <v>10107</v>
      </c>
      <c r="F2351">
        <v>8</v>
      </c>
      <c r="G2351" t="s">
        <v>12285</v>
      </c>
    </row>
    <row r="2352" spans="1:7" x14ac:dyDescent="0.25">
      <c r="A2352" t="s">
        <v>56</v>
      </c>
      <c r="B2352">
        <v>2015</v>
      </c>
      <c r="C2352" t="s">
        <v>142</v>
      </c>
      <c r="D2352" t="s">
        <v>102</v>
      </c>
      <c r="E2352" t="s">
        <v>10108</v>
      </c>
      <c r="F2352">
        <v>16</v>
      </c>
      <c r="G2352" t="s">
        <v>12285</v>
      </c>
    </row>
    <row r="2353" spans="1:7" x14ac:dyDescent="0.25">
      <c r="A2353" t="s">
        <v>56</v>
      </c>
      <c r="B2353">
        <v>2015</v>
      </c>
      <c r="C2353" t="s">
        <v>142</v>
      </c>
      <c r="D2353" t="s">
        <v>107</v>
      </c>
      <c r="E2353" t="s">
        <v>10109</v>
      </c>
      <c r="F2353">
        <v>19</v>
      </c>
      <c r="G2353" t="s">
        <v>12285</v>
      </c>
    </row>
    <row r="2354" spans="1:7" x14ac:dyDescent="0.25">
      <c r="A2354" t="s">
        <v>56</v>
      </c>
      <c r="B2354">
        <v>2015</v>
      </c>
      <c r="C2354" t="s">
        <v>142</v>
      </c>
      <c r="D2354" t="s">
        <v>39</v>
      </c>
      <c r="E2354" t="s">
        <v>10110</v>
      </c>
      <c r="F2354">
        <v>10</v>
      </c>
      <c r="G2354" t="s">
        <v>12285</v>
      </c>
    </row>
    <row r="2355" spans="1:7" x14ac:dyDescent="0.25">
      <c r="A2355" t="s">
        <v>56</v>
      </c>
      <c r="B2355">
        <v>2015</v>
      </c>
      <c r="C2355" t="s">
        <v>142</v>
      </c>
      <c r="D2355" t="s">
        <v>103</v>
      </c>
      <c r="E2355" t="s">
        <v>10111</v>
      </c>
      <c r="F2355">
        <v>168</v>
      </c>
      <c r="G2355" t="s">
        <v>12285</v>
      </c>
    </row>
    <row r="2356" spans="1:7" x14ac:dyDescent="0.25">
      <c r="A2356" t="s">
        <v>56</v>
      </c>
      <c r="B2356">
        <v>2015</v>
      </c>
      <c r="C2356" t="s">
        <v>143</v>
      </c>
      <c r="D2356" t="s">
        <v>38</v>
      </c>
      <c r="E2356" t="s">
        <v>10112</v>
      </c>
      <c r="F2356">
        <v>3</v>
      </c>
      <c r="G2356" t="s">
        <v>12286</v>
      </c>
    </row>
    <row r="2357" spans="1:7" x14ac:dyDescent="0.25">
      <c r="A2357" t="s">
        <v>56</v>
      </c>
      <c r="B2357">
        <v>2015</v>
      </c>
      <c r="C2357" t="s">
        <v>143</v>
      </c>
      <c r="D2357" t="s">
        <v>40</v>
      </c>
      <c r="E2357" t="s">
        <v>10113</v>
      </c>
      <c r="F2357">
        <v>6</v>
      </c>
      <c r="G2357" t="s">
        <v>12286</v>
      </c>
    </row>
    <row r="2358" spans="1:7" x14ac:dyDescent="0.25">
      <c r="A2358" t="s">
        <v>56</v>
      </c>
      <c r="B2358">
        <v>2015</v>
      </c>
      <c r="C2358" t="s">
        <v>143</v>
      </c>
      <c r="D2358" t="s">
        <v>102</v>
      </c>
      <c r="E2358" t="s">
        <v>10114</v>
      </c>
      <c r="F2358">
        <v>27</v>
      </c>
      <c r="G2358" t="s">
        <v>12286</v>
      </c>
    </row>
    <row r="2359" spans="1:7" x14ac:dyDescent="0.25">
      <c r="A2359" t="s">
        <v>56</v>
      </c>
      <c r="B2359">
        <v>2015</v>
      </c>
      <c r="C2359" t="s">
        <v>143</v>
      </c>
      <c r="D2359" t="s">
        <v>107</v>
      </c>
      <c r="E2359" t="s">
        <v>10115</v>
      </c>
      <c r="F2359">
        <v>21</v>
      </c>
      <c r="G2359" t="s">
        <v>12286</v>
      </c>
    </row>
    <row r="2360" spans="1:7" x14ac:dyDescent="0.25">
      <c r="A2360" t="s">
        <v>56</v>
      </c>
      <c r="B2360">
        <v>2015</v>
      </c>
      <c r="C2360" t="s">
        <v>143</v>
      </c>
      <c r="D2360" t="s">
        <v>39</v>
      </c>
      <c r="E2360" t="s">
        <v>10116</v>
      </c>
      <c r="F2360">
        <v>16</v>
      </c>
      <c r="G2360" t="s">
        <v>12286</v>
      </c>
    </row>
    <row r="2361" spans="1:7" x14ac:dyDescent="0.25">
      <c r="A2361" t="s">
        <v>56</v>
      </c>
      <c r="B2361">
        <v>2015</v>
      </c>
      <c r="C2361" t="s">
        <v>143</v>
      </c>
      <c r="D2361" t="s">
        <v>103</v>
      </c>
      <c r="E2361" t="s">
        <v>10117</v>
      </c>
      <c r="F2361">
        <v>208</v>
      </c>
      <c r="G2361" t="s">
        <v>12286</v>
      </c>
    </row>
    <row r="2362" spans="1:7" x14ac:dyDescent="0.25">
      <c r="A2362" t="s">
        <v>56</v>
      </c>
      <c r="B2362">
        <v>2015</v>
      </c>
      <c r="C2362" t="s">
        <v>144</v>
      </c>
      <c r="D2362" t="s">
        <v>38</v>
      </c>
      <c r="E2362" t="s">
        <v>10118</v>
      </c>
      <c r="F2362">
        <v>3</v>
      </c>
      <c r="G2362" t="s">
        <v>12287</v>
      </c>
    </row>
    <row r="2363" spans="1:7" x14ac:dyDescent="0.25">
      <c r="A2363" t="s">
        <v>56</v>
      </c>
      <c r="B2363">
        <v>2015</v>
      </c>
      <c r="C2363" t="s">
        <v>144</v>
      </c>
      <c r="D2363" t="s">
        <v>40</v>
      </c>
      <c r="E2363" t="s">
        <v>10119</v>
      </c>
      <c r="F2363">
        <v>5</v>
      </c>
      <c r="G2363" t="s">
        <v>12287</v>
      </c>
    </row>
    <row r="2364" spans="1:7" x14ac:dyDescent="0.25">
      <c r="A2364" t="s">
        <v>56</v>
      </c>
      <c r="B2364">
        <v>2015</v>
      </c>
      <c r="C2364" t="s">
        <v>144</v>
      </c>
      <c r="D2364" t="s">
        <v>102</v>
      </c>
      <c r="E2364" t="s">
        <v>10120</v>
      </c>
      <c r="F2364">
        <v>23</v>
      </c>
      <c r="G2364" t="s">
        <v>12287</v>
      </c>
    </row>
    <row r="2365" spans="1:7" x14ac:dyDescent="0.25">
      <c r="A2365" t="s">
        <v>56</v>
      </c>
      <c r="B2365">
        <v>2015</v>
      </c>
      <c r="C2365" t="s">
        <v>144</v>
      </c>
      <c r="D2365" t="s">
        <v>107</v>
      </c>
      <c r="E2365" t="s">
        <v>10121</v>
      </c>
      <c r="F2365">
        <v>18</v>
      </c>
      <c r="G2365" t="s">
        <v>12287</v>
      </c>
    </row>
    <row r="2366" spans="1:7" x14ac:dyDescent="0.25">
      <c r="A2366" t="s">
        <v>56</v>
      </c>
      <c r="B2366">
        <v>2015</v>
      </c>
      <c r="C2366" t="s">
        <v>144</v>
      </c>
      <c r="D2366" t="s">
        <v>39</v>
      </c>
      <c r="E2366" t="s">
        <v>10122</v>
      </c>
      <c r="F2366">
        <v>6</v>
      </c>
      <c r="G2366" t="s">
        <v>12287</v>
      </c>
    </row>
    <row r="2367" spans="1:7" x14ac:dyDescent="0.25">
      <c r="A2367" t="s">
        <v>56</v>
      </c>
      <c r="B2367">
        <v>2015</v>
      </c>
      <c r="C2367" t="s">
        <v>144</v>
      </c>
      <c r="D2367" t="s">
        <v>103</v>
      </c>
      <c r="E2367" t="s">
        <v>10123</v>
      </c>
      <c r="F2367">
        <v>99</v>
      </c>
      <c r="G2367" t="s">
        <v>12287</v>
      </c>
    </row>
    <row r="2368" spans="1:7" x14ac:dyDescent="0.25">
      <c r="A2368" t="s">
        <v>56</v>
      </c>
      <c r="B2368">
        <v>2015</v>
      </c>
      <c r="C2368" t="s">
        <v>145</v>
      </c>
      <c r="D2368" t="s">
        <v>38</v>
      </c>
      <c r="E2368" t="s">
        <v>10124</v>
      </c>
      <c r="F2368">
        <v>3</v>
      </c>
      <c r="G2368" t="s">
        <v>12288</v>
      </c>
    </row>
    <row r="2369" spans="1:7" x14ac:dyDescent="0.25">
      <c r="A2369" t="s">
        <v>56</v>
      </c>
      <c r="B2369">
        <v>2015</v>
      </c>
      <c r="C2369" t="s">
        <v>145</v>
      </c>
      <c r="D2369" t="s">
        <v>40</v>
      </c>
      <c r="E2369" t="s">
        <v>10125</v>
      </c>
      <c r="F2369">
        <v>6</v>
      </c>
      <c r="G2369" t="s">
        <v>12288</v>
      </c>
    </row>
    <row r="2370" spans="1:7" x14ac:dyDescent="0.25">
      <c r="A2370" t="s">
        <v>56</v>
      </c>
      <c r="B2370">
        <v>2015</v>
      </c>
      <c r="C2370" t="s">
        <v>145</v>
      </c>
      <c r="D2370" t="s">
        <v>102</v>
      </c>
      <c r="E2370" t="s">
        <v>10126</v>
      </c>
      <c r="F2370">
        <v>17</v>
      </c>
      <c r="G2370" t="s">
        <v>12288</v>
      </c>
    </row>
    <row r="2371" spans="1:7" x14ac:dyDescent="0.25">
      <c r="A2371" t="s">
        <v>56</v>
      </c>
      <c r="B2371">
        <v>2015</v>
      </c>
      <c r="C2371" t="s">
        <v>145</v>
      </c>
      <c r="D2371" t="s">
        <v>107</v>
      </c>
      <c r="E2371" t="s">
        <v>10127</v>
      </c>
      <c r="F2371">
        <v>12</v>
      </c>
      <c r="G2371" t="s">
        <v>12288</v>
      </c>
    </row>
    <row r="2372" spans="1:7" x14ac:dyDescent="0.25">
      <c r="A2372" t="s">
        <v>56</v>
      </c>
      <c r="B2372">
        <v>2015</v>
      </c>
      <c r="C2372" t="s">
        <v>145</v>
      </c>
      <c r="D2372" t="s">
        <v>39</v>
      </c>
      <c r="E2372" t="s">
        <v>10128</v>
      </c>
      <c r="F2372">
        <v>8</v>
      </c>
      <c r="G2372" t="s">
        <v>12288</v>
      </c>
    </row>
    <row r="2373" spans="1:7" x14ac:dyDescent="0.25">
      <c r="A2373" t="s">
        <v>56</v>
      </c>
      <c r="B2373">
        <v>2015</v>
      </c>
      <c r="C2373" t="s">
        <v>145</v>
      </c>
      <c r="D2373" t="s">
        <v>103</v>
      </c>
      <c r="E2373" t="s">
        <v>10129</v>
      </c>
      <c r="F2373">
        <v>169</v>
      </c>
      <c r="G2373" t="s">
        <v>12288</v>
      </c>
    </row>
    <row r="2374" spans="1:7" x14ac:dyDescent="0.25">
      <c r="A2374" t="s">
        <v>56</v>
      </c>
      <c r="B2374">
        <v>2015</v>
      </c>
      <c r="C2374" t="s">
        <v>146</v>
      </c>
      <c r="D2374" t="s">
        <v>38</v>
      </c>
      <c r="E2374" t="s">
        <v>10130</v>
      </c>
      <c r="F2374">
        <v>2</v>
      </c>
      <c r="G2374" t="s">
        <v>12289</v>
      </c>
    </row>
    <row r="2375" spans="1:7" x14ac:dyDescent="0.25">
      <c r="A2375" t="s">
        <v>56</v>
      </c>
      <c r="B2375">
        <v>2015</v>
      </c>
      <c r="C2375" t="s">
        <v>146</v>
      </c>
      <c r="D2375" t="s">
        <v>40</v>
      </c>
      <c r="E2375" t="s">
        <v>10131</v>
      </c>
      <c r="F2375">
        <v>7</v>
      </c>
      <c r="G2375" t="s">
        <v>12289</v>
      </c>
    </row>
    <row r="2376" spans="1:7" x14ac:dyDescent="0.25">
      <c r="A2376" t="s">
        <v>56</v>
      </c>
      <c r="B2376">
        <v>2015</v>
      </c>
      <c r="C2376" t="s">
        <v>146</v>
      </c>
      <c r="D2376" t="s">
        <v>102</v>
      </c>
      <c r="E2376" t="s">
        <v>10132</v>
      </c>
      <c r="F2376">
        <v>21</v>
      </c>
      <c r="G2376" t="s">
        <v>12289</v>
      </c>
    </row>
    <row r="2377" spans="1:7" x14ac:dyDescent="0.25">
      <c r="A2377" t="s">
        <v>56</v>
      </c>
      <c r="B2377">
        <v>2015</v>
      </c>
      <c r="C2377" t="s">
        <v>146</v>
      </c>
      <c r="D2377" t="s">
        <v>107</v>
      </c>
      <c r="E2377" t="s">
        <v>10133</v>
      </c>
      <c r="F2377">
        <v>12</v>
      </c>
      <c r="G2377" t="s">
        <v>12289</v>
      </c>
    </row>
    <row r="2378" spans="1:7" x14ac:dyDescent="0.25">
      <c r="A2378" t="s">
        <v>56</v>
      </c>
      <c r="B2378">
        <v>2015</v>
      </c>
      <c r="C2378" t="s">
        <v>146</v>
      </c>
      <c r="D2378" t="s">
        <v>39</v>
      </c>
      <c r="E2378" t="s">
        <v>10134</v>
      </c>
      <c r="F2378">
        <v>7</v>
      </c>
      <c r="G2378" t="s">
        <v>12289</v>
      </c>
    </row>
    <row r="2379" spans="1:7" x14ac:dyDescent="0.25">
      <c r="A2379" t="s">
        <v>56</v>
      </c>
      <c r="B2379">
        <v>2015</v>
      </c>
      <c r="C2379" t="s">
        <v>146</v>
      </c>
      <c r="D2379" t="s">
        <v>103</v>
      </c>
      <c r="E2379" t="s">
        <v>10135</v>
      </c>
      <c r="F2379">
        <v>106</v>
      </c>
      <c r="G2379" t="s">
        <v>12289</v>
      </c>
    </row>
    <row r="2380" spans="1:7" x14ac:dyDescent="0.25">
      <c r="A2380" t="s">
        <v>47</v>
      </c>
      <c r="B2380">
        <v>2010</v>
      </c>
      <c r="C2380" t="s">
        <v>142</v>
      </c>
      <c r="D2380" t="s">
        <v>38</v>
      </c>
      <c r="E2380" t="s">
        <v>10136</v>
      </c>
      <c r="F2380">
        <v>1</v>
      </c>
      <c r="G2380" t="s">
        <v>12285</v>
      </c>
    </row>
    <row r="2381" spans="1:7" x14ac:dyDescent="0.25">
      <c r="A2381" t="s">
        <v>47</v>
      </c>
      <c r="B2381">
        <v>2010</v>
      </c>
      <c r="C2381" t="s">
        <v>142</v>
      </c>
      <c r="D2381" t="s">
        <v>40</v>
      </c>
      <c r="E2381" t="s">
        <v>10137</v>
      </c>
      <c r="F2381">
        <v>3</v>
      </c>
      <c r="G2381" t="s">
        <v>12285</v>
      </c>
    </row>
    <row r="2382" spans="1:7" x14ac:dyDescent="0.25">
      <c r="A2382" t="s">
        <v>47</v>
      </c>
      <c r="B2382">
        <v>2010</v>
      </c>
      <c r="C2382" t="s">
        <v>142</v>
      </c>
      <c r="D2382" t="s">
        <v>102</v>
      </c>
      <c r="E2382" t="s">
        <v>10138</v>
      </c>
      <c r="F2382">
        <v>23</v>
      </c>
      <c r="G2382" t="s">
        <v>12285</v>
      </c>
    </row>
    <row r="2383" spans="1:7" x14ac:dyDescent="0.25">
      <c r="A2383" t="s">
        <v>47</v>
      </c>
      <c r="B2383">
        <v>2010</v>
      </c>
      <c r="C2383" t="s">
        <v>142</v>
      </c>
      <c r="D2383" t="s">
        <v>107</v>
      </c>
      <c r="E2383" t="s">
        <v>10139</v>
      </c>
      <c r="F2383">
        <v>12</v>
      </c>
      <c r="G2383" t="s">
        <v>12285</v>
      </c>
    </row>
    <row r="2384" spans="1:7" x14ac:dyDescent="0.25">
      <c r="A2384" t="s">
        <v>47</v>
      </c>
      <c r="B2384">
        <v>2010</v>
      </c>
      <c r="C2384" t="s">
        <v>142</v>
      </c>
      <c r="D2384" t="s">
        <v>39</v>
      </c>
      <c r="E2384" t="s">
        <v>10140</v>
      </c>
      <c r="F2384">
        <v>4</v>
      </c>
      <c r="G2384" t="s">
        <v>12285</v>
      </c>
    </row>
    <row r="2385" spans="1:7" x14ac:dyDescent="0.25">
      <c r="A2385" t="s">
        <v>47</v>
      </c>
      <c r="B2385">
        <v>2010</v>
      </c>
      <c r="C2385" t="s">
        <v>142</v>
      </c>
      <c r="D2385" t="s">
        <v>103</v>
      </c>
      <c r="E2385" t="s">
        <v>10141</v>
      </c>
      <c r="F2385">
        <v>291</v>
      </c>
      <c r="G2385" t="s">
        <v>12285</v>
      </c>
    </row>
    <row r="2386" spans="1:7" x14ac:dyDescent="0.25">
      <c r="A2386" t="s">
        <v>47</v>
      </c>
      <c r="B2386">
        <v>2010</v>
      </c>
      <c r="C2386" t="s">
        <v>143</v>
      </c>
      <c r="D2386" t="s">
        <v>40</v>
      </c>
      <c r="E2386" t="s">
        <v>10142</v>
      </c>
      <c r="F2386">
        <v>5</v>
      </c>
      <c r="G2386" t="s">
        <v>12286</v>
      </c>
    </row>
    <row r="2387" spans="1:7" x14ac:dyDescent="0.25">
      <c r="A2387" t="s">
        <v>47</v>
      </c>
      <c r="B2387">
        <v>2010</v>
      </c>
      <c r="C2387" t="s">
        <v>143</v>
      </c>
      <c r="D2387" t="s">
        <v>102</v>
      </c>
      <c r="E2387" t="s">
        <v>10143</v>
      </c>
      <c r="F2387">
        <v>22</v>
      </c>
      <c r="G2387" t="s">
        <v>12286</v>
      </c>
    </row>
    <row r="2388" spans="1:7" x14ac:dyDescent="0.25">
      <c r="A2388" t="s">
        <v>47</v>
      </c>
      <c r="B2388">
        <v>2010</v>
      </c>
      <c r="C2388" t="s">
        <v>143</v>
      </c>
      <c r="D2388" t="s">
        <v>107</v>
      </c>
      <c r="E2388" t="s">
        <v>10144</v>
      </c>
      <c r="F2388">
        <v>12</v>
      </c>
      <c r="G2388" t="s">
        <v>12286</v>
      </c>
    </row>
    <row r="2389" spans="1:7" x14ac:dyDescent="0.25">
      <c r="A2389" t="s">
        <v>47</v>
      </c>
      <c r="B2389">
        <v>2010</v>
      </c>
      <c r="C2389" t="s">
        <v>143</v>
      </c>
      <c r="D2389" t="s">
        <v>39</v>
      </c>
      <c r="E2389" t="s">
        <v>10145</v>
      </c>
      <c r="F2389">
        <v>7</v>
      </c>
      <c r="G2389" t="s">
        <v>12286</v>
      </c>
    </row>
    <row r="2390" spans="1:7" x14ac:dyDescent="0.25">
      <c r="A2390" t="s">
        <v>47</v>
      </c>
      <c r="B2390">
        <v>2010</v>
      </c>
      <c r="C2390" t="s">
        <v>143</v>
      </c>
      <c r="D2390" t="s">
        <v>103</v>
      </c>
      <c r="E2390" t="s">
        <v>10146</v>
      </c>
      <c r="F2390">
        <v>351</v>
      </c>
      <c r="G2390" t="s">
        <v>12286</v>
      </c>
    </row>
    <row r="2391" spans="1:7" x14ac:dyDescent="0.25">
      <c r="A2391" t="s">
        <v>47</v>
      </c>
      <c r="B2391">
        <v>2010</v>
      </c>
      <c r="C2391" t="s">
        <v>144</v>
      </c>
      <c r="D2391" t="s">
        <v>40</v>
      </c>
      <c r="E2391" t="s">
        <v>10147</v>
      </c>
      <c r="F2391">
        <v>1</v>
      </c>
      <c r="G2391" t="s">
        <v>12287</v>
      </c>
    </row>
    <row r="2392" spans="1:7" x14ac:dyDescent="0.25">
      <c r="A2392" t="s">
        <v>47</v>
      </c>
      <c r="B2392">
        <v>2010</v>
      </c>
      <c r="C2392" t="s">
        <v>144</v>
      </c>
      <c r="D2392" t="s">
        <v>102</v>
      </c>
      <c r="E2392" t="s">
        <v>10148</v>
      </c>
      <c r="F2392">
        <v>2</v>
      </c>
      <c r="G2392" t="s">
        <v>12287</v>
      </c>
    </row>
    <row r="2393" spans="1:7" x14ac:dyDescent="0.25">
      <c r="A2393" t="s">
        <v>47</v>
      </c>
      <c r="B2393">
        <v>2010</v>
      </c>
      <c r="C2393" t="s">
        <v>144</v>
      </c>
      <c r="D2393" t="s">
        <v>107</v>
      </c>
      <c r="E2393" t="s">
        <v>10149</v>
      </c>
      <c r="F2393">
        <v>4</v>
      </c>
      <c r="G2393" t="s">
        <v>12287</v>
      </c>
    </row>
    <row r="2394" spans="1:7" x14ac:dyDescent="0.25">
      <c r="A2394" t="s">
        <v>47</v>
      </c>
      <c r="B2394">
        <v>2010</v>
      </c>
      <c r="C2394" t="s">
        <v>144</v>
      </c>
      <c r="D2394" t="s">
        <v>39</v>
      </c>
      <c r="E2394" t="s">
        <v>10150</v>
      </c>
      <c r="F2394">
        <v>1</v>
      </c>
      <c r="G2394" t="s">
        <v>12287</v>
      </c>
    </row>
    <row r="2395" spans="1:7" x14ac:dyDescent="0.25">
      <c r="A2395" t="s">
        <v>47</v>
      </c>
      <c r="B2395">
        <v>2010</v>
      </c>
      <c r="C2395" t="s">
        <v>144</v>
      </c>
      <c r="D2395" t="s">
        <v>103</v>
      </c>
      <c r="E2395" t="s">
        <v>10151</v>
      </c>
      <c r="F2395">
        <v>86</v>
      </c>
      <c r="G2395" t="s">
        <v>12287</v>
      </c>
    </row>
    <row r="2396" spans="1:7" x14ac:dyDescent="0.25">
      <c r="A2396" t="s">
        <v>47</v>
      </c>
      <c r="B2396">
        <v>2010</v>
      </c>
      <c r="C2396" t="s">
        <v>145</v>
      </c>
      <c r="D2396" t="s">
        <v>40</v>
      </c>
      <c r="E2396" t="s">
        <v>10152</v>
      </c>
      <c r="F2396">
        <v>2</v>
      </c>
      <c r="G2396" t="s">
        <v>12288</v>
      </c>
    </row>
    <row r="2397" spans="1:7" x14ac:dyDescent="0.25">
      <c r="A2397" t="s">
        <v>47</v>
      </c>
      <c r="B2397">
        <v>2010</v>
      </c>
      <c r="C2397" t="s">
        <v>145</v>
      </c>
      <c r="D2397" t="s">
        <v>102</v>
      </c>
      <c r="E2397" t="s">
        <v>10153</v>
      </c>
      <c r="F2397">
        <v>5</v>
      </c>
      <c r="G2397" t="s">
        <v>12288</v>
      </c>
    </row>
    <row r="2398" spans="1:7" x14ac:dyDescent="0.25">
      <c r="A2398" t="s">
        <v>47</v>
      </c>
      <c r="B2398">
        <v>2010</v>
      </c>
      <c r="C2398" t="s">
        <v>145</v>
      </c>
      <c r="D2398" t="s">
        <v>107</v>
      </c>
      <c r="E2398" t="s">
        <v>10154</v>
      </c>
      <c r="F2398">
        <v>6</v>
      </c>
      <c r="G2398" t="s">
        <v>12288</v>
      </c>
    </row>
    <row r="2399" spans="1:7" x14ac:dyDescent="0.25">
      <c r="A2399" t="s">
        <v>47</v>
      </c>
      <c r="B2399">
        <v>2010</v>
      </c>
      <c r="C2399" t="s">
        <v>145</v>
      </c>
      <c r="D2399" t="s">
        <v>39</v>
      </c>
      <c r="E2399" t="s">
        <v>10155</v>
      </c>
      <c r="F2399">
        <v>3</v>
      </c>
      <c r="G2399" t="s">
        <v>12288</v>
      </c>
    </row>
    <row r="2400" spans="1:7" x14ac:dyDescent="0.25">
      <c r="A2400" t="s">
        <v>47</v>
      </c>
      <c r="B2400">
        <v>2010</v>
      </c>
      <c r="C2400" t="s">
        <v>145</v>
      </c>
      <c r="D2400" t="s">
        <v>103</v>
      </c>
      <c r="E2400" t="s">
        <v>10156</v>
      </c>
      <c r="F2400">
        <v>125</v>
      </c>
      <c r="G2400" t="s">
        <v>12288</v>
      </c>
    </row>
    <row r="2401" spans="1:7" x14ac:dyDescent="0.25">
      <c r="A2401" t="s">
        <v>47</v>
      </c>
      <c r="B2401">
        <v>2010</v>
      </c>
      <c r="C2401" t="s">
        <v>146</v>
      </c>
      <c r="D2401" t="s">
        <v>40</v>
      </c>
      <c r="E2401" t="s">
        <v>10157</v>
      </c>
      <c r="F2401">
        <v>1</v>
      </c>
      <c r="G2401" t="s">
        <v>12289</v>
      </c>
    </row>
    <row r="2402" spans="1:7" x14ac:dyDescent="0.25">
      <c r="A2402" t="s">
        <v>47</v>
      </c>
      <c r="B2402">
        <v>2010</v>
      </c>
      <c r="C2402" t="s">
        <v>146</v>
      </c>
      <c r="D2402" t="s">
        <v>102</v>
      </c>
      <c r="E2402" t="s">
        <v>10158</v>
      </c>
      <c r="F2402">
        <v>4</v>
      </c>
      <c r="G2402" t="s">
        <v>12289</v>
      </c>
    </row>
    <row r="2403" spans="1:7" x14ac:dyDescent="0.25">
      <c r="A2403" t="s">
        <v>47</v>
      </c>
      <c r="B2403">
        <v>2010</v>
      </c>
      <c r="C2403" t="s">
        <v>146</v>
      </c>
      <c r="D2403" t="s">
        <v>107</v>
      </c>
      <c r="E2403" t="s">
        <v>10159</v>
      </c>
      <c r="F2403">
        <v>1</v>
      </c>
      <c r="G2403" t="s">
        <v>12289</v>
      </c>
    </row>
    <row r="2404" spans="1:7" x14ac:dyDescent="0.25">
      <c r="A2404" t="s">
        <v>47</v>
      </c>
      <c r="B2404">
        <v>2010</v>
      </c>
      <c r="C2404" t="s">
        <v>146</v>
      </c>
      <c r="D2404" t="s">
        <v>39</v>
      </c>
      <c r="E2404" t="s">
        <v>10160</v>
      </c>
      <c r="F2404">
        <v>1</v>
      </c>
      <c r="G2404" t="s">
        <v>12289</v>
      </c>
    </row>
    <row r="2405" spans="1:7" x14ac:dyDescent="0.25">
      <c r="A2405" t="s">
        <v>47</v>
      </c>
      <c r="B2405">
        <v>2010</v>
      </c>
      <c r="C2405" t="s">
        <v>146</v>
      </c>
      <c r="D2405" t="s">
        <v>103</v>
      </c>
      <c r="E2405" t="s">
        <v>10161</v>
      </c>
      <c r="F2405">
        <v>100</v>
      </c>
      <c r="G2405" t="s">
        <v>12289</v>
      </c>
    </row>
    <row r="2406" spans="1:7" x14ac:dyDescent="0.25">
      <c r="A2406" t="s">
        <v>47</v>
      </c>
      <c r="B2406">
        <v>2011</v>
      </c>
      <c r="C2406" t="s">
        <v>142</v>
      </c>
      <c r="D2406" t="s">
        <v>38</v>
      </c>
      <c r="E2406" t="s">
        <v>10162</v>
      </c>
      <c r="F2406">
        <v>1</v>
      </c>
      <c r="G2406" t="s">
        <v>12285</v>
      </c>
    </row>
    <row r="2407" spans="1:7" x14ac:dyDescent="0.25">
      <c r="A2407" t="s">
        <v>47</v>
      </c>
      <c r="B2407">
        <v>2011</v>
      </c>
      <c r="C2407" t="s">
        <v>142</v>
      </c>
      <c r="D2407" t="s">
        <v>40</v>
      </c>
      <c r="E2407" t="s">
        <v>10163</v>
      </c>
      <c r="F2407">
        <v>4</v>
      </c>
      <c r="G2407" t="s">
        <v>12285</v>
      </c>
    </row>
    <row r="2408" spans="1:7" x14ac:dyDescent="0.25">
      <c r="A2408" t="s">
        <v>47</v>
      </c>
      <c r="B2408">
        <v>2011</v>
      </c>
      <c r="C2408" t="s">
        <v>142</v>
      </c>
      <c r="D2408" t="s">
        <v>102</v>
      </c>
      <c r="E2408" t="s">
        <v>10164</v>
      </c>
      <c r="F2408">
        <v>24</v>
      </c>
      <c r="G2408" t="s">
        <v>12285</v>
      </c>
    </row>
    <row r="2409" spans="1:7" x14ac:dyDescent="0.25">
      <c r="A2409" t="s">
        <v>47</v>
      </c>
      <c r="B2409">
        <v>2011</v>
      </c>
      <c r="C2409" t="s">
        <v>142</v>
      </c>
      <c r="D2409" t="s">
        <v>107</v>
      </c>
      <c r="E2409" t="s">
        <v>10165</v>
      </c>
      <c r="F2409">
        <v>14</v>
      </c>
      <c r="G2409" t="s">
        <v>12285</v>
      </c>
    </row>
    <row r="2410" spans="1:7" x14ac:dyDescent="0.25">
      <c r="A2410" t="s">
        <v>47</v>
      </c>
      <c r="B2410">
        <v>2011</v>
      </c>
      <c r="C2410" t="s">
        <v>142</v>
      </c>
      <c r="D2410" t="s">
        <v>39</v>
      </c>
      <c r="E2410" t="s">
        <v>10166</v>
      </c>
      <c r="F2410">
        <v>11</v>
      </c>
      <c r="G2410" t="s">
        <v>12285</v>
      </c>
    </row>
    <row r="2411" spans="1:7" x14ac:dyDescent="0.25">
      <c r="A2411" t="s">
        <v>47</v>
      </c>
      <c r="B2411">
        <v>2011</v>
      </c>
      <c r="C2411" t="s">
        <v>142</v>
      </c>
      <c r="D2411" t="s">
        <v>103</v>
      </c>
      <c r="E2411" t="s">
        <v>10167</v>
      </c>
      <c r="F2411">
        <v>304</v>
      </c>
      <c r="G2411" t="s">
        <v>12285</v>
      </c>
    </row>
    <row r="2412" spans="1:7" x14ac:dyDescent="0.25">
      <c r="A2412" t="s">
        <v>47</v>
      </c>
      <c r="B2412">
        <v>2011</v>
      </c>
      <c r="C2412" t="s">
        <v>143</v>
      </c>
      <c r="D2412" t="s">
        <v>38</v>
      </c>
      <c r="E2412" t="s">
        <v>10168</v>
      </c>
      <c r="F2412">
        <v>5</v>
      </c>
      <c r="G2412" t="s">
        <v>12286</v>
      </c>
    </row>
    <row r="2413" spans="1:7" x14ac:dyDescent="0.25">
      <c r="A2413" t="s">
        <v>47</v>
      </c>
      <c r="B2413">
        <v>2011</v>
      </c>
      <c r="C2413" t="s">
        <v>143</v>
      </c>
      <c r="D2413" t="s">
        <v>40</v>
      </c>
      <c r="E2413" t="s">
        <v>10169</v>
      </c>
      <c r="F2413">
        <v>5</v>
      </c>
      <c r="G2413" t="s">
        <v>12286</v>
      </c>
    </row>
    <row r="2414" spans="1:7" x14ac:dyDescent="0.25">
      <c r="A2414" t="s">
        <v>47</v>
      </c>
      <c r="B2414">
        <v>2011</v>
      </c>
      <c r="C2414" t="s">
        <v>143</v>
      </c>
      <c r="D2414" t="s">
        <v>102</v>
      </c>
      <c r="E2414" t="s">
        <v>10170</v>
      </c>
      <c r="F2414">
        <v>28</v>
      </c>
      <c r="G2414" t="s">
        <v>12286</v>
      </c>
    </row>
    <row r="2415" spans="1:7" x14ac:dyDescent="0.25">
      <c r="A2415" t="s">
        <v>47</v>
      </c>
      <c r="B2415">
        <v>2011</v>
      </c>
      <c r="C2415" t="s">
        <v>143</v>
      </c>
      <c r="D2415" t="s">
        <v>107</v>
      </c>
      <c r="E2415" t="s">
        <v>10171</v>
      </c>
      <c r="F2415">
        <v>6</v>
      </c>
      <c r="G2415" t="s">
        <v>12286</v>
      </c>
    </row>
    <row r="2416" spans="1:7" x14ac:dyDescent="0.25">
      <c r="A2416" t="s">
        <v>47</v>
      </c>
      <c r="B2416">
        <v>2011</v>
      </c>
      <c r="C2416" t="s">
        <v>143</v>
      </c>
      <c r="D2416" t="s">
        <v>39</v>
      </c>
      <c r="E2416" t="s">
        <v>10172</v>
      </c>
      <c r="F2416">
        <v>17</v>
      </c>
      <c r="G2416" t="s">
        <v>12286</v>
      </c>
    </row>
    <row r="2417" spans="1:7" x14ac:dyDescent="0.25">
      <c r="A2417" t="s">
        <v>47</v>
      </c>
      <c r="B2417">
        <v>2011</v>
      </c>
      <c r="C2417" t="s">
        <v>143</v>
      </c>
      <c r="D2417" t="s">
        <v>103</v>
      </c>
      <c r="E2417" t="s">
        <v>10173</v>
      </c>
      <c r="F2417">
        <v>369</v>
      </c>
      <c r="G2417" t="s">
        <v>12286</v>
      </c>
    </row>
    <row r="2418" spans="1:7" x14ac:dyDescent="0.25">
      <c r="A2418" t="s">
        <v>47</v>
      </c>
      <c r="B2418">
        <v>2011</v>
      </c>
      <c r="C2418" t="s">
        <v>144</v>
      </c>
      <c r="D2418" t="s">
        <v>38</v>
      </c>
      <c r="E2418" t="s">
        <v>10174</v>
      </c>
      <c r="F2418">
        <v>1</v>
      </c>
      <c r="G2418" t="s">
        <v>12287</v>
      </c>
    </row>
    <row r="2419" spans="1:7" x14ac:dyDescent="0.25">
      <c r="A2419" t="s">
        <v>47</v>
      </c>
      <c r="B2419">
        <v>2011</v>
      </c>
      <c r="C2419" t="s">
        <v>144</v>
      </c>
      <c r="D2419" t="s">
        <v>40</v>
      </c>
      <c r="E2419" t="s">
        <v>10175</v>
      </c>
      <c r="F2419">
        <v>1</v>
      </c>
      <c r="G2419" t="s">
        <v>12287</v>
      </c>
    </row>
    <row r="2420" spans="1:7" x14ac:dyDescent="0.25">
      <c r="A2420" t="s">
        <v>47</v>
      </c>
      <c r="B2420">
        <v>2011</v>
      </c>
      <c r="C2420" t="s">
        <v>144</v>
      </c>
      <c r="D2420" t="s">
        <v>102</v>
      </c>
      <c r="E2420" t="s">
        <v>10176</v>
      </c>
      <c r="F2420">
        <v>11</v>
      </c>
      <c r="G2420" t="s">
        <v>12287</v>
      </c>
    </row>
    <row r="2421" spans="1:7" x14ac:dyDescent="0.25">
      <c r="A2421" t="s">
        <v>47</v>
      </c>
      <c r="B2421">
        <v>2011</v>
      </c>
      <c r="C2421" t="s">
        <v>144</v>
      </c>
      <c r="D2421" t="s">
        <v>107</v>
      </c>
      <c r="E2421" t="s">
        <v>10177</v>
      </c>
      <c r="F2421">
        <v>5</v>
      </c>
      <c r="G2421" t="s">
        <v>12287</v>
      </c>
    </row>
    <row r="2422" spans="1:7" x14ac:dyDescent="0.25">
      <c r="A2422" t="s">
        <v>47</v>
      </c>
      <c r="B2422">
        <v>2011</v>
      </c>
      <c r="C2422" t="s">
        <v>144</v>
      </c>
      <c r="D2422" t="s">
        <v>39</v>
      </c>
      <c r="E2422" t="s">
        <v>10178</v>
      </c>
      <c r="F2422">
        <v>4</v>
      </c>
      <c r="G2422" t="s">
        <v>12287</v>
      </c>
    </row>
    <row r="2423" spans="1:7" x14ac:dyDescent="0.25">
      <c r="A2423" t="s">
        <v>47</v>
      </c>
      <c r="B2423">
        <v>2011</v>
      </c>
      <c r="C2423" t="s">
        <v>144</v>
      </c>
      <c r="D2423" t="s">
        <v>103</v>
      </c>
      <c r="E2423" t="s">
        <v>10179</v>
      </c>
      <c r="F2423">
        <v>100</v>
      </c>
      <c r="G2423" t="s">
        <v>12287</v>
      </c>
    </row>
    <row r="2424" spans="1:7" x14ac:dyDescent="0.25">
      <c r="A2424" t="s">
        <v>47</v>
      </c>
      <c r="B2424">
        <v>2011</v>
      </c>
      <c r="C2424" t="s">
        <v>145</v>
      </c>
      <c r="D2424" t="s">
        <v>38</v>
      </c>
      <c r="E2424" t="s">
        <v>10180</v>
      </c>
      <c r="F2424">
        <v>1</v>
      </c>
      <c r="G2424" t="s">
        <v>12288</v>
      </c>
    </row>
    <row r="2425" spans="1:7" x14ac:dyDescent="0.25">
      <c r="A2425" t="s">
        <v>47</v>
      </c>
      <c r="B2425">
        <v>2011</v>
      </c>
      <c r="C2425" t="s">
        <v>145</v>
      </c>
      <c r="D2425" t="s">
        <v>40</v>
      </c>
      <c r="E2425" t="s">
        <v>10181</v>
      </c>
      <c r="F2425">
        <v>1</v>
      </c>
      <c r="G2425" t="s">
        <v>12288</v>
      </c>
    </row>
    <row r="2426" spans="1:7" x14ac:dyDescent="0.25">
      <c r="A2426" t="s">
        <v>47</v>
      </c>
      <c r="B2426">
        <v>2011</v>
      </c>
      <c r="C2426" t="s">
        <v>145</v>
      </c>
      <c r="D2426" t="s">
        <v>102</v>
      </c>
      <c r="E2426" t="s">
        <v>10182</v>
      </c>
      <c r="F2426">
        <v>18</v>
      </c>
      <c r="G2426" t="s">
        <v>12288</v>
      </c>
    </row>
    <row r="2427" spans="1:7" x14ac:dyDescent="0.25">
      <c r="A2427" t="s">
        <v>47</v>
      </c>
      <c r="B2427">
        <v>2011</v>
      </c>
      <c r="C2427" t="s">
        <v>145</v>
      </c>
      <c r="D2427" t="s">
        <v>107</v>
      </c>
      <c r="E2427" t="s">
        <v>10183</v>
      </c>
      <c r="F2427">
        <v>2</v>
      </c>
      <c r="G2427" t="s">
        <v>12288</v>
      </c>
    </row>
    <row r="2428" spans="1:7" x14ac:dyDescent="0.25">
      <c r="A2428" t="s">
        <v>47</v>
      </c>
      <c r="B2428">
        <v>2011</v>
      </c>
      <c r="C2428" t="s">
        <v>145</v>
      </c>
      <c r="D2428" t="s">
        <v>39</v>
      </c>
      <c r="E2428" t="s">
        <v>10184</v>
      </c>
      <c r="F2428">
        <v>13</v>
      </c>
      <c r="G2428" t="s">
        <v>12288</v>
      </c>
    </row>
    <row r="2429" spans="1:7" x14ac:dyDescent="0.25">
      <c r="A2429" t="s">
        <v>47</v>
      </c>
      <c r="B2429">
        <v>2011</v>
      </c>
      <c r="C2429" t="s">
        <v>145</v>
      </c>
      <c r="D2429" t="s">
        <v>103</v>
      </c>
      <c r="E2429" t="s">
        <v>10185</v>
      </c>
      <c r="F2429">
        <v>133</v>
      </c>
      <c r="G2429" t="s">
        <v>12288</v>
      </c>
    </row>
    <row r="2430" spans="1:7" x14ac:dyDescent="0.25">
      <c r="A2430" t="s">
        <v>47</v>
      </c>
      <c r="B2430">
        <v>2011</v>
      </c>
      <c r="C2430" t="s">
        <v>146</v>
      </c>
      <c r="D2430" t="s">
        <v>38</v>
      </c>
      <c r="E2430" t="s">
        <v>10186</v>
      </c>
      <c r="F2430">
        <v>1</v>
      </c>
      <c r="G2430" t="s">
        <v>12289</v>
      </c>
    </row>
    <row r="2431" spans="1:7" x14ac:dyDescent="0.25">
      <c r="A2431" t="s">
        <v>47</v>
      </c>
      <c r="B2431">
        <v>2011</v>
      </c>
      <c r="C2431" t="s">
        <v>146</v>
      </c>
      <c r="D2431" t="s">
        <v>40</v>
      </c>
      <c r="E2431" t="s">
        <v>10187</v>
      </c>
      <c r="F2431">
        <v>2</v>
      </c>
      <c r="G2431" t="s">
        <v>12289</v>
      </c>
    </row>
    <row r="2432" spans="1:7" x14ac:dyDescent="0.25">
      <c r="A2432" t="s">
        <v>47</v>
      </c>
      <c r="B2432">
        <v>2011</v>
      </c>
      <c r="C2432" t="s">
        <v>146</v>
      </c>
      <c r="D2432" t="s">
        <v>102</v>
      </c>
      <c r="E2432" t="s">
        <v>10188</v>
      </c>
      <c r="F2432">
        <v>9</v>
      </c>
      <c r="G2432" t="s">
        <v>12289</v>
      </c>
    </row>
    <row r="2433" spans="1:7" x14ac:dyDescent="0.25">
      <c r="A2433" t="s">
        <v>47</v>
      </c>
      <c r="B2433">
        <v>2011</v>
      </c>
      <c r="C2433" t="s">
        <v>146</v>
      </c>
      <c r="D2433" t="s">
        <v>107</v>
      </c>
      <c r="E2433" t="s">
        <v>10189</v>
      </c>
      <c r="F2433">
        <v>1</v>
      </c>
      <c r="G2433" t="s">
        <v>12289</v>
      </c>
    </row>
    <row r="2434" spans="1:7" x14ac:dyDescent="0.25">
      <c r="A2434" t="s">
        <v>47</v>
      </c>
      <c r="B2434">
        <v>2011</v>
      </c>
      <c r="C2434" t="s">
        <v>146</v>
      </c>
      <c r="D2434" t="s">
        <v>39</v>
      </c>
      <c r="E2434" t="s">
        <v>10190</v>
      </c>
      <c r="F2434">
        <v>8</v>
      </c>
      <c r="G2434" t="s">
        <v>12289</v>
      </c>
    </row>
    <row r="2435" spans="1:7" x14ac:dyDescent="0.25">
      <c r="A2435" t="s">
        <v>47</v>
      </c>
      <c r="B2435">
        <v>2011</v>
      </c>
      <c r="C2435" t="s">
        <v>146</v>
      </c>
      <c r="D2435" t="s">
        <v>103</v>
      </c>
      <c r="E2435" t="s">
        <v>10191</v>
      </c>
      <c r="F2435">
        <v>113</v>
      </c>
      <c r="G2435" t="s">
        <v>12289</v>
      </c>
    </row>
    <row r="2436" spans="1:7" x14ac:dyDescent="0.25">
      <c r="A2436" t="s">
        <v>47</v>
      </c>
      <c r="B2436">
        <v>2012</v>
      </c>
      <c r="C2436" t="s">
        <v>142</v>
      </c>
      <c r="D2436" t="s">
        <v>38</v>
      </c>
      <c r="E2436" t="s">
        <v>10192</v>
      </c>
      <c r="F2436">
        <v>4</v>
      </c>
      <c r="G2436" t="s">
        <v>12285</v>
      </c>
    </row>
    <row r="2437" spans="1:7" x14ac:dyDescent="0.25">
      <c r="A2437" t="s">
        <v>47</v>
      </c>
      <c r="B2437">
        <v>2012</v>
      </c>
      <c r="C2437" t="s">
        <v>142</v>
      </c>
      <c r="D2437" t="s">
        <v>40</v>
      </c>
      <c r="E2437" t="s">
        <v>10193</v>
      </c>
      <c r="F2437">
        <v>10</v>
      </c>
      <c r="G2437" t="s">
        <v>12285</v>
      </c>
    </row>
    <row r="2438" spans="1:7" x14ac:dyDescent="0.25">
      <c r="A2438" t="s">
        <v>47</v>
      </c>
      <c r="B2438">
        <v>2012</v>
      </c>
      <c r="C2438" t="s">
        <v>142</v>
      </c>
      <c r="D2438" t="s">
        <v>102</v>
      </c>
      <c r="E2438" t="s">
        <v>10194</v>
      </c>
      <c r="F2438">
        <v>33</v>
      </c>
      <c r="G2438" t="s">
        <v>12285</v>
      </c>
    </row>
    <row r="2439" spans="1:7" x14ac:dyDescent="0.25">
      <c r="A2439" t="s">
        <v>47</v>
      </c>
      <c r="B2439">
        <v>2012</v>
      </c>
      <c r="C2439" t="s">
        <v>142</v>
      </c>
      <c r="D2439" t="s">
        <v>107</v>
      </c>
      <c r="E2439" t="s">
        <v>10195</v>
      </c>
      <c r="F2439">
        <v>14</v>
      </c>
      <c r="G2439" t="s">
        <v>12285</v>
      </c>
    </row>
    <row r="2440" spans="1:7" x14ac:dyDescent="0.25">
      <c r="A2440" t="s">
        <v>47</v>
      </c>
      <c r="B2440">
        <v>2012</v>
      </c>
      <c r="C2440" t="s">
        <v>142</v>
      </c>
      <c r="D2440" t="s">
        <v>39</v>
      </c>
      <c r="E2440" t="s">
        <v>10196</v>
      </c>
      <c r="F2440">
        <v>6</v>
      </c>
      <c r="G2440" t="s">
        <v>12285</v>
      </c>
    </row>
    <row r="2441" spans="1:7" x14ac:dyDescent="0.25">
      <c r="A2441" t="s">
        <v>47</v>
      </c>
      <c r="B2441">
        <v>2012</v>
      </c>
      <c r="C2441" t="s">
        <v>142</v>
      </c>
      <c r="D2441" t="s">
        <v>103</v>
      </c>
      <c r="E2441" t="s">
        <v>10197</v>
      </c>
      <c r="F2441">
        <v>277</v>
      </c>
      <c r="G2441" t="s">
        <v>12285</v>
      </c>
    </row>
    <row r="2442" spans="1:7" x14ac:dyDescent="0.25">
      <c r="A2442" t="s">
        <v>47</v>
      </c>
      <c r="B2442">
        <v>2012</v>
      </c>
      <c r="C2442" t="s">
        <v>143</v>
      </c>
      <c r="D2442" t="s">
        <v>38</v>
      </c>
      <c r="E2442" t="s">
        <v>10198</v>
      </c>
      <c r="F2442">
        <v>1</v>
      </c>
      <c r="G2442" t="s">
        <v>12286</v>
      </c>
    </row>
    <row r="2443" spans="1:7" x14ac:dyDescent="0.25">
      <c r="A2443" t="s">
        <v>47</v>
      </c>
      <c r="B2443">
        <v>2012</v>
      </c>
      <c r="C2443" t="s">
        <v>143</v>
      </c>
      <c r="D2443" t="s">
        <v>40</v>
      </c>
      <c r="E2443" t="s">
        <v>10199</v>
      </c>
      <c r="F2443">
        <v>5</v>
      </c>
      <c r="G2443" t="s">
        <v>12286</v>
      </c>
    </row>
    <row r="2444" spans="1:7" x14ac:dyDescent="0.25">
      <c r="A2444" t="s">
        <v>47</v>
      </c>
      <c r="B2444">
        <v>2012</v>
      </c>
      <c r="C2444" t="s">
        <v>143</v>
      </c>
      <c r="D2444" t="s">
        <v>102</v>
      </c>
      <c r="E2444" t="s">
        <v>10200</v>
      </c>
      <c r="F2444">
        <v>32</v>
      </c>
      <c r="G2444" t="s">
        <v>12286</v>
      </c>
    </row>
    <row r="2445" spans="1:7" x14ac:dyDescent="0.25">
      <c r="A2445" t="s">
        <v>47</v>
      </c>
      <c r="B2445">
        <v>2012</v>
      </c>
      <c r="C2445" t="s">
        <v>143</v>
      </c>
      <c r="D2445" t="s">
        <v>107</v>
      </c>
      <c r="E2445" t="s">
        <v>10201</v>
      </c>
      <c r="F2445">
        <v>16</v>
      </c>
      <c r="G2445" t="s">
        <v>12286</v>
      </c>
    </row>
    <row r="2446" spans="1:7" x14ac:dyDescent="0.25">
      <c r="A2446" t="s">
        <v>47</v>
      </c>
      <c r="B2446">
        <v>2012</v>
      </c>
      <c r="C2446" t="s">
        <v>143</v>
      </c>
      <c r="D2446" t="s">
        <v>39</v>
      </c>
      <c r="E2446" t="s">
        <v>10202</v>
      </c>
      <c r="F2446">
        <v>15</v>
      </c>
      <c r="G2446" t="s">
        <v>12286</v>
      </c>
    </row>
    <row r="2447" spans="1:7" x14ac:dyDescent="0.25">
      <c r="A2447" t="s">
        <v>47</v>
      </c>
      <c r="B2447">
        <v>2012</v>
      </c>
      <c r="C2447" t="s">
        <v>143</v>
      </c>
      <c r="D2447" t="s">
        <v>103</v>
      </c>
      <c r="E2447" t="s">
        <v>10203</v>
      </c>
      <c r="F2447">
        <v>346</v>
      </c>
      <c r="G2447" t="s">
        <v>12286</v>
      </c>
    </row>
    <row r="2448" spans="1:7" x14ac:dyDescent="0.25">
      <c r="A2448" t="s">
        <v>47</v>
      </c>
      <c r="B2448">
        <v>2012</v>
      </c>
      <c r="C2448" t="s">
        <v>144</v>
      </c>
      <c r="D2448" t="s">
        <v>38</v>
      </c>
      <c r="E2448" t="s">
        <v>10204</v>
      </c>
      <c r="F2448">
        <v>1</v>
      </c>
      <c r="G2448" t="s">
        <v>12287</v>
      </c>
    </row>
    <row r="2449" spans="1:7" x14ac:dyDescent="0.25">
      <c r="A2449" t="s">
        <v>47</v>
      </c>
      <c r="B2449">
        <v>2012</v>
      </c>
      <c r="C2449" t="s">
        <v>144</v>
      </c>
      <c r="D2449" t="s">
        <v>40</v>
      </c>
      <c r="E2449" t="s">
        <v>10205</v>
      </c>
      <c r="F2449">
        <v>3</v>
      </c>
      <c r="G2449" t="s">
        <v>12287</v>
      </c>
    </row>
    <row r="2450" spans="1:7" x14ac:dyDescent="0.25">
      <c r="A2450" t="s">
        <v>47</v>
      </c>
      <c r="B2450">
        <v>2012</v>
      </c>
      <c r="C2450" t="s">
        <v>144</v>
      </c>
      <c r="D2450" t="s">
        <v>102</v>
      </c>
      <c r="E2450" t="s">
        <v>10206</v>
      </c>
      <c r="F2450">
        <v>11</v>
      </c>
      <c r="G2450" t="s">
        <v>12287</v>
      </c>
    </row>
    <row r="2451" spans="1:7" x14ac:dyDescent="0.25">
      <c r="A2451" t="s">
        <v>47</v>
      </c>
      <c r="B2451">
        <v>2012</v>
      </c>
      <c r="C2451" t="s">
        <v>144</v>
      </c>
      <c r="D2451" t="s">
        <v>107</v>
      </c>
      <c r="E2451" t="s">
        <v>10207</v>
      </c>
      <c r="F2451">
        <v>5</v>
      </c>
      <c r="G2451" t="s">
        <v>12287</v>
      </c>
    </row>
    <row r="2452" spans="1:7" x14ac:dyDescent="0.25">
      <c r="A2452" t="s">
        <v>47</v>
      </c>
      <c r="B2452">
        <v>2012</v>
      </c>
      <c r="C2452" t="s">
        <v>144</v>
      </c>
      <c r="D2452" t="s">
        <v>39</v>
      </c>
      <c r="E2452" t="s">
        <v>10208</v>
      </c>
      <c r="F2452">
        <v>3</v>
      </c>
      <c r="G2452" t="s">
        <v>12287</v>
      </c>
    </row>
    <row r="2453" spans="1:7" x14ac:dyDescent="0.25">
      <c r="A2453" t="s">
        <v>47</v>
      </c>
      <c r="B2453">
        <v>2012</v>
      </c>
      <c r="C2453" t="s">
        <v>144</v>
      </c>
      <c r="D2453" t="s">
        <v>103</v>
      </c>
      <c r="E2453" t="s">
        <v>10209</v>
      </c>
      <c r="F2453">
        <v>95</v>
      </c>
      <c r="G2453" t="s">
        <v>12287</v>
      </c>
    </row>
    <row r="2454" spans="1:7" x14ac:dyDescent="0.25">
      <c r="A2454" t="s">
        <v>47</v>
      </c>
      <c r="B2454">
        <v>2012</v>
      </c>
      <c r="C2454" t="s">
        <v>145</v>
      </c>
      <c r="D2454" t="s">
        <v>38</v>
      </c>
      <c r="E2454" t="s">
        <v>10210</v>
      </c>
      <c r="F2454">
        <v>2</v>
      </c>
      <c r="G2454" t="s">
        <v>12288</v>
      </c>
    </row>
    <row r="2455" spans="1:7" x14ac:dyDescent="0.25">
      <c r="A2455" t="s">
        <v>47</v>
      </c>
      <c r="B2455">
        <v>2012</v>
      </c>
      <c r="C2455" t="s">
        <v>145</v>
      </c>
      <c r="D2455" t="s">
        <v>40</v>
      </c>
      <c r="E2455" t="s">
        <v>10211</v>
      </c>
      <c r="F2455">
        <v>2</v>
      </c>
      <c r="G2455" t="s">
        <v>12288</v>
      </c>
    </row>
    <row r="2456" spans="1:7" x14ac:dyDescent="0.25">
      <c r="A2456" t="s">
        <v>47</v>
      </c>
      <c r="B2456">
        <v>2012</v>
      </c>
      <c r="C2456" t="s">
        <v>145</v>
      </c>
      <c r="D2456" t="s">
        <v>102</v>
      </c>
      <c r="E2456" t="s">
        <v>10212</v>
      </c>
      <c r="F2456">
        <v>14</v>
      </c>
      <c r="G2456" t="s">
        <v>12288</v>
      </c>
    </row>
    <row r="2457" spans="1:7" x14ac:dyDescent="0.25">
      <c r="A2457" t="s">
        <v>47</v>
      </c>
      <c r="B2457">
        <v>2012</v>
      </c>
      <c r="C2457" t="s">
        <v>145</v>
      </c>
      <c r="D2457" t="s">
        <v>107</v>
      </c>
      <c r="E2457" t="s">
        <v>10213</v>
      </c>
      <c r="F2457">
        <v>4</v>
      </c>
      <c r="G2457" t="s">
        <v>12288</v>
      </c>
    </row>
    <row r="2458" spans="1:7" x14ac:dyDescent="0.25">
      <c r="A2458" t="s">
        <v>47</v>
      </c>
      <c r="B2458">
        <v>2012</v>
      </c>
      <c r="C2458" t="s">
        <v>145</v>
      </c>
      <c r="D2458" t="s">
        <v>39</v>
      </c>
      <c r="E2458" t="s">
        <v>10214</v>
      </c>
      <c r="F2458">
        <v>10</v>
      </c>
      <c r="G2458" t="s">
        <v>12288</v>
      </c>
    </row>
    <row r="2459" spans="1:7" x14ac:dyDescent="0.25">
      <c r="A2459" t="s">
        <v>47</v>
      </c>
      <c r="B2459">
        <v>2012</v>
      </c>
      <c r="C2459" t="s">
        <v>145</v>
      </c>
      <c r="D2459" t="s">
        <v>103</v>
      </c>
      <c r="E2459" t="s">
        <v>10215</v>
      </c>
      <c r="F2459">
        <v>119</v>
      </c>
      <c r="G2459" t="s">
        <v>12288</v>
      </c>
    </row>
    <row r="2460" spans="1:7" x14ac:dyDescent="0.25">
      <c r="A2460" t="s">
        <v>47</v>
      </c>
      <c r="B2460">
        <v>2012</v>
      </c>
      <c r="C2460" t="s">
        <v>146</v>
      </c>
      <c r="D2460" t="s">
        <v>40</v>
      </c>
      <c r="E2460" t="s">
        <v>10216</v>
      </c>
      <c r="F2460">
        <v>2</v>
      </c>
      <c r="G2460" t="s">
        <v>12289</v>
      </c>
    </row>
    <row r="2461" spans="1:7" x14ac:dyDescent="0.25">
      <c r="A2461" t="s">
        <v>47</v>
      </c>
      <c r="B2461">
        <v>2012</v>
      </c>
      <c r="C2461" t="s">
        <v>146</v>
      </c>
      <c r="D2461" t="s">
        <v>102</v>
      </c>
      <c r="E2461" t="s">
        <v>10217</v>
      </c>
      <c r="F2461">
        <v>9</v>
      </c>
      <c r="G2461" t="s">
        <v>12289</v>
      </c>
    </row>
    <row r="2462" spans="1:7" x14ac:dyDescent="0.25">
      <c r="A2462" t="s">
        <v>47</v>
      </c>
      <c r="B2462">
        <v>2012</v>
      </c>
      <c r="C2462" t="s">
        <v>146</v>
      </c>
      <c r="D2462" t="s">
        <v>107</v>
      </c>
      <c r="E2462" t="s">
        <v>10218</v>
      </c>
      <c r="F2462">
        <v>3</v>
      </c>
      <c r="G2462" t="s">
        <v>12289</v>
      </c>
    </row>
    <row r="2463" spans="1:7" x14ac:dyDescent="0.25">
      <c r="A2463" t="s">
        <v>47</v>
      </c>
      <c r="B2463">
        <v>2012</v>
      </c>
      <c r="C2463" t="s">
        <v>146</v>
      </c>
      <c r="D2463" t="s">
        <v>39</v>
      </c>
      <c r="E2463" t="s">
        <v>10219</v>
      </c>
      <c r="F2463">
        <v>9</v>
      </c>
      <c r="G2463" t="s">
        <v>12289</v>
      </c>
    </row>
    <row r="2464" spans="1:7" x14ac:dyDescent="0.25">
      <c r="A2464" t="s">
        <v>47</v>
      </c>
      <c r="B2464">
        <v>2012</v>
      </c>
      <c r="C2464" t="s">
        <v>146</v>
      </c>
      <c r="D2464" t="s">
        <v>103</v>
      </c>
      <c r="E2464" t="s">
        <v>10220</v>
      </c>
      <c r="F2464">
        <v>101</v>
      </c>
      <c r="G2464" t="s">
        <v>12289</v>
      </c>
    </row>
    <row r="2465" spans="1:7" x14ac:dyDescent="0.25">
      <c r="A2465" t="s">
        <v>47</v>
      </c>
      <c r="B2465">
        <v>2013</v>
      </c>
      <c r="C2465" t="s">
        <v>142</v>
      </c>
      <c r="D2465" t="s">
        <v>38</v>
      </c>
      <c r="E2465" t="s">
        <v>10221</v>
      </c>
      <c r="F2465">
        <v>1</v>
      </c>
      <c r="G2465" t="s">
        <v>12285</v>
      </c>
    </row>
    <row r="2466" spans="1:7" x14ac:dyDescent="0.25">
      <c r="A2466" t="s">
        <v>47</v>
      </c>
      <c r="B2466">
        <v>2013</v>
      </c>
      <c r="C2466" t="s">
        <v>142</v>
      </c>
      <c r="D2466" t="s">
        <v>40</v>
      </c>
      <c r="E2466" t="s">
        <v>10222</v>
      </c>
      <c r="F2466">
        <v>14</v>
      </c>
      <c r="G2466" t="s">
        <v>12285</v>
      </c>
    </row>
    <row r="2467" spans="1:7" x14ac:dyDescent="0.25">
      <c r="A2467" t="s">
        <v>47</v>
      </c>
      <c r="B2467">
        <v>2013</v>
      </c>
      <c r="C2467" t="s">
        <v>142</v>
      </c>
      <c r="D2467" t="s">
        <v>102</v>
      </c>
      <c r="E2467" t="s">
        <v>10223</v>
      </c>
      <c r="F2467">
        <v>23</v>
      </c>
      <c r="G2467" t="s">
        <v>12285</v>
      </c>
    </row>
    <row r="2468" spans="1:7" x14ac:dyDescent="0.25">
      <c r="A2468" t="s">
        <v>47</v>
      </c>
      <c r="B2468">
        <v>2013</v>
      </c>
      <c r="C2468" t="s">
        <v>142</v>
      </c>
      <c r="D2468" t="s">
        <v>107</v>
      </c>
      <c r="E2468" t="s">
        <v>10224</v>
      </c>
      <c r="F2468">
        <v>20</v>
      </c>
      <c r="G2468" t="s">
        <v>12285</v>
      </c>
    </row>
    <row r="2469" spans="1:7" x14ac:dyDescent="0.25">
      <c r="A2469" t="s">
        <v>47</v>
      </c>
      <c r="B2469">
        <v>2013</v>
      </c>
      <c r="C2469" t="s">
        <v>142</v>
      </c>
      <c r="D2469" t="s">
        <v>39</v>
      </c>
      <c r="E2469" t="s">
        <v>10225</v>
      </c>
      <c r="F2469">
        <v>6</v>
      </c>
      <c r="G2469" t="s">
        <v>12285</v>
      </c>
    </row>
    <row r="2470" spans="1:7" x14ac:dyDescent="0.25">
      <c r="A2470" t="s">
        <v>47</v>
      </c>
      <c r="B2470">
        <v>2013</v>
      </c>
      <c r="C2470" t="s">
        <v>142</v>
      </c>
      <c r="D2470" t="s">
        <v>103</v>
      </c>
      <c r="E2470" t="s">
        <v>10226</v>
      </c>
      <c r="F2470">
        <v>286</v>
      </c>
      <c r="G2470" t="s">
        <v>12285</v>
      </c>
    </row>
    <row r="2471" spans="1:7" x14ac:dyDescent="0.25">
      <c r="A2471" t="s">
        <v>47</v>
      </c>
      <c r="B2471">
        <v>2013</v>
      </c>
      <c r="C2471" t="s">
        <v>143</v>
      </c>
      <c r="D2471" t="s">
        <v>38</v>
      </c>
      <c r="E2471" t="s">
        <v>10227</v>
      </c>
      <c r="F2471">
        <v>3</v>
      </c>
      <c r="G2471" t="s">
        <v>12286</v>
      </c>
    </row>
    <row r="2472" spans="1:7" x14ac:dyDescent="0.25">
      <c r="A2472" t="s">
        <v>47</v>
      </c>
      <c r="B2472">
        <v>2013</v>
      </c>
      <c r="C2472" t="s">
        <v>143</v>
      </c>
      <c r="D2472" t="s">
        <v>40</v>
      </c>
      <c r="E2472" t="s">
        <v>10228</v>
      </c>
      <c r="F2472">
        <v>10</v>
      </c>
      <c r="G2472" t="s">
        <v>12286</v>
      </c>
    </row>
    <row r="2473" spans="1:7" x14ac:dyDescent="0.25">
      <c r="A2473" t="s">
        <v>47</v>
      </c>
      <c r="B2473">
        <v>2013</v>
      </c>
      <c r="C2473" t="s">
        <v>143</v>
      </c>
      <c r="D2473" t="s">
        <v>102</v>
      </c>
      <c r="E2473" t="s">
        <v>10229</v>
      </c>
      <c r="F2473">
        <v>44</v>
      </c>
      <c r="G2473" t="s">
        <v>12286</v>
      </c>
    </row>
    <row r="2474" spans="1:7" x14ac:dyDescent="0.25">
      <c r="A2474" t="s">
        <v>47</v>
      </c>
      <c r="B2474">
        <v>2013</v>
      </c>
      <c r="C2474" t="s">
        <v>143</v>
      </c>
      <c r="D2474" t="s">
        <v>107</v>
      </c>
      <c r="E2474" t="s">
        <v>10230</v>
      </c>
      <c r="F2474">
        <v>12</v>
      </c>
      <c r="G2474" t="s">
        <v>12286</v>
      </c>
    </row>
    <row r="2475" spans="1:7" x14ac:dyDescent="0.25">
      <c r="A2475" t="s">
        <v>47</v>
      </c>
      <c r="B2475">
        <v>2013</v>
      </c>
      <c r="C2475" t="s">
        <v>143</v>
      </c>
      <c r="D2475" t="s">
        <v>39</v>
      </c>
      <c r="E2475" t="s">
        <v>10231</v>
      </c>
      <c r="F2475">
        <v>9</v>
      </c>
      <c r="G2475" t="s">
        <v>12286</v>
      </c>
    </row>
    <row r="2476" spans="1:7" x14ac:dyDescent="0.25">
      <c r="A2476" t="s">
        <v>47</v>
      </c>
      <c r="B2476">
        <v>2013</v>
      </c>
      <c r="C2476" t="s">
        <v>143</v>
      </c>
      <c r="D2476" t="s">
        <v>103</v>
      </c>
      <c r="E2476" t="s">
        <v>10232</v>
      </c>
      <c r="F2476">
        <v>326</v>
      </c>
      <c r="G2476" t="s">
        <v>12286</v>
      </c>
    </row>
    <row r="2477" spans="1:7" x14ac:dyDescent="0.25">
      <c r="A2477" t="s">
        <v>47</v>
      </c>
      <c r="B2477">
        <v>2013</v>
      </c>
      <c r="C2477" t="s">
        <v>144</v>
      </c>
      <c r="D2477" t="s">
        <v>38</v>
      </c>
      <c r="E2477" t="s">
        <v>10233</v>
      </c>
      <c r="F2477">
        <v>1</v>
      </c>
      <c r="G2477" t="s">
        <v>12287</v>
      </c>
    </row>
    <row r="2478" spans="1:7" x14ac:dyDescent="0.25">
      <c r="A2478" t="s">
        <v>47</v>
      </c>
      <c r="B2478">
        <v>2013</v>
      </c>
      <c r="C2478" t="s">
        <v>144</v>
      </c>
      <c r="D2478" t="s">
        <v>102</v>
      </c>
      <c r="E2478" t="s">
        <v>10234</v>
      </c>
      <c r="F2478">
        <v>7</v>
      </c>
      <c r="G2478" t="s">
        <v>12287</v>
      </c>
    </row>
    <row r="2479" spans="1:7" x14ac:dyDescent="0.25">
      <c r="A2479" t="s">
        <v>47</v>
      </c>
      <c r="B2479">
        <v>2013</v>
      </c>
      <c r="C2479" t="s">
        <v>144</v>
      </c>
      <c r="D2479" t="s">
        <v>107</v>
      </c>
      <c r="E2479" t="s">
        <v>10235</v>
      </c>
      <c r="F2479">
        <v>6</v>
      </c>
      <c r="G2479" t="s">
        <v>12287</v>
      </c>
    </row>
    <row r="2480" spans="1:7" x14ac:dyDescent="0.25">
      <c r="A2480" t="s">
        <v>47</v>
      </c>
      <c r="B2480">
        <v>2013</v>
      </c>
      <c r="C2480" t="s">
        <v>144</v>
      </c>
      <c r="D2480" t="s">
        <v>39</v>
      </c>
      <c r="E2480" t="s">
        <v>10236</v>
      </c>
      <c r="F2480">
        <v>8</v>
      </c>
      <c r="G2480" t="s">
        <v>12287</v>
      </c>
    </row>
    <row r="2481" spans="1:7" x14ac:dyDescent="0.25">
      <c r="A2481" t="s">
        <v>47</v>
      </c>
      <c r="B2481">
        <v>2013</v>
      </c>
      <c r="C2481" t="s">
        <v>144</v>
      </c>
      <c r="D2481" t="s">
        <v>103</v>
      </c>
      <c r="E2481" t="s">
        <v>10237</v>
      </c>
      <c r="F2481">
        <v>91</v>
      </c>
      <c r="G2481" t="s">
        <v>12287</v>
      </c>
    </row>
    <row r="2482" spans="1:7" x14ac:dyDescent="0.25">
      <c r="A2482" t="s">
        <v>47</v>
      </c>
      <c r="B2482">
        <v>2013</v>
      </c>
      <c r="C2482" t="s">
        <v>145</v>
      </c>
      <c r="D2482" t="s">
        <v>38</v>
      </c>
      <c r="E2482" t="s">
        <v>10238</v>
      </c>
      <c r="F2482">
        <v>1</v>
      </c>
      <c r="G2482" t="s">
        <v>12288</v>
      </c>
    </row>
    <row r="2483" spans="1:7" x14ac:dyDescent="0.25">
      <c r="A2483" t="s">
        <v>47</v>
      </c>
      <c r="B2483">
        <v>2013</v>
      </c>
      <c r="C2483" t="s">
        <v>145</v>
      </c>
      <c r="D2483" t="s">
        <v>40</v>
      </c>
      <c r="E2483" t="s">
        <v>10239</v>
      </c>
      <c r="F2483">
        <v>2</v>
      </c>
      <c r="G2483" t="s">
        <v>12288</v>
      </c>
    </row>
    <row r="2484" spans="1:7" x14ac:dyDescent="0.25">
      <c r="A2484" t="s">
        <v>47</v>
      </c>
      <c r="B2484">
        <v>2013</v>
      </c>
      <c r="C2484" t="s">
        <v>145</v>
      </c>
      <c r="D2484" t="s">
        <v>102</v>
      </c>
      <c r="E2484" t="s">
        <v>10240</v>
      </c>
      <c r="F2484">
        <v>9</v>
      </c>
      <c r="G2484" t="s">
        <v>12288</v>
      </c>
    </row>
    <row r="2485" spans="1:7" x14ac:dyDescent="0.25">
      <c r="A2485" t="s">
        <v>47</v>
      </c>
      <c r="B2485">
        <v>2013</v>
      </c>
      <c r="C2485" t="s">
        <v>145</v>
      </c>
      <c r="D2485" t="s">
        <v>107</v>
      </c>
      <c r="E2485" t="s">
        <v>10241</v>
      </c>
      <c r="F2485">
        <v>2</v>
      </c>
      <c r="G2485" t="s">
        <v>12288</v>
      </c>
    </row>
    <row r="2486" spans="1:7" x14ac:dyDescent="0.25">
      <c r="A2486" t="s">
        <v>47</v>
      </c>
      <c r="B2486">
        <v>2013</v>
      </c>
      <c r="C2486" t="s">
        <v>145</v>
      </c>
      <c r="D2486" t="s">
        <v>39</v>
      </c>
      <c r="E2486" t="s">
        <v>10242</v>
      </c>
      <c r="F2486">
        <v>8</v>
      </c>
      <c r="G2486" t="s">
        <v>12288</v>
      </c>
    </row>
    <row r="2487" spans="1:7" x14ac:dyDescent="0.25">
      <c r="A2487" t="s">
        <v>47</v>
      </c>
      <c r="B2487">
        <v>2013</v>
      </c>
      <c r="C2487" t="s">
        <v>145</v>
      </c>
      <c r="D2487" t="s">
        <v>103</v>
      </c>
      <c r="E2487" t="s">
        <v>10243</v>
      </c>
      <c r="F2487">
        <v>117</v>
      </c>
      <c r="G2487" t="s">
        <v>12288</v>
      </c>
    </row>
    <row r="2488" spans="1:7" x14ac:dyDescent="0.25">
      <c r="A2488" t="s">
        <v>47</v>
      </c>
      <c r="B2488">
        <v>2013</v>
      </c>
      <c r="C2488" t="s">
        <v>146</v>
      </c>
      <c r="D2488" t="s">
        <v>40</v>
      </c>
      <c r="E2488" t="s">
        <v>10244</v>
      </c>
      <c r="F2488">
        <v>2</v>
      </c>
      <c r="G2488" t="s">
        <v>12289</v>
      </c>
    </row>
    <row r="2489" spans="1:7" x14ac:dyDescent="0.25">
      <c r="A2489" t="s">
        <v>47</v>
      </c>
      <c r="B2489">
        <v>2013</v>
      </c>
      <c r="C2489" t="s">
        <v>146</v>
      </c>
      <c r="D2489" t="s">
        <v>102</v>
      </c>
      <c r="E2489" t="s">
        <v>10245</v>
      </c>
      <c r="F2489">
        <v>7</v>
      </c>
      <c r="G2489" t="s">
        <v>12289</v>
      </c>
    </row>
    <row r="2490" spans="1:7" x14ac:dyDescent="0.25">
      <c r="A2490" t="s">
        <v>47</v>
      </c>
      <c r="B2490">
        <v>2013</v>
      </c>
      <c r="C2490" t="s">
        <v>146</v>
      </c>
      <c r="D2490" t="s">
        <v>39</v>
      </c>
      <c r="E2490" t="s">
        <v>10246</v>
      </c>
      <c r="F2490">
        <v>6</v>
      </c>
      <c r="G2490" t="s">
        <v>12289</v>
      </c>
    </row>
    <row r="2491" spans="1:7" x14ac:dyDescent="0.25">
      <c r="A2491" t="s">
        <v>47</v>
      </c>
      <c r="B2491">
        <v>2013</v>
      </c>
      <c r="C2491" t="s">
        <v>146</v>
      </c>
      <c r="D2491" t="s">
        <v>103</v>
      </c>
      <c r="E2491" t="s">
        <v>10247</v>
      </c>
      <c r="F2491">
        <v>102</v>
      </c>
      <c r="G2491" t="s">
        <v>12289</v>
      </c>
    </row>
    <row r="2492" spans="1:7" x14ac:dyDescent="0.25">
      <c r="A2492" t="s">
        <v>47</v>
      </c>
      <c r="B2492">
        <v>2014</v>
      </c>
      <c r="C2492" t="s">
        <v>142</v>
      </c>
      <c r="D2492" t="s">
        <v>38</v>
      </c>
      <c r="E2492" t="s">
        <v>10248</v>
      </c>
      <c r="F2492">
        <v>4</v>
      </c>
      <c r="G2492" t="s">
        <v>12285</v>
      </c>
    </row>
    <row r="2493" spans="1:7" x14ac:dyDescent="0.25">
      <c r="A2493" t="s">
        <v>47</v>
      </c>
      <c r="B2493">
        <v>2014</v>
      </c>
      <c r="C2493" t="s">
        <v>142</v>
      </c>
      <c r="D2493" t="s">
        <v>40</v>
      </c>
      <c r="E2493" t="s">
        <v>10249</v>
      </c>
      <c r="F2493">
        <v>15</v>
      </c>
      <c r="G2493" t="s">
        <v>12285</v>
      </c>
    </row>
    <row r="2494" spans="1:7" x14ac:dyDescent="0.25">
      <c r="A2494" t="s">
        <v>47</v>
      </c>
      <c r="B2494">
        <v>2014</v>
      </c>
      <c r="C2494" t="s">
        <v>142</v>
      </c>
      <c r="D2494" t="s">
        <v>102</v>
      </c>
      <c r="E2494" t="s">
        <v>10250</v>
      </c>
      <c r="F2494">
        <v>17</v>
      </c>
      <c r="G2494" t="s">
        <v>12285</v>
      </c>
    </row>
    <row r="2495" spans="1:7" x14ac:dyDescent="0.25">
      <c r="A2495" t="s">
        <v>47</v>
      </c>
      <c r="B2495">
        <v>2014</v>
      </c>
      <c r="C2495" t="s">
        <v>142</v>
      </c>
      <c r="D2495" t="s">
        <v>107</v>
      </c>
      <c r="E2495" t="s">
        <v>10251</v>
      </c>
      <c r="F2495">
        <v>11</v>
      </c>
      <c r="G2495" t="s">
        <v>12285</v>
      </c>
    </row>
    <row r="2496" spans="1:7" x14ac:dyDescent="0.25">
      <c r="A2496" t="s">
        <v>47</v>
      </c>
      <c r="B2496">
        <v>2014</v>
      </c>
      <c r="C2496" t="s">
        <v>142</v>
      </c>
      <c r="D2496" t="s">
        <v>39</v>
      </c>
      <c r="E2496" t="s">
        <v>10252</v>
      </c>
      <c r="F2496">
        <v>6</v>
      </c>
      <c r="G2496" t="s">
        <v>12285</v>
      </c>
    </row>
    <row r="2497" spans="1:7" x14ac:dyDescent="0.25">
      <c r="A2497" t="s">
        <v>47</v>
      </c>
      <c r="B2497">
        <v>2014</v>
      </c>
      <c r="C2497" t="s">
        <v>142</v>
      </c>
      <c r="D2497" t="s">
        <v>103</v>
      </c>
      <c r="E2497" t="s">
        <v>10253</v>
      </c>
      <c r="F2497">
        <v>302</v>
      </c>
      <c r="G2497" t="s">
        <v>12285</v>
      </c>
    </row>
    <row r="2498" spans="1:7" x14ac:dyDescent="0.25">
      <c r="A2498" t="s">
        <v>47</v>
      </c>
      <c r="B2498">
        <v>2014</v>
      </c>
      <c r="C2498" t="s">
        <v>143</v>
      </c>
      <c r="D2498" t="s">
        <v>38</v>
      </c>
      <c r="E2498" t="s">
        <v>10254</v>
      </c>
      <c r="F2498">
        <v>4</v>
      </c>
      <c r="G2498" t="s">
        <v>12286</v>
      </c>
    </row>
    <row r="2499" spans="1:7" x14ac:dyDescent="0.25">
      <c r="A2499" t="s">
        <v>47</v>
      </c>
      <c r="B2499">
        <v>2014</v>
      </c>
      <c r="C2499" t="s">
        <v>143</v>
      </c>
      <c r="D2499" t="s">
        <v>40</v>
      </c>
      <c r="E2499" t="s">
        <v>10255</v>
      </c>
      <c r="F2499">
        <v>8</v>
      </c>
      <c r="G2499" t="s">
        <v>12286</v>
      </c>
    </row>
    <row r="2500" spans="1:7" x14ac:dyDescent="0.25">
      <c r="A2500" t="s">
        <v>47</v>
      </c>
      <c r="B2500">
        <v>2014</v>
      </c>
      <c r="C2500" t="s">
        <v>143</v>
      </c>
      <c r="D2500" t="s">
        <v>102</v>
      </c>
      <c r="E2500" t="s">
        <v>10256</v>
      </c>
      <c r="F2500">
        <v>28</v>
      </c>
      <c r="G2500" t="s">
        <v>12286</v>
      </c>
    </row>
    <row r="2501" spans="1:7" x14ac:dyDescent="0.25">
      <c r="A2501" t="s">
        <v>47</v>
      </c>
      <c r="B2501">
        <v>2014</v>
      </c>
      <c r="C2501" t="s">
        <v>143</v>
      </c>
      <c r="D2501" t="s">
        <v>107</v>
      </c>
      <c r="E2501" t="s">
        <v>10257</v>
      </c>
      <c r="F2501">
        <v>19</v>
      </c>
      <c r="G2501" t="s">
        <v>12286</v>
      </c>
    </row>
    <row r="2502" spans="1:7" x14ac:dyDescent="0.25">
      <c r="A2502" t="s">
        <v>47</v>
      </c>
      <c r="B2502">
        <v>2014</v>
      </c>
      <c r="C2502" t="s">
        <v>143</v>
      </c>
      <c r="D2502" t="s">
        <v>39</v>
      </c>
      <c r="E2502" t="s">
        <v>10258</v>
      </c>
      <c r="F2502">
        <v>10</v>
      </c>
      <c r="G2502" t="s">
        <v>12286</v>
      </c>
    </row>
    <row r="2503" spans="1:7" x14ac:dyDescent="0.25">
      <c r="A2503" t="s">
        <v>47</v>
      </c>
      <c r="B2503">
        <v>2014</v>
      </c>
      <c r="C2503" t="s">
        <v>143</v>
      </c>
      <c r="D2503" t="s">
        <v>103</v>
      </c>
      <c r="E2503" t="s">
        <v>10259</v>
      </c>
      <c r="F2503">
        <v>336</v>
      </c>
      <c r="G2503" t="s">
        <v>12286</v>
      </c>
    </row>
    <row r="2504" spans="1:7" x14ac:dyDescent="0.25">
      <c r="A2504" t="s">
        <v>47</v>
      </c>
      <c r="B2504">
        <v>2014</v>
      </c>
      <c r="C2504" t="s">
        <v>144</v>
      </c>
      <c r="D2504" t="s">
        <v>38</v>
      </c>
      <c r="E2504" t="s">
        <v>10260</v>
      </c>
      <c r="F2504">
        <v>3</v>
      </c>
      <c r="G2504" t="s">
        <v>12287</v>
      </c>
    </row>
    <row r="2505" spans="1:7" x14ac:dyDescent="0.25">
      <c r="A2505" t="s">
        <v>47</v>
      </c>
      <c r="B2505">
        <v>2014</v>
      </c>
      <c r="C2505" t="s">
        <v>144</v>
      </c>
      <c r="D2505" t="s">
        <v>40</v>
      </c>
      <c r="E2505" t="s">
        <v>10261</v>
      </c>
      <c r="F2505">
        <v>4</v>
      </c>
      <c r="G2505" t="s">
        <v>12287</v>
      </c>
    </row>
    <row r="2506" spans="1:7" x14ac:dyDescent="0.25">
      <c r="A2506" t="s">
        <v>47</v>
      </c>
      <c r="B2506">
        <v>2014</v>
      </c>
      <c r="C2506" t="s">
        <v>144</v>
      </c>
      <c r="D2506" t="s">
        <v>102</v>
      </c>
      <c r="E2506" t="s">
        <v>10262</v>
      </c>
      <c r="F2506">
        <v>7</v>
      </c>
      <c r="G2506" t="s">
        <v>12287</v>
      </c>
    </row>
    <row r="2507" spans="1:7" x14ac:dyDescent="0.25">
      <c r="A2507" t="s">
        <v>47</v>
      </c>
      <c r="B2507">
        <v>2014</v>
      </c>
      <c r="C2507" t="s">
        <v>144</v>
      </c>
      <c r="D2507" t="s">
        <v>107</v>
      </c>
      <c r="E2507" t="s">
        <v>10263</v>
      </c>
      <c r="F2507">
        <v>2</v>
      </c>
      <c r="G2507" t="s">
        <v>12287</v>
      </c>
    </row>
    <row r="2508" spans="1:7" x14ac:dyDescent="0.25">
      <c r="A2508" t="s">
        <v>47</v>
      </c>
      <c r="B2508">
        <v>2014</v>
      </c>
      <c r="C2508" t="s">
        <v>144</v>
      </c>
      <c r="D2508" t="s">
        <v>39</v>
      </c>
      <c r="E2508" t="s">
        <v>10264</v>
      </c>
      <c r="F2508">
        <v>4</v>
      </c>
      <c r="G2508" t="s">
        <v>12287</v>
      </c>
    </row>
    <row r="2509" spans="1:7" x14ac:dyDescent="0.25">
      <c r="A2509" t="s">
        <v>47</v>
      </c>
      <c r="B2509">
        <v>2014</v>
      </c>
      <c r="C2509" t="s">
        <v>144</v>
      </c>
      <c r="D2509" t="s">
        <v>103</v>
      </c>
      <c r="E2509" t="s">
        <v>10265</v>
      </c>
      <c r="F2509">
        <v>87</v>
      </c>
      <c r="G2509" t="s">
        <v>12287</v>
      </c>
    </row>
    <row r="2510" spans="1:7" x14ac:dyDescent="0.25">
      <c r="A2510" t="s">
        <v>47</v>
      </c>
      <c r="B2510">
        <v>2014</v>
      </c>
      <c r="C2510" t="s">
        <v>145</v>
      </c>
      <c r="D2510" t="s">
        <v>38</v>
      </c>
      <c r="E2510" t="s">
        <v>10266</v>
      </c>
      <c r="F2510">
        <v>4</v>
      </c>
      <c r="G2510" t="s">
        <v>12288</v>
      </c>
    </row>
    <row r="2511" spans="1:7" x14ac:dyDescent="0.25">
      <c r="A2511" t="s">
        <v>47</v>
      </c>
      <c r="B2511">
        <v>2014</v>
      </c>
      <c r="C2511" t="s">
        <v>145</v>
      </c>
      <c r="D2511" t="s">
        <v>40</v>
      </c>
      <c r="E2511" t="s">
        <v>10267</v>
      </c>
      <c r="F2511">
        <v>1</v>
      </c>
      <c r="G2511" t="s">
        <v>12288</v>
      </c>
    </row>
    <row r="2512" spans="1:7" x14ac:dyDescent="0.25">
      <c r="A2512" t="s">
        <v>47</v>
      </c>
      <c r="B2512">
        <v>2014</v>
      </c>
      <c r="C2512" t="s">
        <v>145</v>
      </c>
      <c r="D2512" t="s">
        <v>102</v>
      </c>
      <c r="E2512" t="s">
        <v>10268</v>
      </c>
      <c r="F2512">
        <v>13</v>
      </c>
      <c r="G2512" t="s">
        <v>12288</v>
      </c>
    </row>
    <row r="2513" spans="1:7" x14ac:dyDescent="0.25">
      <c r="A2513" t="s">
        <v>47</v>
      </c>
      <c r="B2513">
        <v>2014</v>
      </c>
      <c r="C2513" t="s">
        <v>145</v>
      </c>
      <c r="D2513" t="s">
        <v>107</v>
      </c>
      <c r="E2513" t="s">
        <v>10269</v>
      </c>
      <c r="F2513">
        <v>4</v>
      </c>
      <c r="G2513" t="s">
        <v>12288</v>
      </c>
    </row>
    <row r="2514" spans="1:7" x14ac:dyDescent="0.25">
      <c r="A2514" t="s">
        <v>47</v>
      </c>
      <c r="B2514">
        <v>2014</v>
      </c>
      <c r="C2514" t="s">
        <v>145</v>
      </c>
      <c r="D2514" t="s">
        <v>39</v>
      </c>
      <c r="E2514" t="s">
        <v>10270</v>
      </c>
      <c r="F2514">
        <v>5</v>
      </c>
      <c r="G2514" t="s">
        <v>12288</v>
      </c>
    </row>
    <row r="2515" spans="1:7" x14ac:dyDescent="0.25">
      <c r="A2515" t="s">
        <v>47</v>
      </c>
      <c r="B2515">
        <v>2014</v>
      </c>
      <c r="C2515" t="s">
        <v>145</v>
      </c>
      <c r="D2515" t="s">
        <v>103</v>
      </c>
      <c r="E2515" t="s">
        <v>10271</v>
      </c>
      <c r="F2515">
        <v>115</v>
      </c>
      <c r="G2515" t="s">
        <v>12288</v>
      </c>
    </row>
    <row r="2516" spans="1:7" x14ac:dyDescent="0.25">
      <c r="A2516" t="s">
        <v>47</v>
      </c>
      <c r="B2516">
        <v>2014</v>
      </c>
      <c r="C2516" t="s">
        <v>146</v>
      </c>
      <c r="D2516" t="s">
        <v>38</v>
      </c>
      <c r="E2516" t="s">
        <v>10272</v>
      </c>
      <c r="F2516">
        <v>3</v>
      </c>
      <c r="G2516" t="s">
        <v>12289</v>
      </c>
    </row>
    <row r="2517" spans="1:7" x14ac:dyDescent="0.25">
      <c r="A2517" t="s">
        <v>47</v>
      </c>
      <c r="B2517">
        <v>2014</v>
      </c>
      <c r="C2517" t="s">
        <v>146</v>
      </c>
      <c r="D2517" t="s">
        <v>40</v>
      </c>
      <c r="E2517" t="s">
        <v>10273</v>
      </c>
      <c r="F2517">
        <v>2</v>
      </c>
      <c r="G2517" t="s">
        <v>12289</v>
      </c>
    </row>
    <row r="2518" spans="1:7" x14ac:dyDescent="0.25">
      <c r="A2518" t="s">
        <v>47</v>
      </c>
      <c r="B2518">
        <v>2014</v>
      </c>
      <c r="C2518" t="s">
        <v>146</v>
      </c>
      <c r="D2518" t="s">
        <v>102</v>
      </c>
      <c r="E2518" t="s">
        <v>10274</v>
      </c>
      <c r="F2518">
        <v>4</v>
      </c>
      <c r="G2518" t="s">
        <v>12289</v>
      </c>
    </row>
    <row r="2519" spans="1:7" x14ac:dyDescent="0.25">
      <c r="A2519" t="s">
        <v>47</v>
      </c>
      <c r="B2519">
        <v>2014</v>
      </c>
      <c r="C2519" t="s">
        <v>146</v>
      </c>
      <c r="D2519" t="s">
        <v>107</v>
      </c>
      <c r="E2519" t="s">
        <v>10275</v>
      </c>
      <c r="F2519">
        <v>3</v>
      </c>
      <c r="G2519" t="s">
        <v>12289</v>
      </c>
    </row>
    <row r="2520" spans="1:7" x14ac:dyDescent="0.25">
      <c r="A2520" t="s">
        <v>47</v>
      </c>
      <c r="B2520">
        <v>2014</v>
      </c>
      <c r="C2520" t="s">
        <v>146</v>
      </c>
      <c r="D2520" t="s">
        <v>39</v>
      </c>
      <c r="E2520" t="s">
        <v>10276</v>
      </c>
      <c r="F2520">
        <v>3</v>
      </c>
      <c r="G2520" t="s">
        <v>12289</v>
      </c>
    </row>
    <row r="2521" spans="1:7" x14ac:dyDescent="0.25">
      <c r="A2521" t="s">
        <v>47</v>
      </c>
      <c r="B2521">
        <v>2014</v>
      </c>
      <c r="C2521" t="s">
        <v>146</v>
      </c>
      <c r="D2521" t="s">
        <v>103</v>
      </c>
      <c r="E2521" t="s">
        <v>10277</v>
      </c>
      <c r="F2521">
        <v>106</v>
      </c>
      <c r="G2521" t="s">
        <v>12289</v>
      </c>
    </row>
    <row r="2522" spans="1:7" x14ac:dyDescent="0.25">
      <c r="A2522" t="s">
        <v>47</v>
      </c>
      <c r="B2522">
        <v>2015</v>
      </c>
      <c r="C2522" t="s">
        <v>142</v>
      </c>
      <c r="D2522" t="s">
        <v>38</v>
      </c>
      <c r="E2522" t="s">
        <v>10278</v>
      </c>
      <c r="F2522">
        <v>3</v>
      </c>
      <c r="G2522" t="s">
        <v>12285</v>
      </c>
    </row>
    <row r="2523" spans="1:7" x14ac:dyDescent="0.25">
      <c r="A2523" t="s">
        <v>47</v>
      </c>
      <c r="B2523">
        <v>2015</v>
      </c>
      <c r="C2523" t="s">
        <v>142</v>
      </c>
      <c r="D2523" t="s">
        <v>40</v>
      </c>
      <c r="E2523" t="s">
        <v>10279</v>
      </c>
      <c r="F2523">
        <v>11</v>
      </c>
      <c r="G2523" t="s">
        <v>12285</v>
      </c>
    </row>
    <row r="2524" spans="1:7" x14ac:dyDescent="0.25">
      <c r="A2524" t="s">
        <v>47</v>
      </c>
      <c r="B2524">
        <v>2015</v>
      </c>
      <c r="C2524" t="s">
        <v>142</v>
      </c>
      <c r="D2524" t="s">
        <v>102</v>
      </c>
      <c r="E2524" t="s">
        <v>10280</v>
      </c>
      <c r="F2524">
        <v>26</v>
      </c>
      <c r="G2524" t="s">
        <v>12285</v>
      </c>
    </row>
    <row r="2525" spans="1:7" x14ac:dyDescent="0.25">
      <c r="A2525" t="s">
        <v>47</v>
      </c>
      <c r="B2525">
        <v>2015</v>
      </c>
      <c r="C2525" t="s">
        <v>142</v>
      </c>
      <c r="D2525" t="s">
        <v>107</v>
      </c>
      <c r="E2525" t="s">
        <v>10281</v>
      </c>
      <c r="F2525">
        <v>11</v>
      </c>
      <c r="G2525" t="s">
        <v>12285</v>
      </c>
    </row>
    <row r="2526" spans="1:7" x14ac:dyDescent="0.25">
      <c r="A2526" t="s">
        <v>47</v>
      </c>
      <c r="B2526">
        <v>2015</v>
      </c>
      <c r="C2526" t="s">
        <v>142</v>
      </c>
      <c r="D2526" t="s">
        <v>39</v>
      </c>
      <c r="E2526" t="s">
        <v>10282</v>
      </c>
      <c r="F2526">
        <v>12</v>
      </c>
      <c r="G2526" t="s">
        <v>12285</v>
      </c>
    </row>
    <row r="2527" spans="1:7" x14ac:dyDescent="0.25">
      <c r="A2527" t="s">
        <v>47</v>
      </c>
      <c r="B2527">
        <v>2015</v>
      </c>
      <c r="C2527" t="s">
        <v>142</v>
      </c>
      <c r="D2527" t="s">
        <v>103</v>
      </c>
      <c r="E2527" t="s">
        <v>10283</v>
      </c>
      <c r="F2527">
        <v>296</v>
      </c>
      <c r="G2527" t="s">
        <v>12285</v>
      </c>
    </row>
    <row r="2528" spans="1:7" x14ac:dyDescent="0.25">
      <c r="A2528" t="s">
        <v>47</v>
      </c>
      <c r="B2528">
        <v>2015</v>
      </c>
      <c r="C2528" t="s">
        <v>143</v>
      </c>
      <c r="D2528" t="s">
        <v>38</v>
      </c>
      <c r="E2528" t="s">
        <v>10284</v>
      </c>
      <c r="F2528">
        <v>2</v>
      </c>
      <c r="G2528" t="s">
        <v>12286</v>
      </c>
    </row>
    <row r="2529" spans="1:7" x14ac:dyDescent="0.25">
      <c r="A2529" t="s">
        <v>47</v>
      </c>
      <c r="B2529">
        <v>2015</v>
      </c>
      <c r="C2529" t="s">
        <v>143</v>
      </c>
      <c r="D2529" t="s">
        <v>40</v>
      </c>
      <c r="E2529" t="s">
        <v>10285</v>
      </c>
      <c r="F2529">
        <v>8</v>
      </c>
      <c r="G2529" t="s">
        <v>12286</v>
      </c>
    </row>
    <row r="2530" spans="1:7" x14ac:dyDescent="0.25">
      <c r="A2530" t="s">
        <v>47</v>
      </c>
      <c r="B2530">
        <v>2015</v>
      </c>
      <c r="C2530" t="s">
        <v>143</v>
      </c>
      <c r="D2530" t="s">
        <v>102</v>
      </c>
      <c r="E2530" t="s">
        <v>10286</v>
      </c>
      <c r="F2530">
        <v>29</v>
      </c>
      <c r="G2530" t="s">
        <v>12286</v>
      </c>
    </row>
    <row r="2531" spans="1:7" x14ac:dyDescent="0.25">
      <c r="A2531" t="s">
        <v>47</v>
      </c>
      <c r="B2531">
        <v>2015</v>
      </c>
      <c r="C2531" t="s">
        <v>143</v>
      </c>
      <c r="D2531" t="s">
        <v>107</v>
      </c>
      <c r="E2531" t="s">
        <v>10287</v>
      </c>
      <c r="F2531">
        <v>14</v>
      </c>
      <c r="G2531" t="s">
        <v>12286</v>
      </c>
    </row>
    <row r="2532" spans="1:7" x14ac:dyDescent="0.25">
      <c r="A2532" t="s">
        <v>47</v>
      </c>
      <c r="B2532">
        <v>2015</v>
      </c>
      <c r="C2532" t="s">
        <v>143</v>
      </c>
      <c r="D2532" t="s">
        <v>39</v>
      </c>
      <c r="E2532" t="s">
        <v>10288</v>
      </c>
      <c r="F2532">
        <v>12</v>
      </c>
      <c r="G2532" t="s">
        <v>12286</v>
      </c>
    </row>
    <row r="2533" spans="1:7" x14ac:dyDescent="0.25">
      <c r="A2533" t="s">
        <v>47</v>
      </c>
      <c r="B2533">
        <v>2015</v>
      </c>
      <c r="C2533" t="s">
        <v>143</v>
      </c>
      <c r="D2533" t="s">
        <v>103</v>
      </c>
      <c r="E2533" t="s">
        <v>10289</v>
      </c>
      <c r="F2533">
        <v>333</v>
      </c>
      <c r="G2533" t="s">
        <v>12286</v>
      </c>
    </row>
    <row r="2534" spans="1:7" x14ac:dyDescent="0.25">
      <c r="A2534" t="s">
        <v>47</v>
      </c>
      <c r="B2534">
        <v>2015</v>
      </c>
      <c r="C2534" t="s">
        <v>144</v>
      </c>
      <c r="D2534" t="s">
        <v>38</v>
      </c>
      <c r="E2534" t="s">
        <v>10290</v>
      </c>
      <c r="F2534">
        <v>1</v>
      </c>
      <c r="G2534" t="s">
        <v>12287</v>
      </c>
    </row>
    <row r="2535" spans="1:7" x14ac:dyDescent="0.25">
      <c r="A2535" t="s">
        <v>47</v>
      </c>
      <c r="B2535">
        <v>2015</v>
      </c>
      <c r="C2535" t="s">
        <v>144</v>
      </c>
      <c r="D2535" t="s">
        <v>40</v>
      </c>
      <c r="E2535" t="s">
        <v>10291</v>
      </c>
      <c r="F2535">
        <v>3</v>
      </c>
      <c r="G2535" t="s">
        <v>12287</v>
      </c>
    </row>
    <row r="2536" spans="1:7" x14ac:dyDescent="0.25">
      <c r="A2536" t="s">
        <v>47</v>
      </c>
      <c r="B2536">
        <v>2015</v>
      </c>
      <c r="C2536" t="s">
        <v>144</v>
      </c>
      <c r="D2536" t="s">
        <v>102</v>
      </c>
      <c r="E2536" t="s">
        <v>10292</v>
      </c>
      <c r="F2536">
        <v>15</v>
      </c>
      <c r="G2536" t="s">
        <v>12287</v>
      </c>
    </row>
    <row r="2537" spans="1:7" x14ac:dyDescent="0.25">
      <c r="A2537" t="s">
        <v>47</v>
      </c>
      <c r="B2537">
        <v>2015</v>
      </c>
      <c r="C2537" t="s">
        <v>144</v>
      </c>
      <c r="D2537" t="s">
        <v>107</v>
      </c>
      <c r="E2537" t="s">
        <v>10293</v>
      </c>
      <c r="F2537">
        <v>4</v>
      </c>
      <c r="G2537" t="s">
        <v>12287</v>
      </c>
    </row>
    <row r="2538" spans="1:7" x14ac:dyDescent="0.25">
      <c r="A2538" t="s">
        <v>47</v>
      </c>
      <c r="B2538">
        <v>2015</v>
      </c>
      <c r="C2538" t="s">
        <v>144</v>
      </c>
      <c r="D2538" t="s">
        <v>39</v>
      </c>
      <c r="E2538" t="s">
        <v>10294</v>
      </c>
      <c r="F2538">
        <v>8</v>
      </c>
      <c r="G2538" t="s">
        <v>12287</v>
      </c>
    </row>
    <row r="2539" spans="1:7" x14ac:dyDescent="0.25">
      <c r="A2539" t="s">
        <v>47</v>
      </c>
      <c r="B2539">
        <v>2015</v>
      </c>
      <c r="C2539" t="s">
        <v>144</v>
      </c>
      <c r="D2539" t="s">
        <v>103</v>
      </c>
      <c r="E2539" t="s">
        <v>10295</v>
      </c>
      <c r="F2539">
        <v>79</v>
      </c>
      <c r="G2539" t="s">
        <v>12287</v>
      </c>
    </row>
    <row r="2540" spans="1:7" x14ac:dyDescent="0.25">
      <c r="A2540" t="s">
        <v>47</v>
      </c>
      <c r="B2540">
        <v>2015</v>
      </c>
      <c r="C2540" t="s">
        <v>145</v>
      </c>
      <c r="D2540" t="s">
        <v>38</v>
      </c>
      <c r="E2540" t="s">
        <v>10296</v>
      </c>
      <c r="F2540">
        <v>1</v>
      </c>
      <c r="G2540" t="s">
        <v>12288</v>
      </c>
    </row>
    <row r="2541" spans="1:7" x14ac:dyDescent="0.25">
      <c r="A2541" t="s">
        <v>47</v>
      </c>
      <c r="B2541">
        <v>2015</v>
      </c>
      <c r="C2541" t="s">
        <v>145</v>
      </c>
      <c r="D2541" t="s">
        <v>40</v>
      </c>
      <c r="E2541" t="s">
        <v>10297</v>
      </c>
      <c r="F2541">
        <v>1</v>
      </c>
      <c r="G2541" t="s">
        <v>12288</v>
      </c>
    </row>
    <row r="2542" spans="1:7" x14ac:dyDescent="0.25">
      <c r="A2542" t="s">
        <v>47</v>
      </c>
      <c r="B2542">
        <v>2015</v>
      </c>
      <c r="C2542" t="s">
        <v>145</v>
      </c>
      <c r="D2542" t="s">
        <v>102</v>
      </c>
      <c r="E2542" t="s">
        <v>10298</v>
      </c>
      <c r="F2542">
        <v>6</v>
      </c>
      <c r="G2542" t="s">
        <v>12288</v>
      </c>
    </row>
    <row r="2543" spans="1:7" x14ac:dyDescent="0.25">
      <c r="A2543" t="s">
        <v>47</v>
      </c>
      <c r="B2543">
        <v>2015</v>
      </c>
      <c r="C2543" t="s">
        <v>145</v>
      </c>
      <c r="D2543" t="s">
        <v>107</v>
      </c>
      <c r="E2543" t="s">
        <v>10299</v>
      </c>
      <c r="F2543">
        <v>1</v>
      </c>
      <c r="G2543" t="s">
        <v>12288</v>
      </c>
    </row>
    <row r="2544" spans="1:7" x14ac:dyDescent="0.25">
      <c r="A2544" t="s">
        <v>47</v>
      </c>
      <c r="B2544">
        <v>2015</v>
      </c>
      <c r="C2544" t="s">
        <v>145</v>
      </c>
      <c r="D2544" t="s">
        <v>39</v>
      </c>
      <c r="E2544" t="s">
        <v>10300</v>
      </c>
      <c r="F2544">
        <v>6</v>
      </c>
      <c r="G2544" t="s">
        <v>12288</v>
      </c>
    </row>
    <row r="2545" spans="1:7" x14ac:dyDescent="0.25">
      <c r="A2545" t="s">
        <v>47</v>
      </c>
      <c r="B2545">
        <v>2015</v>
      </c>
      <c r="C2545" t="s">
        <v>145</v>
      </c>
      <c r="D2545" t="s">
        <v>103</v>
      </c>
      <c r="E2545" t="s">
        <v>10301</v>
      </c>
      <c r="F2545">
        <v>118</v>
      </c>
      <c r="G2545" t="s">
        <v>12288</v>
      </c>
    </row>
    <row r="2546" spans="1:7" x14ac:dyDescent="0.25">
      <c r="A2546" t="s">
        <v>47</v>
      </c>
      <c r="B2546">
        <v>2015</v>
      </c>
      <c r="C2546" t="s">
        <v>146</v>
      </c>
      <c r="D2546" t="s">
        <v>38</v>
      </c>
      <c r="E2546" t="s">
        <v>10302</v>
      </c>
      <c r="F2546">
        <v>1</v>
      </c>
      <c r="G2546" t="s">
        <v>12289</v>
      </c>
    </row>
    <row r="2547" spans="1:7" x14ac:dyDescent="0.25">
      <c r="A2547" t="s">
        <v>47</v>
      </c>
      <c r="B2547">
        <v>2015</v>
      </c>
      <c r="C2547" t="s">
        <v>146</v>
      </c>
      <c r="D2547" t="s">
        <v>102</v>
      </c>
      <c r="E2547" t="s">
        <v>10303</v>
      </c>
      <c r="F2547">
        <v>12</v>
      </c>
      <c r="G2547" t="s">
        <v>12289</v>
      </c>
    </row>
    <row r="2548" spans="1:7" x14ac:dyDescent="0.25">
      <c r="A2548" t="s">
        <v>47</v>
      </c>
      <c r="B2548">
        <v>2015</v>
      </c>
      <c r="C2548" t="s">
        <v>146</v>
      </c>
      <c r="D2548" t="s">
        <v>107</v>
      </c>
      <c r="E2548" t="s">
        <v>10304</v>
      </c>
      <c r="F2548">
        <v>1</v>
      </c>
      <c r="G2548" t="s">
        <v>12289</v>
      </c>
    </row>
    <row r="2549" spans="1:7" x14ac:dyDescent="0.25">
      <c r="A2549" t="s">
        <v>47</v>
      </c>
      <c r="B2549">
        <v>2015</v>
      </c>
      <c r="C2549" t="s">
        <v>146</v>
      </c>
      <c r="D2549" t="s">
        <v>39</v>
      </c>
      <c r="E2549" t="s">
        <v>10305</v>
      </c>
      <c r="F2549">
        <v>4</v>
      </c>
      <c r="G2549" t="s">
        <v>12289</v>
      </c>
    </row>
    <row r="2550" spans="1:7" x14ac:dyDescent="0.25">
      <c r="A2550" t="s">
        <v>47</v>
      </c>
      <c r="B2550">
        <v>2015</v>
      </c>
      <c r="C2550" t="s">
        <v>146</v>
      </c>
      <c r="D2550" t="s">
        <v>103</v>
      </c>
      <c r="E2550" t="s">
        <v>10306</v>
      </c>
      <c r="F2550">
        <v>104</v>
      </c>
      <c r="G2550" t="s">
        <v>12289</v>
      </c>
    </row>
    <row r="2551" spans="1:7" x14ac:dyDescent="0.25">
      <c r="A2551" t="s">
        <v>94</v>
      </c>
      <c r="B2551">
        <v>2010</v>
      </c>
      <c r="C2551" t="s">
        <v>142</v>
      </c>
      <c r="D2551" t="s">
        <v>38</v>
      </c>
      <c r="E2551" t="s">
        <v>10307</v>
      </c>
      <c r="F2551">
        <v>1</v>
      </c>
      <c r="G2551" t="s">
        <v>12285</v>
      </c>
    </row>
    <row r="2552" spans="1:7" x14ac:dyDescent="0.25">
      <c r="A2552" t="s">
        <v>94</v>
      </c>
      <c r="B2552">
        <v>2010</v>
      </c>
      <c r="C2552" t="s">
        <v>142</v>
      </c>
      <c r="D2552" t="s">
        <v>40</v>
      </c>
      <c r="E2552" t="s">
        <v>10308</v>
      </c>
      <c r="F2552">
        <v>2</v>
      </c>
      <c r="G2552" t="s">
        <v>12285</v>
      </c>
    </row>
    <row r="2553" spans="1:7" x14ac:dyDescent="0.25">
      <c r="A2553" t="s">
        <v>94</v>
      </c>
      <c r="B2553">
        <v>2010</v>
      </c>
      <c r="C2553" t="s">
        <v>142</v>
      </c>
      <c r="D2553" t="s">
        <v>102</v>
      </c>
      <c r="E2553" t="s">
        <v>10309</v>
      </c>
      <c r="F2553">
        <v>17</v>
      </c>
      <c r="G2553" t="s">
        <v>12285</v>
      </c>
    </row>
    <row r="2554" spans="1:7" x14ac:dyDescent="0.25">
      <c r="A2554" t="s">
        <v>94</v>
      </c>
      <c r="B2554">
        <v>2010</v>
      </c>
      <c r="C2554" t="s">
        <v>142</v>
      </c>
      <c r="D2554" t="s">
        <v>107</v>
      </c>
      <c r="E2554" t="s">
        <v>10310</v>
      </c>
      <c r="F2554">
        <v>17</v>
      </c>
      <c r="G2554" t="s">
        <v>12285</v>
      </c>
    </row>
    <row r="2555" spans="1:7" x14ac:dyDescent="0.25">
      <c r="A2555" t="s">
        <v>94</v>
      </c>
      <c r="B2555">
        <v>2010</v>
      </c>
      <c r="C2555" t="s">
        <v>142</v>
      </c>
      <c r="D2555" t="s">
        <v>39</v>
      </c>
      <c r="E2555" t="s">
        <v>10311</v>
      </c>
      <c r="F2555">
        <v>10</v>
      </c>
      <c r="G2555" t="s">
        <v>12285</v>
      </c>
    </row>
    <row r="2556" spans="1:7" x14ac:dyDescent="0.25">
      <c r="A2556" t="s">
        <v>94</v>
      </c>
      <c r="B2556">
        <v>2010</v>
      </c>
      <c r="C2556" t="s">
        <v>142</v>
      </c>
      <c r="D2556" t="s">
        <v>103</v>
      </c>
      <c r="E2556" t="s">
        <v>10312</v>
      </c>
      <c r="F2556">
        <v>159</v>
      </c>
      <c r="G2556" t="s">
        <v>12285</v>
      </c>
    </row>
    <row r="2557" spans="1:7" x14ac:dyDescent="0.25">
      <c r="A2557" t="s">
        <v>94</v>
      </c>
      <c r="B2557">
        <v>2010</v>
      </c>
      <c r="C2557" t="s">
        <v>143</v>
      </c>
      <c r="D2557" t="s">
        <v>38</v>
      </c>
      <c r="E2557" t="s">
        <v>10313</v>
      </c>
      <c r="F2557">
        <v>5</v>
      </c>
      <c r="G2557" t="s">
        <v>12286</v>
      </c>
    </row>
    <row r="2558" spans="1:7" x14ac:dyDescent="0.25">
      <c r="A2558" t="s">
        <v>94</v>
      </c>
      <c r="B2558">
        <v>2010</v>
      </c>
      <c r="C2558" t="s">
        <v>143</v>
      </c>
      <c r="D2558" t="s">
        <v>40</v>
      </c>
      <c r="E2558" t="s">
        <v>10314</v>
      </c>
      <c r="F2558">
        <v>4</v>
      </c>
      <c r="G2558" t="s">
        <v>12286</v>
      </c>
    </row>
    <row r="2559" spans="1:7" x14ac:dyDescent="0.25">
      <c r="A2559" t="s">
        <v>94</v>
      </c>
      <c r="B2559">
        <v>2010</v>
      </c>
      <c r="C2559" t="s">
        <v>143</v>
      </c>
      <c r="D2559" t="s">
        <v>102</v>
      </c>
      <c r="E2559" t="s">
        <v>10315</v>
      </c>
      <c r="F2559">
        <v>16</v>
      </c>
      <c r="G2559" t="s">
        <v>12286</v>
      </c>
    </row>
    <row r="2560" spans="1:7" x14ac:dyDescent="0.25">
      <c r="A2560" t="s">
        <v>94</v>
      </c>
      <c r="B2560">
        <v>2010</v>
      </c>
      <c r="C2560" t="s">
        <v>143</v>
      </c>
      <c r="D2560" t="s">
        <v>107</v>
      </c>
      <c r="E2560" t="s">
        <v>10316</v>
      </c>
      <c r="F2560">
        <v>24</v>
      </c>
      <c r="G2560" t="s">
        <v>12286</v>
      </c>
    </row>
    <row r="2561" spans="1:7" x14ac:dyDescent="0.25">
      <c r="A2561" t="s">
        <v>94</v>
      </c>
      <c r="B2561">
        <v>2010</v>
      </c>
      <c r="C2561" t="s">
        <v>143</v>
      </c>
      <c r="D2561" t="s">
        <v>39</v>
      </c>
      <c r="E2561" t="s">
        <v>10317</v>
      </c>
      <c r="F2561">
        <v>26</v>
      </c>
      <c r="G2561" t="s">
        <v>12286</v>
      </c>
    </row>
    <row r="2562" spans="1:7" x14ac:dyDescent="0.25">
      <c r="A2562" t="s">
        <v>94</v>
      </c>
      <c r="B2562">
        <v>2010</v>
      </c>
      <c r="C2562" t="s">
        <v>143</v>
      </c>
      <c r="D2562" t="s">
        <v>103</v>
      </c>
      <c r="E2562" t="s">
        <v>10318</v>
      </c>
      <c r="F2562">
        <v>151</v>
      </c>
      <c r="G2562" t="s">
        <v>12286</v>
      </c>
    </row>
    <row r="2563" spans="1:7" x14ac:dyDescent="0.25">
      <c r="A2563" t="s">
        <v>94</v>
      </c>
      <c r="B2563">
        <v>2010</v>
      </c>
      <c r="C2563" t="s">
        <v>144</v>
      </c>
      <c r="D2563" t="s">
        <v>38</v>
      </c>
      <c r="E2563" t="s">
        <v>10319</v>
      </c>
      <c r="F2563">
        <v>2</v>
      </c>
      <c r="G2563" t="s">
        <v>12287</v>
      </c>
    </row>
    <row r="2564" spans="1:7" x14ac:dyDescent="0.25">
      <c r="A2564" t="s">
        <v>94</v>
      </c>
      <c r="B2564">
        <v>2010</v>
      </c>
      <c r="C2564" t="s">
        <v>144</v>
      </c>
      <c r="D2564" t="s">
        <v>40</v>
      </c>
      <c r="E2564" t="s">
        <v>10320</v>
      </c>
      <c r="F2564">
        <v>1</v>
      </c>
      <c r="G2564" t="s">
        <v>12287</v>
      </c>
    </row>
    <row r="2565" spans="1:7" x14ac:dyDescent="0.25">
      <c r="A2565" t="s">
        <v>94</v>
      </c>
      <c r="B2565">
        <v>2010</v>
      </c>
      <c r="C2565" t="s">
        <v>144</v>
      </c>
      <c r="D2565" t="s">
        <v>102</v>
      </c>
      <c r="E2565" t="s">
        <v>10321</v>
      </c>
      <c r="F2565">
        <v>6</v>
      </c>
      <c r="G2565" t="s">
        <v>12287</v>
      </c>
    </row>
    <row r="2566" spans="1:7" x14ac:dyDescent="0.25">
      <c r="A2566" t="s">
        <v>94</v>
      </c>
      <c r="B2566">
        <v>2010</v>
      </c>
      <c r="C2566" t="s">
        <v>144</v>
      </c>
      <c r="D2566" t="s">
        <v>107</v>
      </c>
      <c r="E2566" t="s">
        <v>10322</v>
      </c>
      <c r="F2566">
        <v>8</v>
      </c>
      <c r="G2566" t="s">
        <v>12287</v>
      </c>
    </row>
    <row r="2567" spans="1:7" x14ac:dyDescent="0.25">
      <c r="A2567" t="s">
        <v>94</v>
      </c>
      <c r="B2567">
        <v>2010</v>
      </c>
      <c r="C2567" t="s">
        <v>144</v>
      </c>
      <c r="D2567" t="s">
        <v>39</v>
      </c>
      <c r="E2567" t="s">
        <v>10323</v>
      </c>
      <c r="F2567">
        <v>8</v>
      </c>
      <c r="G2567" t="s">
        <v>12287</v>
      </c>
    </row>
    <row r="2568" spans="1:7" x14ac:dyDescent="0.25">
      <c r="A2568" t="s">
        <v>94</v>
      </c>
      <c r="B2568">
        <v>2010</v>
      </c>
      <c r="C2568" t="s">
        <v>144</v>
      </c>
      <c r="D2568" t="s">
        <v>103</v>
      </c>
      <c r="E2568" t="s">
        <v>10324</v>
      </c>
      <c r="F2568">
        <v>27</v>
      </c>
      <c r="G2568" t="s">
        <v>12287</v>
      </c>
    </row>
    <row r="2569" spans="1:7" x14ac:dyDescent="0.25">
      <c r="A2569" t="s">
        <v>94</v>
      </c>
      <c r="B2569">
        <v>2010</v>
      </c>
      <c r="C2569" t="s">
        <v>145</v>
      </c>
      <c r="D2569" t="s">
        <v>38</v>
      </c>
      <c r="E2569" t="s">
        <v>10325</v>
      </c>
      <c r="F2569">
        <v>1</v>
      </c>
      <c r="G2569" t="s">
        <v>12288</v>
      </c>
    </row>
    <row r="2570" spans="1:7" x14ac:dyDescent="0.25">
      <c r="A2570" t="s">
        <v>94</v>
      </c>
      <c r="B2570">
        <v>2010</v>
      </c>
      <c r="C2570" t="s">
        <v>145</v>
      </c>
      <c r="D2570" t="s">
        <v>40</v>
      </c>
      <c r="E2570" t="s">
        <v>10326</v>
      </c>
      <c r="F2570">
        <v>1</v>
      </c>
      <c r="G2570" t="s">
        <v>12288</v>
      </c>
    </row>
    <row r="2571" spans="1:7" x14ac:dyDescent="0.25">
      <c r="A2571" t="s">
        <v>94</v>
      </c>
      <c r="B2571">
        <v>2010</v>
      </c>
      <c r="C2571" t="s">
        <v>145</v>
      </c>
      <c r="D2571" t="s">
        <v>102</v>
      </c>
      <c r="E2571" t="s">
        <v>10327</v>
      </c>
      <c r="F2571">
        <v>5</v>
      </c>
      <c r="G2571" t="s">
        <v>12288</v>
      </c>
    </row>
    <row r="2572" spans="1:7" x14ac:dyDescent="0.25">
      <c r="A2572" t="s">
        <v>94</v>
      </c>
      <c r="B2572">
        <v>2010</v>
      </c>
      <c r="C2572" t="s">
        <v>145</v>
      </c>
      <c r="D2572" t="s">
        <v>107</v>
      </c>
      <c r="E2572" t="s">
        <v>10328</v>
      </c>
      <c r="F2572">
        <v>3</v>
      </c>
      <c r="G2572" t="s">
        <v>12288</v>
      </c>
    </row>
    <row r="2573" spans="1:7" x14ac:dyDescent="0.25">
      <c r="A2573" t="s">
        <v>94</v>
      </c>
      <c r="B2573">
        <v>2010</v>
      </c>
      <c r="C2573" t="s">
        <v>145</v>
      </c>
      <c r="D2573" t="s">
        <v>39</v>
      </c>
      <c r="E2573" t="s">
        <v>10329</v>
      </c>
      <c r="F2573">
        <v>5</v>
      </c>
      <c r="G2573" t="s">
        <v>12288</v>
      </c>
    </row>
    <row r="2574" spans="1:7" x14ac:dyDescent="0.25">
      <c r="A2574" t="s">
        <v>94</v>
      </c>
      <c r="B2574">
        <v>2010</v>
      </c>
      <c r="C2574" t="s">
        <v>145</v>
      </c>
      <c r="D2574" t="s">
        <v>103</v>
      </c>
      <c r="E2574" t="s">
        <v>10330</v>
      </c>
      <c r="F2574">
        <v>38</v>
      </c>
      <c r="G2574" t="s">
        <v>12288</v>
      </c>
    </row>
    <row r="2575" spans="1:7" x14ac:dyDescent="0.25">
      <c r="A2575" t="s">
        <v>94</v>
      </c>
      <c r="B2575">
        <v>2010</v>
      </c>
      <c r="C2575" t="s">
        <v>146</v>
      </c>
      <c r="D2575" t="s">
        <v>38</v>
      </c>
      <c r="E2575" t="s">
        <v>10331</v>
      </c>
      <c r="F2575">
        <v>2</v>
      </c>
      <c r="G2575" t="s">
        <v>12289</v>
      </c>
    </row>
    <row r="2576" spans="1:7" x14ac:dyDescent="0.25">
      <c r="A2576" t="s">
        <v>94</v>
      </c>
      <c r="B2576">
        <v>2010</v>
      </c>
      <c r="C2576" t="s">
        <v>146</v>
      </c>
      <c r="D2576" t="s">
        <v>40</v>
      </c>
      <c r="E2576" t="s">
        <v>10332</v>
      </c>
      <c r="F2576">
        <v>1</v>
      </c>
      <c r="G2576" t="s">
        <v>12289</v>
      </c>
    </row>
    <row r="2577" spans="1:7" x14ac:dyDescent="0.25">
      <c r="A2577" t="s">
        <v>94</v>
      </c>
      <c r="B2577">
        <v>2010</v>
      </c>
      <c r="C2577" t="s">
        <v>146</v>
      </c>
      <c r="D2577" t="s">
        <v>102</v>
      </c>
      <c r="E2577" t="s">
        <v>10333</v>
      </c>
      <c r="F2577">
        <v>7</v>
      </c>
      <c r="G2577" t="s">
        <v>12289</v>
      </c>
    </row>
    <row r="2578" spans="1:7" x14ac:dyDescent="0.25">
      <c r="A2578" t="s">
        <v>94</v>
      </c>
      <c r="B2578">
        <v>2010</v>
      </c>
      <c r="C2578" t="s">
        <v>146</v>
      </c>
      <c r="D2578" t="s">
        <v>107</v>
      </c>
      <c r="E2578" t="s">
        <v>10334</v>
      </c>
      <c r="F2578">
        <v>5</v>
      </c>
      <c r="G2578" t="s">
        <v>12289</v>
      </c>
    </row>
    <row r="2579" spans="1:7" x14ac:dyDescent="0.25">
      <c r="A2579" t="s">
        <v>94</v>
      </c>
      <c r="B2579">
        <v>2010</v>
      </c>
      <c r="C2579" t="s">
        <v>146</v>
      </c>
      <c r="D2579" t="s">
        <v>39</v>
      </c>
      <c r="E2579" t="s">
        <v>10335</v>
      </c>
      <c r="F2579">
        <v>12</v>
      </c>
      <c r="G2579" t="s">
        <v>12289</v>
      </c>
    </row>
    <row r="2580" spans="1:7" x14ac:dyDescent="0.25">
      <c r="A2580" t="s">
        <v>94</v>
      </c>
      <c r="B2580">
        <v>2010</v>
      </c>
      <c r="C2580" t="s">
        <v>146</v>
      </c>
      <c r="D2580" t="s">
        <v>103</v>
      </c>
      <c r="E2580" t="s">
        <v>10336</v>
      </c>
      <c r="F2580">
        <v>39</v>
      </c>
      <c r="G2580" t="s">
        <v>12289</v>
      </c>
    </row>
    <row r="2581" spans="1:7" x14ac:dyDescent="0.25">
      <c r="A2581" t="s">
        <v>94</v>
      </c>
      <c r="B2581">
        <v>2011</v>
      </c>
      <c r="C2581" t="s">
        <v>142</v>
      </c>
      <c r="D2581" t="s">
        <v>40</v>
      </c>
      <c r="E2581" t="s">
        <v>10337</v>
      </c>
      <c r="F2581">
        <v>1</v>
      </c>
      <c r="G2581" t="s">
        <v>12285</v>
      </c>
    </row>
    <row r="2582" spans="1:7" x14ac:dyDescent="0.25">
      <c r="A2582" t="s">
        <v>94</v>
      </c>
      <c r="B2582">
        <v>2011</v>
      </c>
      <c r="C2582" t="s">
        <v>142</v>
      </c>
      <c r="D2582" t="s">
        <v>102</v>
      </c>
      <c r="E2582" t="s">
        <v>10338</v>
      </c>
      <c r="F2582">
        <v>13</v>
      </c>
      <c r="G2582" t="s">
        <v>12285</v>
      </c>
    </row>
    <row r="2583" spans="1:7" x14ac:dyDescent="0.25">
      <c r="A2583" t="s">
        <v>94</v>
      </c>
      <c r="B2583">
        <v>2011</v>
      </c>
      <c r="C2583" t="s">
        <v>142</v>
      </c>
      <c r="D2583" t="s">
        <v>107</v>
      </c>
      <c r="E2583" t="s">
        <v>10339</v>
      </c>
      <c r="F2583">
        <v>10</v>
      </c>
      <c r="G2583" t="s">
        <v>12285</v>
      </c>
    </row>
    <row r="2584" spans="1:7" x14ac:dyDescent="0.25">
      <c r="A2584" t="s">
        <v>94</v>
      </c>
      <c r="B2584">
        <v>2011</v>
      </c>
      <c r="C2584" t="s">
        <v>142</v>
      </c>
      <c r="D2584" t="s">
        <v>39</v>
      </c>
      <c r="E2584" t="s">
        <v>10340</v>
      </c>
      <c r="F2584">
        <v>14</v>
      </c>
      <c r="G2584" t="s">
        <v>12285</v>
      </c>
    </row>
    <row r="2585" spans="1:7" x14ac:dyDescent="0.25">
      <c r="A2585" t="s">
        <v>94</v>
      </c>
      <c r="B2585">
        <v>2011</v>
      </c>
      <c r="C2585" t="s">
        <v>142</v>
      </c>
      <c r="D2585" t="s">
        <v>103</v>
      </c>
      <c r="E2585" t="s">
        <v>10341</v>
      </c>
      <c r="F2585">
        <v>162</v>
      </c>
      <c r="G2585" t="s">
        <v>12285</v>
      </c>
    </row>
    <row r="2586" spans="1:7" x14ac:dyDescent="0.25">
      <c r="A2586" t="s">
        <v>94</v>
      </c>
      <c r="B2586">
        <v>2011</v>
      </c>
      <c r="C2586" t="s">
        <v>143</v>
      </c>
      <c r="D2586" t="s">
        <v>38</v>
      </c>
      <c r="E2586" t="s">
        <v>10342</v>
      </c>
      <c r="F2586">
        <v>3</v>
      </c>
      <c r="G2586" t="s">
        <v>12286</v>
      </c>
    </row>
    <row r="2587" spans="1:7" x14ac:dyDescent="0.25">
      <c r="A2587" t="s">
        <v>94</v>
      </c>
      <c r="B2587">
        <v>2011</v>
      </c>
      <c r="C2587" t="s">
        <v>143</v>
      </c>
      <c r="D2587" t="s">
        <v>40</v>
      </c>
      <c r="E2587" t="s">
        <v>10343</v>
      </c>
      <c r="F2587">
        <v>1</v>
      </c>
      <c r="G2587" t="s">
        <v>12286</v>
      </c>
    </row>
    <row r="2588" spans="1:7" x14ac:dyDescent="0.25">
      <c r="A2588" t="s">
        <v>94</v>
      </c>
      <c r="B2588">
        <v>2011</v>
      </c>
      <c r="C2588" t="s">
        <v>143</v>
      </c>
      <c r="D2588" t="s">
        <v>102</v>
      </c>
      <c r="E2588" t="s">
        <v>10344</v>
      </c>
      <c r="F2588">
        <v>27</v>
      </c>
      <c r="G2588" t="s">
        <v>12286</v>
      </c>
    </row>
    <row r="2589" spans="1:7" x14ac:dyDescent="0.25">
      <c r="A2589" t="s">
        <v>94</v>
      </c>
      <c r="B2589">
        <v>2011</v>
      </c>
      <c r="C2589" t="s">
        <v>143</v>
      </c>
      <c r="D2589" t="s">
        <v>107</v>
      </c>
      <c r="E2589" t="s">
        <v>10345</v>
      </c>
      <c r="F2589">
        <v>10</v>
      </c>
      <c r="G2589" t="s">
        <v>12286</v>
      </c>
    </row>
    <row r="2590" spans="1:7" x14ac:dyDescent="0.25">
      <c r="A2590" t="s">
        <v>94</v>
      </c>
      <c r="B2590">
        <v>2011</v>
      </c>
      <c r="C2590" t="s">
        <v>143</v>
      </c>
      <c r="D2590" t="s">
        <v>39</v>
      </c>
      <c r="E2590" t="s">
        <v>10346</v>
      </c>
      <c r="F2590">
        <v>26</v>
      </c>
      <c r="G2590" t="s">
        <v>12286</v>
      </c>
    </row>
    <row r="2591" spans="1:7" x14ac:dyDescent="0.25">
      <c r="A2591" t="s">
        <v>94</v>
      </c>
      <c r="B2591">
        <v>2011</v>
      </c>
      <c r="C2591" t="s">
        <v>143</v>
      </c>
      <c r="D2591" t="s">
        <v>103</v>
      </c>
      <c r="E2591" t="s">
        <v>10347</v>
      </c>
      <c r="F2591">
        <v>143</v>
      </c>
      <c r="G2591" t="s">
        <v>12286</v>
      </c>
    </row>
    <row r="2592" spans="1:7" x14ac:dyDescent="0.25">
      <c r="A2592" t="s">
        <v>94</v>
      </c>
      <c r="B2592">
        <v>2011</v>
      </c>
      <c r="C2592" t="s">
        <v>144</v>
      </c>
      <c r="D2592" t="s">
        <v>102</v>
      </c>
      <c r="E2592" t="s">
        <v>10348</v>
      </c>
      <c r="F2592">
        <v>4</v>
      </c>
      <c r="G2592" t="s">
        <v>12287</v>
      </c>
    </row>
    <row r="2593" spans="1:7" x14ac:dyDescent="0.25">
      <c r="A2593" t="s">
        <v>94</v>
      </c>
      <c r="B2593">
        <v>2011</v>
      </c>
      <c r="C2593" t="s">
        <v>144</v>
      </c>
      <c r="D2593" t="s">
        <v>39</v>
      </c>
      <c r="E2593" t="s">
        <v>10349</v>
      </c>
      <c r="F2593">
        <v>3</v>
      </c>
      <c r="G2593" t="s">
        <v>12287</v>
      </c>
    </row>
    <row r="2594" spans="1:7" x14ac:dyDescent="0.25">
      <c r="A2594" t="s">
        <v>94</v>
      </c>
      <c r="B2594">
        <v>2011</v>
      </c>
      <c r="C2594" t="s">
        <v>144</v>
      </c>
      <c r="D2594" t="s">
        <v>103</v>
      </c>
      <c r="E2594" t="s">
        <v>10350</v>
      </c>
      <c r="F2594">
        <v>36</v>
      </c>
      <c r="G2594" t="s">
        <v>12287</v>
      </c>
    </row>
    <row r="2595" spans="1:7" x14ac:dyDescent="0.25">
      <c r="A2595" t="s">
        <v>94</v>
      </c>
      <c r="B2595">
        <v>2011</v>
      </c>
      <c r="C2595" t="s">
        <v>145</v>
      </c>
      <c r="D2595" t="s">
        <v>38</v>
      </c>
      <c r="E2595" t="s">
        <v>10351</v>
      </c>
      <c r="F2595">
        <v>2</v>
      </c>
      <c r="G2595" t="s">
        <v>12288</v>
      </c>
    </row>
    <row r="2596" spans="1:7" x14ac:dyDescent="0.25">
      <c r="A2596" t="s">
        <v>94</v>
      </c>
      <c r="B2596">
        <v>2011</v>
      </c>
      <c r="C2596" t="s">
        <v>145</v>
      </c>
      <c r="D2596" t="s">
        <v>102</v>
      </c>
      <c r="E2596" t="s">
        <v>10352</v>
      </c>
      <c r="F2596">
        <v>6</v>
      </c>
      <c r="G2596" t="s">
        <v>12288</v>
      </c>
    </row>
    <row r="2597" spans="1:7" x14ac:dyDescent="0.25">
      <c r="A2597" t="s">
        <v>94</v>
      </c>
      <c r="B2597">
        <v>2011</v>
      </c>
      <c r="C2597" t="s">
        <v>145</v>
      </c>
      <c r="D2597" t="s">
        <v>107</v>
      </c>
      <c r="E2597" t="s">
        <v>10353</v>
      </c>
      <c r="F2597">
        <v>1</v>
      </c>
      <c r="G2597" t="s">
        <v>12288</v>
      </c>
    </row>
    <row r="2598" spans="1:7" x14ac:dyDescent="0.25">
      <c r="A2598" t="s">
        <v>94</v>
      </c>
      <c r="B2598">
        <v>2011</v>
      </c>
      <c r="C2598" t="s">
        <v>145</v>
      </c>
      <c r="D2598" t="s">
        <v>39</v>
      </c>
      <c r="E2598" t="s">
        <v>10354</v>
      </c>
      <c r="F2598">
        <v>6</v>
      </c>
      <c r="G2598" t="s">
        <v>12288</v>
      </c>
    </row>
    <row r="2599" spans="1:7" x14ac:dyDescent="0.25">
      <c r="A2599" t="s">
        <v>94</v>
      </c>
      <c r="B2599">
        <v>2011</v>
      </c>
      <c r="C2599" t="s">
        <v>145</v>
      </c>
      <c r="D2599" t="s">
        <v>103</v>
      </c>
      <c r="E2599" t="s">
        <v>10355</v>
      </c>
      <c r="F2599">
        <v>38</v>
      </c>
      <c r="G2599" t="s">
        <v>12288</v>
      </c>
    </row>
    <row r="2600" spans="1:7" x14ac:dyDescent="0.25">
      <c r="A2600" t="s">
        <v>94</v>
      </c>
      <c r="B2600">
        <v>2011</v>
      </c>
      <c r="C2600" t="s">
        <v>146</v>
      </c>
      <c r="D2600" t="s">
        <v>38</v>
      </c>
      <c r="E2600" t="s">
        <v>10356</v>
      </c>
      <c r="F2600">
        <v>1</v>
      </c>
      <c r="G2600" t="s">
        <v>12289</v>
      </c>
    </row>
    <row r="2601" spans="1:7" x14ac:dyDescent="0.25">
      <c r="A2601" t="s">
        <v>94</v>
      </c>
      <c r="B2601">
        <v>2011</v>
      </c>
      <c r="C2601" t="s">
        <v>146</v>
      </c>
      <c r="D2601" t="s">
        <v>102</v>
      </c>
      <c r="E2601" t="s">
        <v>10357</v>
      </c>
      <c r="F2601">
        <v>6</v>
      </c>
      <c r="G2601" t="s">
        <v>12289</v>
      </c>
    </row>
    <row r="2602" spans="1:7" x14ac:dyDescent="0.25">
      <c r="A2602" t="s">
        <v>94</v>
      </c>
      <c r="B2602">
        <v>2011</v>
      </c>
      <c r="C2602" t="s">
        <v>146</v>
      </c>
      <c r="D2602" t="s">
        <v>107</v>
      </c>
      <c r="E2602" t="s">
        <v>10358</v>
      </c>
      <c r="F2602">
        <v>6</v>
      </c>
      <c r="G2602" t="s">
        <v>12289</v>
      </c>
    </row>
    <row r="2603" spans="1:7" x14ac:dyDescent="0.25">
      <c r="A2603" t="s">
        <v>94</v>
      </c>
      <c r="B2603">
        <v>2011</v>
      </c>
      <c r="C2603" t="s">
        <v>146</v>
      </c>
      <c r="D2603" t="s">
        <v>39</v>
      </c>
      <c r="E2603" t="s">
        <v>10359</v>
      </c>
      <c r="F2603">
        <v>12</v>
      </c>
      <c r="G2603" t="s">
        <v>12289</v>
      </c>
    </row>
    <row r="2604" spans="1:7" x14ac:dyDescent="0.25">
      <c r="A2604" t="s">
        <v>94</v>
      </c>
      <c r="B2604">
        <v>2011</v>
      </c>
      <c r="C2604" t="s">
        <v>146</v>
      </c>
      <c r="D2604" t="s">
        <v>103</v>
      </c>
      <c r="E2604" t="s">
        <v>10360</v>
      </c>
      <c r="F2604">
        <v>41</v>
      </c>
      <c r="G2604" t="s">
        <v>12289</v>
      </c>
    </row>
    <row r="2605" spans="1:7" x14ac:dyDescent="0.25">
      <c r="A2605" t="s">
        <v>94</v>
      </c>
      <c r="B2605">
        <v>2012</v>
      </c>
      <c r="C2605" t="s">
        <v>142</v>
      </c>
      <c r="D2605" t="s">
        <v>38</v>
      </c>
      <c r="E2605" t="s">
        <v>10361</v>
      </c>
      <c r="F2605">
        <v>5</v>
      </c>
      <c r="G2605" t="s">
        <v>12285</v>
      </c>
    </row>
    <row r="2606" spans="1:7" x14ac:dyDescent="0.25">
      <c r="A2606" t="s">
        <v>94</v>
      </c>
      <c r="B2606">
        <v>2012</v>
      </c>
      <c r="C2606" t="s">
        <v>142</v>
      </c>
      <c r="D2606" t="s">
        <v>40</v>
      </c>
      <c r="E2606" t="s">
        <v>10362</v>
      </c>
      <c r="F2606">
        <v>3</v>
      </c>
      <c r="G2606" t="s">
        <v>12285</v>
      </c>
    </row>
    <row r="2607" spans="1:7" x14ac:dyDescent="0.25">
      <c r="A2607" t="s">
        <v>94</v>
      </c>
      <c r="B2607">
        <v>2012</v>
      </c>
      <c r="C2607" t="s">
        <v>142</v>
      </c>
      <c r="D2607" t="s">
        <v>102</v>
      </c>
      <c r="E2607" t="s">
        <v>10363</v>
      </c>
      <c r="F2607">
        <v>19</v>
      </c>
      <c r="G2607" t="s">
        <v>12285</v>
      </c>
    </row>
    <row r="2608" spans="1:7" x14ac:dyDescent="0.25">
      <c r="A2608" t="s">
        <v>94</v>
      </c>
      <c r="B2608">
        <v>2012</v>
      </c>
      <c r="C2608" t="s">
        <v>142</v>
      </c>
      <c r="D2608" t="s">
        <v>107</v>
      </c>
      <c r="E2608" t="s">
        <v>10364</v>
      </c>
      <c r="F2608">
        <v>19</v>
      </c>
      <c r="G2608" t="s">
        <v>12285</v>
      </c>
    </row>
    <row r="2609" spans="1:7" x14ac:dyDescent="0.25">
      <c r="A2609" t="s">
        <v>94</v>
      </c>
      <c r="B2609">
        <v>2012</v>
      </c>
      <c r="C2609" t="s">
        <v>142</v>
      </c>
      <c r="D2609" t="s">
        <v>39</v>
      </c>
      <c r="E2609" t="s">
        <v>10365</v>
      </c>
      <c r="F2609">
        <v>15</v>
      </c>
      <c r="G2609" t="s">
        <v>12285</v>
      </c>
    </row>
    <row r="2610" spans="1:7" x14ac:dyDescent="0.25">
      <c r="A2610" t="s">
        <v>94</v>
      </c>
      <c r="B2610">
        <v>2012</v>
      </c>
      <c r="C2610" t="s">
        <v>142</v>
      </c>
      <c r="D2610" t="s">
        <v>103</v>
      </c>
      <c r="E2610" t="s">
        <v>10366</v>
      </c>
      <c r="F2610">
        <v>153</v>
      </c>
      <c r="G2610" t="s">
        <v>12285</v>
      </c>
    </row>
    <row r="2611" spans="1:7" x14ac:dyDescent="0.25">
      <c r="A2611" t="s">
        <v>94</v>
      </c>
      <c r="B2611">
        <v>2012</v>
      </c>
      <c r="C2611" t="s">
        <v>143</v>
      </c>
      <c r="D2611" t="s">
        <v>38</v>
      </c>
      <c r="E2611" t="s">
        <v>10367</v>
      </c>
      <c r="F2611">
        <v>4</v>
      </c>
      <c r="G2611" t="s">
        <v>12286</v>
      </c>
    </row>
    <row r="2612" spans="1:7" x14ac:dyDescent="0.25">
      <c r="A2612" t="s">
        <v>94</v>
      </c>
      <c r="B2612">
        <v>2012</v>
      </c>
      <c r="C2612" t="s">
        <v>143</v>
      </c>
      <c r="D2612" t="s">
        <v>40</v>
      </c>
      <c r="E2612" t="s">
        <v>10368</v>
      </c>
      <c r="F2612">
        <v>4</v>
      </c>
      <c r="G2612" t="s">
        <v>12286</v>
      </c>
    </row>
    <row r="2613" spans="1:7" x14ac:dyDescent="0.25">
      <c r="A2613" t="s">
        <v>94</v>
      </c>
      <c r="B2613">
        <v>2012</v>
      </c>
      <c r="C2613" t="s">
        <v>143</v>
      </c>
      <c r="D2613" t="s">
        <v>102</v>
      </c>
      <c r="E2613" t="s">
        <v>10369</v>
      </c>
      <c r="F2613">
        <v>19</v>
      </c>
      <c r="G2613" t="s">
        <v>12286</v>
      </c>
    </row>
    <row r="2614" spans="1:7" x14ac:dyDescent="0.25">
      <c r="A2614" t="s">
        <v>94</v>
      </c>
      <c r="B2614">
        <v>2012</v>
      </c>
      <c r="C2614" t="s">
        <v>143</v>
      </c>
      <c r="D2614" t="s">
        <v>107</v>
      </c>
      <c r="E2614" t="s">
        <v>10370</v>
      </c>
      <c r="F2614">
        <v>21</v>
      </c>
      <c r="G2614" t="s">
        <v>12286</v>
      </c>
    </row>
    <row r="2615" spans="1:7" x14ac:dyDescent="0.25">
      <c r="A2615" t="s">
        <v>94</v>
      </c>
      <c r="B2615">
        <v>2012</v>
      </c>
      <c r="C2615" t="s">
        <v>143</v>
      </c>
      <c r="D2615" t="s">
        <v>39</v>
      </c>
      <c r="E2615" t="s">
        <v>10371</v>
      </c>
      <c r="F2615">
        <v>34</v>
      </c>
      <c r="G2615" t="s">
        <v>12286</v>
      </c>
    </row>
    <row r="2616" spans="1:7" x14ac:dyDescent="0.25">
      <c r="A2616" t="s">
        <v>94</v>
      </c>
      <c r="B2616">
        <v>2012</v>
      </c>
      <c r="C2616" t="s">
        <v>143</v>
      </c>
      <c r="D2616" t="s">
        <v>103</v>
      </c>
      <c r="E2616" t="s">
        <v>10372</v>
      </c>
      <c r="F2616">
        <v>137</v>
      </c>
      <c r="G2616" t="s">
        <v>12286</v>
      </c>
    </row>
    <row r="2617" spans="1:7" x14ac:dyDescent="0.25">
      <c r="A2617" t="s">
        <v>94</v>
      </c>
      <c r="B2617">
        <v>2012</v>
      </c>
      <c r="C2617" t="s">
        <v>144</v>
      </c>
      <c r="D2617" t="s">
        <v>38</v>
      </c>
      <c r="E2617" t="s">
        <v>10373</v>
      </c>
      <c r="F2617">
        <v>1</v>
      </c>
      <c r="G2617" t="s">
        <v>12287</v>
      </c>
    </row>
    <row r="2618" spans="1:7" x14ac:dyDescent="0.25">
      <c r="A2618" t="s">
        <v>94</v>
      </c>
      <c r="B2618">
        <v>2012</v>
      </c>
      <c r="C2618" t="s">
        <v>144</v>
      </c>
      <c r="D2618" t="s">
        <v>102</v>
      </c>
      <c r="E2618" t="s">
        <v>10374</v>
      </c>
      <c r="F2618">
        <v>4</v>
      </c>
      <c r="G2618" t="s">
        <v>12287</v>
      </c>
    </row>
    <row r="2619" spans="1:7" x14ac:dyDescent="0.25">
      <c r="A2619" t="s">
        <v>94</v>
      </c>
      <c r="B2619">
        <v>2012</v>
      </c>
      <c r="C2619" t="s">
        <v>144</v>
      </c>
      <c r="D2619" t="s">
        <v>107</v>
      </c>
      <c r="E2619" t="s">
        <v>10375</v>
      </c>
      <c r="F2619">
        <v>2</v>
      </c>
      <c r="G2619" t="s">
        <v>12287</v>
      </c>
    </row>
    <row r="2620" spans="1:7" x14ac:dyDescent="0.25">
      <c r="A2620" t="s">
        <v>94</v>
      </c>
      <c r="B2620">
        <v>2012</v>
      </c>
      <c r="C2620" t="s">
        <v>144</v>
      </c>
      <c r="D2620" t="s">
        <v>39</v>
      </c>
      <c r="E2620" t="s">
        <v>10376</v>
      </c>
      <c r="F2620">
        <v>5</v>
      </c>
      <c r="G2620" t="s">
        <v>12287</v>
      </c>
    </row>
    <row r="2621" spans="1:7" x14ac:dyDescent="0.25">
      <c r="A2621" t="s">
        <v>94</v>
      </c>
      <c r="B2621">
        <v>2012</v>
      </c>
      <c r="C2621" t="s">
        <v>144</v>
      </c>
      <c r="D2621" t="s">
        <v>103</v>
      </c>
      <c r="E2621" t="s">
        <v>10377</v>
      </c>
      <c r="F2621">
        <v>36</v>
      </c>
      <c r="G2621" t="s">
        <v>12287</v>
      </c>
    </row>
    <row r="2622" spans="1:7" x14ac:dyDescent="0.25">
      <c r="A2622" t="s">
        <v>94</v>
      </c>
      <c r="B2622">
        <v>2012</v>
      </c>
      <c r="C2622" t="s">
        <v>145</v>
      </c>
      <c r="D2622" t="s">
        <v>38</v>
      </c>
      <c r="E2622" t="s">
        <v>10378</v>
      </c>
      <c r="F2622">
        <v>1</v>
      </c>
      <c r="G2622" t="s">
        <v>12288</v>
      </c>
    </row>
    <row r="2623" spans="1:7" x14ac:dyDescent="0.25">
      <c r="A2623" t="s">
        <v>94</v>
      </c>
      <c r="B2623">
        <v>2012</v>
      </c>
      <c r="C2623" t="s">
        <v>145</v>
      </c>
      <c r="D2623" t="s">
        <v>40</v>
      </c>
      <c r="E2623" t="s">
        <v>10379</v>
      </c>
      <c r="F2623">
        <v>1</v>
      </c>
      <c r="G2623" t="s">
        <v>12288</v>
      </c>
    </row>
    <row r="2624" spans="1:7" x14ac:dyDescent="0.25">
      <c r="A2624" t="s">
        <v>94</v>
      </c>
      <c r="B2624">
        <v>2012</v>
      </c>
      <c r="C2624" t="s">
        <v>145</v>
      </c>
      <c r="D2624" t="s">
        <v>102</v>
      </c>
      <c r="E2624" t="s">
        <v>10380</v>
      </c>
      <c r="F2624">
        <v>7</v>
      </c>
      <c r="G2624" t="s">
        <v>12288</v>
      </c>
    </row>
    <row r="2625" spans="1:7" x14ac:dyDescent="0.25">
      <c r="A2625" t="s">
        <v>94</v>
      </c>
      <c r="B2625">
        <v>2012</v>
      </c>
      <c r="C2625" t="s">
        <v>145</v>
      </c>
      <c r="D2625" t="s">
        <v>107</v>
      </c>
      <c r="E2625" t="s">
        <v>10381</v>
      </c>
      <c r="F2625">
        <v>1</v>
      </c>
      <c r="G2625" t="s">
        <v>12288</v>
      </c>
    </row>
    <row r="2626" spans="1:7" x14ac:dyDescent="0.25">
      <c r="A2626" t="s">
        <v>94</v>
      </c>
      <c r="B2626">
        <v>2012</v>
      </c>
      <c r="C2626" t="s">
        <v>145</v>
      </c>
      <c r="D2626" t="s">
        <v>39</v>
      </c>
      <c r="E2626" t="s">
        <v>10382</v>
      </c>
      <c r="F2626">
        <v>6</v>
      </c>
      <c r="G2626" t="s">
        <v>12288</v>
      </c>
    </row>
    <row r="2627" spans="1:7" x14ac:dyDescent="0.25">
      <c r="A2627" t="s">
        <v>94</v>
      </c>
      <c r="B2627">
        <v>2012</v>
      </c>
      <c r="C2627" t="s">
        <v>145</v>
      </c>
      <c r="D2627" t="s">
        <v>103</v>
      </c>
      <c r="E2627" t="s">
        <v>10383</v>
      </c>
      <c r="F2627">
        <v>36</v>
      </c>
      <c r="G2627" t="s">
        <v>12288</v>
      </c>
    </row>
    <row r="2628" spans="1:7" x14ac:dyDescent="0.25">
      <c r="A2628" t="s">
        <v>94</v>
      </c>
      <c r="B2628">
        <v>2012</v>
      </c>
      <c r="C2628" t="s">
        <v>146</v>
      </c>
      <c r="D2628" t="s">
        <v>38</v>
      </c>
      <c r="E2628" t="s">
        <v>10384</v>
      </c>
      <c r="F2628">
        <v>3</v>
      </c>
      <c r="G2628" t="s">
        <v>12289</v>
      </c>
    </row>
    <row r="2629" spans="1:7" x14ac:dyDescent="0.25">
      <c r="A2629" t="s">
        <v>94</v>
      </c>
      <c r="B2629">
        <v>2012</v>
      </c>
      <c r="C2629" t="s">
        <v>146</v>
      </c>
      <c r="D2629" t="s">
        <v>102</v>
      </c>
      <c r="E2629" t="s">
        <v>10385</v>
      </c>
      <c r="F2629">
        <v>6</v>
      </c>
      <c r="G2629" t="s">
        <v>12289</v>
      </c>
    </row>
    <row r="2630" spans="1:7" x14ac:dyDescent="0.25">
      <c r="A2630" t="s">
        <v>94</v>
      </c>
      <c r="B2630">
        <v>2012</v>
      </c>
      <c r="C2630" t="s">
        <v>146</v>
      </c>
      <c r="D2630" t="s">
        <v>107</v>
      </c>
      <c r="E2630" t="s">
        <v>10386</v>
      </c>
      <c r="F2630">
        <v>6</v>
      </c>
      <c r="G2630" t="s">
        <v>12289</v>
      </c>
    </row>
    <row r="2631" spans="1:7" x14ac:dyDescent="0.25">
      <c r="A2631" t="s">
        <v>94</v>
      </c>
      <c r="B2631">
        <v>2012</v>
      </c>
      <c r="C2631" t="s">
        <v>146</v>
      </c>
      <c r="D2631" t="s">
        <v>39</v>
      </c>
      <c r="E2631" t="s">
        <v>10387</v>
      </c>
      <c r="F2631">
        <v>8</v>
      </c>
      <c r="G2631" t="s">
        <v>12289</v>
      </c>
    </row>
    <row r="2632" spans="1:7" x14ac:dyDescent="0.25">
      <c r="A2632" t="s">
        <v>94</v>
      </c>
      <c r="B2632">
        <v>2012</v>
      </c>
      <c r="C2632" t="s">
        <v>146</v>
      </c>
      <c r="D2632" t="s">
        <v>103</v>
      </c>
      <c r="E2632" t="s">
        <v>10388</v>
      </c>
      <c r="F2632">
        <v>42</v>
      </c>
      <c r="G2632" t="s">
        <v>12289</v>
      </c>
    </row>
    <row r="2633" spans="1:7" x14ac:dyDescent="0.25">
      <c r="A2633" t="s">
        <v>94</v>
      </c>
      <c r="B2633">
        <v>2013</v>
      </c>
      <c r="C2633" t="s">
        <v>142</v>
      </c>
      <c r="D2633" t="s">
        <v>38</v>
      </c>
      <c r="E2633" t="s">
        <v>10389</v>
      </c>
      <c r="F2633">
        <v>7</v>
      </c>
      <c r="G2633" t="s">
        <v>12285</v>
      </c>
    </row>
    <row r="2634" spans="1:7" x14ac:dyDescent="0.25">
      <c r="A2634" t="s">
        <v>94</v>
      </c>
      <c r="B2634">
        <v>2013</v>
      </c>
      <c r="C2634" t="s">
        <v>142</v>
      </c>
      <c r="D2634" t="s">
        <v>40</v>
      </c>
      <c r="E2634" t="s">
        <v>10390</v>
      </c>
      <c r="F2634">
        <v>1</v>
      </c>
      <c r="G2634" t="s">
        <v>12285</v>
      </c>
    </row>
    <row r="2635" spans="1:7" x14ac:dyDescent="0.25">
      <c r="A2635" t="s">
        <v>94</v>
      </c>
      <c r="B2635">
        <v>2013</v>
      </c>
      <c r="C2635" t="s">
        <v>142</v>
      </c>
      <c r="D2635" t="s">
        <v>102</v>
      </c>
      <c r="E2635" t="s">
        <v>10391</v>
      </c>
      <c r="F2635">
        <v>16</v>
      </c>
      <c r="G2635" t="s">
        <v>12285</v>
      </c>
    </row>
    <row r="2636" spans="1:7" x14ac:dyDescent="0.25">
      <c r="A2636" t="s">
        <v>94</v>
      </c>
      <c r="B2636">
        <v>2013</v>
      </c>
      <c r="C2636" t="s">
        <v>142</v>
      </c>
      <c r="D2636" t="s">
        <v>107</v>
      </c>
      <c r="E2636" t="s">
        <v>10392</v>
      </c>
      <c r="F2636">
        <v>20</v>
      </c>
      <c r="G2636" t="s">
        <v>12285</v>
      </c>
    </row>
    <row r="2637" spans="1:7" x14ac:dyDescent="0.25">
      <c r="A2637" t="s">
        <v>94</v>
      </c>
      <c r="B2637">
        <v>2013</v>
      </c>
      <c r="C2637" t="s">
        <v>142</v>
      </c>
      <c r="D2637" t="s">
        <v>39</v>
      </c>
      <c r="E2637" t="s">
        <v>10393</v>
      </c>
      <c r="F2637">
        <v>24</v>
      </c>
      <c r="G2637" t="s">
        <v>12285</v>
      </c>
    </row>
    <row r="2638" spans="1:7" x14ac:dyDescent="0.25">
      <c r="A2638" t="s">
        <v>94</v>
      </c>
      <c r="B2638">
        <v>2013</v>
      </c>
      <c r="C2638" t="s">
        <v>142</v>
      </c>
      <c r="D2638" t="s">
        <v>103</v>
      </c>
      <c r="E2638" t="s">
        <v>10394</v>
      </c>
      <c r="F2638">
        <v>153</v>
      </c>
      <c r="G2638" t="s">
        <v>12285</v>
      </c>
    </row>
    <row r="2639" spans="1:7" x14ac:dyDescent="0.25">
      <c r="A2639" t="s">
        <v>94</v>
      </c>
      <c r="B2639">
        <v>2013</v>
      </c>
      <c r="C2639" t="s">
        <v>143</v>
      </c>
      <c r="D2639" t="s">
        <v>38</v>
      </c>
      <c r="E2639" t="s">
        <v>10395</v>
      </c>
      <c r="F2639">
        <v>12</v>
      </c>
      <c r="G2639" t="s">
        <v>12286</v>
      </c>
    </row>
    <row r="2640" spans="1:7" x14ac:dyDescent="0.25">
      <c r="A2640" t="s">
        <v>94</v>
      </c>
      <c r="B2640">
        <v>2013</v>
      </c>
      <c r="C2640" t="s">
        <v>143</v>
      </c>
      <c r="D2640" t="s">
        <v>40</v>
      </c>
      <c r="E2640" t="s">
        <v>10396</v>
      </c>
      <c r="F2640">
        <v>5</v>
      </c>
      <c r="G2640" t="s">
        <v>12286</v>
      </c>
    </row>
    <row r="2641" spans="1:7" x14ac:dyDescent="0.25">
      <c r="A2641" t="s">
        <v>94</v>
      </c>
      <c r="B2641">
        <v>2013</v>
      </c>
      <c r="C2641" t="s">
        <v>143</v>
      </c>
      <c r="D2641" t="s">
        <v>102</v>
      </c>
      <c r="E2641" t="s">
        <v>10397</v>
      </c>
      <c r="F2641">
        <v>25</v>
      </c>
      <c r="G2641" t="s">
        <v>12286</v>
      </c>
    </row>
    <row r="2642" spans="1:7" x14ac:dyDescent="0.25">
      <c r="A2642" t="s">
        <v>94</v>
      </c>
      <c r="B2642">
        <v>2013</v>
      </c>
      <c r="C2642" t="s">
        <v>143</v>
      </c>
      <c r="D2642" t="s">
        <v>107</v>
      </c>
      <c r="E2642" t="s">
        <v>10398</v>
      </c>
      <c r="F2642">
        <v>30</v>
      </c>
      <c r="G2642" t="s">
        <v>12286</v>
      </c>
    </row>
    <row r="2643" spans="1:7" x14ac:dyDescent="0.25">
      <c r="A2643" t="s">
        <v>94</v>
      </c>
      <c r="B2643">
        <v>2013</v>
      </c>
      <c r="C2643" t="s">
        <v>143</v>
      </c>
      <c r="D2643" t="s">
        <v>39</v>
      </c>
      <c r="E2643" t="s">
        <v>10399</v>
      </c>
      <c r="F2643">
        <v>25</v>
      </c>
      <c r="G2643" t="s">
        <v>12286</v>
      </c>
    </row>
    <row r="2644" spans="1:7" x14ac:dyDescent="0.25">
      <c r="A2644" t="s">
        <v>94</v>
      </c>
      <c r="B2644">
        <v>2013</v>
      </c>
      <c r="C2644" t="s">
        <v>143</v>
      </c>
      <c r="D2644" t="s">
        <v>103</v>
      </c>
      <c r="E2644" t="s">
        <v>10400</v>
      </c>
      <c r="F2644">
        <v>139</v>
      </c>
      <c r="G2644" t="s">
        <v>12286</v>
      </c>
    </row>
    <row r="2645" spans="1:7" x14ac:dyDescent="0.25">
      <c r="A2645" t="s">
        <v>94</v>
      </c>
      <c r="B2645">
        <v>2013</v>
      </c>
      <c r="C2645" t="s">
        <v>144</v>
      </c>
      <c r="D2645" t="s">
        <v>38</v>
      </c>
      <c r="E2645" t="s">
        <v>10401</v>
      </c>
      <c r="F2645">
        <v>3</v>
      </c>
      <c r="G2645" t="s">
        <v>12287</v>
      </c>
    </row>
    <row r="2646" spans="1:7" x14ac:dyDescent="0.25">
      <c r="A2646" t="s">
        <v>94</v>
      </c>
      <c r="B2646">
        <v>2013</v>
      </c>
      <c r="C2646" t="s">
        <v>144</v>
      </c>
      <c r="D2646" t="s">
        <v>40</v>
      </c>
      <c r="E2646" t="s">
        <v>10402</v>
      </c>
      <c r="F2646">
        <v>2</v>
      </c>
      <c r="G2646" t="s">
        <v>12287</v>
      </c>
    </row>
    <row r="2647" spans="1:7" x14ac:dyDescent="0.25">
      <c r="A2647" t="s">
        <v>94</v>
      </c>
      <c r="B2647">
        <v>2013</v>
      </c>
      <c r="C2647" t="s">
        <v>144</v>
      </c>
      <c r="D2647" t="s">
        <v>102</v>
      </c>
      <c r="E2647" t="s">
        <v>10403</v>
      </c>
      <c r="F2647">
        <v>9</v>
      </c>
      <c r="G2647" t="s">
        <v>12287</v>
      </c>
    </row>
    <row r="2648" spans="1:7" x14ac:dyDescent="0.25">
      <c r="A2648" t="s">
        <v>94</v>
      </c>
      <c r="B2648">
        <v>2013</v>
      </c>
      <c r="C2648" t="s">
        <v>144</v>
      </c>
      <c r="D2648" t="s">
        <v>107</v>
      </c>
      <c r="E2648" t="s">
        <v>10404</v>
      </c>
      <c r="F2648">
        <v>4</v>
      </c>
      <c r="G2648" t="s">
        <v>12287</v>
      </c>
    </row>
    <row r="2649" spans="1:7" x14ac:dyDescent="0.25">
      <c r="A2649" t="s">
        <v>94</v>
      </c>
      <c r="B2649">
        <v>2013</v>
      </c>
      <c r="C2649" t="s">
        <v>144</v>
      </c>
      <c r="D2649" t="s">
        <v>39</v>
      </c>
      <c r="E2649" t="s">
        <v>10405</v>
      </c>
      <c r="F2649">
        <v>4</v>
      </c>
      <c r="G2649" t="s">
        <v>12287</v>
      </c>
    </row>
    <row r="2650" spans="1:7" x14ac:dyDescent="0.25">
      <c r="A2650" t="s">
        <v>94</v>
      </c>
      <c r="B2650">
        <v>2013</v>
      </c>
      <c r="C2650" t="s">
        <v>144</v>
      </c>
      <c r="D2650" t="s">
        <v>103</v>
      </c>
      <c r="E2650" t="s">
        <v>10406</v>
      </c>
      <c r="F2650">
        <v>29</v>
      </c>
      <c r="G2650" t="s">
        <v>12287</v>
      </c>
    </row>
    <row r="2651" spans="1:7" x14ac:dyDescent="0.25">
      <c r="A2651" t="s">
        <v>94</v>
      </c>
      <c r="B2651">
        <v>2013</v>
      </c>
      <c r="C2651" t="s">
        <v>145</v>
      </c>
      <c r="D2651" t="s">
        <v>38</v>
      </c>
      <c r="E2651" t="s">
        <v>10407</v>
      </c>
      <c r="F2651">
        <v>1</v>
      </c>
      <c r="G2651" t="s">
        <v>12288</v>
      </c>
    </row>
    <row r="2652" spans="1:7" x14ac:dyDescent="0.25">
      <c r="A2652" t="s">
        <v>94</v>
      </c>
      <c r="B2652">
        <v>2013</v>
      </c>
      <c r="C2652" t="s">
        <v>145</v>
      </c>
      <c r="D2652" t="s">
        <v>102</v>
      </c>
      <c r="E2652" t="s">
        <v>10408</v>
      </c>
      <c r="F2652">
        <v>3</v>
      </c>
      <c r="G2652" t="s">
        <v>12288</v>
      </c>
    </row>
    <row r="2653" spans="1:7" x14ac:dyDescent="0.25">
      <c r="A2653" t="s">
        <v>94</v>
      </c>
      <c r="B2653">
        <v>2013</v>
      </c>
      <c r="C2653" t="s">
        <v>145</v>
      </c>
      <c r="D2653" t="s">
        <v>107</v>
      </c>
      <c r="E2653" t="s">
        <v>10409</v>
      </c>
      <c r="F2653">
        <v>3</v>
      </c>
      <c r="G2653" t="s">
        <v>12288</v>
      </c>
    </row>
    <row r="2654" spans="1:7" x14ac:dyDescent="0.25">
      <c r="A2654" t="s">
        <v>94</v>
      </c>
      <c r="B2654">
        <v>2013</v>
      </c>
      <c r="C2654" t="s">
        <v>145</v>
      </c>
      <c r="D2654" t="s">
        <v>39</v>
      </c>
      <c r="E2654" t="s">
        <v>10410</v>
      </c>
      <c r="F2654">
        <v>7</v>
      </c>
      <c r="G2654" t="s">
        <v>12288</v>
      </c>
    </row>
    <row r="2655" spans="1:7" x14ac:dyDescent="0.25">
      <c r="A2655" t="s">
        <v>94</v>
      </c>
      <c r="B2655">
        <v>2013</v>
      </c>
      <c r="C2655" t="s">
        <v>145</v>
      </c>
      <c r="D2655" t="s">
        <v>103</v>
      </c>
      <c r="E2655" t="s">
        <v>10411</v>
      </c>
      <c r="F2655">
        <v>36</v>
      </c>
      <c r="G2655" t="s">
        <v>12288</v>
      </c>
    </row>
    <row r="2656" spans="1:7" x14ac:dyDescent="0.25">
      <c r="A2656" t="s">
        <v>94</v>
      </c>
      <c r="B2656">
        <v>2013</v>
      </c>
      <c r="C2656" t="s">
        <v>146</v>
      </c>
      <c r="D2656" t="s">
        <v>38</v>
      </c>
      <c r="E2656" t="s">
        <v>10412</v>
      </c>
      <c r="F2656">
        <v>4</v>
      </c>
      <c r="G2656" t="s">
        <v>12289</v>
      </c>
    </row>
    <row r="2657" spans="1:7" x14ac:dyDescent="0.25">
      <c r="A2657" t="s">
        <v>94</v>
      </c>
      <c r="B2657">
        <v>2013</v>
      </c>
      <c r="C2657" t="s">
        <v>146</v>
      </c>
      <c r="D2657" t="s">
        <v>102</v>
      </c>
      <c r="E2657" t="s">
        <v>10413</v>
      </c>
      <c r="F2657">
        <v>4</v>
      </c>
      <c r="G2657" t="s">
        <v>12289</v>
      </c>
    </row>
    <row r="2658" spans="1:7" x14ac:dyDescent="0.25">
      <c r="A2658" t="s">
        <v>94</v>
      </c>
      <c r="B2658">
        <v>2013</v>
      </c>
      <c r="C2658" t="s">
        <v>146</v>
      </c>
      <c r="D2658" t="s">
        <v>107</v>
      </c>
      <c r="E2658" t="s">
        <v>10414</v>
      </c>
      <c r="F2658">
        <v>6</v>
      </c>
      <c r="G2658" t="s">
        <v>12289</v>
      </c>
    </row>
    <row r="2659" spans="1:7" x14ac:dyDescent="0.25">
      <c r="A2659" t="s">
        <v>94</v>
      </c>
      <c r="B2659">
        <v>2013</v>
      </c>
      <c r="C2659" t="s">
        <v>146</v>
      </c>
      <c r="D2659" t="s">
        <v>39</v>
      </c>
      <c r="E2659" t="s">
        <v>10415</v>
      </c>
      <c r="F2659">
        <v>17</v>
      </c>
      <c r="G2659" t="s">
        <v>12289</v>
      </c>
    </row>
    <row r="2660" spans="1:7" x14ac:dyDescent="0.25">
      <c r="A2660" t="s">
        <v>94</v>
      </c>
      <c r="B2660">
        <v>2013</v>
      </c>
      <c r="C2660" t="s">
        <v>146</v>
      </c>
      <c r="D2660" t="s">
        <v>103</v>
      </c>
      <c r="E2660" t="s">
        <v>10416</v>
      </c>
      <c r="F2660">
        <v>34</v>
      </c>
      <c r="G2660" t="s">
        <v>12289</v>
      </c>
    </row>
    <row r="2661" spans="1:7" x14ac:dyDescent="0.25">
      <c r="A2661" t="s">
        <v>94</v>
      </c>
      <c r="B2661">
        <v>2014</v>
      </c>
      <c r="C2661" t="s">
        <v>142</v>
      </c>
      <c r="D2661" t="s">
        <v>38</v>
      </c>
      <c r="E2661" t="s">
        <v>10417</v>
      </c>
      <c r="F2661">
        <v>10</v>
      </c>
      <c r="G2661" t="s">
        <v>12285</v>
      </c>
    </row>
    <row r="2662" spans="1:7" x14ac:dyDescent="0.25">
      <c r="A2662" t="s">
        <v>94</v>
      </c>
      <c r="B2662">
        <v>2014</v>
      </c>
      <c r="C2662" t="s">
        <v>142</v>
      </c>
      <c r="D2662" t="s">
        <v>40</v>
      </c>
      <c r="E2662" t="s">
        <v>10418</v>
      </c>
      <c r="F2662">
        <v>5</v>
      </c>
      <c r="G2662" t="s">
        <v>12285</v>
      </c>
    </row>
    <row r="2663" spans="1:7" x14ac:dyDescent="0.25">
      <c r="A2663" t="s">
        <v>94</v>
      </c>
      <c r="B2663">
        <v>2014</v>
      </c>
      <c r="C2663" t="s">
        <v>142</v>
      </c>
      <c r="D2663" t="s">
        <v>102</v>
      </c>
      <c r="E2663" t="s">
        <v>10419</v>
      </c>
      <c r="F2663">
        <v>12</v>
      </c>
      <c r="G2663" t="s">
        <v>12285</v>
      </c>
    </row>
    <row r="2664" spans="1:7" x14ac:dyDescent="0.25">
      <c r="A2664" t="s">
        <v>94</v>
      </c>
      <c r="B2664">
        <v>2014</v>
      </c>
      <c r="C2664" t="s">
        <v>142</v>
      </c>
      <c r="D2664" t="s">
        <v>107</v>
      </c>
      <c r="E2664" t="s">
        <v>10420</v>
      </c>
      <c r="F2664">
        <v>23</v>
      </c>
      <c r="G2664" t="s">
        <v>12285</v>
      </c>
    </row>
    <row r="2665" spans="1:7" x14ac:dyDescent="0.25">
      <c r="A2665" t="s">
        <v>94</v>
      </c>
      <c r="B2665">
        <v>2014</v>
      </c>
      <c r="C2665" t="s">
        <v>142</v>
      </c>
      <c r="D2665" t="s">
        <v>39</v>
      </c>
      <c r="E2665" t="s">
        <v>10421</v>
      </c>
      <c r="F2665">
        <v>21</v>
      </c>
      <c r="G2665" t="s">
        <v>12285</v>
      </c>
    </row>
    <row r="2666" spans="1:7" x14ac:dyDescent="0.25">
      <c r="A2666" t="s">
        <v>94</v>
      </c>
      <c r="B2666">
        <v>2014</v>
      </c>
      <c r="C2666" t="s">
        <v>142</v>
      </c>
      <c r="D2666" t="s">
        <v>103</v>
      </c>
      <c r="E2666" t="s">
        <v>10422</v>
      </c>
      <c r="F2666">
        <v>149</v>
      </c>
      <c r="G2666" t="s">
        <v>12285</v>
      </c>
    </row>
    <row r="2667" spans="1:7" x14ac:dyDescent="0.25">
      <c r="A2667" t="s">
        <v>94</v>
      </c>
      <c r="B2667">
        <v>2014</v>
      </c>
      <c r="C2667" t="s">
        <v>143</v>
      </c>
      <c r="D2667" t="s">
        <v>38</v>
      </c>
      <c r="E2667" t="s">
        <v>10423</v>
      </c>
      <c r="F2667">
        <v>6</v>
      </c>
      <c r="G2667" t="s">
        <v>12286</v>
      </c>
    </row>
    <row r="2668" spans="1:7" x14ac:dyDescent="0.25">
      <c r="A2668" t="s">
        <v>94</v>
      </c>
      <c r="B2668">
        <v>2014</v>
      </c>
      <c r="C2668" t="s">
        <v>143</v>
      </c>
      <c r="D2668" t="s">
        <v>40</v>
      </c>
      <c r="E2668" t="s">
        <v>10424</v>
      </c>
      <c r="F2668">
        <v>2</v>
      </c>
      <c r="G2668" t="s">
        <v>12286</v>
      </c>
    </row>
    <row r="2669" spans="1:7" x14ac:dyDescent="0.25">
      <c r="A2669" t="s">
        <v>94</v>
      </c>
      <c r="B2669">
        <v>2014</v>
      </c>
      <c r="C2669" t="s">
        <v>143</v>
      </c>
      <c r="D2669" t="s">
        <v>102</v>
      </c>
      <c r="E2669" t="s">
        <v>10425</v>
      </c>
      <c r="F2669">
        <v>18</v>
      </c>
      <c r="G2669" t="s">
        <v>12286</v>
      </c>
    </row>
    <row r="2670" spans="1:7" x14ac:dyDescent="0.25">
      <c r="A2670" t="s">
        <v>94</v>
      </c>
      <c r="B2670">
        <v>2014</v>
      </c>
      <c r="C2670" t="s">
        <v>143</v>
      </c>
      <c r="D2670" t="s">
        <v>107</v>
      </c>
      <c r="E2670" t="s">
        <v>10426</v>
      </c>
      <c r="F2670">
        <v>21</v>
      </c>
      <c r="G2670" t="s">
        <v>12286</v>
      </c>
    </row>
    <row r="2671" spans="1:7" x14ac:dyDescent="0.25">
      <c r="A2671" t="s">
        <v>94</v>
      </c>
      <c r="B2671">
        <v>2014</v>
      </c>
      <c r="C2671" t="s">
        <v>143</v>
      </c>
      <c r="D2671" t="s">
        <v>39</v>
      </c>
      <c r="E2671" t="s">
        <v>10427</v>
      </c>
      <c r="F2671">
        <v>34</v>
      </c>
      <c r="G2671" t="s">
        <v>12286</v>
      </c>
    </row>
    <row r="2672" spans="1:7" x14ac:dyDescent="0.25">
      <c r="A2672" t="s">
        <v>94</v>
      </c>
      <c r="B2672">
        <v>2014</v>
      </c>
      <c r="C2672" t="s">
        <v>143</v>
      </c>
      <c r="D2672" t="s">
        <v>103</v>
      </c>
      <c r="E2672" t="s">
        <v>10428</v>
      </c>
      <c r="F2672">
        <v>153</v>
      </c>
      <c r="G2672" t="s">
        <v>12286</v>
      </c>
    </row>
    <row r="2673" spans="1:7" x14ac:dyDescent="0.25">
      <c r="A2673" t="s">
        <v>94</v>
      </c>
      <c r="B2673">
        <v>2014</v>
      </c>
      <c r="C2673" t="s">
        <v>144</v>
      </c>
      <c r="D2673" t="s">
        <v>40</v>
      </c>
      <c r="E2673" t="s">
        <v>10429</v>
      </c>
      <c r="F2673">
        <v>2</v>
      </c>
      <c r="G2673" t="s">
        <v>12287</v>
      </c>
    </row>
    <row r="2674" spans="1:7" x14ac:dyDescent="0.25">
      <c r="A2674" t="s">
        <v>94</v>
      </c>
      <c r="B2674">
        <v>2014</v>
      </c>
      <c r="C2674" t="s">
        <v>144</v>
      </c>
      <c r="D2674" t="s">
        <v>102</v>
      </c>
      <c r="E2674" t="s">
        <v>10430</v>
      </c>
      <c r="F2674">
        <v>2</v>
      </c>
      <c r="G2674" t="s">
        <v>12287</v>
      </c>
    </row>
    <row r="2675" spans="1:7" x14ac:dyDescent="0.25">
      <c r="A2675" t="s">
        <v>94</v>
      </c>
      <c r="B2675">
        <v>2014</v>
      </c>
      <c r="C2675" t="s">
        <v>144</v>
      </c>
      <c r="D2675" t="s">
        <v>107</v>
      </c>
      <c r="E2675" t="s">
        <v>10431</v>
      </c>
      <c r="F2675">
        <v>6</v>
      </c>
      <c r="G2675" t="s">
        <v>12287</v>
      </c>
    </row>
    <row r="2676" spans="1:7" x14ac:dyDescent="0.25">
      <c r="A2676" t="s">
        <v>94</v>
      </c>
      <c r="B2676">
        <v>2014</v>
      </c>
      <c r="C2676" t="s">
        <v>144</v>
      </c>
      <c r="D2676" t="s">
        <v>39</v>
      </c>
      <c r="E2676" t="s">
        <v>10432</v>
      </c>
      <c r="F2676">
        <v>4</v>
      </c>
      <c r="G2676" t="s">
        <v>12287</v>
      </c>
    </row>
    <row r="2677" spans="1:7" x14ac:dyDescent="0.25">
      <c r="A2677" t="s">
        <v>94</v>
      </c>
      <c r="B2677">
        <v>2014</v>
      </c>
      <c r="C2677" t="s">
        <v>144</v>
      </c>
      <c r="D2677" t="s">
        <v>103</v>
      </c>
      <c r="E2677" t="s">
        <v>10433</v>
      </c>
      <c r="F2677">
        <v>34</v>
      </c>
      <c r="G2677" t="s">
        <v>12287</v>
      </c>
    </row>
    <row r="2678" spans="1:7" x14ac:dyDescent="0.25">
      <c r="A2678" t="s">
        <v>94</v>
      </c>
      <c r="B2678">
        <v>2014</v>
      </c>
      <c r="C2678" t="s">
        <v>145</v>
      </c>
      <c r="D2678" t="s">
        <v>38</v>
      </c>
      <c r="E2678" t="s">
        <v>10434</v>
      </c>
      <c r="F2678">
        <v>1</v>
      </c>
      <c r="G2678" t="s">
        <v>12288</v>
      </c>
    </row>
    <row r="2679" spans="1:7" x14ac:dyDescent="0.25">
      <c r="A2679" t="s">
        <v>94</v>
      </c>
      <c r="B2679">
        <v>2014</v>
      </c>
      <c r="C2679" t="s">
        <v>145</v>
      </c>
      <c r="D2679" t="s">
        <v>40</v>
      </c>
      <c r="E2679" t="s">
        <v>10435</v>
      </c>
      <c r="F2679">
        <v>1</v>
      </c>
      <c r="G2679" t="s">
        <v>12288</v>
      </c>
    </row>
    <row r="2680" spans="1:7" x14ac:dyDescent="0.25">
      <c r="A2680" t="s">
        <v>94</v>
      </c>
      <c r="B2680">
        <v>2014</v>
      </c>
      <c r="C2680" t="s">
        <v>145</v>
      </c>
      <c r="D2680" t="s">
        <v>102</v>
      </c>
      <c r="E2680" t="s">
        <v>10436</v>
      </c>
      <c r="F2680">
        <v>5</v>
      </c>
      <c r="G2680" t="s">
        <v>12288</v>
      </c>
    </row>
    <row r="2681" spans="1:7" x14ac:dyDescent="0.25">
      <c r="A2681" t="s">
        <v>94</v>
      </c>
      <c r="B2681">
        <v>2014</v>
      </c>
      <c r="C2681" t="s">
        <v>145</v>
      </c>
      <c r="D2681" t="s">
        <v>107</v>
      </c>
      <c r="E2681" t="s">
        <v>10437</v>
      </c>
      <c r="F2681">
        <v>8</v>
      </c>
      <c r="G2681" t="s">
        <v>12288</v>
      </c>
    </row>
    <row r="2682" spans="1:7" x14ac:dyDescent="0.25">
      <c r="A2682" t="s">
        <v>94</v>
      </c>
      <c r="B2682">
        <v>2014</v>
      </c>
      <c r="C2682" t="s">
        <v>145</v>
      </c>
      <c r="D2682" t="s">
        <v>39</v>
      </c>
      <c r="E2682" t="s">
        <v>10438</v>
      </c>
      <c r="F2682">
        <v>6</v>
      </c>
      <c r="G2682" t="s">
        <v>12288</v>
      </c>
    </row>
    <row r="2683" spans="1:7" x14ac:dyDescent="0.25">
      <c r="A2683" t="s">
        <v>94</v>
      </c>
      <c r="B2683">
        <v>2014</v>
      </c>
      <c r="C2683" t="s">
        <v>145</v>
      </c>
      <c r="D2683" t="s">
        <v>103</v>
      </c>
      <c r="E2683" t="s">
        <v>10439</v>
      </c>
      <c r="F2683">
        <v>34</v>
      </c>
      <c r="G2683" t="s">
        <v>12288</v>
      </c>
    </row>
    <row r="2684" spans="1:7" x14ac:dyDescent="0.25">
      <c r="A2684" t="s">
        <v>94</v>
      </c>
      <c r="B2684">
        <v>2014</v>
      </c>
      <c r="C2684" t="s">
        <v>146</v>
      </c>
      <c r="D2684" t="s">
        <v>38</v>
      </c>
      <c r="E2684" t="s">
        <v>10440</v>
      </c>
      <c r="F2684">
        <v>2</v>
      </c>
      <c r="G2684" t="s">
        <v>12289</v>
      </c>
    </row>
    <row r="2685" spans="1:7" x14ac:dyDescent="0.25">
      <c r="A2685" t="s">
        <v>94</v>
      </c>
      <c r="B2685">
        <v>2014</v>
      </c>
      <c r="C2685" t="s">
        <v>146</v>
      </c>
      <c r="D2685" t="s">
        <v>102</v>
      </c>
      <c r="E2685" t="s">
        <v>10441</v>
      </c>
      <c r="F2685">
        <v>6</v>
      </c>
      <c r="G2685" t="s">
        <v>12289</v>
      </c>
    </row>
    <row r="2686" spans="1:7" x14ac:dyDescent="0.25">
      <c r="A2686" t="s">
        <v>94</v>
      </c>
      <c r="B2686">
        <v>2014</v>
      </c>
      <c r="C2686" t="s">
        <v>146</v>
      </c>
      <c r="D2686" t="s">
        <v>107</v>
      </c>
      <c r="E2686" t="s">
        <v>10442</v>
      </c>
      <c r="F2686">
        <v>3</v>
      </c>
      <c r="G2686" t="s">
        <v>12289</v>
      </c>
    </row>
    <row r="2687" spans="1:7" x14ac:dyDescent="0.25">
      <c r="A2687" t="s">
        <v>94</v>
      </c>
      <c r="B2687">
        <v>2014</v>
      </c>
      <c r="C2687" t="s">
        <v>146</v>
      </c>
      <c r="D2687" t="s">
        <v>39</v>
      </c>
      <c r="E2687" t="s">
        <v>10443</v>
      </c>
      <c r="F2687">
        <v>8</v>
      </c>
      <c r="G2687" t="s">
        <v>12289</v>
      </c>
    </row>
    <row r="2688" spans="1:7" x14ac:dyDescent="0.25">
      <c r="A2688" t="s">
        <v>94</v>
      </c>
      <c r="B2688">
        <v>2014</v>
      </c>
      <c r="C2688" t="s">
        <v>146</v>
      </c>
      <c r="D2688" t="s">
        <v>103</v>
      </c>
      <c r="E2688" t="s">
        <v>10444</v>
      </c>
      <c r="F2688">
        <v>39</v>
      </c>
      <c r="G2688" t="s">
        <v>12289</v>
      </c>
    </row>
    <row r="2689" spans="1:7" x14ac:dyDescent="0.25">
      <c r="A2689" t="s">
        <v>94</v>
      </c>
      <c r="B2689">
        <v>2015</v>
      </c>
      <c r="C2689" t="s">
        <v>142</v>
      </c>
      <c r="D2689" t="s">
        <v>38</v>
      </c>
      <c r="E2689" t="s">
        <v>10445</v>
      </c>
      <c r="F2689">
        <v>8</v>
      </c>
      <c r="G2689" t="s">
        <v>12285</v>
      </c>
    </row>
    <row r="2690" spans="1:7" x14ac:dyDescent="0.25">
      <c r="A2690" t="s">
        <v>94</v>
      </c>
      <c r="B2690">
        <v>2015</v>
      </c>
      <c r="C2690" t="s">
        <v>142</v>
      </c>
      <c r="D2690" t="s">
        <v>40</v>
      </c>
      <c r="E2690" t="s">
        <v>10446</v>
      </c>
      <c r="F2690">
        <v>4</v>
      </c>
      <c r="G2690" t="s">
        <v>12285</v>
      </c>
    </row>
    <row r="2691" spans="1:7" x14ac:dyDescent="0.25">
      <c r="A2691" t="s">
        <v>94</v>
      </c>
      <c r="B2691">
        <v>2015</v>
      </c>
      <c r="C2691" t="s">
        <v>142</v>
      </c>
      <c r="D2691" t="s">
        <v>102</v>
      </c>
      <c r="E2691" t="s">
        <v>10447</v>
      </c>
      <c r="F2691">
        <v>27</v>
      </c>
      <c r="G2691" t="s">
        <v>12285</v>
      </c>
    </row>
    <row r="2692" spans="1:7" x14ac:dyDescent="0.25">
      <c r="A2692" t="s">
        <v>94</v>
      </c>
      <c r="B2692">
        <v>2015</v>
      </c>
      <c r="C2692" t="s">
        <v>142</v>
      </c>
      <c r="D2692" t="s">
        <v>107</v>
      </c>
      <c r="E2692" t="s">
        <v>10448</v>
      </c>
      <c r="F2692">
        <v>24</v>
      </c>
      <c r="G2692" t="s">
        <v>12285</v>
      </c>
    </row>
    <row r="2693" spans="1:7" x14ac:dyDescent="0.25">
      <c r="A2693" t="s">
        <v>94</v>
      </c>
      <c r="B2693">
        <v>2015</v>
      </c>
      <c r="C2693" t="s">
        <v>142</v>
      </c>
      <c r="D2693" t="s">
        <v>39</v>
      </c>
      <c r="E2693" t="s">
        <v>10449</v>
      </c>
      <c r="F2693">
        <v>19</v>
      </c>
      <c r="G2693" t="s">
        <v>12285</v>
      </c>
    </row>
    <row r="2694" spans="1:7" x14ac:dyDescent="0.25">
      <c r="A2694" t="s">
        <v>94</v>
      </c>
      <c r="B2694">
        <v>2015</v>
      </c>
      <c r="C2694" t="s">
        <v>142</v>
      </c>
      <c r="D2694" t="s">
        <v>103</v>
      </c>
      <c r="E2694" t="s">
        <v>10450</v>
      </c>
      <c r="F2694">
        <v>140</v>
      </c>
      <c r="G2694" t="s">
        <v>12285</v>
      </c>
    </row>
    <row r="2695" spans="1:7" x14ac:dyDescent="0.25">
      <c r="A2695" t="s">
        <v>94</v>
      </c>
      <c r="B2695">
        <v>2015</v>
      </c>
      <c r="C2695" t="s">
        <v>143</v>
      </c>
      <c r="D2695" t="s">
        <v>38</v>
      </c>
      <c r="E2695" t="s">
        <v>10451</v>
      </c>
      <c r="F2695">
        <v>7</v>
      </c>
      <c r="G2695" t="s">
        <v>12286</v>
      </c>
    </row>
    <row r="2696" spans="1:7" x14ac:dyDescent="0.25">
      <c r="A2696" t="s">
        <v>94</v>
      </c>
      <c r="B2696">
        <v>2015</v>
      </c>
      <c r="C2696" t="s">
        <v>143</v>
      </c>
      <c r="D2696" t="s">
        <v>40</v>
      </c>
      <c r="E2696" t="s">
        <v>10452</v>
      </c>
      <c r="F2696">
        <v>1</v>
      </c>
      <c r="G2696" t="s">
        <v>12286</v>
      </c>
    </row>
    <row r="2697" spans="1:7" x14ac:dyDescent="0.25">
      <c r="A2697" t="s">
        <v>94</v>
      </c>
      <c r="B2697">
        <v>2015</v>
      </c>
      <c r="C2697" t="s">
        <v>143</v>
      </c>
      <c r="D2697" t="s">
        <v>102</v>
      </c>
      <c r="E2697" t="s">
        <v>10453</v>
      </c>
      <c r="F2697">
        <v>17</v>
      </c>
      <c r="G2697" t="s">
        <v>12286</v>
      </c>
    </row>
    <row r="2698" spans="1:7" x14ac:dyDescent="0.25">
      <c r="A2698" t="s">
        <v>94</v>
      </c>
      <c r="B2698">
        <v>2015</v>
      </c>
      <c r="C2698" t="s">
        <v>143</v>
      </c>
      <c r="D2698" t="s">
        <v>107</v>
      </c>
      <c r="E2698" t="s">
        <v>10454</v>
      </c>
      <c r="F2698">
        <v>9</v>
      </c>
      <c r="G2698" t="s">
        <v>12286</v>
      </c>
    </row>
    <row r="2699" spans="1:7" x14ac:dyDescent="0.25">
      <c r="A2699" t="s">
        <v>94</v>
      </c>
      <c r="B2699">
        <v>2015</v>
      </c>
      <c r="C2699" t="s">
        <v>143</v>
      </c>
      <c r="D2699" t="s">
        <v>39</v>
      </c>
      <c r="E2699" t="s">
        <v>10455</v>
      </c>
      <c r="F2699">
        <v>20</v>
      </c>
      <c r="G2699" t="s">
        <v>12286</v>
      </c>
    </row>
    <row r="2700" spans="1:7" x14ac:dyDescent="0.25">
      <c r="A2700" t="s">
        <v>94</v>
      </c>
      <c r="B2700">
        <v>2015</v>
      </c>
      <c r="C2700" t="s">
        <v>143</v>
      </c>
      <c r="D2700" t="s">
        <v>103</v>
      </c>
      <c r="E2700" t="s">
        <v>10456</v>
      </c>
      <c r="F2700">
        <v>160</v>
      </c>
      <c r="G2700" t="s">
        <v>12286</v>
      </c>
    </row>
    <row r="2701" spans="1:7" x14ac:dyDescent="0.25">
      <c r="A2701" t="s">
        <v>94</v>
      </c>
      <c r="B2701">
        <v>2015</v>
      </c>
      <c r="C2701" t="s">
        <v>144</v>
      </c>
      <c r="D2701" t="s">
        <v>38</v>
      </c>
      <c r="E2701" t="s">
        <v>10457</v>
      </c>
      <c r="F2701">
        <v>1</v>
      </c>
      <c r="G2701" t="s">
        <v>12287</v>
      </c>
    </row>
    <row r="2702" spans="1:7" x14ac:dyDescent="0.25">
      <c r="A2702" t="s">
        <v>94</v>
      </c>
      <c r="B2702">
        <v>2015</v>
      </c>
      <c r="C2702" t="s">
        <v>144</v>
      </c>
      <c r="D2702" t="s">
        <v>102</v>
      </c>
      <c r="E2702" t="s">
        <v>10458</v>
      </c>
      <c r="F2702">
        <v>7</v>
      </c>
      <c r="G2702" t="s">
        <v>12287</v>
      </c>
    </row>
    <row r="2703" spans="1:7" x14ac:dyDescent="0.25">
      <c r="A2703" t="s">
        <v>94</v>
      </c>
      <c r="B2703">
        <v>2015</v>
      </c>
      <c r="C2703" t="s">
        <v>144</v>
      </c>
      <c r="D2703" t="s">
        <v>107</v>
      </c>
      <c r="E2703" t="s">
        <v>10459</v>
      </c>
      <c r="F2703">
        <v>10</v>
      </c>
      <c r="G2703" t="s">
        <v>12287</v>
      </c>
    </row>
    <row r="2704" spans="1:7" x14ac:dyDescent="0.25">
      <c r="A2704" t="s">
        <v>94</v>
      </c>
      <c r="B2704">
        <v>2015</v>
      </c>
      <c r="C2704" t="s">
        <v>144</v>
      </c>
      <c r="D2704" t="s">
        <v>39</v>
      </c>
      <c r="E2704" t="s">
        <v>10460</v>
      </c>
      <c r="F2704">
        <v>5</v>
      </c>
      <c r="G2704" t="s">
        <v>12287</v>
      </c>
    </row>
    <row r="2705" spans="1:7" x14ac:dyDescent="0.25">
      <c r="A2705" t="s">
        <v>94</v>
      </c>
      <c r="B2705">
        <v>2015</v>
      </c>
      <c r="C2705" t="s">
        <v>144</v>
      </c>
      <c r="D2705" t="s">
        <v>103</v>
      </c>
      <c r="E2705" t="s">
        <v>10461</v>
      </c>
      <c r="F2705">
        <v>32</v>
      </c>
      <c r="G2705" t="s">
        <v>12287</v>
      </c>
    </row>
    <row r="2706" spans="1:7" x14ac:dyDescent="0.25">
      <c r="A2706" t="s">
        <v>94</v>
      </c>
      <c r="B2706">
        <v>2015</v>
      </c>
      <c r="C2706" t="s">
        <v>145</v>
      </c>
      <c r="D2706" t="s">
        <v>38</v>
      </c>
      <c r="E2706" t="s">
        <v>10462</v>
      </c>
      <c r="F2706">
        <v>1</v>
      </c>
      <c r="G2706" t="s">
        <v>12288</v>
      </c>
    </row>
    <row r="2707" spans="1:7" x14ac:dyDescent="0.25">
      <c r="A2707" t="s">
        <v>94</v>
      </c>
      <c r="B2707">
        <v>2015</v>
      </c>
      <c r="C2707" t="s">
        <v>145</v>
      </c>
      <c r="D2707" t="s">
        <v>40</v>
      </c>
      <c r="E2707" t="s">
        <v>10463</v>
      </c>
      <c r="F2707">
        <v>1</v>
      </c>
      <c r="G2707" t="s">
        <v>12288</v>
      </c>
    </row>
    <row r="2708" spans="1:7" x14ac:dyDescent="0.25">
      <c r="A2708" t="s">
        <v>94</v>
      </c>
      <c r="B2708">
        <v>2015</v>
      </c>
      <c r="C2708" t="s">
        <v>145</v>
      </c>
      <c r="D2708" t="s">
        <v>102</v>
      </c>
      <c r="E2708" t="s">
        <v>10464</v>
      </c>
      <c r="F2708">
        <v>2</v>
      </c>
      <c r="G2708" t="s">
        <v>12288</v>
      </c>
    </row>
    <row r="2709" spans="1:7" x14ac:dyDescent="0.25">
      <c r="A2709" t="s">
        <v>94</v>
      </c>
      <c r="B2709">
        <v>2015</v>
      </c>
      <c r="C2709" t="s">
        <v>145</v>
      </c>
      <c r="D2709" t="s">
        <v>107</v>
      </c>
      <c r="E2709" t="s">
        <v>10465</v>
      </c>
      <c r="F2709">
        <v>5</v>
      </c>
      <c r="G2709" t="s">
        <v>12288</v>
      </c>
    </row>
    <row r="2710" spans="1:7" x14ac:dyDescent="0.25">
      <c r="A2710" t="s">
        <v>94</v>
      </c>
      <c r="B2710">
        <v>2015</v>
      </c>
      <c r="C2710" t="s">
        <v>145</v>
      </c>
      <c r="D2710" t="s">
        <v>39</v>
      </c>
      <c r="E2710" t="s">
        <v>10466</v>
      </c>
      <c r="F2710">
        <v>11</v>
      </c>
      <c r="G2710" t="s">
        <v>12288</v>
      </c>
    </row>
    <row r="2711" spans="1:7" x14ac:dyDescent="0.25">
      <c r="A2711" t="s">
        <v>94</v>
      </c>
      <c r="B2711">
        <v>2015</v>
      </c>
      <c r="C2711" t="s">
        <v>145</v>
      </c>
      <c r="D2711" t="s">
        <v>103</v>
      </c>
      <c r="E2711" t="s">
        <v>10467</v>
      </c>
      <c r="F2711">
        <v>36</v>
      </c>
      <c r="G2711" t="s">
        <v>12288</v>
      </c>
    </row>
    <row r="2712" spans="1:7" x14ac:dyDescent="0.25">
      <c r="A2712" t="s">
        <v>94</v>
      </c>
      <c r="B2712">
        <v>2015</v>
      </c>
      <c r="C2712" t="s">
        <v>146</v>
      </c>
      <c r="D2712" t="s">
        <v>38</v>
      </c>
      <c r="E2712" t="s">
        <v>10468</v>
      </c>
      <c r="F2712">
        <v>3</v>
      </c>
      <c r="G2712" t="s">
        <v>12289</v>
      </c>
    </row>
    <row r="2713" spans="1:7" x14ac:dyDescent="0.25">
      <c r="A2713" t="s">
        <v>94</v>
      </c>
      <c r="B2713">
        <v>2015</v>
      </c>
      <c r="C2713" t="s">
        <v>146</v>
      </c>
      <c r="D2713" t="s">
        <v>40</v>
      </c>
      <c r="E2713" t="s">
        <v>10469</v>
      </c>
      <c r="F2713">
        <v>1</v>
      </c>
      <c r="G2713" t="s">
        <v>12289</v>
      </c>
    </row>
    <row r="2714" spans="1:7" x14ac:dyDescent="0.25">
      <c r="A2714" t="s">
        <v>94</v>
      </c>
      <c r="B2714">
        <v>2015</v>
      </c>
      <c r="C2714" t="s">
        <v>146</v>
      </c>
      <c r="D2714" t="s">
        <v>102</v>
      </c>
      <c r="E2714" t="s">
        <v>10470</v>
      </c>
      <c r="F2714">
        <v>6</v>
      </c>
      <c r="G2714" t="s">
        <v>12289</v>
      </c>
    </row>
    <row r="2715" spans="1:7" x14ac:dyDescent="0.25">
      <c r="A2715" t="s">
        <v>94</v>
      </c>
      <c r="B2715">
        <v>2015</v>
      </c>
      <c r="C2715" t="s">
        <v>146</v>
      </c>
      <c r="D2715" t="s">
        <v>107</v>
      </c>
      <c r="E2715" t="s">
        <v>10471</v>
      </c>
      <c r="F2715">
        <v>8</v>
      </c>
      <c r="G2715" t="s">
        <v>12289</v>
      </c>
    </row>
    <row r="2716" spans="1:7" x14ac:dyDescent="0.25">
      <c r="A2716" t="s">
        <v>94</v>
      </c>
      <c r="B2716">
        <v>2015</v>
      </c>
      <c r="C2716" t="s">
        <v>146</v>
      </c>
      <c r="D2716" t="s">
        <v>39</v>
      </c>
      <c r="E2716" t="s">
        <v>10472</v>
      </c>
      <c r="F2716">
        <v>10</v>
      </c>
      <c r="G2716" t="s">
        <v>12289</v>
      </c>
    </row>
    <row r="2717" spans="1:7" x14ac:dyDescent="0.25">
      <c r="A2717" t="s">
        <v>94</v>
      </c>
      <c r="B2717">
        <v>2015</v>
      </c>
      <c r="C2717" t="s">
        <v>146</v>
      </c>
      <c r="D2717" t="s">
        <v>103</v>
      </c>
      <c r="E2717" t="s">
        <v>10473</v>
      </c>
      <c r="F2717">
        <v>41</v>
      </c>
      <c r="G2717" t="s">
        <v>12289</v>
      </c>
    </row>
    <row r="2718" spans="1:7" x14ac:dyDescent="0.25">
      <c r="A2718" t="s">
        <v>95</v>
      </c>
      <c r="B2718">
        <v>2010</v>
      </c>
      <c r="C2718" t="s">
        <v>142</v>
      </c>
      <c r="D2718" t="s">
        <v>38</v>
      </c>
      <c r="E2718" t="s">
        <v>10474</v>
      </c>
      <c r="F2718">
        <v>4</v>
      </c>
      <c r="G2718" t="s">
        <v>12285</v>
      </c>
    </row>
    <row r="2719" spans="1:7" x14ac:dyDescent="0.25">
      <c r="A2719" t="s">
        <v>95</v>
      </c>
      <c r="B2719">
        <v>2010</v>
      </c>
      <c r="C2719" t="s">
        <v>142</v>
      </c>
      <c r="D2719" t="s">
        <v>102</v>
      </c>
      <c r="E2719" t="s">
        <v>10475</v>
      </c>
      <c r="F2719">
        <v>11</v>
      </c>
      <c r="G2719" t="s">
        <v>12285</v>
      </c>
    </row>
    <row r="2720" spans="1:7" x14ac:dyDescent="0.25">
      <c r="A2720" t="s">
        <v>95</v>
      </c>
      <c r="B2720">
        <v>2010</v>
      </c>
      <c r="C2720" t="s">
        <v>142</v>
      </c>
      <c r="D2720" t="s">
        <v>107</v>
      </c>
      <c r="E2720" t="s">
        <v>10476</v>
      </c>
      <c r="F2720">
        <v>13</v>
      </c>
      <c r="G2720" t="s">
        <v>12285</v>
      </c>
    </row>
    <row r="2721" spans="1:7" x14ac:dyDescent="0.25">
      <c r="A2721" t="s">
        <v>95</v>
      </c>
      <c r="B2721">
        <v>2010</v>
      </c>
      <c r="C2721" t="s">
        <v>142</v>
      </c>
      <c r="D2721" t="s">
        <v>39</v>
      </c>
      <c r="E2721" t="s">
        <v>10477</v>
      </c>
      <c r="F2721">
        <v>10</v>
      </c>
      <c r="G2721" t="s">
        <v>12285</v>
      </c>
    </row>
    <row r="2722" spans="1:7" x14ac:dyDescent="0.25">
      <c r="A2722" t="s">
        <v>95</v>
      </c>
      <c r="B2722">
        <v>2010</v>
      </c>
      <c r="C2722" t="s">
        <v>142</v>
      </c>
      <c r="D2722" t="s">
        <v>103</v>
      </c>
      <c r="E2722" t="s">
        <v>10478</v>
      </c>
      <c r="F2722">
        <v>77</v>
      </c>
      <c r="G2722" t="s">
        <v>12285</v>
      </c>
    </row>
    <row r="2723" spans="1:7" x14ac:dyDescent="0.25">
      <c r="A2723" t="s">
        <v>95</v>
      </c>
      <c r="B2723">
        <v>2010</v>
      </c>
      <c r="C2723" t="s">
        <v>143</v>
      </c>
      <c r="D2723" t="s">
        <v>38</v>
      </c>
      <c r="E2723" t="s">
        <v>10479</v>
      </c>
      <c r="F2723">
        <v>3</v>
      </c>
      <c r="G2723" t="s">
        <v>12286</v>
      </c>
    </row>
    <row r="2724" spans="1:7" x14ac:dyDescent="0.25">
      <c r="A2724" t="s">
        <v>95</v>
      </c>
      <c r="B2724">
        <v>2010</v>
      </c>
      <c r="C2724" t="s">
        <v>143</v>
      </c>
      <c r="D2724" t="s">
        <v>102</v>
      </c>
      <c r="E2724" t="s">
        <v>10480</v>
      </c>
      <c r="F2724">
        <v>7</v>
      </c>
      <c r="G2724" t="s">
        <v>12286</v>
      </c>
    </row>
    <row r="2725" spans="1:7" x14ac:dyDescent="0.25">
      <c r="A2725" t="s">
        <v>95</v>
      </c>
      <c r="B2725">
        <v>2010</v>
      </c>
      <c r="C2725" t="s">
        <v>143</v>
      </c>
      <c r="D2725" t="s">
        <v>107</v>
      </c>
      <c r="E2725" t="s">
        <v>10481</v>
      </c>
      <c r="F2725">
        <v>8</v>
      </c>
      <c r="G2725" t="s">
        <v>12286</v>
      </c>
    </row>
    <row r="2726" spans="1:7" x14ac:dyDescent="0.25">
      <c r="A2726" t="s">
        <v>95</v>
      </c>
      <c r="B2726">
        <v>2010</v>
      </c>
      <c r="C2726" t="s">
        <v>143</v>
      </c>
      <c r="D2726" t="s">
        <v>39</v>
      </c>
      <c r="E2726" t="s">
        <v>10482</v>
      </c>
      <c r="F2726">
        <v>6</v>
      </c>
      <c r="G2726" t="s">
        <v>12286</v>
      </c>
    </row>
    <row r="2727" spans="1:7" x14ac:dyDescent="0.25">
      <c r="A2727" t="s">
        <v>95</v>
      </c>
      <c r="B2727">
        <v>2010</v>
      </c>
      <c r="C2727" t="s">
        <v>143</v>
      </c>
      <c r="D2727" t="s">
        <v>103</v>
      </c>
      <c r="E2727" t="s">
        <v>10483</v>
      </c>
      <c r="F2727">
        <v>44</v>
      </c>
      <c r="G2727" t="s">
        <v>12286</v>
      </c>
    </row>
    <row r="2728" spans="1:7" x14ac:dyDescent="0.25">
      <c r="A2728" t="s">
        <v>95</v>
      </c>
      <c r="B2728">
        <v>2010</v>
      </c>
      <c r="C2728" t="s">
        <v>144</v>
      </c>
      <c r="D2728" t="s">
        <v>38</v>
      </c>
      <c r="E2728" t="s">
        <v>10484</v>
      </c>
      <c r="F2728">
        <v>1</v>
      </c>
      <c r="G2728" t="s">
        <v>12287</v>
      </c>
    </row>
    <row r="2729" spans="1:7" x14ac:dyDescent="0.25">
      <c r="A2729" t="s">
        <v>95</v>
      </c>
      <c r="B2729">
        <v>2010</v>
      </c>
      <c r="C2729" t="s">
        <v>144</v>
      </c>
      <c r="D2729" t="s">
        <v>102</v>
      </c>
      <c r="E2729" t="s">
        <v>10485</v>
      </c>
      <c r="F2729">
        <v>2</v>
      </c>
      <c r="G2729" t="s">
        <v>12287</v>
      </c>
    </row>
    <row r="2730" spans="1:7" x14ac:dyDescent="0.25">
      <c r="A2730" t="s">
        <v>95</v>
      </c>
      <c r="B2730">
        <v>2010</v>
      </c>
      <c r="C2730" t="s">
        <v>144</v>
      </c>
      <c r="D2730" t="s">
        <v>107</v>
      </c>
      <c r="E2730" t="s">
        <v>10486</v>
      </c>
      <c r="F2730">
        <v>2</v>
      </c>
      <c r="G2730" t="s">
        <v>12287</v>
      </c>
    </row>
    <row r="2731" spans="1:7" x14ac:dyDescent="0.25">
      <c r="A2731" t="s">
        <v>95</v>
      </c>
      <c r="B2731">
        <v>2010</v>
      </c>
      <c r="C2731" t="s">
        <v>144</v>
      </c>
      <c r="D2731" t="s">
        <v>39</v>
      </c>
      <c r="E2731" t="s">
        <v>10487</v>
      </c>
      <c r="F2731">
        <v>2</v>
      </c>
      <c r="G2731" t="s">
        <v>12287</v>
      </c>
    </row>
    <row r="2732" spans="1:7" x14ac:dyDescent="0.25">
      <c r="A2732" t="s">
        <v>95</v>
      </c>
      <c r="B2732">
        <v>2010</v>
      </c>
      <c r="C2732" t="s">
        <v>144</v>
      </c>
      <c r="D2732" t="s">
        <v>103</v>
      </c>
      <c r="E2732" t="s">
        <v>10488</v>
      </c>
      <c r="F2732">
        <v>9</v>
      </c>
      <c r="G2732" t="s">
        <v>12287</v>
      </c>
    </row>
    <row r="2733" spans="1:7" x14ac:dyDescent="0.25">
      <c r="A2733" t="s">
        <v>95</v>
      </c>
      <c r="B2733">
        <v>2010</v>
      </c>
      <c r="C2733" t="s">
        <v>145</v>
      </c>
      <c r="D2733" t="s">
        <v>102</v>
      </c>
      <c r="E2733" t="s">
        <v>10489</v>
      </c>
      <c r="F2733">
        <v>2</v>
      </c>
      <c r="G2733" t="s">
        <v>12288</v>
      </c>
    </row>
    <row r="2734" spans="1:7" x14ac:dyDescent="0.25">
      <c r="A2734" t="s">
        <v>95</v>
      </c>
      <c r="B2734">
        <v>2010</v>
      </c>
      <c r="C2734" t="s">
        <v>145</v>
      </c>
      <c r="D2734" t="s">
        <v>107</v>
      </c>
      <c r="E2734" t="s">
        <v>10490</v>
      </c>
      <c r="F2734">
        <v>1</v>
      </c>
      <c r="G2734" t="s">
        <v>12288</v>
      </c>
    </row>
    <row r="2735" spans="1:7" x14ac:dyDescent="0.25">
      <c r="A2735" t="s">
        <v>95</v>
      </c>
      <c r="B2735">
        <v>2010</v>
      </c>
      <c r="C2735" t="s">
        <v>145</v>
      </c>
      <c r="D2735" t="s">
        <v>103</v>
      </c>
      <c r="E2735" t="s">
        <v>10491</v>
      </c>
      <c r="F2735">
        <v>6</v>
      </c>
      <c r="G2735" t="s">
        <v>12288</v>
      </c>
    </row>
    <row r="2736" spans="1:7" x14ac:dyDescent="0.25">
      <c r="A2736" t="s">
        <v>95</v>
      </c>
      <c r="B2736">
        <v>2010</v>
      </c>
      <c r="C2736" t="s">
        <v>146</v>
      </c>
      <c r="D2736" t="s">
        <v>38</v>
      </c>
      <c r="E2736" t="s">
        <v>10492</v>
      </c>
      <c r="F2736">
        <v>1</v>
      </c>
      <c r="G2736" t="s">
        <v>12289</v>
      </c>
    </row>
    <row r="2737" spans="1:7" x14ac:dyDescent="0.25">
      <c r="A2737" t="s">
        <v>95</v>
      </c>
      <c r="B2737">
        <v>2010</v>
      </c>
      <c r="C2737" t="s">
        <v>146</v>
      </c>
      <c r="D2737" t="s">
        <v>102</v>
      </c>
      <c r="E2737" t="s">
        <v>10493</v>
      </c>
      <c r="F2737">
        <v>2</v>
      </c>
      <c r="G2737" t="s">
        <v>12289</v>
      </c>
    </row>
    <row r="2738" spans="1:7" x14ac:dyDescent="0.25">
      <c r="A2738" t="s">
        <v>95</v>
      </c>
      <c r="B2738">
        <v>2010</v>
      </c>
      <c r="C2738" t="s">
        <v>146</v>
      </c>
      <c r="D2738" t="s">
        <v>39</v>
      </c>
      <c r="E2738" t="s">
        <v>10494</v>
      </c>
      <c r="F2738">
        <v>1</v>
      </c>
      <c r="G2738" t="s">
        <v>12289</v>
      </c>
    </row>
    <row r="2739" spans="1:7" x14ac:dyDescent="0.25">
      <c r="A2739" t="s">
        <v>95</v>
      </c>
      <c r="B2739">
        <v>2010</v>
      </c>
      <c r="C2739" t="s">
        <v>146</v>
      </c>
      <c r="D2739" t="s">
        <v>103</v>
      </c>
      <c r="E2739" t="s">
        <v>10495</v>
      </c>
      <c r="F2739">
        <v>6</v>
      </c>
      <c r="G2739" t="s">
        <v>12289</v>
      </c>
    </row>
    <row r="2740" spans="1:7" x14ac:dyDescent="0.25">
      <c r="A2740" t="s">
        <v>95</v>
      </c>
      <c r="B2740">
        <v>2011</v>
      </c>
      <c r="C2740" t="s">
        <v>142</v>
      </c>
      <c r="D2740" t="s">
        <v>38</v>
      </c>
      <c r="E2740" t="s">
        <v>10496</v>
      </c>
      <c r="F2740">
        <v>4</v>
      </c>
      <c r="G2740" t="s">
        <v>12285</v>
      </c>
    </row>
    <row r="2741" spans="1:7" x14ac:dyDescent="0.25">
      <c r="A2741" t="s">
        <v>95</v>
      </c>
      <c r="B2741">
        <v>2011</v>
      </c>
      <c r="C2741" t="s">
        <v>142</v>
      </c>
      <c r="D2741" t="s">
        <v>40</v>
      </c>
      <c r="E2741" t="s">
        <v>10497</v>
      </c>
      <c r="F2741">
        <v>1</v>
      </c>
      <c r="G2741" t="s">
        <v>12285</v>
      </c>
    </row>
    <row r="2742" spans="1:7" x14ac:dyDescent="0.25">
      <c r="A2742" t="s">
        <v>95</v>
      </c>
      <c r="B2742">
        <v>2011</v>
      </c>
      <c r="C2742" t="s">
        <v>142</v>
      </c>
      <c r="D2742" t="s">
        <v>102</v>
      </c>
      <c r="E2742" t="s">
        <v>10498</v>
      </c>
      <c r="F2742">
        <v>15</v>
      </c>
      <c r="G2742" t="s">
        <v>12285</v>
      </c>
    </row>
    <row r="2743" spans="1:7" x14ac:dyDescent="0.25">
      <c r="A2743" t="s">
        <v>95</v>
      </c>
      <c r="B2743">
        <v>2011</v>
      </c>
      <c r="C2743" t="s">
        <v>142</v>
      </c>
      <c r="D2743" t="s">
        <v>107</v>
      </c>
      <c r="E2743" t="s">
        <v>10499</v>
      </c>
      <c r="F2743">
        <v>10</v>
      </c>
      <c r="G2743" t="s">
        <v>12285</v>
      </c>
    </row>
    <row r="2744" spans="1:7" x14ac:dyDescent="0.25">
      <c r="A2744" t="s">
        <v>95</v>
      </c>
      <c r="B2744">
        <v>2011</v>
      </c>
      <c r="C2744" t="s">
        <v>142</v>
      </c>
      <c r="D2744" t="s">
        <v>39</v>
      </c>
      <c r="E2744" t="s">
        <v>10500</v>
      </c>
      <c r="F2744">
        <v>13</v>
      </c>
      <c r="G2744" t="s">
        <v>12285</v>
      </c>
    </row>
    <row r="2745" spans="1:7" x14ac:dyDescent="0.25">
      <c r="A2745" t="s">
        <v>95</v>
      </c>
      <c r="B2745">
        <v>2011</v>
      </c>
      <c r="C2745" t="s">
        <v>142</v>
      </c>
      <c r="D2745" t="s">
        <v>103</v>
      </c>
      <c r="E2745" t="s">
        <v>10501</v>
      </c>
      <c r="F2745">
        <v>80</v>
      </c>
      <c r="G2745" t="s">
        <v>12285</v>
      </c>
    </row>
    <row r="2746" spans="1:7" x14ac:dyDescent="0.25">
      <c r="A2746" t="s">
        <v>95</v>
      </c>
      <c r="B2746">
        <v>2011</v>
      </c>
      <c r="C2746" t="s">
        <v>143</v>
      </c>
      <c r="D2746" t="s">
        <v>38</v>
      </c>
      <c r="E2746" t="s">
        <v>10502</v>
      </c>
      <c r="F2746">
        <v>4</v>
      </c>
      <c r="G2746" t="s">
        <v>12286</v>
      </c>
    </row>
    <row r="2747" spans="1:7" x14ac:dyDescent="0.25">
      <c r="A2747" t="s">
        <v>95</v>
      </c>
      <c r="B2747">
        <v>2011</v>
      </c>
      <c r="C2747" t="s">
        <v>143</v>
      </c>
      <c r="D2747" t="s">
        <v>40</v>
      </c>
      <c r="E2747" t="s">
        <v>10503</v>
      </c>
      <c r="F2747">
        <v>1</v>
      </c>
      <c r="G2747" t="s">
        <v>12286</v>
      </c>
    </row>
    <row r="2748" spans="1:7" x14ac:dyDescent="0.25">
      <c r="A2748" t="s">
        <v>95</v>
      </c>
      <c r="B2748">
        <v>2011</v>
      </c>
      <c r="C2748" t="s">
        <v>143</v>
      </c>
      <c r="D2748" t="s">
        <v>102</v>
      </c>
      <c r="E2748" t="s">
        <v>10504</v>
      </c>
      <c r="F2748">
        <v>7</v>
      </c>
      <c r="G2748" t="s">
        <v>12286</v>
      </c>
    </row>
    <row r="2749" spans="1:7" x14ac:dyDescent="0.25">
      <c r="A2749" t="s">
        <v>95</v>
      </c>
      <c r="B2749">
        <v>2011</v>
      </c>
      <c r="C2749" t="s">
        <v>143</v>
      </c>
      <c r="D2749" t="s">
        <v>107</v>
      </c>
      <c r="E2749" t="s">
        <v>10505</v>
      </c>
      <c r="F2749">
        <v>4</v>
      </c>
      <c r="G2749" t="s">
        <v>12286</v>
      </c>
    </row>
    <row r="2750" spans="1:7" x14ac:dyDescent="0.25">
      <c r="A2750" t="s">
        <v>95</v>
      </c>
      <c r="B2750">
        <v>2011</v>
      </c>
      <c r="C2750" t="s">
        <v>143</v>
      </c>
      <c r="D2750" t="s">
        <v>39</v>
      </c>
      <c r="E2750" t="s">
        <v>10506</v>
      </c>
      <c r="F2750">
        <v>38</v>
      </c>
      <c r="G2750" t="s">
        <v>12286</v>
      </c>
    </row>
    <row r="2751" spans="1:7" x14ac:dyDescent="0.25">
      <c r="A2751" t="s">
        <v>95</v>
      </c>
      <c r="B2751">
        <v>2011</v>
      </c>
      <c r="C2751" t="s">
        <v>143</v>
      </c>
      <c r="D2751" t="s">
        <v>103</v>
      </c>
      <c r="E2751" t="s">
        <v>10507</v>
      </c>
      <c r="F2751">
        <v>41</v>
      </c>
      <c r="G2751" t="s">
        <v>12286</v>
      </c>
    </row>
    <row r="2752" spans="1:7" x14ac:dyDescent="0.25">
      <c r="A2752" t="s">
        <v>95</v>
      </c>
      <c r="B2752">
        <v>2011</v>
      </c>
      <c r="C2752" t="s">
        <v>144</v>
      </c>
      <c r="D2752" t="s">
        <v>102</v>
      </c>
      <c r="E2752" t="s">
        <v>10508</v>
      </c>
      <c r="F2752">
        <v>1</v>
      </c>
      <c r="G2752" t="s">
        <v>12287</v>
      </c>
    </row>
    <row r="2753" spans="1:7" x14ac:dyDescent="0.25">
      <c r="A2753" t="s">
        <v>95</v>
      </c>
      <c r="B2753">
        <v>2011</v>
      </c>
      <c r="C2753" t="s">
        <v>144</v>
      </c>
      <c r="D2753" t="s">
        <v>39</v>
      </c>
      <c r="E2753" t="s">
        <v>10509</v>
      </c>
      <c r="F2753">
        <v>3</v>
      </c>
      <c r="G2753" t="s">
        <v>12287</v>
      </c>
    </row>
    <row r="2754" spans="1:7" x14ac:dyDescent="0.25">
      <c r="A2754" t="s">
        <v>95</v>
      </c>
      <c r="B2754">
        <v>2011</v>
      </c>
      <c r="C2754" t="s">
        <v>144</v>
      </c>
      <c r="D2754" t="s">
        <v>103</v>
      </c>
      <c r="E2754" t="s">
        <v>10510</v>
      </c>
      <c r="F2754">
        <v>9</v>
      </c>
      <c r="G2754" t="s">
        <v>12287</v>
      </c>
    </row>
    <row r="2755" spans="1:7" x14ac:dyDescent="0.25">
      <c r="A2755" t="s">
        <v>95</v>
      </c>
      <c r="B2755">
        <v>2011</v>
      </c>
      <c r="C2755" t="s">
        <v>145</v>
      </c>
      <c r="D2755" t="s">
        <v>38</v>
      </c>
      <c r="E2755" t="s">
        <v>10511</v>
      </c>
      <c r="F2755">
        <v>1</v>
      </c>
      <c r="G2755" t="s">
        <v>12288</v>
      </c>
    </row>
    <row r="2756" spans="1:7" x14ac:dyDescent="0.25">
      <c r="A2756" t="s">
        <v>95</v>
      </c>
      <c r="B2756">
        <v>2011</v>
      </c>
      <c r="C2756" t="s">
        <v>145</v>
      </c>
      <c r="D2756" t="s">
        <v>102</v>
      </c>
      <c r="E2756" t="s">
        <v>10512</v>
      </c>
      <c r="F2756">
        <v>1</v>
      </c>
      <c r="G2756" t="s">
        <v>12288</v>
      </c>
    </row>
    <row r="2757" spans="1:7" x14ac:dyDescent="0.25">
      <c r="A2757" t="s">
        <v>95</v>
      </c>
      <c r="B2757">
        <v>2011</v>
      </c>
      <c r="C2757" t="s">
        <v>145</v>
      </c>
      <c r="D2757" t="s">
        <v>107</v>
      </c>
      <c r="E2757" t="s">
        <v>10513</v>
      </c>
      <c r="F2757">
        <v>1</v>
      </c>
      <c r="G2757" t="s">
        <v>12288</v>
      </c>
    </row>
    <row r="2758" spans="1:7" x14ac:dyDescent="0.25">
      <c r="A2758" t="s">
        <v>95</v>
      </c>
      <c r="B2758">
        <v>2011</v>
      </c>
      <c r="C2758" t="s">
        <v>145</v>
      </c>
      <c r="D2758" t="s">
        <v>39</v>
      </c>
      <c r="E2758" t="s">
        <v>10514</v>
      </c>
      <c r="F2758">
        <v>1</v>
      </c>
      <c r="G2758" t="s">
        <v>12288</v>
      </c>
    </row>
    <row r="2759" spans="1:7" x14ac:dyDescent="0.25">
      <c r="A2759" t="s">
        <v>95</v>
      </c>
      <c r="B2759">
        <v>2011</v>
      </c>
      <c r="C2759" t="s">
        <v>145</v>
      </c>
      <c r="D2759" t="s">
        <v>103</v>
      </c>
      <c r="E2759" t="s">
        <v>10515</v>
      </c>
      <c r="F2759">
        <v>5</v>
      </c>
      <c r="G2759" t="s">
        <v>12288</v>
      </c>
    </row>
    <row r="2760" spans="1:7" x14ac:dyDescent="0.25">
      <c r="A2760" t="s">
        <v>95</v>
      </c>
      <c r="B2760">
        <v>2011</v>
      </c>
      <c r="C2760" t="s">
        <v>146</v>
      </c>
      <c r="D2760" t="s">
        <v>103</v>
      </c>
      <c r="E2760" t="s">
        <v>10516</v>
      </c>
      <c r="F2760">
        <v>8</v>
      </c>
      <c r="G2760" t="s">
        <v>12289</v>
      </c>
    </row>
    <row r="2761" spans="1:7" x14ac:dyDescent="0.25">
      <c r="A2761" t="s">
        <v>95</v>
      </c>
      <c r="B2761">
        <v>2012</v>
      </c>
      <c r="C2761" t="s">
        <v>142</v>
      </c>
      <c r="D2761" t="s">
        <v>38</v>
      </c>
      <c r="E2761" t="s">
        <v>10517</v>
      </c>
      <c r="F2761">
        <v>6</v>
      </c>
      <c r="G2761" t="s">
        <v>12285</v>
      </c>
    </row>
    <row r="2762" spans="1:7" x14ac:dyDescent="0.25">
      <c r="A2762" t="s">
        <v>95</v>
      </c>
      <c r="B2762">
        <v>2012</v>
      </c>
      <c r="C2762" t="s">
        <v>142</v>
      </c>
      <c r="D2762" t="s">
        <v>40</v>
      </c>
      <c r="E2762" t="s">
        <v>10518</v>
      </c>
      <c r="F2762">
        <v>3</v>
      </c>
      <c r="G2762" t="s">
        <v>12285</v>
      </c>
    </row>
    <row r="2763" spans="1:7" x14ac:dyDescent="0.25">
      <c r="A2763" t="s">
        <v>95</v>
      </c>
      <c r="B2763">
        <v>2012</v>
      </c>
      <c r="C2763" t="s">
        <v>142</v>
      </c>
      <c r="D2763" t="s">
        <v>102</v>
      </c>
      <c r="E2763" t="s">
        <v>10519</v>
      </c>
      <c r="F2763">
        <v>7</v>
      </c>
      <c r="G2763" t="s">
        <v>12285</v>
      </c>
    </row>
    <row r="2764" spans="1:7" x14ac:dyDescent="0.25">
      <c r="A2764" t="s">
        <v>95</v>
      </c>
      <c r="B2764">
        <v>2012</v>
      </c>
      <c r="C2764" t="s">
        <v>142</v>
      </c>
      <c r="D2764" t="s">
        <v>107</v>
      </c>
      <c r="E2764" t="s">
        <v>10520</v>
      </c>
      <c r="F2764">
        <v>13</v>
      </c>
      <c r="G2764" t="s">
        <v>12285</v>
      </c>
    </row>
    <row r="2765" spans="1:7" x14ac:dyDescent="0.25">
      <c r="A2765" t="s">
        <v>95</v>
      </c>
      <c r="B2765">
        <v>2012</v>
      </c>
      <c r="C2765" t="s">
        <v>142</v>
      </c>
      <c r="D2765" t="s">
        <v>39</v>
      </c>
      <c r="E2765" t="s">
        <v>10521</v>
      </c>
      <c r="F2765">
        <v>7</v>
      </c>
      <c r="G2765" t="s">
        <v>12285</v>
      </c>
    </row>
    <row r="2766" spans="1:7" x14ac:dyDescent="0.25">
      <c r="A2766" t="s">
        <v>95</v>
      </c>
      <c r="B2766">
        <v>2012</v>
      </c>
      <c r="C2766" t="s">
        <v>142</v>
      </c>
      <c r="D2766" t="s">
        <v>103</v>
      </c>
      <c r="E2766" t="s">
        <v>10522</v>
      </c>
      <c r="F2766">
        <v>84</v>
      </c>
      <c r="G2766" t="s">
        <v>12285</v>
      </c>
    </row>
    <row r="2767" spans="1:7" x14ac:dyDescent="0.25">
      <c r="A2767" t="s">
        <v>95</v>
      </c>
      <c r="B2767">
        <v>2012</v>
      </c>
      <c r="C2767" t="s">
        <v>143</v>
      </c>
      <c r="D2767" t="s">
        <v>38</v>
      </c>
      <c r="E2767" t="s">
        <v>10523</v>
      </c>
      <c r="F2767">
        <v>5</v>
      </c>
      <c r="G2767" t="s">
        <v>12286</v>
      </c>
    </row>
    <row r="2768" spans="1:7" x14ac:dyDescent="0.25">
      <c r="A2768" t="s">
        <v>95</v>
      </c>
      <c r="B2768">
        <v>2012</v>
      </c>
      <c r="C2768" t="s">
        <v>143</v>
      </c>
      <c r="D2768" t="s">
        <v>40</v>
      </c>
      <c r="E2768" t="s">
        <v>10524</v>
      </c>
      <c r="F2768">
        <v>1</v>
      </c>
      <c r="G2768" t="s">
        <v>12286</v>
      </c>
    </row>
    <row r="2769" spans="1:7" x14ac:dyDescent="0.25">
      <c r="A2769" t="s">
        <v>95</v>
      </c>
      <c r="B2769">
        <v>2012</v>
      </c>
      <c r="C2769" t="s">
        <v>143</v>
      </c>
      <c r="D2769" t="s">
        <v>102</v>
      </c>
      <c r="E2769" t="s">
        <v>10525</v>
      </c>
      <c r="F2769">
        <v>7</v>
      </c>
      <c r="G2769" t="s">
        <v>12286</v>
      </c>
    </row>
    <row r="2770" spans="1:7" x14ac:dyDescent="0.25">
      <c r="A2770" t="s">
        <v>95</v>
      </c>
      <c r="B2770">
        <v>2012</v>
      </c>
      <c r="C2770" t="s">
        <v>143</v>
      </c>
      <c r="D2770" t="s">
        <v>107</v>
      </c>
      <c r="E2770" t="s">
        <v>10526</v>
      </c>
      <c r="F2770">
        <v>6</v>
      </c>
      <c r="G2770" t="s">
        <v>12286</v>
      </c>
    </row>
    <row r="2771" spans="1:7" x14ac:dyDescent="0.25">
      <c r="A2771" t="s">
        <v>95</v>
      </c>
      <c r="B2771">
        <v>2012</v>
      </c>
      <c r="C2771" t="s">
        <v>143</v>
      </c>
      <c r="D2771" t="s">
        <v>39</v>
      </c>
      <c r="E2771" t="s">
        <v>10527</v>
      </c>
      <c r="F2771">
        <v>29</v>
      </c>
      <c r="G2771" t="s">
        <v>12286</v>
      </c>
    </row>
    <row r="2772" spans="1:7" x14ac:dyDescent="0.25">
      <c r="A2772" t="s">
        <v>95</v>
      </c>
      <c r="B2772">
        <v>2012</v>
      </c>
      <c r="C2772" t="s">
        <v>143</v>
      </c>
      <c r="D2772" t="s">
        <v>103</v>
      </c>
      <c r="E2772" t="s">
        <v>10528</v>
      </c>
      <c r="F2772">
        <v>34</v>
      </c>
      <c r="G2772" t="s">
        <v>12286</v>
      </c>
    </row>
    <row r="2773" spans="1:7" x14ac:dyDescent="0.25">
      <c r="A2773" t="s">
        <v>95</v>
      </c>
      <c r="B2773">
        <v>2012</v>
      </c>
      <c r="C2773" t="s">
        <v>144</v>
      </c>
      <c r="D2773" t="s">
        <v>103</v>
      </c>
      <c r="E2773" t="s">
        <v>10529</v>
      </c>
      <c r="F2773">
        <v>10</v>
      </c>
      <c r="G2773" t="s">
        <v>12287</v>
      </c>
    </row>
    <row r="2774" spans="1:7" x14ac:dyDescent="0.25">
      <c r="A2774" t="s">
        <v>95</v>
      </c>
      <c r="B2774">
        <v>2012</v>
      </c>
      <c r="C2774" t="s">
        <v>145</v>
      </c>
      <c r="D2774" t="s">
        <v>102</v>
      </c>
      <c r="E2774" t="s">
        <v>10530</v>
      </c>
      <c r="F2774">
        <v>1</v>
      </c>
      <c r="G2774" t="s">
        <v>12288</v>
      </c>
    </row>
    <row r="2775" spans="1:7" x14ac:dyDescent="0.25">
      <c r="A2775" t="s">
        <v>95</v>
      </c>
      <c r="B2775">
        <v>2012</v>
      </c>
      <c r="C2775" t="s">
        <v>145</v>
      </c>
      <c r="D2775" t="s">
        <v>39</v>
      </c>
      <c r="E2775" t="s">
        <v>10531</v>
      </c>
      <c r="F2775">
        <v>1</v>
      </c>
      <c r="G2775" t="s">
        <v>12288</v>
      </c>
    </row>
    <row r="2776" spans="1:7" x14ac:dyDescent="0.25">
      <c r="A2776" t="s">
        <v>95</v>
      </c>
      <c r="B2776">
        <v>2012</v>
      </c>
      <c r="C2776" t="s">
        <v>145</v>
      </c>
      <c r="D2776" t="s">
        <v>103</v>
      </c>
      <c r="E2776" t="s">
        <v>10532</v>
      </c>
      <c r="F2776">
        <v>7</v>
      </c>
      <c r="G2776" t="s">
        <v>12288</v>
      </c>
    </row>
    <row r="2777" spans="1:7" x14ac:dyDescent="0.25">
      <c r="A2777" t="s">
        <v>95</v>
      </c>
      <c r="B2777">
        <v>2012</v>
      </c>
      <c r="C2777" t="s">
        <v>146</v>
      </c>
      <c r="D2777" t="s">
        <v>38</v>
      </c>
      <c r="E2777" t="s">
        <v>10533</v>
      </c>
      <c r="F2777">
        <v>1</v>
      </c>
      <c r="G2777" t="s">
        <v>12289</v>
      </c>
    </row>
    <row r="2778" spans="1:7" x14ac:dyDescent="0.25">
      <c r="A2778" t="s">
        <v>95</v>
      </c>
      <c r="B2778">
        <v>2012</v>
      </c>
      <c r="C2778" t="s">
        <v>146</v>
      </c>
      <c r="D2778" t="s">
        <v>102</v>
      </c>
      <c r="E2778" t="s">
        <v>10534</v>
      </c>
      <c r="F2778">
        <v>1</v>
      </c>
      <c r="G2778" t="s">
        <v>12289</v>
      </c>
    </row>
    <row r="2779" spans="1:7" x14ac:dyDescent="0.25">
      <c r="A2779" t="s">
        <v>95</v>
      </c>
      <c r="B2779">
        <v>2012</v>
      </c>
      <c r="C2779" t="s">
        <v>146</v>
      </c>
      <c r="D2779" t="s">
        <v>107</v>
      </c>
      <c r="E2779" t="s">
        <v>10535</v>
      </c>
      <c r="F2779">
        <v>1</v>
      </c>
      <c r="G2779" t="s">
        <v>12289</v>
      </c>
    </row>
    <row r="2780" spans="1:7" x14ac:dyDescent="0.25">
      <c r="A2780" t="s">
        <v>95</v>
      </c>
      <c r="B2780">
        <v>2012</v>
      </c>
      <c r="C2780" t="s">
        <v>146</v>
      </c>
      <c r="D2780" t="s">
        <v>39</v>
      </c>
      <c r="E2780" t="s">
        <v>10536</v>
      </c>
      <c r="F2780">
        <v>1</v>
      </c>
      <c r="G2780" t="s">
        <v>12289</v>
      </c>
    </row>
    <row r="2781" spans="1:7" x14ac:dyDescent="0.25">
      <c r="A2781" t="s">
        <v>95</v>
      </c>
      <c r="B2781">
        <v>2012</v>
      </c>
      <c r="C2781" t="s">
        <v>146</v>
      </c>
      <c r="D2781" t="s">
        <v>103</v>
      </c>
      <c r="E2781" t="s">
        <v>10537</v>
      </c>
      <c r="F2781">
        <v>6</v>
      </c>
      <c r="G2781" t="s">
        <v>12289</v>
      </c>
    </row>
    <row r="2782" spans="1:7" x14ac:dyDescent="0.25">
      <c r="A2782" t="s">
        <v>95</v>
      </c>
      <c r="B2782">
        <v>2013</v>
      </c>
      <c r="C2782" t="s">
        <v>142</v>
      </c>
      <c r="D2782" t="s">
        <v>38</v>
      </c>
      <c r="E2782" t="s">
        <v>10538</v>
      </c>
      <c r="F2782">
        <v>6</v>
      </c>
      <c r="G2782" t="s">
        <v>12285</v>
      </c>
    </row>
    <row r="2783" spans="1:7" x14ac:dyDescent="0.25">
      <c r="A2783" t="s">
        <v>95</v>
      </c>
      <c r="B2783">
        <v>2013</v>
      </c>
      <c r="C2783" t="s">
        <v>142</v>
      </c>
      <c r="D2783" t="s">
        <v>40</v>
      </c>
      <c r="E2783" t="s">
        <v>10539</v>
      </c>
      <c r="F2783">
        <v>4</v>
      </c>
      <c r="G2783" t="s">
        <v>12285</v>
      </c>
    </row>
    <row r="2784" spans="1:7" x14ac:dyDescent="0.25">
      <c r="A2784" t="s">
        <v>95</v>
      </c>
      <c r="B2784">
        <v>2013</v>
      </c>
      <c r="C2784" t="s">
        <v>142</v>
      </c>
      <c r="D2784" t="s">
        <v>102</v>
      </c>
      <c r="E2784" t="s">
        <v>10540</v>
      </c>
      <c r="F2784">
        <v>11</v>
      </c>
      <c r="G2784" t="s">
        <v>12285</v>
      </c>
    </row>
    <row r="2785" spans="1:7" x14ac:dyDescent="0.25">
      <c r="A2785" t="s">
        <v>95</v>
      </c>
      <c r="B2785">
        <v>2013</v>
      </c>
      <c r="C2785" t="s">
        <v>142</v>
      </c>
      <c r="D2785" t="s">
        <v>107</v>
      </c>
      <c r="E2785" t="s">
        <v>10541</v>
      </c>
      <c r="F2785">
        <v>12</v>
      </c>
      <c r="G2785" t="s">
        <v>12285</v>
      </c>
    </row>
    <row r="2786" spans="1:7" x14ac:dyDescent="0.25">
      <c r="A2786" t="s">
        <v>95</v>
      </c>
      <c r="B2786">
        <v>2013</v>
      </c>
      <c r="C2786" t="s">
        <v>142</v>
      </c>
      <c r="D2786" t="s">
        <v>39</v>
      </c>
      <c r="E2786" t="s">
        <v>10542</v>
      </c>
      <c r="F2786">
        <v>6</v>
      </c>
      <c r="G2786" t="s">
        <v>12285</v>
      </c>
    </row>
    <row r="2787" spans="1:7" x14ac:dyDescent="0.25">
      <c r="A2787" t="s">
        <v>95</v>
      </c>
      <c r="B2787">
        <v>2013</v>
      </c>
      <c r="C2787" t="s">
        <v>142</v>
      </c>
      <c r="D2787" t="s">
        <v>103</v>
      </c>
      <c r="E2787" t="s">
        <v>10543</v>
      </c>
      <c r="F2787">
        <v>85</v>
      </c>
      <c r="G2787" t="s">
        <v>12285</v>
      </c>
    </row>
    <row r="2788" spans="1:7" x14ac:dyDescent="0.25">
      <c r="A2788" t="s">
        <v>95</v>
      </c>
      <c r="B2788">
        <v>2013</v>
      </c>
      <c r="C2788" t="s">
        <v>143</v>
      </c>
      <c r="D2788" t="s">
        <v>38</v>
      </c>
      <c r="E2788" t="s">
        <v>10544</v>
      </c>
      <c r="F2788">
        <v>6</v>
      </c>
      <c r="G2788" t="s">
        <v>12286</v>
      </c>
    </row>
    <row r="2789" spans="1:7" x14ac:dyDescent="0.25">
      <c r="A2789" t="s">
        <v>95</v>
      </c>
      <c r="B2789">
        <v>2013</v>
      </c>
      <c r="C2789" t="s">
        <v>143</v>
      </c>
      <c r="D2789" t="s">
        <v>40</v>
      </c>
      <c r="E2789" t="s">
        <v>10545</v>
      </c>
      <c r="F2789">
        <v>1</v>
      </c>
      <c r="G2789" t="s">
        <v>12286</v>
      </c>
    </row>
    <row r="2790" spans="1:7" x14ac:dyDescent="0.25">
      <c r="A2790" t="s">
        <v>95</v>
      </c>
      <c r="B2790">
        <v>2013</v>
      </c>
      <c r="C2790" t="s">
        <v>143</v>
      </c>
      <c r="D2790" t="s">
        <v>102</v>
      </c>
      <c r="E2790" t="s">
        <v>10546</v>
      </c>
      <c r="F2790">
        <v>5</v>
      </c>
      <c r="G2790" t="s">
        <v>12286</v>
      </c>
    </row>
    <row r="2791" spans="1:7" x14ac:dyDescent="0.25">
      <c r="A2791" t="s">
        <v>95</v>
      </c>
      <c r="B2791">
        <v>2013</v>
      </c>
      <c r="C2791" t="s">
        <v>143</v>
      </c>
      <c r="D2791" t="s">
        <v>107</v>
      </c>
      <c r="E2791" t="s">
        <v>10547</v>
      </c>
      <c r="F2791">
        <v>3</v>
      </c>
      <c r="G2791" t="s">
        <v>12286</v>
      </c>
    </row>
    <row r="2792" spans="1:7" x14ac:dyDescent="0.25">
      <c r="A2792" t="s">
        <v>95</v>
      </c>
      <c r="B2792">
        <v>2013</v>
      </c>
      <c r="C2792" t="s">
        <v>143</v>
      </c>
      <c r="D2792" t="s">
        <v>39</v>
      </c>
      <c r="E2792" t="s">
        <v>10548</v>
      </c>
      <c r="F2792">
        <v>6</v>
      </c>
      <c r="G2792" t="s">
        <v>12286</v>
      </c>
    </row>
    <row r="2793" spans="1:7" x14ac:dyDescent="0.25">
      <c r="A2793" t="s">
        <v>95</v>
      </c>
      <c r="B2793">
        <v>2013</v>
      </c>
      <c r="C2793" t="s">
        <v>143</v>
      </c>
      <c r="D2793" t="s">
        <v>103</v>
      </c>
      <c r="E2793" t="s">
        <v>10549</v>
      </c>
      <c r="F2793">
        <v>32</v>
      </c>
      <c r="G2793" t="s">
        <v>12286</v>
      </c>
    </row>
    <row r="2794" spans="1:7" x14ac:dyDescent="0.25">
      <c r="A2794" t="s">
        <v>95</v>
      </c>
      <c r="B2794">
        <v>2013</v>
      </c>
      <c r="C2794" t="s">
        <v>144</v>
      </c>
      <c r="D2794" t="s">
        <v>102</v>
      </c>
      <c r="E2794" t="s">
        <v>10550</v>
      </c>
      <c r="F2794">
        <v>1</v>
      </c>
      <c r="G2794" t="s">
        <v>12287</v>
      </c>
    </row>
    <row r="2795" spans="1:7" x14ac:dyDescent="0.25">
      <c r="A2795" t="s">
        <v>95</v>
      </c>
      <c r="B2795">
        <v>2013</v>
      </c>
      <c r="C2795" t="s">
        <v>144</v>
      </c>
      <c r="D2795" t="s">
        <v>39</v>
      </c>
      <c r="E2795" t="s">
        <v>10551</v>
      </c>
      <c r="F2795">
        <v>2</v>
      </c>
      <c r="G2795" t="s">
        <v>12287</v>
      </c>
    </row>
    <row r="2796" spans="1:7" x14ac:dyDescent="0.25">
      <c r="A2796" t="s">
        <v>95</v>
      </c>
      <c r="B2796">
        <v>2013</v>
      </c>
      <c r="C2796" t="s">
        <v>144</v>
      </c>
      <c r="D2796" t="s">
        <v>103</v>
      </c>
      <c r="E2796" t="s">
        <v>10552</v>
      </c>
      <c r="F2796">
        <v>8</v>
      </c>
      <c r="G2796" t="s">
        <v>12287</v>
      </c>
    </row>
    <row r="2797" spans="1:7" x14ac:dyDescent="0.25">
      <c r="A2797" t="s">
        <v>95</v>
      </c>
      <c r="B2797">
        <v>2013</v>
      </c>
      <c r="C2797" t="s">
        <v>145</v>
      </c>
      <c r="D2797" t="s">
        <v>107</v>
      </c>
      <c r="E2797" t="s">
        <v>10553</v>
      </c>
      <c r="F2797">
        <v>1</v>
      </c>
      <c r="G2797" t="s">
        <v>12288</v>
      </c>
    </row>
    <row r="2798" spans="1:7" x14ac:dyDescent="0.25">
      <c r="A2798" t="s">
        <v>95</v>
      </c>
      <c r="B2798">
        <v>2013</v>
      </c>
      <c r="C2798" t="s">
        <v>145</v>
      </c>
      <c r="D2798" t="s">
        <v>39</v>
      </c>
      <c r="E2798" t="s">
        <v>10554</v>
      </c>
      <c r="F2798">
        <v>2</v>
      </c>
      <c r="G2798" t="s">
        <v>12288</v>
      </c>
    </row>
    <row r="2799" spans="1:7" x14ac:dyDescent="0.25">
      <c r="A2799" t="s">
        <v>95</v>
      </c>
      <c r="B2799">
        <v>2013</v>
      </c>
      <c r="C2799" t="s">
        <v>145</v>
      </c>
      <c r="D2799" t="s">
        <v>103</v>
      </c>
      <c r="E2799" t="s">
        <v>10555</v>
      </c>
      <c r="F2799">
        <v>6</v>
      </c>
      <c r="G2799" t="s">
        <v>12288</v>
      </c>
    </row>
    <row r="2800" spans="1:7" x14ac:dyDescent="0.25">
      <c r="A2800" t="s">
        <v>95</v>
      </c>
      <c r="B2800">
        <v>2013</v>
      </c>
      <c r="C2800" t="s">
        <v>146</v>
      </c>
      <c r="D2800" t="s">
        <v>38</v>
      </c>
      <c r="E2800" t="s">
        <v>10556</v>
      </c>
      <c r="F2800">
        <v>1</v>
      </c>
      <c r="G2800" t="s">
        <v>12289</v>
      </c>
    </row>
    <row r="2801" spans="1:7" x14ac:dyDescent="0.25">
      <c r="A2801" t="s">
        <v>95</v>
      </c>
      <c r="B2801">
        <v>2013</v>
      </c>
      <c r="C2801" t="s">
        <v>146</v>
      </c>
      <c r="D2801" t="s">
        <v>102</v>
      </c>
      <c r="E2801" t="s">
        <v>10557</v>
      </c>
      <c r="F2801">
        <v>2</v>
      </c>
      <c r="G2801" t="s">
        <v>12289</v>
      </c>
    </row>
    <row r="2802" spans="1:7" x14ac:dyDescent="0.25">
      <c r="A2802" t="s">
        <v>95</v>
      </c>
      <c r="B2802">
        <v>2013</v>
      </c>
      <c r="C2802" t="s">
        <v>146</v>
      </c>
      <c r="D2802" t="s">
        <v>107</v>
      </c>
      <c r="E2802" t="s">
        <v>10558</v>
      </c>
      <c r="F2802">
        <v>1</v>
      </c>
      <c r="G2802" t="s">
        <v>12289</v>
      </c>
    </row>
    <row r="2803" spans="1:7" x14ac:dyDescent="0.25">
      <c r="A2803" t="s">
        <v>95</v>
      </c>
      <c r="B2803">
        <v>2013</v>
      </c>
      <c r="C2803" t="s">
        <v>146</v>
      </c>
      <c r="D2803" t="s">
        <v>39</v>
      </c>
      <c r="E2803" t="s">
        <v>10559</v>
      </c>
      <c r="F2803">
        <v>2</v>
      </c>
      <c r="G2803" t="s">
        <v>12289</v>
      </c>
    </row>
    <row r="2804" spans="1:7" x14ac:dyDescent="0.25">
      <c r="A2804" t="s">
        <v>95</v>
      </c>
      <c r="B2804">
        <v>2013</v>
      </c>
      <c r="C2804" t="s">
        <v>146</v>
      </c>
      <c r="D2804" t="s">
        <v>103</v>
      </c>
      <c r="E2804" t="s">
        <v>10560</v>
      </c>
      <c r="F2804">
        <v>4</v>
      </c>
      <c r="G2804" t="s">
        <v>12289</v>
      </c>
    </row>
    <row r="2805" spans="1:7" x14ac:dyDescent="0.25">
      <c r="A2805" t="s">
        <v>95</v>
      </c>
      <c r="B2805">
        <v>2014</v>
      </c>
      <c r="C2805" t="s">
        <v>142</v>
      </c>
      <c r="D2805" t="s">
        <v>38</v>
      </c>
      <c r="E2805" t="s">
        <v>10561</v>
      </c>
      <c r="F2805">
        <v>6</v>
      </c>
      <c r="G2805" t="s">
        <v>12285</v>
      </c>
    </row>
    <row r="2806" spans="1:7" x14ac:dyDescent="0.25">
      <c r="A2806" t="s">
        <v>95</v>
      </c>
      <c r="B2806">
        <v>2014</v>
      </c>
      <c r="C2806" t="s">
        <v>142</v>
      </c>
      <c r="D2806" t="s">
        <v>102</v>
      </c>
      <c r="E2806" t="s">
        <v>10562</v>
      </c>
      <c r="F2806">
        <v>10</v>
      </c>
      <c r="G2806" t="s">
        <v>12285</v>
      </c>
    </row>
    <row r="2807" spans="1:7" x14ac:dyDescent="0.25">
      <c r="A2807" t="s">
        <v>95</v>
      </c>
      <c r="B2807">
        <v>2014</v>
      </c>
      <c r="C2807" t="s">
        <v>142</v>
      </c>
      <c r="D2807" t="s">
        <v>107</v>
      </c>
      <c r="E2807" t="s">
        <v>10563</v>
      </c>
      <c r="F2807">
        <v>10</v>
      </c>
      <c r="G2807" t="s">
        <v>12285</v>
      </c>
    </row>
    <row r="2808" spans="1:7" x14ac:dyDescent="0.25">
      <c r="A2808" t="s">
        <v>95</v>
      </c>
      <c r="B2808">
        <v>2014</v>
      </c>
      <c r="C2808" t="s">
        <v>142</v>
      </c>
      <c r="D2808" t="s">
        <v>39</v>
      </c>
      <c r="E2808" t="s">
        <v>10564</v>
      </c>
      <c r="F2808">
        <v>11</v>
      </c>
      <c r="G2808" t="s">
        <v>12285</v>
      </c>
    </row>
    <row r="2809" spans="1:7" x14ac:dyDescent="0.25">
      <c r="A2809" t="s">
        <v>95</v>
      </c>
      <c r="B2809">
        <v>2014</v>
      </c>
      <c r="C2809" t="s">
        <v>142</v>
      </c>
      <c r="D2809" t="s">
        <v>103</v>
      </c>
      <c r="E2809" t="s">
        <v>10565</v>
      </c>
      <c r="F2809">
        <v>85</v>
      </c>
      <c r="G2809" t="s">
        <v>12285</v>
      </c>
    </row>
    <row r="2810" spans="1:7" x14ac:dyDescent="0.25">
      <c r="A2810" t="s">
        <v>95</v>
      </c>
      <c r="B2810">
        <v>2014</v>
      </c>
      <c r="C2810" t="s">
        <v>143</v>
      </c>
      <c r="D2810" t="s">
        <v>38</v>
      </c>
      <c r="E2810" t="s">
        <v>10566</v>
      </c>
      <c r="F2810">
        <v>1</v>
      </c>
      <c r="G2810" t="s">
        <v>12286</v>
      </c>
    </row>
    <row r="2811" spans="1:7" x14ac:dyDescent="0.25">
      <c r="A2811" t="s">
        <v>95</v>
      </c>
      <c r="B2811">
        <v>2014</v>
      </c>
      <c r="C2811" t="s">
        <v>143</v>
      </c>
      <c r="D2811" t="s">
        <v>102</v>
      </c>
      <c r="E2811" t="s">
        <v>10567</v>
      </c>
      <c r="F2811">
        <v>6</v>
      </c>
      <c r="G2811" t="s">
        <v>12286</v>
      </c>
    </row>
    <row r="2812" spans="1:7" x14ac:dyDescent="0.25">
      <c r="A2812" t="s">
        <v>95</v>
      </c>
      <c r="B2812">
        <v>2014</v>
      </c>
      <c r="C2812" t="s">
        <v>143</v>
      </c>
      <c r="D2812" t="s">
        <v>107</v>
      </c>
      <c r="E2812" t="s">
        <v>10568</v>
      </c>
      <c r="F2812">
        <v>7</v>
      </c>
      <c r="G2812" t="s">
        <v>12286</v>
      </c>
    </row>
    <row r="2813" spans="1:7" x14ac:dyDescent="0.25">
      <c r="A2813" t="s">
        <v>95</v>
      </c>
      <c r="B2813">
        <v>2014</v>
      </c>
      <c r="C2813" t="s">
        <v>143</v>
      </c>
      <c r="D2813" t="s">
        <v>39</v>
      </c>
      <c r="E2813" t="s">
        <v>10569</v>
      </c>
      <c r="F2813">
        <v>4</v>
      </c>
      <c r="G2813" t="s">
        <v>12286</v>
      </c>
    </row>
    <row r="2814" spans="1:7" x14ac:dyDescent="0.25">
      <c r="A2814" t="s">
        <v>95</v>
      </c>
      <c r="B2814">
        <v>2014</v>
      </c>
      <c r="C2814" t="s">
        <v>143</v>
      </c>
      <c r="D2814" t="s">
        <v>103</v>
      </c>
      <c r="E2814" t="s">
        <v>10570</v>
      </c>
      <c r="F2814">
        <v>30</v>
      </c>
      <c r="G2814" t="s">
        <v>12286</v>
      </c>
    </row>
    <row r="2815" spans="1:7" x14ac:dyDescent="0.25">
      <c r="A2815" t="s">
        <v>95</v>
      </c>
      <c r="B2815">
        <v>2014</v>
      </c>
      <c r="C2815" t="s">
        <v>144</v>
      </c>
      <c r="D2815" t="s">
        <v>102</v>
      </c>
      <c r="E2815" t="s">
        <v>10571</v>
      </c>
      <c r="F2815">
        <v>1</v>
      </c>
      <c r="G2815" t="s">
        <v>12287</v>
      </c>
    </row>
    <row r="2816" spans="1:7" x14ac:dyDescent="0.25">
      <c r="A2816" t="s">
        <v>95</v>
      </c>
      <c r="B2816">
        <v>2014</v>
      </c>
      <c r="C2816" t="s">
        <v>144</v>
      </c>
      <c r="D2816" t="s">
        <v>39</v>
      </c>
      <c r="E2816" t="s">
        <v>10572</v>
      </c>
      <c r="F2816">
        <v>1</v>
      </c>
      <c r="G2816" t="s">
        <v>12287</v>
      </c>
    </row>
    <row r="2817" spans="1:7" x14ac:dyDescent="0.25">
      <c r="A2817" t="s">
        <v>95</v>
      </c>
      <c r="B2817">
        <v>2014</v>
      </c>
      <c r="C2817" t="s">
        <v>144</v>
      </c>
      <c r="D2817" t="s">
        <v>103</v>
      </c>
      <c r="E2817" t="s">
        <v>10573</v>
      </c>
      <c r="F2817">
        <v>7</v>
      </c>
      <c r="G2817" t="s">
        <v>12287</v>
      </c>
    </row>
    <row r="2818" spans="1:7" x14ac:dyDescent="0.25">
      <c r="A2818" t="s">
        <v>95</v>
      </c>
      <c r="B2818">
        <v>2014</v>
      </c>
      <c r="C2818" t="s">
        <v>145</v>
      </c>
      <c r="D2818" t="s">
        <v>107</v>
      </c>
      <c r="E2818" t="s">
        <v>10574</v>
      </c>
      <c r="F2818">
        <v>1</v>
      </c>
      <c r="G2818" t="s">
        <v>12288</v>
      </c>
    </row>
    <row r="2819" spans="1:7" x14ac:dyDescent="0.25">
      <c r="A2819" t="s">
        <v>95</v>
      </c>
      <c r="B2819">
        <v>2014</v>
      </c>
      <c r="C2819" t="s">
        <v>145</v>
      </c>
      <c r="D2819" t="s">
        <v>39</v>
      </c>
      <c r="E2819" t="s">
        <v>10575</v>
      </c>
      <c r="F2819">
        <v>1</v>
      </c>
      <c r="G2819" t="s">
        <v>12288</v>
      </c>
    </row>
    <row r="2820" spans="1:7" x14ac:dyDescent="0.25">
      <c r="A2820" t="s">
        <v>95</v>
      </c>
      <c r="B2820">
        <v>2014</v>
      </c>
      <c r="C2820" t="s">
        <v>145</v>
      </c>
      <c r="D2820" t="s">
        <v>103</v>
      </c>
      <c r="E2820" t="s">
        <v>10576</v>
      </c>
      <c r="F2820">
        <v>8</v>
      </c>
      <c r="G2820" t="s">
        <v>12288</v>
      </c>
    </row>
    <row r="2821" spans="1:7" x14ac:dyDescent="0.25">
      <c r="A2821" t="s">
        <v>95</v>
      </c>
      <c r="B2821">
        <v>2014</v>
      </c>
      <c r="C2821" t="s">
        <v>146</v>
      </c>
      <c r="D2821" t="s">
        <v>102</v>
      </c>
      <c r="E2821" t="s">
        <v>10577</v>
      </c>
      <c r="F2821">
        <v>1</v>
      </c>
      <c r="G2821" t="s">
        <v>12289</v>
      </c>
    </row>
    <row r="2822" spans="1:7" x14ac:dyDescent="0.25">
      <c r="A2822" t="s">
        <v>95</v>
      </c>
      <c r="B2822">
        <v>2014</v>
      </c>
      <c r="C2822" t="s">
        <v>146</v>
      </c>
      <c r="D2822" t="s">
        <v>107</v>
      </c>
      <c r="E2822" t="s">
        <v>10578</v>
      </c>
      <c r="F2822">
        <v>1</v>
      </c>
      <c r="G2822" t="s">
        <v>12289</v>
      </c>
    </row>
    <row r="2823" spans="1:7" x14ac:dyDescent="0.25">
      <c r="A2823" t="s">
        <v>95</v>
      </c>
      <c r="B2823">
        <v>2014</v>
      </c>
      <c r="C2823" t="s">
        <v>146</v>
      </c>
      <c r="D2823" t="s">
        <v>103</v>
      </c>
      <c r="E2823" t="s">
        <v>10579</v>
      </c>
      <c r="F2823">
        <v>6</v>
      </c>
      <c r="G2823" t="s">
        <v>12289</v>
      </c>
    </row>
    <row r="2824" spans="1:7" x14ac:dyDescent="0.25">
      <c r="A2824" t="s">
        <v>95</v>
      </c>
      <c r="B2824">
        <v>2015</v>
      </c>
      <c r="C2824" t="s">
        <v>142</v>
      </c>
      <c r="D2824" t="s">
        <v>38</v>
      </c>
      <c r="E2824" t="s">
        <v>10580</v>
      </c>
      <c r="F2824">
        <v>5</v>
      </c>
      <c r="G2824" t="s">
        <v>12285</v>
      </c>
    </row>
    <row r="2825" spans="1:7" x14ac:dyDescent="0.25">
      <c r="A2825" t="s">
        <v>95</v>
      </c>
      <c r="B2825">
        <v>2015</v>
      </c>
      <c r="C2825" t="s">
        <v>142</v>
      </c>
      <c r="D2825" t="s">
        <v>40</v>
      </c>
      <c r="E2825" t="s">
        <v>10581</v>
      </c>
      <c r="F2825">
        <v>1</v>
      </c>
      <c r="G2825" t="s">
        <v>12285</v>
      </c>
    </row>
    <row r="2826" spans="1:7" x14ac:dyDescent="0.25">
      <c r="A2826" t="s">
        <v>95</v>
      </c>
      <c r="B2826">
        <v>2015</v>
      </c>
      <c r="C2826" t="s">
        <v>142</v>
      </c>
      <c r="D2826" t="s">
        <v>102</v>
      </c>
      <c r="E2826" t="s">
        <v>10582</v>
      </c>
      <c r="F2826">
        <v>5</v>
      </c>
      <c r="G2826" t="s">
        <v>12285</v>
      </c>
    </row>
    <row r="2827" spans="1:7" x14ac:dyDescent="0.25">
      <c r="A2827" t="s">
        <v>95</v>
      </c>
      <c r="B2827">
        <v>2015</v>
      </c>
      <c r="C2827" t="s">
        <v>142</v>
      </c>
      <c r="D2827" t="s">
        <v>107</v>
      </c>
      <c r="E2827" t="s">
        <v>10583</v>
      </c>
      <c r="F2827">
        <v>9</v>
      </c>
      <c r="G2827" t="s">
        <v>12285</v>
      </c>
    </row>
    <row r="2828" spans="1:7" x14ac:dyDescent="0.25">
      <c r="A2828" t="s">
        <v>95</v>
      </c>
      <c r="B2828">
        <v>2015</v>
      </c>
      <c r="C2828" t="s">
        <v>142</v>
      </c>
      <c r="D2828" t="s">
        <v>39</v>
      </c>
      <c r="E2828" t="s">
        <v>10584</v>
      </c>
      <c r="F2828">
        <v>11</v>
      </c>
      <c r="G2828" t="s">
        <v>12285</v>
      </c>
    </row>
    <row r="2829" spans="1:7" x14ac:dyDescent="0.25">
      <c r="A2829" t="s">
        <v>95</v>
      </c>
      <c r="B2829">
        <v>2015</v>
      </c>
      <c r="C2829" t="s">
        <v>142</v>
      </c>
      <c r="D2829" t="s">
        <v>103</v>
      </c>
      <c r="E2829" t="s">
        <v>10585</v>
      </c>
      <c r="F2829">
        <v>92</v>
      </c>
      <c r="G2829" t="s">
        <v>12285</v>
      </c>
    </row>
    <row r="2830" spans="1:7" x14ac:dyDescent="0.25">
      <c r="A2830" t="s">
        <v>95</v>
      </c>
      <c r="B2830">
        <v>2015</v>
      </c>
      <c r="C2830" t="s">
        <v>143</v>
      </c>
      <c r="D2830" t="s">
        <v>38</v>
      </c>
      <c r="E2830" t="s">
        <v>10586</v>
      </c>
      <c r="F2830">
        <v>2</v>
      </c>
      <c r="G2830" t="s">
        <v>12286</v>
      </c>
    </row>
    <row r="2831" spans="1:7" x14ac:dyDescent="0.25">
      <c r="A2831" t="s">
        <v>95</v>
      </c>
      <c r="B2831">
        <v>2015</v>
      </c>
      <c r="C2831" t="s">
        <v>143</v>
      </c>
      <c r="D2831" t="s">
        <v>102</v>
      </c>
      <c r="E2831" t="s">
        <v>10587</v>
      </c>
      <c r="F2831">
        <v>4</v>
      </c>
      <c r="G2831" t="s">
        <v>12286</v>
      </c>
    </row>
    <row r="2832" spans="1:7" x14ac:dyDescent="0.25">
      <c r="A2832" t="s">
        <v>95</v>
      </c>
      <c r="B2832">
        <v>2015</v>
      </c>
      <c r="C2832" t="s">
        <v>143</v>
      </c>
      <c r="D2832" t="s">
        <v>107</v>
      </c>
      <c r="E2832" t="s">
        <v>10588</v>
      </c>
      <c r="F2832">
        <v>9</v>
      </c>
      <c r="G2832" t="s">
        <v>12286</v>
      </c>
    </row>
    <row r="2833" spans="1:7" x14ac:dyDescent="0.25">
      <c r="A2833" t="s">
        <v>95</v>
      </c>
      <c r="B2833">
        <v>2015</v>
      </c>
      <c r="C2833" t="s">
        <v>143</v>
      </c>
      <c r="D2833" t="s">
        <v>39</v>
      </c>
      <c r="E2833" t="s">
        <v>10589</v>
      </c>
      <c r="F2833">
        <v>2</v>
      </c>
      <c r="G2833" t="s">
        <v>12286</v>
      </c>
    </row>
    <row r="2834" spans="1:7" x14ac:dyDescent="0.25">
      <c r="A2834" t="s">
        <v>95</v>
      </c>
      <c r="B2834">
        <v>2015</v>
      </c>
      <c r="C2834" t="s">
        <v>143</v>
      </c>
      <c r="D2834" t="s">
        <v>103</v>
      </c>
      <c r="E2834" t="s">
        <v>10590</v>
      </c>
      <c r="F2834">
        <v>36</v>
      </c>
      <c r="G2834" t="s">
        <v>12286</v>
      </c>
    </row>
    <row r="2835" spans="1:7" x14ac:dyDescent="0.25">
      <c r="A2835" t="s">
        <v>95</v>
      </c>
      <c r="B2835">
        <v>2015</v>
      </c>
      <c r="C2835" t="s">
        <v>144</v>
      </c>
      <c r="D2835" t="s">
        <v>102</v>
      </c>
      <c r="E2835" t="s">
        <v>10591</v>
      </c>
      <c r="F2835">
        <v>1</v>
      </c>
      <c r="G2835" t="s">
        <v>12287</v>
      </c>
    </row>
    <row r="2836" spans="1:7" x14ac:dyDescent="0.25">
      <c r="A2836" t="s">
        <v>95</v>
      </c>
      <c r="B2836">
        <v>2015</v>
      </c>
      <c r="C2836" t="s">
        <v>144</v>
      </c>
      <c r="D2836" t="s">
        <v>39</v>
      </c>
      <c r="E2836" t="s">
        <v>10592</v>
      </c>
      <c r="F2836">
        <v>2</v>
      </c>
      <c r="G2836" t="s">
        <v>12287</v>
      </c>
    </row>
    <row r="2837" spans="1:7" x14ac:dyDescent="0.25">
      <c r="A2837" t="s">
        <v>95</v>
      </c>
      <c r="B2837">
        <v>2015</v>
      </c>
      <c r="C2837" t="s">
        <v>144</v>
      </c>
      <c r="D2837" t="s">
        <v>103</v>
      </c>
      <c r="E2837" t="s">
        <v>10593</v>
      </c>
      <c r="F2837">
        <v>6</v>
      </c>
      <c r="G2837" t="s">
        <v>12287</v>
      </c>
    </row>
    <row r="2838" spans="1:7" x14ac:dyDescent="0.25">
      <c r="A2838" t="s">
        <v>95</v>
      </c>
      <c r="B2838">
        <v>2015</v>
      </c>
      <c r="C2838" t="s">
        <v>145</v>
      </c>
      <c r="D2838" t="s">
        <v>39</v>
      </c>
      <c r="E2838" t="s">
        <v>10594</v>
      </c>
      <c r="F2838">
        <v>4</v>
      </c>
      <c r="G2838" t="s">
        <v>12288</v>
      </c>
    </row>
    <row r="2839" spans="1:7" x14ac:dyDescent="0.25">
      <c r="A2839" t="s">
        <v>95</v>
      </c>
      <c r="B2839">
        <v>2015</v>
      </c>
      <c r="C2839" t="s">
        <v>145</v>
      </c>
      <c r="D2839" t="s">
        <v>103</v>
      </c>
      <c r="E2839" t="s">
        <v>10595</v>
      </c>
      <c r="F2839">
        <v>6</v>
      </c>
      <c r="G2839" t="s">
        <v>12288</v>
      </c>
    </row>
    <row r="2840" spans="1:7" x14ac:dyDescent="0.25">
      <c r="A2840" t="s">
        <v>95</v>
      </c>
      <c r="B2840">
        <v>2015</v>
      </c>
      <c r="C2840" t="s">
        <v>146</v>
      </c>
      <c r="D2840" t="s">
        <v>38</v>
      </c>
      <c r="E2840" t="s">
        <v>10596</v>
      </c>
      <c r="F2840">
        <v>1</v>
      </c>
      <c r="G2840" t="s">
        <v>12289</v>
      </c>
    </row>
    <row r="2841" spans="1:7" x14ac:dyDescent="0.25">
      <c r="A2841" t="s">
        <v>95</v>
      </c>
      <c r="B2841">
        <v>2015</v>
      </c>
      <c r="C2841" t="s">
        <v>146</v>
      </c>
      <c r="D2841" t="s">
        <v>107</v>
      </c>
      <c r="E2841" t="s">
        <v>10597</v>
      </c>
      <c r="F2841">
        <v>1</v>
      </c>
      <c r="G2841" t="s">
        <v>12289</v>
      </c>
    </row>
    <row r="2842" spans="1:7" x14ac:dyDescent="0.25">
      <c r="A2842" t="s">
        <v>95</v>
      </c>
      <c r="B2842">
        <v>2015</v>
      </c>
      <c r="C2842" t="s">
        <v>146</v>
      </c>
      <c r="D2842" t="s">
        <v>39</v>
      </c>
      <c r="E2842" t="s">
        <v>10598</v>
      </c>
      <c r="F2842">
        <v>3</v>
      </c>
      <c r="G2842" t="s">
        <v>12289</v>
      </c>
    </row>
    <row r="2843" spans="1:7" x14ac:dyDescent="0.25">
      <c r="A2843" t="s">
        <v>95</v>
      </c>
      <c r="B2843">
        <v>2015</v>
      </c>
      <c r="C2843" t="s">
        <v>146</v>
      </c>
      <c r="D2843" t="s">
        <v>103</v>
      </c>
      <c r="E2843" t="s">
        <v>10599</v>
      </c>
      <c r="F2843">
        <v>16</v>
      </c>
      <c r="G2843" t="s">
        <v>12289</v>
      </c>
    </row>
    <row r="2844" spans="1:7" x14ac:dyDescent="0.25">
      <c r="A2844" t="s">
        <v>96</v>
      </c>
      <c r="B2844">
        <v>2010</v>
      </c>
      <c r="C2844" t="s">
        <v>142</v>
      </c>
      <c r="D2844" t="s">
        <v>38</v>
      </c>
      <c r="E2844" t="s">
        <v>10600</v>
      </c>
      <c r="F2844">
        <v>20</v>
      </c>
      <c r="G2844" t="s">
        <v>12285</v>
      </c>
    </row>
    <row r="2845" spans="1:7" x14ac:dyDescent="0.25">
      <c r="A2845" t="s">
        <v>96</v>
      </c>
      <c r="B2845">
        <v>2010</v>
      </c>
      <c r="C2845" t="s">
        <v>142</v>
      </c>
      <c r="D2845" t="s">
        <v>40</v>
      </c>
      <c r="E2845" t="s">
        <v>10601</v>
      </c>
      <c r="F2845">
        <v>9</v>
      </c>
      <c r="G2845" t="s">
        <v>12285</v>
      </c>
    </row>
    <row r="2846" spans="1:7" x14ac:dyDescent="0.25">
      <c r="A2846" t="s">
        <v>96</v>
      </c>
      <c r="B2846">
        <v>2010</v>
      </c>
      <c r="C2846" t="s">
        <v>142</v>
      </c>
      <c r="D2846" t="s">
        <v>102</v>
      </c>
      <c r="E2846" t="s">
        <v>10602</v>
      </c>
      <c r="F2846">
        <v>46</v>
      </c>
      <c r="G2846" t="s">
        <v>12285</v>
      </c>
    </row>
    <row r="2847" spans="1:7" x14ac:dyDescent="0.25">
      <c r="A2847" t="s">
        <v>96</v>
      </c>
      <c r="B2847">
        <v>2010</v>
      </c>
      <c r="C2847" t="s">
        <v>142</v>
      </c>
      <c r="D2847" t="s">
        <v>107</v>
      </c>
      <c r="E2847" t="s">
        <v>10603</v>
      </c>
      <c r="F2847">
        <v>64</v>
      </c>
      <c r="G2847" t="s">
        <v>12285</v>
      </c>
    </row>
    <row r="2848" spans="1:7" x14ac:dyDescent="0.25">
      <c r="A2848" t="s">
        <v>96</v>
      </c>
      <c r="B2848">
        <v>2010</v>
      </c>
      <c r="C2848" t="s">
        <v>142</v>
      </c>
      <c r="D2848" t="s">
        <v>39</v>
      </c>
      <c r="E2848" t="s">
        <v>10604</v>
      </c>
      <c r="F2848">
        <v>49</v>
      </c>
      <c r="G2848" t="s">
        <v>12285</v>
      </c>
    </row>
    <row r="2849" spans="1:7" x14ac:dyDescent="0.25">
      <c r="A2849" t="s">
        <v>96</v>
      </c>
      <c r="B2849">
        <v>2010</v>
      </c>
      <c r="C2849" t="s">
        <v>142</v>
      </c>
      <c r="D2849" t="s">
        <v>103</v>
      </c>
      <c r="E2849" t="s">
        <v>10605</v>
      </c>
      <c r="F2849">
        <v>445</v>
      </c>
      <c r="G2849" t="s">
        <v>12285</v>
      </c>
    </row>
    <row r="2850" spans="1:7" x14ac:dyDescent="0.25">
      <c r="A2850" t="s">
        <v>96</v>
      </c>
      <c r="B2850">
        <v>2010</v>
      </c>
      <c r="C2850" t="s">
        <v>143</v>
      </c>
      <c r="D2850" t="s">
        <v>38</v>
      </c>
      <c r="E2850" t="s">
        <v>10606</v>
      </c>
      <c r="F2850">
        <v>23</v>
      </c>
      <c r="G2850" t="s">
        <v>12286</v>
      </c>
    </row>
    <row r="2851" spans="1:7" x14ac:dyDescent="0.25">
      <c r="A2851" t="s">
        <v>96</v>
      </c>
      <c r="B2851">
        <v>2010</v>
      </c>
      <c r="C2851" t="s">
        <v>143</v>
      </c>
      <c r="D2851" t="s">
        <v>40</v>
      </c>
      <c r="E2851" t="s">
        <v>10607</v>
      </c>
      <c r="F2851">
        <v>4</v>
      </c>
      <c r="G2851" t="s">
        <v>12286</v>
      </c>
    </row>
    <row r="2852" spans="1:7" x14ac:dyDescent="0.25">
      <c r="A2852" t="s">
        <v>96</v>
      </c>
      <c r="B2852">
        <v>2010</v>
      </c>
      <c r="C2852" t="s">
        <v>143</v>
      </c>
      <c r="D2852" t="s">
        <v>102</v>
      </c>
      <c r="E2852" t="s">
        <v>10608</v>
      </c>
      <c r="F2852">
        <v>42</v>
      </c>
      <c r="G2852" t="s">
        <v>12286</v>
      </c>
    </row>
    <row r="2853" spans="1:7" x14ac:dyDescent="0.25">
      <c r="A2853" t="s">
        <v>96</v>
      </c>
      <c r="B2853">
        <v>2010</v>
      </c>
      <c r="C2853" t="s">
        <v>143</v>
      </c>
      <c r="D2853" t="s">
        <v>107</v>
      </c>
      <c r="E2853" t="s">
        <v>10609</v>
      </c>
      <c r="F2853">
        <v>67</v>
      </c>
      <c r="G2853" t="s">
        <v>12286</v>
      </c>
    </row>
    <row r="2854" spans="1:7" x14ac:dyDescent="0.25">
      <c r="A2854" t="s">
        <v>96</v>
      </c>
      <c r="B2854">
        <v>2010</v>
      </c>
      <c r="C2854" t="s">
        <v>143</v>
      </c>
      <c r="D2854" t="s">
        <v>39</v>
      </c>
      <c r="E2854" t="s">
        <v>10610</v>
      </c>
      <c r="F2854">
        <v>133</v>
      </c>
      <c r="G2854" t="s">
        <v>12286</v>
      </c>
    </row>
    <row r="2855" spans="1:7" x14ac:dyDescent="0.25">
      <c r="A2855" t="s">
        <v>96</v>
      </c>
      <c r="B2855">
        <v>2010</v>
      </c>
      <c r="C2855" t="s">
        <v>143</v>
      </c>
      <c r="D2855" t="s">
        <v>103</v>
      </c>
      <c r="E2855" t="s">
        <v>10611</v>
      </c>
      <c r="F2855">
        <v>442</v>
      </c>
      <c r="G2855" t="s">
        <v>12286</v>
      </c>
    </row>
    <row r="2856" spans="1:7" x14ac:dyDescent="0.25">
      <c r="A2856" t="s">
        <v>96</v>
      </c>
      <c r="B2856">
        <v>2010</v>
      </c>
      <c r="C2856" t="s">
        <v>144</v>
      </c>
      <c r="D2856" t="s">
        <v>38</v>
      </c>
      <c r="E2856" t="s">
        <v>10612</v>
      </c>
      <c r="F2856">
        <v>2</v>
      </c>
      <c r="G2856" t="s">
        <v>12287</v>
      </c>
    </row>
    <row r="2857" spans="1:7" x14ac:dyDescent="0.25">
      <c r="A2857" t="s">
        <v>96</v>
      </c>
      <c r="B2857">
        <v>2010</v>
      </c>
      <c r="C2857" t="s">
        <v>144</v>
      </c>
      <c r="D2857" t="s">
        <v>40</v>
      </c>
      <c r="E2857" t="s">
        <v>10613</v>
      </c>
      <c r="F2857">
        <v>3</v>
      </c>
      <c r="G2857" t="s">
        <v>12287</v>
      </c>
    </row>
    <row r="2858" spans="1:7" x14ac:dyDescent="0.25">
      <c r="A2858" t="s">
        <v>96</v>
      </c>
      <c r="B2858">
        <v>2010</v>
      </c>
      <c r="C2858" t="s">
        <v>144</v>
      </c>
      <c r="D2858" t="s">
        <v>102</v>
      </c>
      <c r="E2858" t="s">
        <v>10614</v>
      </c>
      <c r="F2858">
        <v>9</v>
      </c>
      <c r="G2858" t="s">
        <v>12287</v>
      </c>
    </row>
    <row r="2859" spans="1:7" x14ac:dyDescent="0.25">
      <c r="A2859" t="s">
        <v>96</v>
      </c>
      <c r="B2859">
        <v>2010</v>
      </c>
      <c r="C2859" t="s">
        <v>144</v>
      </c>
      <c r="D2859" t="s">
        <v>107</v>
      </c>
      <c r="E2859" t="s">
        <v>10615</v>
      </c>
      <c r="F2859">
        <v>8</v>
      </c>
      <c r="G2859" t="s">
        <v>12287</v>
      </c>
    </row>
    <row r="2860" spans="1:7" x14ac:dyDescent="0.25">
      <c r="A2860" t="s">
        <v>96</v>
      </c>
      <c r="B2860">
        <v>2010</v>
      </c>
      <c r="C2860" t="s">
        <v>144</v>
      </c>
      <c r="D2860" t="s">
        <v>39</v>
      </c>
      <c r="E2860" t="s">
        <v>10616</v>
      </c>
      <c r="F2860">
        <v>13</v>
      </c>
      <c r="G2860" t="s">
        <v>12287</v>
      </c>
    </row>
    <row r="2861" spans="1:7" x14ac:dyDescent="0.25">
      <c r="A2861" t="s">
        <v>96</v>
      </c>
      <c r="B2861">
        <v>2010</v>
      </c>
      <c r="C2861" t="s">
        <v>144</v>
      </c>
      <c r="D2861" t="s">
        <v>103</v>
      </c>
      <c r="E2861" t="s">
        <v>10617</v>
      </c>
      <c r="F2861">
        <v>92</v>
      </c>
      <c r="G2861" t="s">
        <v>12287</v>
      </c>
    </row>
    <row r="2862" spans="1:7" x14ac:dyDescent="0.25">
      <c r="A2862" t="s">
        <v>96</v>
      </c>
      <c r="B2862">
        <v>2010</v>
      </c>
      <c r="C2862" t="s">
        <v>145</v>
      </c>
      <c r="D2862" t="s">
        <v>38</v>
      </c>
      <c r="E2862" t="s">
        <v>10618</v>
      </c>
      <c r="F2862">
        <v>2</v>
      </c>
      <c r="G2862" t="s">
        <v>12288</v>
      </c>
    </row>
    <row r="2863" spans="1:7" x14ac:dyDescent="0.25">
      <c r="A2863" t="s">
        <v>96</v>
      </c>
      <c r="B2863">
        <v>2010</v>
      </c>
      <c r="C2863" t="s">
        <v>145</v>
      </c>
      <c r="D2863" t="s">
        <v>40</v>
      </c>
      <c r="E2863" t="s">
        <v>10619</v>
      </c>
      <c r="F2863">
        <v>3</v>
      </c>
      <c r="G2863" t="s">
        <v>12288</v>
      </c>
    </row>
    <row r="2864" spans="1:7" x14ac:dyDescent="0.25">
      <c r="A2864" t="s">
        <v>96</v>
      </c>
      <c r="B2864">
        <v>2010</v>
      </c>
      <c r="C2864" t="s">
        <v>145</v>
      </c>
      <c r="D2864" t="s">
        <v>102</v>
      </c>
      <c r="E2864" t="s">
        <v>10620</v>
      </c>
      <c r="F2864">
        <v>8</v>
      </c>
      <c r="G2864" t="s">
        <v>12288</v>
      </c>
    </row>
    <row r="2865" spans="1:7" x14ac:dyDescent="0.25">
      <c r="A2865" t="s">
        <v>96</v>
      </c>
      <c r="B2865">
        <v>2010</v>
      </c>
      <c r="C2865" t="s">
        <v>145</v>
      </c>
      <c r="D2865" t="s">
        <v>107</v>
      </c>
      <c r="E2865" t="s">
        <v>10621</v>
      </c>
      <c r="F2865">
        <v>14</v>
      </c>
      <c r="G2865" t="s">
        <v>12288</v>
      </c>
    </row>
    <row r="2866" spans="1:7" x14ac:dyDescent="0.25">
      <c r="A2866" t="s">
        <v>96</v>
      </c>
      <c r="B2866">
        <v>2010</v>
      </c>
      <c r="C2866" t="s">
        <v>145</v>
      </c>
      <c r="D2866" t="s">
        <v>39</v>
      </c>
      <c r="E2866" t="s">
        <v>10622</v>
      </c>
      <c r="F2866">
        <v>17</v>
      </c>
      <c r="G2866" t="s">
        <v>12288</v>
      </c>
    </row>
    <row r="2867" spans="1:7" x14ac:dyDescent="0.25">
      <c r="A2867" t="s">
        <v>96</v>
      </c>
      <c r="B2867">
        <v>2010</v>
      </c>
      <c r="C2867" t="s">
        <v>145</v>
      </c>
      <c r="D2867" t="s">
        <v>103</v>
      </c>
      <c r="E2867" t="s">
        <v>10623</v>
      </c>
      <c r="F2867">
        <v>126</v>
      </c>
      <c r="G2867" t="s">
        <v>12288</v>
      </c>
    </row>
    <row r="2868" spans="1:7" x14ac:dyDescent="0.25">
      <c r="A2868" t="s">
        <v>96</v>
      </c>
      <c r="B2868">
        <v>2010</v>
      </c>
      <c r="C2868" t="s">
        <v>146</v>
      </c>
      <c r="D2868" t="s">
        <v>38</v>
      </c>
      <c r="E2868" t="s">
        <v>10624</v>
      </c>
      <c r="F2868">
        <v>7</v>
      </c>
      <c r="G2868" t="s">
        <v>12289</v>
      </c>
    </row>
    <row r="2869" spans="1:7" x14ac:dyDescent="0.25">
      <c r="A2869" t="s">
        <v>96</v>
      </c>
      <c r="B2869">
        <v>2010</v>
      </c>
      <c r="C2869" t="s">
        <v>146</v>
      </c>
      <c r="D2869" t="s">
        <v>40</v>
      </c>
      <c r="E2869" t="s">
        <v>10625</v>
      </c>
      <c r="F2869">
        <v>2</v>
      </c>
      <c r="G2869" t="s">
        <v>12289</v>
      </c>
    </row>
    <row r="2870" spans="1:7" x14ac:dyDescent="0.25">
      <c r="A2870" t="s">
        <v>96</v>
      </c>
      <c r="B2870">
        <v>2010</v>
      </c>
      <c r="C2870" t="s">
        <v>146</v>
      </c>
      <c r="D2870" t="s">
        <v>102</v>
      </c>
      <c r="E2870" t="s">
        <v>10626</v>
      </c>
      <c r="F2870">
        <v>23</v>
      </c>
      <c r="G2870" t="s">
        <v>12289</v>
      </c>
    </row>
    <row r="2871" spans="1:7" x14ac:dyDescent="0.25">
      <c r="A2871" t="s">
        <v>96</v>
      </c>
      <c r="B2871">
        <v>2010</v>
      </c>
      <c r="C2871" t="s">
        <v>146</v>
      </c>
      <c r="D2871" t="s">
        <v>107</v>
      </c>
      <c r="E2871" t="s">
        <v>10627</v>
      </c>
      <c r="F2871">
        <v>15</v>
      </c>
      <c r="G2871" t="s">
        <v>12289</v>
      </c>
    </row>
    <row r="2872" spans="1:7" x14ac:dyDescent="0.25">
      <c r="A2872" t="s">
        <v>96</v>
      </c>
      <c r="B2872">
        <v>2010</v>
      </c>
      <c r="C2872" t="s">
        <v>146</v>
      </c>
      <c r="D2872" t="s">
        <v>39</v>
      </c>
      <c r="E2872" t="s">
        <v>10628</v>
      </c>
      <c r="F2872">
        <v>38</v>
      </c>
      <c r="G2872" t="s">
        <v>12289</v>
      </c>
    </row>
    <row r="2873" spans="1:7" x14ac:dyDescent="0.25">
      <c r="A2873" t="s">
        <v>96</v>
      </c>
      <c r="B2873">
        <v>2010</v>
      </c>
      <c r="C2873" t="s">
        <v>146</v>
      </c>
      <c r="D2873" t="s">
        <v>103</v>
      </c>
      <c r="E2873" t="s">
        <v>10629</v>
      </c>
      <c r="F2873">
        <v>182</v>
      </c>
      <c r="G2873" t="s">
        <v>12289</v>
      </c>
    </row>
    <row r="2874" spans="1:7" x14ac:dyDescent="0.25">
      <c r="A2874" t="s">
        <v>96</v>
      </c>
      <c r="B2874">
        <v>2011</v>
      </c>
      <c r="C2874" t="s">
        <v>142</v>
      </c>
      <c r="D2874" t="s">
        <v>38</v>
      </c>
      <c r="E2874" t="s">
        <v>10630</v>
      </c>
      <c r="F2874">
        <v>16</v>
      </c>
      <c r="G2874" t="s">
        <v>12285</v>
      </c>
    </row>
    <row r="2875" spans="1:7" x14ac:dyDescent="0.25">
      <c r="A2875" t="s">
        <v>96</v>
      </c>
      <c r="B2875">
        <v>2011</v>
      </c>
      <c r="C2875" t="s">
        <v>142</v>
      </c>
      <c r="D2875" t="s">
        <v>40</v>
      </c>
      <c r="E2875" t="s">
        <v>10631</v>
      </c>
      <c r="F2875">
        <v>4</v>
      </c>
      <c r="G2875" t="s">
        <v>12285</v>
      </c>
    </row>
    <row r="2876" spans="1:7" x14ac:dyDescent="0.25">
      <c r="A2876" t="s">
        <v>96</v>
      </c>
      <c r="B2876">
        <v>2011</v>
      </c>
      <c r="C2876" t="s">
        <v>142</v>
      </c>
      <c r="D2876" t="s">
        <v>102</v>
      </c>
      <c r="E2876" t="s">
        <v>10632</v>
      </c>
      <c r="F2876">
        <v>58</v>
      </c>
      <c r="G2876" t="s">
        <v>12285</v>
      </c>
    </row>
    <row r="2877" spans="1:7" x14ac:dyDescent="0.25">
      <c r="A2877" t="s">
        <v>96</v>
      </c>
      <c r="B2877">
        <v>2011</v>
      </c>
      <c r="C2877" t="s">
        <v>142</v>
      </c>
      <c r="D2877" t="s">
        <v>107</v>
      </c>
      <c r="E2877" t="s">
        <v>10633</v>
      </c>
      <c r="F2877">
        <v>41</v>
      </c>
      <c r="G2877" t="s">
        <v>12285</v>
      </c>
    </row>
    <row r="2878" spans="1:7" x14ac:dyDescent="0.25">
      <c r="A2878" t="s">
        <v>96</v>
      </c>
      <c r="B2878">
        <v>2011</v>
      </c>
      <c r="C2878" t="s">
        <v>142</v>
      </c>
      <c r="D2878" t="s">
        <v>39</v>
      </c>
      <c r="E2878" t="s">
        <v>10634</v>
      </c>
      <c r="F2878">
        <v>60</v>
      </c>
      <c r="G2878" t="s">
        <v>12285</v>
      </c>
    </row>
    <row r="2879" spans="1:7" x14ac:dyDescent="0.25">
      <c r="A2879" t="s">
        <v>96</v>
      </c>
      <c r="B2879">
        <v>2011</v>
      </c>
      <c r="C2879" t="s">
        <v>142</v>
      </c>
      <c r="D2879" t="s">
        <v>103</v>
      </c>
      <c r="E2879" t="s">
        <v>10635</v>
      </c>
      <c r="F2879">
        <v>451</v>
      </c>
      <c r="G2879" t="s">
        <v>12285</v>
      </c>
    </row>
    <row r="2880" spans="1:7" x14ac:dyDescent="0.25">
      <c r="A2880" t="s">
        <v>96</v>
      </c>
      <c r="B2880">
        <v>2011</v>
      </c>
      <c r="C2880" t="s">
        <v>143</v>
      </c>
      <c r="D2880" t="s">
        <v>38</v>
      </c>
      <c r="E2880" t="s">
        <v>10636</v>
      </c>
      <c r="F2880">
        <v>7</v>
      </c>
      <c r="G2880" t="s">
        <v>12286</v>
      </c>
    </row>
    <row r="2881" spans="1:7" x14ac:dyDescent="0.25">
      <c r="A2881" t="s">
        <v>96</v>
      </c>
      <c r="B2881">
        <v>2011</v>
      </c>
      <c r="C2881" t="s">
        <v>143</v>
      </c>
      <c r="D2881" t="s">
        <v>40</v>
      </c>
      <c r="E2881" t="s">
        <v>10637</v>
      </c>
      <c r="F2881">
        <v>4</v>
      </c>
      <c r="G2881" t="s">
        <v>12286</v>
      </c>
    </row>
    <row r="2882" spans="1:7" x14ac:dyDescent="0.25">
      <c r="A2882" t="s">
        <v>96</v>
      </c>
      <c r="B2882">
        <v>2011</v>
      </c>
      <c r="C2882" t="s">
        <v>143</v>
      </c>
      <c r="D2882" t="s">
        <v>102</v>
      </c>
      <c r="E2882" t="s">
        <v>10638</v>
      </c>
      <c r="F2882">
        <v>46</v>
      </c>
      <c r="G2882" t="s">
        <v>12286</v>
      </c>
    </row>
    <row r="2883" spans="1:7" x14ac:dyDescent="0.25">
      <c r="A2883" t="s">
        <v>96</v>
      </c>
      <c r="B2883">
        <v>2011</v>
      </c>
      <c r="C2883" t="s">
        <v>143</v>
      </c>
      <c r="D2883" t="s">
        <v>107</v>
      </c>
      <c r="E2883" t="s">
        <v>10639</v>
      </c>
      <c r="F2883">
        <v>34</v>
      </c>
      <c r="G2883" t="s">
        <v>12286</v>
      </c>
    </row>
    <row r="2884" spans="1:7" x14ac:dyDescent="0.25">
      <c r="A2884" t="s">
        <v>96</v>
      </c>
      <c r="B2884">
        <v>2011</v>
      </c>
      <c r="C2884" t="s">
        <v>143</v>
      </c>
      <c r="D2884" t="s">
        <v>39</v>
      </c>
      <c r="E2884" t="s">
        <v>10640</v>
      </c>
      <c r="F2884">
        <v>94</v>
      </c>
      <c r="G2884" t="s">
        <v>12286</v>
      </c>
    </row>
    <row r="2885" spans="1:7" x14ac:dyDescent="0.25">
      <c r="A2885" t="s">
        <v>96</v>
      </c>
      <c r="B2885">
        <v>2011</v>
      </c>
      <c r="C2885" t="s">
        <v>143</v>
      </c>
      <c r="D2885" t="s">
        <v>103</v>
      </c>
      <c r="E2885" t="s">
        <v>10641</v>
      </c>
      <c r="F2885">
        <v>441</v>
      </c>
      <c r="G2885" t="s">
        <v>12286</v>
      </c>
    </row>
    <row r="2886" spans="1:7" x14ac:dyDescent="0.25">
      <c r="A2886" t="s">
        <v>96</v>
      </c>
      <c r="B2886">
        <v>2011</v>
      </c>
      <c r="C2886" t="s">
        <v>144</v>
      </c>
      <c r="D2886" t="s">
        <v>40</v>
      </c>
      <c r="E2886" t="s">
        <v>10642</v>
      </c>
      <c r="F2886">
        <v>4</v>
      </c>
      <c r="G2886" t="s">
        <v>12287</v>
      </c>
    </row>
    <row r="2887" spans="1:7" x14ac:dyDescent="0.25">
      <c r="A2887" t="s">
        <v>96</v>
      </c>
      <c r="B2887">
        <v>2011</v>
      </c>
      <c r="C2887" t="s">
        <v>144</v>
      </c>
      <c r="D2887" t="s">
        <v>102</v>
      </c>
      <c r="E2887" t="s">
        <v>10643</v>
      </c>
      <c r="F2887">
        <v>10</v>
      </c>
      <c r="G2887" t="s">
        <v>12287</v>
      </c>
    </row>
    <row r="2888" spans="1:7" x14ac:dyDescent="0.25">
      <c r="A2888" t="s">
        <v>96</v>
      </c>
      <c r="B2888">
        <v>2011</v>
      </c>
      <c r="C2888" t="s">
        <v>144</v>
      </c>
      <c r="D2888" t="s">
        <v>107</v>
      </c>
      <c r="E2888" t="s">
        <v>10644</v>
      </c>
      <c r="F2888">
        <v>7</v>
      </c>
      <c r="G2888" t="s">
        <v>12287</v>
      </c>
    </row>
    <row r="2889" spans="1:7" x14ac:dyDescent="0.25">
      <c r="A2889" t="s">
        <v>96</v>
      </c>
      <c r="B2889">
        <v>2011</v>
      </c>
      <c r="C2889" t="s">
        <v>144</v>
      </c>
      <c r="D2889" t="s">
        <v>39</v>
      </c>
      <c r="E2889" t="s">
        <v>10645</v>
      </c>
      <c r="F2889">
        <v>15</v>
      </c>
      <c r="G2889" t="s">
        <v>12287</v>
      </c>
    </row>
    <row r="2890" spans="1:7" x14ac:dyDescent="0.25">
      <c r="A2890" t="s">
        <v>96</v>
      </c>
      <c r="B2890">
        <v>2011</v>
      </c>
      <c r="C2890" t="s">
        <v>144</v>
      </c>
      <c r="D2890" t="s">
        <v>103</v>
      </c>
      <c r="E2890" t="s">
        <v>10646</v>
      </c>
      <c r="F2890">
        <v>95</v>
      </c>
      <c r="G2890" t="s">
        <v>12287</v>
      </c>
    </row>
    <row r="2891" spans="1:7" x14ac:dyDescent="0.25">
      <c r="A2891" t="s">
        <v>96</v>
      </c>
      <c r="B2891">
        <v>2011</v>
      </c>
      <c r="C2891" t="s">
        <v>145</v>
      </c>
      <c r="D2891" t="s">
        <v>38</v>
      </c>
      <c r="E2891" t="s">
        <v>10647</v>
      </c>
      <c r="F2891">
        <v>1</v>
      </c>
      <c r="G2891" t="s">
        <v>12288</v>
      </c>
    </row>
    <row r="2892" spans="1:7" x14ac:dyDescent="0.25">
      <c r="A2892" t="s">
        <v>96</v>
      </c>
      <c r="B2892">
        <v>2011</v>
      </c>
      <c r="C2892" t="s">
        <v>145</v>
      </c>
      <c r="D2892" t="s">
        <v>40</v>
      </c>
      <c r="E2892" t="s">
        <v>10648</v>
      </c>
      <c r="F2892">
        <v>1</v>
      </c>
      <c r="G2892" t="s">
        <v>12288</v>
      </c>
    </row>
    <row r="2893" spans="1:7" x14ac:dyDescent="0.25">
      <c r="A2893" t="s">
        <v>96</v>
      </c>
      <c r="B2893">
        <v>2011</v>
      </c>
      <c r="C2893" t="s">
        <v>145</v>
      </c>
      <c r="D2893" t="s">
        <v>102</v>
      </c>
      <c r="E2893" t="s">
        <v>10649</v>
      </c>
      <c r="F2893">
        <v>16</v>
      </c>
      <c r="G2893" t="s">
        <v>12288</v>
      </c>
    </row>
    <row r="2894" spans="1:7" x14ac:dyDescent="0.25">
      <c r="A2894" t="s">
        <v>96</v>
      </c>
      <c r="B2894">
        <v>2011</v>
      </c>
      <c r="C2894" t="s">
        <v>145</v>
      </c>
      <c r="D2894" t="s">
        <v>107</v>
      </c>
      <c r="E2894" t="s">
        <v>10650</v>
      </c>
      <c r="F2894">
        <v>7</v>
      </c>
      <c r="G2894" t="s">
        <v>12288</v>
      </c>
    </row>
    <row r="2895" spans="1:7" x14ac:dyDescent="0.25">
      <c r="A2895" t="s">
        <v>96</v>
      </c>
      <c r="B2895">
        <v>2011</v>
      </c>
      <c r="C2895" t="s">
        <v>145</v>
      </c>
      <c r="D2895" t="s">
        <v>39</v>
      </c>
      <c r="E2895" t="s">
        <v>10651</v>
      </c>
      <c r="F2895">
        <v>18</v>
      </c>
      <c r="G2895" t="s">
        <v>12288</v>
      </c>
    </row>
    <row r="2896" spans="1:7" x14ac:dyDescent="0.25">
      <c r="A2896" t="s">
        <v>96</v>
      </c>
      <c r="B2896">
        <v>2011</v>
      </c>
      <c r="C2896" t="s">
        <v>145</v>
      </c>
      <c r="D2896" t="s">
        <v>103</v>
      </c>
      <c r="E2896" t="s">
        <v>10652</v>
      </c>
      <c r="F2896">
        <v>134</v>
      </c>
      <c r="G2896" t="s">
        <v>12288</v>
      </c>
    </row>
    <row r="2897" spans="1:7" x14ac:dyDescent="0.25">
      <c r="A2897" t="s">
        <v>96</v>
      </c>
      <c r="B2897">
        <v>2011</v>
      </c>
      <c r="C2897" t="s">
        <v>146</v>
      </c>
      <c r="D2897" t="s">
        <v>38</v>
      </c>
      <c r="E2897" t="s">
        <v>10653</v>
      </c>
      <c r="F2897">
        <v>4</v>
      </c>
      <c r="G2897" t="s">
        <v>12289</v>
      </c>
    </row>
    <row r="2898" spans="1:7" x14ac:dyDescent="0.25">
      <c r="A2898" t="s">
        <v>96</v>
      </c>
      <c r="B2898">
        <v>2011</v>
      </c>
      <c r="C2898" t="s">
        <v>146</v>
      </c>
      <c r="D2898" t="s">
        <v>40</v>
      </c>
      <c r="E2898" t="s">
        <v>10654</v>
      </c>
      <c r="F2898">
        <v>2</v>
      </c>
      <c r="G2898" t="s">
        <v>12289</v>
      </c>
    </row>
    <row r="2899" spans="1:7" x14ac:dyDescent="0.25">
      <c r="A2899" t="s">
        <v>96</v>
      </c>
      <c r="B2899">
        <v>2011</v>
      </c>
      <c r="C2899" t="s">
        <v>146</v>
      </c>
      <c r="D2899" t="s">
        <v>102</v>
      </c>
      <c r="E2899" t="s">
        <v>10655</v>
      </c>
      <c r="F2899">
        <v>20</v>
      </c>
      <c r="G2899" t="s">
        <v>12289</v>
      </c>
    </row>
    <row r="2900" spans="1:7" x14ac:dyDescent="0.25">
      <c r="A2900" t="s">
        <v>96</v>
      </c>
      <c r="B2900">
        <v>2011</v>
      </c>
      <c r="C2900" t="s">
        <v>146</v>
      </c>
      <c r="D2900" t="s">
        <v>107</v>
      </c>
      <c r="E2900" t="s">
        <v>10656</v>
      </c>
      <c r="F2900">
        <v>9</v>
      </c>
      <c r="G2900" t="s">
        <v>12289</v>
      </c>
    </row>
    <row r="2901" spans="1:7" x14ac:dyDescent="0.25">
      <c r="A2901" t="s">
        <v>96</v>
      </c>
      <c r="B2901">
        <v>2011</v>
      </c>
      <c r="C2901" t="s">
        <v>146</v>
      </c>
      <c r="D2901" t="s">
        <v>39</v>
      </c>
      <c r="E2901" t="s">
        <v>10657</v>
      </c>
      <c r="F2901">
        <v>33</v>
      </c>
      <c r="G2901" t="s">
        <v>12289</v>
      </c>
    </row>
    <row r="2902" spans="1:7" x14ac:dyDescent="0.25">
      <c r="A2902" t="s">
        <v>96</v>
      </c>
      <c r="B2902">
        <v>2011</v>
      </c>
      <c r="C2902" t="s">
        <v>146</v>
      </c>
      <c r="D2902" t="s">
        <v>103</v>
      </c>
      <c r="E2902" t="s">
        <v>10658</v>
      </c>
      <c r="F2902">
        <v>176</v>
      </c>
      <c r="G2902" t="s">
        <v>12289</v>
      </c>
    </row>
    <row r="2903" spans="1:7" x14ac:dyDescent="0.25">
      <c r="A2903" t="s">
        <v>96</v>
      </c>
      <c r="B2903">
        <v>2012</v>
      </c>
      <c r="C2903" t="s">
        <v>142</v>
      </c>
      <c r="D2903" t="s">
        <v>38</v>
      </c>
      <c r="E2903" t="s">
        <v>10659</v>
      </c>
      <c r="F2903">
        <v>24</v>
      </c>
      <c r="G2903" t="s">
        <v>12285</v>
      </c>
    </row>
    <row r="2904" spans="1:7" x14ac:dyDescent="0.25">
      <c r="A2904" t="s">
        <v>96</v>
      </c>
      <c r="B2904">
        <v>2012</v>
      </c>
      <c r="C2904" t="s">
        <v>142</v>
      </c>
      <c r="D2904" t="s">
        <v>40</v>
      </c>
      <c r="E2904" t="s">
        <v>10660</v>
      </c>
      <c r="F2904">
        <v>8</v>
      </c>
      <c r="G2904" t="s">
        <v>12285</v>
      </c>
    </row>
    <row r="2905" spans="1:7" x14ac:dyDescent="0.25">
      <c r="A2905" t="s">
        <v>96</v>
      </c>
      <c r="B2905">
        <v>2012</v>
      </c>
      <c r="C2905" t="s">
        <v>142</v>
      </c>
      <c r="D2905" t="s">
        <v>102</v>
      </c>
      <c r="E2905" t="s">
        <v>10661</v>
      </c>
      <c r="F2905">
        <v>34</v>
      </c>
      <c r="G2905" t="s">
        <v>12285</v>
      </c>
    </row>
    <row r="2906" spans="1:7" x14ac:dyDescent="0.25">
      <c r="A2906" t="s">
        <v>96</v>
      </c>
      <c r="B2906">
        <v>2012</v>
      </c>
      <c r="C2906" t="s">
        <v>142</v>
      </c>
      <c r="D2906" t="s">
        <v>107</v>
      </c>
      <c r="E2906" t="s">
        <v>10662</v>
      </c>
      <c r="F2906">
        <v>61</v>
      </c>
      <c r="G2906" t="s">
        <v>12285</v>
      </c>
    </row>
    <row r="2907" spans="1:7" x14ac:dyDescent="0.25">
      <c r="A2907" t="s">
        <v>96</v>
      </c>
      <c r="B2907">
        <v>2012</v>
      </c>
      <c r="C2907" t="s">
        <v>142</v>
      </c>
      <c r="D2907" t="s">
        <v>39</v>
      </c>
      <c r="E2907" t="s">
        <v>10663</v>
      </c>
      <c r="F2907">
        <v>73</v>
      </c>
      <c r="G2907" t="s">
        <v>12285</v>
      </c>
    </row>
    <row r="2908" spans="1:7" x14ac:dyDescent="0.25">
      <c r="A2908" t="s">
        <v>96</v>
      </c>
      <c r="B2908">
        <v>2012</v>
      </c>
      <c r="C2908" t="s">
        <v>142</v>
      </c>
      <c r="D2908" t="s">
        <v>103</v>
      </c>
      <c r="E2908" t="s">
        <v>10664</v>
      </c>
      <c r="F2908">
        <v>445</v>
      </c>
      <c r="G2908" t="s">
        <v>12285</v>
      </c>
    </row>
    <row r="2909" spans="1:7" x14ac:dyDescent="0.25">
      <c r="A2909" t="s">
        <v>96</v>
      </c>
      <c r="B2909">
        <v>2012</v>
      </c>
      <c r="C2909" t="s">
        <v>143</v>
      </c>
      <c r="D2909" t="s">
        <v>38</v>
      </c>
      <c r="E2909" t="s">
        <v>10665</v>
      </c>
      <c r="F2909">
        <v>18</v>
      </c>
      <c r="G2909" t="s">
        <v>12286</v>
      </c>
    </row>
    <row r="2910" spans="1:7" x14ac:dyDescent="0.25">
      <c r="A2910" t="s">
        <v>96</v>
      </c>
      <c r="B2910">
        <v>2012</v>
      </c>
      <c r="C2910" t="s">
        <v>143</v>
      </c>
      <c r="D2910" t="s">
        <v>102</v>
      </c>
      <c r="E2910" t="s">
        <v>10666</v>
      </c>
      <c r="F2910">
        <v>48</v>
      </c>
      <c r="G2910" t="s">
        <v>12286</v>
      </c>
    </row>
    <row r="2911" spans="1:7" x14ac:dyDescent="0.25">
      <c r="A2911" t="s">
        <v>96</v>
      </c>
      <c r="B2911">
        <v>2012</v>
      </c>
      <c r="C2911" t="s">
        <v>143</v>
      </c>
      <c r="D2911" t="s">
        <v>107</v>
      </c>
      <c r="E2911" t="s">
        <v>10667</v>
      </c>
      <c r="F2911">
        <v>50</v>
      </c>
      <c r="G2911" t="s">
        <v>12286</v>
      </c>
    </row>
    <row r="2912" spans="1:7" x14ac:dyDescent="0.25">
      <c r="A2912" t="s">
        <v>96</v>
      </c>
      <c r="B2912">
        <v>2012</v>
      </c>
      <c r="C2912" t="s">
        <v>143</v>
      </c>
      <c r="D2912" t="s">
        <v>39</v>
      </c>
      <c r="E2912" t="s">
        <v>10668</v>
      </c>
      <c r="F2912">
        <v>81</v>
      </c>
      <c r="G2912" t="s">
        <v>12286</v>
      </c>
    </row>
    <row r="2913" spans="1:7" x14ac:dyDescent="0.25">
      <c r="A2913" t="s">
        <v>96</v>
      </c>
      <c r="B2913">
        <v>2012</v>
      </c>
      <c r="C2913" t="s">
        <v>143</v>
      </c>
      <c r="D2913" t="s">
        <v>103</v>
      </c>
      <c r="E2913" t="s">
        <v>10669</v>
      </c>
      <c r="F2913">
        <v>420</v>
      </c>
      <c r="G2913" t="s">
        <v>12286</v>
      </c>
    </row>
    <row r="2914" spans="1:7" x14ac:dyDescent="0.25">
      <c r="A2914" t="s">
        <v>96</v>
      </c>
      <c r="B2914">
        <v>2012</v>
      </c>
      <c r="C2914" t="s">
        <v>144</v>
      </c>
      <c r="D2914" t="s">
        <v>38</v>
      </c>
      <c r="E2914" t="s">
        <v>10670</v>
      </c>
      <c r="F2914">
        <v>4</v>
      </c>
      <c r="G2914" t="s">
        <v>12287</v>
      </c>
    </row>
    <row r="2915" spans="1:7" x14ac:dyDescent="0.25">
      <c r="A2915" t="s">
        <v>96</v>
      </c>
      <c r="B2915">
        <v>2012</v>
      </c>
      <c r="C2915" t="s">
        <v>144</v>
      </c>
      <c r="D2915" t="s">
        <v>102</v>
      </c>
      <c r="E2915" t="s">
        <v>10671</v>
      </c>
      <c r="F2915">
        <v>8</v>
      </c>
      <c r="G2915" t="s">
        <v>12287</v>
      </c>
    </row>
    <row r="2916" spans="1:7" x14ac:dyDescent="0.25">
      <c r="A2916" t="s">
        <v>96</v>
      </c>
      <c r="B2916">
        <v>2012</v>
      </c>
      <c r="C2916" t="s">
        <v>144</v>
      </c>
      <c r="D2916" t="s">
        <v>107</v>
      </c>
      <c r="E2916" t="s">
        <v>10672</v>
      </c>
      <c r="F2916">
        <v>13</v>
      </c>
      <c r="G2916" t="s">
        <v>12287</v>
      </c>
    </row>
    <row r="2917" spans="1:7" x14ac:dyDescent="0.25">
      <c r="A2917" t="s">
        <v>96</v>
      </c>
      <c r="B2917">
        <v>2012</v>
      </c>
      <c r="C2917" t="s">
        <v>144</v>
      </c>
      <c r="D2917" t="s">
        <v>39</v>
      </c>
      <c r="E2917" t="s">
        <v>10673</v>
      </c>
      <c r="F2917">
        <v>10</v>
      </c>
      <c r="G2917" t="s">
        <v>12287</v>
      </c>
    </row>
    <row r="2918" spans="1:7" x14ac:dyDescent="0.25">
      <c r="A2918" t="s">
        <v>96</v>
      </c>
      <c r="B2918">
        <v>2012</v>
      </c>
      <c r="C2918" t="s">
        <v>144</v>
      </c>
      <c r="D2918" t="s">
        <v>103</v>
      </c>
      <c r="E2918" t="s">
        <v>10674</v>
      </c>
      <c r="F2918">
        <v>102</v>
      </c>
      <c r="G2918" t="s">
        <v>12287</v>
      </c>
    </row>
    <row r="2919" spans="1:7" x14ac:dyDescent="0.25">
      <c r="A2919" t="s">
        <v>96</v>
      </c>
      <c r="B2919">
        <v>2012</v>
      </c>
      <c r="C2919" t="s">
        <v>145</v>
      </c>
      <c r="D2919" t="s">
        <v>38</v>
      </c>
      <c r="E2919" t="s">
        <v>10675</v>
      </c>
      <c r="F2919">
        <v>6</v>
      </c>
      <c r="G2919" t="s">
        <v>12288</v>
      </c>
    </row>
    <row r="2920" spans="1:7" x14ac:dyDescent="0.25">
      <c r="A2920" t="s">
        <v>96</v>
      </c>
      <c r="B2920">
        <v>2012</v>
      </c>
      <c r="C2920" t="s">
        <v>145</v>
      </c>
      <c r="D2920" t="s">
        <v>102</v>
      </c>
      <c r="E2920" t="s">
        <v>10676</v>
      </c>
      <c r="F2920">
        <v>10</v>
      </c>
      <c r="G2920" t="s">
        <v>12288</v>
      </c>
    </row>
    <row r="2921" spans="1:7" x14ac:dyDescent="0.25">
      <c r="A2921" t="s">
        <v>96</v>
      </c>
      <c r="B2921">
        <v>2012</v>
      </c>
      <c r="C2921" t="s">
        <v>145</v>
      </c>
      <c r="D2921" t="s">
        <v>107</v>
      </c>
      <c r="E2921" t="s">
        <v>10677</v>
      </c>
      <c r="F2921">
        <v>9</v>
      </c>
      <c r="G2921" t="s">
        <v>12288</v>
      </c>
    </row>
    <row r="2922" spans="1:7" x14ac:dyDescent="0.25">
      <c r="A2922" t="s">
        <v>96</v>
      </c>
      <c r="B2922">
        <v>2012</v>
      </c>
      <c r="C2922" t="s">
        <v>145</v>
      </c>
      <c r="D2922" t="s">
        <v>39</v>
      </c>
      <c r="E2922" t="s">
        <v>10678</v>
      </c>
      <c r="F2922">
        <v>10</v>
      </c>
      <c r="G2922" t="s">
        <v>12288</v>
      </c>
    </row>
    <row r="2923" spans="1:7" x14ac:dyDescent="0.25">
      <c r="A2923" t="s">
        <v>96</v>
      </c>
      <c r="B2923">
        <v>2012</v>
      </c>
      <c r="C2923" t="s">
        <v>145</v>
      </c>
      <c r="D2923" t="s">
        <v>103</v>
      </c>
      <c r="E2923" t="s">
        <v>10679</v>
      </c>
      <c r="F2923">
        <v>135</v>
      </c>
      <c r="G2923" t="s">
        <v>12288</v>
      </c>
    </row>
    <row r="2924" spans="1:7" x14ac:dyDescent="0.25">
      <c r="A2924" t="s">
        <v>96</v>
      </c>
      <c r="B2924">
        <v>2012</v>
      </c>
      <c r="C2924" t="s">
        <v>146</v>
      </c>
      <c r="D2924" t="s">
        <v>38</v>
      </c>
      <c r="E2924" t="s">
        <v>10680</v>
      </c>
      <c r="F2924">
        <v>5</v>
      </c>
      <c r="G2924" t="s">
        <v>12289</v>
      </c>
    </row>
    <row r="2925" spans="1:7" x14ac:dyDescent="0.25">
      <c r="A2925" t="s">
        <v>96</v>
      </c>
      <c r="B2925">
        <v>2012</v>
      </c>
      <c r="C2925" t="s">
        <v>146</v>
      </c>
      <c r="D2925" t="s">
        <v>40</v>
      </c>
      <c r="E2925" t="s">
        <v>10681</v>
      </c>
      <c r="F2925">
        <v>1</v>
      </c>
      <c r="G2925" t="s">
        <v>12289</v>
      </c>
    </row>
    <row r="2926" spans="1:7" x14ac:dyDescent="0.25">
      <c r="A2926" t="s">
        <v>96</v>
      </c>
      <c r="B2926">
        <v>2012</v>
      </c>
      <c r="C2926" t="s">
        <v>146</v>
      </c>
      <c r="D2926" t="s">
        <v>102</v>
      </c>
      <c r="E2926" t="s">
        <v>10682</v>
      </c>
      <c r="F2926">
        <v>13</v>
      </c>
      <c r="G2926" t="s">
        <v>12289</v>
      </c>
    </row>
    <row r="2927" spans="1:7" x14ac:dyDescent="0.25">
      <c r="A2927" t="s">
        <v>96</v>
      </c>
      <c r="B2927">
        <v>2012</v>
      </c>
      <c r="C2927" t="s">
        <v>146</v>
      </c>
      <c r="D2927" t="s">
        <v>107</v>
      </c>
      <c r="E2927" t="s">
        <v>10683</v>
      </c>
      <c r="F2927">
        <v>10</v>
      </c>
      <c r="G2927" t="s">
        <v>12289</v>
      </c>
    </row>
    <row r="2928" spans="1:7" x14ac:dyDescent="0.25">
      <c r="A2928" t="s">
        <v>96</v>
      </c>
      <c r="B2928">
        <v>2012</v>
      </c>
      <c r="C2928" t="s">
        <v>146</v>
      </c>
      <c r="D2928" t="s">
        <v>39</v>
      </c>
      <c r="E2928" t="s">
        <v>10684</v>
      </c>
      <c r="F2928">
        <v>27</v>
      </c>
      <c r="G2928" t="s">
        <v>12289</v>
      </c>
    </row>
    <row r="2929" spans="1:7" x14ac:dyDescent="0.25">
      <c r="A2929" t="s">
        <v>96</v>
      </c>
      <c r="B2929">
        <v>2012</v>
      </c>
      <c r="C2929" t="s">
        <v>146</v>
      </c>
      <c r="D2929" t="s">
        <v>103</v>
      </c>
      <c r="E2929" t="s">
        <v>10685</v>
      </c>
      <c r="F2929">
        <v>169</v>
      </c>
      <c r="G2929" t="s">
        <v>12289</v>
      </c>
    </row>
    <row r="2930" spans="1:7" x14ac:dyDescent="0.25">
      <c r="A2930" t="s">
        <v>96</v>
      </c>
      <c r="B2930">
        <v>2013</v>
      </c>
      <c r="C2930" t="s">
        <v>142</v>
      </c>
      <c r="D2930" t="s">
        <v>38</v>
      </c>
      <c r="E2930" t="s">
        <v>10686</v>
      </c>
      <c r="F2930">
        <v>31</v>
      </c>
      <c r="G2930" t="s">
        <v>12285</v>
      </c>
    </row>
    <row r="2931" spans="1:7" x14ac:dyDescent="0.25">
      <c r="A2931" t="s">
        <v>96</v>
      </c>
      <c r="B2931">
        <v>2013</v>
      </c>
      <c r="C2931" t="s">
        <v>142</v>
      </c>
      <c r="D2931" t="s">
        <v>40</v>
      </c>
      <c r="E2931" t="s">
        <v>10687</v>
      </c>
      <c r="F2931">
        <v>15</v>
      </c>
      <c r="G2931" t="s">
        <v>12285</v>
      </c>
    </row>
    <row r="2932" spans="1:7" x14ac:dyDescent="0.25">
      <c r="A2932" t="s">
        <v>96</v>
      </c>
      <c r="B2932">
        <v>2013</v>
      </c>
      <c r="C2932" t="s">
        <v>142</v>
      </c>
      <c r="D2932" t="s">
        <v>102</v>
      </c>
      <c r="E2932" t="s">
        <v>10688</v>
      </c>
      <c r="F2932">
        <v>56</v>
      </c>
      <c r="G2932" t="s">
        <v>12285</v>
      </c>
    </row>
    <row r="2933" spans="1:7" x14ac:dyDescent="0.25">
      <c r="A2933" t="s">
        <v>96</v>
      </c>
      <c r="B2933">
        <v>2013</v>
      </c>
      <c r="C2933" t="s">
        <v>142</v>
      </c>
      <c r="D2933" t="s">
        <v>107</v>
      </c>
      <c r="E2933" t="s">
        <v>10689</v>
      </c>
      <c r="F2933">
        <v>94</v>
      </c>
      <c r="G2933" t="s">
        <v>12285</v>
      </c>
    </row>
    <row r="2934" spans="1:7" x14ac:dyDescent="0.25">
      <c r="A2934" t="s">
        <v>96</v>
      </c>
      <c r="B2934">
        <v>2013</v>
      </c>
      <c r="C2934" t="s">
        <v>142</v>
      </c>
      <c r="D2934" t="s">
        <v>39</v>
      </c>
      <c r="E2934" t="s">
        <v>10690</v>
      </c>
      <c r="F2934">
        <v>82</v>
      </c>
      <c r="G2934" t="s">
        <v>12285</v>
      </c>
    </row>
    <row r="2935" spans="1:7" x14ac:dyDescent="0.25">
      <c r="A2935" t="s">
        <v>96</v>
      </c>
      <c r="B2935">
        <v>2013</v>
      </c>
      <c r="C2935" t="s">
        <v>142</v>
      </c>
      <c r="D2935" t="s">
        <v>103</v>
      </c>
      <c r="E2935" t="s">
        <v>10691</v>
      </c>
      <c r="F2935">
        <v>423</v>
      </c>
      <c r="G2935" t="s">
        <v>12285</v>
      </c>
    </row>
    <row r="2936" spans="1:7" x14ac:dyDescent="0.25">
      <c r="A2936" t="s">
        <v>96</v>
      </c>
      <c r="B2936">
        <v>2013</v>
      </c>
      <c r="C2936" t="s">
        <v>143</v>
      </c>
      <c r="D2936" t="s">
        <v>38</v>
      </c>
      <c r="E2936" t="s">
        <v>10692</v>
      </c>
      <c r="F2936">
        <v>27</v>
      </c>
      <c r="G2936" t="s">
        <v>12286</v>
      </c>
    </row>
    <row r="2937" spans="1:7" x14ac:dyDescent="0.25">
      <c r="A2937" t="s">
        <v>96</v>
      </c>
      <c r="B2937">
        <v>2013</v>
      </c>
      <c r="C2937" t="s">
        <v>143</v>
      </c>
      <c r="D2937" t="s">
        <v>40</v>
      </c>
      <c r="E2937" t="s">
        <v>10693</v>
      </c>
      <c r="F2937">
        <v>8</v>
      </c>
      <c r="G2937" t="s">
        <v>12286</v>
      </c>
    </row>
    <row r="2938" spans="1:7" x14ac:dyDescent="0.25">
      <c r="A2938" t="s">
        <v>96</v>
      </c>
      <c r="B2938">
        <v>2013</v>
      </c>
      <c r="C2938" t="s">
        <v>143</v>
      </c>
      <c r="D2938" t="s">
        <v>102</v>
      </c>
      <c r="E2938" t="s">
        <v>10694</v>
      </c>
      <c r="F2938">
        <v>47</v>
      </c>
      <c r="G2938" t="s">
        <v>12286</v>
      </c>
    </row>
    <row r="2939" spans="1:7" x14ac:dyDescent="0.25">
      <c r="A2939" t="s">
        <v>96</v>
      </c>
      <c r="B2939">
        <v>2013</v>
      </c>
      <c r="C2939" t="s">
        <v>143</v>
      </c>
      <c r="D2939" t="s">
        <v>107</v>
      </c>
      <c r="E2939" t="s">
        <v>10695</v>
      </c>
      <c r="F2939">
        <v>55</v>
      </c>
      <c r="G2939" t="s">
        <v>12286</v>
      </c>
    </row>
    <row r="2940" spans="1:7" x14ac:dyDescent="0.25">
      <c r="A2940" t="s">
        <v>96</v>
      </c>
      <c r="B2940">
        <v>2013</v>
      </c>
      <c r="C2940" t="s">
        <v>143</v>
      </c>
      <c r="D2940" t="s">
        <v>39</v>
      </c>
      <c r="E2940" t="s">
        <v>10696</v>
      </c>
      <c r="F2940">
        <v>76</v>
      </c>
      <c r="G2940" t="s">
        <v>12286</v>
      </c>
    </row>
    <row r="2941" spans="1:7" x14ac:dyDescent="0.25">
      <c r="A2941" t="s">
        <v>96</v>
      </c>
      <c r="B2941">
        <v>2013</v>
      </c>
      <c r="C2941" t="s">
        <v>143</v>
      </c>
      <c r="D2941" t="s">
        <v>103</v>
      </c>
      <c r="E2941" t="s">
        <v>10697</v>
      </c>
      <c r="F2941">
        <v>411</v>
      </c>
      <c r="G2941" t="s">
        <v>12286</v>
      </c>
    </row>
    <row r="2942" spans="1:7" x14ac:dyDescent="0.25">
      <c r="A2942" t="s">
        <v>96</v>
      </c>
      <c r="B2942">
        <v>2013</v>
      </c>
      <c r="C2942" t="s">
        <v>144</v>
      </c>
      <c r="D2942" t="s">
        <v>38</v>
      </c>
      <c r="E2942" t="s">
        <v>10698</v>
      </c>
      <c r="F2942">
        <v>8</v>
      </c>
      <c r="G2942" t="s">
        <v>12287</v>
      </c>
    </row>
    <row r="2943" spans="1:7" x14ac:dyDescent="0.25">
      <c r="A2943" t="s">
        <v>96</v>
      </c>
      <c r="B2943">
        <v>2013</v>
      </c>
      <c r="C2943" t="s">
        <v>144</v>
      </c>
      <c r="D2943" t="s">
        <v>40</v>
      </c>
      <c r="E2943" t="s">
        <v>10699</v>
      </c>
      <c r="F2943">
        <v>3</v>
      </c>
      <c r="G2943" t="s">
        <v>12287</v>
      </c>
    </row>
    <row r="2944" spans="1:7" x14ac:dyDescent="0.25">
      <c r="A2944" t="s">
        <v>96</v>
      </c>
      <c r="B2944">
        <v>2013</v>
      </c>
      <c r="C2944" t="s">
        <v>144</v>
      </c>
      <c r="D2944" t="s">
        <v>102</v>
      </c>
      <c r="E2944" t="s">
        <v>10700</v>
      </c>
      <c r="F2944">
        <v>9</v>
      </c>
      <c r="G2944" t="s">
        <v>12287</v>
      </c>
    </row>
    <row r="2945" spans="1:7" x14ac:dyDescent="0.25">
      <c r="A2945" t="s">
        <v>96</v>
      </c>
      <c r="B2945">
        <v>2013</v>
      </c>
      <c r="C2945" t="s">
        <v>144</v>
      </c>
      <c r="D2945" t="s">
        <v>107</v>
      </c>
      <c r="E2945" t="s">
        <v>10701</v>
      </c>
      <c r="F2945">
        <v>9</v>
      </c>
      <c r="G2945" t="s">
        <v>12287</v>
      </c>
    </row>
    <row r="2946" spans="1:7" x14ac:dyDescent="0.25">
      <c r="A2946" t="s">
        <v>96</v>
      </c>
      <c r="B2946">
        <v>2013</v>
      </c>
      <c r="C2946" t="s">
        <v>144</v>
      </c>
      <c r="D2946" t="s">
        <v>39</v>
      </c>
      <c r="E2946" t="s">
        <v>10702</v>
      </c>
      <c r="F2946">
        <v>11</v>
      </c>
      <c r="G2946" t="s">
        <v>12287</v>
      </c>
    </row>
    <row r="2947" spans="1:7" x14ac:dyDescent="0.25">
      <c r="A2947" t="s">
        <v>96</v>
      </c>
      <c r="B2947">
        <v>2013</v>
      </c>
      <c r="C2947" t="s">
        <v>144</v>
      </c>
      <c r="D2947" t="s">
        <v>103</v>
      </c>
      <c r="E2947" t="s">
        <v>10703</v>
      </c>
      <c r="F2947">
        <v>98</v>
      </c>
      <c r="G2947" t="s">
        <v>12287</v>
      </c>
    </row>
    <row r="2948" spans="1:7" x14ac:dyDescent="0.25">
      <c r="A2948" t="s">
        <v>96</v>
      </c>
      <c r="B2948">
        <v>2013</v>
      </c>
      <c r="C2948" t="s">
        <v>145</v>
      </c>
      <c r="D2948" t="s">
        <v>38</v>
      </c>
      <c r="E2948" t="s">
        <v>10704</v>
      </c>
      <c r="F2948">
        <v>5</v>
      </c>
      <c r="G2948" t="s">
        <v>12288</v>
      </c>
    </row>
    <row r="2949" spans="1:7" x14ac:dyDescent="0.25">
      <c r="A2949" t="s">
        <v>96</v>
      </c>
      <c r="B2949">
        <v>2013</v>
      </c>
      <c r="C2949" t="s">
        <v>145</v>
      </c>
      <c r="D2949" t="s">
        <v>40</v>
      </c>
      <c r="E2949" t="s">
        <v>10705</v>
      </c>
      <c r="F2949">
        <v>4</v>
      </c>
      <c r="G2949" t="s">
        <v>12288</v>
      </c>
    </row>
    <row r="2950" spans="1:7" x14ac:dyDescent="0.25">
      <c r="A2950" t="s">
        <v>96</v>
      </c>
      <c r="B2950">
        <v>2013</v>
      </c>
      <c r="C2950" t="s">
        <v>145</v>
      </c>
      <c r="D2950" t="s">
        <v>102</v>
      </c>
      <c r="E2950" t="s">
        <v>10706</v>
      </c>
      <c r="F2950">
        <v>19</v>
      </c>
      <c r="G2950" t="s">
        <v>12288</v>
      </c>
    </row>
    <row r="2951" spans="1:7" x14ac:dyDescent="0.25">
      <c r="A2951" t="s">
        <v>96</v>
      </c>
      <c r="B2951">
        <v>2013</v>
      </c>
      <c r="C2951" t="s">
        <v>145</v>
      </c>
      <c r="D2951" t="s">
        <v>107</v>
      </c>
      <c r="E2951" t="s">
        <v>10707</v>
      </c>
      <c r="F2951">
        <v>14</v>
      </c>
      <c r="G2951" t="s">
        <v>12288</v>
      </c>
    </row>
    <row r="2952" spans="1:7" x14ac:dyDescent="0.25">
      <c r="A2952" t="s">
        <v>96</v>
      </c>
      <c r="B2952">
        <v>2013</v>
      </c>
      <c r="C2952" t="s">
        <v>145</v>
      </c>
      <c r="D2952" t="s">
        <v>39</v>
      </c>
      <c r="E2952" t="s">
        <v>10708</v>
      </c>
      <c r="F2952">
        <v>32</v>
      </c>
      <c r="G2952" t="s">
        <v>12288</v>
      </c>
    </row>
    <row r="2953" spans="1:7" x14ac:dyDescent="0.25">
      <c r="A2953" t="s">
        <v>96</v>
      </c>
      <c r="B2953">
        <v>2013</v>
      </c>
      <c r="C2953" t="s">
        <v>145</v>
      </c>
      <c r="D2953" t="s">
        <v>103</v>
      </c>
      <c r="E2953" t="s">
        <v>10709</v>
      </c>
      <c r="F2953">
        <v>113</v>
      </c>
      <c r="G2953" t="s">
        <v>12288</v>
      </c>
    </row>
    <row r="2954" spans="1:7" x14ac:dyDescent="0.25">
      <c r="A2954" t="s">
        <v>96</v>
      </c>
      <c r="B2954">
        <v>2013</v>
      </c>
      <c r="C2954" t="s">
        <v>146</v>
      </c>
      <c r="D2954" t="s">
        <v>38</v>
      </c>
      <c r="E2954" t="s">
        <v>10710</v>
      </c>
      <c r="F2954">
        <v>8</v>
      </c>
      <c r="G2954" t="s">
        <v>12289</v>
      </c>
    </row>
    <row r="2955" spans="1:7" x14ac:dyDescent="0.25">
      <c r="A2955" t="s">
        <v>96</v>
      </c>
      <c r="B2955">
        <v>2013</v>
      </c>
      <c r="C2955" t="s">
        <v>146</v>
      </c>
      <c r="D2955" t="s">
        <v>40</v>
      </c>
      <c r="E2955" t="s">
        <v>10711</v>
      </c>
      <c r="F2955">
        <v>5</v>
      </c>
      <c r="G2955" t="s">
        <v>12289</v>
      </c>
    </row>
    <row r="2956" spans="1:7" x14ac:dyDescent="0.25">
      <c r="A2956" t="s">
        <v>96</v>
      </c>
      <c r="B2956">
        <v>2013</v>
      </c>
      <c r="C2956" t="s">
        <v>146</v>
      </c>
      <c r="D2956" t="s">
        <v>102</v>
      </c>
      <c r="E2956" t="s">
        <v>10712</v>
      </c>
      <c r="F2956">
        <v>17</v>
      </c>
      <c r="G2956" t="s">
        <v>12289</v>
      </c>
    </row>
    <row r="2957" spans="1:7" x14ac:dyDescent="0.25">
      <c r="A2957" t="s">
        <v>96</v>
      </c>
      <c r="B2957">
        <v>2013</v>
      </c>
      <c r="C2957" t="s">
        <v>146</v>
      </c>
      <c r="D2957" t="s">
        <v>107</v>
      </c>
      <c r="E2957" t="s">
        <v>10713</v>
      </c>
      <c r="F2957">
        <v>21</v>
      </c>
      <c r="G2957" t="s">
        <v>12289</v>
      </c>
    </row>
    <row r="2958" spans="1:7" x14ac:dyDescent="0.25">
      <c r="A2958" t="s">
        <v>96</v>
      </c>
      <c r="B2958">
        <v>2013</v>
      </c>
      <c r="C2958" t="s">
        <v>146</v>
      </c>
      <c r="D2958" t="s">
        <v>39</v>
      </c>
      <c r="E2958" t="s">
        <v>10714</v>
      </c>
      <c r="F2958">
        <v>29</v>
      </c>
      <c r="G2958" t="s">
        <v>12289</v>
      </c>
    </row>
    <row r="2959" spans="1:7" x14ac:dyDescent="0.25">
      <c r="A2959" t="s">
        <v>96</v>
      </c>
      <c r="B2959">
        <v>2013</v>
      </c>
      <c r="C2959" t="s">
        <v>146</v>
      </c>
      <c r="D2959" t="s">
        <v>103</v>
      </c>
      <c r="E2959" t="s">
        <v>10715</v>
      </c>
      <c r="F2959">
        <v>153</v>
      </c>
      <c r="G2959" t="s">
        <v>12289</v>
      </c>
    </row>
    <row r="2960" spans="1:7" x14ac:dyDescent="0.25">
      <c r="A2960" t="s">
        <v>96</v>
      </c>
      <c r="B2960">
        <v>2014</v>
      </c>
      <c r="C2960" t="s">
        <v>142</v>
      </c>
      <c r="D2960" t="s">
        <v>38</v>
      </c>
      <c r="E2960" t="s">
        <v>10716</v>
      </c>
      <c r="F2960">
        <v>33</v>
      </c>
      <c r="G2960" t="s">
        <v>12285</v>
      </c>
    </row>
    <row r="2961" spans="1:7" x14ac:dyDescent="0.25">
      <c r="A2961" t="s">
        <v>96</v>
      </c>
      <c r="B2961">
        <v>2014</v>
      </c>
      <c r="C2961" t="s">
        <v>142</v>
      </c>
      <c r="D2961" t="s">
        <v>40</v>
      </c>
      <c r="E2961" t="s">
        <v>10717</v>
      </c>
      <c r="F2961">
        <v>11</v>
      </c>
      <c r="G2961" t="s">
        <v>12285</v>
      </c>
    </row>
    <row r="2962" spans="1:7" x14ac:dyDescent="0.25">
      <c r="A2962" t="s">
        <v>96</v>
      </c>
      <c r="B2962">
        <v>2014</v>
      </c>
      <c r="C2962" t="s">
        <v>142</v>
      </c>
      <c r="D2962" t="s">
        <v>102</v>
      </c>
      <c r="E2962" t="s">
        <v>10718</v>
      </c>
      <c r="F2962">
        <v>66</v>
      </c>
      <c r="G2962" t="s">
        <v>12285</v>
      </c>
    </row>
    <row r="2963" spans="1:7" x14ac:dyDescent="0.25">
      <c r="A2963" t="s">
        <v>96</v>
      </c>
      <c r="B2963">
        <v>2014</v>
      </c>
      <c r="C2963" t="s">
        <v>142</v>
      </c>
      <c r="D2963" t="s">
        <v>107</v>
      </c>
      <c r="E2963" t="s">
        <v>10719</v>
      </c>
      <c r="F2963">
        <v>63</v>
      </c>
      <c r="G2963" t="s">
        <v>12285</v>
      </c>
    </row>
    <row r="2964" spans="1:7" x14ac:dyDescent="0.25">
      <c r="A2964" t="s">
        <v>96</v>
      </c>
      <c r="B2964">
        <v>2014</v>
      </c>
      <c r="C2964" t="s">
        <v>142</v>
      </c>
      <c r="D2964" t="s">
        <v>39</v>
      </c>
      <c r="E2964" t="s">
        <v>10720</v>
      </c>
      <c r="F2964">
        <v>71</v>
      </c>
      <c r="G2964" t="s">
        <v>12285</v>
      </c>
    </row>
    <row r="2965" spans="1:7" x14ac:dyDescent="0.25">
      <c r="A2965" t="s">
        <v>96</v>
      </c>
      <c r="B2965">
        <v>2014</v>
      </c>
      <c r="C2965" t="s">
        <v>142</v>
      </c>
      <c r="D2965" t="s">
        <v>103</v>
      </c>
      <c r="E2965" t="s">
        <v>10721</v>
      </c>
      <c r="F2965">
        <v>435</v>
      </c>
      <c r="G2965" t="s">
        <v>12285</v>
      </c>
    </row>
    <row r="2966" spans="1:7" x14ac:dyDescent="0.25">
      <c r="A2966" t="s">
        <v>96</v>
      </c>
      <c r="B2966">
        <v>2014</v>
      </c>
      <c r="C2966" t="s">
        <v>143</v>
      </c>
      <c r="D2966" t="s">
        <v>38</v>
      </c>
      <c r="E2966" t="s">
        <v>10722</v>
      </c>
      <c r="F2966">
        <v>26</v>
      </c>
      <c r="G2966" t="s">
        <v>12286</v>
      </c>
    </row>
    <row r="2967" spans="1:7" x14ac:dyDescent="0.25">
      <c r="A2967" t="s">
        <v>96</v>
      </c>
      <c r="B2967">
        <v>2014</v>
      </c>
      <c r="C2967" t="s">
        <v>143</v>
      </c>
      <c r="D2967" t="s">
        <v>40</v>
      </c>
      <c r="E2967" t="s">
        <v>10723</v>
      </c>
      <c r="F2967">
        <v>14</v>
      </c>
      <c r="G2967" t="s">
        <v>12286</v>
      </c>
    </row>
    <row r="2968" spans="1:7" x14ac:dyDescent="0.25">
      <c r="A2968" t="s">
        <v>96</v>
      </c>
      <c r="B2968">
        <v>2014</v>
      </c>
      <c r="C2968" t="s">
        <v>143</v>
      </c>
      <c r="D2968" t="s">
        <v>102</v>
      </c>
      <c r="E2968" t="s">
        <v>10724</v>
      </c>
      <c r="F2968">
        <v>52</v>
      </c>
      <c r="G2968" t="s">
        <v>12286</v>
      </c>
    </row>
    <row r="2969" spans="1:7" x14ac:dyDescent="0.25">
      <c r="A2969" t="s">
        <v>96</v>
      </c>
      <c r="B2969">
        <v>2014</v>
      </c>
      <c r="C2969" t="s">
        <v>143</v>
      </c>
      <c r="D2969" t="s">
        <v>107</v>
      </c>
      <c r="E2969" t="s">
        <v>10725</v>
      </c>
      <c r="F2969">
        <v>66</v>
      </c>
      <c r="G2969" t="s">
        <v>12286</v>
      </c>
    </row>
    <row r="2970" spans="1:7" x14ac:dyDescent="0.25">
      <c r="A2970" t="s">
        <v>96</v>
      </c>
      <c r="B2970">
        <v>2014</v>
      </c>
      <c r="C2970" t="s">
        <v>143</v>
      </c>
      <c r="D2970" t="s">
        <v>39</v>
      </c>
      <c r="E2970" t="s">
        <v>10726</v>
      </c>
      <c r="F2970">
        <v>75</v>
      </c>
      <c r="G2970" t="s">
        <v>12286</v>
      </c>
    </row>
    <row r="2971" spans="1:7" x14ac:dyDescent="0.25">
      <c r="A2971" t="s">
        <v>96</v>
      </c>
      <c r="B2971">
        <v>2014</v>
      </c>
      <c r="C2971" t="s">
        <v>143</v>
      </c>
      <c r="D2971" t="s">
        <v>103</v>
      </c>
      <c r="E2971" t="s">
        <v>10727</v>
      </c>
      <c r="F2971">
        <v>388</v>
      </c>
      <c r="G2971" t="s">
        <v>12286</v>
      </c>
    </row>
    <row r="2972" spans="1:7" x14ac:dyDescent="0.25">
      <c r="A2972" t="s">
        <v>96</v>
      </c>
      <c r="B2972">
        <v>2014</v>
      </c>
      <c r="C2972" t="s">
        <v>144</v>
      </c>
      <c r="D2972" t="s">
        <v>38</v>
      </c>
      <c r="E2972" t="s">
        <v>10728</v>
      </c>
      <c r="F2972">
        <v>7</v>
      </c>
      <c r="G2972" t="s">
        <v>12287</v>
      </c>
    </row>
    <row r="2973" spans="1:7" x14ac:dyDescent="0.25">
      <c r="A2973" t="s">
        <v>96</v>
      </c>
      <c r="B2973">
        <v>2014</v>
      </c>
      <c r="C2973" t="s">
        <v>144</v>
      </c>
      <c r="D2973" t="s">
        <v>40</v>
      </c>
      <c r="E2973" t="s">
        <v>10729</v>
      </c>
      <c r="F2973">
        <v>1</v>
      </c>
      <c r="G2973" t="s">
        <v>12287</v>
      </c>
    </row>
    <row r="2974" spans="1:7" x14ac:dyDescent="0.25">
      <c r="A2974" t="s">
        <v>96</v>
      </c>
      <c r="B2974">
        <v>2014</v>
      </c>
      <c r="C2974" t="s">
        <v>144</v>
      </c>
      <c r="D2974" t="s">
        <v>102</v>
      </c>
      <c r="E2974" t="s">
        <v>10730</v>
      </c>
      <c r="F2974">
        <v>8</v>
      </c>
      <c r="G2974" t="s">
        <v>12287</v>
      </c>
    </row>
    <row r="2975" spans="1:7" x14ac:dyDescent="0.25">
      <c r="A2975" t="s">
        <v>96</v>
      </c>
      <c r="B2975">
        <v>2014</v>
      </c>
      <c r="C2975" t="s">
        <v>144</v>
      </c>
      <c r="D2975" t="s">
        <v>107</v>
      </c>
      <c r="E2975" t="s">
        <v>10731</v>
      </c>
      <c r="F2975">
        <v>10</v>
      </c>
      <c r="G2975" t="s">
        <v>12287</v>
      </c>
    </row>
    <row r="2976" spans="1:7" x14ac:dyDescent="0.25">
      <c r="A2976" t="s">
        <v>96</v>
      </c>
      <c r="B2976">
        <v>2014</v>
      </c>
      <c r="C2976" t="s">
        <v>144</v>
      </c>
      <c r="D2976" t="s">
        <v>39</v>
      </c>
      <c r="E2976" t="s">
        <v>10732</v>
      </c>
      <c r="F2976">
        <v>22</v>
      </c>
      <c r="G2976" t="s">
        <v>12287</v>
      </c>
    </row>
    <row r="2977" spans="1:7" x14ac:dyDescent="0.25">
      <c r="A2977" t="s">
        <v>96</v>
      </c>
      <c r="B2977">
        <v>2014</v>
      </c>
      <c r="C2977" t="s">
        <v>144</v>
      </c>
      <c r="D2977" t="s">
        <v>103</v>
      </c>
      <c r="E2977" t="s">
        <v>10733</v>
      </c>
      <c r="F2977">
        <v>96</v>
      </c>
      <c r="G2977" t="s">
        <v>12287</v>
      </c>
    </row>
    <row r="2978" spans="1:7" x14ac:dyDescent="0.25">
      <c r="A2978" t="s">
        <v>96</v>
      </c>
      <c r="B2978">
        <v>2014</v>
      </c>
      <c r="C2978" t="s">
        <v>145</v>
      </c>
      <c r="D2978" t="s">
        <v>38</v>
      </c>
      <c r="E2978" t="s">
        <v>10734</v>
      </c>
      <c r="F2978">
        <v>15</v>
      </c>
      <c r="G2978" t="s">
        <v>12288</v>
      </c>
    </row>
    <row r="2979" spans="1:7" x14ac:dyDescent="0.25">
      <c r="A2979" t="s">
        <v>96</v>
      </c>
      <c r="B2979">
        <v>2014</v>
      </c>
      <c r="C2979" t="s">
        <v>145</v>
      </c>
      <c r="D2979" t="s">
        <v>40</v>
      </c>
      <c r="E2979" t="s">
        <v>10735</v>
      </c>
      <c r="F2979">
        <v>2</v>
      </c>
      <c r="G2979" t="s">
        <v>12288</v>
      </c>
    </row>
    <row r="2980" spans="1:7" x14ac:dyDescent="0.25">
      <c r="A2980" t="s">
        <v>96</v>
      </c>
      <c r="B2980">
        <v>2014</v>
      </c>
      <c r="C2980" t="s">
        <v>145</v>
      </c>
      <c r="D2980" t="s">
        <v>102</v>
      </c>
      <c r="E2980" t="s">
        <v>10736</v>
      </c>
      <c r="F2980">
        <v>12</v>
      </c>
      <c r="G2980" t="s">
        <v>12288</v>
      </c>
    </row>
    <row r="2981" spans="1:7" x14ac:dyDescent="0.25">
      <c r="A2981" t="s">
        <v>96</v>
      </c>
      <c r="B2981">
        <v>2014</v>
      </c>
      <c r="C2981" t="s">
        <v>145</v>
      </c>
      <c r="D2981" t="s">
        <v>107</v>
      </c>
      <c r="E2981" t="s">
        <v>10737</v>
      </c>
      <c r="F2981">
        <v>16</v>
      </c>
      <c r="G2981" t="s">
        <v>12288</v>
      </c>
    </row>
    <row r="2982" spans="1:7" x14ac:dyDescent="0.25">
      <c r="A2982" t="s">
        <v>96</v>
      </c>
      <c r="B2982">
        <v>2014</v>
      </c>
      <c r="C2982" t="s">
        <v>145</v>
      </c>
      <c r="D2982" t="s">
        <v>39</v>
      </c>
      <c r="E2982" t="s">
        <v>10738</v>
      </c>
      <c r="F2982">
        <v>12</v>
      </c>
      <c r="G2982" t="s">
        <v>12288</v>
      </c>
    </row>
    <row r="2983" spans="1:7" x14ac:dyDescent="0.25">
      <c r="A2983" t="s">
        <v>96</v>
      </c>
      <c r="B2983">
        <v>2014</v>
      </c>
      <c r="C2983" t="s">
        <v>145</v>
      </c>
      <c r="D2983" t="s">
        <v>103</v>
      </c>
      <c r="E2983" t="s">
        <v>10739</v>
      </c>
      <c r="F2983">
        <v>117</v>
      </c>
      <c r="G2983" t="s">
        <v>12288</v>
      </c>
    </row>
    <row r="2984" spans="1:7" x14ac:dyDescent="0.25">
      <c r="A2984" t="s">
        <v>96</v>
      </c>
      <c r="B2984">
        <v>2014</v>
      </c>
      <c r="C2984" t="s">
        <v>146</v>
      </c>
      <c r="D2984" t="s">
        <v>38</v>
      </c>
      <c r="E2984" t="s">
        <v>10740</v>
      </c>
      <c r="F2984">
        <v>11</v>
      </c>
      <c r="G2984" t="s">
        <v>12289</v>
      </c>
    </row>
    <row r="2985" spans="1:7" x14ac:dyDescent="0.25">
      <c r="A2985" t="s">
        <v>96</v>
      </c>
      <c r="B2985">
        <v>2014</v>
      </c>
      <c r="C2985" t="s">
        <v>146</v>
      </c>
      <c r="D2985" t="s">
        <v>40</v>
      </c>
      <c r="E2985" t="s">
        <v>10741</v>
      </c>
      <c r="F2985">
        <v>2</v>
      </c>
      <c r="G2985" t="s">
        <v>12289</v>
      </c>
    </row>
    <row r="2986" spans="1:7" x14ac:dyDescent="0.25">
      <c r="A2986" t="s">
        <v>96</v>
      </c>
      <c r="B2986">
        <v>2014</v>
      </c>
      <c r="C2986" t="s">
        <v>146</v>
      </c>
      <c r="D2986" t="s">
        <v>102</v>
      </c>
      <c r="E2986" t="s">
        <v>10742</v>
      </c>
      <c r="F2986">
        <v>17</v>
      </c>
      <c r="G2986" t="s">
        <v>12289</v>
      </c>
    </row>
    <row r="2987" spans="1:7" x14ac:dyDescent="0.25">
      <c r="A2987" t="s">
        <v>96</v>
      </c>
      <c r="B2987">
        <v>2014</v>
      </c>
      <c r="C2987" t="s">
        <v>146</v>
      </c>
      <c r="D2987" t="s">
        <v>107</v>
      </c>
      <c r="E2987" t="s">
        <v>10743</v>
      </c>
      <c r="F2987">
        <v>26</v>
      </c>
      <c r="G2987" t="s">
        <v>12289</v>
      </c>
    </row>
    <row r="2988" spans="1:7" x14ac:dyDescent="0.25">
      <c r="A2988" t="s">
        <v>96</v>
      </c>
      <c r="B2988">
        <v>2014</v>
      </c>
      <c r="C2988" t="s">
        <v>146</v>
      </c>
      <c r="D2988" t="s">
        <v>39</v>
      </c>
      <c r="E2988" t="s">
        <v>10744</v>
      </c>
      <c r="F2988">
        <v>32</v>
      </c>
      <c r="G2988" t="s">
        <v>12289</v>
      </c>
    </row>
    <row r="2989" spans="1:7" x14ac:dyDescent="0.25">
      <c r="A2989" t="s">
        <v>96</v>
      </c>
      <c r="B2989">
        <v>2014</v>
      </c>
      <c r="C2989" t="s">
        <v>146</v>
      </c>
      <c r="D2989" t="s">
        <v>103</v>
      </c>
      <c r="E2989" t="s">
        <v>10745</v>
      </c>
      <c r="F2989">
        <v>142</v>
      </c>
      <c r="G2989" t="s">
        <v>12289</v>
      </c>
    </row>
    <row r="2990" spans="1:7" x14ac:dyDescent="0.25">
      <c r="A2990" t="s">
        <v>96</v>
      </c>
      <c r="B2990">
        <v>2015</v>
      </c>
      <c r="C2990" t="s">
        <v>142</v>
      </c>
      <c r="D2990" t="s">
        <v>38</v>
      </c>
      <c r="E2990" t="s">
        <v>10746</v>
      </c>
      <c r="F2990">
        <v>30</v>
      </c>
      <c r="G2990" t="s">
        <v>12285</v>
      </c>
    </row>
    <row r="2991" spans="1:7" x14ac:dyDescent="0.25">
      <c r="A2991" t="s">
        <v>96</v>
      </c>
      <c r="B2991">
        <v>2015</v>
      </c>
      <c r="C2991" t="s">
        <v>142</v>
      </c>
      <c r="D2991" t="s">
        <v>40</v>
      </c>
      <c r="E2991" t="s">
        <v>10747</v>
      </c>
      <c r="F2991">
        <v>22</v>
      </c>
      <c r="G2991" t="s">
        <v>12285</v>
      </c>
    </row>
    <row r="2992" spans="1:7" x14ac:dyDescent="0.25">
      <c r="A2992" t="s">
        <v>96</v>
      </c>
      <c r="B2992">
        <v>2015</v>
      </c>
      <c r="C2992" t="s">
        <v>142</v>
      </c>
      <c r="D2992" t="s">
        <v>102</v>
      </c>
      <c r="E2992" t="s">
        <v>10748</v>
      </c>
      <c r="F2992">
        <v>80</v>
      </c>
      <c r="G2992" t="s">
        <v>12285</v>
      </c>
    </row>
    <row r="2993" spans="1:7" x14ac:dyDescent="0.25">
      <c r="A2993" t="s">
        <v>96</v>
      </c>
      <c r="B2993">
        <v>2015</v>
      </c>
      <c r="C2993" t="s">
        <v>142</v>
      </c>
      <c r="D2993" t="s">
        <v>107</v>
      </c>
      <c r="E2993" t="s">
        <v>10749</v>
      </c>
      <c r="F2993">
        <v>69</v>
      </c>
      <c r="G2993" t="s">
        <v>12285</v>
      </c>
    </row>
    <row r="2994" spans="1:7" x14ac:dyDescent="0.25">
      <c r="A2994" t="s">
        <v>96</v>
      </c>
      <c r="B2994">
        <v>2015</v>
      </c>
      <c r="C2994" t="s">
        <v>142</v>
      </c>
      <c r="D2994" t="s">
        <v>39</v>
      </c>
      <c r="E2994" t="s">
        <v>10750</v>
      </c>
      <c r="F2994">
        <v>61</v>
      </c>
      <c r="G2994" t="s">
        <v>12285</v>
      </c>
    </row>
    <row r="2995" spans="1:7" x14ac:dyDescent="0.25">
      <c r="A2995" t="s">
        <v>96</v>
      </c>
      <c r="B2995">
        <v>2015</v>
      </c>
      <c r="C2995" t="s">
        <v>142</v>
      </c>
      <c r="D2995" t="s">
        <v>103</v>
      </c>
      <c r="E2995" t="s">
        <v>10751</v>
      </c>
      <c r="F2995">
        <v>403</v>
      </c>
      <c r="G2995" t="s">
        <v>12285</v>
      </c>
    </row>
    <row r="2996" spans="1:7" x14ac:dyDescent="0.25">
      <c r="A2996" t="s">
        <v>96</v>
      </c>
      <c r="B2996">
        <v>2015</v>
      </c>
      <c r="C2996" t="s">
        <v>143</v>
      </c>
      <c r="D2996" t="s">
        <v>38</v>
      </c>
      <c r="E2996" t="s">
        <v>10752</v>
      </c>
      <c r="F2996">
        <v>25</v>
      </c>
      <c r="G2996" t="s">
        <v>12286</v>
      </c>
    </row>
    <row r="2997" spans="1:7" x14ac:dyDescent="0.25">
      <c r="A2997" t="s">
        <v>96</v>
      </c>
      <c r="B2997">
        <v>2015</v>
      </c>
      <c r="C2997" t="s">
        <v>143</v>
      </c>
      <c r="D2997" t="s">
        <v>40</v>
      </c>
      <c r="E2997" t="s">
        <v>10753</v>
      </c>
      <c r="F2997">
        <v>9</v>
      </c>
      <c r="G2997" t="s">
        <v>12286</v>
      </c>
    </row>
    <row r="2998" spans="1:7" x14ac:dyDescent="0.25">
      <c r="A2998" t="s">
        <v>96</v>
      </c>
      <c r="B2998">
        <v>2015</v>
      </c>
      <c r="C2998" t="s">
        <v>143</v>
      </c>
      <c r="D2998" t="s">
        <v>102</v>
      </c>
      <c r="E2998" t="s">
        <v>10754</v>
      </c>
      <c r="F2998">
        <v>56</v>
      </c>
      <c r="G2998" t="s">
        <v>12286</v>
      </c>
    </row>
    <row r="2999" spans="1:7" x14ac:dyDescent="0.25">
      <c r="A2999" t="s">
        <v>96</v>
      </c>
      <c r="B2999">
        <v>2015</v>
      </c>
      <c r="C2999" t="s">
        <v>143</v>
      </c>
      <c r="D2999" t="s">
        <v>107</v>
      </c>
      <c r="E2999" t="s">
        <v>10755</v>
      </c>
      <c r="F2999">
        <v>48</v>
      </c>
      <c r="G2999" t="s">
        <v>12286</v>
      </c>
    </row>
    <row r="3000" spans="1:7" x14ac:dyDescent="0.25">
      <c r="A3000" t="s">
        <v>96</v>
      </c>
      <c r="B3000">
        <v>2015</v>
      </c>
      <c r="C3000" t="s">
        <v>143</v>
      </c>
      <c r="D3000" t="s">
        <v>39</v>
      </c>
      <c r="E3000" t="s">
        <v>10756</v>
      </c>
      <c r="F3000">
        <v>83</v>
      </c>
      <c r="G3000" t="s">
        <v>12286</v>
      </c>
    </row>
    <row r="3001" spans="1:7" x14ac:dyDescent="0.25">
      <c r="A3001" t="s">
        <v>96</v>
      </c>
      <c r="B3001">
        <v>2015</v>
      </c>
      <c r="C3001" t="s">
        <v>143</v>
      </c>
      <c r="D3001" t="s">
        <v>103</v>
      </c>
      <c r="E3001" t="s">
        <v>10757</v>
      </c>
      <c r="F3001">
        <v>376</v>
      </c>
      <c r="G3001" t="s">
        <v>12286</v>
      </c>
    </row>
    <row r="3002" spans="1:7" x14ac:dyDescent="0.25">
      <c r="A3002" t="s">
        <v>96</v>
      </c>
      <c r="B3002">
        <v>2015</v>
      </c>
      <c r="C3002" t="s">
        <v>144</v>
      </c>
      <c r="D3002" t="s">
        <v>38</v>
      </c>
      <c r="E3002" t="s">
        <v>10758</v>
      </c>
      <c r="F3002">
        <v>4</v>
      </c>
      <c r="G3002" t="s">
        <v>12287</v>
      </c>
    </row>
    <row r="3003" spans="1:7" x14ac:dyDescent="0.25">
      <c r="A3003" t="s">
        <v>96</v>
      </c>
      <c r="B3003">
        <v>2015</v>
      </c>
      <c r="C3003" t="s">
        <v>144</v>
      </c>
      <c r="D3003" t="s">
        <v>40</v>
      </c>
      <c r="E3003" t="s">
        <v>10759</v>
      </c>
      <c r="F3003">
        <v>2</v>
      </c>
      <c r="G3003" t="s">
        <v>12287</v>
      </c>
    </row>
    <row r="3004" spans="1:7" x14ac:dyDescent="0.25">
      <c r="A3004" t="s">
        <v>96</v>
      </c>
      <c r="B3004">
        <v>2015</v>
      </c>
      <c r="C3004" t="s">
        <v>144</v>
      </c>
      <c r="D3004" t="s">
        <v>102</v>
      </c>
      <c r="E3004" t="s">
        <v>10760</v>
      </c>
      <c r="F3004">
        <v>13</v>
      </c>
      <c r="G3004" t="s">
        <v>12287</v>
      </c>
    </row>
    <row r="3005" spans="1:7" x14ac:dyDescent="0.25">
      <c r="A3005" t="s">
        <v>96</v>
      </c>
      <c r="B3005">
        <v>2015</v>
      </c>
      <c r="C3005" t="s">
        <v>144</v>
      </c>
      <c r="D3005" t="s">
        <v>107</v>
      </c>
      <c r="E3005" t="s">
        <v>10761</v>
      </c>
      <c r="F3005">
        <v>12</v>
      </c>
      <c r="G3005" t="s">
        <v>12287</v>
      </c>
    </row>
    <row r="3006" spans="1:7" x14ac:dyDescent="0.25">
      <c r="A3006" t="s">
        <v>96</v>
      </c>
      <c r="B3006">
        <v>2015</v>
      </c>
      <c r="C3006" t="s">
        <v>144</v>
      </c>
      <c r="D3006" t="s">
        <v>39</v>
      </c>
      <c r="E3006" t="s">
        <v>10762</v>
      </c>
      <c r="F3006">
        <v>16</v>
      </c>
      <c r="G3006" t="s">
        <v>12287</v>
      </c>
    </row>
    <row r="3007" spans="1:7" x14ac:dyDescent="0.25">
      <c r="A3007" t="s">
        <v>96</v>
      </c>
      <c r="B3007">
        <v>2015</v>
      </c>
      <c r="C3007" t="s">
        <v>144</v>
      </c>
      <c r="D3007" t="s">
        <v>103</v>
      </c>
      <c r="E3007" t="s">
        <v>10763</v>
      </c>
      <c r="F3007">
        <v>94</v>
      </c>
      <c r="G3007" t="s">
        <v>12287</v>
      </c>
    </row>
    <row r="3008" spans="1:7" x14ac:dyDescent="0.25">
      <c r="A3008" t="s">
        <v>96</v>
      </c>
      <c r="B3008">
        <v>2015</v>
      </c>
      <c r="C3008" t="s">
        <v>145</v>
      </c>
      <c r="D3008" t="s">
        <v>38</v>
      </c>
      <c r="E3008" t="s">
        <v>10764</v>
      </c>
      <c r="F3008">
        <v>10</v>
      </c>
      <c r="G3008" t="s">
        <v>12288</v>
      </c>
    </row>
    <row r="3009" spans="1:7" x14ac:dyDescent="0.25">
      <c r="A3009" t="s">
        <v>96</v>
      </c>
      <c r="B3009">
        <v>2015</v>
      </c>
      <c r="C3009" t="s">
        <v>145</v>
      </c>
      <c r="D3009" t="s">
        <v>40</v>
      </c>
      <c r="E3009" t="s">
        <v>10765</v>
      </c>
      <c r="F3009">
        <v>1</v>
      </c>
      <c r="G3009" t="s">
        <v>12288</v>
      </c>
    </row>
    <row r="3010" spans="1:7" x14ac:dyDescent="0.25">
      <c r="A3010" t="s">
        <v>96</v>
      </c>
      <c r="B3010">
        <v>2015</v>
      </c>
      <c r="C3010" t="s">
        <v>145</v>
      </c>
      <c r="D3010" t="s">
        <v>102</v>
      </c>
      <c r="E3010" t="s">
        <v>10766</v>
      </c>
      <c r="F3010">
        <v>11</v>
      </c>
      <c r="G3010" t="s">
        <v>12288</v>
      </c>
    </row>
    <row r="3011" spans="1:7" x14ac:dyDescent="0.25">
      <c r="A3011" t="s">
        <v>96</v>
      </c>
      <c r="B3011">
        <v>2015</v>
      </c>
      <c r="C3011" t="s">
        <v>145</v>
      </c>
      <c r="D3011" t="s">
        <v>107</v>
      </c>
      <c r="E3011" t="s">
        <v>10767</v>
      </c>
      <c r="F3011">
        <v>16</v>
      </c>
      <c r="G3011" t="s">
        <v>12288</v>
      </c>
    </row>
    <row r="3012" spans="1:7" x14ac:dyDescent="0.25">
      <c r="A3012" t="s">
        <v>96</v>
      </c>
      <c r="B3012">
        <v>2015</v>
      </c>
      <c r="C3012" t="s">
        <v>145</v>
      </c>
      <c r="D3012" t="s">
        <v>39</v>
      </c>
      <c r="E3012" t="s">
        <v>10768</v>
      </c>
      <c r="F3012">
        <v>21</v>
      </c>
      <c r="G3012" t="s">
        <v>12288</v>
      </c>
    </row>
    <row r="3013" spans="1:7" x14ac:dyDescent="0.25">
      <c r="A3013" t="s">
        <v>96</v>
      </c>
      <c r="B3013">
        <v>2015</v>
      </c>
      <c r="C3013" t="s">
        <v>145</v>
      </c>
      <c r="D3013" t="s">
        <v>103</v>
      </c>
      <c r="E3013" t="s">
        <v>10769</v>
      </c>
      <c r="F3013">
        <v>122</v>
      </c>
      <c r="G3013" t="s">
        <v>12288</v>
      </c>
    </row>
    <row r="3014" spans="1:7" x14ac:dyDescent="0.25">
      <c r="A3014" t="s">
        <v>96</v>
      </c>
      <c r="B3014">
        <v>2015</v>
      </c>
      <c r="C3014" t="s">
        <v>146</v>
      </c>
      <c r="D3014" t="s">
        <v>38</v>
      </c>
      <c r="E3014" t="s">
        <v>10770</v>
      </c>
      <c r="F3014">
        <v>10</v>
      </c>
      <c r="G3014" t="s">
        <v>12289</v>
      </c>
    </row>
    <row r="3015" spans="1:7" x14ac:dyDescent="0.25">
      <c r="A3015" t="s">
        <v>96</v>
      </c>
      <c r="B3015">
        <v>2015</v>
      </c>
      <c r="C3015" t="s">
        <v>146</v>
      </c>
      <c r="D3015" t="s">
        <v>40</v>
      </c>
      <c r="E3015" t="s">
        <v>10771</v>
      </c>
      <c r="F3015">
        <v>6</v>
      </c>
      <c r="G3015" t="s">
        <v>12289</v>
      </c>
    </row>
    <row r="3016" spans="1:7" x14ac:dyDescent="0.25">
      <c r="A3016" t="s">
        <v>96</v>
      </c>
      <c r="B3016">
        <v>2015</v>
      </c>
      <c r="C3016" t="s">
        <v>146</v>
      </c>
      <c r="D3016" t="s">
        <v>102</v>
      </c>
      <c r="E3016" t="s">
        <v>10772</v>
      </c>
      <c r="F3016">
        <v>21</v>
      </c>
      <c r="G3016" t="s">
        <v>12289</v>
      </c>
    </row>
    <row r="3017" spans="1:7" x14ac:dyDescent="0.25">
      <c r="A3017" t="s">
        <v>96</v>
      </c>
      <c r="B3017">
        <v>2015</v>
      </c>
      <c r="C3017" t="s">
        <v>146</v>
      </c>
      <c r="D3017" t="s">
        <v>107</v>
      </c>
      <c r="E3017" t="s">
        <v>10773</v>
      </c>
      <c r="F3017">
        <v>21</v>
      </c>
      <c r="G3017" t="s">
        <v>12289</v>
      </c>
    </row>
    <row r="3018" spans="1:7" x14ac:dyDescent="0.25">
      <c r="A3018" t="s">
        <v>96</v>
      </c>
      <c r="B3018">
        <v>2015</v>
      </c>
      <c r="C3018" t="s">
        <v>146</v>
      </c>
      <c r="D3018" t="s">
        <v>39</v>
      </c>
      <c r="E3018" t="s">
        <v>10774</v>
      </c>
      <c r="F3018">
        <v>28</v>
      </c>
      <c r="G3018" t="s">
        <v>12289</v>
      </c>
    </row>
    <row r="3019" spans="1:7" x14ac:dyDescent="0.25">
      <c r="A3019" t="s">
        <v>96</v>
      </c>
      <c r="B3019">
        <v>2015</v>
      </c>
      <c r="C3019" t="s">
        <v>146</v>
      </c>
      <c r="D3019" t="s">
        <v>103</v>
      </c>
      <c r="E3019" t="s">
        <v>10775</v>
      </c>
      <c r="F3019">
        <v>140</v>
      </c>
      <c r="G3019" t="s">
        <v>12289</v>
      </c>
    </row>
    <row r="3020" spans="1:7" x14ac:dyDescent="0.25">
      <c r="A3020" t="s">
        <v>97</v>
      </c>
      <c r="B3020">
        <v>2010</v>
      </c>
      <c r="C3020" t="s">
        <v>142</v>
      </c>
      <c r="D3020" t="s">
        <v>38</v>
      </c>
      <c r="E3020" t="s">
        <v>10776</v>
      </c>
      <c r="F3020">
        <v>15</v>
      </c>
      <c r="G3020" t="s">
        <v>12285</v>
      </c>
    </row>
    <row r="3021" spans="1:7" x14ac:dyDescent="0.25">
      <c r="A3021" t="s">
        <v>97</v>
      </c>
      <c r="B3021">
        <v>2010</v>
      </c>
      <c r="C3021" t="s">
        <v>142</v>
      </c>
      <c r="D3021" t="s">
        <v>40</v>
      </c>
      <c r="E3021" t="s">
        <v>10777</v>
      </c>
      <c r="F3021">
        <v>5</v>
      </c>
      <c r="G3021" t="s">
        <v>12285</v>
      </c>
    </row>
    <row r="3022" spans="1:7" x14ac:dyDescent="0.25">
      <c r="A3022" t="s">
        <v>97</v>
      </c>
      <c r="B3022">
        <v>2010</v>
      </c>
      <c r="C3022" t="s">
        <v>142</v>
      </c>
      <c r="D3022" t="s">
        <v>102</v>
      </c>
      <c r="E3022" t="s">
        <v>10778</v>
      </c>
      <c r="F3022">
        <v>22</v>
      </c>
      <c r="G3022" t="s">
        <v>12285</v>
      </c>
    </row>
    <row r="3023" spans="1:7" x14ac:dyDescent="0.25">
      <c r="A3023" t="s">
        <v>97</v>
      </c>
      <c r="B3023">
        <v>2010</v>
      </c>
      <c r="C3023" t="s">
        <v>142</v>
      </c>
      <c r="D3023" t="s">
        <v>107</v>
      </c>
      <c r="E3023" t="s">
        <v>10779</v>
      </c>
      <c r="F3023">
        <v>43</v>
      </c>
      <c r="G3023" t="s">
        <v>12285</v>
      </c>
    </row>
    <row r="3024" spans="1:7" x14ac:dyDescent="0.25">
      <c r="A3024" t="s">
        <v>97</v>
      </c>
      <c r="B3024">
        <v>2010</v>
      </c>
      <c r="C3024" t="s">
        <v>142</v>
      </c>
      <c r="D3024" t="s">
        <v>39</v>
      </c>
      <c r="E3024" t="s">
        <v>10780</v>
      </c>
      <c r="F3024">
        <v>50</v>
      </c>
      <c r="G3024" t="s">
        <v>12285</v>
      </c>
    </row>
    <row r="3025" spans="1:7" x14ac:dyDescent="0.25">
      <c r="A3025" t="s">
        <v>97</v>
      </c>
      <c r="B3025">
        <v>2010</v>
      </c>
      <c r="C3025" t="s">
        <v>142</v>
      </c>
      <c r="D3025" t="s">
        <v>103</v>
      </c>
      <c r="E3025" t="s">
        <v>10781</v>
      </c>
      <c r="F3025">
        <v>313</v>
      </c>
      <c r="G3025" t="s">
        <v>12285</v>
      </c>
    </row>
    <row r="3026" spans="1:7" x14ac:dyDescent="0.25">
      <c r="A3026" t="s">
        <v>97</v>
      </c>
      <c r="B3026">
        <v>2010</v>
      </c>
      <c r="C3026" t="s">
        <v>143</v>
      </c>
      <c r="D3026" t="s">
        <v>38</v>
      </c>
      <c r="E3026" t="s">
        <v>10782</v>
      </c>
      <c r="F3026">
        <v>15</v>
      </c>
      <c r="G3026" t="s">
        <v>12286</v>
      </c>
    </row>
    <row r="3027" spans="1:7" x14ac:dyDescent="0.25">
      <c r="A3027" t="s">
        <v>97</v>
      </c>
      <c r="B3027">
        <v>2010</v>
      </c>
      <c r="C3027" t="s">
        <v>143</v>
      </c>
      <c r="D3027" t="s">
        <v>40</v>
      </c>
      <c r="E3027" t="s">
        <v>10783</v>
      </c>
      <c r="F3027">
        <v>7</v>
      </c>
      <c r="G3027" t="s">
        <v>12286</v>
      </c>
    </row>
    <row r="3028" spans="1:7" x14ac:dyDescent="0.25">
      <c r="A3028" t="s">
        <v>97</v>
      </c>
      <c r="B3028">
        <v>2010</v>
      </c>
      <c r="C3028" t="s">
        <v>143</v>
      </c>
      <c r="D3028" t="s">
        <v>102</v>
      </c>
      <c r="E3028" t="s">
        <v>10784</v>
      </c>
      <c r="F3028">
        <v>33</v>
      </c>
      <c r="G3028" t="s">
        <v>12286</v>
      </c>
    </row>
    <row r="3029" spans="1:7" x14ac:dyDescent="0.25">
      <c r="A3029" t="s">
        <v>97</v>
      </c>
      <c r="B3029">
        <v>2010</v>
      </c>
      <c r="C3029" t="s">
        <v>143</v>
      </c>
      <c r="D3029" t="s">
        <v>107</v>
      </c>
      <c r="E3029" t="s">
        <v>10785</v>
      </c>
      <c r="F3029">
        <v>47</v>
      </c>
      <c r="G3029" t="s">
        <v>12286</v>
      </c>
    </row>
    <row r="3030" spans="1:7" x14ac:dyDescent="0.25">
      <c r="A3030" t="s">
        <v>97</v>
      </c>
      <c r="B3030">
        <v>2010</v>
      </c>
      <c r="C3030" t="s">
        <v>143</v>
      </c>
      <c r="D3030" t="s">
        <v>39</v>
      </c>
      <c r="E3030" t="s">
        <v>10786</v>
      </c>
      <c r="F3030">
        <v>71</v>
      </c>
      <c r="G3030" t="s">
        <v>12286</v>
      </c>
    </row>
    <row r="3031" spans="1:7" x14ac:dyDescent="0.25">
      <c r="A3031" t="s">
        <v>97</v>
      </c>
      <c r="B3031">
        <v>2010</v>
      </c>
      <c r="C3031" t="s">
        <v>143</v>
      </c>
      <c r="D3031" t="s">
        <v>103</v>
      </c>
      <c r="E3031" t="s">
        <v>10787</v>
      </c>
      <c r="F3031">
        <v>328</v>
      </c>
      <c r="G3031" t="s">
        <v>12286</v>
      </c>
    </row>
    <row r="3032" spans="1:7" x14ac:dyDescent="0.25">
      <c r="A3032" t="s">
        <v>97</v>
      </c>
      <c r="B3032">
        <v>2010</v>
      </c>
      <c r="C3032" t="s">
        <v>144</v>
      </c>
      <c r="D3032" t="s">
        <v>102</v>
      </c>
      <c r="E3032" t="s">
        <v>10788</v>
      </c>
      <c r="F3032">
        <v>7</v>
      </c>
      <c r="G3032" t="s">
        <v>12287</v>
      </c>
    </row>
    <row r="3033" spans="1:7" x14ac:dyDescent="0.25">
      <c r="A3033" t="s">
        <v>97</v>
      </c>
      <c r="B3033">
        <v>2010</v>
      </c>
      <c r="C3033" t="s">
        <v>144</v>
      </c>
      <c r="D3033" t="s">
        <v>107</v>
      </c>
      <c r="E3033" t="s">
        <v>10789</v>
      </c>
      <c r="F3033">
        <v>7</v>
      </c>
      <c r="G3033" t="s">
        <v>12287</v>
      </c>
    </row>
    <row r="3034" spans="1:7" x14ac:dyDescent="0.25">
      <c r="A3034" t="s">
        <v>97</v>
      </c>
      <c r="B3034">
        <v>2010</v>
      </c>
      <c r="C3034" t="s">
        <v>144</v>
      </c>
      <c r="D3034" t="s">
        <v>39</v>
      </c>
      <c r="E3034" t="s">
        <v>10790</v>
      </c>
      <c r="F3034">
        <v>14</v>
      </c>
      <c r="G3034" t="s">
        <v>12287</v>
      </c>
    </row>
    <row r="3035" spans="1:7" x14ac:dyDescent="0.25">
      <c r="A3035" t="s">
        <v>97</v>
      </c>
      <c r="B3035">
        <v>2010</v>
      </c>
      <c r="C3035" t="s">
        <v>144</v>
      </c>
      <c r="D3035" t="s">
        <v>103</v>
      </c>
      <c r="E3035" t="s">
        <v>10791</v>
      </c>
      <c r="F3035">
        <v>71</v>
      </c>
      <c r="G3035" t="s">
        <v>12287</v>
      </c>
    </row>
    <row r="3036" spans="1:7" x14ac:dyDescent="0.25">
      <c r="A3036" t="s">
        <v>97</v>
      </c>
      <c r="B3036">
        <v>2010</v>
      </c>
      <c r="C3036" t="s">
        <v>145</v>
      </c>
      <c r="D3036" t="s">
        <v>38</v>
      </c>
      <c r="E3036" t="s">
        <v>10792</v>
      </c>
      <c r="F3036">
        <v>5</v>
      </c>
      <c r="G3036" t="s">
        <v>12288</v>
      </c>
    </row>
    <row r="3037" spans="1:7" x14ac:dyDescent="0.25">
      <c r="A3037" t="s">
        <v>97</v>
      </c>
      <c r="B3037">
        <v>2010</v>
      </c>
      <c r="C3037" t="s">
        <v>145</v>
      </c>
      <c r="D3037" t="s">
        <v>40</v>
      </c>
      <c r="E3037" t="s">
        <v>10793</v>
      </c>
      <c r="F3037">
        <v>2</v>
      </c>
      <c r="G3037" t="s">
        <v>12288</v>
      </c>
    </row>
    <row r="3038" spans="1:7" x14ac:dyDescent="0.25">
      <c r="A3038" t="s">
        <v>97</v>
      </c>
      <c r="B3038">
        <v>2010</v>
      </c>
      <c r="C3038" t="s">
        <v>145</v>
      </c>
      <c r="D3038" t="s">
        <v>102</v>
      </c>
      <c r="E3038" t="s">
        <v>10794</v>
      </c>
      <c r="F3038">
        <v>6</v>
      </c>
      <c r="G3038" t="s">
        <v>12288</v>
      </c>
    </row>
    <row r="3039" spans="1:7" x14ac:dyDescent="0.25">
      <c r="A3039" t="s">
        <v>97</v>
      </c>
      <c r="B3039">
        <v>2010</v>
      </c>
      <c r="C3039" t="s">
        <v>145</v>
      </c>
      <c r="D3039" t="s">
        <v>107</v>
      </c>
      <c r="E3039" t="s">
        <v>10795</v>
      </c>
      <c r="F3039">
        <v>5</v>
      </c>
      <c r="G3039" t="s">
        <v>12288</v>
      </c>
    </row>
    <row r="3040" spans="1:7" x14ac:dyDescent="0.25">
      <c r="A3040" t="s">
        <v>97</v>
      </c>
      <c r="B3040">
        <v>2010</v>
      </c>
      <c r="C3040" t="s">
        <v>145</v>
      </c>
      <c r="D3040" t="s">
        <v>39</v>
      </c>
      <c r="E3040" t="s">
        <v>10796</v>
      </c>
      <c r="F3040">
        <v>16</v>
      </c>
      <c r="G3040" t="s">
        <v>12288</v>
      </c>
    </row>
    <row r="3041" spans="1:7" x14ac:dyDescent="0.25">
      <c r="A3041" t="s">
        <v>97</v>
      </c>
      <c r="B3041">
        <v>2010</v>
      </c>
      <c r="C3041" t="s">
        <v>145</v>
      </c>
      <c r="D3041" t="s">
        <v>103</v>
      </c>
      <c r="E3041" t="s">
        <v>10797</v>
      </c>
      <c r="F3041">
        <v>94</v>
      </c>
      <c r="G3041" t="s">
        <v>12288</v>
      </c>
    </row>
    <row r="3042" spans="1:7" x14ac:dyDescent="0.25">
      <c r="A3042" t="s">
        <v>97</v>
      </c>
      <c r="B3042">
        <v>2010</v>
      </c>
      <c r="C3042" t="s">
        <v>146</v>
      </c>
      <c r="D3042" t="s">
        <v>38</v>
      </c>
      <c r="E3042" t="s">
        <v>10798</v>
      </c>
      <c r="F3042">
        <v>6</v>
      </c>
      <c r="G3042" t="s">
        <v>12289</v>
      </c>
    </row>
    <row r="3043" spans="1:7" x14ac:dyDescent="0.25">
      <c r="A3043" t="s">
        <v>97</v>
      </c>
      <c r="B3043">
        <v>2010</v>
      </c>
      <c r="C3043" t="s">
        <v>146</v>
      </c>
      <c r="D3043" t="s">
        <v>40</v>
      </c>
      <c r="E3043" t="s">
        <v>10799</v>
      </c>
      <c r="F3043">
        <v>2</v>
      </c>
      <c r="G3043" t="s">
        <v>12289</v>
      </c>
    </row>
    <row r="3044" spans="1:7" x14ac:dyDescent="0.25">
      <c r="A3044" t="s">
        <v>97</v>
      </c>
      <c r="B3044">
        <v>2010</v>
      </c>
      <c r="C3044" t="s">
        <v>146</v>
      </c>
      <c r="D3044" t="s">
        <v>102</v>
      </c>
      <c r="E3044" t="s">
        <v>10800</v>
      </c>
      <c r="F3044">
        <v>4</v>
      </c>
      <c r="G3044" t="s">
        <v>12289</v>
      </c>
    </row>
    <row r="3045" spans="1:7" x14ac:dyDescent="0.25">
      <c r="A3045" t="s">
        <v>97</v>
      </c>
      <c r="B3045">
        <v>2010</v>
      </c>
      <c r="C3045" t="s">
        <v>146</v>
      </c>
      <c r="D3045" t="s">
        <v>107</v>
      </c>
      <c r="E3045" t="s">
        <v>10801</v>
      </c>
      <c r="F3045">
        <v>6</v>
      </c>
      <c r="G3045" t="s">
        <v>12289</v>
      </c>
    </row>
    <row r="3046" spans="1:7" x14ac:dyDescent="0.25">
      <c r="A3046" t="s">
        <v>97</v>
      </c>
      <c r="B3046">
        <v>2010</v>
      </c>
      <c r="C3046" t="s">
        <v>146</v>
      </c>
      <c r="D3046" t="s">
        <v>39</v>
      </c>
      <c r="E3046" t="s">
        <v>10802</v>
      </c>
      <c r="F3046">
        <v>27</v>
      </c>
      <c r="G3046" t="s">
        <v>12289</v>
      </c>
    </row>
    <row r="3047" spans="1:7" x14ac:dyDescent="0.25">
      <c r="A3047" t="s">
        <v>97</v>
      </c>
      <c r="B3047">
        <v>2010</v>
      </c>
      <c r="C3047" t="s">
        <v>146</v>
      </c>
      <c r="D3047" t="s">
        <v>103</v>
      </c>
      <c r="E3047" t="s">
        <v>10803</v>
      </c>
      <c r="F3047">
        <v>123</v>
      </c>
      <c r="G3047" t="s">
        <v>12289</v>
      </c>
    </row>
    <row r="3048" spans="1:7" x14ac:dyDescent="0.25">
      <c r="A3048" t="s">
        <v>97</v>
      </c>
      <c r="B3048">
        <v>2011</v>
      </c>
      <c r="C3048" t="s">
        <v>142</v>
      </c>
      <c r="D3048" t="s">
        <v>38</v>
      </c>
      <c r="E3048" t="s">
        <v>10804</v>
      </c>
      <c r="F3048">
        <v>6</v>
      </c>
      <c r="G3048" t="s">
        <v>12285</v>
      </c>
    </row>
    <row r="3049" spans="1:7" x14ac:dyDescent="0.25">
      <c r="A3049" t="s">
        <v>97</v>
      </c>
      <c r="B3049">
        <v>2011</v>
      </c>
      <c r="C3049" t="s">
        <v>142</v>
      </c>
      <c r="D3049" t="s">
        <v>40</v>
      </c>
      <c r="E3049" t="s">
        <v>10805</v>
      </c>
      <c r="F3049">
        <v>1</v>
      </c>
      <c r="G3049" t="s">
        <v>12285</v>
      </c>
    </row>
    <row r="3050" spans="1:7" x14ac:dyDescent="0.25">
      <c r="A3050" t="s">
        <v>97</v>
      </c>
      <c r="B3050">
        <v>2011</v>
      </c>
      <c r="C3050" t="s">
        <v>142</v>
      </c>
      <c r="D3050" t="s">
        <v>102</v>
      </c>
      <c r="E3050" t="s">
        <v>10806</v>
      </c>
      <c r="F3050">
        <v>36</v>
      </c>
      <c r="G3050" t="s">
        <v>12285</v>
      </c>
    </row>
    <row r="3051" spans="1:7" x14ac:dyDescent="0.25">
      <c r="A3051" t="s">
        <v>97</v>
      </c>
      <c r="B3051">
        <v>2011</v>
      </c>
      <c r="C3051" t="s">
        <v>142</v>
      </c>
      <c r="D3051" t="s">
        <v>107</v>
      </c>
      <c r="E3051" t="s">
        <v>10807</v>
      </c>
      <c r="F3051">
        <v>41</v>
      </c>
      <c r="G3051" t="s">
        <v>12285</v>
      </c>
    </row>
    <row r="3052" spans="1:7" x14ac:dyDescent="0.25">
      <c r="A3052" t="s">
        <v>97</v>
      </c>
      <c r="B3052">
        <v>2011</v>
      </c>
      <c r="C3052" t="s">
        <v>142</v>
      </c>
      <c r="D3052" t="s">
        <v>39</v>
      </c>
      <c r="E3052" t="s">
        <v>10808</v>
      </c>
      <c r="F3052">
        <v>57</v>
      </c>
      <c r="G3052" t="s">
        <v>12285</v>
      </c>
    </row>
    <row r="3053" spans="1:7" x14ac:dyDescent="0.25">
      <c r="A3053" t="s">
        <v>97</v>
      </c>
      <c r="B3053">
        <v>2011</v>
      </c>
      <c r="C3053" t="s">
        <v>142</v>
      </c>
      <c r="D3053" t="s">
        <v>103</v>
      </c>
      <c r="E3053" t="s">
        <v>10809</v>
      </c>
      <c r="F3053">
        <v>305</v>
      </c>
      <c r="G3053" t="s">
        <v>12285</v>
      </c>
    </row>
    <row r="3054" spans="1:7" x14ac:dyDescent="0.25">
      <c r="A3054" t="s">
        <v>97</v>
      </c>
      <c r="B3054">
        <v>2011</v>
      </c>
      <c r="C3054" t="s">
        <v>143</v>
      </c>
      <c r="D3054" t="s">
        <v>38</v>
      </c>
      <c r="E3054" t="s">
        <v>10810</v>
      </c>
      <c r="F3054">
        <v>8</v>
      </c>
      <c r="G3054" t="s">
        <v>12286</v>
      </c>
    </row>
    <row r="3055" spans="1:7" x14ac:dyDescent="0.25">
      <c r="A3055" t="s">
        <v>97</v>
      </c>
      <c r="B3055">
        <v>2011</v>
      </c>
      <c r="C3055" t="s">
        <v>143</v>
      </c>
      <c r="D3055" t="s">
        <v>40</v>
      </c>
      <c r="E3055" t="s">
        <v>10811</v>
      </c>
      <c r="F3055">
        <v>3</v>
      </c>
      <c r="G3055" t="s">
        <v>12286</v>
      </c>
    </row>
    <row r="3056" spans="1:7" x14ac:dyDescent="0.25">
      <c r="A3056" t="s">
        <v>97</v>
      </c>
      <c r="B3056">
        <v>2011</v>
      </c>
      <c r="C3056" t="s">
        <v>143</v>
      </c>
      <c r="D3056" t="s">
        <v>102</v>
      </c>
      <c r="E3056" t="s">
        <v>10812</v>
      </c>
      <c r="F3056">
        <v>27</v>
      </c>
      <c r="G3056" t="s">
        <v>12286</v>
      </c>
    </row>
    <row r="3057" spans="1:7" x14ac:dyDescent="0.25">
      <c r="A3057" t="s">
        <v>97</v>
      </c>
      <c r="B3057">
        <v>2011</v>
      </c>
      <c r="C3057" t="s">
        <v>143</v>
      </c>
      <c r="D3057" t="s">
        <v>107</v>
      </c>
      <c r="E3057" t="s">
        <v>10813</v>
      </c>
      <c r="F3057">
        <v>39</v>
      </c>
      <c r="G3057" t="s">
        <v>12286</v>
      </c>
    </row>
    <row r="3058" spans="1:7" x14ac:dyDescent="0.25">
      <c r="A3058" t="s">
        <v>97</v>
      </c>
      <c r="B3058">
        <v>2011</v>
      </c>
      <c r="C3058" t="s">
        <v>143</v>
      </c>
      <c r="D3058" t="s">
        <v>39</v>
      </c>
      <c r="E3058" t="s">
        <v>10814</v>
      </c>
      <c r="F3058">
        <v>70</v>
      </c>
      <c r="G3058" t="s">
        <v>12286</v>
      </c>
    </row>
    <row r="3059" spans="1:7" x14ac:dyDescent="0.25">
      <c r="A3059" t="s">
        <v>97</v>
      </c>
      <c r="B3059">
        <v>2011</v>
      </c>
      <c r="C3059" t="s">
        <v>143</v>
      </c>
      <c r="D3059" t="s">
        <v>103</v>
      </c>
      <c r="E3059" t="s">
        <v>10815</v>
      </c>
      <c r="F3059">
        <v>338</v>
      </c>
      <c r="G3059" t="s">
        <v>12286</v>
      </c>
    </row>
    <row r="3060" spans="1:7" x14ac:dyDescent="0.25">
      <c r="A3060" t="s">
        <v>97</v>
      </c>
      <c r="B3060">
        <v>2011</v>
      </c>
      <c r="C3060" t="s">
        <v>144</v>
      </c>
      <c r="D3060" t="s">
        <v>38</v>
      </c>
      <c r="E3060" t="s">
        <v>10816</v>
      </c>
      <c r="F3060">
        <v>2</v>
      </c>
      <c r="G3060" t="s">
        <v>12287</v>
      </c>
    </row>
    <row r="3061" spans="1:7" x14ac:dyDescent="0.25">
      <c r="A3061" t="s">
        <v>97</v>
      </c>
      <c r="B3061">
        <v>2011</v>
      </c>
      <c r="C3061" t="s">
        <v>144</v>
      </c>
      <c r="D3061" t="s">
        <v>40</v>
      </c>
      <c r="E3061" t="s">
        <v>10817</v>
      </c>
      <c r="F3061">
        <v>1</v>
      </c>
      <c r="G3061" t="s">
        <v>12287</v>
      </c>
    </row>
    <row r="3062" spans="1:7" x14ac:dyDescent="0.25">
      <c r="A3062" t="s">
        <v>97</v>
      </c>
      <c r="B3062">
        <v>2011</v>
      </c>
      <c r="C3062" t="s">
        <v>144</v>
      </c>
      <c r="D3062" t="s">
        <v>102</v>
      </c>
      <c r="E3062" t="s">
        <v>10818</v>
      </c>
      <c r="F3062">
        <v>3</v>
      </c>
      <c r="G3062" t="s">
        <v>12287</v>
      </c>
    </row>
    <row r="3063" spans="1:7" x14ac:dyDescent="0.25">
      <c r="A3063" t="s">
        <v>97</v>
      </c>
      <c r="B3063">
        <v>2011</v>
      </c>
      <c r="C3063" t="s">
        <v>144</v>
      </c>
      <c r="D3063" t="s">
        <v>107</v>
      </c>
      <c r="E3063" t="s">
        <v>10819</v>
      </c>
      <c r="F3063">
        <v>3</v>
      </c>
      <c r="G3063" t="s">
        <v>12287</v>
      </c>
    </row>
    <row r="3064" spans="1:7" x14ac:dyDescent="0.25">
      <c r="A3064" t="s">
        <v>97</v>
      </c>
      <c r="B3064">
        <v>2011</v>
      </c>
      <c r="C3064" t="s">
        <v>144</v>
      </c>
      <c r="D3064" t="s">
        <v>39</v>
      </c>
      <c r="E3064" t="s">
        <v>10820</v>
      </c>
      <c r="F3064">
        <v>13</v>
      </c>
      <c r="G3064" t="s">
        <v>12287</v>
      </c>
    </row>
    <row r="3065" spans="1:7" x14ac:dyDescent="0.25">
      <c r="A3065" t="s">
        <v>97</v>
      </c>
      <c r="B3065">
        <v>2011</v>
      </c>
      <c r="C3065" t="s">
        <v>144</v>
      </c>
      <c r="D3065" t="s">
        <v>103</v>
      </c>
      <c r="E3065" t="s">
        <v>10821</v>
      </c>
      <c r="F3065">
        <v>81</v>
      </c>
      <c r="G3065" t="s">
        <v>12287</v>
      </c>
    </row>
    <row r="3066" spans="1:7" x14ac:dyDescent="0.25">
      <c r="A3066" t="s">
        <v>97</v>
      </c>
      <c r="B3066">
        <v>2011</v>
      </c>
      <c r="C3066" t="s">
        <v>145</v>
      </c>
      <c r="D3066" t="s">
        <v>38</v>
      </c>
      <c r="E3066" t="s">
        <v>10822</v>
      </c>
      <c r="F3066">
        <v>3</v>
      </c>
      <c r="G3066" t="s">
        <v>12288</v>
      </c>
    </row>
    <row r="3067" spans="1:7" x14ac:dyDescent="0.25">
      <c r="A3067" t="s">
        <v>97</v>
      </c>
      <c r="B3067">
        <v>2011</v>
      </c>
      <c r="C3067" t="s">
        <v>145</v>
      </c>
      <c r="D3067" t="s">
        <v>40</v>
      </c>
      <c r="E3067" t="s">
        <v>10823</v>
      </c>
      <c r="F3067">
        <v>1</v>
      </c>
      <c r="G3067" t="s">
        <v>12288</v>
      </c>
    </row>
    <row r="3068" spans="1:7" x14ac:dyDescent="0.25">
      <c r="A3068" t="s">
        <v>97</v>
      </c>
      <c r="B3068">
        <v>2011</v>
      </c>
      <c r="C3068" t="s">
        <v>145</v>
      </c>
      <c r="D3068" t="s">
        <v>102</v>
      </c>
      <c r="E3068" t="s">
        <v>10824</v>
      </c>
      <c r="F3068">
        <v>9</v>
      </c>
      <c r="G3068" t="s">
        <v>12288</v>
      </c>
    </row>
    <row r="3069" spans="1:7" x14ac:dyDescent="0.25">
      <c r="A3069" t="s">
        <v>97</v>
      </c>
      <c r="B3069">
        <v>2011</v>
      </c>
      <c r="C3069" t="s">
        <v>145</v>
      </c>
      <c r="D3069" t="s">
        <v>107</v>
      </c>
      <c r="E3069" t="s">
        <v>10825</v>
      </c>
      <c r="F3069">
        <v>4</v>
      </c>
      <c r="G3069" t="s">
        <v>12288</v>
      </c>
    </row>
    <row r="3070" spans="1:7" x14ac:dyDescent="0.25">
      <c r="A3070" t="s">
        <v>97</v>
      </c>
      <c r="B3070">
        <v>2011</v>
      </c>
      <c r="C3070" t="s">
        <v>145</v>
      </c>
      <c r="D3070" t="s">
        <v>39</v>
      </c>
      <c r="E3070" t="s">
        <v>10826</v>
      </c>
      <c r="F3070">
        <v>17</v>
      </c>
      <c r="G3070" t="s">
        <v>12288</v>
      </c>
    </row>
    <row r="3071" spans="1:7" x14ac:dyDescent="0.25">
      <c r="A3071" t="s">
        <v>97</v>
      </c>
      <c r="B3071">
        <v>2011</v>
      </c>
      <c r="C3071" t="s">
        <v>145</v>
      </c>
      <c r="D3071" t="s">
        <v>103</v>
      </c>
      <c r="E3071" t="s">
        <v>10827</v>
      </c>
      <c r="F3071">
        <v>90</v>
      </c>
      <c r="G3071" t="s">
        <v>12288</v>
      </c>
    </row>
    <row r="3072" spans="1:7" x14ac:dyDescent="0.25">
      <c r="A3072" t="s">
        <v>97</v>
      </c>
      <c r="B3072">
        <v>2011</v>
      </c>
      <c r="C3072" t="s">
        <v>146</v>
      </c>
      <c r="D3072" t="s">
        <v>38</v>
      </c>
      <c r="E3072" t="s">
        <v>10828</v>
      </c>
      <c r="F3072">
        <v>2</v>
      </c>
      <c r="G3072" t="s">
        <v>12289</v>
      </c>
    </row>
    <row r="3073" spans="1:7" x14ac:dyDescent="0.25">
      <c r="A3073" t="s">
        <v>97</v>
      </c>
      <c r="B3073">
        <v>2011</v>
      </c>
      <c r="C3073" t="s">
        <v>146</v>
      </c>
      <c r="D3073" t="s">
        <v>40</v>
      </c>
      <c r="E3073" t="s">
        <v>10829</v>
      </c>
      <c r="F3073">
        <v>2</v>
      </c>
      <c r="G3073" t="s">
        <v>12289</v>
      </c>
    </row>
    <row r="3074" spans="1:7" x14ac:dyDescent="0.25">
      <c r="A3074" t="s">
        <v>97</v>
      </c>
      <c r="B3074">
        <v>2011</v>
      </c>
      <c r="C3074" t="s">
        <v>146</v>
      </c>
      <c r="D3074" t="s">
        <v>102</v>
      </c>
      <c r="E3074" t="s">
        <v>10830</v>
      </c>
      <c r="F3074">
        <v>6</v>
      </c>
      <c r="G3074" t="s">
        <v>12289</v>
      </c>
    </row>
    <row r="3075" spans="1:7" x14ac:dyDescent="0.25">
      <c r="A3075" t="s">
        <v>97</v>
      </c>
      <c r="B3075">
        <v>2011</v>
      </c>
      <c r="C3075" t="s">
        <v>146</v>
      </c>
      <c r="D3075" t="s">
        <v>107</v>
      </c>
      <c r="E3075" t="s">
        <v>10831</v>
      </c>
      <c r="F3075">
        <v>3</v>
      </c>
      <c r="G3075" t="s">
        <v>12289</v>
      </c>
    </row>
    <row r="3076" spans="1:7" x14ac:dyDescent="0.25">
      <c r="A3076" t="s">
        <v>97</v>
      </c>
      <c r="B3076">
        <v>2011</v>
      </c>
      <c r="C3076" t="s">
        <v>146</v>
      </c>
      <c r="D3076" t="s">
        <v>39</v>
      </c>
      <c r="E3076" t="s">
        <v>10832</v>
      </c>
      <c r="F3076">
        <v>30</v>
      </c>
      <c r="G3076" t="s">
        <v>12289</v>
      </c>
    </row>
    <row r="3077" spans="1:7" x14ac:dyDescent="0.25">
      <c r="A3077" t="s">
        <v>97</v>
      </c>
      <c r="B3077">
        <v>2011</v>
      </c>
      <c r="C3077" t="s">
        <v>146</v>
      </c>
      <c r="D3077" t="s">
        <v>103</v>
      </c>
      <c r="E3077" t="s">
        <v>10833</v>
      </c>
      <c r="F3077">
        <v>116</v>
      </c>
      <c r="G3077" t="s">
        <v>12289</v>
      </c>
    </row>
    <row r="3078" spans="1:7" x14ac:dyDescent="0.25">
      <c r="A3078" t="s">
        <v>97</v>
      </c>
      <c r="B3078">
        <v>2012</v>
      </c>
      <c r="C3078" t="s">
        <v>142</v>
      </c>
      <c r="D3078" t="s">
        <v>38</v>
      </c>
      <c r="E3078" t="s">
        <v>10834</v>
      </c>
      <c r="F3078">
        <v>24</v>
      </c>
      <c r="G3078" t="s">
        <v>12285</v>
      </c>
    </row>
    <row r="3079" spans="1:7" x14ac:dyDescent="0.25">
      <c r="A3079" t="s">
        <v>97</v>
      </c>
      <c r="B3079">
        <v>2012</v>
      </c>
      <c r="C3079" t="s">
        <v>142</v>
      </c>
      <c r="D3079" t="s">
        <v>40</v>
      </c>
      <c r="E3079" t="s">
        <v>10835</v>
      </c>
      <c r="F3079">
        <v>7</v>
      </c>
      <c r="G3079" t="s">
        <v>12285</v>
      </c>
    </row>
    <row r="3080" spans="1:7" x14ac:dyDescent="0.25">
      <c r="A3080" t="s">
        <v>97</v>
      </c>
      <c r="B3080">
        <v>2012</v>
      </c>
      <c r="C3080" t="s">
        <v>142</v>
      </c>
      <c r="D3080" t="s">
        <v>102</v>
      </c>
      <c r="E3080" t="s">
        <v>10836</v>
      </c>
      <c r="F3080">
        <v>36</v>
      </c>
      <c r="G3080" t="s">
        <v>12285</v>
      </c>
    </row>
    <row r="3081" spans="1:7" x14ac:dyDescent="0.25">
      <c r="A3081" t="s">
        <v>97</v>
      </c>
      <c r="B3081">
        <v>2012</v>
      </c>
      <c r="C3081" t="s">
        <v>142</v>
      </c>
      <c r="D3081" t="s">
        <v>107</v>
      </c>
      <c r="E3081" t="s">
        <v>10837</v>
      </c>
      <c r="F3081">
        <v>47</v>
      </c>
      <c r="G3081" t="s">
        <v>12285</v>
      </c>
    </row>
    <row r="3082" spans="1:7" x14ac:dyDescent="0.25">
      <c r="A3082" t="s">
        <v>97</v>
      </c>
      <c r="B3082">
        <v>2012</v>
      </c>
      <c r="C3082" t="s">
        <v>142</v>
      </c>
      <c r="D3082" t="s">
        <v>39</v>
      </c>
      <c r="E3082" t="s">
        <v>10838</v>
      </c>
      <c r="F3082">
        <v>53</v>
      </c>
      <c r="G3082" t="s">
        <v>12285</v>
      </c>
    </row>
    <row r="3083" spans="1:7" x14ac:dyDescent="0.25">
      <c r="A3083" t="s">
        <v>97</v>
      </c>
      <c r="B3083">
        <v>2012</v>
      </c>
      <c r="C3083" t="s">
        <v>142</v>
      </c>
      <c r="D3083" t="s">
        <v>103</v>
      </c>
      <c r="E3083" t="s">
        <v>10839</v>
      </c>
      <c r="F3083">
        <v>286</v>
      </c>
      <c r="G3083" t="s">
        <v>12285</v>
      </c>
    </row>
    <row r="3084" spans="1:7" x14ac:dyDescent="0.25">
      <c r="A3084" t="s">
        <v>97</v>
      </c>
      <c r="B3084">
        <v>2012</v>
      </c>
      <c r="C3084" t="s">
        <v>143</v>
      </c>
      <c r="D3084" t="s">
        <v>38</v>
      </c>
      <c r="E3084" t="s">
        <v>10840</v>
      </c>
      <c r="F3084">
        <v>20</v>
      </c>
      <c r="G3084" t="s">
        <v>12286</v>
      </c>
    </row>
    <row r="3085" spans="1:7" x14ac:dyDescent="0.25">
      <c r="A3085" t="s">
        <v>97</v>
      </c>
      <c r="B3085">
        <v>2012</v>
      </c>
      <c r="C3085" t="s">
        <v>143</v>
      </c>
      <c r="D3085" t="s">
        <v>40</v>
      </c>
      <c r="E3085" t="s">
        <v>10841</v>
      </c>
      <c r="F3085">
        <v>7</v>
      </c>
      <c r="G3085" t="s">
        <v>12286</v>
      </c>
    </row>
    <row r="3086" spans="1:7" x14ac:dyDescent="0.25">
      <c r="A3086" t="s">
        <v>97</v>
      </c>
      <c r="B3086">
        <v>2012</v>
      </c>
      <c r="C3086" t="s">
        <v>143</v>
      </c>
      <c r="D3086" t="s">
        <v>102</v>
      </c>
      <c r="E3086" t="s">
        <v>10842</v>
      </c>
      <c r="F3086">
        <v>44</v>
      </c>
      <c r="G3086" t="s">
        <v>12286</v>
      </c>
    </row>
    <row r="3087" spans="1:7" x14ac:dyDescent="0.25">
      <c r="A3087" t="s">
        <v>97</v>
      </c>
      <c r="B3087">
        <v>2012</v>
      </c>
      <c r="C3087" t="s">
        <v>143</v>
      </c>
      <c r="D3087" t="s">
        <v>107</v>
      </c>
      <c r="E3087" t="s">
        <v>10843</v>
      </c>
      <c r="F3087">
        <v>38</v>
      </c>
      <c r="G3087" t="s">
        <v>12286</v>
      </c>
    </row>
    <row r="3088" spans="1:7" x14ac:dyDescent="0.25">
      <c r="A3088" t="s">
        <v>97</v>
      </c>
      <c r="B3088">
        <v>2012</v>
      </c>
      <c r="C3088" t="s">
        <v>143</v>
      </c>
      <c r="D3088" t="s">
        <v>39</v>
      </c>
      <c r="E3088" t="s">
        <v>10844</v>
      </c>
      <c r="F3088">
        <v>74</v>
      </c>
      <c r="G3088" t="s">
        <v>12286</v>
      </c>
    </row>
    <row r="3089" spans="1:7" x14ac:dyDescent="0.25">
      <c r="A3089" t="s">
        <v>97</v>
      </c>
      <c r="B3089">
        <v>2012</v>
      </c>
      <c r="C3089" t="s">
        <v>143</v>
      </c>
      <c r="D3089" t="s">
        <v>103</v>
      </c>
      <c r="E3089" t="s">
        <v>10845</v>
      </c>
      <c r="F3089">
        <v>322</v>
      </c>
      <c r="G3089" t="s">
        <v>12286</v>
      </c>
    </row>
    <row r="3090" spans="1:7" x14ac:dyDescent="0.25">
      <c r="A3090" t="s">
        <v>97</v>
      </c>
      <c r="B3090">
        <v>2012</v>
      </c>
      <c r="C3090" t="s">
        <v>144</v>
      </c>
      <c r="D3090" t="s">
        <v>38</v>
      </c>
      <c r="E3090" t="s">
        <v>10846</v>
      </c>
      <c r="F3090">
        <v>3</v>
      </c>
      <c r="G3090" t="s">
        <v>12287</v>
      </c>
    </row>
    <row r="3091" spans="1:7" x14ac:dyDescent="0.25">
      <c r="A3091" t="s">
        <v>97</v>
      </c>
      <c r="B3091">
        <v>2012</v>
      </c>
      <c r="C3091" t="s">
        <v>144</v>
      </c>
      <c r="D3091" t="s">
        <v>102</v>
      </c>
      <c r="E3091" t="s">
        <v>10847</v>
      </c>
      <c r="F3091">
        <v>11</v>
      </c>
      <c r="G3091" t="s">
        <v>12287</v>
      </c>
    </row>
    <row r="3092" spans="1:7" x14ac:dyDescent="0.25">
      <c r="A3092" t="s">
        <v>97</v>
      </c>
      <c r="B3092">
        <v>2012</v>
      </c>
      <c r="C3092" t="s">
        <v>144</v>
      </c>
      <c r="D3092" t="s">
        <v>107</v>
      </c>
      <c r="E3092" t="s">
        <v>10848</v>
      </c>
      <c r="F3092">
        <v>6</v>
      </c>
      <c r="G3092" t="s">
        <v>12287</v>
      </c>
    </row>
    <row r="3093" spans="1:7" x14ac:dyDescent="0.25">
      <c r="A3093" t="s">
        <v>97</v>
      </c>
      <c r="B3093">
        <v>2012</v>
      </c>
      <c r="C3093" t="s">
        <v>144</v>
      </c>
      <c r="D3093" t="s">
        <v>39</v>
      </c>
      <c r="E3093" t="s">
        <v>10849</v>
      </c>
      <c r="F3093">
        <v>9</v>
      </c>
      <c r="G3093" t="s">
        <v>12287</v>
      </c>
    </row>
    <row r="3094" spans="1:7" x14ac:dyDescent="0.25">
      <c r="A3094" t="s">
        <v>97</v>
      </c>
      <c r="B3094">
        <v>2012</v>
      </c>
      <c r="C3094" t="s">
        <v>144</v>
      </c>
      <c r="D3094" t="s">
        <v>103</v>
      </c>
      <c r="E3094" t="s">
        <v>10850</v>
      </c>
      <c r="F3094">
        <v>75</v>
      </c>
      <c r="G3094" t="s">
        <v>12287</v>
      </c>
    </row>
    <row r="3095" spans="1:7" x14ac:dyDescent="0.25">
      <c r="A3095" t="s">
        <v>97</v>
      </c>
      <c r="B3095">
        <v>2012</v>
      </c>
      <c r="C3095" t="s">
        <v>145</v>
      </c>
      <c r="D3095" t="s">
        <v>38</v>
      </c>
      <c r="E3095" t="s">
        <v>10851</v>
      </c>
      <c r="F3095">
        <v>2</v>
      </c>
      <c r="G3095" t="s">
        <v>12288</v>
      </c>
    </row>
    <row r="3096" spans="1:7" x14ac:dyDescent="0.25">
      <c r="A3096" t="s">
        <v>97</v>
      </c>
      <c r="B3096">
        <v>2012</v>
      </c>
      <c r="C3096" t="s">
        <v>145</v>
      </c>
      <c r="D3096" t="s">
        <v>102</v>
      </c>
      <c r="E3096" t="s">
        <v>10852</v>
      </c>
      <c r="F3096">
        <v>14</v>
      </c>
      <c r="G3096" t="s">
        <v>12288</v>
      </c>
    </row>
    <row r="3097" spans="1:7" x14ac:dyDescent="0.25">
      <c r="A3097" t="s">
        <v>97</v>
      </c>
      <c r="B3097">
        <v>2012</v>
      </c>
      <c r="C3097" t="s">
        <v>145</v>
      </c>
      <c r="D3097" t="s">
        <v>107</v>
      </c>
      <c r="E3097" t="s">
        <v>10853</v>
      </c>
      <c r="F3097">
        <v>3</v>
      </c>
      <c r="G3097" t="s">
        <v>12288</v>
      </c>
    </row>
    <row r="3098" spans="1:7" x14ac:dyDescent="0.25">
      <c r="A3098" t="s">
        <v>97</v>
      </c>
      <c r="B3098">
        <v>2012</v>
      </c>
      <c r="C3098" t="s">
        <v>145</v>
      </c>
      <c r="D3098" t="s">
        <v>39</v>
      </c>
      <c r="E3098" t="s">
        <v>10854</v>
      </c>
      <c r="F3098">
        <v>11</v>
      </c>
      <c r="G3098" t="s">
        <v>12288</v>
      </c>
    </row>
    <row r="3099" spans="1:7" x14ac:dyDescent="0.25">
      <c r="A3099" t="s">
        <v>97</v>
      </c>
      <c r="B3099">
        <v>2012</v>
      </c>
      <c r="C3099" t="s">
        <v>145</v>
      </c>
      <c r="D3099" t="s">
        <v>103</v>
      </c>
      <c r="E3099" t="s">
        <v>10855</v>
      </c>
      <c r="F3099">
        <v>82</v>
      </c>
      <c r="G3099" t="s">
        <v>12288</v>
      </c>
    </row>
    <row r="3100" spans="1:7" x14ac:dyDescent="0.25">
      <c r="A3100" t="s">
        <v>97</v>
      </c>
      <c r="B3100">
        <v>2012</v>
      </c>
      <c r="C3100" t="s">
        <v>146</v>
      </c>
      <c r="D3100" t="s">
        <v>38</v>
      </c>
      <c r="E3100" t="s">
        <v>10856</v>
      </c>
      <c r="F3100">
        <v>4</v>
      </c>
      <c r="G3100" t="s">
        <v>12289</v>
      </c>
    </row>
    <row r="3101" spans="1:7" x14ac:dyDescent="0.25">
      <c r="A3101" t="s">
        <v>97</v>
      </c>
      <c r="B3101">
        <v>2012</v>
      </c>
      <c r="C3101" t="s">
        <v>146</v>
      </c>
      <c r="D3101" t="s">
        <v>40</v>
      </c>
      <c r="E3101" t="s">
        <v>10857</v>
      </c>
      <c r="F3101">
        <v>2</v>
      </c>
      <c r="G3101" t="s">
        <v>12289</v>
      </c>
    </row>
    <row r="3102" spans="1:7" x14ac:dyDescent="0.25">
      <c r="A3102" t="s">
        <v>97</v>
      </c>
      <c r="B3102">
        <v>2012</v>
      </c>
      <c r="C3102" t="s">
        <v>146</v>
      </c>
      <c r="D3102" t="s">
        <v>102</v>
      </c>
      <c r="E3102" t="s">
        <v>10858</v>
      </c>
      <c r="F3102">
        <v>9</v>
      </c>
      <c r="G3102" t="s">
        <v>12289</v>
      </c>
    </row>
    <row r="3103" spans="1:7" x14ac:dyDescent="0.25">
      <c r="A3103" t="s">
        <v>97</v>
      </c>
      <c r="B3103">
        <v>2012</v>
      </c>
      <c r="C3103" t="s">
        <v>146</v>
      </c>
      <c r="D3103" t="s">
        <v>107</v>
      </c>
      <c r="E3103" t="s">
        <v>10859</v>
      </c>
      <c r="F3103">
        <v>9</v>
      </c>
      <c r="G3103" t="s">
        <v>12289</v>
      </c>
    </row>
    <row r="3104" spans="1:7" x14ac:dyDescent="0.25">
      <c r="A3104" t="s">
        <v>97</v>
      </c>
      <c r="B3104">
        <v>2012</v>
      </c>
      <c r="C3104" t="s">
        <v>146</v>
      </c>
      <c r="D3104" t="s">
        <v>39</v>
      </c>
      <c r="E3104" t="s">
        <v>10860</v>
      </c>
      <c r="F3104">
        <v>22</v>
      </c>
      <c r="G3104" t="s">
        <v>12289</v>
      </c>
    </row>
    <row r="3105" spans="1:7" x14ac:dyDescent="0.25">
      <c r="A3105" t="s">
        <v>97</v>
      </c>
      <c r="B3105">
        <v>2012</v>
      </c>
      <c r="C3105" t="s">
        <v>146</v>
      </c>
      <c r="D3105" t="s">
        <v>103</v>
      </c>
      <c r="E3105" t="s">
        <v>10861</v>
      </c>
      <c r="F3105">
        <v>114</v>
      </c>
      <c r="G3105" t="s">
        <v>12289</v>
      </c>
    </row>
    <row r="3106" spans="1:7" x14ac:dyDescent="0.25">
      <c r="A3106" t="s">
        <v>97</v>
      </c>
      <c r="B3106">
        <v>2013</v>
      </c>
      <c r="C3106" t="s">
        <v>142</v>
      </c>
      <c r="D3106" t="s">
        <v>38</v>
      </c>
      <c r="E3106" t="s">
        <v>10862</v>
      </c>
      <c r="F3106">
        <v>27</v>
      </c>
      <c r="G3106" t="s">
        <v>12285</v>
      </c>
    </row>
    <row r="3107" spans="1:7" x14ac:dyDescent="0.25">
      <c r="A3107" t="s">
        <v>97</v>
      </c>
      <c r="B3107">
        <v>2013</v>
      </c>
      <c r="C3107" t="s">
        <v>142</v>
      </c>
      <c r="D3107" t="s">
        <v>40</v>
      </c>
      <c r="E3107" t="s">
        <v>10863</v>
      </c>
      <c r="F3107">
        <v>19</v>
      </c>
      <c r="G3107" t="s">
        <v>12285</v>
      </c>
    </row>
    <row r="3108" spans="1:7" x14ac:dyDescent="0.25">
      <c r="A3108" t="s">
        <v>97</v>
      </c>
      <c r="B3108">
        <v>2013</v>
      </c>
      <c r="C3108" t="s">
        <v>142</v>
      </c>
      <c r="D3108" t="s">
        <v>102</v>
      </c>
      <c r="E3108" t="s">
        <v>10864</v>
      </c>
      <c r="F3108">
        <v>43</v>
      </c>
      <c r="G3108" t="s">
        <v>12285</v>
      </c>
    </row>
    <row r="3109" spans="1:7" x14ac:dyDescent="0.25">
      <c r="A3109" t="s">
        <v>97</v>
      </c>
      <c r="B3109">
        <v>2013</v>
      </c>
      <c r="C3109" t="s">
        <v>142</v>
      </c>
      <c r="D3109" t="s">
        <v>107</v>
      </c>
      <c r="E3109" t="s">
        <v>10865</v>
      </c>
      <c r="F3109">
        <v>67</v>
      </c>
      <c r="G3109" t="s">
        <v>12285</v>
      </c>
    </row>
    <row r="3110" spans="1:7" x14ac:dyDescent="0.25">
      <c r="A3110" t="s">
        <v>97</v>
      </c>
      <c r="B3110">
        <v>2013</v>
      </c>
      <c r="C3110" t="s">
        <v>142</v>
      </c>
      <c r="D3110" t="s">
        <v>39</v>
      </c>
      <c r="E3110" t="s">
        <v>10866</v>
      </c>
      <c r="F3110">
        <v>56</v>
      </c>
      <c r="G3110" t="s">
        <v>12285</v>
      </c>
    </row>
    <row r="3111" spans="1:7" x14ac:dyDescent="0.25">
      <c r="A3111" t="s">
        <v>97</v>
      </c>
      <c r="B3111">
        <v>2013</v>
      </c>
      <c r="C3111" t="s">
        <v>142</v>
      </c>
      <c r="D3111" t="s">
        <v>103</v>
      </c>
      <c r="E3111" t="s">
        <v>10867</v>
      </c>
      <c r="F3111">
        <v>266</v>
      </c>
      <c r="G3111" t="s">
        <v>12285</v>
      </c>
    </row>
    <row r="3112" spans="1:7" x14ac:dyDescent="0.25">
      <c r="A3112" t="s">
        <v>97</v>
      </c>
      <c r="B3112">
        <v>2013</v>
      </c>
      <c r="C3112" t="s">
        <v>143</v>
      </c>
      <c r="D3112" t="s">
        <v>38</v>
      </c>
      <c r="E3112" t="s">
        <v>10868</v>
      </c>
      <c r="F3112">
        <v>28</v>
      </c>
      <c r="G3112" t="s">
        <v>12286</v>
      </c>
    </row>
    <row r="3113" spans="1:7" x14ac:dyDescent="0.25">
      <c r="A3113" t="s">
        <v>97</v>
      </c>
      <c r="B3113">
        <v>2013</v>
      </c>
      <c r="C3113" t="s">
        <v>143</v>
      </c>
      <c r="D3113" t="s">
        <v>40</v>
      </c>
      <c r="E3113" t="s">
        <v>10869</v>
      </c>
      <c r="F3113">
        <v>7</v>
      </c>
      <c r="G3113" t="s">
        <v>12286</v>
      </c>
    </row>
    <row r="3114" spans="1:7" x14ac:dyDescent="0.25">
      <c r="A3114" t="s">
        <v>97</v>
      </c>
      <c r="B3114">
        <v>2013</v>
      </c>
      <c r="C3114" t="s">
        <v>143</v>
      </c>
      <c r="D3114" t="s">
        <v>102</v>
      </c>
      <c r="E3114" t="s">
        <v>10870</v>
      </c>
      <c r="F3114">
        <v>47</v>
      </c>
      <c r="G3114" t="s">
        <v>12286</v>
      </c>
    </row>
    <row r="3115" spans="1:7" x14ac:dyDescent="0.25">
      <c r="A3115" t="s">
        <v>97</v>
      </c>
      <c r="B3115">
        <v>2013</v>
      </c>
      <c r="C3115" t="s">
        <v>143</v>
      </c>
      <c r="D3115" t="s">
        <v>107</v>
      </c>
      <c r="E3115" t="s">
        <v>10871</v>
      </c>
      <c r="F3115">
        <v>39</v>
      </c>
      <c r="G3115" t="s">
        <v>12286</v>
      </c>
    </row>
    <row r="3116" spans="1:7" x14ac:dyDescent="0.25">
      <c r="A3116" t="s">
        <v>97</v>
      </c>
      <c r="B3116">
        <v>2013</v>
      </c>
      <c r="C3116" t="s">
        <v>143</v>
      </c>
      <c r="D3116" t="s">
        <v>39</v>
      </c>
      <c r="E3116" t="s">
        <v>10872</v>
      </c>
      <c r="F3116">
        <v>48</v>
      </c>
      <c r="G3116" t="s">
        <v>12286</v>
      </c>
    </row>
    <row r="3117" spans="1:7" x14ac:dyDescent="0.25">
      <c r="A3117" t="s">
        <v>97</v>
      </c>
      <c r="B3117">
        <v>2013</v>
      </c>
      <c r="C3117" t="s">
        <v>143</v>
      </c>
      <c r="D3117" t="s">
        <v>103</v>
      </c>
      <c r="E3117" t="s">
        <v>10873</v>
      </c>
      <c r="F3117">
        <v>314</v>
      </c>
      <c r="G3117" t="s">
        <v>12286</v>
      </c>
    </row>
    <row r="3118" spans="1:7" x14ac:dyDescent="0.25">
      <c r="A3118" t="s">
        <v>97</v>
      </c>
      <c r="B3118">
        <v>2013</v>
      </c>
      <c r="C3118" t="s">
        <v>144</v>
      </c>
      <c r="D3118" t="s">
        <v>38</v>
      </c>
      <c r="E3118" t="s">
        <v>10874</v>
      </c>
      <c r="F3118">
        <v>5</v>
      </c>
      <c r="G3118" t="s">
        <v>12287</v>
      </c>
    </row>
    <row r="3119" spans="1:7" x14ac:dyDescent="0.25">
      <c r="A3119" t="s">
        <v>97</v>
      </c>
      <c r="B3119">
        <v>2013</v>
      </c>
      <c r="C3119" t="s">
        <v>144</v>
      </c>
      <c r="D3119" t="s">
        <v>40</v>
      </c>
      <c r="E3119" t="s">
        <v>10875</v>
      </c>
      <c r="F3119">
        <v>2</v>
      </c>
      <c r="G3119" t="s">
        <v>12287</v>
      </c>
    </row>
    <row r="3120" spans="1:7" x14ac:dyDescent="0.25">
      <c r="A3120" t="s">
        <v>97</v>
      </c>
      <c r="B3120">
        <v>2013</v>
      </c>
      <c r="C3120" t="s">
        <v>144</v>
      </c>
      <c r="D3120" t="s">
        <v>102</v>
      </c>
      <c r="E3120" t="s">
        <v>10876</v>
      </c>
      <c r="F3120">
        <v>9</v>
      </c>
      <c r="G3120" t="s">
        <v>12287</v>
      </c>
    </row>
    <row r="3121" spans="1:7" x14ac:dyDescent="0.25">
      <c r="A3121" t="s">
        <v>97</v>
      </c>
      <c r="B3121">
        <v>2013</v>
      </c>
      <c r="C3121" t="s">
        <v>144</v>
      </c>
      <c r="D3121" t="s">
        <v>107</v>
      </c>
      <c r="E3121" t="s">
        <v>10877</v>
      </c>
      <c r="F3121">
        <v>15</v>
      </c>
      <c r="G3121" t="s">
        <v>12287</v>
      </c>
    </row>
    <row r="3122" spans="1:7" x14ac:dyDescent="0.25">
      <c r="A3122" t="s">
        <v>97</v>
      </c>
      <c r="B3122">
        <v>2013</v>
      </c>
      <c r="C3122" t="s">
        <v>144</v>
      </c>
      <c r="D3122" t="s">
        <v>39</v>
      </c>
      <c r="E3122" t="s">
        <v>10878</v>
      </c>
      <c r="F3122">
        <v>10</v>
      </c>
      <c r="G3122" t="s">
        <v>12287</v>
      </c>
    </row>
    <row r="3123" spans="1:7" x14ac:dyDescent="0.25">
      <c r="A3123" t="s">
        <v>97</v>
      </c>
      <c r="B3123">
        <v>2013</v>
      </c>
      <c r="C3123" t="s">
        <v>144</v>
      </c>
      <c r="D3123" t="s">
        <v>103</v>
      </c>
      <c r="E3123" t="s">
        <v>10879</v>
      </c>
      <c r="F3123">
        <v>69</v>
      </c>
      <c r="G3123" t="s">
        <v>12287</v>
      </c>
    </row>
    <row r="3124" spans="1:7" x14ac:dyDescent="0.25">
      <c r="A3124" t="s">
        <v>97</v>
      </c>
      <c r="B3124">
        <v>2013</v>
      </c>
      <c r="C3124" t="s">
        <v>145</v>
      </c>
      <c r="D3124" t="s">
        <v>38</v>
      </c>
      <c r="E3124" t="s">
        <v>10880</v>
      </c>
      <c r="F3124">
        <v>5</v>
      </c>
      <c r="G3124" t="s">
        <v>12288</v>
      </c>
    </row>
    <row r="3125" spans="1:7" x14ac:dyDescent="0.25">
      <c r="A3125" t="s">
        <v>97</v>
      </c>
      <c r="B3125">
        <v>2013</v>
      </c>
      <c r="C3125" t="s">
        <v>145</v>
      </c>
      <c r="D3125" t="s">
        <v>40</v>
      </c>
      <c r="E3125" t="s">
        <v>10881</v>
      </c>
      <c r="F3125">
        <v>1</v>
      </c>
      <c r="G3125" t="s">
        <v>12288</v>
      </c>
    </row>
    <row r="3126" spans="1:7" x14ac:dyDescent="0.25">
      <c r="A3126" t="s">
        <v>97</v>
      </c>
      <c r="B3126">
        <v>2013</v>
      </c>
      <c r="C3126" t="s">
        <v>145</v>
      </c>
      <c r="D3126" t="s">
        <v>102</v>
      </c>
      <c r="E3126" t="s">
        <v>10882</v>
      </c>
      <c r="F3126">
        <v>9</v>
      </c>
      <c r="G3126" t="s">
        <v>12288</v>
      </c>
    </row>
    <row r="3127" spans="1:7" x14ac:dyDescent="0.25">
      <c r="A3127" t="s">
        <v>97</v>
      </c>
      <c r="B3127">
        <v>2013</v>
      </c>
      <c r="C3127" t="s">
        <v>145</v>
      </c>
      <c r="D3127" t="s">
        <v>107</v>
      </c>
      <c r="E3127" t="s">
        <v>10883</v>
      </c>
      <c r="F3127">
        <v>12</v>
      </c>
      <c r="G3127" t="s">
        <v>12288</v>
      </c>
    </row>
    <row r="3128" spans="1:7" x14ac:dyDescent="0.25">
      <c r="A3128" t="s">
        <v>97</v>
      </c>
      <c r="B3128">
        <v>2013</v>
      </c>
      <c r="C3128" t="s">
        <v>145</v>
      </c>
      <c r="D3128" t="s">
        <v>39</v>
      </c>
      <c r="E3128" t="s">
        <v>10884</v>
      </c>
      <c r="F3128">
        <v>15</v>
      </c>
      <c r="G3128" t="s">
        <v>12288</v>
      </c>
    </row>
    <row r="3129" spans="1:7" x14ac:dyDescent="0.25">
      <c r="A3129" t="s">
        <v>97</v>
      </c>
      <c r="B3129">
        <v>2013</v>
      </c>
      <c r="C3129" t="s">
        <v>145</v>
      </c>
      <c r="D3129" t="s">
        <v>103</v>
      </c>
      <c r="E3129" t="s">
        <v>10885</v>
      </c>
      <c r="F3129">
        <v>83</v>
      </c>
      <c r="G3129" t="s">
        <v>12288</v>
      </c>
    </row>
    <row r="3130" spans="1:7" x14ac:dyDescent="0.25">
      <c r="A3130" t="s">
        <v>97</v>
      </c>
      <c r="B3130">
        <v>2013</v>
      </c>
      <c r="C3130" t="s">
        <v>146</v>
      </c>
      <c r="D3130" t="s">
        <v>38</v>
      </c>
      <c r="E3130" t="s">
        <v>10886</v>
      </c>
      <c r="F3130">
        <v>9</v>
      </c>
      <c r="G3130" t="s">
        <v>12289</v>
      </c>
    </row>
    <row r="3131" spans="1:7" x14ac:dyDescent="0.25">
      <c r="A3131" t="s">
        <v>97</v>
      </c>
      <c r="B3131">
        <v>2013</v>
      </c>
      <c r="C3131" t="s">
        <v>146</v>
      </c>
      <c r="D3131" t="s">
        <v>40</v>
      </c>
      <c r="E3131" t="s">
        <v>10887</v>
      </c>
      <c r="F3131">
        <v>2</v>
      </c>
      <c r="G3131" t="s">
        <v>12289</v>
      </c>
    </row>
    <row r="3132" spans="1:7" x14ac:dyDescent="0.25">
      <c r="A3132" t="s">
        <v>97</v>
      </c>
      <c r="B3132">
        <v>2013</v>
      </c>
      <c r="C3132" t="s">
        <v>146</v>
      </c>
      <c r="D3132" t="s">
        <v>102</v>
      </c>
      <c r="E3132" t="s">
        <v>10888</v>
      </c>
      <c r="F3132">
        <v>8</v>
      </c>
      <c r="G3132" t="s">
        <v>12289</v>
      </c>
    </row>
    <row r="3133" spans="1:7" x14ac:dyDescent="0.25">
      <c r="A3133" t="s">
        <v>97</v>
      </c>
      <c r="B3133">
        <v>2013</v>
      </c>
      <c r="C3133" t="s">
        <v>146</v>
      </c>
      <c r="D3133" t="s">
        <v>107</v>
      </c>
      <c r="E3133" t="s">
        <v>10889</v>
      </c>
      <c r="F3133">
        <v>11</v>
      </c>
      <c r="G3133" t="s">
        <v>12289</v>
      </c>
    </row>
    <row r="3134" spans="1:7" x14ac:dyDescent="0.25">
      <c r="A3134" t="s">
        <v>97</v>
      </c>
      <c r="B3134">
        <v>2013</v>
      </c>
      <c r="C3134" t="s">
        <v>146</v>
      </c>
      <c r="D3134" t="s">
        <v>39</v>
      </c>
      <c r="E3134" t="s">
        <v>10890</v>
      </c>
      <c r="F3134">
        <v>16</v>
      </c>
      <c r="G3134" t="s">
        <v>12289</v>
      </c>
    </row>
    <row r="3135" spans="1:7" x14ac:dyDescent="0.25">
      <c r="A3135" t="s">
        <v>97</v>
      </c>
      <c r="B3135">
        <v>2013</v>
      </c>
      <c r="C3135" t="s">
        <v>146</v>
      </c>
      <c r="D3135" t="s">
        <v>103</v>
      </c>
      <c r="E3135" t="s">
        <v>10891</v>
      </c>
      <c r="F3135">
        <v>115</v>
      </c>
      <c r="G3135" t="s">
        <v>12289</v>
      </c>
    </row>
    <row r="3136" spans="1:7" x14ac:dyDescent="0.25">
      <c r="A3136" t="s">
        <v>97</v>
      </c>
      <c r="B3136">
        <v>2014</v>
      </c>
      <c r="C3136" t="s">
        <v>142</v>
      </c>
      <c r="D3136" t="s">
        <v>38</v>
      </c>
      <c r="E3136" t="s">
        <v>10892</v>
      </c>
      <c r="F3136">
        <v>33</v>
      </c>
      <c r="G3136" t="s">
        <v>12285</v>
      </c>
    </row>
    <row r="3137" spans="1:7" x14ac:dyDescent="0.25">
      <c r="A3137" t="s">
        <v>97</v>
      </c>
      <c r="B3137">
        <v>2014</v>
      </c>
      <c r="C3137" t="s">
        <v>142</v>
      </c>
      <c r="D3137" t="s">
        <v>40</v>
      </c>
      <c r="E3137" t="s">
        <v>10893</v>
      </c>
      <c r="F3137">
        <v>8</v>
      </c>
      <c r="G3137" t="s">
        <v>12285</v>
      </c>
    </row>
    <row r="3138" spans="1:7" x14ac:dyDescent="0.25">
      <c r="A3138" t="s">
        <v>97</v>
      </c>
      <c r="B3138">
        <v>2014</v>
      </c>
      <c r="C3138" t="s">
        <v>142</v>
      </c>
      <c r="D3138" t="s">
        <v>102</v>
      </c>
      <c r="E3138" t="s">
        <v>10894</v>
      </c>
      <c r="F3138">
        <v>63</v>
      </c>
      <c r="G3138" t="s">
        <v>12285</v>
      </c>
    </row>
    <row r="3139" spans="1:7" x14ac:dyDescent="0.25">
      <c r="A3139" t="s">
        <v>97</v>
      </c>
      <c r="B3139">
        <v>2014</v>
      </c>
      <c r="C3139" t="s">
        <v>142</v>
      </c>
      <c r="D3139" t="s">
        <v>107</v>
      </c>
      <c r="E3139" t="s">
        <v>10895</v>
      </c>
      <c r="F3139">
        <v>46</v>
      </c>
      <c r="G3139" t="s">
        <v>12285</v>
      </c>
    </row>
    <row r="3140" spans="1:7" x14ac:dyDescent="0.25">
      <c r="A3140" t="s">
        <v>97</v>
      </c>
      <c r="B3140">
        <v>2014</v>
      </c>
      <c r="C3140" t="s">
        <v>142</v>
      </c>
      <c r="D3140" t="s">
        <v>39</v>
      </c>
      <c r="E3140" t="s">
        <v>10896</v>
      </c>
      <c r="F3140">
        <v>60</v>
      </c>
      <c r="G3140" t="s">
        <v>12285</v>
      </c>
    </row>
    <row r="3141" spans="1:7" x14ac:dyDescent="0.25">
      <c r="A3141" t="s">
        <v>97</v>
      </c>
      <c r="B3141">
        <v>2014</v>
      </c>
      <c r="C3141" t="s">
        <v>142</v>
      </c>
      <c r="D3141" t="s">
        <v>103</v>
      </c>
      <c r="E3141" t="s">
        <v>10897</v>
      </c>
      <c r="F3141">
        <v>271</v>
      </c>
      <c r="G3141" t="s">
        <v>12285</v>
      </c>
    </row>
    <row r="3142" spans="1:7" x14ac:dyDescent="0.25">
      <c r="A3142" t="s">
        <v>97</v>
      </c>
      <c r="B3142">
        <v>2014</v>
      </c>
      <c r="C3142" t="s">
        <v>143</v>
      </c>
      <c r="D3142" t="s">
        <v>38</v>
      </c>
      <c r="E3142" t="s">
        <v>10898</v>
      </c>
      <c r="F3142">
        <v>26</v>
      </c>
      <c r="G3142" t="s">
        <v>12286</v>
      </c>
    </row>
    <row r="3143" spans="1:7" x14ac:dyDescent="0.25">
      <c r="A3143" t="s">
        <v>97</v>
      </c>
      <c r="B3143">
        <v>2014</v>
      </c>
      <c r="C3143" t="s">
        <v>143</v>
      </c>
      <c r="D3143" t="s">
        <v>40</v>
      </c>
      <c r="E3143" t="s">
        <v>10899</v>
      </c>
      <c r="F3143">
        <v>12</v>
      </c>
      <c r="G3143" t="s">
        <v>12286</v>
      </c>
    </row>
    <row r="3144" spans="1:7" x14ac:dyDescent="0.25">
      <c r="A3144" t="s">
        <v>97</v>
      </c>
      <c r="B3144">
        <v>2014</v>
      </c>
      <c r="C3144" t="s">
        <v>143</v>
      </c>
      <c r="D3144" t="s">
        <v>102</v>
      </c>
      <c r="E3144" t="s">
        <v>10900</v>
      </c>
      <c r="F3144">
        <v>46</v>
      </c>
      <c r="G3144" t="s">
        <v>12286</v>
      </c>
    </row>
    <row r="3145" spans="1:7" x14ac:dyDescent="0.25">
      <c r="A3145" t="s">
        <v>97</v>
      </c>
      <c r="B3145">
        <v>2014</v>
      </c>
      <c r="C3145" t="s">
        <v>143</v>
      </c>
      <c r="D3145" t="s">
        <v>107</v>
      </c>
      <c r="E3145" t="s">
        <v>10901</v>
      </c>
      <c r="F3145">
        <v>52</v>
      </c>
      <c r="G3145" t="s">
        <v>12286</v>
      </c>
    </row>
    <row r="3146" spans="1:7" x14ac:dyDescent="0.25">
      <c r="A3146" t="s">
        <v>97</v>
      </c>
      <c r="B3146">
        <v>2014</v>
      </c>
      <c r="C3146" t="s">
        <v>143</v>
      </c>
      <c r="D3146" t="s">
        <v>39</v>
      </c>
      <c r="E3146" t="s">
        <v>10902</v>
      </c>
      <c r="F3146">
        <v>51</v>
      </c>
      <c r="G3146" t="s">
        <v>12286</v>
      </c>
    </row>
    <row r="3147" spans="1:7" x14ac:dyDescent="0.25">
      <c r="A3147" t="s">
        <v>97</v>
      </c>
      <c r="B3147">
        <v>2014</v>
      </c>
      <c r="C3147" t="s">
        <v>143</v>
      </c>
      <c r="D3147" t="s">
        <v>103</v>
      </c>
      <c r="E3147" t="s">
        <v>10903</v>
      </c>
      <c r="F3147">
        <v>295</v>
      </c>
      <c r="G3147" t="s">
        <v>12286</v>
      </c>
    </row>
    <row r="3148" spans="1:7" x14ac:dyDescent="0.25">
      <c r="A3148" t="s">
        <v>97</v>
      </c>
      <c r="B3148">
        <v>2014</v>
      </c>
      <c r="C3148" t="s">
        <v>144</v>
      </c>
      <c r="D3148" t="s">
        <v>38</v>
      </c>
      <c r="E3148" t="s">
        <v>10904</v>
      </c>
      <c r="F3148">
        <v>2</v>
      </c>
      <c r="G3148" t="s">
        <v>12287</v>
      </c>
    </row>
    <row r="3149" spans="1:7" x14ac:dyDescent="0.25">
      <c r="A3149" t="s">
        <v>97</v>
      </c>
      <c r="B3149">
        <v>2014</v>
      </c>
      <c r="C3149" t="s">
        <v>144</v>
      </c>
      <c r="D3149" t="s">
        <v>40</v>
      </c>
      <c r="E3149" t="s">
        <v>10905</v>
      </c>
      <c r="F3149">
        <v>2</v>
      </c>
      <c r="G3149" t="s">
        <v>12287</v>
      </c>
    </row>
    <row r="3150" spans="1:7" x14ac:dyDescent="0.25">
      <c r="A3150" t="s">
        <v>97</v>
      </c>
      <c r="B3150">
        <v>2014</v>
      </c>
      <c r="C3150" t="s">
        <v>144</v>
      </c>
      <c r="D3150" t="s">
        <v>102</v>
      </c>
      <c r="E3150" t="s">
        <v>10906</v>
      </c>
      <c r="F3150">
        <v>13</v>
      </c>
      <c r="G3150" t="s">
        <v>12287</v>
      </c>
    </row>
    <row r="3151" spans="1:7" x14ac:dyDescent="0.25">
      <c r="A3151" t="s">
        <v>97</v>
      </c>
      <c r="B3151">
        <v>2014</v>
      </c>
      <c r="C3151" t="s">
        <v>144</v>
      </c>
      <c r="D3151" t="s">
        <v>107</v>
      </c>
      <c r="E3151" t="s">
        <v>10907</v>
      </c>
      <c r="F3151">
        <v>10</v>
      </c>
      <c r="G3151" t="s">
        <v>12287</v>
      </c>
    </row>
    <row r="3152" spans="1:7" x14ac:dyDescent="0.25">
      <c r="A3152" t="s">
        <v>97</v>
      </c>
      <c r="B3152">
        <v>2014</v>
      </c>
      <c r="C3152" t="s">
        <v>144</v>
      </c>
      <c r="D3152" t="s">
        <v>39</v>
      </c>
      <c r="E3152" t="s">
        <v>10908</v>
      </c>
      <c r="F3152">
        <v>8</v>
      </c>
      <c r="G3152" t="s">
        <v>12287</v>
      </c>
    </row>
    <row r="3153" spans="1:7" x14ac:dyDescent="0.25">
      <c r="A3153" t="s">
        <v>97</v>
      </c>
      <c r="B3153">
        <v>2014</v>
      </c>
      <c r="C3153" t="s">
        <v>144</v>
      </c>
      <c r="D3153" t="s">
        <v>103</v>
      </c>
      <c r="E3153" t="s">
        <v>10909</v>
      </c>
      <c r="F3153">
        <v>70</v>
      </c>
      <c r="G3153" t="s">
        <v>12287</v>
      </c>
    </row>
    <row r="3154" spans="1:7" x14ac:dyDescent="0.25">
      <c r="A3154" t="s">
        <v>97</v>
      </c>
      <c r="B3154">
        <v>2014</v>
      </c>
      <c r="C3154" t="s">
        <v>145</v>
      </c>
      <c r="D3154" t="s">
        <v>38</v>
      </c>
      <c r="E3154" t="s">
        <v>10910</v>
      </c>
      <c r="F3154">
        <v>7</v>
      </c>
      <c r="G3154" t="s">
        <v>12288</v>
      </c>
    </row>
    <row r="3155" spans="1:7" x14ac:dyDescent="0.25">
      <c r="A3155" t="s">
        <v>97</v>
      </c>
      <c r="B3155">
        <v>2014</v>
      </c>
      <c r="C3155" t="s">
        <v>145</v>
      </c>
      <c r="D3155" t="s">
        <v>40</v>
      </c>
      <c r="E3155" t="s">
        <v>10911</v>
      </c>
      <c r="F3155">
        <v>5</v>
      </c>
      <c r="G3155" t="s">
        <v>12288</v>
      </c>
    </row>
    <row r="3156" spans="1:7" x14ac:dyDescent="0.25">
      <c r="A3156" t="s">
        <v>97</v>
      </c>
      <c r="B3156">
        <v>2014</v>
      </c>
      <c r="C3156" t="s">
        <v>145</v>
      </c>
      <c r="D3156" t="s">
        <v>102</v>
      </c>
      <c r="E3156" t="s">
        <v>10912</v>
      </c>
      <c r="F3156">
        <v>10</v>
      </c>
      <c r="G3156" t="s">
        <v>12288</v>
      </c>
    </row>
    <row r="3157" spans="1:7" x14ac:dyDescent="0.25">
      <c r="A3157" t="s">
        <v>97</v>
      </c>
      <c r="B3157">
        <v>2014</v>
      </c>
      <c r="C3157" t="s">
        <v>145</v>
      </c>
      <c r="D3157" t="s">
        <v>107</v>
      </c>
      <c r="E3157" t="s">
        <v>10913</v>
      </c>
      <c r="F3157">
        <v>9</v>
      </c>
      <c r="G3157" t="s">
        <v>12288</v>
      </c>
    </row>
    <row r="3158" spans="1:7" x14ac:dyDescent="0.25">
      <c r="A3158" t="s">
        <v>97</v>
      </c>
      <c r="B3158">
        <v>2014</v>
      </c>
      <c r="C3158" t="s">
        <v>145</v>
      </c>
      <c r="D3158" t="s">
        <v>39</v>
      </c>
      <c r="E3158" t="s">
        <v>10914</v>
      </c>
      <c r="F3158">
        <v>30</v>
      </c>
      <c r="G3158" t="s">
        <v>12288</v>
      </c>
    </row>
    <row r="3159" spans="1:7" x14ac:dyDescent="0.25">
      <c r="A3159" t="s">
        <v>97</v>
      </c>
      <c r="B3159">
        <v>2014</v>
      </c>
      <c r="C3159" t="s">
        <v>145</v>
      </c>
      <c r="D3159" t="s">
        <v>103</v>
      </c>
      <c r="E3159" t="s">
        <v>10915</v>
      </c>
      <c r="F3159">
        <v>76</v>
      </c>
      <c r="G3159" t="s">
        <v>12288</v>
      </c>
    </row>
    <row r="3160" spans="1:7" x14ac:dyDescent="0.25">
      <c r="A3160" t="s">
        <v>97</v>
      </c>
      <c r="B3160">
        <v>2014</v>
      </c>
      <c r="C3160" t="s">
        <v>146</v>
      </c>
      <c r="D3160" t="s">
        <v>38</v>
      </c>
      <c r="E3160" t="s">
        <v>10916</v>
      </c>
      <c r="F3160">
        <v>6</v>
      </c>
      <c r="G3160" t="s">
        <v>12289</v>
      </c>
    </row>
    <row r="3161" spans="1:7" x14ac:dyDescent="0.25">
      <c r="A3161" t="s">
        <v>97</v>
      </c>
      <c r="B3161">
        <v>2014</v>
      </c>
      <c r="C3161" t="s">
        <v>146</v>
      </c>
      <c r="D3161" t="s">
        <v>40</v>
      </c>
      <c r="E3161" t="s">
        <v>10917</v>
      </c>
      <c r="F3161">
        <v>3</v>
      </c>
      <c r="G3161" t="s">
        <v>12289</v>
      </c>
    </row>
    <row r="3162" spans="1:7" x14ac:dyDescent="0.25">
      <c r="A3162" t="s">
        <v>97</v>
      </c>
      <c r="B3162">
        <v>2014</v>
      </c>
      <c r="C3162" t="s">
        <v>146</v>
      </c>
      <c r="D3162" t="s">
        <v>102</v>
      </c>
      <c r="E3162" t="s">
        <v>10918</v>
      </c>
      <c r="F3162">
        <v>11</v>
      </c>
      <c r="G3162" t="s">
        <v>12289</v>
      </c>
    </row>
    <row r="3163" spans="1:7" x14ac:dyDescent="0.25">
      <c r="A3163" t="s">
        <v>97</v>
      </c>
      <c r="B3163">
        <v>2014</v>
      </c>
      <c r="C3163" t="s">
        <v>146</v>
      </c>
      <c r="D3163" t="s">
        <v>107</v>
      </c>
      <c r="E3163" t="s">
        <v>10919</v>
      </c>
      <c r="F3163">
        <v>15</v>
      </c>
      <c r="G3163" t="s">
        <v>12289</v>
      </c>
    </row>
    <row r="3164" spans="1:7" x14ac:dyDescent="0.25">
      <c r="A3164" t="s">
        <v>97</v>
      </c>
      <c r="B3164">
        <v>2014</v>
      </c>
      <c r="C3164" t="s">
        <v>146</v>
      </c>
      <c r="D3164" t="s">
        <v>39</v>
      </c>
      <c r="E3164" t="s">
        <v>10920</v>
      </c>
      <c r="F3164">
        <v>31</v>
      </c>
      <c r="G3164" t="s">
        <v>12289</v>
      </c>
    </row>
    <row r="3165" spans="1:7" x14ac:dyDescent="0.25">
      <c r="A3165" t="s">
        <v>97</v>
      </c>
      <c r="B3165">
        <v>2014</v>
      </c>
      <c r="C3165" t="s">
        <v>146</v>
      </c>
      <c r="D3165" t="s">
        <v>103</v>
      </c>
      <c r="E3165" t="s">
        <v>10921</v>
      </c>
      <c r="F3165">
        <v>101</v>
      </c>
      <c r="G3165" t="s">
        <v>12289</v>
      </c>
    </row>
    <row r="3166" spans="1:7" x14ac:dyDescent="0.25">
      <c r="A3166" t="s">
        <v>97</v>
      </c>
      <c r="B3166">
        <v>2015</v>
      </c>
      <c r="C3166" t="s">
        <v>142</v>
      </c>
      <c r="D3166" t="s">
        <v>38</v>
      </c>
      <c r="E3166" t="s">
        <v>10922</v>
      </c>
      <c r="F3166">
        <v>25</v>
      </c>
      <c r="G3166" t="s">
        <v>12285</v>
      </c>
    </row>
    <row r="3167" spans="1:7" x14ac:dyDescent="0.25">
      <c r="A3167" t="s">
        <v>97</v>
      </c>
      <c r="B3167">
        <v>2015</v>
      </c>
      <c r="C3167" t="s">
        <v>142</v>
      </c>
      <c r="D3167" t="s">
        <v>40</v>
      </c>
      <c r="E3167" t="s">
        <v>10923</v>
      </c>
      <c r="F3167">
        <v>10</v>
      </c>
      <c r="G3167" t="s">
        <v>12285</v>
      </c>
    </row>
    <row r="3168" spans="1:7" x14ac:dyDescent="0.25">
      <c r="A3168" t="s">
        <v>97</v>
      </c>
      <c r="B3168">
        <v>2015</v>
      </c>
      <c r="C3168" t="s">
        <v>142</v>
      </c>
      <c r="D3168" t="s">
        <v>102</v>
      </c>
      <c r="E3168" t="s">
        <v>10924</v>
      </c>
      <c r="F3168">
        <v>42</v>
      </c>
      <c r="G3168" t="s">
        <v>12285</v>
      </c>
    </row>
    <row r="3169" spans="1:7" x14ac:dyDescent="0.25">
      <c r="A3169" t="s">
        <v>97</v>
      </c>
      <c r="B3169">
        <v>2015</v>
      </c>
      <c r="C3169" t="s">
        <v>142</v>
      </c>
      <c r="D3169" t="s">
        <v>107</v>
      </c>
      <c r="E3169" t="s">
        <v>10925</v>
      </c>
      <c r="F3169">
        <v>46</v>
      </c>
      <c r="G3169" t="s">
        <v>12285</v>
      </c>
    </row>
    <row r="3170" spans="1:7" x14ac:dyDescent="0.25">
      <c r="A3170" t="s">
        <v>97</v>
      </c>
      <c r="B3170">
        <v>2015</v>
      </c>
      <c r="C3170" t="s">
        <v>142</v>
      </c>
      <c r="D3170" t="s">
        <v>39</v>
      </c>
      <c r="E3170" t="s">
        <v>10926</v>
      </c>
      <c r="F3170">
        <v>41</v>
      </c>
      <c r="G3170" t="s">
        <v>12285</v>
      </c>
    </row>
    <row r="3171" spans="1:7" x14ac:dyDescent="0.25">
      <c r="A3171" t="s">
        <v>97</v>
      </c>
      <c r="B3171">
        <v>2015</v>
      </c>
      <c r="C3171" t="s">
        <v>142</v>
      </c>
      <c r="D3171" t="s">
        <v>103</v>
      </c>
      <c r="E3171" t="s">
        <v>10927</v>
      </c>
      <c r="F3171">
        <v>282</v>
      </c>
      <c r="G3171" t="s">
        <v>12285</v>
      </c>
    </row>
    <row r="3172" spans="1:7" x14ac:dyDescent="0.25">
      <c r="A3172" t="s">
        <v>97</v>
      </c>
      <c r="B3172">
        <v>2015</v>
      </c>
      <c r="C3172" t="s">
        <v>143</v>
      </c>
      <c r="D3172" t="s">
        <v>38</v>
      </c>
      <c r="E3172" t="s">
        <v>10928</v>
      </c>
      <c r="F3172">
        <v>15</v>
      </c>
      <c r="G3172" t="s">
        <v>12286</v>
      </c>
    </row>
    <row r="3173" spans="1:7" x14ac:dyDescent="0.25">
      <c r="A3173" t="s">
        <v>97</v>
      </c>
      <c r="B3173">
        <v>2015</v>
      </c>
      <c r="C3173" t="s">
        <v>143</v>
      </c>
      <c r="D3173" t="s">
        <v>40</v>
      </c>
      <c r="E3173" t="s">
        <v>10929</v>
      </c>
      <c r="F3173">
        <v>13</v>
      </c>
      <c r="G3173" t="s">
        <v>12286</v>
      </c>
    </row>
    <row r="3174" spans="1:7" x14ac:dyDescent="0.25">
      <c r="A3174" t="s">
        <v>97</v>
      </c>
      <c r="B3174">
        <v>2015</v>
      </c>
      <c r="C3174" t="s">
        <v>143</v>
      </c>
      <c r="D3174" t="s">
        <v>102</v>
      </c>
      <c r="E3174" t="s">
        <v>10930</v>
      </c>
      <c r="F3174">
        <v>39</v>
      </c>
      <c r="G3174" t="s">
        <v>12286</v>
      </c>
    </row>
    <row r="3175" spans="1:7" x14ac:dyDescent="0.25">
      <c r="A3175" t="s">
        <v>97</v>
      </c>
      <c r="B3175">
        <v>2015</v>
      </c>
      <c r="C3175" t="s">
        <v>143</v>
      </c>
      <c r="D3175" t="s">
        <v>107</v>
      </c>
      <c r="E3175" t="s">
        <v>10931</v>
      </c>
      <c r="F3175">
        <v>35</v>
      </c>
      <c r="G3175" t="s">
        <v>12286</v>
      </c>
    </row>
    <row r="3176" spans="1:7" x14ac:dyDescent="0.25">
      <c r="A3176" t="s">
        <v>97</v>
      </c>
      <c r="B3176">
        <v>2015</v>
      </c>
      <c r="C3176" t="s">
        <v>143</v>
      </c>
      <c r="D3176" t="s">
        <v>39</v>
      </c>
      <c r="E3176" t="s">
        <v>10932</v>
      </c>
      <c r="F3176">
        <v>62</v>
      </c>
      <c r="G3176" t="s">
        <v>12286</v>
      </c>
    </row>
    <row r="3177" spans="1:7" x14ac:dyDescent="0.25">
      <c r="A3177" t="s">
        <v>97</v>
      </c>
      <c r="B3177">
        <v>2015</v>
      </c>
      <c r="C3177" t="s">
        <v>143</v>
      </c>
      <c r="D3177" t="s">
        <v>103</v>
      </c>
      <c r="E3177" t="s">
        <v>10933</v>
      </c>
      <c r="F3177">
        <v>312</v>
      </c>
      <c r="G3177" t="s">
        <v>12286</v>
      </c>
    </row>
    <row r="3178" spans="1:7" x14ac:dyDescent="0.25">
      <c r="A3178" t="s">
        <v>97</v>
      </c>
      <c r="B3178">
        <v>2015</v>
      </c>
      <c r="C3178" t="s">
        <v>144</v>
      </c>
      <c r="D3178" t="s">
        <v>38</v>
      </c>
      <c r="E3178" t="s">
        <v>10934</v>
      </c>
      <c r="F3178">
        <v>3</v>
      </c>
      <c r="G3178" t="s">
        <v>12287</v>
      </c>
    </row>
    <row r="3179" spans="1:7" x14ac:dyDescent="0.25">
      <c r="A3179" t="s">
        <v>97</v>
      </c>
      <c r="B3179">
        <v>2015</v>
      </c>
      <c r="C3179" t="s">
        <v>144</v>
      </c>
      <c r="D3179" t="s">
        <v>40</v>
      </c>
      <c r="E3179" t="s">
        <v>10935</v>
      </c>
      <c r="F3179">
        <v>2</v>
      </c>
      <c r="G3179" t="s">
        <v>12287</v>
      </c>
    </row>
    <row r="3180" spans="1:7" x14ac:dyDescent="0.25">
      <c r="A3180" t="s">
        <v>97</v>
      </c>
      <c r="B3180">
        <v>2015</v>
      </c>
      <c r="C3180" t="s">
        <v>144</v>
      </c>
      <c r="D3180" t="s">
        <v>102</v>
      </c>
      <c r="E3180" t="s">
        <v>10936</v>
      </c>
      <c r="F3180">
        <v>11</v>
      </c>
      <c r="G3180" t="s">
        <v>12287</v>
      </c>
    </row>
    <row r="3181" spans="1:7" x14ac:dyDescent="0.25">
      <c r="A3181" t="s">
        <v>97</v>
      </c>
      <c r="B3181">
        <v>2015</v>
      </c>
      <c r="C3181" t="s">
        <v>144</v>
      </c>
      <c r="D3181" t="s">
        <v>107</v>
      </c>
      <c r="E3181" t="s">
        <v>10937</v>
      </c>
      <c r="F3181">
        <v>11</v>
      </c>
      <c r="G3181" t="s">
        <v>12287</v>
      </c>
    </row>
    <row r="3182" spans="1:7" x14ac:dyDescent="0.25">
      <c r="A3182" t="s">
        <v>97</v>
      </c>
      <c r="B3182">
        <v>2015</v>
      </c>
      <c r="C3182" t="s">
        <v>144</v>
      </c>
      <c r="D3182" t="s">
        <v>39</v>
      </c>
      <c r="E3182" t="s">
        <v>10938</v>
      </c>
      <c r="F3182">
        <v>13</v>
      </c>
      <c r="G3182" t="s">
        <v>12287</v>
      </c>
    </row>
    <row r="3183" spans="1:7" x14ac:dyDescent="0.25">
      <c r="A3183" t="s">
        <v>97</v>
      </c>
      <c r="B3183">
        <v>2015</v>
      </c>
      <c r="C3183" t="s">
        <v>144</v>
      </c>
      <c r="D3183" t="s">
        <v>103</v>
      </c>
      <c r="E3183" t="s">
        <v>10939</v>
      </c>
      <c r="F3183">
        <v>71</v>
      </c>
      <c r="G3183" t="s">
        <v>12287</v>
      </c>
    </row>
    <row r="3184" spans="1:7" x14ac:dyDescent="0.25">
      <c r="A3184" t="s">
        <v>97</v>
      </c>
      <c r="B3184">
        <v>2015</v>
      </c>
      <c r="C3184" t="s">
        <v>145</v>
      </c>
      <c r="D3184" t="s">
        <v>38</v>
      </c>
      <c r="E3184" t="s">
        <v>10940</v>
      </c>
      <c r="F3184">
        <v>5</v>
      </c>
      <c r="G3184" t="s">
        <v>12288</v>
      </c>
    </row>
    <row r="3185" spans="1:7" x14ac:dyDescent="0.25">
      <c r="A3185" t="s">
        <v>97</v>
      </c>
      <c r="B3185">
        <v>2015</v>
      </c>
      <c r="C3185" t="s">
        <v>145</v>
      </c>
      <c r="D3185" t="s">
        <v>40</v>
      </c>
      <c r="E3185" t="s">
        <v>10941</v>
      </c>
      <c r="F3185">
        <v>3</v>
      </c>
      <c r="G3185" t="s">
        <v>12288</v>
      </c>
    </row>
    <row r="3186" spans="1:7" x14ac:dyDescent="0.25">
      <c r="A3186" t="s">
        <v>97</v>
      </c>
      <c r="B3186">
        <v>2015</v>
      </c>
      <c r="C3186" t="s">
        <v>145</v>
      </c>
      <c r="D3186" t="s">
        <v>102</v>
      </c>
      <c r="E3186" t="s">
        <v>10942</v>
      </c>
      <c r="F3186">
        <v>8</v>
      </c>
      <c r="G3186" t="s">
        <v>12288</v>
      </c>
    </row>
    <row r="3187" spans="1:7" x14ac:dyDescent="0.25">
      <c r="A3187" t="s">
        <v>97</v>
      </c>
      <c r="B3187">
        <v>2015</v>
      </c>
      <c r="C3187" t="s">
        <v>145</v>
      </c>
      <c r="D3187" t="s">
        <v>107</v>
      </c>
      <c r="E3187" t="s">
        <v>10943</v>
      </c>
      <c r="F3187">
        <v>7</v>
      </c>
      <c r="G3187" t="s">
        <v>12288</v>
      </c>
    </row>
    <row r="3188" spans="1:7" x14ac:dyDescent="0.25">
      <c r="A3188" t="s">
        <v>97</v>
      </c>
      <c r="B3188">
        <v>2015</v>
      </c>
      <c r="C3188" t="s">
        <v>145</v>
      </c>
      <c r="D3188" t="s">
        <v>39</v>
      </c>
      <c r="E3188" t="s">
        <v>10944</v>
      </c>
      <c r="F3188">
        <v>14</v>
      </c>
      <c r="G3188" t="s">
        <v>12288</v>
      </c>
    </row>
    <row r="3189" spans="1:7" x14ac:dyDescent="0.25">
      <c r="A3189" t="s">
        <v>97</v>
      </c>
      <c r="B3189">
        <v>2015</v>
      </c>
      <c r="C3189" t="s">
        <v>145</v>
      </c>
      <c r="D3189" t="s">
        <v>103</v>
      </c>
      <c r="E3189" t="s">
        <v>10945</v>
      </c>
      <c r="F3189">
        <v>84</v>
      </c>
      <c r="G3189" t="s">
        <v>12288</v>
      </c>
    </row>
    <row r="3190" spans="1:7" x14ac:dyDescent="0.25">
      <c r="A3190" t="s">
        <v>97</v>
      </c>
      <c r="B3190">
        <v>2015</v>
      </c>
      <c r="C3190" t="s">
        <v>146</v>
      </c>
      <c r="D3190" t="s">
        <v>38</v>
      </c>
      <c r="E3190" t="s">
        <v>10946</v>
      </c>
      <c r="F3190">
        <v>9</v>
      </c>
      <c r="G3190" t="s">
        <v>12289</v>
      </c>
    </row>
    <row r="3191" spans="1:7" x14ac:dyDescent="0.25">
      <c r="A3191" t="s">
        <v>97</v>
      </c>
      <c r="B3191">
        <v>2015</v>
      </c>
      <c r="C3191" t="s">
        <v>146</v>
      </c>
      <c r="D3191" t="s">
        <v>40</v>
      </c>
      <c r="E3191" t="s">
        <v>10947</v>
      </c>
      <c r="F3191">
        <v>3</v>
      </c>
      <c r="G3191" t="s">
        <v>12289</v>
      </c>
    </row>
    <row r="3192" spans="1:7" x14ac:dyDescent="0.25">
      <c r="A3192" t="s">
        <v>97</v>
      </c>
      <c r="B3192">
        <v>2015</v>
      </c>
      <c r="C3192" t="s">
        <v>146</v>
      </c>
      <c r="D3192" t="s">
        <v>102</v>
      </c>
      <c r="E3192" t="s">
        <v>10948</v>
      </c>
      <c r="F3192">
        <v>23</v>
      </c>
      <c r="G3192" t="s">
        <v>12289</v>
      </c>
    </row>
    <row r="3193" spans="1:7" x14ac:dyDescent="0.25">
      <c r="A3193" t="s">
        <v>97</v>
      </c>
      <c r="B3193">
        <v>2015</v>
      </c>
      <c r="C3193" t="s">
        <v>146</v>
      </c>
      <c r="D3193" t="s">
        <v>107</v>
      </c>
      <c r="E3193" t="s">
        <v>10949</v>
      </c>
      <c r="F3193">
        <v>10</v>
      </c>
      <c r="G3193" t="s">
        <v>12289</v>
      </c>
    </row>
    <row r="3194" spans="1:7" x14ac:dyDescent="0.25">
      <c r="A3194" t="s">
        <v>97</v>
      </c>
      <c r="B3194">
        <v>2015</v>
      </c>
      <c r="C3194" t="s">
        <v>146</v>
      </c>
      <c r="D3194" t="s">
        <v>39</v>
      </c>
      <c r="E3194" t="s">
        <v>10950</v>
      </c>
      <c r="F3194">
        <v>13</v>
      </c>
      <c r="G3194" t="s">
        <v>12289</v>
      </c>
    </row>
    <row r="3195" spans="1:7" x14ac:dyDescent="0.25">
      <c r="A3195" t="s">
        <v>97</v>
      </c>
      <c r="B3195">
        <v>2015</v>
      </c>
      <c r="C3195" t="s">
        <v>146</v>
      </c>
      <c r="D3195" t="s">
        <v>103</v>
      </c>
      <c r="E3195" t="s">
        <v>10951</v>
      </c>
      <c r="F3195">
        <v>97</v>
      </c>
      <c r="G3195" t="s">
        <v>12289</v>
      </c>
    </row>
    <row r="3196" spans="1:7" x14ac:dyDescent="0.25">
      <c r="A3196" t="s">
        <v>98</v>
      </c>
      <c r="B3196">
        <v>2010</v>
      </c>
      <c r="C3196" t="s">
        <v>142</v>
      </c>
      <c r="D3196" t="s">
        <v>38</v>
      </c>
      <c r="E3196" t="s">
        <v>10952</v>
      </c>
      <c r="F3196">
        <v>6</v>
      </c>
      <c r="G3196" t="s">
        <v>12285</v>
      </c>
    </row>
    <row r="3197" spans="1:7" x14ac:dyDescent="0.25">
      <c r="A3197" t="s">
        <v>98</v>
      </c>
      <c r="B3197">
        <v>2010</v>
      </c>
      <c r="C3197" t="s">
        <v>142</v>
      </c>
      <c r="D3197" t="s">
        <v>102</v>
      </c>
      <c r="E3197" t="s">
        <v>10953</v>
      </c>
      <c r="F3197">
        <v>18</v>
      </c>
      <c r="G3197" t="s">
        <v>12285</v>
      </c>
    </row>
    <row r="3198" spans="1:7" x14ac:dyDescent="0.25">
      <c r="A3198" t="s">
        <v>98</v>
      </c>
      <c r="B3198">
        <v>2010</v>
      </c>
      <c r="C3198" t="s">
        <v>142</v>
      </c>
      <c r="D3198" t="s">
        <v>107</v>
      </c>
      <c r="E3198" t="s">
        <v>10954</v>
      </c>
      <c r="F3198">
        <v>20</v>
      </c>
      <c r="G3198" t="s">
        <v>12285</v>
      </c>
    </row>
    <row r="3199" spans="1:7" x14ac:dyDescent="0.25">
      <c r="A3199" t="s">
        <v>98</v>
      </c>
      <c r="B3199">
        <v>2010</v>
      </c>
      <c r="C3199" t="s">
        <v>142</v>
      </c>
      <c r="D3199" t="s">
        <v>39</v>
      </c>
      <c r="E3199" t="s">
        <v>10955</v>
      </c>
      <c r="F3199">
        <v>35</v>
      </c>
      <c r="G3199" t="s">
        <v>12285</v>
      </c>
    </row>
    <row r="3200" spans="1:7" x14ac:dyDescent="0.25">
      <c r="A3200" t="s">
        <v>98</v>
      </c>
      <c r="B3200">
        <v>2010</v>
      </c>
      <c r="C3200" t="s">
        <v>142</v>
      </c>
      <c r="D3200" t="s">
        <v>103</v>
      </c>
      <c r="E3200" t="s">
        <v>10956</v>
      </c>
      <c r="F3200">
        <v>215</v>
      </c>
      <c r="G3200" t="s">
        <v>12285</v>
      </c>
    </row>
    <row r="3201" spans="1:7" x14ac:dyDescent="0.25">
      <c r="A3201" t="s">
        <v>98</v>
      </c>
      <c r="B3201">
        <v>2010</v>
      </c>
      <c r="C3201" t="s">
        <v>143</v>
      </c>
      <c r="D3201" t="s">
        <v>38</v>
      </c>
      <c r="E3201" t="s">
        <v>10957</v>
      </c>
      <c r="F3201">
        <v>16</v>
      </c>
      <c r="G3201" t="s">
        <v>12286</v>
      </c>
    </row>
    <row r="3202" spans="1:7" x14ac:dyDescent="0.25">
      <c r="A3202" t="s">
        <v>98</v>
      </c>
      <c r="B3202">
        <v>2010</v>
      </c>
      <c r="C3202" t="s">
        <v>143</v>
      </c>
      <c r="D3202" t="s">
        <v>40</v>
      </c>
      <c r="E3202" t="s">
        <v>10958</v>
      </c>
      <c r="F3202">
        <v>2</v>
      </c>
      <c r="G3202" t="s">
        <v>12286</v>
      </c>
    </row>
    <row r="3203" spans="1:7" x14ac:dyDescent="0.25">
      <c r="A3203" t="s">
        <v>98</v>
      </c>
      <c r="B3203">
        <v>2010</v>
      </c>
      <c r="C3203" t="s">
        <v>143</v>
      </c>
      <c r="D3203" t="s">
        <v>102</v>
      </c>
      <c r="E3203" t="s">
        <v>10959</v>
      </c>
      <c r="F3203">
        <v>17</v>
      </c>
      <c r="G3203" t="s">
        <v>12286</v>
      </c>
    </row>
    <row r="3204" spans="1:7" x14ac:dyDescent="0.25">
      <c r="A3204" t="s">
        <v>98</v>
      </c>
      <c r="B3204">
        <v>2010</v>
      </c>
      <c r="C3204" t="s">
        <v>143</v>
      </c>
      <c r="D3204" t="s">
        <v>107</v>
      </c>
      <c r="E3204" t="s">
        <v>10960</v>
      </c>
      <c r="F3204">
        <v>27</v>
      </c>
      <c r="G3204" t="s">
        <v>12286</v>
      </c>
    </row>
    <row r="3205" spans="1:7" x14ac:dyDescent="0.25">
      <c r="A3205" t="s">
        <v>98</v>
      </c>
      <c r="B3205">
        <v>2010</v>
      </c>
      <c r="C3205" t="s">
        <v>143</v>
      </c>
      <c r="D3205" t="s">
        <v>39</v>
      </c>
      <c r="E3205" t="s">
        <v>10961</v>
      </c>
      <c r="F3205">
        <v>66</v>
      </c>
      <c r="G3205" t="s">
        <v>12286</v>
      </c>
    </row>
    <row r="3206" spans="1:7" x14ac:dyDescent="0.25">
      <c r="A3206" t="s">
        <v>98</v>
      </c>
      <c r="B3206">
        <v>2010</v>
      </c>
      <c r="C3206" t="s">
        <v>143</v>
      </c>
      <c r="D3206" t="s">
        <v>103</v>
      </c>
      <c r="E3206" t="s">
        <v>10962</v>
      </c>
      <c r="F3206">
        <v>235</v>
      </c>
      <c r="G3206" t="s">
        <v>12286</v>
      </c>
    </row>
    <row r="3207" spans="1:7" x14ac:dyDescent="0.25">
      <c r="A3207" t="s">
        <v>98</v>
      </c>
      <c r="B3207">
        <v>2010</v>
      </c>
      <c r="C3207" t="s">
        <v>144</v>
      </c>
      <c r="D3207" t="s">
        <v>38</v>
      </c>
      <c r="E3207" t="s">
        <v>10963</v>
      </c>
      <c r="F3207">
        <v>5</v>
      </c>
      <c r="G3207" t="s">
        <v>12287</v>
      </c>
    </row>
    <row r="3208" spans="1:7" x14ac:dyDescent="0.25">
      <c r="A3208" t="s">
        <v>98</v>
      </c>
      <c r="B3208">
        <v>2010</v>
      </c>
      <c r="C3208" t="s">
        <v>144</v>
      </c>
      <c r="D3208" t="s">
        <v>102</v>
      </c>
      <c r="E3208" t="s">
        <v>10964</v>
      </c>
      <c r="F3208">
        <v>5</v>
      </c>
      <c r="G3208" t="s">
        <v>12287</v>
      </c>
    </row>
    <row r="3209" spans="1:7" x14ac:dyDescent="0.25">
      <c r="A3209" t="s">
        <v>98</v>
      </c>
      <c r="B3209">
        <v>2010</v>
      </c>
      <c r="C3209" t="s">
        <v>144</v>
      </c>
      <c r="D3209" t="s">
        <v>107</v>
      </c>
      <c r="E3209" t="s">
        <v>10965</v>
      </c>
      <c r="F3209">
        <v>9</v>
      </c>
      <c r="G3209" t="s">
        <v>12287</v>
      </c>
    </row>
    <row r="3210" spans="1:7" x14ac:dyDescent="0.25">
      <c r="A3210" t="s">
        <v>98</v>
      </c>
      <c r="B3210">
        <v>2010</v>
      </c>
      <c r="C3210" t="s">
        <v>144</v>
      </c>
      <c r="D3210" t="s">
        <v>39</v>
      </c>
      <c r="E3210" t="s">
        <v>10966</v>
      </c>
      <c r="F3210">
        <v>18</v>
      </c>
      <c r="G3210" t="s">
        <v>12287</v>
      </c>
    </row>
    <row r="3211" spans="1:7" x14ac:dyDescent="0.25">
      <c r="A3211" t="s">
        <v>98</v>
      </c>
      <c r="B3211">
        <v>2010</v>
      </c>
      <c r="C3211" t="s">
        <v>144</v>
      </c>
      <c r="D3211" t="s">
        <v>103</v>
      </c>
      <c r="E3211" t="s">
        <v>10967</v>
      </c>
      <c r="F3211">
        <v>56</v>
      </c>
      <c r="G3211" t="s">
        <v>12287</v>
      </c>
    </row>
    <row r="3212" spans="1:7" x14ac:dyDescent="0.25">
      <c r="A3212" t="s">
        <v>98</v>
      </c>
      <c r="B3212">
        <v>2010</v>
      </c>
      <c r="C3212" t="s">
        <v>145</v>
      </c>
      <c r="D3212" t="s">
        <v>38</v>
      </c>
      <c r="E3212" t="s">
        <v>10968</v>
      </c>
      <c r="F3212">
        <v>4</v>
      </c>
      <c r="G3212" t="s">
        <v>12288</v>
      </c>
    </row>
    <row r="3213" spans="1:7" x14ac:dyDescent="0.25">
      <c r="A3213" t="s">
        <v>98</v>
      </c>
      <c r="B3213">
        <v>2010</v>
      </c>
      <c r="C3213" t="s">
        <v>145</v>
      </c>
      <c r="D3213" t="s">
        <v>102</v>
      </c>
      <c r="E3213" t="s">
        <v>10969</v>
      </c>
      <c r="F3213">
        <v>4</v>
      </c>
      <c r="G3213" t="s">
        <v>12288</v>
      </c>
    </row>
    <row r="3214" spans="1:7" x14ac:dyDescent="0.25">
      <c r="A3214" t="s">
        <v>98</v>
      </c>
      <c r="B3214">
        <v>2010</v>
      </c>
      <c r="C3214" t="s">
        <v>145</v>
      </c>
      <c r="D3214" t="s">
        <v>107</v>
      </c>
      <c r="E3214" t="s">
        <v>10970</v>
      </c>
      <c r="F3214">
        <v>7</v>
      </c>
      <c r="G3214" t="s">
        <v>12288</v>
      </c>
    </row>
    <row r="3215" spans="1:7" x14ac:dyDescent="0.25">
      <c r="A3215" t="s">
        <v>98</v>
      </c>
      <c r="B3215">
        <v>2010</v>
      </c>
      <c r="C3215" t="s">
        <v>145</v>
      </c>
      <c r="D3215" t="s">
        <v>39</v>
      </c>
      <c r="E3215" t="s">
        <v>10971</v>
      </c>
      <c r="F3215">
        <v>27</v>
      </c>
      <c r="G3215" t="s">
        <v>12288</v>
      </c>
    </row>
    <row r="3216" spans="1:7" x14ac:dyDescent="0.25">
      <c r="A3216" t="s">
        <v>98</v>
      </c>
      <c r="B3216">
        <v>2010</v>
      </c>
      <c r="C3216" t="s">
        <v>145</v>
      </c>
      <c r="D3216" t="s">
        <v>103</v>
      </c>
      <c r="E3216" t="s">
        <v>10972</v>
      </c>
      <c r="F3216">
        <v>70</v>
      </c>
      <c r="G3216" t="s">
        <v>12288</v>
      </c>
    </row>
    <row r="3217" spans="1:7" x14ac:dyDescent="0.25">
      <c r="A3217" t="s">
        <v>98</v>
      </c>
      <c r="B3217">
        <v>2010</v>
      </c>
      <c r="C3217" t="s">
        <v>146</v>
      </c>
      <c r="D3217" t="s">
        <v>38</v>
      </c>
      <c r="E3217" t="s">
        <v>10973</v>
      </c>
      <c r="F3217">
        <v>5</v>
      </c>
      <c r="G3217" t="s">
        <v>12289</v>
      </c>
    </row>
    <row r="3218" spans="1:7" x14ac:dyDescent="0.25">
      <c r="A3218" t="s">
        <v>98</v>
      </c>
      <c r="B3218">
        <v>2010</v>
      </c>
      <c r="C3218" t="s">
        <v>146</v>
      </c>
      <c r="D3218" t="s">
        <v>40</v>
      </c>
      <c r="E3218" t="s">
        <v>10974</v>
      </c>
      <c r="F3218">
        <v>1</v>
      </c>
      <c r="G3218" t="s">
        <v>12289</v>
      </c>
    </row>
    <row r="3219" spans="1:7" x14ac:dyDescent="0.25">
      <c r="A3219" t="s">
        <v>98</v>
      </c>
      <c r="B3219">
        <v>2010</v>
      </c>
      <c r="C3219" t="s">
        <v>146</v>
      </c>
      <c r="D3219" t="s">
        <v>102</v>
      </c>
      <c r="E3219" t="s">
        <v>10975</v>
      </c>
      <c r="F3219">
        <v>3</v>
      </c>
      <c r="G3219" t="s">
        <v>12289</v>
      </c>
    </row>
    <row r="3220" spans="1:7" x14ac:dyDescent="0.25">
      <c r="A3220" t="s">
        <v>98</v>
      </c>
      <c r="B3220">
        <v>2010</v>
      </c>
      <c r="C3220" t="s">
        <v>146</v>
      </c>
      <c r="D3220" t="s">
        <v>107</v>
      </c>
      <c r="E3220" t="s">
        <v>10976</v>
      </c>
      <c r="F3220">
        <v>8</v>
      </c>
      <c r="G3220" t="s">
        <v>12289</v>
      </c>
    </row>
    <row r="3221" spans="1:7" x14ac:dyDescent="0.25">
      <c r="A3221" t="s">
        <v>98</v>
      </c>
      <c r="B3221">
        <v>2010</v>
      </c>
      <c r="C3221" t="s">
        <v>146</v>
      </c>
      <c r="D3221" t="s">
        <v>39</v>
      </c>
      <c r="E3221" t="s">
        <v>10977</v>
      </c>
      <c r="F3221">
        <v>22</v>
      </c>
      <c r="G3221" t="s">
        <v>12289</v>
      </c>
    </row>
    <row r="3222" spans="1:7" x14ac:dyDescent="0.25">
      <c r="A3222" t="s">
        <v>98</v>
      </c>
      <c r="B3222">
        <v>2010</v>
      </c>
      <c r="C3222" t="s">
        <v>146</v>
      </c>
      <c r="D3222" t="s">
        <v>103</v>
      </c>
      <c r="E3222" t="s">
        <v>10978</v>
      </c>
      <c r="F3222">
        <v>71</v>
      </c>
      <c r="G3222" t="s">
        <v>12289</v>
      </c>
    </row>
    <row r="3223" spans="1:7" x14ac:dyDescent="0.25">
      <c r="A3223" t="s">
        <v>98</v>
      </c>
      <c r="B3223">
        <v>2011</v>
      </c>
      <c r="C3223" t="s">
        <v>142</v>
      </c>
      <c r="D3223" t="s">
        <v>38</v>
      </c>
      <c r="E3223" t="s">
        <v>10979</v>
      </c>
      <c r="F3223">
        <v>6</v>
      </c>
      <c r="G3223" t="s">
        <v>12285</v>
      </c>
    </row>
    <row r="3224" spans="1:7" x14ac:dyDescent="0.25">
      <c r="A3224" t="s">
        <v>98</v>
      </c>
      <c r="B3224">
        <v>2011</v>
      </c>
      <c r="C3224" t="s">
        <v>142</v>
      </c>
      <c r="D3224" t="s">
        <v>40</v>
      </c>
      <c r="E3224" t="s">
        <v>10980</v>
      </c>
      <c r="F3224">
        <v>1</v>
      </c>
      <c r="G3224" t="s">
        <v>12285</v>
      </c>
    </row>
    <row r="3225" spans="1:7" x14ac:dyDescent="0.25">
      <c r="A3225" t="s">
        <v>98</v>
      </c>
      <c r="B3225">
        <v>2011</v>
      </c>
      <c r="C3225" t="s">
        <v>142</v>
      </c>
      <c r="D3225" t="s">
        <v>102</v>
      </c>
      <c r="E3225" t="s">
        <v>10981</v>
      </c>
      <c r="F3225">
        <v>16</v>
      </c>
      <c r="G3225" t="s">
        <v>12285</v>
      </c>
    </row>
    <row r="3226" spans="1:7" x14ac:dyDescent="0.25">
      <c r="A3226" t="s">
        <v>98</v>
      </c>
      <c r="B3226">
        <v>2011</v>
      </c>
      <c r="C3226" t="s">
        <v>142</v>
      </c>
      <c r="D3226" t="s">
        <v>107</v>
      </c>
      <c r="E3226" t="s">
        <v>10982</v>
      </c>
      <c r="F3226">
        <v>20</v>
      </c>
      <c r="G3226" t="s">
        <v>12285</v>
      </c>
    </row>
    <row r="3227" spans="1:7" x14ac:dyDescent="0.25">
      <c r="A3227" t="s">
        <v>98</v>
      </c>
      <c r="B3227">
        <v>2011</v>
      </c>
      <c r="C3227" t="s">
        <v>142</v>
      </c>
      <c r="D3227" t="s">
        <v>39</v>
      </c>
      <c r="E3227" t="s">
        <v>10983</v>
      </c>
      <c r="F3227">
        <v>37</v>
      </c>
      <c r="G3227" t="s">
        <v>12285</v>
      </c>
    </row>
    <row r="3228" spans="1:7" x14ac:dyDescent="0.25">
      <c r="A3228" t="s">
        <v>98</v>
      </c>
      <c r="B3228">
        <v>2011</v>
      </c>
      <c r="C3228" t="s">
        <v>142</v>
      </c>
      <c r="D3228" t="s">
        <v>103</v>
      </c>
      <c r="E3228" t="s">
        <v>10984</v>
      </c>
      <c r="F3228">
        <v>203</v>
      </c>
      <c r="G3228" t="s">
        <v>12285</v>
      </c>
    </row>
    <row r="3229" spans="1:7" x14ac:dyDescent="0.25">
      <c r="A3229" t="s">
        <v>98</v>
      </c>
      <c r="B3229">
        <v>2011</v>
      </c>
      <c r="C3229" t="s">
        <v>143</v>
      </c>
      <c r="D3229" t="s">
        <v>38</v>
      </c>
      <c r="E3229" t="s">
        <v>10985</v>
      </c>
      <c r="F3229">
        <v>8</v>
      </c>
      <c r="G3229" t="s">
        <v>12286</v>
      </c>
    </row>
    <row r="3230" spans="1:7" x14ac:dyDescent="0.25">
      <c r="A3230" t="s">
        <v>98</v>
      </c>
      <c r="B3230">
        <v>2011</v>
      </c>
      <c r="C3230" t="s">
        <v>143</v>
      </c>
      <c r="D3230" t="s">
        <v>40</v>
      </c>
      <c r="E3230" t="s">
        <v>10986</v>
      </c>
      <c r="F3230">
        <v>2</v>
      </c>
      <c r="G3230" t="s">
        <v>12286</v>
      </c>
    </row>
    <row r="3231" spans="1:7" x14ac:dyDescent="0.25">
      <c r="A3231" t="s">
        <v>98</v>
      </c>
      <c r="B3231">
        <v>2011</v>
      </c>
      <c r="C3231" t="s">
        <v>143</v>
      </c>
      <c r="D3231" t="s">
        <v>102</v>
      </c>
      <c r="E3231" t="s">
        <v>10987</v>
      </c>
      <c r="F3231">
        <v>21</v>
      </c>
      <c r="G3231" t="s">
        <v>12286</v>
      </c>
    </row>
    <row r="3232" spans="1:7" x14ac:dyDescent="0.25">
      <c r="A3232" t="s">
        <v>98</v>
      </c>
      <c r="B3232">
        <v>2011</v>
      </c>
      <c r="C3232" t="s">
        <v>143</v>
      </c>
      <c r="D3232" t="s">
        <v>107</v>
      </c>
      <c r="E3232" t="s">
        <v>10988</v>
      </c>
      <c r="F3232">
        <v>17</v>
      </c>
      <c r="G3232" t="s">
        <v>12286</v>
      </c>
    </row>
    <row r="3233" spans="1:7" x14ac:dyDescent="0.25">
      <c r="A3233" t="s">
        <v>98</v>
      </c>
      <c r="B3233">
        <v>2011</v>
      </c>
      <c r="C3233" t="s">
        <v>143</v>
      </c>
      <c r="D3233" t="s">
        <v>39</v>
      </c>
      <c r="E3233" t="s">
        <v>10989</v>
      </c>
      <c r="F3233">
        <v>85</v>
      </c>
      <c r="G3233" t="s">
        <v>12286</v>
      </c>
    </row>
    <row r="3234" spans="1:7" x14ac:dyDescent="0.25">
      <c r="A3234" t="s">
        <v>98</v>
      </c>
      <c r="B3234">
        <v>2011</v>
      </c>
      <c r="C3234" t="s">
        <v>143</v>
      </c>
      <c r="D3234" t="s">
        <v>103</v>
      </c>
      <c r="E3234" t="s">
        <v>10990</v>
      </c>
      <c r="F3234">
        <v>215</v>
      </c>
      <c r="G3234" t="s">
        <v>12286</v>
      </c>
    </row>
    <row r="3235" spans="1:7" x14ac:dyDescent="0.25">
      <c r="A3235" t="s">
        <v>98</v>
      </c>
      <c r="B3235">
        <v>2011</v>
      </c>
      <c r="C3235" t="s">
        <v>144</v>
      </c>
      <c r="D3235" t="s">
        <v>102</v>
      </c>
      <c r="E3235" t="s">
        <v>10991</v>
      </c>
      <c r="F3235">
        <v>5</v>
      </c>
      <c r="G3235" t="s">
        <v>12287</v>
      </c>
    </row>
    <row r="3236" spans="1:7" x14ac:dyDescent="0.25">
      <c r="A3236" t="s">
        <v>98</v>
      </c>
      <c r="B3236">
        <v>2011</v>
      </c>
      <c r="C3236" t="s">
        <v>144</v>
      </c>
      <c r="D3236" t="s">
        <v>107</v>
      </c>
      <c r="E3236" t="s">
        <v>10992</v>
      </c>
      <c r="F3236">
        <v>5</v>
      </c>
      <c r="G3236" t="s">
        <v>12287</v>
      </c>
    </row>
    <row r="3237" spans="1:7" x14ac:dyDescent="0.25">
      <c r="A3237" t="s">
        <v>98</v>
      </c>
      <c r="B3237">
        <v>2011</v>
      </c>
      <c r="C3237" t="s">
        <v>144</v>
      </c>
      <c r="D3237" t="s">
        <v>39</v>
      </c>
      <c r="E3237" t="s">
        <v>10993</v>
      </c>
      <c r="F3237">
        <v>19</v>
      </c>
      <c r="G3237" t="s">
        <v>12287</v>
      </c>
    </row>
    <row r="3238" spans="1:7" x14ac:dyDescent="0.25">
      <c r="A3238" t="s">
        <v>98</v>
      </c>
      <c r="B3238">
        <v>2011</v>
      </c>
      <c r="C3238" t="s">
        <v>144</v>
      </c>
      <c r="D3238" t="s">
        <v>103</v>
      </c>
      <c r="E3238" t="s">
        <v>10994</v>
      </c>
      <c r="F3238">
        <v>53</v>
      </c>
      <c r="G3238" t="s">
        <v>12287</v>
      </c>
    </row>
    <row r="3239" spans="1:7" x14ac:dyDescent="0.25">
      <c r="A3239" t="s">
        <v>98</v>
      </c>
      <c r="B3239">
        <v>2011</v>
      </c>
      <c r="C3239" t="s">
        <v>145</v>
      </c>
      <c r="D3239" t="s">
        <v>38</v>
      </c>
      <c r="E3239" t="s">
        <v>10995</v>
      </c>
      <c r="F3239">
        <v>3</v>
      </c>
      <c r="G3239" t="s">
        <v>12288</v>
      </c>
    </row>
    <row r="3240" spans="1:7" x14ac:dyDescent="0.25">
      <c r="A3240" t="s">
        <v>98</v>
      </c>
      <c r="B3240">
        <v>2011</v>
      </c>
      <c r="C3240" t="s">
        <v>145</v>
      </c>
      <c r="D3240" t="s">
        <v>102</v>
      </c>
      <c r="E3240" t="s">
        <v>10996</v>
      </c>
      <c r="F3240">
        <v>6</v>
      </c>
      <c r="G3240" t="s">
        <v>12288</v>
      </c>
    </row>
    <row r="3241" spans="1:7" x14ac:dyDescent="0.25">
      <c r="A3241" t="s">
        <v>98</v>
      </c>
      <c r="B3241">
        <v>2011</v>
      </c>
      <c r="C3241" t="s">
        <v>145</v>
      </c>
      <c r="D3241" t="s">
        <v>107</v>
      </c>
      <c r="E3241" t="s">
        <v>10997</v>
      </c>
      <c r="F3241">
        <v>2</v>
      </c>
      <c r="G3241" t="s">
        <v>12288</v>
      </c>
    </row>
    <row r="3242" spans="1:7" x14ac:dyDescent="0.25">
      <c r="A3242" t="s">
        <v>98</v>
      </c>
      <c r="B3242">
        <v>2011</v>
      </c>
      <c r="C3242" t="s">
        <v>145</v>
      </c>
      <c r="D3242" t="s">
        <v>39</v>
      </c>
      <c r="E3242" t="s">
        <v>10998</v>
      </c>
      <c r="F3242">
        <v>31</v>
      </c>
      <c r="G3242" t="s">
        <v>12288</v>
      </c>
    </row>
    <row r="3243" spans="1:7" x14ac:dyDescent="0.25">
      <c r="A3243" t="s">
        <v>98</v>
      </c>
      <c r="B3243">
        <v>2011</v>
      </c>
      <c r="C3243" t="s">
        <v>145</v>
      </c>
      <c r="D3243" t="s">
        <v>103</v>
      </c>
      <c r="E3243" t="s">
        <v>10999</v>
      </c>
      <c r="F3243">
        <v>70</v>
      </c>
      <c r="G3243" t="s">
        <v>12288</v>
      </c>
    </row>
    <row r="3244" spans="1:7" x14ac:dyDescent="0.25">
      <c r="A3244" t="s">
        <v>98</v>
      </c>
      <c r="B3244">
        <v>2011</v>
      </c>
      <c r="C3244" t="s">
        <v>146</v>
      </c>
      <c r="D3244" t="s">
        <v>38</v>
      </c>
      <c r="E3244" t="s">
        <v>11000</v>
      </c>
      <c r="F3244">
        <v>3</v>
      </c>
      <c r="G3244" t="s">
        <v>12289</v>
      </c>
    </row>
    <row r="3245" spans="1:7" x14ac:dyDescent="0.25">
      <c r="A3245" t="s">
        <v>98</v>
      </c>
      <c r="B3245">
        <v>2011</v>
      </c>
      <c r="C3245" t="s">
        <v>146</v>
      </c>
      <c r="D3245" t="s">
        <v>102</v>
      </c>
      <c r="E3245" t="s">
        <v>11001</v>
      </c>
      <c r="F3245">
        <v>9</v>
      </c>
      <c r="G3245" t="s">
        <v>12289</v>
      </c>
    </row>
    <row r="3246" spans="1:7" x14ac:dyDescent="0.25">
      <c r="A3246" t="s">
        <v>98</v>
      </c>
      <c r="B3246">
        <v>2011</v>
      </c>
      <c r="C3246" t="s">
        <v>146</v>
      </c>
      <c r="D3246" t="s">
        <v>107</v>
      </c>
      <c r="E3246" t="s">
        <v>11002</v>
      </c>
      <c r="F3246">
        <v>5</v>
      </c>
      <c r="G3246" t="s">
        <v>12289</v>
      </c>
    </row>
    <row r="3247" spans="1:7" x14ac:dyDescent="0.25">
      <c r="A3247" t="s">
        <v>98</v>
      </c>
      <c r="B3247">
        <v>2011</v>
      </c>
      <c r="C3247" t="s">
        <v>146</v>
      </c>
      <c r="D3247" t="s">
        <v>39</v>
      </c>
      <c r="E3247" t="s">
        <v>11003</v>
      </c>
      <c r="F3247">
        <v>31</v>
      </c>
      <c r="G3247" t="s">
        <v>12289</v>
      </c>
    </row>
    <row r="3248" spans="1:7" x14ac:dyDescent="0.25">
      <c r="A3248" t="s">
        <v>98</v>
      </c>
      <c r="B3248">
        <v>2011</v>
      </c>
      <c r="C3248" t="s">
        <v>146</v>
      </c>
      <c r="D3248" t="s">
        <v>103</v>
      </c>
      <c r="E3248" t="s">
        <v>11004</v>
      </c>
      <c r="F3248">
        <v>55</v>
      </c>
      <c r="G3248" t="s">
        <v>12289</v>
      </c>
    </row>
    <row r="3249" spans="1:7" x14ac:dyDescent="0.25">
      <c r="A3249" t="s">
        <v>98</v>
      </c>
      <c r="B3249">
        <v>2012</v>
      </c>
      <c r="C3249" t="s">
        <v>142</v>
      </c>
      <c r="D3249" t="s">
        <v>38</v>
      </c>
      <c r="E3249" t="s">
        <v>11005</v>
      </c>
      <c r="F3249">
        <v>8</v>
      </c>
      <c r="G3249" t="s">
        <v>12285</v>
      </c>
    </row>
    <row r="3250" spans="1:7" x14ac:dyDescent="0.25">
      <c r="A3250" t="s">
        <v>98</v>
      </c>
      <c r="B3250">
        <v>2012</v>
      </c>
      <c r="C3250" t="s">
        <v>142</v>
      </c>
      <c r="D3250" t="s">
        <v>102</v>
      </c>
      <c r="E3250" t="s">
        <v>11006</v>
      </c>
      <c r="F3250">
        <v>20</v>
      </c>
      <c r="G3250" t="s">
        <v>12285</v>
      </c>
    </row>
    <row r="3251" spans="1:7" x14ac:dyDescent="0.25">
      <c r="A3251" t="s">
        <v>98</v>
      </c>
      <c r="B3251">
        <v>2012</v>
      </c>
      <c r="C3251" t="s">
        <v>142</v>
      </c>
      <c r="D3251" t="s">
        <v>107</v>
      </c>
      <c r="E3251" t="s">
        <v>11007</v>
      </c>
      <c r="F3251">
        <v>26</v>
      </c>
      <c r="G3251" t="s">
        <v>12285</v>
      </c>
    </row>
    <row r="3252" spans="1:7" x14ac:dyDescent="0.25">
      <c r="A3252" t="s">
        <v>98</v>
      </c>
      <c r="B3252">
        <v>2012</v>
      </c>
      <c r="C3252" t="s">
        <v>142</v>
      </c>
      <c r="D3252" t="s">
        <v>39</v>
      </c>
      <c r="E3252" t="s">
        <v>11008</v>
      </c>
      <c r="F3252">
        <v>38</v>
      </c>
      <c r="G3252" t="s">
        <v>12285</v>
      </c>
    </row>
    <row r="3253" spans="1:7" x14ac:dyDescent="0.25">
      <c r="A3253" t="s">
        <v>98</v>
      </c>
      <c r="B3253">
        <v>2012</v>
      </c>
      <c r="C3253" t="s">
        <v>142</v>
      </c>
      <c r="D3253" t="s">
        <v>103</v>
      </c>
      <c r="E3253" t="s">
        <v>11009</v>
      </c>
      <c r="F3253">
        <v>213</v>
      </c>
      <c r="G3253" t="s">
        <v>12285</v>
      </c>
    </row>
    <row r="3254" spans="1:7" x14ac:dyDescent="0.25">
      <c r="A3254" t="s">
        <v>98</v>
      </c>
      <c r="B3254">
        <v>2012</v>
      </c>
      <c r="C3254" t="s">
        <v>143</v>
      </c>
      <c r="D3254" t="s">
        <v>38</v>
      </c>
      <c r="E3254" t="s">
        <v>11010</v>
      </c>
      <c r="F3254">
        <v>6</v>
      </c>
      <c r="G3254" t="s">
        <v>12286</v>
      </c>
    </row>
    <row r="3255" spans="1:7" x14ac:dyDescent="0.25">
      <c r="A3255" t="s">
        <v>98</v>
      </c>
      <c r="B3255">
        <v>2012</v>
      </c>
      <c r="C3255" t="s">
        <v>143</v>
      </c>
      <c r="D3255" t="s">
        <v>40</v>
      </c>
      <c r="E3255" t="s">
        <v>11011</v>
      </c>
      <c r="F3255">
        <v>1</v>
      </c>
      <c r="G3255" t="s">
        <v>12286</v>
      </c>
    </row>
    <row r="3256" spans="1:7" x14ac:dyDescent="0.25">
      <c r="A3256" t="s">
        <v>98</v>
      </c>
      <c r="B3256">
        <v>2012</v>
      </c>
      <c r="C3256" t="s">
        <v>143</v>
      </c>
      <c r="D3256" t="s">
        <v>102</v>
      </c>
      <c r="E3256" t="s">
        <v>11012</v>
      </c>
      <c r="F3256">
        <v>27</v>
      </c>
      <c r="G3256" t="s">
        <v>12286</v>
      </c>
    </row>
    <row r="3257" spans="1:7" x14ac:dyDescent="0.25">
      <c r="A3257" t="s">
        <v>98</v>
      </c>
      <c r="B3257">
        <v>2012</v>
      </c>
      <c r="C3257" t="s">
        <v>143</v>
      </c>
      <c r="D3257" t="s">
        <v>107</v>
      </c>
      <c r="E3257" t="s">
        <v>11013</v>
      </c>
      <c r="F3257">
        <v>18</v>
      </c>
      <c r="G3257" t="s">
        <v>12286</v>
      </c>
    </row>
    <row r="3258" spans="1:7" x14ac:dyDescent="0.25">
      <c r="A3258" t="s">
        <v>98</v>
      </c>
      <c r="B3258">
        <v>2012</v>
      </c>
      <c r="C3258" t="s">
        <v>143</v>
      </c>
      <c r="D3258" t="s">
        <v>39</v>
      </c>
      <c r="E3258" t="s">
        <v>11014</v>
      </c>
      <c r="F3258">
        <v>63</v>
      </c>
      <c r="G3258" t="s">
        <v>12286</v>
      </c>
    </row>
    <row r="3259" spans="1:7" x14ac:dyDescent="0.25">
      <c r="A3259" t="s">
        <v>98</v>
      </c>
      <c r="B3259">
        <v>2012</v>
      </c>
      <c r="C3259" t="s">
        <v>143</v>
      </c>
      <c r="D3259" t="s">
        <v>103</v>
      </c>
      <c r="E3259" t="s">
        <v>11015</v>
      </c>
      <c r="F3259">
        <v>191</v>
      </c>
      <c r="G3259" t="s">
        <v>12286</v>
      </c>
    </row>
    <row r="3260" spans="1:7" x14ac:dyDescent="0.25">
      <c r="A3260" t="s">
        <v>98</v>
      </c>
      <c r="B3260">
        <v>2012</v>
      </c>
      <c r="C3260" t="s">
        <v>144</v>
      </c>
      <c r="D3260" t="s">
        <v>38</v>
      </c>
      <c r="E3260" t="s">
        <v>11016</v>
      </c>
      <c r="F3260">
        <v>5</v>
      </c>
      <c r="G3260" t="s">
        <v>12287</v>
      </c>
    </row>
    <row r="3261" spans="1:7" x14ac:dyDescent="0.25">
      <c r="A3261" t="s">
        <v>98</v>
      </c>
      <c r="B3261">
        <v>2012</v>
      </c>
      <c r="C3261" t="s">
        <v>144</v>
      </c>
      <c r="D3261" t="s">
        <v>102</v>
      </c>
      <c r="E3261" t="s">
        <v>11017</v>
      </c>
      <c r="F3261">
        <v>6</v>
      </c>
      <c r="G3261" t="s">
        <v>12287</v>
      </c>
    </row>
    <row r="3262" spans="1:7" x14ac:dyDescent="0.25">
      <c r="A3262" t="s">
        <v>98</v>
      </c>
      <c r="B3262">
        <v>2012</v>
      </c>
      <c r="C3262" t="s">
        <v>144</v>
      </c>
      <c r="D3262" t="s">
        <v>107</v>
      </c>
      <c r="E3262" t="s">
        <v>11018</v>
      </c>
      <c r="F3262">
        <v>9</v>
      </c>
      <c r="G3262" t="s">
        <v>12287</v>
      </c>
    </row>
    <row r="3263" spans="1:7" x14ac:dyDescent="0.25">
      <c r="A3263" t="s">
        <v>98</v>
      </c>
      <c r="B3263">
        <v>2012</v>
      </c>
      <c r="C3263" t="s">
        <v>144</v>
      </c>
      <c r="D3263" t="s">
        <v>39</v>
      </c>
      <c r="E3263" t="s">
        <v>11019</v>
      </c>
      <c r="F3263">
        <v>11</v>
      </c>
      <c r="G3263" t="s">
        <v>12287</v>
      </c>
    </row>
    <row r="3264" spans="1:7" x14ac:dyDescent="0.25">
      <c r="A3264" t="s">
        <v>98</v>
      </c>
      <c r="B3264">
        <v>2012</v>
      </c>
      <c r="C3264" t="s">
        <v>144</v>
      </c>
      <c r="D3264" t="s">
        <v>103</v>
      </c>
      <c r="E3264" t="s">
        <v>11020</v>
      </c>
      <c r="F3264">
        <v>51</v>
      </c>
      <c r="G3264" t="s">
        <v>12287</v>
      </c>
    </row>
    <row r="3265" spans="1:7" x14ac:dyDescent="0.25">
      <c r="A3265" t="s">
        <v>98</v>
      </c>
      <c r="B3265">
        <v>2012</v>
      </c>
      <c r="C3265" t="s">
        <v>145</v>
      </c>
      <c r="D3265" t="s">
        <v>38</v>
      </c>
      <c r="E3265" t="s">
        <v>11021</v>
      </c>
      <c r="F3265">
        <v>5</v>
      </c>
      <c r="G3265" t="s">
        <v>12288</v>
      </c>
    </row>
    <row r="3266" spans="1:7" x14ac:dyDescent="0.25">
      <c r="A3266" t="s">
        <v>98</v>
      </c>
      <c r="B3266">
        <v>2012</v>
      </c>
      <c r="C3266" t="s">
        <v>145</v>
      </c>
      <c r="D3266" t="s">
        <v>40</v>
      </c>
      <c r="E3266" t="s">
        <v>11022</v>
      </c>
      <c r="F3266">
        <v>1</v>
      </c>
      <c r="G3266" t="s">
        <v>12288</v>
      </c>
    </row>
    <row r="3267" spans="1:7" x14ac:dyDescent="0.25">
      <c r="A3267" t="s">
        <v>98</v>
      </c>
      <c r="B3267">
        <v>2012</v>
      </c>
      <c r="C3267" t="s">
        <v>145</v>
      </c>
      <c r="D3267" t="s">
        <v>102</v>
      </c>
      <c r="E3267" t="s">
        <v>11023</v>
      </c>
      <c r="F3267">
        <v>6</v>
      </c>
      <c r="G3267" t="s">
        <v>12288</v>
      </c>
    </row>
    <row r="3268" spans="1:7" x14ac:dyDescent="0.25">
      <c r="A3268" t="s">
        <v>98</v>
      </c>
      <c r="B3268">
        <v>2012</v>
      </c>
      <c r="C3268" t="s">
        <v>145</v>
      </c>
      <c r="D3268" t="s">
        <v>107</v>
      </c>
      <c r="E3268" t="s">
        <v>11024</v>
      </c>
      <c r="F3268">
        <v>4</v>
      </c>
      <c r="G3268" t="s">
        <v>12288</v>
      </c>
    </row>
    <row r="3269" spans="1:7" x14ac:dyDescent="0.25">
      <c r="A3269" t="s">
        <v>98</v>
      </c>
      <c r="B3269">
        <v>2012</v>
      </c>
      <c r="C3269" t="s">
        <v>145</v>
      </c>
      <c r="D3269" t="s">
        <v>39</v>
      </c>
      <c r="E3269" t="s">
        <v>11025</v>
      </c>
      <c r="F3269">
        <v>26</v>
      </c>
      <c r="G3269" t="s">
        <v>12288</v>
      </c>
    </row>
    <row r="3270" spans="1:7" x14ac:dyDescent="0.25">
      <c r="A3270" t="s">
        <v>98</v>
      </c>
      <c r="B3270">
        <v>2012</v>
      </c>
      <c r="C3270" t="s">
        <v>145</v>
      </c>
      <c r="D3270" t="s">
        <v>103</v>
      </c>
      <c r="E3270" t="s">
        <v>11026</v>
      </c>
      <c r="F3270">
        <v>62</v>
      </c>
      <c r="G3270" t="s">
        <v>12288</v>
      </c>
    </row>
    <row r="3271" spans="1:7" x14ac:dyDescent="0.25">
      <c r="A3271" t="s">
        <v>98</v>
      </c>
      <c r="B3271">
        <v>2012</v>
      </c>
      <c r="C3271" t="s">
        <v>146</v>
      </c>
      <c r="D3271" t="s">
        <v>38</v>
      </c>
      <c r="E3271" t="s">
        <v>11027</v>
      </c>
      <c r="F3271">
        <v>3</v>
      </c>
      <c r="G3271" t="s">
        <v>12289</v>
      </c>
    </row>
    <row r="3272" spans="1:7" x14ac:dyDescent="0.25">
      <c r="A3272" t="s">
        <v>98</v>
      </c>
      <c r="B3272">
        <v>2012</v>
      </c>
      <c r="C3272" t="s">
        <v>146</v>
      </c>
      <c r="D3272" t="s">
        <v>40</v>
      </c>
      <c r="E3272" t="s">
        <v>11028</v>
      </c>
      <c r="F3272">
        <v>1</v>
      </c>
      <c r="G3272" t="s">
        <v>12289</v>
      </c>
    </row>
    <row r="3273" spans="1:7" x14ac:dyDescent="0.25">
      <c r="A3273" t="s">
        <v>98</v>
      </c>
      <c r="B3273">
        <v>2012</v>
      </c>
      <c r="C3273" t="s">
        <v>146</v>
      </c>
      <c r="D3273" t="s">
        <v>102</v>
      </c>
      <c r="E3273" t="s">
        <v>11029</v>
      </c>
      <c r="F3273">
        <v>5</v>
      </c>
      <c r="G3273" t="s">
        <v>12289</v>
      </c>
    </row>
    <row r="3274" spans="1:7" x14ac:dyDescent="0.25">
      <c r="A3274" t="s">
        <v>98</v>
      </c>
      <c r="B3274">
        <v>2012</v>
      </c>
      <c r="C3274" t="s">
        <v>146</v>
      </c>
      <c r="D3274" t="s">
        <v>107</v>
      </c>
      <c r="E3274" t="s">
        <v>11030</v>
      </c>
      <c r="F3274">
        <v>6</v>
      </c>
      <c r="G3274" t="s">
        <v>12289</v>
      </c>
    </row>
    <row r="3275" spans="1:7" x14ac:dyDescent="0.25">
      <c r="A3275" t="s">
        <v>98</v>
      </c>
      <c r="B3275">
        <v>2012</v>
      </c>
      <c r="C3275" t="s">
        <v>146</v>
      </c>
      <c r="D3275" t="s">
        <v>39</v>
      </c>
      <c r="E3275" t="s">
        <v>11031</v>
      </c>
      <c r="F3275">
        <v>32</v>
      </c>
      <c r="G3275" t="s">
        <v>12289</v>
      </c>
    </row>
    <row r="3276" spans="1:7" x14ac:dyDescent="0.25">
      <c r="A3276" t="s">
        <v>98</v>
      </c>
      <c r="B3276">
        <v>2012</v>
      </c>
      <c r="C3276" t="s">
        <v>146</v>
      </c>
      <c r="D3276" t="s">
        <v>103</v>
      </c>
      <c r="E3276" t="s">
        <v>11032</v>
      </c>
      <c r="F3276">
        <v>52</v>
      </c>
      <c r="G3276" t="s">
        <v>12289</v>
      </c>
    </row>
    <row r="3277" spans="1:7" x14ac:dyDescent="0.25">
      <c r="A3277" t="s">
        <v>98</v>
      </c>
      <c r="B3277">
        <v>2013</v>
      </c>
      <c r="C3277" t="s">
        <v>142</v>
      </c>
      <c r="D3277" t="s">
        <v>38</v>
      </c>
      <c r="E3277" t="s">
        <v>11033</v>
      </c>
      <c r="F3277">
        <v>21</v>
      </c>
      <c r="G3277" t="s">
        <v>12285</v>
      </c>
    </row>
    <row r="3278" spans="1:7" x14ac:dyDescent="0.25">
      <c r="A3278" t="s">
        <v>98</v>
      </c>
      <c r="B3278">
        <v>2013</v>
      </c>
      <c r="C3278" t="s">
        <v>142</v>
      </c>
      <c r="D3278" t="s">
        <v>40</v>
      </c>
      <c r="E3278" t="s">
        <v>11034</v>
      </c>
      <c r="F3278">
        <v>1</v>
      </c>
      <c r="G3278" t="s">
        <v>12285</v>
      </c>
    </row>
    <row r="3279" spans="1:7" x14ac:dyDescent="0.25">
      <c r="A3279" t="s">
        <v>98</v>
      </c>
      <c r="B3279">
        <v>2013</v>
      </c>
      <c r="C3279" t="s">
        <v>142</v>
      </c>
      <c r="D3279" t="s">
        <v>102</v>
      </c>
      <c r="E3279" t="s">
        <v>11035</v>
      </c>
      <c r="F3279">
        <v>28</v>
      </c>
      <c r="G3279" t="s">
        <v>12285</v>
      </c>
    </row>
    <row r="3280" spans="1:7" x14ac:dyDescent="0.25">
      <c r="A3280" t="s">
        <v>98</v>
      </c>
      <c r="B3280">
        <v>2013</v>
      </c>
      <c r="C3280" t="s">
        <v>142</v>
      </c>
      <c r="D3280" t="s">
        <v>107</v>
      </c>
      <c r="E3280" t="s">
        <v>11036</v>
      </c>
      <c r="F3280">
        <v>40</v>
      </c>
      <c r="G3280" t="s">
        <v>12285</v>
      </c>
    </row>
    <row r="3281" spans="1:7" x14ac:dyDescent="0.25">
      <c r="A3281" t="s">
        <v>98</v>
      </c>
      <c r="B3281">
        <v>2013</v>
      </c>
      <c r="C3281" t="s">
        <v>142</v>
      </c>
      <c r="D3281" t="s">
        <v>39</v>
      </c>
      <c r="E3281" t="s">
        <v>11037</v>
      </c>
      <c r="F3281">
        <v>48</v>
      </c>
      <c r="G3281" t="s">
        <v>12285</v>
      </c>
    </row>
    <row r="3282" spans="1:7" x14ac:dyDescent="0.25">
      <c r="A3282" t="s">
        <v>98</v>
      </c>
      <c r="B3282">
        <v>2013</v>
      </c>
      <c r="C3282" t="s">
        <v>142</v>
      </c>
      <c r="D3282" t="s">
        <v>103</v>
      </c>
      <c r="E3282" t="s">
        <v>11038</v>
      </c>
      <c r="F3282">
        <v>192</v>
      </c>
      <c r="G3282" t="s">
        <v>12285</v>
      </c>
    </row>
    <row r="3283" spans="1:7" x14ac:dyDescent="0.25">
      <c r="A3283" t="s">
        <v>98</v>
      </c>
      <c r="B3283">
        <v>2013</v>
      </c>
      <c r="C3283" t="s">
        <v>143</v>
      </c>
      <c r="D3283" t="s">
        <v>38</v>
      </c>
      <c r="E3283" t="s">
        <v>11039</v>
      </c>
      <c r="F3283">
        <v>16</v>
      </c>
      <c r="G3283" t="s">
        <v>12286</v>
      </c>
    </row>
    <row r="3284" spans="1:7" x14ac:dyDescent="0.25">
      <c r="A3284" t="s">
        <v>98</v>
      </c>
      <c r="B3284">
        <v>2013</v>
      </c>
      <c r="C3284" t="s">
        <v>143</v>
      </c>
      <c r="D3284" t="s">
        <v>40</v>
      </c>
      <c r="E3284" t="s">
        <v>11040</v>
      </c>
      <c r="F3284">
        <v>2</v>
      </c>
      <c r="G3284" t="s">
        <v>12286</v>
      </c>
    </row>
    <row r="3285" spans="1:7" x14ac:dyDescent="0.25">
      <c r="A3285" t="s">
        <v>98</v>
      </c>
      <c r="B3285">
        <v>2013</v>
      </c>
      <c r="C3285" t="s">
        <v>143</v>
      </c>
      <c r="D3285" t="s">
        <v>102</v>
      </c>
      <c r="E3285" t="s">
        <v>11041</v>
      </c>
      <c r="F3285">
        <v>17</v>
      </c>
      <c r="G3285" t="s">
        <v>12286</v>
      </c>
    </row>
    <row r="3286" spans="1:7" x14ac:dyDescent="0.25">
      <c r="A3286" t="s">
        <v>98</v>
      </c>
      <c r="B3286">
        <v>2013</v>
      </c>
      <c r="C3286" t="s">
        <v>143</v>
      </c>
      <c r="D3286" t="s">
        <v>107</v>
      </c>
      <c r="E3286" t="s">
        <v>11042</v>
      </c>
      <c r="F3286">
        <v>36</v>
      </c>
      <c r="G3286" t="s">
        <v>12286</v>
      </c>
    </row>
    <row r="3287" spans="1:7" x14ac:dyDescent="0.25">
      <c r="A3287" t="s">
        <v>98</v>
      </c>
      <c r="B3287">
        <v>2013</v>
      </c>
      <c r="C3287" t="s">
        <v>143</v>
      </c>
      <c r="D3287" t="s">
        <v>39</v>
      </c>
      <c r="E3287" t="s">
        <v>11043</v>
      </c>
      <c r="F3287">
        <v>53</v>
      </c>
      <c r="G3287" t="s">
        <v>12286</v>
      </c>
    </row>
    <row r="3288" spans="1:7" x14ac:dyDescent="0.25">
      <c r="A3288" t="s">
        <v>98</v>
      </c>
      <c r="B3288">
        <v>2013</v>
      </c>
      <c r="C3288" t="s">
        <v>143</v>
      </c>
      <c r="D3288" t="s">
        <v>103</v>
      </c>
      <c r="E3288" t="s">
        <v>11044</v>
      </c>
      <c r="F3288">
        <v>195</v>
      </c>
      <c r="G3288" t="s">
        <v>12286</v>
      </c>
    </row>
    <row r="3289" spans="1:7" x14ac:dyDescent="0.25">
      <c r="A3289" t="s">
        <v>98</v>
      </c>
      <c r="B3289">
        <v>2013</v>
      </c>
      <c r="C3289" t="s">
        <v>144</v>
      </c>
      <c r="D3289" t="s">
        <v>38</v>
      </c>
      <c r="E3289" t="s">
        <v>11045</v>
      </c>
      <c r="F3289">
        <v>5</v>
      </c>
      <c r="G3289" t="s">
        <v>12287</v>
      </c>
    </row>
    <row r="3290" spans="1:7" x14ac:dyDescent="0.25">
      <c r="A3290" t="s">
        <v>98</v>
      </c>
      <c r="B3290">
        <v>2013</v>
      </c>
      <c r="C3290" t="s">
        <v>144</v>
      </c>
      <c r="D3290" t="s">
        <v>40</v>
      </c>
      <c r="E3290" t="s">
        <v>11046</v>
      </c>
      <c r="F3290">
        <v>1</v>
      </c>
      <c r="G3290" t="s">
        <v>12287</v>
      </c>
    </row>
    <row r="3291" spans="1:7" x14ac:dyDescent="0.25">
      <c r="A3291" t="s">
        <v>98</v>
      </c>
      <c r="B3291">
        <v>2013</v>
      </c>
      <c r="C3291" t="s">
        <v>144</v>
      </c>
      <c r="D3291" t="s">
        <v>102</v>
      </c>
      <c r="E3291" t="s">
        <v>11047</v>
      </c>
      <c r="F3291">
        <v>9</v>
      </c>
      <c r="G3291" t="s">
        <v>12287</v>
      </c>
    </row>
    <row r="3292" spans="1:7" x14ac:dyDescent="0.25">
      <c r="A3292" t="s">
        <v>98</v>
      </c>
      <c r="B3292">
        <v>2013</v>
      </c>
      <c r="C3292" t="s">
        <v>144</v>
      </c>
      <c r="D3292" t="s">
        <v>107</v>
      </c>
      <c r="E3292" t="s">
        <v>11048</v>
      </c>
      <c r="F3292">
        <v>12</v>
      </c>
      <c r="G3292" t="s">
        <v>12287</v>
      </c>
    </row>
    <row r="3293" spans="1:7" x14ac:dyDescent="0.25">
      <c r="A3293" t="s">
        <v>98</v>
      </c>
      <c r="B3293">
        <v>2013</v>
      </c>
      <c r="C3293" t="s">
        <v>144</v>
      </c>
      <c r="D3293" t="s">
        <v>39</v>
      </c>
      <c r="E3293" t="s">
        <v>11049</v>
      </c>
      <c r="F3293">
        <v>6</v>
      </c>
      <c r="G3293" t="s">
        <v>12287</v>
      </c>
    </row>
    <row r="3294" spans="1:7" x14ac:dyDescent="0.25">
      <c r="A3294" t="s">
        <v>98</v>
      </c>
      <c r="B3294">
        <v>2013</v>
      </c>
      <c r="C3294" t="s">
        <v>144</v>
      </c>
      <c r="D3294" t="s">
        <v>103</v>
      </c>
      <c r="E3294" t="s">
        <v>11050</v>
      </c>
      <c r="F3294">
        <v>50</v>
      </c>
      <c r="G3294" t="s">
        <v>12287</v>
      </c>
    </row>
    <row r="3295" spans="1:7" x14ac:dyDescent="0.25">
      <c r="A3295" t="s">
        <v>98</v>
      </c>
      <c r="B3295">
        <v>2013</v>
      </c>
      <c r="C3295" t="s">
        <v>145</v>
      </c>
      <c r="D3295" t="s">
        <v>38</v>
      </c>
      <c r="E3295" t="s">
        <v>11051</v>
      </c>
      <c r="F3295">
        <v>6</v>
      </c>
      <c r="G3295" t="s">
        <v>12288</v>
      </c>
    </row>
    <row r="3296" spans="1:7" x14ac:dyDescent="0.25">
      <c r="A3296" t="s">
        <v>98</v>
      </c>
      <c r="B3296">
        <v>2013</v>
      </c>
      <c r="C3296" t="s">
        <v>145</v>
      </c>
      <c r="D3296" t="s">
        <v>102</v>
      </c>
      <c r="E3296" t="s">
        <v>11052</v>
      </c>
      <c r="F3296">
        <v>11</v>
      </c>
      <c r="G3296" t="s">
        <v>12288</v>
      </c>
    </row>
    <row r="3297" spans="1:7" x14ac:dyDescent="0.25">
      <c r="A3297" t="s">
        <v>98</v>
      </c>
      <c r="B3297">
        <v>2013</v>
      </c>
      <c r="C3297" t="s">
        <v>145</v>
      </c>
      <c r="D3297" t="s">
        <v>107</v>
      </c>
      <c r="E3297" t="s">
        <v>11053</v>
      </c>
      <c r="F3297">
        <v>14</v>
      </c>
      <c r="G3297" t="s">
        <v>12288</v>
      </c>
    </row>
    <row r="3298" spans="1:7" x14ac:dyDescent="0.25">
      <c r="A3298" t="s">
        <v>98</v>
      </c>
      <c r="B3298">
        <v>2013</v>
      </c>
      <c r="C3298" t="s">
        <v>145</v>
      </c>
      <c r="D3298" t="s">
        <v>39</v>
      </c>
      <c r="E3298" t="s">
        <v>11054</v>
      </c>
      <c r="F3298">
        <v>28</v>
      </c>
      <c r="G3298" t="s">
        <v>12288</v>
      </c>
    </row>
    <row r="3299" spans="1:7" x14ac:dyDescent="0.25">
      <c r="A3299" t="s">
        <v>98</v>
      </c>
      <c r="B3299">
        <v>2013</v>
      </c>
      <c r="C3299" t="s">
        <v>145</v>
      </c>
      <c r="D3299" t="s">
        <v>103</v>
      </c>
      <c r="E3299" t="s">
        <v>11055</v>
      </c>
      <c r="F3299">
        <v>45</v>
      </c>
      <c r="G3299" t="s">
        <v>12288</v>
      </c>
    </row>
    <row r="3300" spans="1:7" x14ac:dyDescent="0.25">
      <c r="A3300" t="s">
        <v>98</v>
      </c>
      <c r="B3300">
        <v>2013</v>
      </c>
      <c r="C3300" t="s">
        <v>146</v>
      </c>
      <c r="D3300" t="s">
        <v>38</v>
      </c>
      <c r="E3300" t="s">
        <v>11056</v>
      </c>
      <c r="F3300">
        <v>5</v>
      </c>
      <c r="G3300" t="s">
        <v>12289</v>
      </c>
    </row>
    <row r="3301" spans="1:7" x14ac:dyDescent="0.25">
      <c r="A3301" t="s">
        <v>98</v>
      </c>
      <c r="B3301">
        <v>2013</v>
      </c>
      <c r="C3301" t="s">
        <v>146</v>
      </c>
      <c r="D3301" t="s">
        <v>102</v>
      </c>
      <c r="E3301" t="s">
        <v>11057</v>
      </c>
      <c r="F3301">
        <v>8</v>
      </c>
      <c r="G3301" t="s">
        <v>12289</v>
      </c>
    </row>
    <row r="3302" spans="1:7" x14ac:dyDescent="0.25">
      <c r="A3302" t="s">
        <v>98</v>
      </c>
      <c r="B3302">
        <v>2013</v>
      </c>
      <c r="C3302" t="s">
        <v>146</v>
      </c>
      <c r="D3302" t="s">
        <v>107</v>
      </c>
      <c r="E3302" t="s">
        <v>11058</v>
      </c>
      <c r="F3302">
        <v>2</v>
      </c>
      <c r="G3302" t="s">
        <v>12289</v>
      </c>
    </row>
    <row r="3303" spans="1:7" x14ac:dyDescent="0.25">
      <c r="A3303" t="s">
        <v>98</v>
      </c>
      <c r="B3303">
        <v>2013</v>
      </c>
      <c r="C3303" t="s">
        <v>146</v>
      </c>
      <c r="D3303" t="s">
        <v>39</v>
      </c>
      <c r="E3303" t="s">
        <v>11059</v>
      </c>
      <c r="F3303">
        <v>25</v>
      </c>
      <c r="G3303" t="s">
        <v>12289</v>
      </c>
    </row>
    <row r="3304" spans="1:7" x14ac:dyDescent="0.25">
      <c r="A3304" t="s">
        <v>98</v>
      </c>
      <c r="B3304">
        <v>2013</v>
      </c>
      <c r="C3304" t="s">
        <v>146</v>
      </c>
      <c r="D3304" t="s">
        <v>103</v>
      </c>
      <c r="E3304" t="s">
        <v>11060</v>
      </c>
      <c r="F3304">
        <v>50</v>
      </c>
      <c r="G3304" t="s">
        <v>12289</v>
      </c>
    </row>
    <row r="3305" spans="1:7" x14ac:dyDescent="0.25">
      <c r="A3305" t="s">
        <v>98</v>
      </c>
      <c r="B3305">
        <v>2014</v>
      </c>
      <c r="C3305" t="s">
        <v>142</v>
      </c>
      <c r="D3305" t="s">
        <v>38</v>
      </c>
      <c r="E3305" t="s">
        <v>11061</v>
      </c>
      <c r="F3305">
        <v>18</v>
      </c>
      <c r="G3305" t="s">
        <v>12285</v>
      </c>
    </row>
    <row r="3306" spans="1:7" x14ac:dyDescent="0.25">
      <c r="A3306" t="s">
        <v>98</v>
      </c>
      <c r="B3306">
        <v>2014</v>
      </c>
      <c r="C3306" t="s">
        <v>142</v>
      </c>
      <c r="D3306" t="s">
        <v>40</v>
      </c>
      <c r="E3306" t="s">
        <v>11062</v>
      </c>
      <c r="F3306">
        <v>6</v>
      </c>
      <c r="G3306" t="s">
        <v>12285</v>
      </c>
    </row>
    <row r="3307" spans="1:7" x14ac:dyDescent="0.25">
      <c r="A3307" t="s">
        <v>98</v>
      </c>
      <c r="B3307">
        <v>2014</v>
      </c>
      <c r="C3307" t="s">
        <v>142</v>
      </c>
      <c r="D3307" t="s">
        <v>102</v>
      </c>
      <c r="E3307" t="s">
        <v>11063</v>
      </c>
      <c r="F3307">
        <v>25</v>
      </c>
      <c r="G3307" t="s">
        <v>12285</v>
      </c>
    </row>
    <row r="3308" spans="1:7" x14ac:dyDescent="0.25">
      <c r="A3308" t="s">
        <v>98</v>
      </c>
      <c r="B3308">
        <v>2014</v>
      </c>
      <c r="C3308" t="s">
        <v>142</v>
      </c>
      <c r="D3308" t="s">
        <v>107</v>
      </c>
      <c r="E3308" t="s">
        <v>11064</v>
      </c>
      <c r="F3308">
        <v>35</v>
      </c>
      <c r="G3308" t="s">
        <v>12285</v>
      </c>
    </row>
    <row r="3309" spans="1:7" x14ac:dyDescent="0.25">
      <c r="A3309" t="s">
        <v>98</v>
      </c>
      <c r="B3309">
        <v>2014</v>
      </c>
      <c r="C3309" t="s">
        <v>142</v>
      </c>
      <c r="D3309" t="s">
        <v>39</v>
      </c>
      <c r="E3309" t="s">
        <v>11065</v>
      </c>
      <c r="F3309">
        <v>39</v>
      </c>
      <c r="G3309" t="s">
        <v>12285</v>
      </c>
    </row>
    <row r="3310" spans="1:7" x14ac:dyDescent="0.25">
      <c r="A3310" t="s">
        <v>98</v>
      </c>
      <c r="B3310">
        <v>2014</v>
      </c>
      <c r="C3310" t="s">
        <v>142</v>
      </c>
      <c r="D3310" t="s">
        <v>103</v>
      </c>
      <c r="E3310" t="s">
        <v>11066</v>
      </c>
      <c r="F3310">
        <v>202</v>
      </c>
      <c r="G3310" t="s">
        <v>12285</v>
      </c>
    </row>
    <row r="3311" spans="1:7" x14ac:dyDescent="0.25">
      <c r="A3311" t="s">
        <v>98</v>
      </c>
      <c r="B3311">
        <v>2014</v>
      </c>
      <c r="C3311" t="s">
        <v>143</v>
      </c>
      <c r="D3311" t="s">
        <v>38</v>
      </c>
      <c r="E3311" t="s">
        <v>11067</v>
      </c>
      <c r="F3311">
        <v>14</v>
      </c>
      <c r="G3311" t="s">
        <v>12286</v>
      </c>
    </row>
    <row r="3312" spans="1:7" x14ac:dyDescent="0.25">
      <c r="A3312" t="s">
        <v>98</v>
      </c>
      <c r="B3312">
        <v>2014</v>
      </c>
      <c r="C3312" t="s">
        <v>143</v>
      </c>
      <c r="D3312" t="s">
        <v>40</v>
      </c>
      <c r="E3312" t="s">
        <v>11068</v>
      </c>
      <c r="F3312">
        <v>6</v>
      </c>
      <c r="G3312" t="s">
        <v>12286</v>
      </c>
    </row>
    <row r="3313" spans="1:7" x14ac:dyDescent="0.25">
      <c r="A3313" t="s">
        <v>98</v>
      </c>
      <c r="B3313">
        <v>2014</v>
      </c>
      <c r="C3313" t="s">
        <v>143</v>
      </c>
      <c r="D3313" t="s">
        <v>102</v>
      </c>
      <c r="E3313" t="s">
        <v>11069</v>
      </c>
      <c r="F3313">
        <v>28</v>
      </c>
      <c r="G3313" t="s">
        <v>12286</v>
      </c>
    </row>
    <row r="3314" spans="1:7" x14ac:dyDescent="0.25">
      <c r="A3314" t="s">
        <v>98</v>
      </c>
      <c r="B3314">
        <v>2014</v>
      </c>
      <c r="C3314" t="s">
        <v>143</v>
      </c>
      <c r="D3314" t="s">
        <v>107</v>
      </c>
      <c r="E3314" t="s">
        <v>11070</v>
      </c>
      <c r="F3314">
        <v>25</v>
      </c>
      <c r="G3314" t="s">
        <v>12286</v>
      </c>
    </row>
    <row r="3315" spans="1:7" x14ac:dyDescent="0.25">
      <c r="A3315" t="s">
        <v>98</v>
      </c>
      <c r="B3315">
        <v>2014</v>
      </c>
      <c r="C3315" t="s">
        <v>143</v>
      </c>
      <c r="D3315" t="s">
        <v>39</v>
      </c>
      <c r="E3315" t="s">
        <v>11071</v>
      </c>
      <c r="F3315">
        <v>56</v>
      </c>
      <c r="G3315" t="s">
        <v>12286</v>
      </c>
    </row>
    <row r="3316" spans="1:7" x14ac:dyDescent="0.25">
      <c r="A3316" t="s">
        <v>98</v>
      </c>
      <c r="B3316">
        <v>2014</v>
      </c>
      <c r="C3316" t="s">
        <v>143</v>
      </c>
      <c r="D3316" t="s">
        <v>103</v>
      </c>
      <c r="E3316" t="s">
        <v>11072</v>
      </c>
      <c r="F3316">
        <v>189</v>
      </c>
      <c r="G3316" t="s">
        <v>12286</v>
      </c>
    </row>
    <row r="3317" spans="1:7" x14ac:dyDescent="0.25">
      <c r="A3317" t="s">
        <v>98</v>
      </c>
      <c r="B3317">
        <v>2014</v>
      </c>
      <c r="C3317" t="s">
        <v>144</v>
      </c>
      <c r="D3317" t="s">
        <v>38</v>
      </c>
      <c r="E3317" t="s">
        <v>11073</v>
      </c>
      <c r="F3317">
        <v>6</v>
      </c>
      <c r="G3317" t="s">
        <v>12287</v>
      </c>
    </row>
    <row r="3318" spans="1:7" x14ac:dyDescent="0.25">
      <c r="A3318" t="s">
        <v>98</v>
      </c>
      <c r="B3318">
        <v>2014</v>
      </c>
      <c r="C3318" t="s">
        <v>144</v>
      </c>
      <c r="D3318" t="s">
        <v>40</v>
      </c>
      <c r="E3318" t="s">
        <v>11074</v>
      </c>
      <c r="F3318">
        <v>1</v>
      </c>
      <c r="G3318" t="s">
        <v>12287</v>
      </c>
    </row>
    <row r="3319" spans="1:7" x14ac:dyDescent="0.25">
      <c r="A3319" t="s">
        <v>98</v>
      </c>
      <c r="B3319">
        <v>2014</v>
      </c>
      <c r="C3319" t="s">
        <v>144</v>
      </c>
      <c r="D3319" t="s">
        <v>102</v>
      </c>
      <c r="E3319" t="s">
        <v>11075</v>
      </c>
      <c r="F3319">
        <v>9</v>
      </c>
      <c r="G3319" t="s">
        <v>12287</v>
      </c>
    </row>
    <row r="3320" spans="1:7" x14ac:dyDescent="0.25">
      <c r="A3320" t="s">
        <v>98</v>
      </c>
      <c r="B3320">
        <v>2014</v>
      </c>
      <c r="C3320" t="s">
        <v>144</v>
      </c>
      <c r="D3320" t="s">
        <v>107</v>
      </c>
      <c r="E3320" t="s">
        <v>11076</v>
      </c>
      <c r="F3320">
        <v>11</v>
      </c>
      <c r="G3320" t="s">
        <v>12287</v>
      </c>
    </row>
    <row r="3321" spans="1:7" x14ac:dyDescent="0.25">
      <c r="A3321" t="s">
        <v>98</v>
      </c>
      <c r="B3321">
        <v>2014</v>
      </c>
      <c r="C3321" t="s">
        <v>144</v>
      </c>
      <c r="D3321" t="s">
        <v>39</v>
      </c>
      <c r="E3321" t="s">
        <v>11077</v>
      </c>
      <c r="F3321">
        <v>16</v>
      </c>
      <c r="G3321" t="s">
        <v>12287</v>
      </c>
    </row>
    <row r="3322" spans="1:7" x14ac:dyDescent="0.25">
      <c r="A3322" t="s">
        <v>98</v>
      </c>
      <c r="B3322">
        <v>2014</v>
      </c>
      <c r="C3322" t="s">
        <v>144</v>
      </c>
      <c r="D3322" t="s">
        <v>103</v>
      </c>
      <c r="E3322" t="s">
        <v>11078</v>
      </c>
      <c r="F3322">
        <v>48</v>
      </c>
      <c r="G3322" t="s">
        <v>12287</v>
      </c>
    </row>
    <row r="3323" spans="1:7" x14ac:dyDescent="0.25">
      <c r="A3323" t="s">
        <v>98</v>
      </c>
      <c r="B3323">
        <v>2014</v>
      </c>
      <c r="C3323" t="s">
        <v>145</v>
      </c>
      <c r="D3323" t="s">
        <v>38</v>
      </c>
      <c r="E3323" t="s">
        <v>11079</v>
      </c>
      <c r="F3323">
        <v>3</v>
      </c>
      <c r="G3323" t="s">
        <v>12288</v>
      </c>
    </row>
    <row r="3324" spans="1:7" x14ac:dyDescent="0.25">
      <c r="A3324" t="s">
        <v>98</v>
      </c>
      <c r="B3324">
        <v>2014</v>
      </c>
      <c r="C3324" t="s">
        <v>145</v>
      </c>
      <c r="D3324" t="s">
        <v>40</v>
      </c>
      <c r="E3324" t="s">
        <v>11080</v>
      </c>
      <c r="F3324">
        <v>2</v>
      </c>
      <c r="G3324" t="s">
        <v>12288</v>
      </c>
    </row>
    <row r="3325" spans="1:7" x14ac:dyDescent="0.25">
      <c r="A3325" t="s">
        <v>98</v>
      </c>
      <c r="B3325">
        <v>2014</v>
      </c>
      <c r="C3325" t="s">
        <v>145</v>
      </c>
      <c r="D3325" t="s">
        <v>102</v>
      </c>
      <c r="E3325" t="s">
        <v>11081</v>
      </c>
      <c r="F3325">
        <v>10</v>
      </c>
      <c r="G3325" t="s">
        <v>12288</v>
      </c>
    </row>
    <row r="3326" spans="1:7" x14ac:dyDescent="0.25">
      <c r="A3326" t="s">
        <v>98</v>
      </c>
      <c r="B3326">
        <v>2014</v>
      </c>
      <c r="C3326" t="s">
        <v>145</v>
      </c>
      <c r="D3326" t="s">
        <v>107</v>
      </c>
      <c r="E3326" t="s">
        <v>11082</v>
      </c>
      <c r="F3326">
        <v>5</v>
      </c>
      <c r="G3326" t="s">
        <v>12288</v>
      </c>
    </row>
    <row r="3327" spans="1:7" x14ac:dyDescent="0.25">
      <c r="A3327" t="s">
        <v>98</v>
      </c>
      <c r="B3327">
        <v>2014</v>
      </c>
      <c r="C3327" t="s">
        <v>145</v>
      </c>
      <c r="D3327" t="s">
        <v>39</v>
      </c>
      <c r="E3327" t="s">
        <v>11083</v>
      </c>
      <c r="F3327">
        <v>21</v>
      </c>
      <c r="G3327" t="s">
        <v>12288</v>
      </c>
    </row>
    <row r="3328" spans="1:7" x14ac:dyDescent="0.25">
      <c r="A3328" t="s">
        <v>98</v>
      </c>
      <c r="B3328">
        <v>2014</v>
      </c>
      <c r="C3328" t="s">
        <v>145</v>
      </c>
      <c r="D3328" t="s">
        <v>103</v>
      </c>
      <c r="E3328" t="s">
        <v>11084</v>
      </c>
      <c r="F3328">
        <v>66</v>
      </c>
      <c r="G3328" t="s">
        <v>12288</v>
      </c>
    </row>
    <row r="3329" spans="1:7" x14ac:dyDescent="0.25">
      <c r="A3329" t="s">
        <v>98</v>
      </c>
      <c r="B3329">
        <v>2014</v>
      </c>
      <c r="C3329" t="s">
        <v>146</v>
      </c>
      <c r="D3329" t="s">
        <v>38</v>
      </c>
      <c r="E3329" t="s">
        <v>11085</v>
      </c>
      <c r="F3329">
        <v>9</v>
      </c>
      <c r="G3329" t="s">
        <v>12289</v>
      </c>
    </row>
    <row r="3330" spans="1:7" x14ac:dyDescent="0.25">
      <c r="A3330" t="s">
        <v>98</v>
      </c>
      <c r="B3330">
        <v>2014</v>
      </c>
      <c r="C3330" t="s">
        <v>146</v>
      </c>
      <c r="D3330" t="s">
        <v>40</v>
      </c>
      <c r="E3330" t="s">
        <v>11086</v>
      </c>
      <c r="F3330">
        <v>2</v>
      </c>
      <c r="G3330" t="s">
        <v>12289</v>
      </c>
    </row>
    <row r="3331" spans="1:7" x14ac:dyDescent="0.25">
      <c r="A3331" t="s">
        <v>98</v>
      </c>
      <c r="B3331">
        <v>2014</v>
      </c>
      <c r="C3331" t="s">
        <v>146</v>
      </c>
      <c r="D3331" t="s">
        <v>102</v>
      </c>
      <c r="E3331" t="s">
        <v>11087</v>
      </c>
      <c r="F3331">
        <v>5</v>
      </c>
      <c r="G3331" t="s">
        <v>12289</v>
      </c>
    </row>
    <row r="3332" spans="1:7" x14ac:dyDescent="0.25">
      <c r="A3332" t="s">
        <v>98</v>
      </c>
      <c r="B3332">
        <v>2014</v>
      </c>
      <c r="C3332" t="s">
        <v>146</v>
      </c>
      <c r="D3332" t="s">
        <v>107</v>
      </c>
      <c r="E3332" t="s">
        <v>11088</v>
      </c>
      <c r="F3332">
        <v>6</v>
      </c>
      <c r="G3332" t="s">
        <v>12289</v>
      </c>
    </row>
    <row r="3333" spans="1:7" x14ac:dyDescent="0.25">
      <c r="A3333" t="s">
        <v>98</v>
      </c>
      <c r="B3333">
        <v>2014</v>
      </c>
      <c r="C3333" t="s">
        <v>146</v>
      </c>
      <c r="D3333" t="s">
        <v>39</v>
      </c>
      <c r="E3333" t="s">
        <v>11089</v>
      </c>
      <c r="F3333">
        <v>25</v>
      </c>
      <c r="G3333" t="s">
        <v>12289</v>
      </c>
    </row>
    <row r="3334" spans="1:7" x14ac:dyDescent="0.25">
      <c r="A3334" t="s">
        <v>98</v>
      </c>
      <c r="B3334">
        <v>2014</v>
      </c>
      <c r="C3334" t="s">
        <v>146</v>
      </c>
      <c r="D3334" t="s">
        <v>103</v>
      </c>
      <c r="E3334" t="s">
        <v>11090</v>
      </c>
      <c r="F3334">
        <v>37</v>
      </c>
      <c r="G3334" t="s">
        <v>12289</v>
      </c>
    </row>
    <row r="3335" spans="1:7" x14ac:dyDescent="0.25">
      <c r="A3335" t="s">
        <v>98</v>
      </c>
      <c r="B3335">
        <v>2015</v>
      </c>
      <c r="C3335" t="s">
        <v>142</v>
      </c>
      <c r="D3335" t="s">
        <v>38</v>
      </c>
      <c r="E3335" t="s">
        <v>11091</v>
      </c>
      <c r="F3335">
        <v>20</v>
      </c>
      <c r="G3335" t="s">
        <v>12285</v>
      </c>
    </row>
    <row r="3336" spans="1:7" x14ac:dyDescent="0.25">
      <c r="A3336" t="s">
        <v>98</v>
      </c>
      <c r="B3336">
        <v>2015</v>
      </c>
      <c r="C3336" t="s">
        <v>142</v>
      </c>
      <c r="D3336" t="s">
        <v>102</v>
      </c>
      <c r="E3336" t="s">
        <v>11092</v>
      </c>
      <c r="F3336">
        <v>28</v>
      </c>
      <c r="G3336" t="s">
        <v>12285</v>
      </c>
    </row>
    <row r="3337" spans="1:7" x14ac:dyDescent="0.25">
      <c r="A3337" t="s">
        <v>98</v>
      </c>
      <c r="B3337">
        <v>2015</v>
      </c>
      <c r="C3337" t="s">
        <v>142</v>
      </c>
      <c r="D3337" t="s">
        <v>107</v>
      </c>
      <c r="E3337" t="s">
        <v>11093</v>
      </c>
      <c r="F3337">
        <v>24</v>
      </c>
      <c r="G3337" t="s">
        <v>12285</v>
      </c>
    </row>
    <row r="3338" spans="1:7" x14ac:dyDescent="0.25">
      <c r="A3338" t="s">
        <v>98</v>
      </c>
      <c r="B3338">
        <v>2015</v>
      </c>
      <c r="C3338" t="s">
        <v>142</v>
      </c>
      <c r="D3338" t="s">
        <v>39</v>
      </c>
      <c r="E3338" t="s">
        <v>11094</v>
      </c>
      <c r="F3338">
        <v>48</v>
      </c>
      <c r="G3338" t="s">
        <v>12285</v>
      </c>
    </row>
    <row r="3339" spans="1:7" x14ac:dyDescent="0.25">
      <c r="A3339" t="s">
        <v>98</v>
      </c>
      <c r="B3339">
        <v>2015</v>
      </c>
      <c r="C3339" t="s">
        <v>142</v>
      </c>
      <c r="D3339" t="s">
        <v>103</v>
      </c>
      <c r="E3339" t="s">
        <v>11095</v>
      </c>
      <c r="F3339">
        <v>201</v>
      </c>
      <c r="G3339" t="s">
        <v>12285</v>
      </c>
    </row>
    <row r="3340" spans="1:7" x14ac:dyDescent="0.25">
      <c r="A3340" t="s">
        <v>98</v>
      </c>
      <c r="B3340">
        <v>2015</v>
      </c>
      <c r="C3340" t="s">
        <v>143</v>
      </c>
      <c r="D3340" t="s">
        <v>38</v>
      </c>
      <c r="E3340" t="s">
        <v>11096</v>
      </c>
      <c r="F3340">
        <v>23</v>
      </c>
      <c r="G3340" t="s">
        <v>12286</v>
      </c>
    </row>
    <row r="3341" spans="1:7" x14ac:dyDescent="0.25">
      <c r="A3341" t="s">
        <v>98</v>
      </c>
      <c r="B3341">
        <v>2015</v>
      </c>
      <c r="C3341" t="s">
        <v>143</v>
      </c>
      <c r="D3341" t="s">
        <v>40</v>
      </c>
      <c r="E3341" t="s">
        <v>11097</v>
      </c>
      <c r="F3341">
        <v>1</v>
      </c>
      <c r="G3341" t="s">
        <v>12286</v>
      </c>
    </row>
    <row r="3342" spans="1:7" x14ac:dyDescent="0.25">
      <c r="A3342" t="s">
        <v>98</v>
      </c>
      <c r="B3342">
        <v>2015</v>
      </c>
      <c r="C3342" t="s">
        <v>143</v>
      </c>
      <c r="D3342" t="s">
        <v>102</v>
      </c>
      <c r="E3342" t="s">
        <v>11098</v>
      </c>
      <c r="F3342">
        <v>25</v>
      </c>
      <c r="G3342" t="s">
        <v>12286</v>
      </c>
    </row>
    <row r="3343" spans="1:7" x14ac:dyDescent="0.25">
      <c r="A3343" t="s">
        <v>98</v>
      </c>
      <c r="B3343">
        <v>2015</v>
      </c>
      <c r="C3343" t="s">
        <v>143</v>
      </c>
      <c r="D3343" t="s">
        <v>107</v>
      </c>
      <c r="E3343" t="s">
        <v>11099</v>
      </c>
      <c r="F3343">
        <v>27</v>
      </c>
      <c r="G3343" t="s">
        <v>12286</v>
      </c>
    </row>
    <row r="3344" spans="1:7" x14ac:dyDescent="0.25">
      <c r="A3344" t="s">
        <v>98</v>
      </c>
      <c r="B3344">
        <v>2015</v>
      </c>
      <c r="C3344" t="s">
        <v>143</v>
      </c>
      <c r="D3344" t="s">
        <v>39</v>
      </c>
      <c r="E3344" t="s">
        <v>11100</v>
      </c>
      <c r="F3344">
        <v>50</v>
      </c>
      <c r="G3344" t="s">
        <v>12286</v>
      </c>
    </row>
    <row r="3345" spans="1:7" x14ac:dyDescent="0.25">
      <c r="A3345" t="s">
        <v>98</v>
      </c>
      <c r="B3345">
        <v>2015</v>
      </c>
      <c r="C3345" t="s">
        <v>143</v>
      </c>
      <c r="D3345" t="s">
        <v>103</v>
      </c>
      <c r="E3345" t="s">
        <v>11101</v>
      </c>
      <c r="F3345">
        <v>200</v>
      </c>
      <c r="G3345" t="s">
        <v>12286</v>
      </c>
    </row>
    <row r="3346" spans="1:7" x14ac:dyDescent="0.25">
      <c r="A3346" t="s">
        <v>98</v>
      </c>
      <c r="B3346">
        <v>2015</v>
      </c>
      <c r="C3346" t="s">
        <v>144</v>
      </c>
      <c r="D3346" t="s">
        <v>38</v>
      </c>
      <c r="E3346" t="s">
        <v>11102</v>
      </c>
      <c r="F3346">
        <v>3</v>
      </c>
      <c r="G3346" t="s">
        <v>12287</v>
      </c>
    </row>
    <row r="3347" spans="1:7" x14ac:dyDescent="0.25">
      <c r="A3347" t="s">
        <v>98</v>
      </c>
      <c r="B3347">
        <v>2015</v>
      </c>
      <c r="C3347" t="s">
        <v>144</v>
      </c>
      <c r="D3347" t="s">
        <v>102</v>
      </c>
      <c r="E3347" t="s">
        <v>11103</v>
      </c>
      <c r="F3347">
        <v>4</v>
      </c>
      <c r="G3347" t="s">
        <v>12287</v>
      </c>
    </row>
    <row r="3348" spans="1:7" x14ac:dyDescent="0.25">
      <c r="A3348" t="s">
        <v>98</v>
      </c>
      <c r="B3348">
        <v>2015</v>
      </c>
      <c r="C3348" t="s">
        <v>144</v>
      </c>
      <c r="D3348" t="s">
        <v>107</v>
      </c>
      <c r="E3348" t="s">
        <v>11104</v>
      </c>
      <c r="F3348">
        <v>8</v>
      </c>
      <c r="G3348" t="s">
        <v>12287</v>
      </c>
    </row>
    <row r="3349" spans="1:7" x14ac:dyDescent="0.25">
      <c r="A3349" t="s">
        <v>98</v>
      </c>
      <c r="B3349">
        <v>2015</v>
      </c>
      <c r="C3349" t="s">
        <v>144</v>
      </c>
      <c r="D3349" t="s">
        <v>39</v>
      </c>
      <c r="E3349" t="s">
        <v>11105</v>
      </c>
      <c r="F3349">
        <v>16</v>
      </c>
      <c r="G3349" t="s">
        <v>12287</v>
      </c>
    </row>
    <row r="3350" spans="1:7" x14ac:dyDescent="0.25">
      <c r="A3350" t="s">
        <v>98</v>
      </c>
      <c r="B3350">
        <v>2015</v>
      </c>
      <c r="C3350" t="s">
        <v>144</v>
      </c>
      <c r="D3350" t="s">
        <v>103</v>
      </c>
      <c r="E3350" t="s">
        <v>11106</v>
      </c>
      <c r="F3350">
        <v>54</v>
      </c>
      <c r="G3350" t="s">
        <v>12287</v>
      </c>
    </row>
    <row r="3351" spans="1:7" x14ac:dyDescent="0.25">
      <c r="A3351" t="s">
        <v>98</v>
      </c>
      <c r="B3351">
        <v>2015</v>
      </c>
      <c r="C3351" t="s">
        <v>145</v>
      </c>
      <c r="D3351" t="s">
        <v>38</v>
      </c>
      <c r="E3351" t="s">
        <v>11107</v>
      </c>
      <c r="F3351">
        <v>3</v>
      </c>
      <c r="G3351" t="s">
        <v>12288</v>
      </c>
    </row>
    <row r="3352" spans="1:7" x14ac:dyDescent="0.25">
      <c r="A3352" t="s">
        <v>98</v>
      </c>
      <c r="B3352">
        <v>2015</v>
      </c>
      <c r="C3352" t="s">
        <v>145</v>
      </c>
      <c r="D3352" t="s">
        <v>102</v>
      </c>
      <c r="E3352" t="s">
        <v>11108</v>
      </c>
      <c r="F3352">
        <v>8</v>
      </c>
      <c r="G3352" t="s">
        <v>12288</v>
      </c>
    </row>
    <row r="3353" spans="1:7" x14ac:dyDescent="0.25">
      <c r="A3353" t="s">
        <v>98</v>
      </c>
      <c r="B3353">
        <v>2015</v>
      </c>
      <c r="C3353" t="s">
        <v>145</v>
      </c>
      <c r="D3353" t="s">
        <v>107</v>
      </c>
      <c r="E3353" t="s">
        <v>11109</v>
      </c>
      <c r="F3353">
        <v>10</v>
      </c>
      <c r="G3353" t="s">
        <v>12288</v>
      </c>
    </row>
    <row r="3354" spans="1:7" x14ac:dyDescent="0.25">
      <c r="A3354" t="s">
        <v>98</v>
      </c>
      <c r="B3354">
        <v>2015</v>
      </c>
      <c r="C3354" t="s">
        <v>145</v>
      </c>
      <c r="D3354" t="s">
        <v>39</v>
      </c>
      <c r="E3354" t="s">
        <v>11110</v>
      </c>
      <c r="F3354">
        <v>25</v>
      </c>
      <c r="G3354" t="s">
        <v>12288</v>
      </c>
    </row>
    <row r="3355" spans="1:7" x14ac:dyDescent="0.25">
      <c r="A3355" t="s">
        <v>98</v>
      </c>
      <c r="B3355">
        <v>2015</v>
      </c>
      <c r="C3355" t="s">
        <v>145</v>
      </c>
      <c r="D3355" t="s">
        <v>103</v>
      </c>
      <c r="E3355" t="s">
        <v>11111</v>
      </c>
      <c r="F3355">
        <v>69</v>
      </c>
      <c r="G3355" t="s">
        <v>12288</v>
      </c>
    </row>
    <row r="3356" spans="1:7" x14ac:dyDescent="0.25">
      <c r="A3356" t="s">
        <v>98</v>
      </c>
      <c r="B3356">
        <v>2015</v>
      </c>
      <c r="C3356" t="s">
        <v>146</v>
      </c>
      <c r="D3356" t="s">
        <v>38</v>
      </c>
      <c r="E3356" t="s">
        <v>11112</v>
      </c>
      <c r="F3356">
        <v>13</v>
      </c>
      <c r="G3356" t="s">
        <v>12289</v>
      </c>
    </row>
    <row r="3357" spans="1:7" x14ac:dyDescent="0.25">
      <c r="A3357" t="s">
        <v>98</v>
      </c>
      <c r="B3357">
        <v>2015</v>
      </c>
      <c r="C3357" t="s">
        <v>146</v>
      </c>
      <c r="D3357" t="s">
        <v>40</v>
      </c>
      <c r="E3357" t="s">
        <v>11113</v>
      </c>
      <c r="F3357">
        <v>2</v>
      </c>
      <c r="G3357" t="s">
        <v>12289</v>
      </c>
    </row>
    <row r="3358" spans="1:7" x14ac:dyDescent="0.25">
      <c r="A3358" t="s">
        <v>98</v>
      </c>
      <c r="B3358">
        <v>2015</v>
      </c>
      <c r="C3358" t="s">
        <v>146</v>
      </c>
      <c r="D3358" t="s">
        <v>102</v>
      </c>
      <c r="E3358" t="s">
        <v>11114</v>
      </c>
      <c r="F3358">
        <v>7</v>
      </c>
      <c r="G3358" t="s">
        <v>12289</v>
      </c>
    </row>
    <row r="3359" spans="1:7" x14ac:dyDescent="0.25">
      <c r="A3359" t="s">
        <v>98</v>
      </c>
      <c r="B3359">
        <v>2015</v>
      </c>
      <c r="C3359" t="s">
        <v>146</v>
      </c>
      <c r="D3359" t="s">
        <v>107</v>
      </c>
      <c r="E3359" t="s">
        <v>11115</v>
      </c>
      <c r="F3359">
        <v>6</v>
      </c>
      <c r="G3359" t="s">
        <v>12289</v>
      </c>
    </row>
    <row r="3360" spans="1:7" x14ac:dyDescent="0.25">
      <c r="A3360" t="s">
        <v>98</v>
      </c>
      <c r="B3360">
        <v>2015</v>
      </c>
      <c r="C3360" t="s">
        <v>146</v>
      </c>
      <c r="D3360" t="s">
        <v>39</v>
      </c>
      <c r="E3360" t="s">
        <v>11116</v>
      </c>
      <c r="F3360">
        <v>17</v>
      </c>
      <c r="G3360" t="s">
        <v>12289</v>
      </c>
    </row>
    <row r="3361" spans="1:7" x14ac:dyDescent="0.25">
      <c r="A3361" t="s">
        <v>98</v>
      </c>
      <c r="B3361">
        <v>2015</v>
      </c>
      <c r="C3361" t="s">
        <v>146</v>
      </c>
      <c r="D3361" t="s">
        <v>103</v>
      </c>
      <c r="E3361" t="s">
        <v>11117</v>
      </c>
      <c r="F3361">
        <v>42</v>
      </c>
      <c r="G3361" t="s">
        <v>12289</v>
      </c>
    </row>
    <row r="3362" spans="1:7" x14ac:dyDescent="0.25">
      <c r="A3362" t="s">
        <v>99</v>
      </c>
      <c r="B3362">
        <v>2010</v>
      </c>
      <c r="C3362" t="s">
        <v>142</v>
      </c>
      <c r="D3362" t="s">
        <v>38</v>
      </c>
      <c r="E3362" t="s">
        <v>11118</v>
      </c>
      <c r="F3362">
        <v>9</v>
      </c>
      <c r="G3362" t="s">
        <v>12285</v>
      </c>
    </row>
    <row r="3363" spans="1:7" x14ac:dyDescent="0.25">
      <c r="A3363" t="s">
        <v>99</v>
      </c>
      <c r="B3363">
        <v>2010</v>
      </c>
      <c r="C3363" t="s">
        <v>142</v>
      </c>
      <c r="D3363" t="s">
        <v>40</v>
      </c>
      <c r="E3363" t="s">
        <v>11119</v>
      </c>
      <c r="F3363">
        <v>3</v>
      </c>
      <c r="G3363" t="s">
        <v>12285</v>
      </c>
    </row>
    <row r="3364" spans="1:7" x14ac:dyDescent="0.25">
      <c r="A3364" t="s">
        <v>99</v>
      </c>
      <c r="B3364">
        <v>2010</v>
      </c>
      <c r="C3364" t="s">
        <v>142</v>
      </c>
      <c r="D3364" t="s">
        <v>102</v>
      </c>
      <c r="E3364" t="s">
        <v>11120</v>
      </c>
      <c r="F3364">
        <v>20</v>
      </c>
      <c r="G3364" t="s">
        <v>12285</v>
      </c>
    </row>
    <row r="3365" spans="1:7" x14ac:dyDescent="0.25">
      <c r="A3365" t="s">
        <v>99</v>
      </c>
      <c r="B3365">
        <v>2010</v>
      </c>
      <c r="C3365" t="s">
        <v>142</v>
      </c>
      <c r="D3365" t="s">
        <v>107</v>
      </c>
      <c r="E3365" t="s">
        <v>11121</v>
      </c>
      <c r="F3365">
        <v>29</v>
      </c>
      <c r="G3365" t="s">
        <v>12285</v>
      </c>
    </row>
    <row r="3366" spans="1:7" x14ac:dyDescent="0.25">
      <c r="A3366" t="s">
        <v>99</v>
      </c>
      <c r="B3366">
        <v>2010</v>
      </c>
      <c r="C3366" t="s">
        <v>142</v>
      </c>
      <c r="D3366" t="s">
        <v>39</v>
      </c>
      <c r="E3366" t="s">
        <v>11122</v>
      </c>
      <c r="F3366">
        <v>28</v>
      </c>
      <c r="G3366" t="s">
        <v>12285</v>
      </c>
    </row>
    <row r="3367" spans="1:7" x14ac:dyDescent="0.25">
      <c r="A3367" t="s">
        <v>99</v>
      </c>
      <c r="B3367">
        <v>2010</v>
      </c>
      <c r="C3367" t="s">
        <v>142</v>
      </c>
      <c r="D3367" t="s">
        <v>103</v>
      </c>
      <c r="E3367" t="s">
        <v>11123</v>
      </c>
      <c r="F3367">
        <v>269</v>
      </c>
      <c r="G3367" t="s">
        <v>12285</v>
      </c>
    </row>
    <row r="3368" spans="1:7" x14ac:dyDescent="0.25">
      <c r="A3368" t="s">
        <v>99</v>
      </c>
      <c r="B3368">
        <v>2010</v>
      </c>
      <c r="C3368" t="s">
        <v>143</v>
      </c>
      <c r="D3368" t="s">
        <v>38</v>
      </c>
      <c r="E3368" t="s">
        <v>11124</v>
      </c>
      <c r="F3368">
        <v>4</v>
      </c>
      <c r="G3368" t="s">
        <v>12286</v>
      </c>
    </row>
    <row r="3369" spans="1:7" x14ac:dyDescent="0.25">
      <c r="A3369" t="s">
        <v>99</v>
      </c>
      <c r="B3369">
        <v>2010</v>
      </c>
      <c r="C3369" t="s">
        <v>143</v>
      </c>
      <c r="D3369" t="s">
        <v>40</v>
      </c>
      <c r="E3369" t="s">
        <v>11125</v>
      </c>
      <c r="F3369">
        <v>3</v>
      </c>
      <c r="G3369" t="s">
        <v>12286</v>
      </c>
    </row>
    <row r="3370" spans="1:7" x14ac:dyDescent="0.25">
      <c r="A3370" t="s">
        <v>99</v>
      </c>
      <c r="B3370">
        <v>2010</v>
      </c>
      <c r="C3370" t="s">
        <v>143</v>
      </c>
      <c r="D3370" t="s">
        <v>102</v>
      </c>
      <c r="E3370" t="s">
        <v>11126</v>
      </c>
      <c r="F3370">
        <v>18</v>
      </c>
      <c r="G3370" t="s">
        <v>12286</v>
      </c>
    </row>
    <row r="3371" spans="1:7" x14ac:dyDescent="0.25">
      <c r="A3371" t="s">
        <v>99</v>
      </c>
      <c r="B3371">
        <v>2010</v>
      </c>
      <c r="C3371" t="s">
        <v>143</v>
      </c>
      <c r="D3371" t="s">
        <v>107</v>
      </c>
      <c r="E3371" t="s">
        <v>11127</v>
      </c>
      <c r="F3371">
        <v>21</v>
      </c>
      <c r="G3371" t="s">
        <v>12286</v>
      </c>
    </row>
    <row r="3372" spans="1:7" x14ac:dyDescent="0.25">
      <c r="A3372" t="s">
        <v>99</v>
      </c>
      <c r="B3372">
        <v>2010</v>
      </c>
      <c r="C3372" t="s">
        <v>143</v>
      </c>
      <c r="D3372" t="s">
        <v>39</v>
      </c>
      <c r="E3372" t="s">
        <v>11128</v>
      </c>
      <c r="F3372">
        <v>52</v>
      </c>
      <c r="G3372" t="s">
        <v>12286</v>
      </c>
    </row>
    <row r="3373" spans="1:7" x14ac:dyDescent="0.25">
      <c r="A3373" t="s">
        <v>99</v>
      </c>
      <c r="B3373">
        <v>2010</v>
      </c>
      <c r="C3373" t="s">
        <v>143</v>
      </c>
      <c r="D3373" t="s">
        <v>103</v>
      </c>
      <c r="E3373" t="s">
        <v>11129</v>
      </c>
      <c r="F3373">
        <v>287</v>
      </c>
      <c r="G3373" t="s">
        <v>12286</v>
      </c>
    </row>
    <row r="3374" spans="1:7" x14ac:dyDescent="0.25">
      <c r="A3374" t="s">
        <v>99</v>
      </c>
      <c r="B3374">
        <v>2010</v>
      </c>
      <c r="C3374" t="s">
        <v>144</v>
      </c>
      <c r="D3374" t="s">
        <v>38</v>
      </c>
      <c r="E3374" t="s">
        <v>11130</v>
      </c>
      <c r="F3374">
        <v>3</v>
      </c>
      <c r="G3374" t="s">
        <v>12287</v>
      </c>
    </row>
    <row r="3375" spans="1:7" x14ac:dyDescent="0.25">
      <c r="A3375" t="s">
        <v>99</v>
      </c>
      <c r="B3375">
        <v>2010</v>
      </c>
      <c r="C3375" t="s">
        <v>144</v>
      </c>
      <c r="D3375" t="s">
        <v>102</v>
      </c>
      <c r="E3375" t="s">
        <v>11131</v>
      </c>
      <c r="F3375">
        <v>3</v>
      </c>
      <c r="G3375" t="s">
        <v>12287</v>
      </c>
    </row>
    <row r="3376" spans="1:7" x14ac:dyDescent="0.25">
      <c r="A3376" t="s">
        <v>99</v>
      </c>
      <c r="B3376">
        <v>2010</v>
      </c>
      <c r="C3376" t="s">
        <v>144</v>
      </c>
      <c r="D3376" t="s">
        <v>107</v>
      </c>
      <c r="E3376" t="s">
        <v>11132</v>
      </c>
      <c r="F3376">
        <v>3</v>
      </c>
      <c r="G3376" t="s">
        <v>12287</v>
      </c>
    </row>
    <row r="3377" spans="1:7" x14ac:dyDescent="0.25">
      <c r="A3377" t="s">
        <v>99</v>
      </c>
      <c r="B3377">
        <v>2010</v>
      </c>
      <c r="C3377" t="s">
        <v>144</v>
      </c>
      <c r="D3377" t="s">
        <v>39</v>
      </c>
      <c r="E3377" t="s">
        <v>11133</v>
      </c>
      <c r="F3377">
        <v>10</v>
      </c>
      <c r="G3377" t="s">
        <v>12287</v>
      </c>
    </row>
    <row r="3378" spans="1:7" x14ac:dyDescent="0.25">
      <c r="A3378" t="s">
        <v>99</v>
      </c>
      <c r="B3378">
        <v>2010</v>
      </c>
      <c r="C3378" t="s">
        <v>144</v>
      </c>
      <c r="D3378" t="s">
        <v>103</v>
      </c>
      <c r="E3378" t="s">
        <v>11134</v>
      </c>
      <c r="F3378">
        <v>65</v>
      </c>
      <c r="G3378" t="s">
        <v>12287</v>
      </c>
    </row>
    <row r="3379" spans="1:7" x14ac:dyDescent="0.25">
      <c r="A3379" t="s">
        <v>99</v>
      </c>
      <c r="B3379">
        <v>2010</v>
      </c>
      <c r="C3379" t="s">
        <v>145</v>
      </c>
      <c r="D3379" t="s">
        <v>38</v>
      </c>
      <c r="E3379" t="s">
        <v>11135</v>
      </c>
      <c r="F3379">
        <v>5</v>
      </c>
      <c r="G3379" t="s">
        <v>12288</v>
      </c>
    </row>
    <row r="3380" spans="1:7" x14ac:dyDescent="0.25">
      <c r="A3380" t="s">
        <v>99</v>
      </c>
      <c r="B3380">
        <v>2010</v>
      </c>
      <c r="C3380" t="s">
        <v>145</v>
      </c>
      <c r="D3380" t="s">
        <v>102</v>
      </c>
      <c r="E3380" t="s">
        <v>11136</v>
      </c>
      <c r="F3380">
        <v>7</v>
      </c>
      <c r="G3380" t="s">
        <v>12288</v>
      </c>
    </row>
    <row r="3381" spans="1:7" x14ac:dyDescent="0.25">
      <c r="A3381" t="s">
        <v>99</v>
      </c>
      <c r="B3381">
        <v>2010</v>
      </c>
      <c r="C3381" t="s">
        <v>145</v>
      </c>
      <c r="D3381" t="s">
        <v>107</v>
      </c>
      <c r="E3381" t="s">
        <v>11137</v>
      </c>
      <c r="F3381">
        <v>6</v>
      </c>
      <c r="G3381" t="s">
        <v>12288</v>
      </c>
    </row>
    <row r="3382" spans="1:7" x14ac:dyDescent="0.25">
      <c r="A3382" t="s">
        <v>99</v>
      </c>
      <c r="B3382">
        <v>2010</v>
      </c>
      <c r="C3382" t="s">
        <v>145</v>
      </c>
      <c r="D3382" t="s">
        <v>39</v>
      </c>
      <c r="E3382" t="s">
        <v>11138</v>
      </c>
      <c r="F3382">
        <v>11</v>
      </c>
      <c r="G3382" t="s">
        <v>12288</v>
      </c>
    </row>
    <row r="3383" spans="1:7" x14ac:dyDescent="0.25">
      <c r="A3383" t="s">
        <v>99</v>
      </c>
      <c r="B3383">
        <v>2010</v>
      </c>
      <c r="C3383" t="s">
        <v>145</v>
      </c>
      <c r="D3383" t="s">
        <v>103</v>
      </c>
      <c r="E3383" t="s">
        <v>11139</v>
      </c>
      <c r="F3383">
        <v>78</v>
      </c>
      <c r="G3383" t="s">
        <v>12288</v>
      </c>
    </row>
    <row r="3384" spans="1:7" x14ac:dyDescent="0.25">
      <c r="A3384" t="s">
        <v>99</v>
      </c>
      <c r="B3384">
        <v>2010</v>
      </c>
      <c r="C3384" t="s">
        <v>146</v>
      </c>
      <c r="D3384" t="s">
        <v>38</v>
      </c>
      <c r="E3384" t="s">
        <v>11140</v>
      </c>
      <c r="F3384">
        <v>4</v>
      </c>
      <c r="G3384" t="s">
        <v>12289</v>
      </c>
    </row>
    <row r="3385" spans="1:7" x14ac:dyDescent="0.25">
      <c r="A3385" t="s">
        <v>99</v>
      </c>
      <c r="B3385">
        <v>2010</v>
      </c>
      <c r="C3385" t="s">
        <v>146</v>
      </c>
      <c r="D3385" t="s">
        <v>40</v>
      </c>
      <c r="E3385" t="s">
        <v>11141</v>
      </c>
      <c r="F3385">
        <v>1</v>
      </c>
      <c r="G3385" t="s">
        <v>12289</v>
      </c>
    </row>
    <row r="3386" spans="1:7" x14ac:dyDescent="0.25">
      <c r="A3386" t="s">
        <v>99</v>
      </c>
      <c r="B3386">
        <v>2010</v>
      </c>
      <c r="C3386" t="s">
        <v>146</v>
      </c>
      <c r="D3386" t="s">
        <v>102</v>
      </c>
      <c r="E3386" t="s">
        <v>11142</v>
      </c>
      <c r="F3386">
        <v>6</v>
      </c>
      <c r="G3386" t="s">
        <v>12289</v>
      </c>
    </row>
    <row r="3387" spans="1:7" x14ac:dyDescent="0.25">
      <c r="A3387" t="s">
        <v>99</v>
      </c>
      <c r="B3387">
        <v>2010</v>
      </c>
      <c r="C3387" t="s">
        <v>146</v>
      </c>
      <c r="D3387" t="s">
        <v>107</v>
      </c>
      <c r="E3387" t="s">
        <v>11143</v>
      </c>
      <c r="F3387">
        <v>13</v>
      </c>
      <c r="G3387" t="s">
        <v>12289</v>
      </c>
    </row>
    <row r="3388" spans="1:7" x14ac:dyDescent="0.25">
      <c r="A3388" t="s">
        <v>99</v>
      </c>
      <c r="B3388">
        <v>2010</v>
      </c>
      <c r="C3388" t="s">
        <v>146</v>
      </c>
      <c r="D3388" t="s">
        <v>39</v>
      </c>
      <c r="E3388" t="s">
        <v>11144</v>
      </c>
      <c r="F3388">
        <v>19</v>
      </c>
      <c r="G3388" t="s">
        <v>12289</v>
      </c>
    </row>
    <row r="3389" spans="1:7" x14ac:dyDescent="0.25">
      <c r="A3389" t="s">
        <v>99</v>
      </c>
      <c r="B3389">
        <v>2010</v>
      </c>
      <c r="C3389" t="s">
        <v>146</v>
      </c>
      <c r="D3389" t="s">
        <v>103</v>
      </c>
      <c r="E3389" t="s">
        <v>11145</v>
      </c>
      <c r="F3389">
        <v>91</v>
      </c>
      <c r="G3389" t="s">
        <v>12289</v>
      </c>
    </row>
    <row r="3390" spans="1:7" x14ac:dyDescent="0.25">
      <c r="A3390" t="s">
        <v>99</v>
      </c>
      <c r="B3390">
        <v>2011</v>
      </c>
      <c r="C3390" t="s">
        <v>142</v>
      </c>
      <c r="D3390" t="s">
        <v>38</v>
      </c>
      <c r="E3390" t="s">
        <v>11146</v>
      </c>
      <c r="F3390">
        <v>6</v>
      </c>
      <c r="G3390" t="s">
        <v>12285</v>
      </c>
    </row>
    <row r="3391" spans="1:7" x14ac:dyDescent="0.25">
      <c r="A3391" t="s">
        <v>99</v>
      </c>
      <c r="B3391">
        <v>2011</v>
      </c>
      <c r="C3391" t="s">
        <v>142</v>
      </c>
      <c r="D3391" t="s">
        <v>40</v>
      </c>
      <c r="E3391" t="s">
        <v>11147</v>
      </c>
      <c r="F3391">
        <v>1</v>
      </c>
      <c r="G3391" t="s">
        <v>12285</v>
      </c>
    </row>
    <row r="3392" spans="1:7" x14ac:dyDescent="0.25">
      <c r="A3392" t="s">
        <v>99</v>
      </c>
      <c r="B3392">
        <v>2011</v>
      </c>
      <c r="C3392" t="s">
        <v>142</v>
      </c>
      <c r="D3392" t="s">
        <v>102</v>
      </c>
      <c r="E3392" t="s">
        <v>11148</v>
      </c>
      <c r="F3392">
        <v>20</v>
      </c>
      <c r="G3392" t="s">
        <v>12285</v>
      </c>
    </row>
    <row r="3393" spans="1:7" x14ac:dyDescent="0.25">
      <c r="A3393" t="s">
        <v>99</v>
      </c>
      <c r="B3393">
        <v>2011</v>
      </c>
      <c r="C3393" t="s">
        <v>142</v>
      </c>
      <c r="D3393" t="s">
        <v>107</v>
      </c>
      <c r="E3393" t="s">
        <v>11149</v>
      </c>
      <c r="F3393">
        <v>23</v>
      </c>
      <c r="G3393" t="s">
        <v>12285</v>
      </c>
    </row>
    <row r="3394" spans="1:7" x14ac:dyDescent="0.25">
      <c r="A3394" t="s">
        <v>99</v>
      </c>
      <c r="B3394">
        <v>2011</v>
      </c>
      <c r="C3394" t="s">
        <v>142</v>
      </c>
      <c r="D3394" t="s">
        <v>39</v>
      </c>
      <c r="E3394" t="s">
        <v>11150</v>
      </c>
      <c r="F3394">
        <v>32</v>
      </c>
      <c r="G3394" t="s">
        <v>12285</v>
      </c>
    </row>
    <row r="3395" spans="1:7" x14ac:dyDescent="0.25">
      <c r="A3395" t="s">
        <v>99</v>
      </c>
      <c r="B3395">
        <v>2011</v>
      </c>
      <c r="C3395" t="s">
        <v>142</v>
      </c>
      <c r="D3395" t="s">
        <v>103</v>
      </c>
      <c r="E3395" t="s">
        <v>11151</v>
      </c>
      <c r="F3395">
        <v>287</v>
      </c>
      <c r="G3395" t="s">
        <v>12285</v>
      </c>
    </row>
    <row r="3396" spans="1:7" x14ac:dyDescent="0.25">
      <c r="A3396" t="s">
        <v>99</v>
      </c>
      <c r="B3396">
        <v>2011</v>
      </c>
      <c r="C3396" t="s">
        <v>143</v>
      </c>
      <c r="D3396" t="s">
        <v>38</v>
      </c>
      <c r="E3396" t="s">
        <v>11152</v>
      </c>
      <c r="F3396">
        <v>3</v>
      </c>
      <c r="G3396" t="s">
        <v>12286</v>
      </c>
    </row>
    <row r="3397" spans="1:7" x14ac:dyDescent="0.25">
      <c r="A3397" t="s">
        <v>99</v>
      </c>
      <c r="B3397">
        <v>2011</v>
      </c>
      <c r="C3397" t="s">
        <v>143</v>
      </c>
      <c r="D3397" t="s">
        <v>40</v>
      </c>
      <c r="E3397" t="s">
        <v>11153</v>
      </c>
      <c r="F3397">
        <v>1</v>
      </c>
      <c r="G3397" t="s">
        <v>12286</v>
      </c>
    </row>
    <row r="3398" spans="1:7" x14ac:dyDescent="0.25">
      <c r="A3398" t="s">
        <v>99</v>
      </c>
      <c r="B3398">
        <v>2011</v>
      </c>
      <c r="C3398" t="s">
        <v>143</v>
      </c>
      <c r="D3398" t="s">
        <v>102</v>
      </c>
      <c r="E3398" t="s">
        <v>11154</v>
      </c>
      <c r="F3398">
        <v>13</v>
      </c>
      <c r="G3398" t="s">
        <v>12286</v>
      </c>
    </row>
    <row r="3399" spans="1:7" x14ac:dyDescent="0.25">
      <c r="A3399" t="s">
        <v>99</v>
      </c>
      <c r="B3399">
        <v>2011</v>
      </c>
      <c r="C3399" t="s">
        <v>143</v>
      </c>
      <c r="D3399" t="s">
        <v>107</v>
      </c>
      <c r="E3399" t="s">
        <v>11155</v>
      </c>
      <c r="F3399">
        <v>16</v>
      </c>
      <c r="G3399" t="s">
        <v>12286</v>
      </c>
    </row>
    <row r="3400" spans="1:7" x14ac:dyDescent="0.25">
      <c r="A3400" t="s">
        <v>99</v>
      </c>
      <c r="B3400">
        <v>2011</v>
      </c>
      <c r="C3400" t="s">
        <v>143</v>
      </c>
      <c r="D3400" t="s">
        <v>39</v>
      </c>
      <c r="E3400" t="s">
        <v>11156</v>
      </c>
      <c r="F3400">
        <v>50</v>
      </c>
      <c r="G3400" t="s">
        <v>12286</v>
      </c>
    </row>
    <row r="3401" spans="1:7" x14ac:dyDescent="0.25">
      <c r="A3401" t="s">
        <v>99</v>
      </c>
      <c r="B3401">
        <v>2011</v>
      </c>
      <c r="C3401" t="s">
        <v>143</v>
      </c>
      <c r="D3401" t="s">
        <v>103</v>
      </c>
      <c r="E3401" t="s">
        <v>11157</v>
      </c>
      <c r="F3401">
        <v>289</v>
      </c>
      <c r="G3401" t="s">
        <v>12286</v>
      </c>
    </row>
    <row r="3402" spans="1:7" x14ac:dyDescent="0.25">
      <c r="A3402" t="s">
        <v>99</v>
      </c>
      <c r="B3402">
        <v>2011</v>
      </c>
      <c r="C3402" t="s">
        <v>144</v>
      </c>
      <c r="D3402" t="s">
        <v>102</v>
      </c>
      <c r="E3402" t="s">
        <v>11158</v>
      </c>
      <c r="F3402">
        <v>3</v>
      </c>
      <c r="G3402" t="s">
        <v>12287</v>
      </c>
    </row>
    <row r="3403" spans="1:7" x14ac:dyDescent="0.25">
      <c r="A3403" t="s">
        <v>99</v>
      </c>
      <c r="B3403">
        <v>2011</v>
      </c>
      <c r="C3403" t="s">
        <v>144</v>
      </c>
      <c r="D3403" t="s">
        <v>107</v>
      </c>
      <c r="E3403" t="s">
        <v>11159</v>
      </c>
      <c r="F3403">
        <v>3</v>
      </c>
      <c r="G3403" t="s">
        <v>12287</v>
      </c>
    </row>
    <row r="3404" spans="1:7" x14ac:dyDescent="0.25">
      <c r="A3404" t="s">
        <v>99</v>
      </c>
      <c r="B3404">
        <v>2011</v>
      </c>
      <c r="C3404" t="s">
        <v>144</v>
      </c>
      <c r="D3404" t="s">
        <v>39</v>
      </c>
      <c r="E3404" t="s">
        <v>11160</v>
      </c>
      <c r="F3404">
        <v>9</v>
      </c>
      <c r="G3404" t="s">
        <v>12287</v>
      </c>
    </row>
    <row r="3405" spans="1:7" x14ac:dyDescent="0.25">
      <c r="A3405" t="s">
        <v>99</v>
      </c>
      <c r="B3405">
        <v>2011</v>
      </c>
      <c r="C3405" t="s">
        <v>144</v>
      </c>
      <c r="D3405" t="s">
        <v>103</v>
      </c>
      <c r="E3405" t="s">
        <v>11161</v>
      </c>
      <c r="F3405">
        <v>64</v>
      </c>
      <c r="G3405" t="s">
        <v>12287</v>
      </c>
    </row>
    <row r="3406" spans="1:7" x14ac:dyDescent="0.25">
      <c r="A3406" t="s">
        <v>99</v>
      </c>
      <c r="B3406">
        <v>2011</v>
      </c>
      <c r="C3406" t="s">
        <v>145</v>
      </c>
      <c r="D3406" t="s">
        <v>38</v>
      </c>
      <c r="E3406" t="s">
        <v>11162</v>
      </c>
      <c r="F3406">
        <v>1</v>
      </c>
      <c r="G3406" t="s">
        <v>12288</v>
      </c>
    </row>
    <row r="3407" spans="1:7" x14ac:dyDescent="0.25">
      <c r="A3407" t="s">
        <v>99</v>
      </c>
      <c r="B3407">
        <v>2011</v>
      </c>
      <c r="C3407" t="s">
        <v>145</v>
      </c>
      <c r="D3407" t="s">
        <v>40</v>
      </c>
      <c r="E3407" t="s">
        <v>11163</v>
      </c>
      <c r="F3407">
        <v>1</v>
      </c>
      <c r="G3407" t="s">
        <v>12288</v>
      </c>
    </row>
    <row r="3408" spans="1:7" x14ac:dyDescent="0.25">
      <c r="A3408" t="s">
        <v>99</v>
      </c>
      <c r="B3408">
        <v>2011</v>
      </c>
      <c r="C3408" t="s">
        <v>145</v>
      </c>
      <c r="D3408" t="s">
        <v>102</v>
      </c>
      <c r="E3408" t="s">
        <v>11164</v>
      </c>
      <c r="F3408">
        <v>1</v>
      </c>
      <c r="G3408" t="s">
        <v>12288</v>
      </c>
    </row>
    <row r="3409" spans="1:7" x14ac:dyDescent="0.25">
      <c r="A3409" t="s">
        <v>99</v>
      </c>
      <c r="B3409">
        <v>2011</v>
      </c>
      <c r="C3409" t="s">
        <v>145</v>
      </c>
      <c r="D3409" t="s">
        <v>107</v>
      </c>
      <c r="E3409" t="s">
        <v>11165</v>
      </c>
      <c r="F3409">
        <v>4</v>
      </c>
      <c r="G3409" t="s">
        <v>12288</v>
      </c>
    </row>
    <row r="3410" spans="1:7" x14ac:dyDescent="0.25">
      <c r="A3410" t="s">
        <v>99</v>
      </c>
      <c r="B3410">
        <v>2011</v>
      </c>
      <c r="C3410" t="s">
        <v>145</v>
      </c>
      <c r="D3410" t="s">
        <v>39</v>
      </c>
      <c r="E3410" t="s">
        <v>11166</v>
      </c>
      <c r="F3410">
        <v>12</v>
      </c>
      <c r="G3410" t="s">
        <v>12288</v>
      </c>
    </row>
    <row r="3411" spans="1:7" x14ac:dyDescent="0.25">
      <c r="A3411" t="s">
        <v>99</v>
      </c>
      <c r="B3411">
        <v>2011</v>
      </c>
      <c r="C3411" t="s">
        <v>145</v>
      </c>
      <c r="D3411" t="s">
        <v>103</v>
      </c>
      <c r="E3411" t="s">
        <v>11167</v>
      </c>
      <c r="F3411">
        <v>83</v>
      </c>
      <c r="G3411" t="s">
        <v>12288</v>
      </c>
    </row>
    <row r="3412" spans="1:7" x14ac:dyDescent="0.25">
      <c r="A3412" t="s">
        <v>99</v>
      </c>
      <c r="B3412">
        <v>2011</v>
      </c>
      <c r="C3412" t="s">
        <v>146</v>
      </c>
      <c r="D3412" t="s">
        <v>38</v>
      </c>
      <c r="E3412" t="s">
        <v>11168</v>
      </c>
      <c r="F3412">
        <v>1</v>
      </c>
      <c r="G3412" t="s">
        <v>12289</v>
      </c>
    </row>
    <row r="3413" spans="1:7" x14ac:dyDescent="0.25">
      <c r="A3413" t="s">
        <v>99</v>
      </c>
      <c r="B3413">
        <v>2011</v>
      </c>
      <c r="C3413" t="s">
        <v>146</v>
      </c>
      <c r="D3413" t="s">
        <v>40</v>
      </c>
      <c r="E3413" t="s">
        <v>11169</v>
      </c>
      <c r="F3413">
        <v>1</v>
      </c>
      <c r="G3413" t="s">
        <v>12289</v>
      </c>
    </row>
    <row r="3414" spans="1:7" x14ac:dyDescent="0.25">
      <c r="A3414" t="s">
        <v>99</v>
      </c>
      <c r="B3414">
        <v>2011</v>
      </c>
      <c r="C3414" t="s">
        <v>146</v>
      </c>
      <c r="D3414" t="s">
        <v>102</v>
      </c>
      <c r="E3414" t="s">
        <v>11170</v>
      </c>
      <c r="F3414">
        <v>8</v>
      </c>
      <c r="G3414" t="s">
        <v>12289</v>
      </c>
    </row>
    <row r="3415" spans="1:7" x14ac:dyDescent="0.25">
      <c r="A3415" t="s">
        <v>99</v>
      </c>
      <c r="B3415">
        <v>2011</v>
      </c>
      <c r="C3415" t="s">
        <v>146</v>
      </c>
      <c r="D3415" t="s">
        <v>107</v>
      </c>
      <c r="E3415" t="s">
        <v>11171</v>
      </c>
      <c r="F3415">
        <v>5</v>
      </c>
      <c r="G3415" t="s">
        <v>12289</v>
      </c>
    </row>
    <row r="3416" spans="1:7" x14ac:dyDescent="0.25">
      <c r="A3416" t="s">
        <v>99</v>
      </c>
      <c r="B3416">
        <v>2011</v>
      </c>
      <c r="C3416" t="s">
        <v>146</v>
      </c>
      <c r="D3416" t="s">
        <v>39</v>
      </c>
      <c r="E3416" t="s">
        <v>11172</v>
      </c>
      <c r="F3416">
        <v>18</v>
      </c>
      <c r="G3416" t="s">
        <v>12289</v>
      </c>
    </row>
    <row r="3417" spans="1:7" x14ac:dyDescent="0.25">
      <c r="A3417" t="s">
        <v>99</v>
      </c>
      <c r="B3417">
        <v>2011</v>
      </c>
      <c r="C3417" t="s">
        <v>146</v>
      </c>
      <c r="D3417" t="s">
        <v>103</v>
      </c>
      <c r="E3417" t="s">
        <v>11173</v>
      </c>
      <c r="F3417">
        <v>96</v>
      </c>
      <c r="G3417" t="s">
        <v>12289</v>
      </c>
    </row>
    <row r="3418" spans="1:7" x14ac:dyDescent="0.25">
      <c r="A3418" t="s">
        <v>99</v>
      </c>
      <c r="B3418">
        <v>2012</v>
      </c>
      <c r="C3418" t="s">
        <v>142</v>
      </c>
      <c r="D3418" t="s">
        <v>38</v>
      </c>
      <c r="E3418" t="s">
        <v>11174</v>
      </c>
      <c r="F3418">
        <v>16</v>
      </c>
      <c r="G3418" t="s">
        <v>12285</v>
      </c>
    </row>
    <row r="3419" spans="1:7" x14ac:dyDescent="0.25">
      <c r="A3419" t="s">
        <v>99</v>
      </c>
      <c r="B3419">
        <v>2012</v>
      </c>
      <c r="C3419" t="s">
        <v>142</v>
      </c>
      <c r="D3419" t="s">
        <v>40</v>
      </c>
      <c r="E3419" t="s">
        <v>11175</v>
      </c>
      <c r="F3419">
        <v>9</v>
      </c>
      <c r="G3419" t="s">
        <v>12285</v>
      </c>
    </row>
    <row r="3420" spans="1:7" x14ac:dyDescent="0.25">
      <c r="A3420" t="s">
        <v>99</v>
      </c>
      <c r="B3420">
        <v>2012</v>
      </c>
      <c r="C3420" t="s">
        <v>142</v>
      </c>
      <c r="D3420" t="s">
        <v>102</v>
      </c>
      <c r="E3420" t="s">
        <v>11176</v>
      </c>
      <c r="F3420">
        <v>38</v>
      </c>
      <c r="G3420" t="s">
        <v>12285</v>
      </c>
    </row>
    <row r="3421" spans="1:7" x14ac:dyDescent="0.25">
      <c r="A3421" t="s">
        <v>99</v>
      </c>
      <c r="B3421">
        <v>2012</v>
      </c>
      <c r="C3421" t="s">
        <v>142</v>
      </c>
      <c r="D3421" t="s">
        <v>107</v>
      </c>
      <c r="E3421" t="s">
        <v>11177</v>
      </c>
      <c r="F3421">
        <v>48</v>
      </c>
      <c r="G3421" t="s">
        <v>12285</v>
      </c>
    </row>
    <row r="3422" spans="1:7" x14ac:dyDescent="0.25">
      <c r="A3422" t="s">
        <v>99</v>
      </c>
      <c r="B3422">
        <v>2012</v>
      </c>
      <c r="C3422" t="s">
        <v>142</v>
      </c>
      <c r="D3422" t="s">
        <v>39</v>
      </c>
      <c r="E3422" t="s">
        <v>11178</v>
      </c>
      <c r="F3422">
        <v>45</v>
      </c>
      <c r="G3422" t="s">
        <v>12285</v>
      </c>
    </row>
    <row r="3423" spans="1:7" x14ac:dyDescent="0.25">
      <c r="A3423" t="s">
        <v>99</v>
      </c>
      <c r="B3423">
        <v>2012</v>
      </c>
      <c r="C3423" t="s">
        <v>142</v>
      </c>
      <c r="D3423" t="s">
        <v>103</v>
      </c>
      <c r="E3423" t="s">
        <v>11179</v>
      </c>
      <c r="F3423">
        <v>251</v>
      </c>
      <c r="G3423" t="s">
        <v>12285</v>
      </c>
    </row>
    <row r="3424" spans="1:7" x14ac:dyDescent="0.25">
      <c r="A3424" t="s">
        <v>99</v>
      </c>
      <c r="B3424">
        <v>2012</v>
      </c>
      <c r="C3424" t="s">
        <v>143</v>
      </c>
      <c r="D3424" t="s">
        <v>38</v>
      </c>
      <c r="E3424" t="s">
        <v>11180</v>
      </c>
      <c r="F3424">
        <v>8</v>
      </c>
      <c r="G3424" t="s">
        <v>12286</v>
      </c>
    </row>
    <row r="3425" spans="1:7" x14ac:dyDescent="0.25">
      <c r="A3425" t="s">
        <v>99</v>
      </c>
      <c r="B3425">
        <v>2012</v>
      </c>
      <c r="C3425" t="s">
        <v>143</v>
      </c>
      <c r="D3425" t="s">
        <v>40</v>
      </c>
      <c r="E3425" t="s">
        <v>11181</v>
      </c>
      <c r="F3425">
        <v>2</v>
      </c>
      <c r="G3425" t="s">
        <v>12286</v>
      </c>
    </row>
    <row r="3426" spans="1:7" x14ac:dyDescent="0.25">
      <c r="A3426" t="s">
        <v>99</v>
      </c>
      <c r="B3426">
        <v>2012</v>
      </c>
      <c r="C3426" t="s">
        <v>143</v>
      </c>
      <c r="D3426" t="s">
        <v>102</v>
      </c>
      <c r="E3426" t="s">
        <v>11182</v>
      </c>
      <c r="F3426">
        <v>31</v>
      </c>
      <c r="G3426" t="s">
        <v>12286</v>
      </c>
    </row>
    <row r="3427" spans="1:7" x14ac:dyDescent="0.25">
      <c r="A3427" t="s">
        <v>99</v>
      </c>
      <c r="B3427">
        <v>2012</v>
      </c>
      <c r="C3427" t="s">
        <v>143</v>
      </c>
      <c r="D3427" t="s">
        <v>107</v>
      </c>
      <c r="E3427" t="s">
        <v>11183</v>
      </c>
      <c r="F3427">
        <v>24</v>
      </c>
      <c r="G3427" t="s">
        <v>12286</v>
      </c>
    </row>
    <row r="3428" spans="1:7" x14ac:dyDescent="0.25">
      <c r="A3428" t="s">
        <v>99</v>
      </c>
      <c r="B3428">
        <v>2012</v>
      </c>
      <c r="C3428" t="s">
        <v>143</v>
      </c>
      <c r="D3428" t="s">
        <v>39</v>
      </c>
      <c r="E3428" t="s">
        <v>11184</v>
      </c>
      <c r="F3428">
        <v>47</v>
      </c>
      <c r="G3428" t="s">
        <v>12286</v>
      </c>
    </row>
    <row r="3429" spans="1:7" x14ac:dyDescent="0.25">
      <c r="A3429" t="s">
        <v>99</v>
      </c>
      <c r="B3429">
        <v>2012</v>
      </c>
      <c r="C3429" t="s">
        <v>143</v>
      </c>
      <c r="D3429" t="s">
        <v>103</v>
      </c>
      <c r="E3429" t="s">
        <v>11185</v>
      </c>
      <c r="F3429">
        <v>271</v>
      </c>
      <c r="G3429" t="s">
        <v>12286</v>
      </c>
    </row>
    <row r="3430" spans="1:7" x14ac:dyDescent="0.25">
      <c r="A3430" t="s">
        <v>99</v>
      </c>
      <c r="B3430">
        <v>2012</v>
      </c>
      <c r="C3430" t="s">
        <v>144</v>
      </c>
      <c r="D3430" t="s">
        <v>38</v>
      </c>
      <c r="E3430" t="s">
        <v>11186</v>
      </c>
      <c r="F3430">
        <v>2</v>
      </c>
      <c r="G3430" t="s">
        <v>12287</v>
      </c>
    </row>
    <row r="3431" spans="1:7" x14ac:dyDescent="0.25">
      <c r="A3431" t="s">
        <v>99</v>
      </c>
      <c r="B3431">
        <v>2012</v>
      </c>
      <c r="C3431" t="s">
        <v>144</v>
      </c>
      <c r="D3431" t="s">
        <v>102</v>
      </c>
      <c r="E3431" t="s">
        <v>11187</v>
      </c>
      <c r="F3431">
        <v>3</v>
      </c>
      <c r="G3431" t="s">
        <v>12287</v>
      </c>
    </row>
    <row r="3432" spans="1:7" x14ac:dyDescent="0.25">
      <c r="A3432" t="s">
        <v>99</v>
      </c>
      <c r="B3432">
        <v>2012</v>
      </c>
      <c r="C3432" t="s">
        <v>144</v>
      </c>
      <c r="D3432" t="s">
        <v>107</v>
      </c>
      <c r="E3432" t="s">
        <v>11188</v>
      </c>
      <c r="F3432">
        <v>4</v>
      </c>
      <c r="G3432" t="s">
        <v>12287</v>
      </c>
    </row>
    <row r="3433" spans="1:7" x14ac:dyDescent="0.25">
      <c r="A3433" t="s">
        <v>99</v>
      </c>
      <c r="B3433">
        <v>2012</v>
      </c>
      <c r="C3433" t="s">
        <v>144</v>
      </c>
      <c r="D3433" t="s">
        <v>39</v>
      </c>
      <c r="E3433" t="s">
        <v>11189</v>
      </c>
      <c r="F3433">
        <v>5</v>
      </c>
      <c r="G3433" t="s">
        <v>12287</v>
      </c>
    </row>
    <row r="3434" spans="1:7" x14ac:dyDescent="0.25">
      <c r="A3434" t="s">
        <v>99</v>
      </c>
      <c r="B3434">
        <v>2012</v>
      </c>
      <c r="C3434" t="s">
        <v>144</v>
      </c>
      <c r="D3434" t="s">
        <v>103</v>
      </c>
      <c r="E3434" t="s">
        <v>11190</v>
      </c>
      <c r="F3434">
        <v>67</v>
      </c>
      <c r="G3434" t="s">
        <v>12287</v>
      </c>
    </row>
    <row r="3435" spans="1:7" x14ac:dyDescent="0.25">
      <c r="A3435" t="s">
        <v>99</v>
      </c>
      <c r="B3435">
        <v>2012</v>
      </c>
      <c r="C3435" t="s">
        <v>145</v>
      </c>
      <c r="D3435" t="s">
        <v>38</v>
      </c>
      <c r="E3435" t="s">
        <v>11191</v>
      </c>
      <c r="F3435">
        <v>3</v>
      </c>
      <c r="G3435" t="s">
        <v>12288</v>
      </c>
    </row>
    <row r="3436" spans="1:7" x14ac:dyDescent="0.25">
      <c r="A3436" t="s">
        <v>99</v>
      </c>
      <c r="B3436">
        <v>2012</v>
      </c>
      <c r="C3436" t="s">
        <v>145</v>
      </c>
      <c r="D3436" t="s">
        <v>102</v>
      </c>
      <c r="E3436" t="s">
        <v>11192</v>
      </c>
      <c r="F3436">
        <v>5</v>
      </c>
      <c r="G3436" t="s">
        <v>12288</v>
      </c>
    </row>
    <row r="3437" spans="1:7" x14ac:dyDescent="0.25">
      <c r="A3437" t="s">
        <v>99</v>
      </c>
      <c r="B3437">
        <v>2012</v>
      </c>
      <c r="C3437" t="s">
        <v>145</v>
      </c>
      <c r="D3437" t="s">
        <v>107</v>
      </c>
      <c r="E3437" t="s">
        <v>11193</v>
      </c>
      <c r="F3437">
        <v>6</v>
      </c>
      <c r="G3437" t="s">
        <v>12288</v>
      </c>
    </row>
    <row r="3438" spans="1:7" x14ac:dyDescent="0.25">
      <c r="A3438" t="s">
        <v>99</v>
      </c>
      <c r="B3438">
        <v>2012</v>
      </c>
      <c r="C3438" t="s">
        <v>145</v>
      </c>
      <c r="D3438" t="s">
        <v>39</v>
      </c>
      <c r="E3438" t="s">
        <v>11194</v>
      </c>
      <c r="F3438">
        <v>10</v>
      </c>
      <c r="G3438" t="s">
        <v>12288</v>
      </c>
    </row>
    <row r="3439" spans="1:7" x14ac:dyDescent="0.25">
      <c r="A3439" t="s">
        <v>99</v>
      </c>
      <c r="B3439">
        <v>2012</v>
      </c>
      <c r="C3439" t="s">
        <v>145</v>
      </c>
      <c r="D3439" t="s">
        <v>103</v>
      </c>
      <c r="E3439" t="s">
        <v>11195</v>
      </c>
      <c r="F3439">
        <v>80</v>
      </c>
      <c r="G3439" t="s">
        <v>12288</v>
      </c>
    </row>
    <row r="3440" spans="1:7" x14ac:dyDescent="0.25">
      <c r="A3440" t="s">
        <v>99</v>
      </c>
      <c r="B3440">
        <v>2012</v>
      </c>
      <c r="C3440" t="s">
        <v>146</v>
      </c>
      <c r="D3440" t="s">
        <v>38</v>
      </c>
      <c r="E3440" t="s">
        <v>11196</v>
      </c>
      <c r="F3440">
        <v>3</v>
      </c>
      <c r="G3440" t="s">
        <v>12289</v>
      </c>
    </row>
    <row r="3441" spans="1:7" x14ac:dyDescent="0.25">
      <c r="A3441" t="s">
        <v>99</v>
      </c>
      <c r="B3441">
        <v>2012</v>
      </c>
      <c r="C3441" t="s">
        <v>146</v>
      </c>
      <c r="D3441" t="s">
        <v>40</v>
      </c>
      <c r="E3441" t="s">
        <v>11197</v>
      </c>
      <c r="F3441">
        <v>1</v>
      </c>
      <c r="G3441" t="s">
        <v>12289</v>
      </c>
    </row>
    <row r="3442" spans="1:7" x14ac:dyDescent="0.25">
      <c r="A3442" t="s">
        <v>99</v>
      </c>
      <c r="B3442">
        <v>2012</v>
      </c>
      <c r="C3442" t="s">
        <v>146</v>
      </c>
      <c r="D3442" t="s">
        <v>102</v>
      </c>
      <c r="E3442" t="s">
        <v>11198</v>
      </c>
      <c r="F3442">
        <v>7</v>
      </c>
      <c r="G3442" t="s">
        <v>12289</v>
      </c>
    </row>
    <row r="3443" spans="1:7" x14ac:dyDescent="0.25">
      <c r="A3443" t="s">
        <v>99</v>
      </c>
      <c r="B3443">
        <v>2012</v>
      </c>
      <c r="C3443" t="s">
        <v>146</v>
      </c>
      <c r="D3443" t="s">
        <v>107</v>
      </c>
      <c r="E3443" t="s">
        <v>11199</v>
      </c>
      <c r="F3443">
        <v>2</v>
      </c>
      <c r="G3443" t="s">
        <v>12289</v>
      </c>
    </row>
    <row r="3444" spans="1:7" x14ac:dyDescent="0.25">
      <c r="A3444" t="s">
        <v>99</v>
      </c>
      <c r="B3444">
        <v>2012</v>
      </c>
      <c r="C3444" t="s">
        <v>146</v>
      </c>
      <c r="D3444" t="s">
        <v>39</v>
      </c>
      <c r="E3444" t="s">
        <v>11200</v>
      </c>
      <c r="F3444">
        <v>16</v>
      </c>
      <c r="G3444" t="s">
        <v>12289</v>
      </c>
    </row>
    <row r="3445" spans="1:7" x14ac:dyDescent="0.25">
      <c r="A3445" t="s">
        <v>99</v>
      </c>
      <c r="B3445">
        <v>2012</v>
      </c>
      <c r="C3445" t="s">
        <v>146</v>
      </c>
      <c r="D3445" t="s">
        <v>103</v>
      </c>
      <c r="E3445" t="s">
        <v>11201</v>
      </c>
      <c r="F3445">
        <v>90</v>
      </c>
      <c r="G3445" t="s">
        <v>12289</v>
      </c>
    </row>
    <row r="3446" spans="1:7" x14ac:dyDescent="0.25">
      <c r="A3446" t="s">
        <v>99</v>
      </c>
      <c r="B3446">
        <v>2013</v>
      </c>
      <c r="C3446" t="s">
        <v>142</v>
      </c>
      <c r="D3446" t="s">
        <v>38</v>
      </c>
      <c r="E3446" t="s">
        <v>11202</v>
      </c>
      <c r="F3446">
        <v>18</v>
      </c>
      <c r="G3446" t="s">
        <v>12285</v>
      </c>
    </row>
    <row r="3447" spans="1:7" x14ac:dyDescent="0.25">
      <c r="A3447" t="s">
        <v>99</v>
      </c>
      <c r="B3447">
        <v>2013</v>
      </c>
      <c r="C3447" t="s">
        <v>142</v>
      </c>
      <c r="D3447" t="s">
        <v>40</v>
      </c>
      <c r="E3447" t="s">
        <v>11203</v>
      </c>
      <c r="F3447">
        <v>10</v>
      </c>
      <c r="G3447" t="s">
        <v>12285</v>
      </c>
    </row>
    <row r="3448" spans="1:7" x14ac:dyDescent="0.25">
      <c r="A3448" t="s">
        <v>99</v>
      </c>
      <c r="B3448">
        <v>2013</v>
      </c>
      <c r="C3448" t="s">
        <v>142</v>
      </c>
      <c r="D3448" t="s">
        <v>102</v>
      </c>
      <c r="E3448" t="s">
        <v>11204</v>
      </c>
      <c r="F3448">
        <v>44</v>
      </c>
      <c r="G3448" t="s">
        <v>12285</v>
      </c>
    </row>
    <row r="3449" spans="1:7" x14ac:dyDescent="0.25">
      <c r="A3449" t="s">
        <v>99</v>
      </c>
      <c r="B3449">
        <v>2013</v>
      </c>
      <c r="C3449" t="s">
        <v>142</v>
      </c>
      <c r="D3449" t="s">
        <v>107</v>
      </c>
      <c r="E3449" t="s">
        <v>11205</v>
      </c>
      <c r="F3449">
        <v>55</v>
      </c>
      <c r="G3449" t="s">
        <v>12285</v>
      </c>
    </row>
    <row r="3450" spans="1:7" x14ac:dyDescent="0.25">
      <c r="A3450" t="s">
        <v>99</v>
      </c>
      <c r="B3450">
        <v>2013</v>
      </c>
      <c r="C3450" t="s">
        <v>142</v>
      </c>
      <c r="D3450" t="s">
        <v>39</v>
      </c>
      <c r="E3450" t="s">
        <v>11206</v>
      </c>
      <c r="F3450">
        <v>40</v>
      </c>
      <c r="G3450" t="s">
        <v>12285</v>
      </c>
    </row>
    <row r="3451" spans="1:7" x14ac:dyDescent="0.25">
      <c r="A3451" t="s">
        <v>99</v>
      </c>
      <c r="B3451">
        <v>2013</v>
      </c>
      <c r="C3451" t="s">
        <v>142</v>
      </c>
      <c r="D3451" t="s">
        <v>103</v>
      </c>
      <c r="E3451" t="s">
        <v>11207</v>
      </c>
      <c r="F3451">
        <v>238</v>
      </c>
      <c r="G3451" t="s">
        <v>12285</v>
      </c>
    </row>
    <row r="3452" spans="1:7" x14ac:dyDescent="0.25">
      <c r="A3452" t="s">
        <v>99</v>
      </c>
      <c r="B3452">
        <v>2013</v>
      </c>
      <c r="C3452" t="s">
        <v>143</v>
      </c>
      <c r="D3452" t="s">
        <v>38</v>
      </c>
      <c r="E3452" t="s">
        <v>11208</v>
      </c>
      <c r="F3452">
        <v>13</v>
      </c>
      <c r="G3452" t="s">
        <v>12286</v>
      </c>
    </row>
    <row r="3453" spans="1:7" x14ac:dyDescent="0.25">
      <c r="A3453" t="s">
        <v>99</v>
      </c>
      <c r="B3453">
        <v>2013</v>
      </c>
      <c r="C3453" t="s">
        <v>143</v>
      </c>
      <c r="D3453" t="s">
        <v>40</v>
      </c>
      <c r="E3453" t="s">
        <v>11209</v>
      </c>
      <c r="F3453">
        <v>2</v>
      </c>
      <c r="G3453" t="s">
        <v>12286</v>
      </c>
    </row>
    <row r="3454" spans="1:7" x14ac:dyDescent="0.25">
      <c r="A3454" t="s">
        <v>99</v>
      </c>
      <c r="B3454">
        <v>2013</v>
      </c>
      <c r="C3454" t="s">
        <v>143</v>
      </c>
      <c r="D3454" t="s">
        <v>102</v>
      </c>
      <c r="E3454" t="s">
        <v>11210</v>
      </c>
      <c r="F3454">
        <v>24</v>
      </c>
      <c r="G3454" t="s">
        <v>12286</v>
      </c>
    </row>
    <row r="3455" spans="1:7" x14ac:dyDescent="0.25">
      <c r="A3455" t="s">
        <v>99</v>
      </c>
      <c r="B3455">
        <v>2013</v>
      </c>
      <c r="C3455" t="s">
        <v>143</v>
      </c>
      <c r="D3455" t="s">
        <v>107</v>
      </c>
      <c r="E3455" t="s">
        <v>11211</v>
      </c>
      <c r="F3455">
        <v>27</v>
      </c>
      <c r="G3455" t="s">
        <v>12286</v>
      </c>
    </row>
    <row r="3456" spans="1:7" x14ac:dyDescent="0.25">
      <c r="A3456" t="s">
        <v>99</v>
      </c>
      <c r="B3456">
        <v>2013</v>
      </c>
      <c r="C3456" t="s">
        <v>143</v>
      </c>
      <c r="D3456" t="s">
        <v>39</v>
      </c>
      <c r="E3456" t="s">
        <v>11212</v>
      </c>
      <c r="F3456">
        <v>37</v>
      </c>
      <c r="G3456" t="s">
        <v>12286</v>
      </c>
    </row>
    <row r="3457" spans="1:7" x14ac:dyDescent="0.25">
      <c r="A3457" t="s">
        <v>99</v>
      </c>
      <c r="B3457">
        <v>2013</v>
      </c>
      <c r="C3457" t="s">
        <v>143</v>
      </c>
      <c r="D3457" t="s">
        <v>103</v>
      </c>
      <c r="E3457" t="s">
        <v>11213</v>
      </c>
      <c r="F3457">
        <v>268</v>
      </c>
      <c r="G3457" t="s">
        <v>12286</v>
      </c>
    </row>
    <row r="3458" spans="1:7" x14ac:dyDescent="0.25">
      <c r="A3458" t="s">
        <v>99</v>
      </c>
      <c r="B3458">
        <v>2013</v>
      </c>
      <c r="C3458" t="s">
        <v>144</v>
      </c>
      <c r="D3458" t="s">
        <v>38</v>
      </c>
      <c r="E3458" t="s">
        <v>11214</v>
      </c>
      <c r="F3458">
        <v>3</v>
      </c>
      <c r="G3458" t="s">
        <v>12287</v>
      </c>
    </row>
    <row r="3459" spans="1:7" x14ac:dyDescent="0.25">
      <c r="A3459" t="s">
        <v>99</v>
      </c>
      <c r="B3459">
        <v>2013</v>
      </c>
      <c r="C3459" t="s">
        <v>144</v>
      </c>
      <c r="D3459" t="s">
        <v>40</v>
      </c>
      <c r="E3459" t="s">
        <v>11215</v>
      </c>
      <c r="F3459">
        <v>3</v>
      </c>
      <c r="G3459" t="s">
        <v>12287</v>
      </c>
    </row>
    <row r="3460" spans="1:7" x14ac:dyDescent="0.25">
      <c r="A3460" t="s">
        <v>99</v>
      </c>
      <c r="B3460">
        <v>2013</v>
      </c>
      <c r="C3460" t="s">
        <v>144</v>
      </c>
      <c r="D3460" t="s">
        <v>102</v>
      </c>
      <c r="E3460" t="s">
        <v>11216</v>
      </c>
      <c r="F3460">
        <v>3</v>
      </c>
      <c r="G3460" t="s">
        <v>12287</v>
      </c>
    </row>
    <row r="3461" spans="1:7" x14ac:dyDescent="0.25">
      <c r="A3461" t="s">
        <v>99</v>
      </c>
      <c r="B3461">
        <v>2013</v>
      </c>
      <c r="C3461" t="s">
        <v>144</v>
      </c>
      <c r="D3461" t="s">
        <v>107</v>
      </c>
      <c r="E3461" t="s">
        <v>11217</v>
      </c>
      <c r="F3461">
        <v>4</v>
      </c>
      <c r="G3461" t="s">
        <v>12287</v>
      </c>
    </row>
    <row r="3462" spans="1:7" x14ac:dyDescent="0.25">
      <c r="A3462" t="s">
        <v>99</v>
      </c>
      <c r="B3462">
        <v>2013</v>
      </c>
      <c r="C3462" t="s">
        <v>144</v>
      </c>
      <c r="D3462" t="s">
        <v>39</v>
      </c>
      <c r="E3462" t="s">
        <v>11218</v>
      </c>
      <c r="F3462">
        <v>9</v>
      </c>
      <c r="G3462" t="s">
        <v>12287</v>
      </c>
    </row>
    <row r="3463" spans="1:7" x14ac:dyDescent="0.25">
      <c r="A3463" t="s">
        <v>99</v>
      </c>
      <c r="B3463">
        <v>2013</v>
      </c>
      <c r="C3463" t="s">
        <v>144</v>
      </c>
      <c r="D3463" t="s">
        <v>103</v>
      </c>
      <c r="E3463" t="s">
        <v>11219</v>
      </c>
      <c r="F3463">
        <v>60</v>
      </c>
      <c r="G3463" t="s">
        <v>12287</v>
      </c>
    </row>
    <row r="3464" spans="1:7" x14ac:dyDescent="0.25">
      <c r="A3464" t="s">
        <v>99</v>
      </c>
      <c r="B3464">
        <v>2013</v>
      </c>
      <c r="C3464" t="s">
        <v>145</v>
      </c>
      <c r="D3464" t="s">
        <v>38</v>
      </c>
      <c r="E3464" t="s">
        <v>11220</v>
      </c>
      <c r="F3464">
        <v>6</v>
      </c>
      <c r="G3464" t="s">
        <v>12288</v>
      </c>
    </row>
    <row r="3465" spans="1:7" x14ac:dyDescent="0.25">
      <c r="A3465" t="s">
        <v>99</v>
      </c>
      <c r="B3465">
        <v>2013</v>
      </c>
      <c r="C3465" t="s">
        <v>145</v>
      </c>
      <c r="D3465" t="s">
        <v>40</v>
      </c>
      <c r="E3465" t="s">
        <v>11221</v>
      </c>
      <c r="F3465">
        <v>2</v>
      </c>
      <c r="G3465" t="s">
        <v>12288</v>
      </c>
    </row>
    <row r="3466" spans="1:7" x14ac:dyDescent="0.25">
      <c r="A3466" t="s">
        <v>99</v>
      </c>
      <c r="B3466">
        <v>2013</v>
      </c>
      <c r="C3466" t="s">
        <v>145</v>
      </c>
      <c r="D3466" t="s">
        <v>102</v>
      </c>
      <c r="E3466" t="s">
        <v>11222</v>
      </c>
      <c r="F3466">
        <v>8</v>
      </c>
      <c r="G3466" t="s">
        <v>12288</v>
      </c>
    </row>
    <row r="3467" spans="1:7" x14ac:dyDescent="0.25">
      <c r="A3467" t="s">
        <v>99</v>
      </c>
      <c r="B3467">
        <v>2013</v>
      </c>
      <c r="C3467" t="s">
        <v>145</v>
      </c>
      <c r="D3467" t="s">
        <v>107</v>
      </c>
      <c r="E3467" t="s">
        <v>11223</v>
      </c>
      <c r="F3467">
        <v>7</v>
      </c>
      <c r="G3467" t="s">
        <v>12288</v>
      </c>
    </row>
    <row r="3468" spans="1:7" x14ac:dyDescent="0.25">
      <c r="A3468" t="s">
        <v>99</v>
      </c>
      <c r="B3468">
        <v>2013</v>
      </c>
      <c r="C3468" t="s">
        <v>145</v>
      </c>
      <c r="D3468" t="s">
        <v>39</v>
      </c>
      <c r="E3468" t="s">
        <v>11224</v>
      </c>
      <c r="F3468">
        <v>12</v>
      </c>
      <c r="G3468" t="s">
        <v>12288</v>
      </c>
    </row>
    <row r="3469" spans="1:7" x14ac:dyDescent="0.25">
      <c r="A3469" t="s">
        <v>99</v>
      </c>
      <c r="B3469">
        <v>2013</v>
      </c>
      <c r="C3469" t="s">
        <v>145</v>
      </c>
      <c r="D3469" t="s">
        <v>103</v>
      </c>
      <c r="E3469" t="s">
        <v>11225</v>
      </c>
      <c r="F3469">
        <v>69</v>
      </c>
      <c r="G3469" t="s">
        <v>12288</v>
      </c>
    </row>
    <row r="3470" spans="1:7" x14ac:dyDescent="0.25">
      <c r="A3470" t="s">
        <v>99</v>
      </c>
      <c r="B3470">
        <v>2013</v>
      </c>
      <c r="C3470" t="s">
        <v>146</v>
      </c>
      <c r="D3470" t="s">
        <v>38</v>
      </c>
      <c r="E3470" t="s">
        <v>11226</v>
      </c>
      <c r="F3470">
        <v>3</v>
      </c>
      <c r="G3470" t="s">
        <v>12289</v>
      </c>
    </row>
    <row r="3471" spans="1:7" x14ac:dyDescent="0.25">
      <c r="A3471" t="s">
        <v>99</v>
      </c>
      <c r="B3471">
        <v>2013</v>
      </c>
      <c r="C3471" t="s">
        <v>146</v>
      </c>
      <c r="D3471" t="s">
        <v>40</v>
      </c>
      <c r="E3471" t="s">
        <v>11227</v>
      </c>
      <c r="F3471">
        <v>2</v>
      </c>
      <c r="G3471" t="s">
        <v>12289</v>
      </c>
    </row>
    <row r="3472" spans="1:7" x14ac:dyDescent="0.25">
      <c r="A3472" t="s">
        <v>99</v>
      </c>
      <c r="B3472">
        <v>2013</v>
      </c>
      <c r="C3472" t="s">
        <v>146</v>
      </c>
      <c r="D3472" t="s">
        <v>102</v>
      </c>
      <c r="E3472" t="s">
        <v>11228</v>
      </c>
      <c r="F3472">
        <v>7</v>
      </c>
      <c r="G3472" t="s">
        <v>12289</v>
      </c>
    </row>
    <row r="3473" spans="1:7" x14ac:dyDescent="0.25">
      <c r="A3473" t="s">
        <v>99</v>
      </c>
      <c r="B3473">
        <v>2013</v>
      </c>
      <c r="C3473" t="s">
        <v>146</v>
      </c>
      <c r="D3473" t="s">
        <v>107</v>
      </c>
      <c r="E3473" t="s">
        <v>11229</v>
      </c>
      <c r="F3473">
        <v>4</v>
      </c>
      <c r="G3473" t="s">
        <v>12289</v>
      </c>
    </row>
    <row r="3474" spans="1:7" x14ac:dyDescent="0.25">
      <c r="A3474" t="s">
        <v>99</v>
      </c>
      <c r="B3474">
        <v>2013</v>
      </c>
      <c r="C3474" t="s">
        <v>146</v>
      </c>
      <c r="D3474" t="s">
        <v>39</v>
      </c>
      <c r="E3474" t="s">
        <v>11230</v>
      </c>
      <c r="F3474">
        <v>20</v>
      </c>
      <c r="G3474" t="s">
        <v>12289</v>
      </c>
    </row>
    <row r="3475" spans="1:7" x14ac:dyDescent="0.25">
      <c r="A3475" t="s">
        <v>99</v>
      </c>
      <c r="B3475">
        <v>2013</v>
      </c>
      <c r="C3475" t="s">
        <v>146</v>
      </c>
      <c r="D3475" t="s">
        <v>103</v>
      </c>
      <c r="E3475" t="s">
        <v>11231</v>
      </c>
      <c r="F3475">
        <v>88</v>
      </c>
      <c r="G3475" t="s">
        <v>12289</v>
      </c>
    </row>
    <row r="3476" spans="1:7" x14ac:dyDescent="0.25">
      <c r="A3476" t="s">
        <v>99</v>
      </c>
      <c r="B3476">
        <v>2014</v>
      </c>
      <c r="C3476" t="s">
        <v>142</v>
      </c>
      <c r="D3476" t="s">
        <v>38</v>
      </c>
      <c r="E3476" t="s">
        <v>11232</v>
      </c>
      <c r="F3476">
        <v>24</v>
      </c>
      <c r="G3476" t="s">
        <v>12285</v>
      </c>
    </row>
    <row r="3477" spans="1:7" x14ac:dyDescent="0.25">
      <c r="A3477" t="s">
        <v>99</v>
      </c>
      <c r="B3477">
        <v>2014</v>
      </c>
      <c r="C3477" t="s">
        <v>142</v>
      </c>
      <c r="D3477" t="s">
        <v>40</v>
      </c>
      <c r="E3477" t="s">
        <v>11233</v>
      </c>
      <c r="F3477">
        <v>7</v>
      </c>
      <c r="G3477" t="s">
        <v>12285</v>
      </c>
    </row>
    <row r="3478" spans="1:7" x14ac:dyDescent="0.25">
      <c r="A3478" t="s">
        <v>99</v>
      </c>
      <c r="B3478">
        <v>2014</v>
      </c>
      <c r="C3478" t="s">
        <v>142</v>
      </c>
      <c r="D3478" t="s">
        <v>102</v>
      </c>
      <c r="E3478" t="s">
        <v>11234</v>
      </c>
      <c r="F3478">
        <v>39</v>
      </c>
      <c r="G3478" t="s">
        <v>12285</v>
      </c>
    </row>
    <row r="3479" spans="1:7" x14ac:dyDescent="0.25">
      <c r="A3479" t="s">
        <v>99</v>
      </c>
      <c r="B3479">
        <v>2014</v>
      </c>
      <c r="C3479" t="s">
        <v>142</v>
      </c>
      <c r="D3479" t="s">
        <v>107</v>
      </c>
      <c r="E3479" t="s">
        <v>11235</v>
      </c>
      <c r="F3479">
        <v>44</v>
      </c>
      <c r="G3479" t="s">
        <v>12285</v>
      </c>
    </row>
    <row r="3480" spans="1:7" x14ac:dyDescent="0.25">
      <c r="A3480" t="s">
        <v>99</v>
      </c>
      <c r="B3480">
        <v>2014</v>
      </c>
      <c r="C3480" t="s">
        <v>142</v>
      </c>
      <c r="D3480" t="s">
        <v>39</v>
      </c>
      <c r="E3480" t="s">
        <v>11236</v>
      </c>
      <c r="F3480">
        <v>39</v>
      </c>
      <c r="G3480" t="s">
        <v>12285</v>
      </c>
    </row>
    <row r="3481" spans="1:7" x14ac:dyDescent="0.25">
      <c r="A3481" t="s">
        <v>99</v>
      </c>
      <c r="B3481">
        <v>2014</v>
      </c>
      <c r="C3481" t="s">
        <v>142</v>
      </c>
      <c r="D3481" t="s">
        <v>103</v>
      </c>
      <c r="E3481" t="s">
        <v>11237</v>
      </c>
      <c r="F3481">
        <v>240</v>
      </c>
      <c r="G3481" t="s">
        <v>12285</v>
      </c>
    </row>
    <row r="3482" spans="1:7" x14ac:dyDescent="0.25">
      <c r="A3482" t="s">
        <v>99</v>
      </c>
      <c r="B3482">
        <v>2014</v>
      </c>
      <c r="C3482" t="s">
        <v>143</v>
      </c>
      <c r="D3482" t="s">
        <v>38</v>
      </c>
      <c r="E3482" t="s">
        <v>11238</v>
      </c>
      <c r="F3482">
        <v>23</v>
      </c>
      <c r="G3482" t="s">
        <v>12286</v>
      </c>
    </row>
    <row r="3483" spans="1:7" x14ac:dyDescent="0.25">
      <c r="A3483" t="s">
        <v>99</v>
      </c>
      <c r="B3483">
        <v>2014</v>
      </c>
      <c r="C3483" t="s">
        <v>143</v>
      </c>
      <c r="D3483" t="s">
        <v>40</v>
      </c>
      <c r="E3483" t="s">
        <v>11239</v>
      </c>
      <c r="F3483">
        <v>4</v>
      </c>
      <c r="G3483" t="s">
        <v>12286</v>
      </c>
    </row>
    <row r="3484" spans="1:7" x14ac:dyDescent="0.25">
      <c r="A3484" t="s">
        <v>99</v>
      </c>
      <c r="B3484">
        <v>2014</v>
      </c>
      <c r="C3484" t="s">
        <v>143</v>
      </c>
      <c r="D3484" t="s">
        <v>102</v>
      </c>
      <c r="E3484" t="s">
        <v>11240</v>
      </c>
      <c r="F3484">
        <v>32</v>
      </c>
      <c r="G3484" t="s">
        <v>12286</v>
      </c>
    </row>
    <row r="3485" spans="1:7" x14ac:dyDescent="0.25">
      <c r="A3485" t="s">
        <v>99</v>
      </c>
      <c r="B3485">
        <v>2014</v>
      </c>
      <c r="C3485" t="s">
        <v>143</v>
      </c>
      <c r="D3485" t="s">
        <v>107</v>
      </c>
      <c r="E3485" t="s">
        <v>11241</v>
      </c>
      <c r="F3485">
        <v>35</v>
      </c>
      <c r="G3485" t="s">
        <v>12286</v>
      </c>
    </row>
    <row r="3486" spans="1:7" x14ac:dyDescent="0.25">
      <c r="A3486" t="s">
        <v>99</v>
      </c>
      <c r="B3486">
        <v>2014</v>
      </c>
      <c r="C3486" t="s">
        <v>143</v>
      </c>
      <c r="D3486" t="s">
        <v>39</v>
      </c>
      <c r="E3486" t="s">
        <v>11242</v>
      </c>
      <c r="F3486">
        <v>32</v>
      </c>
      <c r="G3486" t="s">
        <v>12286</v>
      </c>
    </row>
    <row r="3487" spans="1:7" x14ac:dyDescent="0.25">
      <c r="A3487" t="s">
        <v>99</v>
      </c>
      <c r="B3487">
        <v>2014</v>
      </c>
      <c r="C3487" t="s">
        <v>143</v>
      </c>
      <c r="D3487" t="s">
        <v>103</v>
      </c>
      <c r="E3487" t="s">
        <v>11243</v>
      </c>
      <c r="F3487">
        <v>252</v>
      </c>
      <c r="G3487" t="s">
        <v>12286</v>
      </c>
    </row>
    <row r="3488" spans="1:7" x14ac:dyDescent="0.25">
      <c r="A3488" t="s">
        <v>99</v>
      </c>
      <c r="B3488">
        <v>2014</v>
      </c>
      <c r="C3488" t="s">
        <v>144</v>
      </c>
      <c r="D3488" t="s">
        <v>38</v>
      </c>
      <c r="E3488" t="s">
        <v>11244</v>
      </c>
      <c r="F3488">
        <v>2</v>
      </c>
      <c r="G3488" t="s">
        <v>12287</v>
      </c>
    </row>
    <row r="3489" spans="1:7" x14ac:dyDescent="0.25">
      <c r="A3489" t="s">
        <v>99</v>
      </c>
      <c r="B3489">
        <v>2014</v>
      </c>
      <c r="C3489" t="s">
        <v>144</v>
      </c>
      <c r="D3489" t="s">
        <v>40</v>
      </c>
      <c r="E3489" t="s">
        <v>11245</v>
      </c>
      <c r="F3489">
        <v>2</v>
      </c>
      <c r="G3489" t="s">
        <v>12287</v>
      </c>
    </row>
    <row r="3490" spans="1:7" x14ac:dyDescent="0.25">
      <c r="A3490" t="s">
        <v>99</v>
      </c>
      <c r="B3490">
        <v>2014</v>
      </c>
      <c r="C3490" t="s">
        <v>144</v>
      </c>
      <c r="D3490" t="s">
        <v>102</v>
      </c>
      <c r="E3490" t="s">
        <v>11246</v>
      </c>
      <c r="F3490">
        <v>10</v>
      </c>
      <c r="G3490" t="s">
        <v>12287</v>
      </c>
    </row>
    <row r="3491" spans="1:7" x14ac:dyDescent="0.25">
      <c r="A3491" t="s">
        <v>99</v>
      </c>
      <c r="B3491">
        <v>2014</v>
      </c>
      <c r="C3491" t="s">
        <v>144</v>
      </c>
      <c r="D3491" t="s">
        <v>107</v>
      </c>
      <c r="E3491" t="s">
        <v>11247</v>
      </c>
      <c r="F3491">
        <v>7</v>
      </c>
      <c r="G3491" t="s">
        <v>12287</v>
      </c>
    </row>
    <row r="3492" spans="1:7" x14ac:dyDescent="0.25">
      <c r="A3492" t="s">
        <v>99</v>
      </c>
      <c r="B3492">
        <v>2014</v>
      </c>
      <c r="C3492" t="s">
        <v>144</v>
      </c>
      <c r="D3492" t="s">
        <v>39</v>
      </c>
      <c r="E3492" t="s">
        <v>11248</v>
      </c>
      <c r="F3492">
        <v>9</v>
      </c>
      <c r="G3492" t="s">
        <v>12287</v>
      </c>
    </row>
    <row r="3493" spans="1:7" x14ac:dyDescent="0.25">
      <c r="A3493" t="s">
        <v>99</v>
      </c>
      <c r="B3493">
        <v>2014</v>
      </c>
      <c r="C3493" t="s">
        <v>144</v>
      </c>
      <c r="D3493" t="s">
        <v>103</v>
      </c>
      <c r="E3493" t="s">
        <v>11249</v>
      </c>
      <c r="F3493">
        <v>56</v>
      </c>
      <c r="G3493" t="s">
        <v>12287</v>
      </c>
    </row>
    <row r="3494" spans="1:7" x14ac:dyDescent="0.25">
      <c r="A3494" t="s">
        <v>99</v>
      </c>
      <c r="B3494">
        <v>2014</v>
      </c>
      <c r="C3494" t="s">
        <v>145</v>
      </c>
      <c r="D3494" t="s">
        <v>38</v>
      </c>
      <c r="E3494" t="s">
        <v>11250</v>
      </c>
      <c r="F3494">
        <v>6</v>
      </c>
      <c r="G3494" t="s">
        <v>12288</v>
      </c>
    </row>
    <row r="3495" spans="1:7" x14ac:dyDescent="0.25">
      <c r="A3495" t="s">
        <v>99</v>
      </c>
      <c r="B3495">
        <v>2014</v>
      </c>
      <c r="C3495" t="s">
        <v>145</v>
      </c>
      <c r="D3495" t="s">
        <v>40</v>
      </c>
      <c r="E3495" t="s">
        <v>11251</v>
      </c>
      <c r="F3495">
        <v>7</v>
      </c>
      <c r="G3495" t="s">
        <v>12288</v>
      </c>
    </row>
    <row r="3496" spans="1:7" x14ac:dyDescent="0.25">
      <c r="A3496" t="s">
        <v>99</v>
      </c>
      <c r="B3496">
        <v>2014</v>
      </c>
      <c r="C3496" t="s">
        <v>145</v>
      </c>
      <c r="D3496" t="s">
        <v>102</v>
      </c>
      <c r="E3496" t="s">
        <v>11252</v>
      </c>
      <c r="F3496">
        <v>8</v>
      </c>
      <c r="G3496" t="s">
        <v>12288</v>
      </c>
    </row>
    <row r="3497" spans="1:7" x14ac:dyDescent="0.25">
      <c r="A3497" t="s">
        <v>99</v>
      </c>
      <c r="B3497">
        <v>2014</v>
      </c>
      <c r="C3497" t="s">
        <v>145</v>
      </c>
      <c r="D3497" t="s">
        <v>107</v>
      </c>
      <c r="E3497" t="s">
        <v>11253</v>
      </c>
      <c r="F3497">
        <v>12</v>
      </c>
      <c r="G3497" t="s">
        <v>12288</v>
      </c>
    </row>
    <row r="3498" spans="1:7" x14ac:dyDescent="0.25">
      <c r="A3498" t="s">
        <v>99</v>
      </c>
      <c r="B3498">
        <v>2014</v>
      </c>
      <c r="C3498" t="s">
        <v>145</v>
      </c>
      <c r="D3498" t="s">
        <v>39</v>
      </c>
      <c r="E3498" t="s">
        <v>11254</v>
      </c>
      <c r="F3498">
        <v>14</v>
      </c>
      <c r="G3498" t="s">
        <v>12288</v>
      </c>
    </row>
    <row r="3499" spans="1:7" x14ac:dyDescent="0.25">
      <c r="A3499" t="s">
        <v>99</v>
      </c>
      <c r="B3499">
        <v>2014</v>
      </c>
      <c r="C3499" t="s">
        <v>145</v>
      </c>
      <c r="D3499" t="s">
        <v>103</v>
      </c>
      <c r="E3499" t="s">
        <v>11255</v>
      </c>
      <c r="F3499">
        <v>66</v>
      </c>
      <c r="G3499" t="s">
        <v>12288</v>
      </c>
    </row>
    <row r="3500" spans="1:7" x14ac:dyDescent="0.25">
      <c r="A3500" t="s">
        <v>99</v>
      </c>
      <c r="B3500">
        <v>2014</v>
      </c>
      <c r="C3500" t="s">
        <v>146</v>
      </c>
      <c r="D3500" t="s">
        <v>38</v>
      </c>
      <c r="E3500" t="s">
        <v>11256</v>
      </c>
      <c r="F3500">
        <v>2</v>
      </c>
      <c r="G3500" t="s">
        <v>12289</v>
      </c>
    </row>
    <row r="3501" spans="1:7" x14ac:dyDescent="0.25">
      <c r="A3501" t="s">
        <v>99</v>
      </c>
      <c r="B3501">
        <v>2014</v>
      </c>
      <c r="C3501" t="s">
        <v>146</v>
      </c>
      <c r="D3501" t="s">
        <v>40</v>
      </c>
      <c r="E3501" t="s">
        <v>11257</v>
      </c>
      <c r="F3501">
        <v>1</v>
      </c>
      <c r="G3501" t="s">
        <v>12289</v>
      </c>
    </row>
    <row r="3502" spans="1:7" x14ac:dyDescent="0.25">
      <c r="A3502" t="s">
        <v>99</v>
      </c>
      <c r="B3502">
        <v>2014</v>
      </c>
      <c r="C3502" t="s">
        <v>146</v>
      </c>
      <c r="D3502" t="s">
        <v>102</v>
      </c>
      <c r="E3502" t="s">
        <v>11258</v>
      </c>
      <c r="F3502">
        <v>9</v>
      </c>
      <c r="G3502" t="s">
        <v>12289</v>
      </c>
    </row>
    <row r="3503" spans="1:7" x14ac:dyDescent="0.25">
      <c r="A3503" t="s">
        <v>99</v>
      </c>
      <c r="B3503">
        <v>2014</v>
      </c>
      <c r="C3503" t="s">
        <v>146</v>
      </c>
      <c r="D3503" t="s">
        <v>107</v>
      </c>
      <c r="E3503" t="s">
        <v>11259</v>
      </c>
      <c r="F3503">
        <v>9</v>
      </c>
      <c r="G3503" t="s">
        <v>12289</v>
      </c>
    </row>
    <row r="3504" spans="1:7" x14ac:dyDescent="0.25">
      <c r="A3504" t="s">
        <v>99</v>
      </c>
      <c r="B3504">
        <v>2014</v>
      </c>
      <c r="C3504" t="s">
        <v>146</v>
      </c>
      <c r="D3504" t="s">
        <v>39</v>
      </c>
      <c r="E3504" t="s">
        <v>11260</v>
      </c>
      <c r="F3504">
        <v>19</v>
      </c>
      <c r="G3504" t="s">
        <v>12289</v>
      </c>
    </row>
    <row r="3505" spans="1:7" x14ac:dyDescent="0.25">
      <c r="A3505" t="s">
        <v>99</v>
      </c>
      <c r="B3505">
        <v>2014</v>
      </c>
      <c r="C3505" t="s">
        <v>146</v>
      </c>
      <c r="D3505" t="s">
        <v>103</v>
      </c>
      <c r="E3505" t="s">
        <v>11261</v>
      </c>
      <c r="F3505">
        <v>84</v>
      </c>
      <c r="G3505" t="s">
        <v>12289</v>
      </c>
    </row>
    <row r="3506" spans="1:7" x14ac:dyDescent="0.25">
      <c r="A3506" t="s">
        <v>99</v>
      </c>
      <c r="B3506">
        <v>2015</v>
      </c>
      <c r="C3506" t="s">
        <v>142</v>
      </c>
      <c r="D3506" t="s">
        <v>38</v>
      </c>
      <c r="E3506" t="s">
        <v>11262</v>
      </c>
      <c r="F3506">
        <v>16</v>
      </c>
      <c r="G3506" t="s">
        <v>12285</v>
      </c>
    </row>
    <row r="3507" spans="1:7" x14ac:dyDescent="0.25">
      <c r="A3507" t="s">
        <v>99</v>
      </c>
      <c r="B3507">
        <v>2015</v>
      </c>
      <c r="C3507" t="s">
        <v>142</v>
      </c>
      <c r="D3507" t="s">
        <v>40</v>
      </c>
      <c r="E3507" t="s">
        <v>11263</v>
      </c>
      <c r="F3507">
        <v>15</v>
      </c>
      <c r="G3507" t="s">
        <v>12285</v>
      </c>
    </row>
    <row r="3508" spans="1:7" x14ac:dyDescent="0.25">
      <c r="A3508" t="s">
        <v>99</v>
      </c>
      <c r="B3508">
        <v>2015</v>
      </c>
      <c r="C3508" t="s">
        <v>142</v>
      </c>
      <c r="D3508" t="s">
        <v>102</v>
      </c>
      <c r="E3508" t="s">
        <v>11264</v>
      </c>
      <c r="F3508">
        <v>29</v>
      </c>
      <c r="G3508" t="s">
        <v>12285</v>
      </c>
    </row>
    <row r="3509" spans="1:7" x14ac:dyDescent="0.25">
      <c r="A3509" t="s">
        <v>99</v>
      </c>
      <c r="B3509">
        <v>2015</v>
      </c>
      <c r="C3509" t="s">
        <v>142</v>
      </c>
      <c r="D3509" t="s">
        <v>107</v>
      </c>
      <c r="E3509" t="s">
        <v>11265</v>
      </c>
      <c r="F3509">
        <v>34</v>
      </c>
      <c r="G3509" t="s">
        <v>12285</v>
      </c>
    </row>
    <row r="3510" spans="1:7" x14ac:dyDescent="0.25">
      <c r="A3510" t="s">
        <v>99</v>
      </c>
      <c r="B3510">
        <v>2015</v>
      </c>
      <c r="C3510" t="s">
        <v>142</v>
      </c>
      <c r="D3510" t="s">
        <v>39</v>
      </c>
      <c r="E3510" t="s">
        <v>11266</v>
      </c>
      <c r="F3510">
        <v>33</v>
      </c>
      <c r="G3510" t="s">
        <v>12285</v>
      </c>
    </row>
    <row r="3511" spans="1:7" x14ac:dyDescent="0.25">
      <c r="A3511" t="s">
        <v>99</v>
      </c>
      <c r="B3511">
        <v>2015</v>
      </c>
      <c r="C3511" t="s">
        <v>142</v>
      </c>
      <c r="D3511" t="s">
        <v>103</v>
      </c>
      <c r="E3511" t="s">
        <v>11267</v>
      </c>
      <c r="F3511">
        <v>237</v>
      </c>
      <c r="G3511" t="s">
        <v>12285</v>
      </c>
    </row>
    <row r="3512" spans="1:7" x14ac:dyDescent="0.25">
      <c r="A3512" t="s">
        <v>99</v>
      </c>
      <c r="B3512">
        <v>2015</v>
      </c>
      <c r="C3512" t="s">
        <v>143</v>
      </c>
      <c r="D3512" t="s">
        <v>38</v>
      </c>
      <c r="E3512" t="s">
        <v>11268</v>
      </c>
      <c r="F3512">
        <v>14</v>
      </c>
      <c r="G3512" t="s">
        <v>12286</v>
      </c>
    </row>
    <row r="3513" spans="1:7" x14ac:dyDescent="0.25">
      <c r="A3513" t="s">
        <v>99</v>
      </c>
      <c r="B3513">
        <v>2015</v>
      </c>
      <c r="C3513" t="s">
        <v>143</v>
      </c>
      <c r="D3513" t="s">
        <v>40</v>
      </c>
      <c r="E3513" t="s">
        <v>11269</v>
      </c>
      <c r="F3513">
        <v>9</v>
      </c>
      <c r="G3513" t="s">
        <v>12286</v>
      </c>
    </row>
    <row r="3514" spans="1:7" x14ac:dyDescent="0.25">
      <c r="A3514" t="s">
        <v>99</v>
      </c>
      <c r="B3514">
        <v>2015</v>
      </c>
      <c r="C3514" t="s">
        <v>143</v>
      </c>
      <c r="D3514" t="s">
        <v>102</v>
      </c>
      <c r="E3514" t="s">
        <v>11270</v>
      </c>
      <c r="F3514">
        <v>36</v>
      </c>
      <c r="G3514" t="s">
        <v>12286</v>
      </c>
    </row>
    <row r="3515" spans="1:7" x14ac:dyDescent="0.25">
      <c r="A3515" t="s">
        <v>99</v>
      </c>
      <c r="B3515">
        <v>2015</v>
      </c>
      <c r="C3515" t="s">
        <v>143</v>
      </c>
      <c r="D3515" t="s">
        <v>107</v>
      </c>
      <c r="E3515" t="s">
        <v>11271</v>
      </c>
      <c r="F3515">
        <v>30</v>
      </c>
      <c r="G3515" t="s">
        <v>12286</v>
      </c>
    </row>
    <row r="3516" spans="1:7" x14ac:dyDescent="0.25">
      <c r="A3516" t="s">
        <v>99</v>
      </c>
      <c r="B3516">
        <v>2015</v>
      </c>
      <c r="C3516" t="s">
        <v>143</v>
      </c>
      <c r="D3516" t="s">
        <v>39</v>
      </c>
      <c r="E3516" t="s">
        <v>11272</v>
      </c>
      <c r="F3516">
        <v>37</v>
      </c>
      <c r="G3516" t="s">
        <v>12286</v>
      </c>
    </row>
    <row r="3517" spans="1:7" x14ac:dyDescent="0.25">
      <c r="A3517" t="s">
        <v>99</v>
      </c>
      <c r="B3517">
        <v>2015</v>
      </c>
      <c r="C3517" t="s">
        <v>143</v>
      </c>
      <c r="D3517" t="s">
        <v>103</v>
      </c>
      <c r="E3517" t="s">
        <v>11273</v>
      </c>
      <c r="F3517">
        <v>257</v>
      </c>
      <c r="G3517" t="s">
        <v>12286</v>
      </c>
    </row>
    <row r="3518" spans="1:7" x14ac:dyDescent="0.25">
      <c r="A3518" t="s">
        <v>99</v>
      </c>
      <c r="B3518">
        <v>2015</v>
      </c>
      <c r="C3518" t="s">
        <v>144</v>
      </c>
      <c r="D3518" t="s">
        <v>38</v>
      </c>
      <c r="E3518" t="s">
        <v>11274</v>
      </c>
      <c r="F3518">
        <v>1</v>
      </c>
      <c r="G3518" t="s">
        <v>12287</v>
      </c>
    </row>
    <row r="3519" spans="1:7" x14ac:dyDescent="0.25">
      <c r="A3519" t="s">
        <v>99</v>
      </c>
      <c r="B3519">
        <v>2015</v>
      </c>
      <c r="C3519" t="s">
        <v>144</v>
      </c>
      <c r="D3519" t="s">
        <v>40</v>
      </c>
      <c r="E3519" t="s">
        <v>11275</v>
      </c>
      <c r="F3519">
        <v>3</v>
      </c>
      <c r="G3519" t="s">
        <v>12287</v>
      </c>
    </row>
    <row r="3520" spans="1:7" x14ac:dyDescent="0.25">
      <c r="A3520" t="s">
        <v>99</v>
      </c>
      <c r="B3520">
        <v>2015</v>
      </c>
      <c r="C3520" t="s">
        <v>144</v>
      </c>
      <c r="D3520" t="s">
        <v>102</v>
      </c>
      <c r="E3520" t="s">
        <v>11276</v>
      </c>
      <c r="F3520">
        <v>11</v>
      </c>
      <c r="G3520" t="s">
        <v>12287</v>
      </c>
    </row>
    <row r="3521" spans="1:7" x14ac:dyDescent="0.25">
      <c r="A3521" t="s">
        <v>99</v>
      </c>
      <c r="B3521">
        <v>2015</v>
      </c>
      <c r="C3521" t="s">
        <v>144</v>
      </c>
      <c r="D3521" t="s">
        <v>107</v>
      </c>
      <c r="E3521" t="s">
        <v>11277</v>
      </c>
      <c r="F3521">
        <v>11</v>
      </c>
      <c r="G3521" t="s">
        <v>12287</v>
      </c>
    </row>
    <row r="3522" spans="1:7" x14ac:dyDescent="0.25">
      <c r="A3522" t="s">
        <v>99</v>
      </c>
      <c r="B3522">
        <v>2015</v>
      </c>
      <c r="C3522" t="s">
        <v>144</v>
      </c>
      <c r="D3522" t="s">
        <v>39</v>
      </c>
      <c r="E3522" t="s">
        <v>11278</v>
      </c>
      <c r="F3522">
        <v>5</v>
      </c>
      <c r="G3522" t="s">
        <v>12287</v>
      </c>
    </row>
    <row r="3523" spans="1:7" x14ac:dyDescent="0.25">
      <c r="A3523" t="s">
        <v>99</v>
      </c>
      <c r="B3523">
        <v>2015</v>
      </c>
      <c r="C3523" t="s">
        <v>144</v>
      </c>
      <c r="D3523" t="s">
        <v>103</v>
      </c>
      <c r="E3523" t="s">
        <v>11279</v>
      </c>
      <c r="F3523">
        <v>57</v>
      </c>
      <c r="G3523" t="s">
        <v>12287</v>
      </c>
    </row>
    <row r="3524" spans="1:7" x14ac:dyDescent="0.25">
      <c r="A3524" t="s">
        <v>99</v>
      </c>
      <c r="B3524">
        <v>2015</v>
      </c>
      <c r="C3524" t="s">
        <v>145</v>
      </c>
      <c r="D3524" t="s">
        <v>38</v>
      </c>
      <c r="E3524" t="s">
        <v>11280</v>
      </c>
      <c r="F3524">
        <v>7</v>
      </c>
      <c r="G3524" t="s">
        <v>12288</v>
      </c>
    </row>
    <row r="3525" spans="1:7" x14ac:dyDescent="0.25">
      <c r="A3525" t="s">
        <v>99</v>
      </c>
      <c r="B3525">
        <v>2015</v>
      </c>
      <c r="C3525" t="s">
        <v>145</v>
      </c>
      <c r="D3525" t="s">
        <v>40</v>
      </c>
      <c r="E3525" t="s">
        <v>11281</v>
      </c>
      <c r="F3525">
        <v>3</v>
      </c>
      <c r="G3525" t="s">
        <v>12288</v>
      </c>
    </row>
    <row r="3526" spans="1:7" x14ac:dyDescent="0.25">
      <c r="A3526" t="s">
        <v>99</v>
      </c>
      <c r="B3526">
        <v>2015</v>
      </c>
      <c r="C3526" t="s">
        <v>145</v>
      </c>
      <c r="D3526" t="s">
        <v>102</v>
      </c>
      <c r="E3526" t="s">
        <v>11282</v>
      </c>
      <c r="F3526">
        <v>8</v>
      </c>
      <c r="G3526" t="s">
        <v>12288</v>
      </c>
    </row>
    <row r="3527" spans="1:7" x14ac:dyDescent="0.25">
      <c r="A3527" t="s">
        <v>99</v>
      </c>
      <c r="B3527">
        <v>2015</v>
      </c>
      <c r="C3527" t="s">
        <v>145</v>
      </c>
      <c r="D3527" t="s">
        <v>107</v>
      </c>
      <c r="E3527" t="s">
        <v>11283</v>
      </c>
      <c r="F3527">
        <v>5</v>
      </c>
      <c r="G3527" t="s">
        <v>12288</v>
      </c>
    </row>
    <row r="3528" spans="1:7" x14ac:dyDescent="0.25">
      <c r="A3528" t="s">
        <v>99</v>
      </c>
      <c r="B3528">
        <v>2015</v>
      </c>
      <c r="C3528" t="s">
        <v>145</v>
      </c>
      <c r="D3528" t="s">
        <v>39</v>
      </c>
      <c r="E3528" t="s">
        <v>11284</v>
      </c>
      <c r="F3528">
        <v>13</v>
      </c>
      <c r="G3528" t="s">
        <v>12288</v>
      </c>
    </row>
    <row r="3529" spans="1:7" x14ac:dyDescent="0.25">
      <c r="A3529" t="s">
        <v>99</v>
      </c>
      <c r="B3529">
        <v>2015</v>
      </c>
      <c r="C3529" t="s">
        <v>145</v>
      </c>
      <c r="D3529" t="s">
        <v>103</v>
      </c>
      <c r="E3529" t="s">
        <v>11285</v>
      </c>
      <c r="F3529">
        <v>65</v>
      </c>
      <c r="G3529" t="s">
        <v>12288</v>
      </c>
    </row>
    <row r="3530" spans="1:7" x14ac:dyDescent="0.25">
      <c r="A3530" t="s">
        <v>99</v>
      </c>
      <c r="B3530">
        <v>2015</v>
      </c>
      <c r="C3530" t="s">
        <v>146</v>
      </c>
      <c r="D3530" t="s">
        <v>38</v>
      </c>
      <c r="E3530" t="s">
        <v>11286</v>
      </c>
      <c r="F3530">
        <v>6</v>
      </c>
      <c r="G3530" t="s">
        <v>12289</v>
      </c>
    </row>
    <row r="3531" spans="1:7" x14ac:dyDescent="0.25">
      <c r="A3531" t="s">
        <v>99</v>
      </c>
      <c r="B3531">
        <v>2015</v>
      </c>
      <c r="C3531" t="s">
        <v>146</v>
      </c>
      <c r="D3531" t="s">
        <v>102</v>
      </c>
      <c r="E3531" t="s">
        <v>11287</v>
      </c>
      <c r="F3531">
        <v>15</v>
      </c>
      <c r="G3531" t="s">
        <v>12289</v>
      </c>
    </row>
    <row r="3532" spans="1:7" x14ac:dyDescent="0.25">
      <c r="A3532" t="s">
        <v>99</v>
      </c>
      <c r="B3532">
        <v>2015</v>
      </c>
      <c r="C3532" t="s">
        <v>146</v>
      </c>
      <c r="D3532" t="s">
        <v>107</v>
      </c>
      <c r="E3532" t="s">
        <v>11288</v>
      </c>
      <c r="F3532">
        <v>10</v>
      </c>
      <c r="G3532" t="s">
        <v>12289</v>
      </c>
    </row>
    <row r="3533" spans="1:7" x14ac:dyDescent="0.25">
      <c r="A3533" t="s">
        <v>99</v>
      </c>
      <c r="B3533">
        <v>2015</v>
      </c>
      <c r="C3533" t="s">
        <v>146</v>
      </c>
      <c r="D3533" t="s">
        <v>39</v>
      </c>
      <c r="E3533" t="s">
        <v>11289</v>
      </c>
      <c r="F3533">
        <v>12</v>
      </c>
      <c r="G3533" t="s">
        <v>12289</v>
      </c>
    </row>
    <row r="3534" spans="1:7" x14ac:dyDescent="0.25">
      <c r="A3534" t="s">
        <v>99</v>
      </c>
      <c r="B3534">
        <v>2015</v>
      </c>
      <c r="C3534" t="s">
        <v>146</v>
      </c>
      <c r="D3534" t="s">
        <v>103</v>
      </c>
      <c r="E3534" t="s">
        <v>11290</v>
      </c>
      <c r="F3534">
        <v>80</v>
      </c>
      <c r="G3534" t="s">
        <v>12289</v>
      </c>
    </row>
    <row r="3535" spans="1:7" x14ac:dyDescent="0.25">
      <c r="A3535" t="s">
        <v>100</v>
      </c>
      <c r="B3535">
        <v>2010</v>
      </c>
      <c r="C3535" t="s">
        <v>142</v>
      </c>
      <c r="D3535" t="s">
        <v>38</v>
      </c>
      <c r="E3535" t="s">
        <v>11291</v>
      </c>
      <c r="F3535">
        <v>11</v>
      </c>
      <c r="G3535" t="s">
        <v>12285</v>
      </c>
    </row>
    <row r="3536" spans="1:7" x14ac:dyDescent="0.25">
      <c r="A3536" t="s">
        <v>100</v>
      </c>
      <c r="B3536">
        <v>2010</v>
      </c>
      <c r="C3536" t="s">
        <v>142</v>
      </c>
      <c r="D3536" t="s">
        <v>40</v>
      </c>
      <c r="E3536" t="s">
        <v>11292</v>
      </c>
      <c r="F3536">
        <v>1</v>
      </c>
      <c r="G3536" t="s">
        <v>12285</v>
      </c>
    </row>
    <row r="3537" spans="1:7" x14ac:dyDescent="0.25">
      <c r="A3537" t="s">
        <v>100</v>
      </c>
      <c r="B3537">
        <v>2010</v>
      </c>
      <c r="C3537" t="s">
        <v>142</v>
      </c>
      <c r="D3537" t="s">
        <v>102</v>
      </c>
      <c r="E3537" t="s">
        <v>11293</v>
      </c>
      <c r="F3537">
        <v>32</v>
      </c>
      <c r="G3537" t="s">
        <v>12285</v>
      </c>
    </row>
    <row r="3538" spans="1:7" x14ac:dyDescent="0.25">
      <c r="A3538" t="s">
        <v>100</v>
      </c>
      <c r="B3538">
        <v>2010</v>
      </c>
      <c r="C3538" t="s">
        <v>142</v>
      </c>
      <c r="D3538" t="s">
        <v>107</v>
      </c>
      <c r="E3538" t="s">
        <v>11294</v>
      </c>
      <c r="F3538">
        <v>41</v>
      </c>
      <c r="G3538" t="s">
        <v>12285</v>
      </c>
    </row>
    <row r="3539" spans="1:7" x14ac:dyDescent="0.25">
      <c r="A3539" t="s">
        <v>100</v>
      </c>
      <c r="B3539">
        <v>2010</v>
      </c>
      <c r="C3539" t="s">
        <v>142</v>
      </c>
      <c r="D3539" t="s">
        <v>39</v>
      </c>
      <c r="E3539" t="s">
        <v>11295</v>
      </c>
      <c r="F3539">
        <v>37</v>
      </c>
      <c r="G3539" t="s">
        <v>12285</v>
      </c>
    </row>
    <row r="3540" spans="1:7" x14ac:dyDescent="0.25">
      <c r="A3540" t="s">
        <v>100</v>
      </c>
      <c r="B3540">
        <v>2010</v>
      </c>
      <c r="C3540" t="s">
        <v>142</v>
      </c>
      <c r="D3540" t="s">
        <v>103</v>
      </c>
      <c r="E3540" t="s">
        <v>11296</v>
      </c>
      <c r="F3540">
        <v>267</v>
      </c>
      <c r="G3540" t="s">
        <v>12285</v>
      </c>
    </row>
    <row r="3541" spans="1:7" x14ac:dyDescent="0.25">
      <c r="A3541" t="s">
        <v>100</v>
      </c>
      <c r="B3541">
        <v>2010</v>
      </c>
      <c r="C3541" t="s">
        <v>143</v>
      </c>
      <c r="D3541" t="s">
        <v>38</v>
      </c>
      <c r="E3541" t="s">
        <v>11297</v>
      </c>
      <c r="F3541">
        <v>16</v>
      </c>
      <c r="G3541" t="s">
        <v>12286</v>
      </c>
    </row>
    <row r="3542" spans="1:7" x14ac:dyDescent="0.25">
      <c r="A3542" t="s">
        <v>100</v>
      </c>
      <c r="B3542">
        <v>2010</v>
      </c>
      <c r="C3542" t="s">
        <v>143</v>
      </c>
      <c r="D3542" t="s">
        <v>40</v>
      </c>
      <c r="E3542" t="s">
        <v>11298</v>
      </c>
      <c r="F3542">
        <v>4</v>
      </c>
      <c r="G3542" t="s">
        <v>12286</v>
      </c>
    </row>
    <row r="3543" spans="1:7" x14ac:dyDescent="0.25">
      <c r="A3543" t="s">
        <v>100</v>
      </c>
      <c r="B3543">
        <v>2010</v>
      </c>
      <c r="C3543" t="s">
        <v>143</v>
      </c>
      <c r="D3543" t="s">
        <v>102</v>
      </c>
      <c r="E3543" t="s">
        <v>11299</v>
      </c>
      <c r="F3543">
        <v>25</v>
      </c>
      <c r="G3543" t="s">
        <v>12286</v>
      </c>
    </row>
    <row r="3544" spans="1:7" x14ac:dyDescent="0.25">
      <c r="A3544" t="s">
        <v>100</v>
      </c>
      <c r="B3544">
        <v>2010</v>
      </c>
      <c r="C3544" t="s">
        <v>143</v>
      </c>
      <c r="D3544" t="s">
        <v>107</v>
      </c>
      <c r="E3544" t="s">
        <v>11300</v>
      </c>
      <c r="F3544">
        <v>22</v>
      </c>
      <c r="G3544" t="s">
        <v>12286</v>
      </c>
    </row>
    <row r="3545" spans="1:7" x14ac:dyDescent="0.25">
      <c r="A3545" t="s">
        <v>100</v>
      </c>
      <c r="B3545">
        <v>2010</v>
      </c>
      <c r="C3545" t="s">
        <v>143</v>
      </c>
      <c r="D3545" t="s">
        <v>39</v>
      </c>
      <c r="E3545" t="s">
        <v>11301</v>
      </c>
      <c r="F3545">
        <v>53</v>
      </c>
      <c r="G3545" t="s">
        <v>12286</v>
      </c>
    </row>
    <row r="3546" spans="1:7" x14ac:dyDescent="0.25">
      <c r="A3546" t="s">
        <v>100</v>
      </c>
      <c r="B3546">
        <v>2010</v>
      </c>
      <c r="C3546" t="s">
        <v>143</v>
      </c>
      <c r="D3546" t="s">
        <v>103</v>
      </c>
      <c r="E3546" t="s">
        <v>11302</v>
      </c>
      <c r="F3546">
        <v>303</v>
      </c>
      <c r="G3546" t="s">
        <v>12286</v>
      </c>
    </row>
    <row r="3547" spans="1:7" x14ac:dyDescent="0.25">
      <c r="A3547" t="s">
        <v>100</v>
      </c>
      <c r="B3547">
        <v>2010</v>
      </c>
      <c r="C3547" t="s">
        <v>144</v>
      </c>
      <c r="D3547" t="s">
        <v>38</v>
      </c>
      <c r="E3547" t="s">
        <v>11303</v>
      </c>
      <c r="F3547">
        <v>3</v>
      </c>
      <c r="G3547" t="s">
        <v>12287</v>
      </c>
    </row>
    <row r="3548" spans="1:7" x14ac:dyDescent="0.25">
      <c r="A3548" t="s">
        <v>100</v>
      </c>
      <c r="B3548">
        <v>2010</v>
      </c>
      <c r="C3548" t="s">
        <v>144</v>
      </c>
      <c r="D3548" t="s">
        <v>102</v>
      </c>
      <c r="E3548" t="s">
        <v>11304</v>
      </c>
      <c r="F3548">
        <v>8</v>
      </c>
      <c r="G3548" t="s">
        <v>12287</v>
      </c>
    </row>
    <row r="3549" spans="1:7" x14ac:dyDescent="0.25">
      <c r="A3549" t="s">
        <v>100</v>
      </c>
      <c r="B3549">
        <v>2010</v>
      </c>
      <c r="C3549" t="s">
        <v>144</v>
      </c>
      <c r="D3549" t="s">
        <v>107</v>
      </c>
      <c r="E3549" t="s">
        <v>11305</v>
      </c>
      <c r="F3549">
        <v>8</v>
      </c>
      <c r="G3549" t="s">
        <v>12287</v>
      </c>
    </row>
    <row r="3550" spans="1:7" x14ac:dyDescent="0.25">
      <c r="A3550" t="s">
        <v>100</v>
      </c>
      <c r="B3550">
        <v>2010</v>
      </c>
      <c r="C3550" t="s">
        <v>144</v>
      </c>
      <c r="D3550" t="s">
        <v>39</v>
      </c>
      <c r="E3550" t="s">
        <v>11306</v>
      </c>
      <c r="F3550">
        <v>6</v>
      </c>
      <c r="G3550" t="s">
        <v>12287</v>
      </c>
    </row>
    <row r="3551" spans="1:7" x14ac:dyDescent="0.25">
      <c r="A3551" t="s">
        <v>100</v>
      </c>
      <c r="B3551">
        <v>2010</v>
      </c>
      <c r="C3551" t="s">
        <v>144</v>
      </c>
      <c r="D3551" t="s">
        <v>103</v>
      </c>
      <c r="E3551" t="s">
        <v>11307</v>
      </c>
      <c r="F3551">
        <v>59</v>
      </c>
      <c r="G3551" t="s">
        <v>12287</v>
      </c>
    </row>
    <row r="3552" spans="1:7" x14ac:dyDescent="0.25">
      <c r="A3552" t="s">
        <v>100</v>
      </c>
      <c r="B3552">
        <v>2010</v>
      </c>
      <c r="C3552" t="s">
        <v>145</v>
      </c>
      <c r="D3552" t="s">
        <v>38</v>
      </c>
      <c r="E3552" t="s">
        <v>11308</v>
      </c>
      <c r="F3552">
        <v>4</v>
      </c>
      <c r="G3552" t="s">
        <v>12288</v>
      </c>
    </row>
    <row r="3553" spans="1:7" x14ac:dyDescent="0.25">
      <c r="A3553" t="s">
        <v>100</v>
      </c>
      <c r="B3553">
        <v>2010</v>
      </c>
      <c r="C3553" t="s">
        <v>145</v>
      </c>
      <c r="D3553" t="s">
        <v>102</v>
      </c>
      <c r="E3553" t="s">
        <v>11309</v>
      </c>
      <c r="F3553">
        <v>5</v>
      </c>
      <c r="G3553" t="s">
        <v>12288</v>
      </c>
    </row>
    <row r="3554" spans="1:7" x14ac:dyDescent="0.25">
      <c r="A3554" t="s">
        <v>100</v>
      </c>
      <c r="B3554">
        <v>2010</v>
      </c>
      <c r="C3554" t="s">
        <v>145</v>
      </c>
      <c r="D3554" t="s">
        <v>107</v>
      </c>
      <c r="E3554" t="s">
        <v>11310</v>
      </c>
      <c r="F3554">
        <v>3</v>
      </c>
      <c r="G3554" t="s">
        <v>12288</v>
      </c>
    </row>
    <row r="3555" spans="1:7" x14ac:dyDescent="0.25">
      <c r="A3555" t="s">
        <v>100</v>
      </c>
      <c r="B3555">
        <v>2010</v>
      </c>
      <c r="C3555" t="s">
        <v>145</v>
      </c>
      <c r="D3555" t="s">
        <v>39</v>
      </c>
      <c r="E3555" t="s">
        <v>11311</v>
      </c>
      <c r="F3555">
        <v>21</v>
      </c>
      <c r="G3555" t="s">
        <v>12288</v>
      </c>
    </row>
    <row r="3556" spans="1:7" x14ac:dyDescent="0.25">
      <c r="A3556" t="s">
        <v>100</v>
      </c>
      <c r="B3556">
        <v>2010</v>
      </c>
      <c r="C3556" t="s">
        <v>145</v>
      </c>
      <c r="D3556" t="s">
        <v>103</v>
      </c>
      <c r="E3556" t="s">
        <v>11312</v>
      </c>
      <c r="F3556">
        <v>80</v>
      </c>
      <c r="G3556" t="s">
        <v>12288</v>
      </c>
    </row>
    <row r="3557" spans="1:7" x14ac:dyDescent="0.25">
      <c r="A3557" t="s">
        <v>100</v>
      </c>
      <c r="B3557">
        <v>2010</v>
      </c>
      <c r="C3557" t="s">
        <v>146</v>
      </c>
      <c r="D3557" t="s">
        <v>38</v>
      </c>
      <c r="E3557" t="s">
        <v>11313</v>
      </c>
      <c r="F3557">
        <v>5</v>
      </c>
      <c r="G3557" t="s">
        <v>12289</v>
      </c>
    </row>
    <row r="3558" spans="1:7" x14ac:dyDescent="0.25">
      <c r="A3558" t="s">
        <v>100</v>
      </c>
      <c r="B3558">
        <v>2010</v>
      </c>
      <c r="C3558" t="s">
        <v>146</v>
      </c>
      <c r="D3558" t="s">
        <v>40</v>
      </c>
      <c r="E3558" t="s">
        <v>11314</v>
      </c>
      <c r="F3558">
        <v>1</v>
      </c>
      <c r="G3558" t="s">
        <v>12289</v>
      </c>
    </row>
    <row r="3559" spans="1:7" x14ac:dyDescent="0.25">
      <c r="A3559" t="s">
        <v>100</v>
      </c>
      <c r="B3559">
        <v>2010</v>
      </c>
      <c r="C3559" t="s">
        <v>146</v>
      </c>
      <c r="D3559" t="s">
        <v>102</v>
      </c>
      <c r="E3559" t="s">
        <v>11315</v>
      </c>
      <c r="F3559">
        <v>14</v>
      </c>
      <c r="G3559" t="s">
        <v>12289</v>
      </c>
    </row>
    <row r="3560" spans="1:7" x14ac:dyDescent="0.25">
      <c r="A3560" t="s">
        <v>100</v>
      </c>
      <c r="B3560">
        <v>2010</v>
      </c>
      <c r="C3560" t="s">
        <v>146</v>
      </c>
      <c r="D3560" t="s">
        <v>107</v>
      </c>
      <c r="E3560" t="s">
        <v>11316</v>
      </c>
      <c r="F3560">
        <v>10</v>
      </c>
      <c r="G3560" t="s">
        <v>12289</v>
      </c>
    </row>
    <row r="3561" spans="1:7" x14ac:dyDescent="0.25">
      <c r="A3561" t="s">
        <v>100</v>
      </c>
      <c r="B3561">
        <v>2010</v>
      </c>
      <c r="C3561" t="s">
        <v>146</v>
      </c>
      <c r="D3561" t="s">
        <v>39</v>
      </c>
      <c r="E3561" t="s">
        <v>11317</v>
      </c>
      <c r="F3561">
        <v>23</v>
      </c>
      <c r="G3561" t="s">
        <v>12289</v>
      </c>
    </row>
    <row r="3562" spans="1:7" x14ac:dyDescent="0.25">
      <c r="A3562" t="s">
        <v>100</v>
      </c>
      <c r="B3562">
        <v>2010</v>
      </c>
      <c r="C3562" t="s">
        <v>146</v>
      </c>
      <c r="D3562" t="s">
        <v>103</v>
      </c>
      <c r="E3562" t="s">
        <v>11318</v>
      </c>
      <c r="F3562">
        <v>101</v>
      </c>
      <c r="G3562" t="s">
        <v>12289</v>
      </c>
    </row>
    <row r="3563" spans="1:7" x14ac:dyDescent="0.25">
      <c r="A3563" t="s">
        <v>100</v>
      </c>
      <c r="B3563">
        <v>2011</v>
      </c>
      <c r="C3563" t="s">
        <v>142</v>
      </c>
      <c r="D3563" t="s">
        <v>38</v>
      </c>
      <c r="E3563" t="s">
        <v>11319</v>
      </c>
      <c r="F3563">
        <v>5</v>
      </c>
      <c r="G3563" t="s">
        <v>12285</v>
      </c>
    </row>
    <row r="3564" spans="1:7" x14ac:dyDescent="0.25">
      <c r="A3564" t="s">
        <v>100</v>
      </c>
      <c r="B3564">
        <v>2011</v>
      </c>
      <c r="C3564" t="s">
        <v>142</v>
      </c>
      <c r="D3564" t="s">
        <v>40</v>
      </c>
      <c r="E3564" t="s">
        <v>11320</v>
      </c>
      <c r="F3564">
        <v>1</v>
      </c>
      <c r="G3564" t="s">
        <v>12285</v>
      </c>
    </row>
    <row r="3565" spans="1:7" x14ac:dyDescent="0.25">
      <c r="A3565" t="s">
        <v>100</v>
      </c>
      <c r="B3565">
        <v>2011</v>
      </c>
      <c r="C3565" t="s">
        <v>142</v>
      </c>
      <c r="D3565" t="s">
        <v>102</v>
      </c>
      <c r="E3565" t="s">
        <v>11321</v>
      </c>
      <c r="F3565">
        <v>32</v>
      </c>
      <c r="G3565" t="s">
        <v>12285</v>
      </c>
    </row>
    <row r="3566" spans="1:7" x14ac:dyDescent="0.25">
      <c r="A3566" t="s">
        <v>100</v>
      </c>
      <c r="B3566">
        <v>2011</v>
      </c>
      <c r="C3566" t="s">
        <v>142</v>
      </c>
      <c r="D3566" t="s">
        <v>107</v>
      </c>
      <c r="E3566" t="s">
        <v>11322</v>
      </c>
      <c r="F3566">
        <v>23</v>
      </c>
      <c r="G3566" t="s">
        <v>12285</v>
      </c>
    </row>
    <row r="3567" spans="1:7" x14ac:dyDescent="0.25">
      <c r="A3567" t="s">
        <v>100</v>
      </c>
      <c r="B3567">
        <v>2011</v>
      </c>
      <c r="C3567" t="s">
        <v>142</v>
      </c>
      <c r="D3567" t="s">
        <v>39</v>
      </c>
      <c r="E3567" t="s">
        <v>11323</v>
      </c>
      <c r="F3567">
        <v>37</v>
      </c>
      <c r="G3567" t="s">
        <v>12285</v>
      </c>
    </row>
    <row r="3568" spans="1:7" x14ac:dyDescent="0.25">
      <c r="A3568" t="s">
        <v>100</v>
      </c>
      <c r="B3568">
        <v>2011</v>
      </c>
      <c r="C3568" t="s">
        <v>142</v>
      </c>
      <c r="D3568" t="s">
        <v>103</v>
      </c>
      <c r="E3568" t="s">
        <v>11324</v>
      </c>
      <c r="F3568">
        <v>275</v>
      </c>
      <c r="G3568" t="s">
        <v>12285</v>
      </c>
    </row>
    <row r="3569" spans="1:7" x14ac:dyDescent="0.25">
      <c r="A3569" t="s">
        <v>100</v>
      </c>
      <c r="B3569">
        <v>2011</v>
      </c>
      <c r="C3569" t="s">
        <v>143</v>
      </c>
      <c r="D3569" t="s">
        <v>38</v>
      </c>
      <c r="E3569" t="s">
        <v>11325</v>
      </c>
      <c r="F3569">
        <v>5</v>
      </c>
      <c r="G3569" t="s">
        <v>12286</v>
      </c>
    </row>
    <row r="3570" spans="1:7" x14ac:dyDescent="0.25">
      <c r="A3570" t="s">
        <v>100</v>
      </c>
      <c r="B3570">
        <v>2011</v>
      </c>
      <c r="C3570" t="s">
        <v>143</v>
      </c>
      <c r="D3570" t="s">
        <v>40</v>
      </c>
      <c r="E3570" t="s">
        <v>11326</v>
      </c>
      <c r="F3570">
        <v>2</v>
      </c>
      <c r="G3570" t="s">
        <v>12286</v>
      </c>
    </row>
    <row r="3571" spans="1:7" x14ac:dyDescent="0.25">
      <c r="A3571" t="s">
        <v>100</v>
      </c>
      <c r="B3571">
        <v>2011</v>
      </c>
      <c r="C3571" t="s">
        <v>143</v>
      </c>
      <c r="D3571" t="s">
        <v>102</v>
      </c>
      <c r="E3571" t="s">
        <v>11327</v>
      </c>
      <c r="F3571">
        <v>28</v>
      </c>
      <c r="G3571" t="s">
        <v>12286</v>
      </c>
    </row>
    <row r="3572" spans="1:7" x14ac:dyDescent="0.25">
      <c r="A3572" t="s">
        <v>100</v>
      </c>
      <c r="B3572">
        <v>2011</v>
      </c>
      <c r="C3572" t="s">
        <v>143</v>
      </c>
      <c r="D3572" t="s">
        <v>107</v>
      </c>
      <c r="E3572" t="s">
        <v>11328</v>
      </c>
      <c r="F3572">
        <v>14</v>
      </c>
      <c r="G3572" t="s">
        <v>12286</v>
      </c>
    </row>
    <row r="3573" spans="1:7" x14ac:dyDescent="0.25">
      <c r="A3573" t="s">
        <v>100</v>
      </c>
      <c r="B3573">
        <v>2011</v>
      </c>
      <c r="C3573" t="s">
        <v>143</v>
      </c>
      <c r="D3573" t="s">
        <v>39</v>
      </c>
      <c r="E3573" t="s">
        <v>11329</v>
      </c>
      <c r="F3573">
        <v>57</v>
      </c>
      <c r="G3573" t="s">
        <v>12286</v>
      </c>
    </row>
    <row r="3574" spans="1:7" x14ac:dyDescent="0.25">
      <c r="A3574" t="s">
        <v>100</v>
      </c>
      <c r="B3574">
        <v>2011</v>
      </c>
      <c r="C3574" t="s">
        <v>143</v>
      </c>
      <c r="D3574" t="s">
        <v>103</v>
      </c>
      <c r="E3574" t="s">
        <v>11330</v>
      </c>
      <c r="F3574">
        <v>282</v>
      </c>
      <c r="G3574" t="s">
        <v>12286</v>
      </c>
    </row>
    <row r="3575" spans="1:7" x14ac:dyDescent="0.25">
      <c r="A3575" t="s">
        <v>100</v>
      </c>
      <c r="B3575">
        <v>2011</v>
      </c>
      <c r="C3575" t="s">
        <v>144</v>
      </c>
      <c r="D3575" t="s">
        <v>102</v>
      </c>
      <c r="E3575" t="s">
        <v>11331</v>
      </c>
      <c r="F3575">
        <v>5</v>
      </c>
      <c r="G3575" t="s">
        <v>12287</v>
      </c>
    </row>
    <row r="3576" spans="1:7" x14ac:dyDescent="0.25">
      <c r="A3576" t="s">
        <v>100</v>
      </c>
      <c r="B3576">
        <v>2011</v>
      </c>
      <c r="C3576" t="s">
        <v>144</v>
      </c>
      <c r="D3576" t="s">
        <v>107</v>
      </c>
      <c r="E3576" t="s">
        <v>11332</v>
      </c>
      <c r="F3576">
        <v>5</v>
      </c>
      <c r="G3576" t="s">
        <v>12287</v>
      </c>
    </row>
    <row r="3577" spans="1:7" x14ac:dyDescent="0.25">
      <c r="A3577" t="s">
        <v>100</v>
      </c>
      <c r="B3577">
        <v>2011</v>
      </c>
      <c r="C3577" t="s">
        <v>144</v>
      </c>
      <c r="D3577" t="s">
        <v>39</v>
      </c>
      <c r="E3577" t="s">
        <v>11333</v>
      </c>
      <c r="F3577">
        <v>13</v>
      </c>
      <c r="G3577" t="s">
        <v>12287</v>
      </c>
    </row>
    <row r="3578" spans="1:7" x14ac:dyDescent="0.25">
      <c r="A3578" t="s">
        <v>100</v>
      </c>
      <c r="B3578">
        <v>2011</v>
      </c>
      <c r="C3578" t="s">
        <v>144</v>
      </c>
      <c r="D3578" t="s">
        <v>103</v>
      </c>
      <c r="E3578" t="s">
        <v>11334</v>
      </c>
      <c r="F3578">
        <v>64</v>
      </c>
      <c r="G3578" t="s">
        <v>12287</v>
      </c>
    </row>
    <row r="3579" spans="1:7" x14ac:dyDescent="0.25">
      <c r="A3579" t="s">
        <v>100</v>
      </c>
      <c r="B3579">
        <v>2011</v>
      </c>
      <c r="C3579" t="s">
        <v>145</v>
      </c>
      <c r="D3579" t="s">
        <v>38</v>
      </c>
      <c r="E3579" t="s">
        <v>11335</v>
      </c>
      <c r="F3579">
        <v>3</v>
      </c>
      <c r="G3579" t="s">
        <v>12288</v>
      </c>
    </row>
    <row r="3580" spans="1:7" x14ac:dyDescent="0.25">
      <c r="A3580" t="s">
        <v>100</v>
      </c>
      <c r="B3580">
        <v>2011</v>
      </c>
      <c r="C3580" t="s">
        <v>145</v>
      </c>
      <c r="D3580" t="s">
        <v>102</v>
      </c>
      <c r="E3580" t="s">
        <v>11336</v>
      </c>
      <c r="F3580">
        <v>14</v>
      </c>
      <c r="G3580" t="s">
        <v>12288</v>
      </c>
    </row>
    <row r="3581" spans="1:7" x14ac:dyDescent="0.25">
      <c r="A3581" t="s">
        <v>100</v>
      </c>
      <c r="B3581">
        <v>2011</v>
      </c>
      <c r="C3581" t="s">
        <v>145</v>
      </c>
      <c r="D3581" t="s">
        <v>107</v>
      </c>
      <c r="E3581" t="s">
        <v>11337</v>
      </c>
      <c r="F3581">
        <v>5</v>
      </c>
      <c r="G3581" t="s">
        <v>12288</v>
      </c>
    </row>
    <row r="3582" spans="1:7" x14ac:dyDescent="0.25">
      <c r="A3582" t="s">
        <v>100</v>
      </c>
      <c r="B3582">
        <v>2011</v>
      </c>
      <c r="C3582" t="s">
        <v>145</v>
      </c>
      <c r="D3582" t="s">
        <v>39</v>
      </c>
      <c r="E3582" t="s">
        <v>11338</v>
      </c>
      <c r="F3582">
        <v>10</v>
      </c>
      <c r="G3582" t="s">
        <v>12288</v>
      </c>
    </row>
    <row r="3583" spans="1:7" x14ac:dyDescent="0.25">
      <c r="A3583" t="s">
        <v>100</v>
      </c>
      <c r="B3583">
        <v>2011</v>
      </c>
      <c r="C3583" t="s">
        <v>145</v>
      </c>
      <c r="D3583" t="s">
        <v>103</v>
      </c>
      <c r="E3583" t="s">
        <v>11339</v>
      </c>
      <c r="F3583">
        <v>77</v>
      </c>
      <c r="G3583" t="s">
        <v>12288</v>
      </c>
    </row>
    <row r="3584" spans="1:7" x14ac:dyDescent="0.25">
      <c r="A3584" t="s">
        <v>100</v>
      </c>
      <c r="B3584">
        <v>2011</v>
      </c>
      <c r="C3584" t="s">
        <v>146</v>
      </c>
      <c r="D3584" t="s">
        <v>38</v>
      </c>
      <c r="E3584" t="s">
        <v>11340</v>
      </c>
      <c r="F3584">
        <v>4</v>
      </c>
      <c r="G3584" t="s">
        <v>12289</v>
      </c>
    </row>
    <row r="3585" spans="1:7" x14ac:dyDescent="0.25">
      <c r="A3585" t="s">
        <v>100</v>
      </c>
      <c r="B3585">
        <v>2011</v>
      </c>
      <c r="C3585" t="s">
        <v>146</v>
      </c>
      <c r="D3585" t="s">
        <v>40</v>
      </c>
      <c r="E3585" t="s">
        <v>11341</v>
      </c>
      <c r="F3585">
        <v>1</v>
      </c>
      <c r="G3585" t="s">
        <v>12289</v>
      </c>
    </row>
    <row r="3586" spans="1:7" x14ac:dyDescent="0.25">
      <c r="A3586" t="s">
        <v>100</v>
      </c>
      <c r="B3586">
        <v>2011</v>
      </c>
      <c r="C3586" t="s">
        <v>146</v>
      </c>
      <c r="D3586" t="s">
        <v>102</v>
      </c>
      <c r="E3586" t="s">
        <v>11342</v>
      </c>
      <c r="F3586">
        <v>9</v>
      </c>
      <c r="G3586" t="s">
        <v>12289</v>
      </c>
    </row>
    <row r="3587" spans="1:7" x14ac:dyDescent="0.25">
      <c r="A3587" t="s">
        <v>100</v>
      </c>
      <c r="B3587">
        <v>2011</v>
      </c>
      <c r="C3587" t="s">
        <v>146</v>
      </c>
      <c r="D3587" t="s">
        <v>107</v>
      </c>
      <c r="E3587" t="s">
        <v>11343</v>
      </c>
      <c r="F3587">
        <v>2</v>
      </c>
      <c r="G3587" t="s">
        <v>12289</v>
      </c>
    </row>
    <row r="3588" spans="1:7" x14ac:dyDescent="0.25">
      <c r="A3588" t="s">
        <v>100</v>
      </c>
      <c r="B3588">
        <v>2011</v>
      </c>
      <c r="C3588" t="s">
        <v>146</v>
      </c>
      <c r="D3588" t="s">
        <v>39</v>
      </c>
      <c r="E3588" t="s">
        <v>11344</v>
      </c>
      <c r="F3588">
        <v>24</v>
      </c>
      <c r="G3588" t="s">
        <v>12289</v>
      </c>
    </row>
    <row r="3589" spans="1:7" x14ac:dyDescent="0.25">
      <c r="A3589" t="s">
        <v>100</v>
      </c>
      <c r="B3589">
        <v>2011</v>
      </c>
      <c r="C3589" t="s">
        <v>146</v>
      </c>
      <c r="D3589" t="s">
        <v>103</v>
      </c>
      <c r="E3589" t="s">
        <v>11345</v>
      </c>
      <c r="F3589">
        <v>100</v>
      </c>
      <c r="G3589" t="s">
        <v>12289</v>
      </c>
    </row>
    <row r="3590" spans="1:7" x14ac:dyDescent="0.25">
      <c r="A3590" t="s">
        <v>100</v>
      </c>
      <c r="B3590">
        <v>2012</v>
      </c>
      <c r="C3590" t="s">
        <v>142</v>
      </c>
      <c r="D3590" t="s">
        <v>38</v>
      </c>
      <c r="E3590" t="s">
        <v>11346</v>
      </c>
      <c r="F3590">
        <v>12</v>
      </c>
      <c r="G3590" t="s">
        <v>12285</v>
      </c>
    </row>
    <row r="3591" spans="1:7" x14ac:dyDescent="0.25">
      <c r="A3591" t="s">
        <v>100</v>
      </c>
      <c r="B3591">
        <v>2012</v>
      </c>
      <c r="C3591" t="s">
        <v>142</v>
      </c>
      <c r="D3591" t="s">
        <v>40</v>
      </c>
      <c r="E3591" t="s">
        <v>11347</v>
      </c>
      <c r="F3591">
        <v>2</v>
      </c>
      <c r="G3591" t="s">
        <v>12285</v>
      </c>
    </row>
    <row r="3592" spans="1:7" x14ac:dyDescent="0.25">
      <c r="A3592" t="s">
        <v>100</v>
      </c>
      <c r="B3592">
        <v>2012</v>
      </c>
      <c r="C3592" t="s">
        <v>142</v>
      </c>
      <c r="D3592" t="s">
        <v>102</v>
      </c>
      <c r="E3592" t="s">
        <v>11348</v>
      </c>
      <c r="F3592">
        <v>25</v>
      </c>
      <c r="G3592" t="s">
        <v>12285</v>
      </c>
    </row>
    <row r="3593" spans="1:7" x14ac:dyDescent="0.25">
      <c r="A3593" t="s">
        <v>100</v>
      </c>
      <c r="B3593">
        <v>2012</v>
      </c>
      <c r="C3593" t="s">
        <v>142</v>
      </c>
      <c r="D3593" t="s">
        <v>107</v>
      </c>
      <c r="E3593" t="s">
        <v>11349</v>
      </c>
      <c r="F3593">
        <v>34</v>
      </c>
      <c r="G3593" t="s">
        <v>12285</v>
      </c>
    </row>
    <row r="3594" spans="1:7" x14ac:dyDescent="0.25">
      <c r="A3594" t="s">
        <v>100</v>
      </c>
      <c r="B3594">
        <v>2012</v>
      </c>
      <c r="C3594" t="s">
        <v>142</v>
      </c>
      <c r="D3594" t="s">
        <v>39</v>
      </c>
      <c r="E3594" t="s">
        <v>11350</v>
      </c>
      <c r="F3594">
        <v>38</v>
      </c>
      <c r="G3594" t="s">
        <v>12285</v>
      </c>
    </row>
    <row r="3595" spans="1:7" x14ac:dyDescent="0.25">
      <c r="A3595" t="s">
        <v>100</v>
      </c>
      <c r="B3595">
        <v>2012</v>
      </c>
      <c r="C3595" t="s">
        <v>142</v>
      </c>
      <c r="D3595" t="s">
        <v>103</v>
      </c>
      <c r="E3595" t="s">
        <v>11351</v>
      </c>
      <c r="F3595">
        <v>276</v>
      </c>
      <c r="G3595" t="s">
        <v>12285</v>
      </c>
    </row>
    <row r="3596" spans="1:7" x14ac:dyDescent="0.25">
      <c r="A3596" t="s">
        <v>100</v>
      </c>
      <c r="B3596">
        <v>2012</v>
      </c>
      <c r="C3596" t="s">
        <v>143</v>
      </c>
      <c r="D3596" t="s">
        <v>38</v>
      </c>
      <c r="E3596" t="s">
        <v>11352</v>
      </c>
      <c r="F3596">
        <v>14</v>
      </c>
      <c r="G3596" t="s">
        <v>12286</v>
      </c>
    </row>
    <row r="3597" spans="1:7" x14ac:dyDescent="0.25">
      <c r="A3597" t="s">
        <v>100</v>
      </c>
      <c r="B3597">
        <v>2012</v>
      </c>
      <c r="C3597" t="s">
        <v>143</v>
      </c>
      <c r="D3597" t="s">
        <v>40</v>
      </c>
      <c r="E3597" t="s">
        <v>11353</v>
      </c>
      <c r="F3597">
        <v>3</v>
      </c>
      <c r="G3597" t="s">
        <v>12286</v>
      </c>
    </row>
    <row r="3598" spans="1:7" x14ac:dyDescent="0.25">
      <c r="A3598" t="s">
        <v>100</v>
      </c>
      <c r="B3598">
        <v>2012</v>
      </c>
      <c r="C3598" t="s">
        <v>143</v>
      </c>
      <c r="D3598" t="s">
        <v>102</v>
      </c>
      <c r="E3598" t="s">
        <v>11354</v>
      </c>
      <c r="F3598">
        <v>29</v>
      </c>
      <c r="G3598" t="s">
        <v>12286</v>
      </c>
    </row>
    <row r="3599" spans="1:7" x14ac:dyDescent="0.25">
      <c r="A3599" t="s">
        <v>100</v>
      </c>
      <c r="B3599">
        <v>2012</v>
      </c>
      <c r="C3599" t="s">
        <v>143</v>
      </c>
      <c r="D3599" t="s">
        <v>107</v>
      </c>
      <c r="E3599" t="s">
        <v>11355</v>
      </c>
      <c r="F3599">
        <v>35</v>
      </c>
      <c r="G3599" t="s">
        <v>12286</v>
      </c>
    </row>
    <row r="3600" spans="1:7" x14ac:dyDescent="0.25">
      <c r="A3600" t="s">
        <v>100</v>
      </c>
      <c r="B3600">
        <v>2012</v>
      </c>
      <c r="C3600" t="s">
        <v>143</v>
      </c>
      <c r="D3600" t="s">
        <v>39</v>
      </c>
      <c r="E3600" t="s">
        <v>11356</v>
      </c>
      <c r="F3600">
        <v>46</v>
      </c>
      <c r="G3600" t="s">
        <v>12286</v>
      </c>
    </row>
    <row r="3601" spans="1:7" x14ac:dyDescent="0.25">
      <c r="A3601" t="s">
        <v>100</v>
      </c>
      <c r="B3601">
        <v>2012</v>
      </c>
      <c r="C3601" t="s">
        <v>143</v>
      </c>
      <c r="D3601" t="s">
        <v>103</v>
      </c>
      <c r="E3601" t="s">
        <v>11357</v>
      </c>
      <c r="F3601">
        <v>264</v>
      </c>
      <c r="G3601" t="s">
        <v>12286</v>
      </c>
    </row>
    <row r="3602" spans="1:7" x14ac:dyDescent="0.25">
      <c r="A3602" t="s">
        <v>100</v>
      </c>
      <c r="B3602">
        <v>2012</v>
      </c>
      <c r="C3602" t="s">
        <v>144</v>
      </c>
      <c r="D3602" t="s">
        <v>38</v>
      </c>
      <c r="E3602" t="s">
        <v>11358</v>
      </c>
      <c r="F3602">
        <v>2</v>
      </c>
      <c r="G3602" t="s">
        <v>12287</v>
      </c>
    </row>
    <row r="3603" spans="1:7" x14ac:dyDescent="0.25">
      <c r="A3603" t="s">
        <v>100</v>
      </c>
      <c r="B3603">
        <v>2012</v>
      </c>
      <c r="C3603" t="s">
        <v>144</v>
      </c>
      <c r="D3603" t="s">
        <v>40</v>
      </c>
      <c r="E3603" t="s">
        <v>11359</v>
      </c>
      <c r="F3603">
        <v>1</v>
      </c>
      <c r="G3603" t="s">
        <v>12287</v>
      </c>
    </row>
    <row r="3604" spans="1:7" x14ac:dyDescent="0.25">
      <c r="A3604" t="s">
        <v>100</v>
      </c>
      <c r="B3604">
        <v>2012</v>
      </c>
      <c r="C3604" t="s">
        <v>144</v>
      </c>
      <c r="D3604" t="s">
        <v>102</v>
      </c>
      <c r="E3604" t="s">
        <v>11360</v>
      </c>
      <c r="F3604">
        <v>6</v>
      </c>
      <c r="G3604" t="s">
        <v>12287</v>
      </c>
    </row>
    <row r="3605" spans="1:7" x14ac:dyDescent="0.25">
      <c r="A3605" t="s">
        <v>100</v>
      </c>
      <c r="B3605">
        <v>2012</v>
      </c>
      <c r="C3605" t="s">
        <v>144</v>
      </c>
      <c r="D3605" t="s">
        <v>107</v>
      </c>
      <c r="E3605" t="s">
        <v>11361</v>
      </c>
      <c r="F3605">
        <v>6</v>
      </c>
      <c r="G3605" t="s">
        <v>12287</v>
      </c>
    </row>
    <row r="3606" spans="1:7" x14ac:dyDescent="0.25">
      <c r="A3606" t="s">
        <v>100</v>
      </c>
      <c r="B3606">
        <v>2012</v>
      </c>
      <c r="C3606" t="s">
        <v>144</v>
      </c>
      <c r="D3606" t="s">
        <v>39</v>
      </c>
      <c r="E3606" t="s">
        <v>11362</v>
      </c>
      <c r="F3606">
        <v>7</v>
      </c>
      <c r="G3606" t="s">
        <v>12287</v>
      </c>
    </row>
    <row r="3607" spans="1:7" x14ac:dyDescent="0.25">
      <c r="A3607" t="s">
        <v>100</v>
      </c>
      <c r="B3607">
        <v>2012</v>
      </c>
      <c r="C3607" t="s">
        <v>144</v>
      </c>
      <c r="D3607" t="s">
        <v>103</v>
      </c>
      <c r="E3607" t="s">
        <v>11363</v>
      </c>
      <c r="F3607">
        <v>63</v>
      </c>
      <c r="G3607" t="s">
        <v>12287</v>
      </c>
    </row>
    <row r="3608" spans="1:7" x14ac:dyDescent="0.25">
      <c r="A3608" t="s">
        <v>100</v>
      </c>
      <c r="B3608">
        <v>2012</v>
      </c>
      <c r="C3608" t="s">
        <v>145</v>
      </c>
      <c r="D3608" t="s">
        <v>38</v>
      </c>
      <c r="E3608" t="s">
        <v>11364</v>
      </c>
      <c r="F3608">
        <v>7</v>
      </c>
      <c r="G3608" t="s">
        <v>12288</v>
      </c>
    </row>
    <row r="3609" spans="1:7" x14ac:dyDescent="0.25">
      <c r="A3609" t="s">
        <v>100</v>
      </c>
      <c r="B3609">
        <v>2012</v>
      </c>
      <c r="C3609" t="s">
        <v>145</v>
      </c>
      <c r="D3609" t="s">
        <v>40</v>
      </c>
      <c r="E3609" t="s">
        <v>11365</v>
      </c>
      <c r="F3609">
        <v>2</v>
      </c>
      <c r="G3609" t="s">
        <v>12288</v>
      </c>
    </row>
    <row r="3610" spans="1:7" x14ac:dyDescent="0.25">
      <c r="A3610" t="s">
        <v>100</v>
      </c>
      <c r="B3610">
        <v>2012</v>
      </c>
      <c r="C3610" t="s">
        <v>145</v>
      </c>
      <c r="D3610" t="s">
        <v>102</v>
      </c>
      <c r="E3610" t="s">
        <v>11366</v>
      </c>
      <c r="F3610">
        <v>5</v>
      </c>
      <c r="G3610" t="s">
        <v>12288</v>
      </c>
    </row>
    <row r="3611" spans="1:7" x14ac:dyDescent="0.25">
      <c r="A3611" t="s">
        <v>100</v>
      </c>
      <c r="B3611">
        <v>2012</v>
      </c>
      <c r="C3611" t="s">
        <v>145</v>
      </c>
      <c r="D3611" t="s">
        <v>107</v>
      </c>
      <c r="E3611" t="s">
        <v>11367</v>
      </c>
      <c r="F3611">
        <v>5</v>
      </c>
      <c r="G3611" t="s">
        <v>12288</v>
      </c>
    </row>
    <row r="3612" spans="1:7" x14ac:dyDescent="0.25">
      <c r="A3612" t="s">
        <v>100</v>
      </c>
      <c r="B3612">
        <v>2012</v>
      </c>
      <c r="C3612" t="s">
        <v>145</v>
      </c>
      <c r="D3612" t="s">
        <v>39</v>
      </c>
      <c r="E3612" t="s">
        <v>11368</v>
      </c>
      <c r="F3612">
        <v>13</v>
      </c>
      <c r="G3612" t="s">
        <v>12288</v>
      </c>
    </row>
    <row r="3613" spans="1:7" x14ac:dyDescent="0.25">
      <c r="A3613" t="s">
        <v>100</v>
      </c>
      <c r="B3613">
        <v>2012</v>
      </c>
      <c r="C3613" t="s">
        <v>145</v>
      </c>
      <c r="D3613" t="s">
        <v>103</v>
      </c>
      <c r="E3613" t="s">
        <v>11369</v>
      </c>
      <c r="F3613">
        <v>72</v>
      </c>
      <c r="G3613" t="s">
        <v>12288</v>
      </c>
    </row>
    <row r="3614" spans="1:7" x14ac:dyDescent="0.25">
      <c r="A3614" t="s">
        <v>100</v>
      </c>
      <c r="B3614">
        <v>2012</v>
      </c>
      <c r="C3614" t="s">
        <v>146</v>
      </c>
      <c r="D3614" t="s">
        <v>38</v>
      </c>
      <c r="E3614" t="s">
        <v>11370</v>
      </c>
      <c r="F3614">
        <v>4</v>
      </c>
      <c r="G3614" t="s">
        <v>12289</v>
      </c>
    </row>
    <row r="3615" spans="1:7" x14ac:dyDescent="0.25">
      <c r="A3615" t="s">
        <v>100</v>
      </c>
      <c r="B3615">
        <v>2012</v>
      </c>
      <c r="C3615" t="s">
        <v>146</v>
      </c>
      <c r="D3615" t="s">
        <v>40</v>
      </c>
      <c r="E3615" t="s">
        <v>11371</v>
      </c>
      <c r="F3615">
        <v>2</v>
      </c>
      <c r="G3615" t="s">
        <v>12289</v>
      </c>
    </row>
    <row r="3616" spans="1:7" x14ac:dyDescent="0.25">
      <c r="A3616" t="s">
        <v>100</v>
      </c>
      <c r="B3616">
        <v>2012</v>
      </c>
      <c r="C3616" t="s">
        <v>146</v>
      </c>
      <c r="D3616" t="s">
        <v>102</v>
      </c>
      <c r="E3616" t="s">
        <v>11372</v>
      </c>
      <c r="F3616">
        <v>9</v>
      </c>
      <c r="G3616" t="s">
        <v>12289</v>
      </c>
    </row>
    <row r="3617" spans="1:7" x14ac:dyDescent="0.25">
      <c r="A3617" t="s">
        <v>100</v>
      </c>
      <c r="B3617">
        <v>2012</v>
      </c>
      <c r="C3617" t="s">
        <v>146</v>
      </c>
      <c r="D3617" t="s">
        <v>107</v>
      </c>
      <c r="E3617" t="s">
        <v>11373</v>
      </c>
      <c r="F3617">
        <v>4</v>
      </c>
      <c r="G3617" t="s">
        <v>12289</v>
      </c>
    </row>
    <row r="3618" spans="1:7" x14ac:dyDescent="0.25">
      <c r="A3618" t="s">
        <v>100</v>
      </c>
      <c r="B3618">
        <v>2012</v>
      </c>
      <c r="C3618" t="s">
        <v>146</v>
      </c>
      <c r="D3618" t="s">
        <v>39</v>
      </c>
      <c r="E3618" t="s">
        <v>11374</v>
      </c>
      <c r="F3618">
        <v>15</v>
      </c>
      <c r="G3618" t="s">
        <v>12289</v>
      </c>
    </row>
    <row r="3619" spans="1:7" x14ac:dyDescent="0.25">
      <c r="A3619" t="s">
        <v>100</v>
      </c>
      <c r="B3619">
        <v>2012</v>
      </c>
      <c r="C3619" t="s">
        <v>146</v>
      </c>
      <c r="D3619" t="s">
        <v>103</v>
      </c>
      <c r="E3619" t="s">
        <v>11375</v>
      </c>
      <c r="F3619">
        <v>96</v>
      </c>
      <c r="G3619" t="s">
        <v>12289</v>
      </c>
    </row>
    <row r="3620" spans="1:7" x14ac:dyDescent="0.25">
      <c r="A3620" t="s">
        <v>100</v>
      </c>
      <c r="B3620">
        <v>2013</v>
      </c>
      <c r="C3620" t="s">
        <v>142</v>
      </c>
      <c r="D3620" t="s">
        <v>38</v>
      </c>
      <c r="E3620" t="s">
        <v>11376</v>
      </c>
      <c r="F3620">
        <v>21</v>
      </c>
      <c r="G3620" t="s">
        <v>12285</v>
      </c>
    </row>
    <row r="3621" spans="1:7" x14ac:dyDescent="0.25">
      <c r="A3621" t="s">
        <v>100</v>
      </c>
      <c r="B3621">
        <v>2013</v>
      </c>
      <c r="C3621" t="s">
        <v>142</v>
      </c>
      <c r="D3621" t="s">
        <v>40</v>
      </c>
      <c r="E3621" t="s">
        <v>11377</v>
      </c>
      <c r="F3621">
        <v>14</v>
      </c>
      <c r="G3621" t="s">
        <v>12285</v>
      </c>
    </row>
    <row r="3622" spans="1:7" x14ac:dyDescent="0.25">
      <c r="A3622" t="s">
        <v>100</v>
      </c>
      <c r="B3622">
        <v>2013</v>
      </c>
      <c r="C3622" t="s">
        <v>142</v>
      </c>
      <c r="D3622" t="s">
        <v>102</v>
      </c>
      <c r="E3622" t="s">
        <v>11378</v>
      </c>
      <c r="F3622">
        <v>39</v>
      </c>
      <c r="G3622" t="s">
        <v>12285</v>
      </c>
    </row>
    <row r="3623" spans="1:7" x14ac:dyDescent="0.25">
      <c r="A3623" t="s">
        <v>100</v>
      </c>
      <c r="B3623">
        <v>2013</v>
      </c>
      <c r="C3623" t="s">
        <v>142</v>
      </c>
      <c r="D3623" t="s">
        <v>107</v>
      </c>
      <c r="E3623" t="s">
        <v>11379</v>
      </c>
      <c r="F3623">
        <v>59</v>
      </c>
      <c r="G3623" t="s">
        <v>12285</v>
      </c>
    </row>
    <row r="3624" spans="1:7" x14ac:dyDescent="0.25">
      <c r="A3624" t="s">
        <v>100</v>
      </c>
      <c r="B3624">
        <v>2013</v>
      </c>
      <c r="C3624" t="s">
        <v>142</v>
      </c>
      <c r="D3624" t="s">
        <v>39</v>
      </c>
      <c r="E3624" t="s">
        <v>11380</v>
      </c>
      <c r="F3624">
        <v>47</v>
      </c>
      <c r="G3624" t="s">
        <v>12285</v>
      </c>
    </row>
    <row r="3625" spans="1:7" x14ac:dyDescent="0.25">
      <c r="A3625" t="s">
        <v>100</v>
      </c>
      <c r="B3625">
        <v>2013</v>
      </c>
      <c r="C3625" t="s">
        <v>142</v>
      </c>
      <c r="D3625" t="s">
        <v>103</v>
      </c>
      <c r="E3625" t="s">
        <v>11381</v>
      </c>
      <c r="F3625">
        <v>233</v>
      </c>
      <c r="G3625" t="s">
        <v>12285</v>
      </c>
    </row>
    <row r="3626" spans="1:7" x14ac:dyDescent="0.25">
      <c r="A3626" t="s">
        <v>100</v>
      </c>
      <c r="B3626">
        <v>2013</v>
      </c>
      <c r="C3626" t="s">
        <v>143</v>
      </c>
      <c r="D3626" t="s">
        <v>38</v>
      </c>
      <c r="E3626" t="s">
        <v>11382</v>
      </c>
      <c r="F3626">
        <v>16</v>
      </c>
      <c r="G3626" t="s">
        <v>12286</v>
      </c>
    </row>
    <row r="3627" spans="1:7" x14ac:dyDescent="0.25">
      <c r="A3627" t="s">
        <v>100</v>
      </c>
      <c r="B3627">
        <v>2013</v>
      </c>
      <c r="C3627" t="s">
        <v>143</v>
      </c>
      <c r="D3627" t="s">
        <v>102</v>
      </c>
      <c r="E3627" t="s">
        <v>11383</v>
      </c>
      <c r="F3627">
        <v>24</v>
      </c>
      <c r="G3627" t="s">
        <v>12286</v>
      </c>
    </row>
    <row r="3628" spans="1:7" x14ac:dyDescent="0.25">
      <c r="A3628" t="s">
        <v>100</v>
      </c>
      <c r="B3628">
        <v>2013</v>
      </c>
      <c r="C3628" t="s">
        <v>143</v>
      </c>
      <c r="D3628" t="s">
        <v>107</v>
      </c>
      <c r="E3628" t="s">
        <v>11384</v>
      </c>
      <c r="F3628">
        <v>32</v>
      </c>
      <c r="G3628" t="s">
        <v>12286</v>
      </c>
    </row>
    <row r="3629" spans="1:7" x14ac:dyDescent="0.25">
      <c r="A3629" t="s">
        <v>100</v>
      </c>
      <c r="B3629">
        <v>2013</v>
      </c>
      <c r="C3629" t="s">
        <v>143</v>
      </c>
      <c r="D3629" t="s">
        <v>39</v>
      </c>
      <c r="E3629" t="s">
        <v>11385</v>
      </c>
      <c r="F3629">
        <v>52</v>
      </c>
      <c r="G3629" t="s">
        <v>12286</v>
      </c>
    </row>
    <row r="3630" spans="1:7" x14ac:dyDescent="0.25">
      <c r="A3630" t="s">
        <v>100</v>
      </c>
      <c r="B3630">
        <v>2013</v>
      </c>
      <c r="C3630" t="s">
        <v>143</v>
      </c>
      <c r="D3630" t="s">
        <v>103</v>
      </c>
      <c r="E3630" t="s">
        <v>11386</v>
      </c>
      <c r="F3630">
        <v>258</v>
      </c>
      <c r="G3630" t="s">
        <v>12286</v>
      </c>
    </row>
    <row r="3631" spans="1:7" x14ac:dyDescent="0.25">
      <c r="A3631" t="s">
        <v>100</v>
      </c>
      <c r="B3631">
        <v>2013</v>
      </c>
      <c r="C3631" t="s">
        <v>144</v>
      </c>
      <c r="D3631" t="s">
        <v>38</v>
      </c>
      <c r="E3631" t="s">
        <v>11387</v>
      </c>
      <c r="F3631">
        <v>7</v>
      </c>
      <c r="G3631" t="s">
        <v>12287</v>
      </c>
    </row>
    <row r="3632" spans="1:7" x14ac:dyDescent="0.25">
      <c r="A3632" t="s">
        <v>100</v>
      </c>
      <c r="B3632">
        <v>2013</v>
      </c>
      <c r="C3632" t="s">
        <v>144</v>
      </c>
      <c r="D3632" t="s">
        <v>40</v>
      </c>
      <c r="E3632" t="s">
        <v>11388</v>
      </c>
      <c r="F3632">
        <v>1</v>
      </c>
      <c r="G3632" t="s">
        <v>12287</v>
      </c>
    </row>
    <row r="3633" spans="1:7" x14ac:dyDescent="0.25">
      <c r="A3633" t="s">
        <v>100</v>
      </c>
      <c r="B3633">
        <v>2013</v>
      </c>
      <c r="C3633" t="s">
        <v>144</v>
      </c>
      <c r="D3633" t="s">
        <v>102</v>
      </c>
      <c r="E3633" t="s">
        <v>11389</v>
      </c>
      <c r="F3633">
        <v>7</v>
      </c>
      <c r="G3633" t="s">
        <v>12287</v>
      </c>
    </row>
    <row r="3634" spans="1:7" x14ac:dyDescent="0.25">
      <c r="A3634" t="s">
        <v>100</v>
      </c>
      <c r="B3634">
        <v>2013</v>
      </c>
      <c r="C3634" t="s">
        <v>144</v>
      </c>
      <c r="D3634" t="s">
        <v>107</v>
      </c>
      <c r="E3634" t="s">
        <v>11390</v>
      </c>
      <c r="F3634">
        <v>10</v>
      </c>
      <c r="G3634" t="s">
        <v>12287</v>
      </c>
    </row>
    <row r="3635" spans="1:7" x14ac:dyDescent="0.25">
      <c r="A3635" t="s">
        <v>100</v>
      </c>
      <c r="B3635">
        <v>2013</v>
      </c>
      <c r="C3635" t="s">
        <v>144</v>
      </c>
      <c r="D3635" t="s">
        <v>39</v>
      </c>
      <c r="E3635" t="s">
        <v>11391</v>
      </c>
      <c r="F3635">
        <v>8</v>
      </c>
      <c r="G3635" t="s">
        <v>12287</v>
      </c>
    </row>
    <row r="3636" spans="1:7" x14ac:dyDescent="0.25">
      <c r="A3636" t="s">
        <v>100</v>
      </c>
      <c r="B3636">
        <v>2013</v>
      </c>
      <c r="C3636" t="s">
        <v>144</v>
      </c>
      <c r="D3636" t="s">
        <v>103</v>
      </c>
      <c r="E3636" t="s">
        <v>11392</v>
      </c>
      <c r="F3636">
        <v>56</v>
      </c>
      <c r="G3636" t="s">
        <v>12287</v>
      </c>
    </row>
    <row r="3637" spans="1:7" x14ac:dyDescent="0.25">
      <c r="A3637" t="s">
        <v>100</v>
      </c>
      <c r="B3637">
        <v>2013</v>
      </c>
      <c r="C3637" t="s">
        <v>145</v>
      </c>
      <c r="D3637" t="s">
        <v>38</v>
      </c>
      <c r="E3637" t="s">
        <v>11393</v>
      </c>
      <c r="F3637">
        <v>6</v>
      </c>
      <c r="G3637" t="s">
        <v>12288</v>
      </c>
    </row>
    <row r="3638" spans="1:7" x14ac:dyDescent="0.25">
      <c r="A3638" t="s">
        <v>100</v>
      </c>
      <c r="B3638">
        <v>2013</v>
      </c>
      <c r="C3638" t="s">
        <v>145</v>
      </c>
      <c r="D3638" t="s">
        <v>40</v>
      </c>
      <c r="E3638" t="s">
        <v>11394</v>
      </c>
      <c r="F3638">
        <v>3</v>
      </c>
      <c r="G3638" t="s">
        <v>12288</v>
      </c>
    </row>
    <row r="3639" spans="1:7" x14ac:dyDescent="0.25">
      <c r="A3639" t="s">
        <v>100</v>
      </c>
      <c r="B3639">
        <v>2013</v>
      </c>
      <c r="C3639" t="s">
        <v>145</v>
      </c>
      <c r="D3639" t="s">
        <v>102</v>
      </c>
      <c r="E3639" t="s">
        <v>11395</v>
      </c>
      <c r="F3639">
        <v>10</v>
      </c>
      <c r="G3639" t="s">
        <v>12288</v>
      </c>
    </row>
    <row r="3640" spans="1:7" x14ac:dyDescent="0.25">
      <c r="A3640" t="s">
        <v>100</v>
      </c>
      <c r="B3640">
        <v>2013</v>
      </c>
      <c r="C3640" t="s">
        <v>145</v>
      </c>
      <c r="D3640" t="s">
        <v>107</v>
      </c>
      <c r="E3640" t="s">
        <v>11396</v>
      </c>
      <c r="F3640">
        <v>11</v>
      </c>
      <c r="G3640" t="s">
        <v>12288</v>
      </c>
    </row>
    <row r="3641" spans="1:7" x14ac:dyDescent="0.25">
      <c r="A3641" t="s">
        <v>100</v>
      </c>
      <c r="B3641">
        <v>2013</v>
      </c>
      <c r="C3641" t="s">
        <v>145</v>
      </c>
      <c r="D3641" t="s">
        <v>39</v>
      </c>
      <c r="E3641" t="s">
        <v>11397</v>
      </c>
      <c r="F3641">
        <v>14</v>
      </c>
      <c r="G3641" t="s">
        <v>12288</v>
      </c>
    </row>
    <row r="3642" spans="1:7" x14ac:dyDescent="0.25">
      <c r="A3642" t="s">
        <v>100</v>
      </c>
      <c r="B3642">
        <v>2013</v>
      </c>
      <c r="C3642" t="s">
        <v>145</v>
      </c>
      <c r="D3642" t="s">
        <v>103</v>
      </c>
      <c r="E3642" t="s">
        <v>11398</v>
      </c>
      <c r="F3642">
        <v>63</v>
      </c>
      <c r="G3642" t="s">
        <v>12288</v>
      </c>
    </row>
    <row r="3643" spans="1:7" x14ac:dyDescent="0.25">
      <c r="A3643" t="s">
        <v>100</v>
      </c>
      <c r="B3643">
        <v>2013</v>
      </c>
      <c r="C3643" t="s">
        <v>146</v>
      </c>
      <c r="D3643" t="s">
        <v>38</v>
      </c>
      <c r="E3643" t="s">
        <v>11399</v>
      </c>
      <c r="F3643">
        <v>3</v>
      </c>
      <c r="G3643" t="s">
        <v>12289</v>
      </c>
    </row>
    <row r="3644" spans="1:7" x14ac:dyDescent="0.25">
      <c r="A3644" t="s">
        <v>100</v>
      </c>
      <c r="B3644">
        <v>2013</v>
      </c>
      <c r="C3644" t="s">
        <v>146</v>
      </c>
      <c r="D3644" t="s">
        <v>102</v>
      </c>
      <c r="E3644" t="s">
        <v>11400</v>
      </c>
      <c r="F3644">
        <v>9</v>
      </c>
      <c r="G3644" t="s">
        <v>12289</v>
      </c>
    </row>
    <row r="3645" spans="1:7" x14ac:dyDescent="0.25">
      <c r="A3645" t="s">
        <v>100</v>
      </c>
      <c r="B3645">
        <v>2013</v>
      </c>
      <c r="C3645" t="s">
        <v>146</v>
      </c>
      <c r="D3645" t="s">
        <v>107</v>
      </c>
      <c r="E3645" t="s">
        <v>11401</v>
      </c>
      <c r="F3645">
        <v>5</v>
      </c>
      <c r="G3645" t="s">
        <v>12289</v>
      </c>
    </row>
    <row r="3646" spans="1:7" x14ac:dyDescent="0.25">
      <c r="A3646" t="s">
        <v>100</v>
      </c>
      <c r="B3646">
        <v>2013</v>
      </c>
      <c r="C3646" t="s">
        <v>146</v>
      </c>
      <c r="D3646" t="s">
        <v>39</v>
      </c>
      <c r="E3646" t="s">
        <v>11402</v>
      </c>
      <c r="F3646">
        <v>27</v>
      </c>
      <c r="G3646" t="s">
        <v>12289</v>
      </c>
    </row>
    <row r="3647" spans="1:7" x14ac:dyDescent="0.25">
      <c r="A3647" t="s">
        <v>100</v>
      </c>
      <c r="B3647">
        <v>2013</v>
      </c>
      <c r="C3647" t="s">
        <v>146</v>
      </c>
      <c r="D3647" t="s">
        <v>103</v>
      </c>
      <c r="E3647" t="s">
        <v>11403</v>
      </c>
      <c r="F3647">
        <v>82</v>
      </c>
      <c r="G3647" t="s">
        <v>12289</v>
      </c>
    </row>
    <row r="3648" spans="1:7" x14ac:dyDescent="0.25">
      <c r="A3648" t="s">
        <v>100</v>
      </c>
      <c r="B3648">
        <v>2014</v>
      </c>
      <c r="C3648" t="s">
        <v>142</v>
      </c>
      <c r="D3648" t="s">
        <v>38</v>
      </c>
      <c r="E3648" t="s">
        <v>11404</v>
      </c>
      <c r="F3648">
        <v>25</v>
      </c>
      <c r="G3648" t="s">
        <v>12285</v>
      </c>
    </row>
    <row r="3649" spans="1:7" x14ac:dyDescent="0.25">
      <c r="A3649" t="s">
        <v>100</v>
      </c>
      <c r="B3649">
        <v>2014</v>
      </c>
      <c r="C3649" t="s">
        <v>142</v>
      </c>
      <c r="D3649" t="s">
        <v>40</v>
      </c>
      <c r="E3649" t="s">
        <v>11405</v>
      </c>
      <c r="F3649">
        <v>8</v>
      </c>
      <c r="G3649" t="s">
        <v>12285</v>
      </c>
    </row>
    <row r="3650" spans="1:7" x14ac:dyDescent="0.25">
      <c r="A3650" t="s">
        <v>100</v>
      </c>
      <c r="B3650">
        <v>2014</v>
      </c>
      <c r="C3650" t="s">
        <v>142</v>
      </c>
      <c r="D3650" t="s">
        <v>102</v>
      </c>
      <c r="E3650" t="s">
        <v>11406</v>
      </c>
      <c r="F3650">
        <v>29</v>
      </c>
      <c r="G3650" t="s">
        <v>12285</v>
      </c>
    </row>
    <row r="3651" spans="1:7" x14ac:dyDescent="0.25">
      <c r="A3651" t="s">
        <v>100</v>
      </c>
      <c r="B3651">
        <v>2014</v>
      </c>
      <c r="C3651" t="s">
        <v>142</v>
      </c>
      <c r="D3651" t="s">
        <v>107</v>
      </c>
      <c r="E3651" t="s">
        <v>11407</v>
      </c>
      <c r="F3651">
        <v>48</v>
      </c>
      <c r="G3651" t="s">
        <v>12285</v>
      </c>
    </row>
    <row r="3652" spans="1:7" x14ac:dyDescent="0.25">
      <c r="A3652" t="s">
        <v>100</v>
      </c>
      <c r="B3652">
        <v>2014</v>
      </c>
      <c r="C3652" t="s">
        <v>142</v>
      </c>
      <c r="D3652" t="s">
        <v>39</v>
      </c>
      <c r="E3652" t="s">
        <v>11408</v>
      </c>
      <c r="F3652">
        <v>47</v>
      </c>
      <c r="G3652" t="s">
        <v>12285</v>
      </c>
    </row>
    <row r="3653" spans="1:7" x14ac:dyDescent="0.25">
      <c r="A3653" t="s">
        <v>100</v>
      </c>
      <c r="B3653">
        <v>2014</v>
      </c>
      <c r="C3653" t="s">
        <v>142</v>
      </c>
      <c r="D3653" t="s">
        <v>103</v>
      </c>
      <c r="E3653" t="s">
        <v>11409</v>
      </c>
      <c r="F3653">
        <v>254</v>
      </c>
      <c r="G3653" t="s">
        <v>12285</v>
      </c>
    </row>
    <row r="3654" spans="1:7" x14ac:dyDescent="0.25">
      <c r="A3654" t="s">
        <v>100</v>
      </c>
      <c r="B3654">
        <v>2014</v>
      </c>
      <c r="C3654" t="s">
        <v>143</v>
      </c>
      <c r="D3654" t="s">
        <v>38</v>
      </c>
      <c r="E3654" t="s">
        <v>11410</v>
      </c>
      <c r="F3654">
        <v>12</v>
      </c>
      <c r="G3654" t="s">
        <v>12286</v>
      </c>
    </row>
    <row r="3655" spans="1:7" x14ac:dyDescent="0.25">
      <c r="A3655" t="s">
        <v>100</v>
      </c>
      <c r="B3655">
        <v>2014</v>
      </c>
      <c r="C3655" t="s">
        <v>143</v>
      </c>
      <c r="D3655" t="s">
        <v>40</v>
      </c>
      <c r="E3655" t="s">
        <v>11411</v>
      </c>
      <c r="F3655">
        <v>5</v>
      </c>
      <c r="G3655" t="s">
        <v>12286</v>
      </c>
    </row>
    <row r="3656" spans="1:7" x14ac:dyDescent="0.25">
      <c r="A3656" t="s">
        <v>100</v>
      </c>
      <c r="B3656">
        <v>2014</v>
      </c>
      <c r="C3656" t="s">
        <v>143</v>
      </c>
      <c r="D3656" t="s">
        <v>102</v>
      </c>
      <c r="E3656" t="s">
        <v>11412</v>
      </c>
      <c r="F3656">
        <v>30</v>
      </c>
      <c r="G3656" t="s">
        <v>12286</v>
      </c>
    </row>
    <row r="3657" spans="1:7" x14ac:dyDescent="0.25">
      <c r="A3657" t="s">
        <v>100</v>
      </c>
      <c r="B3657">
        <v>2014</v>
      </c>
      <c r="C3657" t="s">
        <v>143</v>
      </c>
      <c r="D3657" t="s">
        <v>107</v>
      </c>
      <c r="E3657" t="s">
        <v>11413</v>
      </c>
      <c r="F3657">
        <v>37</v>
      </c>
      <c r="G3657" t="s">
        <v>12286</v>
      </c>
    </row>
    <row r="3658" spans="1:7" x14ac:dyDescent="0.25">
      <c r="A3658" t="s">
        <v>100</v>
      </c>
      <c r="B3658">
        <v>2014</v>
      </c>
      <c r="C3658" t="s">
        <v>143</v>
      </c>
      <c r="D3658" t="s">
        <v>39</v>
      </c>
      <c r="E3658" t="s">
        <v>11414</v>
      </c>
      <c r="F3658">
        <v>49</v>
      </c>
      <c r="G3658" t="s">
        <v>12286</v>
      </c>
    </row>
    <row r="3659" spans="1:7" x14ac:dyDescent="0.25">
      <c r="A3659" t="s">
        <v>100</v>
      </c>
      <c r="B3659">
        <v>2014</v>
      </c>
      <c r="C3659" t="s">
        <v>143</v>
      </c>
      <c r="D3659" t="s">
        <v>103</v>
      </c>
      <c r="E3659" t="s">
        <v>11415</v>
      </c>
      <c r="F3659">
        <v>255</v>
      </c>
      <c r="G3659" t="s">
        <v>12286</v>
      </c>
    </row>
    <row r="3660" spans="1:7" x14ac:dyDescent="0.25">
      <c r="A3660" t="s">
        <v>100</v>
      </c>
      <c r="B3660">
        <v>2014</v>
      </c>
      <c r="C3660" t="s">
        <v>144</v>
      </c>
      <c r="D3660" t="s">
        <v>38</v>
      </c>
      <c r="E3660" t="s">
        <v>11416</v>
      </c>
      <c r="F3660">
        <v>5</v>
      </c>
      <c r="G3660" t="s">
        <v>12287</v>
      </c>
    </row>
    <row r="3661" spans="1:7" x14ac:dyDescent="0.25">
      <c r="A3661" t="s">
        <v>100</v>
      </c>
      <c r="B3661">
        <v>2014</v>
      </c>
      <c r="C3661" t="s">
        <v>144</v>
      </c>
      <c r="D3661" t="s">
        <v>40</v>
      </c>
      <c r="E3661" t="s">
        <v>11417</v>
      </c>
      <c r="F3661">
        <v>3</v>
      </c>
      <c r="G3661" t="s">
        <v>12287</v>
      </c>
    </row>
    <row r="3662" spans="1:7" x14ac:dyDescent="0.25">
      <c r="A3662" t="s">
        <v>100</v>
      </c>
      <c r="B3662">
        <v>2014</v>
      </c>
      <c r="C3662" t="s">
        <v>144</v>
      </c>
      <c r="D3662" t="s">
        <v>102</v>
      </c>
      <c r="E3662" t="s">
        <v>11418</v>
      </c>
      <c r="F3662">
        <v>7</v>
      </c>
      <c r="G3662" t="s">
        <v>12287</v>
      </c>
    </row>
    <row r="3663" spans="1:7" x14ac:dyDescent="0.25">
      <c r="A3663" t="s">
        <v>100</v>
      </c>
      <c r="B3663">
        <v>2014</v>
      </c>
      <c r="C3663" t="s">
        <v>144</v>
      </c>
      <c r="D3663" t="s">
        <v>107</v>
      </c>
      <c r="E3663" t="s">
        <v>11419</v>
      </c>
      <c r="F3663">
        <v>13</v>
      </c>
      <c r="G3663" t="s">
        <v>12287</v>
      </c>
    </row>
    <row r="3664" spans="1:7" x14ac:dyDescent="0.25">
      <c r="A3664" t="s">
        <v>100</v>
      </c>
      <c r="B3664">
        <v>2014</v>
      </c>
      <c r="C3664" t="s">
        <v>144</v>
      </c>
      <c r="D3664" t="s">
        <v>39</v>
      </c>
      <c r="E3664" t="s">
        <v>11420</v>
      </c>
      <c r="F3664">
        <v>12</v>
      </c>
      <c r="G3664" t="s">
        <v>12287</v>
      </c>
    </row>
    <row r="3665" spans="1:7" x14ac:dyDescent="0.25">
      <c r="A3665" t="s">
        <v>100</v>
      </c>
      <c r="B3665">
        <v>2014</v>
      </c>
      <c r="C3665" t="s">
        <v>144</v>
      </c>
      <c r="D3665" t="s">
        <v>103</v>
      </c>
      <c r="E3665" t="s">
        <v>11421</v>
      </c>
      <c r="F3665">
        <v>49</v>
      </c>
      <c r="G3665" t="s">
        <v>12287</v>
      </c>
    </row>
    <row r="3666" spans="1:7" x14ac:dyDescent="0.25">
      <c r="A3666" t="s">
        <v>100</v>
      </c>
      <c r="B3666">
        <v>2014</v>
      </c>
      <c r="C3666" t="s">
        <v>145</v>
      </c>
      <c r="D3666" t="s">
        <v>38</v>
      </c>
      <c r="E3666" t="s">
        <v>11422</v>
      </c>
      <c r="F3666">
        <v>9</v>
      </c>
      <c r="G3666" t="s">
        <v>12288</v>
      </c>
    </row>
    <row r="3667" spans="1:7" x14ac:dyDescent="0.25">
      <c r="A3667" t="s">
        <v>100</v>
      </c>
      <c r="B3667">
        <v>2014</v>
      </c>
      <c r="C3667" t="s">
        <v>145</v>
      </c>
      <c r="D3667" t="s">
        <v>102</v>
      </c>
      <c r="E3667" t="s">
        <v>11423</v>
      </c>
      <c r="F3667">
        <v>11</v>
      </c>
      <c r="G3667" t="s">
        <v>12288</v>
      </c>
    </row>
    <row r="3668" spans="1:7" x14ac:dyDescent="0.25">
      <c r="A3668" t="s">
        <v>100</v>
      </c>
      <c r="B3668">
        <v>2014</v>
      </c>
      <c r="C3668" t="s">
        <v>145</v>
      </c>
      <c r="D3668" t="s">
        <v>107</v>
      </c>
      <c r="E3668" t="s">
        <v>11424</v>
      </c>
      <c r="F3668">
        <v>10</v>
      </c>
      <c r="G3668" t="s">
        <v>12288</v>
      </c>
    </row>
    <row r="3669" spans="1:7" x14ac:dyDescent="0.25">
      <c r="A3669" t="s">
        <v>100</v>
      </c>
      <c r="B3669">
        <v>2014</v>
      </c>
      <c r="C3669" t="s">
        <v>145</v>
      </c>
      <c r="D3669" t="s">
        <v>39</v>
      </c>
      <c r="E3669" t="s">
        <v>11425</v>
      </c>
      <c r="F3669">
        <v>13</v>
      </c>
      <c r="G3669" t="s">
        <v>12288</v>
      </c>
    </row>
    <row r="3670" spans="1:7" x14ac:dyDescent="0.25">
      <c r="A3670" t="s">
        <v>100</v>
      </c>
      <c r="B3670">
        <v>2014</v>
      </c>
      <c r="C3670" t="s">
        <v>145</v>
      </c>
      <c r="D3670" t="s">
        <v>103</v>
      </c>
      <c r="E3670" t="s">
        <v>11426</v>
      </c>
      <c r="F3670">
        <v>74</v>
      </c>
      <c r="G3670" t="s">
        <v>12288</v>
      </c>
    </row>
    <row r="3671" spans="1:7" x14ac:dyDescent="0.25">
      <c r="A3671" t="s">
        <v>100</v>
      </c>
      <c r="B3671">
        <v>2014</v>
      </c>
      <c r="C3671" t="s">
        <v>146</v>
      </c>
      <c r="D3671" t="s">
        <v>38</v>
      </c>
      <c r="E3671" t="s">
        <v>11427</v>
      </c>
      <c r="F3671">
        <v>6</v>
      </c>
      <c r="G3671" t="s">
        <v>12289</v>
      </c>
    </row>
    <row r="3672" spans="1:7" x14ac:dyDescent="0.25">
      <c r="A3672" t="s">
        <v>100</v>
      </c>
      <c r="B3672">
        <v>2014</v>
      </c>
      <c r="C3672" t="s">
        <v>146</v>
      </c>
      <c r="D3672" t="s">
        <v>40</v>
      </c>
      <c r="E3672" t="s">
        <v>11428</v>
      </c>
      <c r="F3672">
        <v>1</v>
      </c>
      <c r="G3672" t="s">
        <v>12289</v>
      </c>
    </row>
    <row r="3673" spans="1:7" x14ac:dyDescent="0.25">
      <c r="A3673" t="s">
        <v>100</v>
      </c>
      <c r="B3673">
        <v>2014</v>
      </c>
      <c r="C3673" t="s">
        <v>146</v>
      </c>
      <c r="D3673" t="s">
        <v>102</v>
      </c>
      <c r="E3673" t="s">
        <v>11429</v>
      </c>
      <c r="F3673">
        <v>6</v>
      </c>
      <c r="G3673" t="s">
        <v>12289</v>
      </c>
    </row>
    <row r="3674" spans="1:7" x14ac:dyDescent="0.25">
      <c r="A3674" t="s">
        <v>100</v>
      </c>
      <c r="B3674">
        <v>2014</v>
      </c>
      <c r="C3674" t="s">
        <v>146</v>
      </c>
      <c r="D3674" t="s">
        <v>107</v>
      </c>
      <c r="E3674" t="s">
        <v>11430</v>
      </c>
      <c r="F3674">
        <v>5</v>
      </c>
      <c r="G3674" t="s">
        <v>12289</v>
      </c>
    </row>
    <row r="3675" spans="1:7" x14ac:dyDescent="0.25">
      <c r="A3675" t="s">
        <v>100</v>
      </c>
      <c r="B3675">
        <v>2014</v>
      </c>
      <c r="C3675" t="s">
        <v>146</v>
      </c>
      <c r="D3675" t="s">
        <v>39</v>
      </c>
      <c r="E3675" t="s">
        <v>11431</v>
      </c>
      <c r="F3675">
        <v>21</v>
      </c>
      <c r="G3675" t="s">
        <v>12289</v>
      </c>
    </row>
    <row r="3676" spans="1:7" x14ac:dyDescent="0.25">
      <c r="A3676" t="s">
        <v>100</v>
      </c>
      <c r="B3676">
        <v>2014</v>
      </c>
      <c r="C3676" t="s">
        <v>146</v>
      </c>
      <c r="D3676" t="s">
        <v>103</v>
      </c>
      <c r="E3676" t="s">
        <v>11432</v>
      </c>
      <c r="F3676">
        <v>84</v>
      </c>
      <c r="G3676" t="s">
        <v>12289</v>
      </c>
    </row>
    <row r="3677" spans="1:7" x14ac:dyDescent="0.25">
      <c r="A3677" t="s">
        <v>100</v>
      </c>
      <c r="B3677">
        <v>2015</v>
      </c>
      <c r="C3677" t="s">
        <v>142</v>
      </c>
      <c r="D3677" t="s">
        <v>38</v>
      </c>
      <c r="E3677" t="s">
        <v>11433</v>
      </c>
      <c r="F3677">
        <v>22</v>
      </c>
      <c r="G3677" t="s">
        <v>12285</v>
      </c>
    </row>
    <row r="3678" spans="1:7" x14ac:dyDescent="0.25">
      <c r="A3678" t="s">
        <v>100</v>
      </c>
      <c r="B3678">
        <v>2015</v>
      </c>
      <c r="C3678" t="s">
        <v>142</v>
      </c>
      <c r="D3678" t="s">
        <v>40</v>
      </c>
      <c r="E3678" t="s">
        <v>11434</v>
      </c>
      <c r="F3678">
        <v>7</v>
      </c>
      <c r="G3678" t="s">
        <v>12285</v>
      </c>
    </row>
    <row r="3679" spans="1:7" x14ac:dyDescent="0.25">
      <c r="A3679" t="s">
        <v>100</v>
      </c>
      <c r="B3679">
        <v>2015</v>
      </c>
      <c r="C3679" t="s">
        <v>142</v>
      </c>
      <c r="D3679" t="s">
        <v>102</v>
      </c>
      <c r="E3679" t="s">
        <v>11435</v>
      </c>
      <c r="F3679">
        <v>32</v>
      </c>
      <c r="G3679" t="s">
        <v>12285</v>
      </c>
    </row>
    <row r="3680" spans="1:7" x14ac:dyDescent="0.25">
      <c r="A3680" t="s">
        <v>100</v>
      </c>
      <c r="B3680">
        <v>2015</v>
      </c>
      <c r="C3680" t="s">
        <v>142</v>
      </c>
      <c r="D3680" t="s">
        <v>107</v>
      </c>
      <c r="E3680" t="s">
        <v>11436</v>
      </c>
      <c r="F3680">
        <v>35</v>
      </c>
      <c r="G3680" t="s">
        <v>12285</v>
      </c>
    </row>
    <row r="3681" spans="1:7" x14ac:dyDescent="0.25">
      <c r="A3681" t="s">
        <v>100</v>
      </c>
      <c r="B3681">
        <v>2015</v>
      </c>
      <c r="C3681" t="s">
        <v>142</v>
      </c>
      <c r="D3681" t="s">
        <v>39</v>
      </c>
      <c r="E3681" t="s">
        <v>11437</v>
      </c>
      <c r="F3681">
        <v>41</v>
      </c>
      <c r="G3681" t="s">
        <v>12285</v>
      </c>
    </row>
    <row r="3682" spans="1:7" x14ac:dyDescent="0.25">
      <c r="A3682" t="s">
        <v>100</v>
      </c>
      <c r="B3682">
        <v>2015</v>
      </c>
      <c r="C3682" t="s">
        <v>142</v>
      </c>
      <c r="D3682" t="s">
        <v>103</v>
      </c>
      <c r="E3682" t="s">
        <v>11438</v>
      </c>
      <c r="F3682">
        <v>253</v>
      </c>
      <c r="G3682" t="s">
        <v>12285</v>
      </c>
    </row>
    <row r="3683" spans="1:7" x14ac:dyDescent="0.25">
      <c r="A3683" t="s">
        <v>100</v>
      </c>
      <c r="B3683">
        <v>2015</v>
      </c>
      <c r="C3683" t="s">
        <v>143</v>
      </c>
      <c r="D3683" t="s">
        <v>38</v>
      </c>
      <c r="E3683" t="s">
        <v>11439</v>
      </c>
      <c r="F3683">
        <v>13</v>
      </c>
      <c r="G3683" t="s">
        <v>12286</v>
      </c>
    </row>
    <row r="3684" spans="1:7" x14ac:dyDescent="0.25">
      <c r="A3684" t="s">
        <v>100</v>
      </c>
      <c r="B3684">
        <v>2015</v>
      </c>
      <c r="C3684" t="s">
        <v>143</v>
      </c>
      <c r="D3684" t="s">
        <v>40</v>
      </c>
      <c r="E3684" t="s">
        <v>11440</v>
      </c>
      <c r="F3684">
        <v>8</v>
      </c>
      <c r="G3684" t="s">
        <v>12286</v>
      </c>
    </row>
    <row r="3685" spans="1:7" x14ac:dyDescent="0.25">
      <c r="A3685" t="s">
        <v>100</v>
      </c>
      <c r="B3685">
        <v>2015</v>
      </c>
      <c r="C3685" t="s">
        <v>143</v>
      </c>
      <c r="D3685" t="s">
        <v>102</v>
      </c>
      <c r="E3685" t="s">
        <v>11441</v>
      </c>
      <c r="F3685">
        <v>46</v>
      </c>
      <c r="G3685" t="s">
        <v>12286</v>
      </c>
    </row>
    <row r="3686" spans="1:7" x14ac:dyDescent="0.25">
      <c r="A3686" t="s">
        <v>100</v>
      </c>
      <c r="B3686">
        <v>2015</v>
      </c>
      <c r="C3686" t="s">
        <v>143</v>
      </c>
      <c r="D3686" t="s">
        <v>107</v>
      </c>
      <c r="E3686" t="s">
        <v>11442</v>
      </c>
      <c r="F3686">
        <v>26</v>
      </c>
      <c r="G3686" t="s">
        <v>12286</v>
      </c>
    </row>
    <row r="3687" spans="1:7" x14ac:dyDescent="0.25">
      <c r="A3687" t="s">
        <v>100</v>
      </c>
      <c r="B3687">
        <v>2015</v>
      </c>
      <c r="C3687" t="s">
        <v>143</v>
      </c>
      <c r="D3687" t="s">
        <v>39</v>
      </c>
      <c r="E3687" t="s">
        <v>11443</v>
      </c>
      <c r="F3687">
        <v>39</v>
      </c>
      <c r="G3687" t="s">
        <v>12286</v>
      </c>
    </row>
    <row r="3688" spans="1:7" x14ac:dyDescent="0.25">
      <c r="A3688" t="s">
        <v>100</v>
      </c>
      <c r="B3688">
        <v>2015</v>
      </c>
      <c r="C3688" t="s">
        <v>143</v>
      </c>
      <c r="D3688" t="s">
        <v>103</v>
      </c>
      <c r="E3688" t="s">
        <v>11444</v>
      </c>
      <c r="F3688">
        <v>248</v>
      </c>
      <c r="G3688" t="s">
        <v>12286</v>
      </c>
    </row>
    <row r="3689" spans="1:7" x14ac:dyDescent="0.25">
      <c r="A3689" t="s">
        <v>100</v>
      </c>
      <c r="B3689">
        <v>2015</v>
      </c>
      <c r="C3689" t="s">
        <v>144</v>
      </c>
      <c r="D3689" t="s">
        <v>38</v>
      </c>
      <c r="E3689" t="s">
        <v>11445</v>
      </c>
      <c r="F3689">
        <v>9</v>
      </c>
      <c r="G3689" t="s">
        <v>12287</v>
      </c>
    </row>
    <row r="3690" spans="1:7" x14ac:dyDescent="0.25">
      <c r="A3690" t="s">
        <v>100</v>
      </c>
      <c r="B3690">
        <v>2015</v>
      </c>
      <c r="C3690" t="s">
        <v>144</v>
      </c>
      <c r="D3690" t="s">
        <v>40</v>
      </c>
      <c r="E3690" t="s">
        <v>11446</v>
      </c>
      <c r="F3690">
        <v>2</v>
      </c>
      <c r="G3690" t="s">
        <v>12287</v>
      </c>
    </row>
    <row r="3691" spans="1:7" x14ac:dyDescent="0.25">
      <c r="A3691" t="s">
        <v>100</v>
      </c>
      <c r="B3691">
        <v>2015</v>
      </c>
      <c r="C3691" t="s">
        <v>144</v>
      </c>
      <c r="D3691" t="s">
        <v>102</v>
      </c>
      <c r="E3691" t="s">
        <v>11447</v>
      </c>
      <c r="F3691">
        <v>9</v>
      </c>
      <c r="G3691" t="s">
        <v>12287</v>
      </c>
    </row>
    <row r="3692" spans="1:7" x14ac:dyDescent="0.25">
      <c r="A3692" t="s">
        <v>100</v>
      </c>
      <c r="B3692">
        <v>2015</v>
      </c>
      <c r="C3692" t="s">
        <v>144</v>
      </c>
      <c r="D3692" t="s">
        <v>107</v>
      </c>
      <c r="E3692" t="s">
        <v>11448</v>
      </c>
      <c r="F3692">
        <v>10</v>
      </c>
      <c r="G3692" t="s">
        <v>12287</v>
      </c>
    </row>
    <row r="3693" spans="1:7" x14ac:dyDescent="0.25">
      <c r="A3693" t="s">
        <v>100</v>
      </c>
      <c r="B3693">
        <v>2015</v>
      </c>
      <c r="C3693" t="s">
        <v>144</v>
      </c>
      <c r="D3693" t="s">
        <v>39</v>
      </c>
      <c r="E3693" t="s">
        <v>11449</v>
      </c>
      <c r="F3693">
        <v>10</v>
      </c>
      <c r="G3693" t="s">
        <v>12287</v>
      </c>
    </row>
    <row r="3694" spans="1:7" x14ac:dyDescent="0.25">
      <c r="A3694" t="s">
        <v>100</v>
      </c>
      <c r="B3694">
        <v>2015</v>
      </c>
      <c r="C3694" t="s">
        <v>144</v>
      </c>
      <c r="D3694" t="s">
        <v>103</v>
      </c>
      <c r="E3694" t="s">
        <v>11450</v>
      </c>
      <c r="F3694">
        <v>56</v>
      </c>
      <c r="G3694" t="s">
        <v>12287</v>
      </c>
    </row>
    <row r="3695" spans="1:7" x14ac:dyDescent="0.25">
      <c r="A3695" t="s">
        <v>100</v>
      </c>
      <c r="B3695">
        <v>2015</v>
      </c>
      <c r="C3695" t="s">
        <v>145</v>
      </c>
      <c r="D3695" t="s">
        <v>38</v>
      </c>
      <c r="E3695" t="s">
        <v>11451</v>
      </c>
      <c r="F3695">
        <v>7</v>
      </c>
      <c r="G3695" t="s">
        <v>12288</v>
      </c>
    </row>
    <row r="3696" spans="1:7" x14ac:dyDescent="0.25">
      <c r="A3696" t="s">
        <v>100</v>
      </c>
      <c r="B3696">
        <v>2015</v>
      </c>
      <c r="C3696" t="s">
        <v>145</v>
      </c>
      <c r="D3696" t="s">
        <v>40</v>
      </c>
      <c r="E3696" t="s">
        <v>11452</v>
      </c>
      <c r="F3696">
        <v>1</v>
      </c>
      <c r="G3696" t="s">
        <v>12288</v>
      </c>
    </row>
    <row r="3697" spans="1:7" x14ac:dyDescent="0.25">
      <c r="A3697" t="s">
        <v>100</v>
      </c>
      <c r="B3697">
        <v>2015</v>
      </c>
      <c r="C3697" t="s">
        <v>145</v>
      </c>
      <c r="D3697" t="s">
        <v>102</v>
      </c>
      <c r="E3697" t="s">
        <v>11453</v>
      </c>
      <c r="F3697">
        <v>5</v>
      </c>
      <c r="G3697" t="s">
        <v>12288</v>
      </c>
    </row>
    <row r="3698" spans="1:7" x14ac:dyDescent="0.25">
      <c r="A3698" t="s">
        <v>100</v>
      </c>
      <c r="B3698">
        <v>2015</v>
      </c>
      <c r="C3698" t="s">
        <v>145</v>
      </c>
      <c r="D3698" t="s">
        <v>107</v>
      </c>
      <c r="E3698" t="s">
        <v>11454</v>
      </c>
      <c r="F3698">
        <v>10</v>
      </c>
      <c r="G3698" t="s">
        <v>12288</v>
      </c>
    </row>
    <row r="3699" spans="1:7" x14ac:dyDescent="0.25">
      <c r="A3699" t="s">
        <v>100</v>
      </c>
      <c r="B3699">
        <v>2015</v>
      </c>
      <c r="C3699" t="s">
        <v>145</v>
      </c>
      <c r="D3699" t="s">
        <v>39</v>
      </c>
      <c r="E3699" t="s">
        <v>11455</v>
      </c>
      <c r="F3699">
        <v>13</v>
      </c>
      <c r="G3699" t="s">
        <v>12288</v>
      </c>
    </row>
    <row r="3700" spans="1:7" x14ac:dyDescent="0.25">
      <c r="A3700" t="s">
        <v>100</v>
      </c>
      <c r="B3700">
        <v>2015</v>
      </c>
      <c r="C3700" t="s">
        <v>145</v>
      </c>
      <c r="D3700" t="s">
        <v>103</v>
      </c>
      <c r="E3700" t="s">
        <v>11456</v>
      </c>
      <c r="F3700">
        <v>81</v>
      </c>
      <c r="G3700" t="s">
        <v>12288</v>
      </c>
    </row>
    <row r="3701" spans="1:7" x14ac:dyDescent="0.25">
      <c r="A3701" t="s">
        <v>100</v>
      </c>
      <c r="B3701">
        <v>2015</v>
      </c>
      <c r="C3701" t="s">
        <v>146</v>
      </c>
      <c r="D3701" t="s">
        <v>38</v>
      </c>
      <c r="E3701" t="s">
        <v>11457</v>
      </c>
      <c r="F3701">
        <v>7</v>
      </c>
      <c r="G3701" t="s">
        <v>12289</v>
      </c>
    </row>
    <row r="3702" spans="1:7" x14ac:dyDescent="0.25">
      <c r="A3702" t="s">
        <v>100</v>
      </c>
      <c r="B3702">
        <v>2015</v>
      </c>
      <c r="C3702" t="s">
        <v>146</v>
      </c>
      <c r="D3702" t="s">
        <v>40</v>
      </c>
      <c r="E3702" t="s">
        <v>11458</v>
      </c>
      <c r="F3702">
        <v>3</v>
      </c>
      <c r="G3702" t="s">
        <v>12289</v>
      </c>
    </row>
    <row r="3703" spans="1:7" x14ac:dyDescent="0.25">
      <c r="A3703" t="s">
        <v>100</v>
      </c>
      <c r="B3703">
        <v>2015</v>
      </c>
      <c r="C3703" t="s">
        <v>146</v>
      </c>
      <c r="D3703" t="s">
        <v>102</v>
      </c>
      <c r="E3703" t="s">
        <v>11459</v>
      </c>
      <c r="F3703">
        <v>12</v>
      </c>
      <c r="G3703" t="s">
        <v>12289</v>
      </c>
    </row>
    <row r="3704" spans="1:7" x14ac:dyDescent="0.25">
      <c r="A3704" t="s">
        <v>100</v>
      </c>
      <c r="B3704">
        <v>2015</v>
      </c>
      <c r="C3704" t="s">
        <v>146</v>
      </c>
      <c r="D3704" t="s">
        <v>107</v>
      </c>
      <c r="E3704" t="s">
        <v>11460</v>
      </c>
      <c r="F3704">
        <v>13</v>
      </c>
      <c r="G3704" t="s">
        <v>12289</v>
      </c>
    </row>
    <row r="3705" spans="1:7" x14ac:dyDescent="0.25">
      <c r="A3705" t="s">
        <v>100</v>
      </c>
      <c r="B3705">
        <v>2015</v>
      </c>
      <c r="C3705" t="s">
        <v>146</v>
      </c>
      <c r="D3705" t="s">
        <v>39</v>
      </c>
      <c r="E3705" t="s">
        <v>11461</v>
      </c>
      <c r="F3705">
        <v>19</v>
      </c>
      <c r="G3705" t="s">
        <v>12289</v>
      </c>
    </row>
    <row r="3706" spans="1:7" x14ac:dyDescent="0.25">
      <c r="A3706" t="s">
        <v>100</v>
      </c>
      <c r="B3706">
        <v>2015</v>
      </c>
      <c r="C3706" t="s">
        <v>146</v>
      </c>
      <c r="D3706" t="s">
        <v>103</v>
      </c>
      <c r="E3706" t="s">
        <v>11462</v>
      </c>
      <c r="F3706">
        <v>74</v>
      </c>
      <c r="G3706" t="s">
        <v>12289</v>
      </c>
    </row>
    <row r="3707" spans="1:7" x14ac:dyDescent="0.25">
      <c r="A3707" t="s">
        <v>101</v>
      </c>
      <c r="B3707">
        <v>2010</v>
      </c>
      <c r="C3707" t="s">
        <v>142</v>
      </c>
      <c r="D3707" t="s">
        <v>38</v>
      </c>
      <c r="E3707" t="s">
        <v>11463</v>
      </c>
      <c r="F3707">
        <v>1</v>
      </c>
      <c r="G3707" t="s">
        <v>12285</v>
      </c>
    </row>
    <row r="3708" spans="1:7" x14ac:dyDescent="0.25">
      <c r="A3708" t="s">
        <v>101</v>
      </c>
      <c r="B3708">
        <v>2010</v>
      </c>
      <c r="C3708" t="s">
        <v>142</v>
      </c>
      <c r="D3708" t="s">
        <v>40</v>
      </c>
      <c r="E3708" t="s">
        <v>11464</v>
      </c>
      <c r="F3708">
        <v>1</v>
      </c>
      <c r="G3708" t="s">
        <v>12285</v>
      </c>
    </row>
    <row r="3709" spans="1:7" x14ac:dyDescent="0.25">
      <c r="A3709" t="s">
        <v>101</v>
      </c>
      <c r="B3709">
        <v>2010</v>
      </c>
      <c r="C3709" t="s">
        <v>142</v>
      </c>
      <c r="D3709" t="s">
        <v>102</v>
      </c>
      <c r="E3709" t="s">
        <v>11465</v>
      </c>
      <c r="F3709">
        <v>4</v>
      </c>
      <c r="G3709" t="s">
        <v>12285</v>
      </c>
    </row>
    <row r="3710" spans="1:7" x14ac:dyDescent="0.25">
      <c r="A3710" t="s">
        <v>101</v>
      </c>
      <c r="B3710">
        <v>2010</v>
      </c>
      <c r="C3710" t="s">
        <v>142</v>
      </c>
      <c r="D3710" t="s">
        <v>107</v>
      </c>
      <c r="E3710" t="s">
        <v>11466</v>
      </c>
      <c r="F3710">
        <v>2</v>
      </c>
      <c r="G3710" t="s">
        <v>12285</v>
      </c>
    </row>
    <row r="3711" spans="1:7" x14ac:dyDescent="0.25">
      <c r="A3711" t="s">
        <v>101</v>
      </c>
      <c r="B3711">
        <v>2010</v>
      </c>
      <c r="C3711" t="s">
        <v>142</v>
      </c>
      <c r="D3711" t="s">
        <v>39</v>
      </c>
      <c r="E3711" t="s">
        <v>11467</v>
      </c>
      <c r="F3711">
        <v>4</v>
      </c>
      <c r="G3711" t="s">
        <v>12285</v>
      </c>
    </row>
    <row r="3712" spans="1:7" x14ac:dyDescent="0.25">
      <c r="A3712" t="s">
        <v>101</v>
      </c>
      <c r="B3712">
        <v>2010</v>
      </c>
      <c r="C3712" t="s">
        <v>142</v>
      </c>
      <c r="D3712" t="s">
        <v>103</v>
      </c>
      <c r="E3712" t="s">
        <v>11468</v>
      </c>
      <c r="F3712">
        <v>24</v>
      </c>
      <c r="G3712" t="s">
        <v>12285</v>
      </c>
    </row>
    <row r="3713" spans="1:7" x14ac:dyDescent="0.25">
      <c r="A3713" t="s">
        <v>101</v>
      </c>
      <c r="B3713">
        <v>2010</v>
      </c>
      <c r="C3713" t="s">
        <v>143</v>
      </c>
      <c r="D3713" t="s">
        <v>38</v>
      </c>
      <c r="E3713" t="s">
        <v>11469</v>
      </c>
      <c r="F3713">
        <v>1</v>
      </c>
      <c r="G3713" t="s">
        <v>12286</v>
      </c>
    </row>
    <row r="3714" spans="1:7" x14ac:dyDescent="0.25">
      <c r="A3714" t="s">
        <v>101</v>
      </c>
      <c r="B3714">
        <v>2010</v>
      </c>
      <c r="C3714" t="s">
        <v>143</v>
      </c>
      <c r="D3714" t="s">
        <v>102</v>
      </c>
      <c r="E3714" t="s">
        <v>11470</v>
      </c>
      <c r="F3714">
        <v>2</v>
      </c>
      <c r="G3714" t="s">
        <v>12286</v>
      </c>
    </row>
    <row r="3715" spans="1:7" x14ac:dyDescent="0.25">
      <c r="A3715" t="s">
        <v>101</v>
      </c>
      <c r="B3715">
        <v>2010</v>
      </c>
      <c r="C3715" t="s">
        <v>143</v>
      </c>
      <c r="D3715" t="s">
        <v>107</v>
      </c>
      <c r="E3715" t="s">
        <v>11471</v>
      </c>
      <c r="F3715">
        <v>3</v>
      </c>
      <c r="G3715" t="s">
        <v>12286</v>
      </c>
    </row>
    <row r="3716" spans="1:7" x14ac:dyDescent="0.25">
      <c r="A3716" t="s">
        <v>101</v>
      </c>
      <c r="B3716">
        <v>2010</v>
      </c>
      <c r="C3716" t="s">
        <v>143</v>
      </c>
      <c r="D3716" t="s">
        <v>39</v>
      </c>
      <c r="E3716" t="s">
        <v>11472</v>
      </c>
      <c r="F3716">
        <v>2</v>
      </c>
      <c r="G3716" t="s">
        <v>12286</v>
      </c>
    </row>
    <row r="3717" spans="1:7" x14ac:dyDescent="0.25">
      <c r="A3717" t="s">
        <v>101</v>
      </c>
      <c r="B3717">
        <v>2010</v>
      </c>
      <c r="C3717" t="s">
        <v>143</v>
      </c>
      <c r="D3717" t="s">
        <v>103</v>
      </c>
      <c r="E3717" t="s">
        <v>11473</v>
      </c>
      <c r="F3717">
        <v>20</v>
      </c>
      <c r="G3717" t="s">
        <v>12286</v>
      </c>
    </row>
    <row r="3718" spans="1:7" x14ac:dyDescent="0.25">
      <c r="A3718" t="s">
        <v>101</v>
      </c>
      <c r="B3718">
        <v>2010</v>
      </c>
      <c r="C3718" t="s">
        <v>144</v>
      </c>
      <c r="D3718" t="s">
        <v>102</v>
      </c>
      <c r="E3718" t="s">
        <v>11474</v>
      </c>
      <c r="F3718">
        <v>1</v>
      </c>
      <c r="G3718" t="s">
        <v>12287</v>
      </c>
    </row>
    <row r="3719" spans="1:7" x14ac:dyDescent="0.25">
      <c r="A3719" t="s">
        <v>101</v>
      </c>
      <c r="B3719">
        <v>2010</v>
      </c>
      <c r="C3719" t="s">
        <v>144</v>
      </c>
      <c r="D3719" t="s">
        <v>107</v>
      </c>
      <c r="E3719" t="s">
        <v>11475</v>
      </c>
      <c r="F3719">
        <v>1</v>
      </c>
      <c r="G3719" t="s">
        <v>12287</v>
      </c>
    </row>
    <row r="3720" spans="1:7" x14ac:dyDescent="0.25">
      <c r="A3720" t="s">
        <v>101</v>
      </c>
      <c r="B3720">
        <v>2010</v>
      </c>
      <c r="C3720" t="s">
        <v>144</v>
      </c>
      <c r="D3720" t="s">
        <v>39</v>
      </c>
      <c r="E3720" t="s">
        <v>11476</v>
      </c>
      <c r="F3720">
        <v>3</v>
      </c>
      <c r="G3720" t="s">
        <v>12287</v>
      </c>
    </row>
    <row r="3721" spans="1:7" x14ac:dyDescent="0.25">
      <c r="A3721" t="s">
        <v>101</v>
      </c>
      <c r="B3721">
        <v>2010</v>
      </c>
      <c r="C3721" t="s">
        <v>144</v>
      </c>
      <c r="D3721" t="s">
        <v>103</v>
      </c>
      <c r="E3721" t="s">
        <v>11477</v>
      </c>
      <c r="F3721">
        <v>9</v>
      </c>
      <c r="G3721" t="s">
        <v>12287</v>
      </c>
    </row>
    <row r="3722" spans="1:7" x14ac:dyDescent="0.25">
      <c r="A3722" t="s">
        <v>101</v>
      </c>
      <c r="B3722">
        <v>2010</v>
      </c>
      <c r="C3722" t="s">
        <v>145</v>
      </c>
      <c r="D3722" t="s">
        <v>38</v>
      </c>
      <c r="E3722" t="s">
        <v>11478</v>
      </c>
      <c r="F3722">
        <v>1</v>
      </c>
      <c r="G3722" t="s">
        <v>12288</v>
      </c>
    </row>
    <row r="3723" spans="1:7" x14ac:dyDescent="0.25">
      <c r="A3723" t="s">
        <v>101</v>
      </c>
      <c r="B3723">
        <v>2010</v>
      </c>
      <c r="C3723" t="s">
        <v>145</v>
      </c>
      <c r="D3723" t="s">
        <v>102</v>
      </c>
      <c r="E3723" t="s">
        <v>11479</v>
      </c>
      <c r="F3723">
        <v>1</v>
      </c>
      <c r="G3723" t="s">
        <v>12288</v>
      </c>
    </row>
    <row r="3724" spans="1:7" x14ac:dyDescent="0.25">
      <c r="A3724" t="s">
        <v>101</v>
      </c>
      <c r="B3724">
        <v>2010</v>
      </c>
      <c r="C3724" t="s">
        <v>145</v>
      </c>
      <c r="D3724" t="s">
        <v>107</v>
      </c>
      <c r="E3724" t="s">
        <v>11480</v>
      </c>
      <c r="F3724">
        <v>3</v>
      </c>
      <c r="G3724" t="s">
        <v>12288</v>
      </c>
    </row>
    <row r="3725" spans="1:7" x14ac:dyDescent="0.25">
      <c r="A3725" t="s">
        <v>101</v>
      </c>
      <c r="B3725">
        <v>2010</v>
      </c>
      <c r="C3725" t="s">
        <v>145</v>
      </c>
      <c r="D3725" t="s">
        <v>39</v>
      </c>
      <c r="E3725" t="s">
        <v>11481</v>
      </c>
      <c r="F3725">
        <v>2</v>
      </c>
      <c r="G3725" t="s">
        <v>12288</v>
      </c>
    </row>
    <row r="3726" spans="1:7" x14ac:dyDescent="0.25">
      <c r="A3726" t="s">
        <v>101</v>
      </c>
      <c r="B3726">
        <v>2010</v>
      </c>
      <c r="C3726" t="s">
        <v>145</v>
      </c>
      <c r="D3726" t="s">
        <v>103</v>
      </c>
      <c r="E3726" t="s">
        <v>11482</v>
      </c>
      <c r="F3726">
        <v>11</v>
      </c>
      <c r="G3726" t="s">
        <v>12288</v>
      </c>
    </row>
    <row r="3727" spans="1:7" x14ac:dyDescent="0.25">
      <c r="A3727" t="s">
        <v>101</v>
      </c>
      <c r="B3727">
        <v>2010</v>
      </c>
      <c r="C3727" t="s">
        <v>146</v>
      </c>
      <c r="D3727" t="s">
        <v>102</v>
      </c>
      <c r="E3727" t="s">
        <v>11483</v>
      </c>
      <c r="F3727">
        <v>6</v>
      </c>
      <c r="G3727" t="s">
        <v>12289</v>
      </c>
    </row>
    <row r="3728" spans="1:7" x14ac:dyDescent="0.25">
      <c r="A3728" t="s">
        <v>101</v>
      </c>
      <c r="B3728">
        <v>2010</v>
      </c>
      <c r="C3728" t="s">
        <v>146</v>
      </c>
      <c r="D3728" t="s">
        <v>107</v>
      </c>
      <c r="E3728" t="s">
        <v>11484</v>
      </c>
      <c r="F3728">
        <v>2</v>
      </c>
      <c r="G3728" t="s">
        <v>12289</v>
      </c>
    </row>
    <row r="3729" spans="1:7" x14ac:dyDescent="0.25">
      <c r="A3729" t="s">
        <v>101</v>
      </c>
      <c r="B3729">
        <v>2010</v>
      </c>
      <c r="C3729" t="s">
        <v>146</v>
      </c>
      <c r="D3729" t="s">
        <v>39</v>
      </c>
      <c r="E3729" t="s">
        <v>11485</v>
      </c>
      <c r="F3729">
        <v>3</v>
      </c>
      <c r="G3729" t="s">
        <v>12289</v>
      </c>
    </row>
    <row r="3730" spans="1:7" x14ac:dyDescent="0.25">
      <c r="A3730" t="s">
        <v>101</v>
      </c>
      <c r="B3730">
        <v>2010</v>
      </c>
      <c r="C3730" t="s">
        <v>146</v>
      </c>
      <c r="D3730" t="s">
        <v>103</v>
      </c>
      <c r="E3730" t="s">
        <v>11486</v>
      </c>
      <c r="F3730">
        <v>13</v>
      </c>
      <c r="G3730" t="s">
        <v>12289</v>
      </c>
    </row>
    <row r="3731" spans="1:7" x14ac:dyDescent="0.25">
      <c r="A3731" t="s">
        <v>101</v>
      </c>
      <c r="B3731">
        <v>2011</v>
      </c>
      <c r="C3731" t="s">
        <v>142</v>
      </c>
      <c r="D3731" t="s">
        <v>102</v>
      </c>
      <c r="E3731" t="s">
        <v>11487</v>
      </c>
      <c r="F3731">
        <v>5</v>
      </c>
      <c r="G3731" t="s">
        <v>12285</v>
      </c>
    </row>
    <row r="3732" spans="1:7" x14ac:dyDescent="0.25">
      <c r="A3732" t="s">
        <v>101</v>
      </c>
      <c r="B3732">
        <v>2011</v>
      </c>
      <c r="C3732" t="s">
        <v>142</v>
      </c>
      <c r="D3732" t="s">
        <v>107</v>
      </c>
      <c r="E3732" t="s">
        <v>11488</v>
      </c>
      <c r="F3732">
        <v>3</v>
      </c>
      <c r="G3732" t="s">
        <v>12285</v>
      </c>
    </row>
    <row r="3733" spans="1:7" x14ac:dyDescent="0.25">
      <c r="A3733" t="s">
        <v>101</v>
      </c>
      <c r="B3733">
        <v>2011</v>
      </c>
      <c r="C3733" t="s">
        <v>142</v>
      </c>
      <c r="D3733" t="s">
        <v>39</v>
      </c>
      <c r="E3733" t="s">
        <v>11489</v>
      </c>
      <c r="F3733">
        <v>1</v>
      </c>
      <c r="G3733" t="s">
        <v>12285</v>
      </c>
    </row>
    <row r="3734" spans="1:7" x14ac:dyDescent="0.25">
      <c r="A3734" t="s">
        <v>101</v>
      </c>
      <c r="B3734">
        <v>2011</v>
      </c>
      <c r="C3734" t="s">
        <v>142</v>
      </c>
      <c r="D3734" t="s">
        <v>103</v>
      </c>
      <c r="E3734" t="s">
        <v>11490</v>
      </c>
      <c r="F3734">
        <v>29</v>
      </c>
      <c r="G3734" t="s">
        <v>12285</v>
      </c>
    </row>
    <row r="3735" spans="1:7" x14ac:dyDescent="0.25">
      <c r="A3735" t="s">
        <v>101</v>
      </c>
      <c r="B3735">
        <v>2011</v>
      </c>
      <c r="C3735" t="s">
        <v>143</v>
      </c>
      <c r="D3735" t="s">
        <v>102</v>
      </c>
      <c r="E3735" t="s">
        <v>11491</v>
      </c>
      <c r="F3735">
        <v>1</v>
      </c>
      <c r="G3735" t="s">
        <v>12286</v>
      </c>
    </row>
    <row r="3736" spans="1:7" x14ac:dyDescent="0.25">
      <c r="A3736" t="s">
        <v>101</v>
      </c>
      <c r="B3736">
        <v>2011</v>
      </c>
      <c r="C3736" t="s">
        <v>143</v>
      </c>
      <c r="D3736" t="s">
        <v>107</v>
      </c>
      <c r="E3736" t="s">
        <v>11492</v>
      </c>
      <c r="F3736">
        <v>1</v>
      </c>
      <c r="G3736" t="s">
        <v>12286</v>
      </c>
    </row>
    <row r="3737" spans="1:7" x14ac:dyDescent="0.25">
      <c r="A3737" t="s">
        <v>101</v>
      </c>
      <c r="B3737">
        <v>2011</v>
      </c>
      <c r="C3737" t="s">
        <v>143</v>
      </c>
      <c r="D3737" t="s">
        <v>39</v>
      </c>
      <c r="E3737" t="s">
        <v>11493</v>
      </c>
      <c r="F3737">
        <v>7</v>
      </c>
      <c r="G3737" t="s">
        <v>12286</v>
      </c>
    </row>
    <row r="3738" spans="1:7" x14ac:dyDescent="0.25">
      <c r="A3738" t="s">
        <v>101</v>
      </c>
      <c r="B3738">
        <v>2011</v>
      </c>
      <c r="C3738" t="s">
        <v>143</v>
      </c>
      <c r="D3738" t="s">
        <v>103</v>
      </c>
      <c r="E3738" t="s">
        <v>11494</v>
      </c>
      <c r="F3738">
        <v>23</v>
      </c>
      <c r="G3738" t="s">
        <v>12286</v>
      </c>
    </row>
    <row r="3739" spans="1:7" x14ac:dyDescent="0.25">
      <c r="A3739" t="s">
        <v>101</v>
      </c>
      <c r="B3739">
        <v>2011</v>
      </c>
      <c r="C3739" t="s">
        <v>144</v>
      </c>
      <c r="D3739" t="s">
        <v>39</v>
      </c>
      <c r="E3739" t="s">
        <v>11495</v>
      </c>
      <c r="F3739">
        <v>4</v>
      </c>
      <c r="G3739" t="s">
        <v>12287</v>
      </c>
    </row>
    <row r="3740" spans="1:7" x14ac:dyDescent="0.25">
      <c r="A3740" t="s">
        <v>101</v>
      </c>
      <c r="B3740">
        <v>2011</v>
      </c>
      <c r="C3740" t="s">
        <v>144</v>
      </c>
      <c r="D3740" t="s">
        <v>103</v>
      </c>
      <c r="E3740" t="s">
        <v>11496</v>
      </c>
      <c r="F3740">
        <v>15</v>
      </c>
      <c r="G3740" t="s">
        <v>12287</v>
      </c>
    </row>
    <row r="3741" spans="1:7" x14ac:dyDescent="0.25">
      <c r="A3741" t="s">
        <v>101</v>
      </c>
      <c r="B3741">
        <v>2011</v>
      </c>
      <c r="C3741" t="s">
        <v>145</v>
      </c>
      <c r="D3741" t="s">
        <v>102</v>
      </c>
      <c r="E3741" t="s">
        <v>11497</v>
      </c>
      <c r="F3741">
        <v>1</v>
      </c>
      <c r="G3741" t="s">
        <v>12288</v>
      </c>
    </row>
    <row r="3742" spans="1:7" x14ac:dyDescent="0.25">
      <c r="A3742" t="s">
        <v>101</v>
      </c>
      <c r="B3742">
        <v>2011</v>
      </c>
      <c r="C3742" t="s">
        <v>145</v>
      </c>
      <c r="D3742" t="s">
        <v>107</v>
      </c>
      <c r="E3742" t="s">
        <v>11498</v>
      </c>
      <c r="F3742">
        <v>1</v>
      </c>
      <c r="G3742" t="s">
        <v>12288</v>
      </c>
    </row>
    <row r="3743" spans="1:7" x14ac:dyDescent="0.25">
      <c r="A3743" t="s">
        <v>101</v>
      </c>
      <c r="B3743">
        <v>2011</v>
      </c>
      <c r="C3743" t="s">
        <v>145</v>
      </c>
      <c r="D3743" t="s">
        <v>39</v>
      </c>
      <c r="E3743" t="s">
        <v>11499</v>
      </c>
      <c r="F3743">
        <v>2</v>
      </c>
      <c r="G3743" t="s">
        <v>12288</v>
      </c>
    </row>
    <row r="3744" spans="1:7" x14ac:dyDescent="0.25">
      <c r="A3744" t="s">
        <v>101</v>
      </c>
      <c r="B3744">
        <v>2011</v>
      </c>
      <c r="C3744" t="s">
        <v>145</v>
      </c>
      <c r="D3744" t="s">
        <v>103</v>
      </c>
      <c r="E3744" t="s">
        <v>11500</v>
      </c>
      <c r="F3744">
        <v>17</v>
      </c>
      <c r="G3744" t="s">
        <v>12288</v>
      </c>
    </row>
    <row r="3745" spans="1:7" x14ac:dyDescent="0.25">
      <c r="A3745" t="s">
        <v>101</v>
      </c>
      <c r="B3745">
        <v>2011</v>
      </c>
      <c r="C3745" t="s">
        <v>146</v>
      </c>
      <c r="D3745" t="s">
        <v>38</v>
      </c>
      <c r="E3745" t="s">
        <v>11501</v>
      </c>
      <c r="F3745">
        <v>1</v>
      </c>
      <c r="G3745" t="s">
        <v>12289</v>
      </c>
    </row>
    <row r="3746" spans="1:7" x14ac:dyDescent="0.25">
      <c r="A3746" t="s">
        <v>101</v>
      </c>
      <c r="B3746">
        <v>2011</v>
      </c>
      <c r="C3746" t="s">
        <v>146</v>
      </c>
      <c r="D3746" t="s">
        <v>102</v>
      </c>
      <c r="E3746" t="s">
        <v>11502</v>
      </c>
      <c r="F3746">
        <v>4</v>
      </c>
      <c r="G3746" t="s">
        <v>12289</v>
      </c>
    </row>
    <row r="3747" spans="1:7" x14ac:dyDescent="0.25">
      <c r="A3747" t="s">
        <v>101</v>
      </c>
      <c r="B3747">
        <v>2011</v>
      </c>
      <c r="C3747" t="s">
        <v>146</v>
      </c>
      <c r="D3747" t="s">
        <v>107</v>
      </c>
      <c r="E3747" t="s">
        <v>11503</v>
      </c>
      <c r="F3747">
        <v>2</v>
      </c>
      <c r="G3747" t="s">
        <v>12289</v>
      </c>
    </row>
    <row r="3748" spans="1:7" x14ac:dyDescent="0.25">
      <c r="A3748" t="s">
        <v>101</v>
      </c>
      <c r="B3748">
        <v>2011</v>
      </c>
      <c r="C3748" t="s">
        <v>146</v>
      </c>
      <c r="D3748" t="s">
        <v>39</v>
      </c>
      <c r="E3748" t="s">
        <v>11504</v>
      </c>
      <c r="F3748">
        <v>1</v>
      </c>
      <c r="G3748" t="s">
        <v>12289</v>
      </c>
    </row>
    <row r="3749" spans="1:7" x14ac:dyDescent="0.25">
      <c r="A3749" t="s">
        <v>101</v>
      </c>
      <c r="B3749">
        <v>2011</v>
      </c>
      <c r="C3749" t="s">
        <v>146</v>
      </c>
      <c r="D3749" t="s">
        <v>103</v>
      </c>
      <c r="E3749" t="s">
        <v>11505</v>
      </c>
      <c r="F3749">
        <v>13</v>
      </c>
      <c r="G3749" t="s">
        <v>12289</v>
      </c>
    </row>
    <row r="3750" spans="1:7" x14ac:dyDescent="0.25">
      <c r="A3750" t="s">
        <v>101</v>
      </c>
      <c r="B3750">
        <v>2012</v>
      </c>
      <c r="C3750" t="s">
        <v>142</v>
      </c>
      <c r="D3750" t="s">
        <v>38</v>
      </c>
      <c r="E3750" t="s">
        <v>11506</v>
      </c>
      <c r="F3750">
        <v>1</v>
      </c>
      <c r="G3750" t="s">
        <v>12285</v>
      </c>
    </row>
    <row r="3751" spans="1:7" x14ac:dyDescent="0.25">
      <c r="A3751" t="s">
        <v>101</v>
      </c>
      <c r="B3751">
        <v>2012</v>
      </c>
      <c r="C3751" t="s">
        <v>142</v>
      </c>
      <c r="D3751" t="s">
        <v>102</v>
      </c>
      <c r="E3751" t="s">
        <v>11507</v>
      </c>
      <c r="F3751">
        <v>5</v>
      </c>
      <c r="G3751" t="s">
        <v>12285</v>
      </c>
    </row>
    <row r="3752" spans="1:7" x14ac:dyDescent="0.25">
      <c r="A3752" t="s">
        <v>101</v>
      </c>
      <c r="B3752">
        <v>2012</v>
      </c>
      <c r="C3752" t="s">
        <v>142</v>
      </c>
      <c r="D3752" t="s">
        <v>107</v>
      </c>
      <c r="E3752" t="s">
        <v>11508</v>
      </c>
      <c r="F3752">
        <v>6</v>
      </c>
      <c r="G3752" t="s">
        <v>12285</v>
      </c>
    </row>
    <row r="3753" spans="1:7" x14ac:dyDescent="0.25">
      <c r="A3753" t="s">
        <v>101</v>
      </c>
      <c r="B3753">
        <v>2012</v>
      </c>
      <c r="C3753" t="s">
        <v>142</v>
      </c>
      <c r="D3753" t="s">
        <v>39</v>
      </c>
      <c r="E3753" t="s">
        <v>11509</v>
      </c>
      <c r="F3753">
        <v>11</v>
      </c>
      <c r="G3753" t="s">
        <v>12285</v>
      </c>
    </row>
    <row r="3754" spans="1:7" x14ac:dyDescent="0.25">
      <c r="A3754" t="s">
        <v>101</v>
      </c>
      <c r="B3754">
        <v>2012</v>
      </c>
      <c r="C3754" t="s">
        <v>142</v>
      </c>
      <c r="D3754" t="s">
        <v>103</v>
      </c>
      <c r="E3754" t="s">
        <v>11510</v>
      </c>
      <c r="F3754">
        <v>27</v>
      </c>
      <c r="G3754" t="s">
        <v>12285</v>
      </c>
    </row>
    <row r="3755" spans="1:7" x14ac:dyDescent="0.25">
      <c r="A3755" t="s">
        <v>101</v>
      </c>
      <c r="B3755">
        <v>2012</v>
      </c>
      <c r="C3755" t="s">
        <v>143</v>
      </c>
      <c r="D3755" t="s">
        <v>102</v>
      </c>
      <c r="E3755" t="s">
        <v>11511</v>
      </c>
      <c r="F3755">
        <v>1</v>
      </c>
      <c r="G3755" t="s">
        <v>12286</v>
      </c>
    </row>
    <row r="3756" spans="1:7" x14ac:dyDescent="0.25">
      <c r="A3756" t="s">
        <v>101</v>
      </c>
      <c r="B3756">
        <v>2012</v>
      </c>
      <c r="C3756" t="s">
        <v>143</v>
      </c>
      <c r="D3756" t="s">
        <v>107</v>
      </c>
      <c r="E3756" t="s">
        <v>11512</v>
      </c>
      <c r="F3756">
        <v>3</v>
      </c>
      <c r="G3756" t="s">
        <v>12286</v>
      </c>
    </row>
    <row r="3757" spans="1:7" x14ac:dyDescent="0.25">
      <c r="A3757" t="s">
        <v>101</v>
      </c>
      <c r="B3757">
        <v>2012</v>
      </c>
      <c r="C3757" t="s">
        <v>143</v>
      </c>
      <c r="D3757" t="s">
        <v>39</v>
      </c>
      <c r="E3757" t="s">
        <v>11513</v>
      </c>
      <c r="F3757">
        <v>5</v>
      </c>
      <c r="G3757" t="s">
        <v>12286</v>
      </c>
    </row>
    <row r="3758" spans="1:7" x14ac:dyDescent="0.25">
      <c r="A3758" t="s">
        <v>101</v>
      </c>
      <c r="B3758">
        <v>2012</v>
      </c>
      <c r="C3758" t="s">
        <v>143</v>
      </c>
      <c r="D3758" t="s">
        <v>103</v>
      </c>
      <c r="E3758" t="s">
        <v>11514</v>
      </c>
      <c r="F3758">
        <v>26</v>
      </c>
      <c r="G3758" t="s">
        <v>12286</v>
      </c>
    </row>
    <row r="3759" spans="1:7" x14ac:dyDescent="0.25">
      <c r="A3759" t="s">
        <v>101</v>
      </c>
      <c r="B3759">
        <v>2012</v>
      </c>
      <c r="C3759" t="s">
        <v>144</v>
      </c>
      <c r="D3759" t="s">
        <v>102</v>
      </c>
      <c r="E3759" t="s">
        <v>11515</v>
      </c>
      <c r="F3759">
        <v>1</v>
      </c>
      <c r="G3759" t="s">
        <v>12287</v>
      </c>
    </row>
    <row r="3760" spans="1:7" x14ac:dyDescent="0.25">
      <c r="A3760" t="s">
        <v>101</v>
      </c>
      <c r="B3760">
        <v>2012</v>
      </c>
      <c r="C3760" t="s">
        <v>144</v>
      </c>
      <c r="D3760" t="s">
        <v>39</v>
      </c>
      <c r="E3760" t="s">
        <v>11516</v>
      </c>
      <c r="F3760">
        <v>3</v>
      </c>
      <c r="G3760" t="s">
        <v>12287</v>
      </c>
    </row>
    <row r="3761" spans="1:7" x14ac:dyDescent="0.25">
      <c r="A3761" t="s">
        <v>101</v>
      </c>
      <c r="B3761">
        <v>2012</v>
      </c>
      <c r="C3761" t="s">
        <v>144</v>
      </c>
      <c r="D3761" t="s">
        <v>103</v>
      </c>
      <c r="E3761" t="s">
        <v>11517</v>
      </c>
      <c r="F3761">
        <v>12</v>
      </c>
      <c r="G3761" t="s">
        <v>12287</v>
      </c>
    </row>
    <row r="3762" spans="1:7" x14ac:dyDescent="0.25">
      <c r="A3762" t="s">
        <v>101</v>
      </c>
      <c r="B3762">
        <v>2012</v>
      </c>
      <c r="C3762" t="s">
        <v>145</v>
      </c>
      <c r="D3762" t="s">
        <v>102</v>
      </c>
      <c r="E3762" t="s">
        <v>11518</v>
      </c>
      <c r="F3762">
        <v>2</v>
      </c>
      <c r="G3762" t="s">
        <v>12288</v>
      </c>
    </row>
    <row r="3763" spans="1:7" x14ac:dyDescent="0.25">
      <c r="A3763" t="s">
        <v>101</v>
      </c>
      <c r="B3763">
        <v>2012</v>
      </c>
      <c r="C3763" t="s">
        <v>145</v>
      </c>
      <c r="D3763" t="s">
        <v>39</v>
      </c>
      <c r="E3763" t="s">
        <v>11519</v>
      </c>
      <c r="F3763">
        <v>2</v>
      </c>
      <c r="G3763" t="s">
        <v>12288</v>
      </c>
    </row>
    <row r="3764" spans="1:7" x14ac:dyDescent="0.25">
      <c r="A3764" t="s">
        <v>101</v>
      </c>
      <c r="B3764">
        <v>2012</v>
      </c>
      <c r="C3764" t="s">
        <v>145</v>
      </c>
      <c r="D3764" t="s">
        <v>103</v>
      </c>
      <c r="E3764" t="s">
        <v>11520</v>
      </c>
      <c r="F3764">
        <v>15</v>
      </c>
      <c r="G3764" t="s">
        <v>12288</v>
      </c>
    </row>
    <row r="3765" spans="1:7" x14ac:dyDescent="0.25">
      <c r="A3765" t="s">
        <v>101</v>
      </c>
      <c r="B3765">
        <v>2012</v>
      </c>
      <c r="C3765" t="s">
        <v>146</v>
      </c>
      <c r="D3765" t="s">
        <v>38</v>
      </c>
      <c r="E3765" t="s">
        <v>11521</v>
      </c>
      <c r="F3765">
        <v>1</v>
      </c>
      <c r="G3765" t="s">
        <v>12289</v>
      </c>
    </row>
    <row r="3766" spans="1:7" x14ac:dyDescent="0.25">
      <c r="A3766" t="s">
        <v>101</v>
      </c>
      <c r="B3766">
        <v>2012</v>
      </c>
      <c r="C3766" t="s">
        <v>146</v>
      </c>
      <c r="D3766" t="s">
        <v>102</v>
      </c>
      <c r="E3766" t="s">
        <v>11522</v>
      </c>
      <c r="F3766">
        <v>2</v>
      </c>
      <c r="G3766" t="s">
        <v>12289</v>
      </c>
    </row>
    <row r="3767" spans="1:7" x14ac:dyDescent="0.25">
      <c r="A3767" t="s">
        <v>101</v>
      </c>
      <c r="B3767">
        <v>2012</v>
      </c>
      <c r="C3767" t="s">
        <v>146</v>
      </c>
      <c r="D3767" t="s">
        <v>103</v>
      </c>
      <c r="E3767" t="s">
        <v>11523</v>
      </c>
      <c r="F3767">
        <v>16</v>
      </c>
      <c r="G3767" t="s">
        <v>12289</v>
      </c>
    </row>
    <row r="3768" spans="1:7" x14ac:dyDescent="0.25">
      <c r="A3768" t="s">
        <v>101</v>
      </c>
      <c r="B3768">
        <v>2013</v>
      </c>
      <c r="C3768" t="s">
        <v>142</v>
      </c>
      <c r="D3768" t="s">
        <v>38</v>
      </c>
      <c r="E3768" t="s">
        <v>11524</v>
      </c>
      <c r="F3768">
        <v>1</v>
      </c>
      <c r="G3768" t="s">
        <v>12285</v>
      </c>
    </row>
    <row r="3769" spans="1:7" x14ac:dyDescent="0.25">
      <c r="A3769" t="s">
        <v>101</v>
      </c>
      <c r="B3769">
        <v>2013</v>
      </c>
      <c r="C3769" t="s">
        <v>142</v>
      </c>
      <c r="D3769" t="s">
        <v>102</v>
      </c>
      <c r="E3769" t="s">
        <v>11525</v>
      </c>
      <c r="F3769">
        <v>1</v>
      </c>
      <c r="G3769" t="s">
        <v>12285</v>
      </c>
    </row>
    <row r="3770" spans="1:7" x14ac:dyDescent="0.25">
      <c r="A3770" t="s">
        <v>101</v>
      </c>
      <c r="B3770">
        <v>2013</v>
      </c>
      <c r="C3770" t="s">
        <v>142</v>
      </c>
      <c r="D3770" t="s">
        <v>107</v>
      </c>
      <c r="E3770" t="s">
        <v>11526</v>
      </c>
      <c r="F3770">
        <v>2</v>
      </c>
      <c r="G3770" t="s">
        <v>12285</v>
      </c>
    </row>
    <row r="3771" spans="1:7" x14ac:dyDescent="0.25">
      <c r="A3771" t="s">
        <v>101</v>
      </c>
      <c r="B3771">
        <v>2013</v>
      </c>
      <c r="C3771" t="s">
        <v>142</v>
      </c>
      <c r="D3771" t="s">
        <v>39</v>
      </c>
      <c r="E3771" t="s">
        <v>11527</v>
      </c>
      <c r="F3771">
        <v>3</v>
      </c>
      <c r="G3771" t="s">
        <v>12285</v>
      </c>
    </row>
    <row r="3772" spans="1:7" x14ac:dyDescent="0.25">
      <c r="A3772" t="s">
        <v>101</v>
      </c>
      <c r="B3772">
        <v>2013</v>
      </c>
      <c r="C3772" t="s">
        <v>142</v>
      </c>
      <c r="D3772" t="s">
        <v>103</v>
      </c>
      <c r="E3772" t="s">
        <v>11528</v>
      </c>
      <c r="F3772">
        <v>29</v>
      </c>
      <c r="G3772" t="s">
        <v>12285</v>
      </c>
    </row>
    <row r="3773" spans="1:7" x14ac:dyDescent="0.25">
      <c r="A3773" t="s">
        <v>101</v>
      </c>
      <c r="B3773">
        <v>2013</v>
      </c>
      <c r="C3773" t="s">
        <v>143</v>
      </c>
      <c r="D3773" t="s">
        <v>38</v>
      </c>
      <c r="E3773" t="s">
        <v>11529</v>
      </c>
      <c r="F3773">
        <v>1</v>
      </c>
      <c r="G3773" t="s">
        <v>12286</v>
      </c>
    </row>
    <row r="3774" spans="1:7" x14ac:dyDescent="0.25">
      <c r="A3774" t="s">
        <v>101</v>
      </c>
      <c r="B3774">
        <v>2013</v>
      </c>
      <c r="C3774" t="s">
        <v>143</v>
      </c>
      <c r="D3774" t="s">
        <v>102</v>
      </c>
      <c r="E3774" t="s">
        <v>11530</v>
      </c>
      <c r="F3774">
        <v>4</v>
      </c>
      <c r="G3774" t="s">
        <v>12286</v>
      </c>
    </row>
    <row r="3775" spans="1:7" x14ac:dyDescent="0.25">
      <c r="A3775" t="s">
        <v>101</v>
      </c>
      <c r="B3775">
        <v>2013</v>
      </c>
      <c r="C3775" t="s">
        <v>143</v>
      </c>
      <c r="D3775" t="s">
        <v>107</v>
      </c>
      <c r="E3775" t="s">
        <v>11531</v>
      </c>
      <c r="F3775">
        <v>1</v>
      </c>
      <c r="G3775" t="s">
        <v>12286</v>
      </c>
    </row>
    <row r="3776" spans="1:7" x14ac:dyDescent="0.25">
      <c r="A3776" t="s">
        <v>101</v>
      </c>
      <c r="B3776">
        <v>2013</v>
      </c>
      <c r="C3776" t="s">
        <v>143</v>
      </c>
      <c r="D3776" t="s">
        <v>39</v>
      </c>
      <c r="E3776" t="s">
        <v>11532</v>
      </c>
      <c r="F3776">
        <v>5</v>
      </c>
      <c r="G3776" t="s">
        <v>12286</v>
      </c>
    </row>
    <row r="3777" spans="1:7" x14ac:dyDescent="0.25">
      <c r="A3777" t="s">
        <v>101</v>
      </c>
      <c r="B3777">
        <v>2013</v>
      </c>
      <c r="C3777" t="s">
        <v>143</v>
      </c>
      <c r="D3777" t="s">
        <v>103</v>
      </c>
      <c r="E3777" t="s">
        <v>11533</v>
      </c>
      <c r="F3777">
        <v>24</v>
      </c>
      <c r="G3777" t="s">
        <v>12286</v>
      </c>
    </row>
    <row r="3778" spans="1:7" x14ac:dyDescent="0.25">
      <c r="A3778" t="s">
        <v>101</v>
      </c>
      <c r="B3778">
        <v>2013</v>
      </c>
      <c r="C3778" t="s">
        <v>144</v>
      </c>
      <c r="D3778" t="s">
        <v>103</v>
      </c>
      <c r="E3778" t="s">
        <v>11534</v>
      </c>
      <c r="F3778">
        <v>13</v>
      </c>
      <c r="G3778" t="s">
        <v>12287</v>
      </c>
    </row>
    <row r="3779" spans="1:7" x14ac:dyDescent="0.25">
      <c r="A3779" t="s">
        <v>101</v>
      </c>
      <c r="B3779">
        <v>2013</v>
      </c>
      <c r="C3779" t="s">
        <v>145</v>
      </c>
      <c r="D3779" t="s">
        <v>102</v>
      </c>
      <c r="E3779" t="s">
        <v>11535</v>
      </c>
      <c r="F3779">
        <v>1</v>
      </c>
      <c r="G3779" t="s">
        <v>12288</v>
      </c>
    </row>
    <row r="3780" spans="1:7" x14ac:dyDescent="0.25">
      <c r="A3780" t="s">
        <v>101</v>
      </c>
      <c r="B3780">
        <v>2013</v>
      </c>
      <c r="C3780" t="s">
        <v>145</v>
      </c>
      <c r="D3780" t="s">
        <v>107</v>
      </c>
      <c r="E3780" t="s">
        <v>11536</v>
      </c>
      <c r="F3780">
        <v>1</v>
      </c>
      <c r="G3780" t="s">
        <v>12288</v>
      </c>
    </row>
    <row r="3781" spans="1:7" x14ac:dyDescent="0.25">
      <c r="A3781" t="s">
        <v>101</v>
      </c>
      <c r="B3781">
        <v>2013</v>
      </c>
      <c r="C3781" t="s">
        <v>145</v>
      </c>
      <c r="D3781" t="s">
        <v>39</v>
      </c>
      <c r="E3781" t="s">
        <v>11537</v>
      </c>
      <c r="F3781">
        <v>2</v>
      </c>
      <c r="G3781" t="s">
        <v>12288</v>
      </c>
    </row>
    <row r="3782" spans="1:7" x14ac:dyDescent="0.25">
      <c r="A3782" t="s">
        <v>101</v>
      </c>
      <c r="B3782">
        <v>2013</v>
      </c>
      <c r="C3782" t="s">
        <v>145</v>
      </c>
      <c r="D3782" t="s">
        <v>103</v>
      </c>
      <c r="E3782" t="s">
        <v>11538</v>
      </c>
      <c r="F3782">
        <v>15</v>
      </c>
      <c r="G3782" t="s">
        <v>12288</v>
      </c>
    </row>
    <row r="3783" spans="1:7" x14ac:dyDescent="0.25">
      <c r="A3783" t="s">
        <v>101</v>
      </c>
      <c r="B3783">
        <v>2013</v>
      </c>
      <c r="C3783" t="s">
        <v>146</v>
      </c>
      <c r="D3783" t="s">
        <v>102</v>
      </c>
      <c r="E3783" t="s">
        <v>11539</v>
      </c>
      <c r="F3783">
        <v>3</v>
      </c>
      <c r="G3783" t="s">
        <v>12289</v>
      </c>
    </row>
    <row r="3784" spans="1:7" x14ac:dyDescent="0.25">
      <c r="A3784" t="s">
        <v>101</v>
      </c>
      <c r="B3784">
        <v>2013</v>
      </c>
      <c r="C3784" t="s">
        <v>146</v>
      </c>
      <c r="D3784" t="s">
        <v>39</v>
      </c>
      <c r="E3784" t="s">
        <v>11540</v>
      </c>
      <c r="F3784">
        <v>2</v>
      </c>
      <c r="G3784" t="s">
        <v>12289</v>
      </c>
    </row>
    <row r="3785" spans="1:7" x14ac:dyDescent="0.25">
      <c r="A3785" t="s">
        <v>101</v>
      </c>
      <c r="B3785">
        <v>2013</v>
      </c>
      <c r="C3785" t="s">
        <v>146</v>
      </c>
      <c r="D3785" t="s">
        <v>103</v>
      </c>
      <c r="E3785" t="s">
        <v>11541</v>
      </c>
      <c r="F3785">
        <v>14</v>
      </c>
      <c r="G3785" t="s">
        <v>12289</v>
      </c>
    </row>
    <row r="3786" spans="1:7" x14ac:dyDescent="0.25">
      <c r="A3786" t="s">
        <v>101</v>
      </c>
      <c r="B3786">
        <v>2014</v>
      </c>
      <c r="C3786" t="s">
        <v>142</v>
      </c>
      <c r="D3786" t="s">
        <v>38</v>
      </c>
      <c r="E3786" t="s">
        <v>11542</v>
      </c>
      <c r="F3786">
        <v>2</v>
      </c>
      <c r="G3786" t="s">
        <v>12285</v>
      </c>
    </row>
    <row r="3787" spans="1:7" x14ac:dyDescent="0.25">
      <c r="A3787" t="s">
        <v>101</v>
      </c>
      <c r="B3787">
        <v>2014</v>
      </c>
      <c r="C3787" t="s">
        <v>142</v>
      </c>
      <c r="D3787" t="s">
        <v>102</v>
      </c>
      <c r="E3787" t="s">
        <v>11543</v>
      </c>
      <c r="F3787">
        <v>5</v>
      </c>
      <c r="G3787" t="s">
        <v>12285</v>
      </c>
    </row>
    <row r="3788" spans="1:7" x14ac:dyDescent="0.25">
      <c r="A3788" t="s">
        <v>101</v>
      </c>
      <c r="B3788">
        <v>2014</v>
      </c>
      <c r="C3788" t="s">
        <v>142</v>
      </c>
      <c r="D3788" t="s">
        <v>107</v>
      </c>
      <c r="E3788" t="s">
        <v>11544</v>
      </c>
      <c r="F3788">
        <v>2</v>
      </c>
      <c r="G3788" t="s">
        <v>12285</v>
      </c>
    </row>
    <row r="3789" spans="1:7" x14ac:dyDescent="0.25">
      <c r="A3789" t="s">
        <v>101</v>
      </c>
      <c r="B3789">
        <v>2014</v>
      </c>
      <c r="C3789" t="s">
        <v>142</v>
      </c>
      <c r="D3789" t="s">
        <v>39</v>
      </c>
      <c r="E3789" t="s">
        <v>11545</v>
      </c>
      <c r="F3789">
        <v>9</v>
      </c>
      <c r="G3789" t="s">
        <v>12285</v>
      </c>
    </row>
    <row r="3790" spans="1:7" x14ac:dyDescent="0.25">
      <c r="A3790" t="s">
        <v>101</v>
      </c>
      <c r="B3790">
        <v>2014</v>
      </c>
      <c r="C3790" t="s">
        <v>142</v>
      </c>
      <c r="D3790" t="s">
        <v>103</v>
      </c>
      <c r="E3790" t="s">
        <v>11546</v>
      </c>
      <c r="F3790">
        <v>26</v>
      </c>
      <c r="G3790" t="s">
        <v>12285</v>
      </c>
    </row>
    <row r="3791" spans="1:7" x14ac:dyDescent="0.25">
      <c r="A3791" t="s">
        <v>101</v>
      </c>
      <c r="B3791">
        <v>2014</v>
      </c>
      <c r="C3791" t="s">
        <v>143</v>
      </c>
      <c r="D3791" t="s">
        <v>38</v>
      </c>
      <c r="E3791" t="s">
        <v>11547</v>
      </c>
      <c r="F3791">
        <v>3</v>
      </c>
      <c r="G3791" t="s">
        <v>12286</v>
      </c>
    </row>
    <row r="3792" spans="1:7" x14ac:dyDescent="0.25">
      <c r="A3792" t="s">
        <v>101</v>
      </c>
      <c r="B3792">
        <v>2014</v>
      </c>
      <c r="C3792" t="s">
        <v>143</v>
      </c>
      <c r="D3792" t="s">
        <v>102</v>
      </c>
      <c r="E3792" t="s">
        <v>11548</v>
      </c>
      <c r="F3792">
        <v>4</v>
      </c>
      <c r="G3792" t="s">
        <v>12286</v>
      </c>
    </row>
    <row r="3793" spans="1:7" x14ac:dyDescent="0.25">
      <c r="A3793" t="s">
        <v>101</v>
      </c>
      <c r="B3793">
        <v>2014</v>
      </c>
      <c r="C3793" t="s">
        <v>143</v>
      </c>
      <c r="D3793" t="s">
        <v>107</v>
      </c>
      <c r="E3793" t="s">
        <v>11549</v>
      </c>
      <c r="F3793">
        <v>3</v>
      </c>
      <c r="G3793" t="s">
        <v>12286</v>
      </c>
    </row>
    <row r="3794" spans="1:7" x14ac:dyDescent="0.25">
      <c r="A3794" t="s">
        <v>101</v>
      </c>
      <c r="B3794">
        <v>2014</v>
      </c>
      <c r="C3794" t="s">
        <v>143</v>
      </c>
      <c r="D3794" t="s">
        <v>39</v>
      </c>
      <c r="E3794" t="s">
        <v>11550</v>
      </c>
      <c r="F3794">
        <v>3</v>
      </c>
      <c r="G3794" t="s">
        <v>12286</v>
      </c>
    </row>
    <row r="3795" spans="1:7" x14ac:dyDescent="0.25">
      <c r="A3795" t="s">
        <v>101</v>
      </c>
      <c r="B3795">
        <v>2014</v>
      </c>
      <c r="C3795" t="s">
        <v>143</v>
      </c>
      <c r="D3795" t="s">
        <v>103</v>
      </c>
      <c r="E3795" t="s">
        <v>11551</v>
      </c>
      <c r="F3795">
        <v>19</v>
      </c>
      <c r="G3795" t="s">
        <v>12286</v>
      </c>
    </row>
    <row r="3796" spans="1:7" x14ac:dyDescent="0.25">
      <c r="A3796" t="s">
        <v>101</v>
      </c>
      <c r="B3796">
        <v>2014</v>
      </c>
      <c r="C3796" t="s">
        <v>144</v>
      </c>
      <c r="D3796" t="s">
        <v>102</v>
      </c>
      <c r="E3796" t="s">
        <v>11552</v>
      </c>
      <c r="F3796">
        <v>1</v>
      </c>
      <c r="G3796" t="s">
        <v>12287</v>
      </c>
    </row>
    <row r="3797" spans="1:7" x14ac:dyDescent="0.25">
      <c r="A3797" t="s">
        <v>101</v>
      </c>
      <c r="B3797">
        <v>2014</v>
      </c>
      <c r="C3797" t="s">
        <v>144</v>
      </c>
      <c r="D3797" t="s">
        <v>107</v>
      </c>
      <c r="E3797" t="s">
        <v>11553</v>
      </c>
      <c r="F3797">
        <v>2</v>
      </c>
      <c r="G3797" t="s">
        <v>12287</v>
      </c>
    </row>
    <row r="3798" spans="1:7" x14ac:dyDescent="0.25">
      <c r="A3798" t="s">
        <v>101</v>
      </c>
      <c r="B3798">
        <v>2014</v>
      </c>
      <c r="C3798" t="s">
        <v>144</v>
      </c>
      <c r="D3798" t="s">
        <v>39</v>
      </c>
      <c r="E3798" t="s">
        <v>11554</v>
      </c>
      <c r="F3798">
        <v>4</v>
      </c>
      <c r="G3798" t="s">
        <v>12287</v>
      </c>
    </row>
    <row r="3799" spans="1:7" x14ac:dyDescent="0.25">
      <c r="A3799" t="s">
        <v>101</v>
      </c>
      <c r="B3799">
        <v>2014</v>
      </c>
      <c r="C3799" t="s">
        <v>144</v>
      </c>
      <c r="D3799" t="s">
        <v>103</v>
      </c>
      <c r="E3799" t="s">
        <v>11555</v>
      </c>
      <c r="F3799">
        <v>10</v>
      </c>
      <c r="G3799" t="s">
        <v>12287</v>
      </c>
    </row>
    <row r="3800" spans="1:7" x14ac:dyDescent="0.25">
      <c r="A3800" t="s">
        <v>101</v>
      </c>
      <c r="B3800">
        <v>2014</v>
      </c>
      <c r="C3800" t="s">
        <v>145</v>
      </c>
      <c r="D3800" t="s">
        <v>38</v>
      </c>
      <c r="E3800" t="s">
        <v>11556</v>
      </c>
      <c r="F3800">
        <v>1</v>
      </c>
      <c r="G3800" t="s">
        <v>12288</v>
      </c>
    </row>
    <row r="3801" spans="1:7" x14ac:dyDescent="0.25">
      <c r="A3801" t="s">
        <v>101</v>
      </c>
      <c r="B3801">
        <v>2014</v>
      </c>
      <c r="C3801" t="s">
        <v>145</v>
      </c>
      <c r="D3801" t="s">
        <v>102</v>
      </c>
      <c r="E3801" t="s">
        <v>11557</v>
      </c>
      <c r="F3801">
        <v>6</v>
      </c>
      <c r="G3801" t="s">
        <v>12288</v>
      </c>
    </row>
    <row r="3802" spans="1:7" x14ac:dyDescent="0.25">
      <c r="A3802" t="s">
        <v>101</v>
      </c>
      <c r="B3802">
        <v>2014</v>
      </c>
      <c r="C3802" t="s">
        <v>145</v>
      </c>
      <c r="D3802" t="s">
        <v>107</v>
      </c>
      <c r="E3802" t="s">
        <v>11558</v>
      </c>
      <c r="F3802">
        <v>1</v>
      </c>
      <c r="G3802" t="s">
        <v>12288</v>
      </c>
    </row>
    <row r="3803" spans="1:7" x14ac:dyDescent="0.25">
      <c r="A3803" t="s">
        <v>101</v>
      </c>
      <c r="B3803">
        <v>2014</v>
      </c>
      <c r="C3803" t="s">
        <v>145</v>
      </c>
      <c r="D3803" t="s">
        <v>39</v>
      </c>
      <c r="E3803" t="s">
        <v>11559</v>
      </c>
      <c r="F3803">
        <v>2</v>
      </c>
      <c r="G3803" t="s">
        <v>12288</v>
      </c>
    </row>
    <row r="3804" spans="1:7" x14ac:dyDescent="0.25">
      <c r="A3804" t="s">
        <v>101</v>
      </c>
      <c r="B3804">
        <v>2014</v>
      </c>
      <c r="C3804" t="s">
        <v>145</v>
      </c>
      <c r="D3804" t="s">
        <v>103</v>
      </c>
      <c r="E3804" t="s">
        <v>11560</v>
      </c>
      <c r="F3804">
        <v>13</v>
      </c>
      <c r="G3804" t="s">
        <v>12288</v>
      </c>
    </row>
    <row r="3805" spans="1:7" x14ac:dyDescent="0.25">
      <c r="A3805" t="s">
        <v>101</v>
      </c>
      <c r="B3805">
        <v>2014</v>
      </c>
      <c r="C3805" t="s">
        <v>146</v>
      </c>
      <c r="D3805" t="s">
        <v>102</v>
      </c>
      <c r="E3805" t="s">
        <v>11561</v>
      </c>
      <c r="F3805">
        <v>1</v>
      </c>
      <c r="G3805" t="s">
        <v>12289</v>
      </c>
    </row>
    <row r="3806" spans="1:7" x14ac:dyDescent="0.25">
      <c r="A3806" t="s">
        <v>101</v>
      </c>
      <c r="B3806">
        <v>2014</v>
      </c>
      <c r="C3806" t="s">
        <v>146</v>
      </c>
      <c r="D3806" t="s">
        <v>103</v>
      </c>
      <c r="E3806" t="s">
        <v>11562</v>
      </c>
      <c r="F3806">
        <v>16</v>
      </c>
      <c r="G3806" t="s">
        <v>12289</v>
      </c>
    </row>
    <row r="3807" spans="1:7" x14ac:dyDescent="0.25">
      <c r="A3807" t="s">
        <v>101</v>
      </c>
      <c r="B3807">
        <v>2015</v>
      </c>
      <c r="C3807" t="s">
        <v>142</v>
      </c>
      <c r="D3807" t="s">
        <v>102</v>
      </c>
      <c r="E3807" t="s">
        <v>11563</v>
      </c>
      <c r="F3807">
        <v>3</v>
      </c>
      <c r="G3807" t="s">
        <v>12285</v>
      </c>
    </row>
    <row r="3808" spans="1:7" x14ac:dyDescent="0.25">
      <c r="A3808" t="s">
        <v>101</v>
      </c>
      <c r="B3808">
        <v>2015</v>
      </c>
      <c r="C3808" t="s">
        <v>142</v>
      </c>
      <c r="D3808" t="s">
        <v>107</v>
      </c>
      <c r="E3808" t="s">
        <v>11564</v>
      </c>
      <c r="F3808">
        <v>1</v>
      </c>
      <c r="G3808" t="s">
        <v>12285</v>
      </c>
    </row>
    <row r="3809" spans="1:7" x14ac:dyDescent="0.25">
      <c r="A3809" t="s">
        <v>101</v>
      </c>
      <c r="B3809">
        <v>2015</v>
      </c>
      <c r="C3809" t="s">
        <v>142</v>
      </c>
      <c r="D3809" t="s">
        <v>39</v>
      </c>
      <c r="E3809" t="s">
        <v>11565</v>
      </c>
      <c r="F3809">
        <v>2</v>
      </c>
      <c r="G3809" t="s">
        <v>12285</v>
      </c>
    </row>
    <row r="3810" spans="1:7" x14ac:dyDescent="0.25">
      <c r="A3810" t="s">
        <v>101</v>
      </c>
      <c r="B3810">
        <v>2015</v>
      </c>
      <c r="C3810" t="s">
        <v>142</v>
      </c>
      <c r="D3810" t="s">
        <v>103</v>
      </c>
      <c r="E3810" t="s">
        <v>11566</v>
      </c>
      <c r="F3810">
        <v>31</v>
      </c>
      <c r="G3810" t="s">
        <v>12285</v>
      </c>
    </row>
    <row r="3811" spans="1:7" x14ac:dyDescent="0.25">
      <c r="A3811" t="s">
        <v>101</v>
      </c>
      <c r="B3811">
        <v>2015</v>
      </c>
      <c r="C3811" t="s">
        <v>143</v>
      </c>
      <c r="D3811" t="s">
        <v>102</v>
      </c>
      <c r="E3811" t="s">
        <v>11567</v>
      </c>
      <c r="F3811">
        <v>2</v>
      </c>
      <c r="G3811" t="s">
        <v>12286</v>
      </c>
    </row>
    <row r="3812" spans="1:7" x14ac:dyDescent="0.25">
      <c r="A3812" t="s">
        <v>101</v>
      </c>
      <c r="B3812">
        <v>2015</v>
      </c>
      <c r="C3812" t="s">
        <v>143</v>
      </c>
      <c r="D3812" t="s">
        <v>39</v>
      </c>
      <c r="E3812" t="s">
        <v>11568</v>
      </c>
      <c r="F3812">
        <v>4</v>
      </c>
      <c r="G3812" t="s">
        <v>12286</v>
      </c>
    </row>
    <row r="3813" spans="1:7" x14ac:dyDescent="0.25">
      <c r="A3813" t="s">
        <v>101</v>
      </c>
      <c r="B3813">
        <v>2015</v>
      </c>
      <c r="C3813" t="s">
        <v>143</v>
      </c>
      <c r="D3813" t="s">
        <v>103</v>
      </c>
      <c r="E3813" t="s">
        <v>11569</v>
      </c>
      <c r="F3813">
        <v>22</v>
      </c>
      <c r="G3813" t="s">
        <v>12286</v>
      </c>
    </row>
    <row r="3814" spans="1:7" x14ac:dyDescent="0.25">
      <c r="A3814" t="s">
        <v>101</v>
      </c>
      <c r="B3814">
        <v>2015</v>
      </c>
      <c r="C3814" t="s">
        <v>144</v>
      </c>
      <c r="D3814" t="s">
        <v>38</v>
      </c>
      <c r="E3814" t="s">
        <v>11570</v>
      </c>
      <c r="F3814">
        <v>2</v>
      </c>
      <c r="G3814" t="s">
        <v>12287</v>
      </c>
    </row>
    <row r="3815" spans="1:7" x14ac:dyDescent="0.25">
      <c r="A3815" t="s">
        <v>101</v>
      </c>
      <c r="B3815">
        <v>2015</v>
      </c>
      <c r="C3815" t="s">
        <v>144</v>
      </c>
      <c r="D3815" t="s">
        <v>39</v>
      </c>
      <c r="E3815" t="s">
        <v>11571</v>
      </c>
      <c r="F3815">
        <v>3</v>
      </c>
      <c r="G3815" t="s">
        <v>12287</v>
      </c>
    </row>
    <row r="3816" spans="1:7" x14ac:dyDescent="0.25">
      <c r="A3816" t="s">
        <v>101</v>
      </c>
      <c r="B3816">
        <v>2015</v>
      </c>
      <c r="C3816" t="s">
        <v>144</v>
      </c>
      <c r="D3816" t="s">
        <v>103</v>
      </c>
      <c r="E3816" t="s">
        <v>11572</v>
      </c>
      <c r="F3816">
        <v>11</v>
      </c>
      <c r="G3816" t="s">
        <v>12287</v>
      </c>
    </row>
    <row r="3817" spans="1:7" x14ac:dyDescent="0.25">
      <c r="A3817" t="s">
        <v>101</v>
      </c>
      <c r="B3817">
        <v>2015</v>
      </c>
      <c r="C3817" t="s">
        <v>145</v>
      </c>
      <c r="D3817" t="s">
        <v>38</v>
      </c>
      <c r="E3817" t="s">
        <v>11573</v>
      </c>
      <c r="F3817">
        <v>1</v>
      </c>
      <c r="G3817" t="s">
        <v>12288</v>
      </c>
    </row>
    <row r="3818" spans="1:7" x14ac:dyDescent="0.25">
      <c r="A3818" t="s">
        <v>101</v>
      </c>
      <c r="B3818">
        <v>2015</v>
      </c>
      <c r="C3818" t="s">
        <v>145</v>
      </c>
      <c r="D3818" t="s">
        <v>102</v>
      </c>
      <c r="E3818" t="s">
        <v>11574</v>
      </c>
      <c r="F3818">
        <v>3</v>
      </c>
      <c r="G3818" t="s">
        <v>12288</v>
      </c>
    </row>
    <row r="3819" spans="1:7" x14ac:dyDescent="0.25">
      <c r="A3819" t="s">
        <v>101</v>
      </c>
      <c r="B3819">
        <v>2015</v>
      </c>
      <c r="C3819" t="s">
        <v>145</v>
      </c>
      <c r="D3819" t="s">
        <v>107</v>
      </c>
      <c r="E3819" t="s">
        <v>11575</v>
      </c>
      <c r="F3819">
        <v>1</v>
      </c>
      <c r="G3819" t="s">
        <v>12288</v>
      </c>
    </row>
    <row r="3820" spans="1:7" x14ac:dyDescent="0.25">
      <c r="A3820" t="s">
        <v>101</v>
      </c>
      <c r="B3820">
        <v>2015</v>
      </c>
      <c r="C3820" t="s">
        <v>145</v>
      </c>
      <c r="D3820" t="s">
        <v>39</v>
      </c>
      <c r="E3820" t="s">
        <v>11576</v>
      </c>
      <c r="F3820">
        <v>2</v>
      </c>
      <c r="G3820" t="s">
        <v>12288</v>
      </c>
    </row>
    <row r="3821" spans="1:7" x14ac:dyDescent="0.25">
      <c r="A3821" t="s">
        <v>101</v>
      </c>
      <c r="B3821">
        <v>2015</v>
      </c>
      <c r="C3821" t="s">
        <v>145</v>
      </c>
      <c r="D3821" t="s">
        <v>103</v>
      </c>
      <c r="E3821" t="s">
        <v>11577</v>
      </c>
      <c r="F3821">
        <v>13</v>
      </c>
      <c r="G3821" t="s">
        <v>12288</v>
      </c>
    </row>
    <row r="3822" spans="1:7" x14ac:dyDescent="0.25">
      <c r="A3822" t="s">
        <v>101</v>
      </c>
      <c r="B3822">
        <v>2015</v>
      </c>
      <c r="C3822" t="s">
        <v>146</v>
      </c>
      <c r="D3822" t="s">
        <v>38</v>
      </c>
      <c r="E3822" t="s">
        <v>11578</v>
      </c>
      <c r="F3822">
        <v>2</v>
      </c>
      <c r="G3822" t="s">
        <v>12289</v>
      </c>
    </row>
    <row r="3823" spans="1:7" x14ac:dyDescent="0.25">
      <c r="A3823" t="s">
        <v>101</v>
      </c>
      <c r="B3823">
        <v>2015</v>
      </c>
      <c r="C3823" t="s">
        <v>146</v>
      </c>
      <c r="D3823" t="s">
        <v>102</v>
      </c>
      <c r="E3823" t="s">
        <v>11579</v>
      </c>
      <c r="F3823">
        <v>2</v>
      </c>
      <c r="G3823" t="s">
        <v>12289</v>
      </c>
    </row>
    <row r="3824" spans="1:7" x14ac:dyDescent="0.25">
      <c r="A3824" t="s">
        <v>101</v>
      </c>
      <c r="B3824">
        <v>2015</v>
      </c>
      <c r="C3824" t="s">
        <v>146</v>
      </c>
      <c r="D3824" t="s">
        <v>107</v>
      </c>
      <c r="E3824" t="s">
        <v>11580</v>
      </c>
      <c r="F3824">
        <v>1</v>
      </c>
      <c r="G3824" t="s">
        <v>12289</v>
      </c>
    </row>
    <row r="3825" spans="1:7" x14ac:dyDescent="0.25">
      <c r="A3825" t="s">
        <v>101</v>
      </c>
      <c r="B3825">
        <v>2015</v>
      </c>
      <c r="C3825" t="s">
        <v>146</v>
      </c>
      <c r="D3825" t="s">
        <v>39</v>
      </c>
      <c r="E3825" t="s">
        <v>11581</v>
      </c>
      <c r="F3825">
        <v>1</v>
      </c>
      <c r="G3825" t="s">
        <v>12289</v>
      </c>
    </row>
    <row r="3826" spans="1:7" x14ac:dyDescent="0.25">
      <c r="A3826" t="s">
        <v>101</v>
      </c>
      <c r="B3826">
        <v>2015</v>
      </c>
      <c r="C3826" t="s">
        <v>146</v>
      </c>
      <c r="D3826" t="s">
        <v>103</v>
      </c>
      <c r="E3826" t="s">
        <v>11582</v>
      </c>
      <c r="F3826">
        <v>14</v>
      </c>
      <c r="G3826" t="s">
        <v>12289</v>
      </c>
    </row>
    <row r="3827" spans="1:7" x14ac:dyDescent="0.25">
      <c r="A3827" t="s">
        <v>58</v>
      </c>
      <c r="B3827">
        <v>2010</v>
      </c>
      <c r="C3827" t="s">
        <v>142</v>
      </c>
      <c r="D3827" t="s">
        <v>38</v>
      </c>
      <c r="E3827" t="s">
        <v>11583</v>
      </c>
      <c r="F3827">
        <v>9</v>
      </c>
      <c r="G3827" t="s">
        <v>12285</v>
      </c>
    </row>
    <row r="3828" spans="1:7" x14ac:dyDescent="0.25">
      <c r="A3828" t="s">
        <v>58</v>
      </c>
      <c r="B3828">
        <v>2010</v>
      </c>
      <c r="C3828" t="s">
        <v>142</v>
      </c>
      <c r="D3828" t="s">
        <v>40</v>
      </c>
      <c r="E3828" t="s">
        <v>11584</v>
      </c>
      <c r="F3828">
        <v>1</v>
      </c>
      <c r="G3828" t="s">
        <v>12285</v>
      </c>
    </row>
    <row r="3829" spans="1:7" x14ac:dyDescent="0.25">
      <c r="A3829" t="s">
        <v>58</v>
      </c>
      <c r="B3829">
        <v>2010</v>
      </c>
      <c r="C3829" t="s">
        <v>142</v>
      </c>
      <c r="D3829" t="s">
        <v>102</v>
      </c>
      <c r="E3829" t="s">
        <v>11585</v>
      </c>
      <c r="F3829">
        <v>34</v>
      </c>
      <c r="G3829" t="s">
        <v>12285</v>
      </c>
    </row>
    <row r="3830" spans="1:7" x14ac:dyDescent="0.25">
      <c r="A3830" t="s">
        <v>58</v>
      </c>
      <c r="B3830">
        <v>2010</v>
      </c>
      <c r="C3830" t="s">
        <v>142</v>
      </c>
      <c r="D3830" t="s">
        <v>107</v>
      </c>
      <c r="E3830" t="s">
        <v>11586</v>
      </c>
      <c r="F3830">
        <v>57</v>
      </c>
      <c r="G3830" t="s">
        <v>12285</v>
      </c>
    </row>
    <row r="3831" spans="1:7" x14ac:dyDescent="0.25">
      <c r="A3831" t="s">
        <v>58</v>
      </c>
      <c r="B3831">
        <v>2010</v>
      </c>
      <c r="C3831" t="s">
        <v>142</v>
      </c>
      <c r="D3831" t="s">
        <v>39</v>
      </c>
      <c r="E3831" t="s">
        <v>11587</v>
      </c>
      <c r="F3831">
        <v>74</v>
      </c>
      <c r="G3831" t="s">
        <v>12285</v>
      </c>
    </row>
    <row r="3832" spans="1:7" x14ac:dyDescent="0.25">
      <c r="A3832" t="s">
        <v>58</v>
      </c>
      <c r="B3832">
        <v>2010</v>
      </c>
      <c r="C3832" t="s">
        <v>142</v>
      </c>
      <c r="D3832" t="s">
        <v>103</v>
      </c>
      <c r="E3832" t="s">
        <v>11588</v>
      </c>
      <c r="F3832">
        <v>280</v>
      </c>
      <c r="G3832" t="s">
        <v>12285</v>
      </c>
    </row>
    <row r="3833" spans="1:7" x14ac:dyDescent="0.25">
      <c r="A3833" t="s">
        <v>58</v>
      </c>
      <c r="B3833">
        <v>2010</v>
      </c>
      <c r="C3833" t="s">
        <v>143</v>
      </c>
      <c r="D3833" t="s">
        <v>38</v>
      </c>
      <c r="E3833" t="s">
        <v>11589</v>
      </c>
      <c r="F3833">
        <v>12</v>
      </c>
      <c r="G3833" t="s">
        <v>12286</v>
      </c>
    </row>
    <row r="3834" spans="1:7" x14ac:dyDescent="0.25">
      <c r="A3834" t="s">
        <v>58</v>
      </c>
      <c r="B3834">
        <v>2010</v>
      </c>
      <c r="C3834" t="s">
        <v>143</v>
      </c>
      <c r="D3834" t="s">
        <v>40</v>
      </c>
      <c r="E3834" t="s">
        <v>11590</v>
      </c>
      <c r="F3834">
        <v>8</v>
      </c>
      <c r="G3834" t="s">
        <v>12286</v>
      </c>
    </row>
    <row r="3835" spans="1:7" x14ac:dyDescent="0.25">
      <c r="A3835" t="s">
        <v>58</v>
      </c>
      <c r="B3835">
        <v>2010</v>
      </c>
      <c r="C3835" t="s">
        <v>143</v>
      </c>
      <c r="D3835" t="s">
        <v>102</v>
      </c>
      <c r="E3835" t="s">
        <v>11591</v>
      </c>
      <c r="F3835">
        <v>28</v>
      </c>
      <c r="G3835" t="s">
        <v>12286</v>
      </c>
    </row>
    <row r="3836" spans="1:7" x14ac:dyDescent="0.25">
      <c r="A3836" t="s">
        <v>58</v>
      </c>
      <c r="B3836">
        <v>2010</v>
      </c>
      <c r="C3836" t="s">
        <v>143</v>
      </c>
      <c r="D3836" t="s">
        <v>107</v>
      </c>
      <c r="E3836" t="s">
        <v>11592</v>
      </c>
      <c r="F3836">
        <v>39</v>
      </c>
      <c r="G3836" t="s">
        <v>12286</v>
      </c>
    </row>
    <row r="3837" spans="1:7" x14ac:dyDescent="0.25">
      <c r="A3837" t="s">
        <v>58</v>
      </c>
      <c r="B3837">
        <v>2010</v>
      </c>
      <c r="C3837" t="s">
        <v>143</v>
      </c>
      <c r="D3837" t="s">
        <v>39</v>
      </c>
      <c r="E3837" t="s">
        <v>11593</v>
      </c>
      <c r="F3837">
        <v>109</v>
      </c>
      <c r="G3837" t="s">
        <v>12286</v>
      </c>
    </row>
    <row r="3838" spans="1:7" x14ac:dyDescent="0.25">
      <c r="A3838" t="s">
        <v>58</v>
      </c>
      <c r="B3838">
        <v>2010</v>
      </c>
      <c r="C3838" t="s">
        <v>143</v>
      </c>
      <c r="D3838" t="s">
        <v>103</v>
      </c>
      <c r="E3838" t="s">
        <v>11594</v>
      </c>
      <c r="F3838">
        <v>271</v>
      </c>
      <c r="G3838" t="s">
        <v>12286</v>
      </c>
    </row>
    <row r="3839" spans="1:7" x14ac:dyDescent="0.25">
      <c r="A3839" t="s">
        <v>58</v>
      </c>
      <c r="B3839">
        <v>2010</v>
      </c>
      <c r="C3839" t="s">
        <v>144</v>
      </c>
      <c r="D3839" t="s">
        <v>38</v>
      </c>
      <c r="E3839" t="s">
        <v>11595</v>
      </c>
      <c r="F3839">
        <v>6</v>
      </c>
      <c r="G3839" t="s">
        <v>12287</v>
      </c>
    </row>
    <row r="3840" spans="1:7" x14ac:dyDescent="0.25">
      <c r="A3840" t="s">
        <v>58</v>
      </c>
      <c r="B3840">
        <v>2010</v>
      </c>
      <c r="C3840" t="s">
        <v>144</v>
      </c>
      <c r="D3840" t="s">
        <v>102</v>
      </c>
      <c r="E3840" t="s">
        <v>11596</v>
      </c>
      <c r="F3840">
        <v>8</v>
      </c>
      <c r="G3840" t="s">
        <v>12287</v>
      </c>
    </row>
    <row r="3841" spans="1:7" x14ac:dyDescent="0.25">
      <c r="A3841" t="s">
        <v>58</v>
      </c>
      <c r="B3841">
        <v>2010</v>
      </c>
      <c r="C3841" t="s">
        <v>144</v>
      </c>
      <c r="D3841" t="s">
        <v>107</v>
      </c>
      <c r="E3841" t="s">
        <v>11597</v>
      </c>
      <c r="F3841">
        <v>10</v>
      </c>
      <c r="G3841" t="s">
        <v>12287</v>
      </c>
    </row>
    <row r="3842" spans="1:7" x14ac:dyDescent="0.25">
      <c r="A3842" t="s">
        <v>58</v>
      </c>
      <c r="B3842">
        <v>2010</v>
      </c>
      <c r="C3842" t="s">
        <v>144</v>
      </c>
      <c r="D3842" t="s">
        <v>39</v>
      </c>
      <c r="E3842" t="s">
        <v>11598</v>
      </c>
      <c r="F3842">
        <v>33</v>
      </c>
      <c r="G3842" t="s">
        <v>12287</v>
      </c>
    </row>
    <row r="3843" spans="1:7" x14ac:dyDescent="0.25">
      <c r="A3843" t="s">
        <v>58</v>
      </c>
      <c r="B3843">
        <v>2010</v>
      </c>
      <c r="C3843" t="s">
        <v>144</v>
      </c>
      <c r="D3843" t="s">
        <v>103</v>
      </c>
      <c r="E3843" t="s">
        <v>11599</v>
      </c>
      <c r="F3843">
        <v>51</v>
      </c>
      <c r="G3843" t="s">
        <v>12287</v>
      </c>
    </row>
    <row r="3844" spans="1:7" x14ac:dyDescent="0.25">
      <c r="A3844" t="s">
        <v>58</v>
      </c>
      <c r="B3844">
        <v>2010</v>
      </c>
      <c r="C3844" t="s">
        <v>145</v>
      </c>
      <c r="D3844" t="s">
        <v>38</v>
      </c>
      <c r="E3844" t="s">
        <v>11600</v>
      </c>
      <c r="F3844">
        <v>12</v>
      </c>
      <c r="G3844" t="s">
        <v>12288</v>
      </c>
    </row>
    <row r="3845" spans="1:7" x14ac:dyDescent="0.25">
      <c r="A3845" t="s">
        <v>58</v>
      </c>
      <c r="B3845">
        <v>2010</v>
      </c>
      <c r="C3845" t="s">
        <v>145</v>
      </c>
      <c r="D3845" t="s">
        <v>102</v>
      </c>
      <c r="E3845" t="s">
        <v>11601</v>
      </c>
      <c r="F3845">
        <v>17</v>
      </c>
      <c r="G3845" t="s">
        <v>12288</v>
      </c>
    </row>
    <row r="3846" spans="1:7" x14ac:dyDescent="0.25">
      <c r="A3846" t="s">
        <v>58</v>
      </c>
      <c r="B3846">
        <v>2010</v>
      </c>
      <c r="C3846" t="s">
        <v>145</v>
      </c>
      <c r="D3846" t="s">
        <v>107</v>
      </c>
      <c r="E3846" t="s">
        <v>11602</v>
      </c>
      <c r="F3846">
        <v>27</v>
      </c>
      <c r="G3846" t="s">
        <v>12288</v>
      </c>
    </row>
    <row r="3847" spans="1:7" x14ac:dyDescent="0.25">
      <c r="A3847" t="s">
        <v>58</v>
      </c>
      <c r="B3847">
        <v>2010</v>
      </c>
      <c r="C3847" t="s">
        <v>145</v>
      </c>
      <c r="D3847" t="s">
        <v>39</v>
      </c>
      <c r="E3847" t="s">
        <v>11603</v>
      </c>
      <c r="F3847">
        <v>23</v>
      </c>
      <c r="G3847" t="s">
        <v>12288</v>
      </c>
    </row>
    <row r="3848" spans="1:7" x14ac:dyDescent="0.25">
      <c r="A3848" t="s">
        <v>58</v>
      </c>
      <c r="B3848">
        <v>2010</v>
      </c>
      <c r="C3848" t="s">
        <v>145</v>
      </c>
      <c r="D3848" t="s">
        <v>103</v>
      </c>
      <c r="E3848" t="s">
        <v>11604</v>
      </c>
      <c r="F3848">
        <v>138</v>
      </c>
      <c r="G3848" t="s">
        <v>12288</v>
      </c>
    </row>
    <row r="3849" spans="1:7" x14ac:dyDescent="0.25">
      <c r="A3849" t="s">
        <v>58</v>
      </c>
      <c r="B3849">
        <v>2010</v>
      </c>
      <c r="C3849" t="s">
        <v>146</v>
      </c>
      <c r="D3849" t="s">
        <v>38</v>
      </c>
      <c r="E3849" t="s">
        <v>11605</v>
      </c>
      <c r="F3849">
        <v>7</v>
      </c>
      <c r="G3849" t="s">
        <v>12289</v>
      </c>
    </row>
    <row r="3850" spans="1:7" x14ac:dyDescent="0.25">
      <c r="A3850" t="s">
        <v>58</v>
      </c>
      <c r="B3850">
        <v>2010</v>
      </c>
      <c r="C3850" t="s">
        <v>146</v>
      </c>
      <c r="D3850" t="s">
        <v>102</v>
      </c>
      <c r="E3850" t="s">
        <v>11606</v>
      </c>
      <c r="F3850">
        <v>19</v>
      </c>
      <c r="G3850" t="s">
        <v>12289</v>
      </c>
    </row>
    <row r="3851" spans="1:7" x14ac:dyDescent="0.25">
      <c r="A3851" t="s">
        <v>58</v>
      </c>
      <c r="B3851">
        <v>2010</v>
      </c>
      <c r="C3851" t="s">
        <v>146</v>
      </c>
      <c r="D3851" t="s">
        <v>107</v>
      </c>
      <c r="E3851" t="s">
        <v>11607</v>
      </c>
      <c r="F3851">
        <v>25</v>
      </c>
      <c r="G3851" t="s">
        <v>12289</v>
      </c>
    </row>
    <row r="3852" spans="1:7" x14ac:dyDescent="0.25">
      <c r="A3852" t="s">
        <v>58</v>
      </c>
      <c r="B3852">
        <v>2010</v>
      </c>
      <c r="C3852" t="s">
        <v>146</v>
      </c>
      <c r="D3852" t="s">
        <v>39</v>
      </c>
      <c r="E3852" t="s">
        <v>11608</v>
      </c>
      <c r="F3852">
        <v>28</v>
      </c>
      <c r="G3852" t="s">
        <v>12289</v>
      </c>
    </row>
    <row r="3853" spans="1:7" x14ac:dyDescent="0.25">
      <c r="A3853" t="s">
        <v>58</v>
      </c>
      <c r="B3853">
        <v>2010</v>
      </c>
      <c r="C3853" t="s">
        <v>146</v>
      </c>
      <c r="D3853" t="s">
        <v>103</v>
      </c>
      <c r="E3853" t="s">
        <v>11609</v>
      </c>
      <c r="F3853">
        <v>137</v>
      </c>
      <c r="G3853" t="s">
        <v>12289</v>
      </c>
    </row>
    <row r="3854" spans="1:7" x14ac:dyDescent="0.25">
      <c r="A3854" t="s">
        <v>58</v>
      </c>
      <c r="B3854">
        <v>2011</v>
      </c>
      <c r="C3854" t="s">
        <v>142</v>
      </c>
      <c r="D3854" t="s">
        <v>38</v>
      </c>
      <c r="E3854" t="s">
        <v>11610</v>
      </c>
      <c r="F3854">
        <v>15</v>
      </c>
      <c r="G3854" t="s">
        <v>12285</v>
      </c>
    </row>
    <row r="3855" spans="1:7" x14ac:dyDescent="0.25">
      <c r="A3855" t="s">
        <v>58</v>
      </c>
      <c r="B3855">
        <v>2011</v>
      </c>
      <c r="C3855" t="s">
        <v>142</v>
      </c>
      <c r="D3855" t="s">
        <v>40</v>
      </c>
      <c r="E3855" t="s">
        <v>11611</v>
      </c>
      <c r="F3855">
        <v>4</v>
      </c>
      <c r="G3855" t="s">
        <v>12285</v>
      </c>
    </row>
    <row r="3856" spans="1:7" x14ac:dyDescent="0.25">
      <c r="A3856" t="s">
        <v>58</v>
      </c>
      <c r="B3856">
        <v>2011</v>
      </c>
      <c r="C3856" t="s">
        <v>142</v>
      </c>
      <c r="D3856" t="s">
        <v>102</v>
      </c>
      <c r="E3856" t="s">
        <v>11612</v>
      </c>
      <c r="F3856">
        <v>48</v>
      </c>
      <c r="G3856" t="s">
        <v>12285</v>
      </c>
    </row>
    <row r="3857" spans="1:7" x14ac:dyDescent="0.25">
      <c r="A3857" t="s">
        <v>58</v>
      </c>
      <c r="B3857">
        <v>2011</v>
      </c>
      <c r="C3857" t="s">
        <v>142</v>
      </c>
      <c r="D3857" t="s">
        <v>107</v>
      </c>
      <c r="E3857" t="s">
        <v>11613</v>
      </c>
      <c r="F3857">
        <v>40</v>
      </c>
      <c r="G3857" t="s">
        <v>12285</v>
      </c>
    </row>
    <row r="3858" spans="1:7" x14ac:dyDescent="0.25">
      <c r="A3858" t="s">
        <v>58</v>
      </c>
      <c r="B3858">
        <v>2011</v>
      </c>
      <c r="C3858" t="s">
        <v>142</v>
      </c>
      <c r="D3858" t="s">
        <v>39</v>
      </c>
      <c r="E3858" t="s">
        <v>11614</v>
      </c>
      <c r="F3858">
        <v>87</v>
      </c>
      <c r="G3858" t="s">
        <v>12285</v>
      </c>
    </row>
    <row r="3859" spans="1:7" x14ac:dyDescent="0.25">
      <c r="A3859" t="s">
        <v>58</v>
      </c>
      <c r="B3859">
        <v>2011</v>
      </c>
      <c r="C3859" t="s">
        <v>142</v>
      </c>
      <c r="D3859" t="s">
        <v>103</v>
      </c>
      <c r="E3859" t="s">
        <v>11615</v>
      </c>
      <c r="F3859">
        <v>272</v>
      </c>
      <c r="G3859" t="s">
        <v>12285</v>
      </c>
    </row>
    <row r="3860" spans="1:7" x14ac:dyDescent="0.25">
      <c r="A3860" t="s">
        <v>58</v>
      </c>
      <c r="B3860">
        <v>2011</v>
      </c>
      <c r="C3860" t="s">
        <v>143</v>
      </c>
      <c r="D3860" t="s">
        <v>38</v>
      </c>
      <c r="E3860" t="s">
        <v>11616</v>
      </c>
      <c r="F3860">
        <v>7</v>
      </c>
      <c r="G3860" t="s">
        <v>12286</v>
      </c>
    </row>
    <row r="3861" spans="1:7" x14ac:dyDescent="0.25">
      <c r="A3861" t="s">
        <v>58</v>
      </c>
      <c r="B3861">
        <v>2011</v>
      </c>
      <c r="C3861" t="s">
        <v>143</v>
      </c>
      <c r="D3861" t="s">
        <v>102</v>
      </c>
      <c r="E3861" t="s">
        <v>11617</v>
      </c>
      <c r="F3861">
        <v>49</v>
      </c>
      <c r="G3861" t="s">
        <v>12286</v>
      </c>
    </row>
    <row r="3862" spans="1:7" x14ac:dyDescent="0.25">
      <c r="A3862" t="s">
        <v>58</v>
      </c>
      <c r="B3862">
        <v>2011</v>
      </c>
      <c r="C3862" t="s">
        <v>143</v>
      </c>
      <c r="D3862" t="s">
        <v>107</v>
      </c>
      <c r="E3862" t="s">
        <v>11618</v>
      </c>
      <c r="F3862">
        <v>37</v>
      </c>
      <c r="G3862" t="s">
        <v>12286</v>
      </c>
    </row>
    <row r="3863" spans="1:7" x14ac:dyDescent="0.25">
      <c r="A3863" t="s">
        <v>58</v>
      </c>
      <c r="B3863">
        <v>2011</v>
      </c>
      <c r="C3863" t="s">
        <v>143</v>
      </c>
      <c r="D3863" t="s">
        <v>39</v>
      </c>
      <c r="E3863" t="s">
        <v>11619</v>
      </c>
      <c r="F3863">
        <v>109</v>
      </c>
      <c r="G3863" t="s">
        <v>12286</v>
      </c>
    </row>
    <row r="3864" spans="1:7" x14ac:dyDescent="0.25">
      <c r="A3864" t="s">
        <v>58</v>
      </c>
      <c r="B3864">
        <v>2011</v>
      </c>
      <c r="C3864" t="s">
        <v>143</v>
      </c>
      <c r="D3864" t="s">
        <v>103</v>
      </c>
      <c r="E3864" t="s">
        <v>11620</v>
      </c>
      <c r="F3864">
        <v>302</v>
      </c>
      <c r="G3864" t="s">
        <v>12286</v>
      </c>
    </row>
    <row r="3865" spans="1:7" x14ac:dyDescent="0.25">
      <c r="A3865" t="s">
        <v>58</v>
      </c>
      <c r="B3865">
        <v>2011</v>
      </c>
      <c r="C3865" t="s">
        <v>144</v>
      </c>
      <c r="D3865" t="s">
        <v>38</v>
      </c>
      <c r="E3865" t="s">
        <v>11621</v>
      </c>
      <c r="F3865">
        <v>2</v>
      </c>
      <c r="G3865" t="s">
        <v>12287</v>
      </c>
    </row>
    <row r="3866" spans="1:7" x14ac:dyDescent="0.25">
      <c r="A3866" t="s">
        <v>58</v>
      </c>
      <c r="B3866">
        <v>2011</v>
      </c>
      <c r="C3866" t="s">
        <v>144</v>
      </c>
      <c r="D3866" t="s">
        <v>40</v>
      </c>
      <c r="E3866" t="s">
        <v>11622</v>
      </c>
      <c r="F3866">
        <v>1</v>
      </c>
      <c r="G3866" t="s">
        <v>12287</v>
      </c>
    </row>
    <row r="3867" spans="1:7" x14ac:dyDescent="0.25">
      <c r="A3867" t="s">
        <v>58</v>
      </c>
      <c r="B3867">
        <v>2011</v>
      </c>
      <c r="C3867" t="s">
        <v>144</v>
      </c>
      <c r="D3867" t="s">
        <v>102</v>
      </c>
      <c r="E3867" t="s">
        <v>11623</v>
      </c>
      <c r="F3867">
        <v>6</v>
      </c>
      <c r="G3867" t="s">
        <v>12287</v>
      </c>
    </row>
    <row r="3868" spans="1:7" x14ac:dyDescent="0.25">
      <c r="A3868" t="s">
        <v>58</v>
      </c>
      <c r="B3868">
        <v>2011</v>
      </c>
      <c r="C3868" t="s">
        <v>144</v>
      </c>
      <c r="D3868" t="s">
        <v>107</v>
      </c>
      <c r="E3868" t="s">
        <v>11624</v>
      </c>
      <c r="F3868">
        <v>5</v>
      </c>
      <c r="G3868" t="s">
        <v>12287</v>
      </c>
    </row>
    <row r="3869" spans="1:7" x14ac:dyDescent="0.25">
      <c r="A3869" t="s">
        <v>58</v>
      </c>
      <c r="B3869">
        <v>2011</v>
      </c>
      <c r="C3869" t="s">
        <v>144</v>
      </c>
      <c r="D3869" t="s">
        <v>39</v>
      </c>
      <c r="E3869" t="s">
        <v>11625</v>
      </c>
      <c r="F3869">
        <v>27</v>
      </c>
      <c r="G3869" t="s">
        <v>12287</v>
      </c>
    </row>
    <row r="3870" spans="1:7" x14ac:dyDescent="0.25">
      <c r="A3870" t="s">
        <v>58</v>
      </c>
      <c r="B3870">
        <v>2011</v>
      </c>
      <c r="C3870" t="s">
        <v>144</v>
      </c>
      <c r="D3870" t="s">
        <v>103</v>
      </c>
      <c r="E3870" t="s">
        <v>11626</v>
      </c>
      <c r="F3870">
        <v>69</v>
      </c>
      <c r="G3870" t="s">
        <v>12287</v>
      </c>
    </row>
    <row r="3871" spans="1:7" x14ac:dyDescent="0.25">
      <c r="A3871" t="s">
        <v>58</v>
      </c>
      <c r="B3871">
        <v>2011</v>
      </c>
      <c r="C3871" t="s">
        <v>145</v>
      </c>
      <c r="D3871" t="s">
        <v>38</v>
      </c>
      <c r="E3871" t="s">
        <v>11627</v>
      </c>
      <c r="F3871">
        <v>6</v>
      </c>
      <c r="G3871" t="s">
        <v>12288</v>
      </c>
    </row>
    <row r="3872" spans="1:7" x14ac:dyDescent="0.25">
      <c r="A3872" t="s">
        <v>58</v>
      </c>
      <c r="B3872">
        <v>2011</v>
      </c>
      <c r="C3872" t="s">
        <v>145</v>
      </c>
      <c r="D3872" t="s">
        <v>102</v>
      </c>
      <c r="E3872" t="s">
        <v>11628</v>
      </c>
      <c r="F3872">
        <v>20</v>
      </c>
      <c r="G3872" t="s">
        <v>12288</v>
      </c>
    </row>
    <row r="3873" spans="1:7" x14ac:dyDescent="0.25">
      <c r="A3873" t="s">
        <v>58</v>
      </c>
      <c r="B3873">
        <v>2011</v>
      </c>
      <c r="C3873" t="s">
        <v>145</v>
      </c>
      <c r="D3873" t="s">
        <v>107</v>
      </c>
      <c r="E3873" t="s">
        <v>11629</v>
      </c>
      <c r="F3873">
        <v>6</v>
      </c>
      <c r="G3873" t="s">
        <v>12288</v>
      </c>
    </row>
    <row r="3874" spans="1:7" x14ac:dyDescent="0.25">
      <c r="A3874" t="s">
        <v>58</v>
      </c>
      <c r="B3874">
        <v>2011</v>
      </c>
      <c r="C3874" t="s">
        <v>145</v>
      </c>
      <c r="D3874" t="s">
        <v>39</v>
      </c>
      <c r="E3874" t="s">
        <v>11630</v>
      </c>
      <c r="F3874">
        <v>45</v>
      </c>
      <c r="G3874" t="s">
        <v>12288</v>
      </c>
    </row>
    <row r="3875" spans="1:7" x14ac:dyDescent="0.25">
      <c r="A3875" t="s">
        <v>58</v>
      </c>
      <c r="B3875">
        <v>2011</v>
      </c>
      <c r="C3875" t="s">
        <v>145</v>
      </c>
      <c r="D3875" t="s">
        <v>103</v>
      </c>
      <c r="E3875" t="s">
        <v>11631</v>
      </c>
      <c r="F3875">
        <v>152</v>
      </c>
      <c r="G3875" t="s">
        <v>12288</v>
      </c>
    </row>
    <row r="3876" spans="1:7" x14ac:dyDescent="0.25">
      <c r="A3876" t="s">
        <v>58</v>
      </c>
      <c r="B3876">
        <v>2011</v>
      </c>
      <c r="C3876" t="s">
        <v>146</v>
      </c>
      <c r="D3876" t="s">
        <v>38</v>
      </c>
      <c r="E3876" t="s">
        <v>11632</v>
      </c>
      <c r="F3876">
        <v>6</v>
      </c>
      <c r="G3876" t="s">
        <v>12289</v>
      </c>
    </row>
    <row r="3877" spans="1:7" x14ac:dyDescent="0.25">
      <c r="A3877" t="s">
        <v>58</v>
      </c>
      <c r="B3877">
        <v>2011</v>
      </c>
      <c r="C3877" t="s">
        <v>146</v>
      </c>
      <c r="D3877" t="s">
        <v>40</v>
      </c>
      <c r="E3877" t="s">
        <v>11633</v>
      </c>
      <c r="F3877">
        <v>1</v>
      </c>
      <c r="G3877" t="s">
        <v>12289</v>
      </c>
    </row>
    <row r="3878" spans="1:7" x14ac:dyDescent="0.25">
      <c r="A3878" t="s">
        <v>58</v>
      </c>
      <c r="B3878">
        <v>2011</v>
      </c>
      <c r="C3878" t="s">
        <v>146</v>
      </c>
      <c r="D3878" t="s">
        <v>102</v>
      </c>
      <c r="E3878" t="s">
        <v>11634</v>
      </c>
      <c r="F3878">
        <v>22</v>
      </c>
      <c r="G3878" t="s">
        <v>12289</v>
      </c>
    </row>
    <row r="3879" spans="1:7" x14ac:dyDescent="0.25">
      <c r="A3879" t="s">
        <v>58</v>
      </c>
      <c r="B3879">
        <v>2011</v>
      </c>
      <c r="C3879" t="s">
        <v>146</v>
      </c>
      <c r="D3879" t="s">
        <v>107</v>
      </c>
      <c r="E3879" t="s">
        <v>11635</v>
      </c>
      <c r="F3879">
        <v>16</v>
      </c>
      <c r="G3879" t="s">
        <v>12289</v>
      </c>
    </row>
    <row r="3880" spans="1:7" x14ac:dyDescent="0.25">
      <c r="A3880" t="s">
        <v>58</v>
      </c>
      <c r="B3880">
        <v>2011</v>
      </c>
      <c r="C3880" t="s">
        <v>146</v>
      </c>
      <c r="D3880" t="s">
        <v>39</v>
      </c>
      <c r="E3880" t="s">
        <v>11636</v>
      </c>
      <c r="F3880">
        <v>93</v>
      </c>
      <c r="G3880" t="s">
        <v>12289</v>
      </c>
    </row>
    <row r="3881" spans="1:7" x14ac:dyDescent="0.25">
      <c r="A3881" t="s">
        <v>58</v>
      </c>
      <c r="B3881">
        <v>2011</v>
      </c>
      <c r="C3881" t="s">
        <v>146</v>
      </c>
      <c r="D3881" t="s">
        <v>103</v>
      </c>
      <c r="E3881" t="s">
        <v>11637</v>
      </c>
      <c r="F3881">
        <v>116</v>
      </c>
      <c r="G3881" t="s">
        <v>12289</v>
      </c>
    </row>
    <row r="3882" spans="1:7" x14ac:dyDescent="0.25">
      <c r="A3882" t="s">
        <v>58</v>
      </c>
      <c r="B3882">
        <v>2012</v>
      </c>
      <c r="C3882" t="s">
        <v>142</v>
      </c>
      <c r="D3882" t="s">
        <v>38</v>
      </c>
      <c r="E3882" t="s">
        <v>11638</v>
      </c>
      <c r="F3882">
        <v>24</v>
      </c>
      <c r="G3882" t="s">
        <v>12285</v>
      </c>
    </row>
    <row r="3883" spans="1:7" x14ac:dyDescent="0.25">
      <c r="A3883" t="s">
        <v>58</v>
      </c>
      <c r="B3883">
        <v>2012</v>
      </c>
      <c r="C3883" t="s">
        <v>142</v>
      </c>
      <c r="D3883" t="s">
        <v>40</v>
      </c>
      <c r="E3883" t="s">
        <v>11639</v>
      </c>
      <c r="F3883">
        <v>5</v>
      </c>
      <c r="G3883" t="s">
        <v>12285</v>
      </c>
    </row>
    <row r="3884" spans="1:7" x14ac:dyDescent="0.25">
      <c r="A3884" t="s">
        <v>58</v>
      </c>
      <c r="B3884">
        <v>2012</v>
      </c>
      <c r="C3884" t="s">
        <v>142</v>
      </c>
      <c r="D3884" t="s">
        <v>102</v>
      </c>
      <c r="E3884" t="s">
        <v>11640</v>
      </c>
      <c r="F3884">
        <v>48</v>
      </c>
      <c r="G3884" t="s">
        <v>12285</v>
      </c>
    </row>
    <row r="3885" spans="1:7" x14ac:dyDescent="0.25">
      <c r="A3885" t="s">
        <v>58</v>
      </c>
      <c r="B3885">
        <v>2012</v>
      </c>
      <c r="C3885" t="s">
        <v>142</v>
      </c>
      <c r="D3885" t="s">
        <v>107</v>
      </c>
      <c r="E3885" t="s">
        <v>11641</v>
      </c>
      <c r="F3885">
        <v>68</v>
      </c>
      <c r="G3885" t="s">
        <v>12285</v>
      </c>
    </row>
    <row r="3886" spans="1:7" x14ac:dyDescent="0.25">
      <c r="A3886" t="s">
        <v>58</v>
      </c>
      <c r="B3886">
        <v>2012</v>
      </c>
      <c r="C3886" t="s">
        <v>142</v>
      </c>
      <c r="D3886" t="s">
        <v>39</v>
      </c>
      <c r="E3886" t="s">
        <v>11642</v>
      </c>
      <c r="F3886">
        <v>84</v>
      </c>
      <c r="G3886" t="s">
        <v>12285</v>
      </c>
    </row>
    <row r="3887" spans="1:7" x14ac:dyDescent="0.25">
      <c r="A3887" t="s">
        <v>58</v>
      </c>
      <c r="B3887">
        <v>2012</v>
      </c>
      <c r="C3887" t="s">
        <v>142</v>
      </c>
      <c r="D3887" t="s">
        <v>103</v>
      </c>
      <c r="E3887" t="s">
        <v>11643</v>
      </c>
      <c r="F3887">
        <v>270</v>
      </c>
      <c r="G3887" t="s">
        <v>12285</v>
      </c>
    </row>
    <row r="3888" spans="1:7" x14ac:dyDescent="0.25">
      <c r="A3888" t="s">
        <v>58</v>
      </c>
      <c r="B3888">
        <v>2012</v>
      </c>
      <c r="C3888" t="s">
        <v>143</v>
      </c>
      <c r="D3888" t="s">
        <v>38</v>
      </c>
      <c r="E3888" t="s">
        <v>11644</v>
      </c>
      <c r="F3888">
        <v>14</v>
      </c>
      <c r="G3888" t="s">
        <v>12286</v>
      </c>
    </row>
    <row r="3889" spans="1:7" x14ac:dyDescent="0.25">
      <c r="A3889" t="s">
        <v>58</v>
      </c>
      <c r="B3889">
        <v>2012</v>
      </c>
      <c r="C3889" t="s">
        <v>143</v>
      </c>
      <c r="D3889" t="s">
        <v>40</v>
      </c>
      <c r="E3889" t="s">
        <v>11645</v>
      </c>
      <c r="F3889">
        <v>1</v>
      </c>
      <c r="G3889" t="s">
        <v>12286</v>
      </c>
    </row>
    <row r="3890" spans="1:7" x14ac:dyDescent="0.25">
      <c r="A3890" t="s">
        <v>58</v>
      </c>
      <c r="B3890">
        <v>2012</v>
      </c>
      <c r="C3890" t="s">
        <v>143</v>
      </c>
      <c r="D3890" t="s">
        <v>102</v>
      </c>
      <c r="E3890" t="s">
        <v>11646</v>
      </c>
      <c r="F3890">
        <v>48</v>
      </c>
      <c r="G3890" t="s">
        <v>12286</v>
      </c>
    </row>
    <row r="3891" spans="1:7" x14ac:dyDescent="0.25">
      <c r="A3891" t="s">
        <v>58</v>
      </c>
      <c r="B3891">
        <v>2012</v>
      </c>
      <c r="C3891" t="s">
        <v>143</v>
      </c>
      <c r="D3891" t="s">
        <v>107</v>
      </c>
      <c r="E3891" t="s">
        <v>11647</v>
      </c>
      <c r="F3891">
        <v>41</v>
      </c>
      <c r="G3891" t="s">
        <v>12286</v>
      </c>
    </row>
    <row r="3892" spans="1:7" x14ac:dyDescent="0.25">
      <c r="A3892" t="s">
        <v>58</v>
      </c>
      <c r="B3892">
        <v>2012</v>
      </c>
      <c r="C3892" t="s">
        <v>143</v>
      </c>
      <c r="D3892" t="s">
        <v>39</v>
      </c>
      <c r="E3892" t="s">
        <v>11648</v>
      </c>
      <c r="F3892">
        <v>81</v>
      </c>
      <c r="G3892" t="s">
        <v>12286</v>
      </c>
    </row>
    <row r="3893" spans="1:7" x14ac:dyDescent="0.25">
      <c r="A3893" t="s">
        <v>58</v>
      </c>
      <c r="B3893">
        <v>2012</v>
      </c>
      <c r="C3893" t="s">
        <v>143</v>
      </c>
      <c r="D3893" t="s">
        <v>103</v>
      </c>
      <c r="E3893" t="s">
        <v>11649</v>
      </c>
      <c r="F3893">
        <v>299</v>
      </c>
      <c r="G3893" t="s">
        <v>12286</v>
      </c>
    </row>
    <row r="3894" spans="1:7" x14ac:dyDescent="0.25">
      <c r="A3894" t="s">
        <v>58</v>
      </c>
      <c r="B3894">
        <v>2012</v>
      </c>
      <c r="C3894" t="s">
        <v>144</v>
      </c>
      <c r="D3894" t="s">
        <v>38</v>
      </c>
      <c r="E3894" t="s">
        <v>11650</v>
      </c>
      <c r="F3894">
        <v>2</v>
      </c>
      <c r="G3894" t="s">
        <v>12287</v>
      </c>
    </row>
    <row r="3895" spans="1:7" x14ac:dyDescent="0.25">
      <c r="A3895" t="s">
        <v>58</v>
      </c>
      <c r="B3895">
        <v>2012</v>
      </c>
      <c r="C3895" t="s">
        <v>144</v>
      </c>
      <c r="D3895" t="s">
        <v>102</v>
      </c>
      <c r="E3895" t="s">
        <v>11651</v>
      </c>
      <c r="F3895">
        <v>10</v>
      </c>
      <c r="G3895" t="s">
        <v>12287</v>
      </c>
    </row>
    <row r="3896" spans="1:7" x14ac:dyDescent="0.25">
      <c r="A3896" t="s">
        <v>58</v>
      </c>
      <c r="B3896">
        <v>2012</v>
      </c>
      <c r="C3896" t="s">
        <v>144</v>
      </c>
      <c r="D3896" t="s">
        <v>107</v>
      </c>
      <c r="E3896" t="s">
        <v>11652</v>
      </c>
      <c r="F3896">
        <v>3</v>
      </c>
      <c r="G3896" t="s">
        <v>12287</v>
      </c>
    </row>
    <row r="3897" spans="1:7" x14ac:dyDescent="0.25">
      <c r="A3897" t="s">
        <v>58</v>
      </c>
      <c r="B3897">
        <v>2012</v>
      </c>
      <c r="C3897" t="s">
        <v>144</v>
      </c>
      <c r="D3897" t="s">
        <v>39</v>
      </c>
      <c r="E3897" t="s">
        <v>11653</v>
      </c>
      <c r="F3897">
        <v>37</v>
      </c>
      <c r="G3897" t="s">
        <v>12287</v>
      </c>
    </row>
    <row r="3898" spans="1:7" x14ac:dyDescent="0.25">
      <c r="A3898" t="s">
        <v>58</v>
      </c>
      <c r="B3898">
        <v>2012</v>
      </c>
      <c r="C3898" t="s">
        <v>144</v>
      </c>
      <c r="D3898" t="s">
        <v>103</v>
      </c>
      <c r="E3898" t="s">
        <v>11654</v>
      </c>
      <c r="F3898">
        <v>57</v>
      </c>
      <c r="G3898" t="s">
        <v>12287</v>
      </c>
    </row>
    <row r="3899" spans="1:7" x14ac:dyDescent="0.25">
      <c r="A3899" t="s">
        <v>58</v>
      </c>
      <c r="B3899">
        <v>2012</v>
      </c>
      <c r="C3899" t="s">
        <v>145</v>
      </c>
      <c r="D3899" t="s">
        <v>38</v>
      </c>
      <c r="E3899" t="s">
        <v>11655</v>
      </c>
      <c r="F3899">
        <v>13</v>
      </c>
      <c r="G3899" t="s">
        <v>12288</v>
      </c>
    </row>
    <row r="3900" spans="1:7" x14ac:dyDescent="0.25">
      <c r="A3900" t="s">
        <v>58</v>
      </c>
      <c r="B3900">
        <v>2012</v>
      </c>
      <c r="C3900" t="s">
        <v>145</v>
      </c>
      <c r="D3900" t="s">
        <v>40</v>
      </c>
      <c r="E3900" t="s">
        <v>11656</v>
      </c>
      <c r="F3900">
        <v>2</v>
      </c>
      <c r="G3900" t="s">
        <v>12288</v>
      </c>
    </row>
    <row r="3901" spans="1:7" x14ac:dyDescent="0.25">
      <c r="A3901" t="s">
        <v>58</v>
      </c>
      <c r="B3901">
        <v>2012</v>
      </c>
      <c r="C3901" t="s">
        <v>145</v>
      </c>
      <c r="D3901" t="s">
        <v>102</v>
      </c>
      <c r="E3901" t="s">
        <v>11657</v>
      </c>
      <c r="F3901">
        <v>24</v>
      </c>
      <c r="G3901" t="s">
        <v>12288</v>
      </c>
    </row>
    <row r="3902" spans="1:7" x14ac:dyDescent="0.25">
      <c r="A3902" t="s">
        <v>58</v>
      </c>
      <c r="B3902">
        <v>2012</v>
      </c>
      <c r="C3902" t="s">
        <v>145</v>
      </c>
      <c r="D3902" t="s">
        <v>107</v>
      </c>
      <c r="E3902" t="s">
        <v>11658</v>
      </c>
      <c r="F3902">
        <v>21</v>
      </c>
      <c r="G3902" t="s">
        <v>12288</v>
      </c>
    </row>
    <row r="3903" spans="1:7" x14ac:dyDescent="0.25">
      <c r="A3903" t="s">
        <v>58</v>
      </c>
      <c r="B3903">
        <v>2012</v>
      </c>
      <c r="C3903" t="s">
        <v>145</v>
      </c>
      <c r="D3903" t="s">
        <v>39</v>
      </c>
      <c r="E3903" t="s">
        <v>11659</v>
      </c>
      <c r="F3903">
        <v>33</v>
      </c>
      <c r="G3903" t="s">
        <v>12288</v>
      </c>
    </row>
    <row r="3904" spans="1:7" x14ac:dyDescent="0.25">
      <c r="A3904" t="s">
        <v>58</v>
      </c>
      <c r="B3904">
        <v>2012</v>
      </c>
      <c r="C3904" t="s">
        <v>145</v>
      </c>
      <c r="D3904" t="s">
        <v>103</v>
      </c>
      <c r="E3904" t="s">
        <v>11660</v>
      </c>
      <c r="F3904">
        <v>122</v>
      </c>
      <c r="G3904" t="s">
        <v>12288</v>
      </c>
    </row>
    <row r="3905" spans="1:7" x14ac:dyDescent="0.25">
      <c r="A3905" t="s">
        <v>58</v>
      </c>
      <c r="B3905">
        <v>2012</v>
      </c>
      <c r="C3905" t="s">
        <v>146</v>
      </c>
      <c r="D3905" t="s">
        <v>38</v>
      </c>
      <c r="E3905" t="s">
        <v>11661</v>
      </c>
      <c r="F3905">
        <v>10</v>
      </c>
      <c r="G3905" t="s">
        <v>12289</v>
      </c>
    </row>
    <row r="3906" spans="1:7" x14ac:dyDescent="0.25">
      <c r="A3906" t="s">
        <v>58</v>
      </c>
      <c r="B3906">
        <v>2012</v>
      </c>
      <c r="C3906" t="s">
        <v>146</v>
      </c>
      <c r="D3906" t="s">
        <v>40</v>
      </c>
      <c r="E3906" t="s">
        <v>11662</v>
      </c>
      <c r="F3906">
        <v>1</v>
      </c>
      <c r="G3906" t="s">
        <v>12289</v>
      </c>
    </row>
    <row r="3907" spans="1:7" x14ac:dyDescent="0.25">
      <c r="A3907" t="s">
        <v>58</v>
      </c>
      <c r="B3907">
        <v>2012</v>
      </c>
      <c r="C3907" t="s">
        <v>146</v>
      </c>
      <c r="D3907" t="s">
        <v>102</v>
      </c>
      <c r="E3907" t="s">
        <v>11663</v>
      </c>
      <c r="F3907">
        <v>15</v>
      </c>
      <c r="G3907" t="s">
        <v>12289</v>
      </c>
    </row>
    <row r="3908" spans="1:7" x14ac:dyDescent="0.25">
      <c r="A3908" t="s">
        <v>58</v>
      </c>
      <c r="B3908">
        <v>2012</v>
      </c>
      <c r="C3908" t="s">
        <v>146</v>
      </c>
      <c r="D3908" t="s">
        <v>107</v>
      </c>
      <c r="E3908" t="s">
        <v>11664</v>
      </c>
      <c r="F3908">
        <v>15</v>
      </c>
      <c r="G3908" t="s">
        <v>12289</v>
      </c>
    </row>
    <row r="3909" spans="1:7" x14ac:dyDescent="0.25">
      <c r="A3909" t="s">
        <v>58</v>
      </c>
      <c r="B3909">
        <v>2012</v>
      </c>
      <c r="C3909" t="s">
        <v>146</v>
      </c>
      <c r="D3909" t="s">
        <v>39</v>
      </c>
      <c r="E3909" t="s">
        <v>11665</v>
      </c>
      <c r="F3909">
        <v>51</v>
      </c>
      <c r="G3909" t="s">
        <v>12289</v>
      </c>
    </row>
    <row r="3910" spans="1:7" x14ac:dyDescent="0.25">
      <c r="A3910" t="s">
        <v>58</v>
      </c>
      <c r="B3910">
        <v>2012</v>
      </c>
      <c r="C3910" t="s">
        <v>146</v>
      </c>
      <c r="D3910" t="s">
        <v>103</v>
      </c>
      <c r="E3910" t="s">
        <v>11666</v>
      </c>
      <c r="F3910">
        <v>104</v>
      </c>
      <c r="G3910" t="s">
        <v>12289</v>
      </c>
    </row>
    <row r="3911" spans="1:7" x14ac:dyDescent="0.25">
      <c r="A3911" t="s">
        <v>58</v>
      </c>
      <c r="B3911">
        <v>2013</v>
      </c>
      <c r="C3911" t="s">
        <v>142</v>
      </c>
      <c r="D3911" t="s">
        <v>38</v>
      </c>
      <c r="E3911" t="s">
        <v>11667</v>
      </c>
      <c r="F3911">
        <v>37</v>
      </c>
      <c r="G3911" t="s">
        <v>12285</v>
      </c>
    </row>
    <row r="3912" spans="1:7" x14ac:dyDescent="0.25">
      <c r="A3912" t="s">
        <v>58</v>
      </c>
      <c r="B3912">
        <v>2013</v>
      </c>
      <c r="C3912" t="s">
        <v>142</v>
      </c>
      <c r="D3912" t="s">
        <v>40</v>
      </c>
      <c r="E3912" t="s">
        <v>11668</v>
      </c>
      <c r="F3912">
        <v>5</v>
      </c>
      <c r="G3912" t="s">
        <v>12285</v>
      </c>
    </row>
    <row r="3913" spans="1:7" x14ac:dyDescent="0.25">
      <c r="A3913" t="s">
        <v>58</v>
      </c>
      <c r="B3913">
        <v>2013</v>
      </c>
      <c r="C3913" t="s">
        <v>142</v>
      </c>
      <c r="D3913" t="s">
        <v>102</v>
      </c>
      <c r="E3913" t="s">
        <v>11669</v>
      </c>
      <c r="F3913">
        <v>75</v>
      </c>
      <c r="G3913" t="s">
        <v>12285</v>
      </c>
    </row>
    <row r="3914" spans="1:7" x14ac:dyDescent="0.25">
      <c r="A3914" t="s">
        <v>58</v>
      </c>
      <c r="B3914">
        <v>2013</v>
      </c>
      <c r="C3914" t="s">
        <v>142</v>
      </c>
      <c r="D3914" t="s">
        <v>107</v>
      </c>
      <c r="E3914" t="s">
        <v>11670</v>
      </c>
      <c r="F3914">
        <v>57</v>
      </c>
      <c r="G3914" t="s">
        <v>12285</v>
      </c>
    </row>
    <row r="3915" spans="1:7" x14ac:dyDescent="0.25">
      <c r="A3915" t="s">
        <v>58</v>
      </c>
      <c r="B3915">
        <v>2013</v>
      </c>
      <c r="C3915" t="s">
        <v>142</v>
      </c>
      <c r="D3915" t="s">
        <v>39</v>
      </c>
      <c r="E3915" t="s">
        <v>11671</v>
      </c>
      <c r="F3915">
        <v>80</v>
      </c>
      <c r="G3915" t="s">
        <v>12285</v>
      </c>
    </row>
    <row r="3916" spans="1:7" x14ac:dyDescent="0.25">
      <c r="A3916" t="s">
        <v>58</v>
      </c>
      <c r="B3916">
        <v>2013</v>
      </c>
      <c r="C3916" t="s">
        <v>142</v>
      </c>
      <c r="D3916" t="s">
        <v>103</v>
      </c>
      <c r="E3916" t="s">
        <v>11672</v>
      </c>
      <c r="F3916">
        <v>318</v>
      </c>
      <c r="G3916" t="s">
        <v>12285</v>
      </c>
    </row>
    <row r="3917" spans="1:7" x14ac:dyDescent="0.25">
      <c r="A3917" t="s">
        <v>58</v>
      </c>
      <c r="B3917">
        <v>2013</v>
      </c>
      <c r="C3917" t="s">
        <v>143</v>
      </c>
      <c r="D3917" t="s">
        <v>38</v>
      </c>
      <c r="E3917" t="s">
        <v>11673</v>
      </c>
      <c r="F3917">
        <v>24</v>
      </c>
      <c r="G3917" t="s">
        <v>12286</v>
      </c>
    </row>
    <row r="3918" spans="1:7" x14ac:dyDescent="0.25">
      <c r="A3918" t="s">
        <v>58</v>
      </c>
      <c r="B3918">
        <v>2013</v>
      </c>
      <c r="C3918" t="s">
        <v>143</v>
      </c>
      <c r="D3918" t="s">
        <v>40</v>
      </c>
      <c r="E3918" t="s">
        <v>11674</v>
      </c>
      <c r="F3918">
        <v>4</v>
      </c>
      <c r="G3918" t="s">
        <v>12286</v>
      </c>
    </row>
    <row r="3919" spans="1:7" x14ac:dyDescent="0.25">
      <c r="A3919" t="s">
        <v>58</v>
      </c>
      <c r="B3919">
        <v>2013</v>
      </c>
      <c r="C3919" t="s">
        <v>143</v>
      </c>
      <c r="D3919" t="s">
        <v>102</v>
      </c>
      <c r="E3919" t="s">
        <v>11675</v>
      </c>
      <c r="F3919">
        <v>48</v>
      </c>
      <c r="G3919" t="s">
        <v>12286</v>
      </c>
    </row>
    <row r="3920" spans="1:7" x14ac:dyDescent="0.25">
      <c r="A3920" t="s">
        <v>58</v>
      </c>
      <c r="B3920">
        <v>2013</v>
      </c>
      <c r="C3920" t="s">
        <v>143</v>
      </c>
      <c r="D3920" t="s">
        <v>107</v>
      </c>
      <c r="E3920" t="s">
        <v>11676</v>
      </c>
      <c r="F3920">
        <v>36</v>
      </c>
      <c r="G3920" t="s">
        <v>12286</v>
      </c>
    </row>
    <row r="3921" spans="1:7" x14ac:dyDescent="0.25">
      <c r="A3921" t="s">
        <v>58</v>
      </c>
      <c r="B3921">
        <v>2013</v>
      </c>
      <c r="C3921" t="s">
        <v>143</v>
      </c>
      <c r="D3921" t="s">
        <v>39</v>
      </c>
      <c r="E3921" t="s">
        <v>11677</v>
      </c>
      <c r="F3921">
        <v>56</v>
      </c>
      <c r="G3921" t="s">
        <v>12286</v>
      </c>
    </row>
    <row r="3922" spans="1:7" x14ac:dyDescent="0.25">
      <c r="A3922" t="s">
        <v>58</v>
      </c>
      <c r="B3922">
        <v>2013</v>
      </c>
      <c r="C3922" t="s">
        <v>143</v>
      </c>
      <c r="D3922" t="s">
        <v>103</v>
      </c>
      <c r="E3922" t="s">
        <v>11678</v>
      </c>
      <c r="F3922">
        <v>321</v>
      </c>
      <c r="G3922" t="s">
        <v>12286</v>
      </c>
    </row>
    <row r="3923" spans="1:7" x14ac:dyDescent="0.25">
      <c r="A3923" t="s">
        <v>58</v>
      </c>
      <c r="B3923">
        <v>2013</v>
      </c>
      <c r="C3923" t="s">
        <v>144</v>
      </c>
      <c r="D3923" t="s">
        <v>38</v>
      </c>
      <c r="E3923" t="s">
        <v>11679</v>
      </c>
      <c r="F3923">
        <v>4</v>
      </c>
      <c r="G3923" t="s">
        <v>12287</v>
      </c>
    </row>
    <row r="3924" spans="1:7" x14ac:dyDescent="0.25">
      <c r="A3924" t="s">
        <v>58</v>
      </c>
      <c r="B3924">
        <v>2013</v>
      </c>
      <c r="C3924" t="s">
        <v>144</v>
      </c>
      <c r="D3924" t="s">
        <v>102</v>
      </c>
      <c r="E3924" t="s">
        <v>11680</v>
      </c>
      <c r="F3924">
        <v>6</v>
      </c>
      <c r="G3924" t="s">
        <v>12287</v>
      </c>
    </row>
    <row r="3925" spans="1:7" x14ac:dyDescent="0.25">
      <c r="A3925" t="s">
        <v>58</v>
      </c>
      <c r="B3925">
        <v>2013</v>
      </c>
      <c r="C3925" t="s">
        <v>144</v>
      </c>
      <c r="D3925" t="s">
        <v>107</v>
      </c>
      <c r="E3925" t="s">
        <v>11681</v>
      </c>
      <c r="F3925">
        <v>10</v>
      </c>
      <c r="G3925" t="s">
        <v>12287</v>
      </c>
    </row>
    <row r="3926" spans="1:7" x14ac:dyDescent="0.25">
      <c r="A3926" t="s">
        <v>58</v>
      </c>
      <c r="B3926">
        <v>2013</v>
      </c>
      <c r="C3926" t="s">
        <v>144</v>
      </c>
      <c r="D3926" t="s">
        <v>39</v>
      </c>
      <c r="E3926" t="s">
        <v>11682</v>
      </c>
      <c r="F3926">
        <v>20</v>
      </c>
      <c r="G3926" t="s">
        <v>12287</v>
      </c>
    </row>
    <row r="3927" spans="1:7" x14ac:dyDescent="0.25">
      <c r="A3927" t="s">
        <v>58</v>
      </c>
      <c r="B3927">
        <v>2013</v>
      </c>
      <c r="C3927" t="s">
        <v>144</v>
      </c>
      <c r="D3927" t="s">
        <v>103</v>
      </c>
      <c r="E3927" t="s">
        <v>11683</v>
      </c>
      <c r="F3927">
        <v>53</v>
      </c>
      <c r="G3927" t="s">
        <v>12287</v>
      </c>
    </row>
    <row r="3928" spans="1:7" x14ac:dyDescent="0.25">
      <c r="A3928" t="s">
        <v>58</v>
      </c>
      <c r="B3928">
        <v>2013</v>
      </c>
      <c r="C3928" t="s">
        <v>145</v>
      </c>
      <c r="D3928" t="s">
        <v>38</v>
      </c>
      <c r="E3928" t="s">
        <v>11684</v>
      </c>
      <c r="F3928">
        <v>8</v>
      </c>
      <c r="G3928" t="s">
        <v>12288</v>
      </c>
    </row>
    <row r="3929" spans="1:7" x14ac:dyDescent="0.25">
      <c r="A3929" t="s">
        <v>58</v>
      </c>
      <c r="B3929">
        <v>2013</v>
      </c>
      <c r="C3929" t="s">
        <v>145</v>
      </c>
      <c r="D3929" t="s">
        <v>40</v>
      </c>
      <c r="E3929" t="s">
        <v>11685</v>
      </c>
      <c r="F3929">
        <v>1</v>
      </c>
      <c r="G3929" t="s">
        <v>12288</v>
      </c>
    </row>
    <row r="3930" spans="1:7" x14ac:dyDescent="0.25">
      <c r="A3930" t="s">
        <v>58</v>
      </c>
      <c r="B3930">
        <v>2013</v>
      </c>
      <c r="C3930" t="s">
        <v>145</v>
      </c>
      <c r="D3930" t="s">
        <v>102</v>
      </c>
      <c r="E3930" t="s">
        <v>11686</v>
      </c>
      <c r="F3930">
        <v>17</v>
      </c>
      <c r="G3930" t="s">
        <v>12288</v>
      </c>
    </row>
    <row r="3931" spans="1:7" x14ac:dyDescent="0.25">
      <c r="A3931" t="s">
        <v>58</v>
      </c>
      <c r="B3931">
        <v>2013</v>
      </c>
      <c r="C3931" t="s">
        <v>145</v>
      </c>
      <c r="D3931" t="s">
        <v>107</v>
      </c>
      <c r="E3931" t="s">
        <v>11687</v>
      </c>
      <c r="F3931">
        <v>24</v>
      </c>
      <c r="G3931" t="s">
        <v>12288</v>
      </c>
    </row>
    <row r="3932" spans="1:7" x14ac:dyDescent="0.25">
      <c r="A3932" t="s">
        <v>58</v>
      </c>
      <c r="B3932">
        <v>2013</v>
      </c>
      <c r="C3932" t="s">
        <v>145</v>
      </c>
      <c r="D3932" t="s">
        <v>39</v>
      </c>
      <c r="E3932" t="s">
        <v>11688</v>
      </c>
      <c r="F3932">
        <v>37</v>
      </c>
      <c r="G3932" t="s">
        <v>12288</v>
      </c>
    </row>
    <row r="3933" spans="1:7" x14ac:dyDescent="0.25">
      <c r="A3933" t="s">
        <v>58</v>
      </c>
      <c r="B3933">
        <v>2013</v>
      </c>
      <c r="C3933" t="s">
        <v>145</v>
      </c>
      <c r="D3933" t="s">
        <v>103</v>
      </c>
      <c r="E3933" t="s">
        <v>11689</v>
      </c>
      <c r="F3933">
        <v>119</v>
      </c>
      <c r="G3933" t="s">
        <v>12288</v>
      </c>
    </row>
    <row r="3934" spans="1:7" x14ac:dyDescent="0.25">
      <c r="A3934" t="s">
        <v>58</v>
      </c>
      <c r="B3934">
        <v>2013</v>
      </c>
      <c r="C3934" t="s">
        <v>146</v>
      </c>
      <c r="D3934" t="s">
        <v>38</v>
      </c>
      <c r="E3934" t="s">
        <v>11690</v>
      </c>
      <c r="F3934">
        <v>10</v>
      </c>
      <c r="G3934" t="s">
        <v>12289</v>
      </c>
    </row>
    <row r="3935" spans="1:7" x14ac:dyDescent="0.25">
      <c r="A3935" t="s">
        <v>58</v>
      </c>
      <c r="B3935">
        <v>2013</v>
      </c>
      <c r="C3935" t="s">
        <v>146</v>
      </c>
      <c r="D3935" t="s">
        <v>40</v>
      </c>
      <c r="E3935" t="s">
        <v>11691</v>
      </c>
      <c r="F3935">
        <v>1</v>
      </c>
      <c r="G3935" t="s">
        <v>12289</v>
      </c>
    </row>
    <row r="3936" spans="1:7" x14ac:dyDescent="0.25">
      <c r="A3936" t="s">
        <v>58</v>
      </c>
      <c r="B3936">
        <v>2013</v>
      </c>
      <c r="C3936" t="s">
        <v>146</v>
      </c>
      <c r="D3936" t="s">
        <v>102</v>
      </c>
      <c r="E3936" t="s">
        <v>11692</v>
      </c>
      <c r="F3936">
        <v>17</v>
      </c>
      <c r="G3936" t="s">
        <v>12289</v>
      </c>
    </row>
    <row r="3937" spans="1:7" x14ac:dyDescent="0.25">
      <c r="A3937" t="s">
        <v>58</v>
      </c>
      <c r="B3937">
        <v>2013</v>
      </c>
      <c r="C3937" t="s">
        <v>146</v>
      </c>
      <c r="D3937" t="s">
        <v>107</v>
      </c>
      <c r="E3937" t="s">
        <v>11693</v>
      </c>
      <c r="F3937">
        <v>16</v>
      </c>
      <c r="G3937" t="s">
        <v>12289</v>
      </c>
    </row>
    <row r="3938" spans="1:7" x14ac:dyDescent="0.25">
      <c r="A3938" t="s">
        <v>58</v>
      </c>
      <c r="B3938">
        <v>2013</v>
      </c>
      <c r="C3938" t="s">
        <v>146</v>
      </c>
      <c r="D3938" t="s">
        <v>39</v>
      </c>
      <c r="E3938" t="s">
        <v>11694</v>
      </c>
      <c r="F3938">
        <v>41</v>
      </c>
      <c r="G3938" t="s">
        <v>12289</v>
      </c>
    </row>
    <row r="3939" spans="1:7" x14ac:dyDescent="0.25">
      <c r="A3939" t="s">
        <v>58</v>
      </c>
      <c r="B3939">
        <v>2013</v>
      </c>
      <c r="C3939" t="s">
        <v>146</v>
      </c>
      <c r="D3939" t="s">
        <v>103</v>
      </c>
      <c r="E3939" t="s">
        <v>11695</v>
      </c>
      <c r="F3939">
        <v>84</v>
      </c>
      <c r="G3939" t="s">
        <v>12289</v>
      </c>
    </row>
    <row r="3940" spans="1:7" x14ac:dyDescent="0.25">
      <c r="A3940" t="s">
        <v>58</v>
      </c>
      <c r="B3940">
        <v>2014</v>
      </c>
      <c r="C3940" t="s">
        <v>142</v>
      </c>
      <c r="D3940" t="s">
        <v>38</v>
      </c>
      <c r="E3940" t="s">
        <v>11696</v>
      </c>
      <c r="F3940">
        <v>42</v>
      </c>
      <c r="G3940" t="s">
        <v>12285</v>
      </c>
    </row>
    <row r="3941" spans="1:7" x14ac:dyDescent="0.25">
      <c r="A3941" t="s">
        <v>58</v>
      </c>
      <c r="B3941">
        <v>2014</v>
      </c>
      <c r="C3941" t="s">
        <v>142</v>
      </c>
      <c r="D3941" t="s">
        <v>40</v>
      </c>
      <c r="E3941" t="s">
        <v>11697</v>
      </c>
      <c r="F3941">
        <v>2</v>
      </c>
      <c r="G3941" t="s">
        <v>12285</v>
      </c>
    </row>
    <row r="3942" spans="1:7" x14ac:dyDescent="0.25">
      <c r="A3942" t="s">
        <v>58</v>
      </c>
      <c r="B3942">
        <v>2014</v>
      </c>
      <c r="C3942" t="s">
        <v>142</v>
      </c>
      <c r="D3942" t="s">
        <v>102</v>
      </c>
      <c r="E3942" t="s">
        <v>11698</v>
      </c>
      <c r="F3942">
        <v>62</v>
      </c>
      <c r="G3942" t="s">
        <v>12285</v>
      </c>
    </row>
    <row r="3943" spans="1:7" x14ac:dyDescent="0.25">
      <c r="A3943" t="s">
        <v>58</v>
      </c>
      <c r="B3943">
        <v>2014</v>
      </c>
      <c r="C3943" t="s">
        <v>142</v>
      </c>
      <c r="D3943" t="s">
        <v>107</v>
      </c>
      <c r="E3943" t="s">
        <v>11699</v>
      </c>
      <c r="F3943">
        <v>35</v>
      </c>
      <c r="G3943" t="s">
        <v>12285</v>
      </c>
    </row>
    <row r="3944" spans="1:7" x14ac:dyDescent="0.25">
      <c r="A3944" t="s">
        <v>58</v>
      </c>
      <c r="B3944">
        <v>2014</v>
      </c>
      <c r="C3944" t="s">
        <v>142</v>
      </c>
      <c r="D3944" t="s">
        <v>39</v>
      </c>
      <c r="E3944" t="s">
        <v>11700</v>
      </c>
      <c r="F3944">
        <v>129</v>
      </c>
      <c r="G3944" t="s">
        <v>12285</v>
      </c>
    </row>
    <row r="3945" spans="1:7" x14ac:dyDescent="0.25">
      <c r="A3945" t="s">
        <v>58</v>
      </c>
      <c r="B3945">
        <v>2014</v>
      </c>
      <c r="C3945" t="s">
        <v>142</v>
      </c>
      <c r="D3945" t="s">
        <v>103</v>
      </c>
      <c r="E3945" t="s">
        <v>11701</v>
      </c>
      <c r="F3945">
        <v>254</v>
      </c>
      <c r="G3945" t="s">
        <v>12285</v>
      </c>
    </row>
    <row r="3946" spans="1:7" x14ac:dyDescent="0.25">
      <c r="A3946" t="s">
        <v>58</v>
      </c>
      <c r="B3946">
        <v>2014</v>
      </c>
      <c r="C3946" t="s">
        <v>143</v>
      </c>
      <c r="D3946" t="s">
        <v>38</v>
      </c>
      <c r="E3946" t="s">
        <v>11702</v>
      </c>
      <c r="F3946">
        <v>31</v>
      </c>
      <c r="G3946" t="s">
        <v>12286</v>
      </c>
    </row>
    <row r="3947" spans="1:7" x14ac:dyDescent="0.25">
      <c r="A3947" t="s">
        <v>58</v>
      </c>
      <c r="B3947">
        <v>2014</v>
      </c>
      <c r="C3947" t="s">
        <v>143</v>
      </c>
      <c r="D3947" t="s">
        <v>40</v>
      </c>
      <c r="E3947" t="s">
        <v>11703</v>
      </c>
      <c r="F3947">
        <v>3</v>
      </c>
      <c r="G3947" t="s">
        <v>12286</v>
      </c>
    </row>
    <row r="3948" spans="1:7" x14ac:dyDescent="0.25">
      <c r="A3948" t="s">
        <v>58</v>
      </c>
      <c r="B3948">
        <v>2014</v>
      </c>
      <c r="C3948" t="s">
        <v>143</v>
      </c>
      <c r="D3948" t="s">
        <v>102</v>
      </c>
      <c r="E3948" t="s">
        <v>11704</v>
      </c>
      <c r="F3948">
        <v>68</v>
      </c>
      <c r="G3948" t="s">
        <v>12286</v>
      </c>
    </row>
    <row r="3949" spans="1:7" x14ac:dyDescent="0.25">
      <c r="A3949" t="s">
        <v>58</v>
      </c>
      <c r="B3949">
        <v>2014</v>
      </c>
      <c r="C3949" t="s">
        <v>143</v>
      </c>
      <c r="D3949" t="s">
        <v>107</v>
      </c>
      <c r="E3949" t="s">
        <v>11705</v>
      </c>
      <c r="F3949">
        <v>27</v>
      </c>
      <c r="G3949" t="s">
        <v>12286</v>
      </c>
    </row>
    <row r="3950" spans="1:7" x14ac:dyDescent="0.25">
      <c r="A3950" t="s">
        <v>58</v>
      </c>
      <c r="B3950">
        <v>2014</v>
      </c>
      <c r="C3950" t="s">
        <v>143</v>
      </c>
      <c r="D3950" t="s">
        <v>39</v>
      </c>
      <c r="E3950" t="s">
        <v>11706</v>
      </c>
      <c r="F3950">
        <v>128</v>
      </c>
      <c r="G3950" t="s">
        <v>12286</v>
      </c>
    </row>
    <row r="3951" spans="1:7" x14ac:dyDescent="0.25">
      <c r="A3951" t="s">
        <v>58</v>
      </c>
      <c r="B3951">
        <v>2014</v>
      </c>
      <c r="C3951" t="s">
        <v>143</v>
      </c>
      <c r="D3951" t="s">
        <v>103</v>
      </c>
      <c r="E3951" t="s">
        <v>11707</v>
      </c>
      <c r="F3951">
        <v>283</v>
      </c>
      <c r="G3951" t="s">
        <v>12286</v>
      </c>
    </row>
    <row r="3952" spans="1:7" x14ac:dyDescent="0.25">
      <c r="A3952" t="s">
        <v>58</v>
      </c>
      <c r="B3952">
        <v>2014</v>
      </c>
      <c r="C3952" t="s">
        <v>144</v>
      </c>
      <c r="D3952" t="s">
        <v>38</v>
      </c>
      <c r="E3952" t="s">
        <v>11708</v>
      </c>
      <c r="F3952">
        <v>4</v>
      </c>
      <c r="G3952" t="s">
        <v>12287</v>
      </c>
    </row>
    <row r="3953" spans="1:7" x14ac:dyDescent="0.25">
      <c r="A3953" t="s">
        <v>58</v>
      </c>
      <c r="B3953">
        <v>2014</v>
      </c>
      <c r="C3953" t="s">
        <v>144</v>
      </c>
      <c r="D3953" t="s">
        <v>102</v>
      </c>
      <c r="E3953" t="s">
        <v>11709</v>
      </c>
      <c r="F3953">
        <v>14</v>
      </c>
      <c r="G3953" t="s">
        <v>12287</v>
      </c>
    </row>
    <row r="3954" spans="1:7" x14ac:dyDescent="0.25">
      <c r="A3954" t="s">
        <v>58</v>
      </c>
      <c r="B3954">
        <v>2014</v>
      </c>
      <c r="C3954" t="s">
        <v>144</v>
      </c>
      <c r="D3954" t="s">
        <v>107</v>
      </c>
      <c r="E3954" t="s">
        <v>11710</v>
      </c>
      <c r="F3954">
        <v>16</v>
      </c>
      <c r="G3954" t="s">
        <v>12287</v>
      </c>
    </row>
    <row r="3955" spans="1:7" x14ac:dyDescent="0.25">
      <c r="A3955" t="s">
        <v>58</v>
      </c>
      <c r="B3955">
        <v>2014</v>
      </c>
      <c r="C3955" t="s">
        <v>144</v>
      </c>
      <c r="D3955" t="s">
        <v>39</v>
      </c>
      <c r="E3955" t="s">
        <v>11711</v>
      </c>
      <c r="F3955">
        <v>26</v>
      </c>
      <c r="G3955" t="s">
        <v>12287</v>
      </c>
    </row>
    <row r="3956" spans="1:7" x14ac:dyDescent="0.25">
      <c r="A3956" t="s">
        <v>58</v>
      </c>
      <c r="B3956">
        <v>2014</v>
      </c>
      <c r="C3956" t="s">
        <v>144</v>
      </c>
      <c r="D3956" t="s">
        <v>103</v>
      </c>
      <c r="E3956" t="s">
        <v>11712</v>
      </c>
      <c r="F3956">
        <v>47</v>
      </c>
      <c r="G3956" t="s">
        <v>12287</v>
      </c>
    </row>
    <row r="3957" spans="1:7" x14ac:dyDescent="0.25">
      <c r="A3957" t="s">
        <v>58</v>
      </c>
      <c r="B3957">
        <v>2014</v>
      </c>
      <c r="C3957" t="s">
        <v>145</v>
      </c>
      <c r="D3957" t="s">
        <v>38</v>
      </c>
      <c r="E3957" t="s">
        <v>11713</v>
      </c>
      <c r="F3957">
        <v>11</v>
      </c>
      <c r="G3957" t="s">
        <v>12288</v>
      </c>
    </row>
    <row r="3958" spans="1:7" x14ac:dyDescent="0.25">
      <c r="A3958" t="s">
        <v>58</v>
      </c>
      <c r="B3958">
        <v>2014</v>
      </c>
      <c r="C3958" t="s">
        <v>145</v>
      </c>
      <c r="D3958" t="s">
        <v>40</v>
      </c>
      <c r="E3958" t="s">
        <v>11714</v>
      </c>
      <c r="F3958">
        <v>1</v>
      </c>
      <c r="G3958" t="s">
        <v>12288</v>
      </c>
    </row>
    <row r="3959" spans="1:7" x14ac:dyDescent="0.25">
      <c r="A3959" t="s">
        <v>58</v>
      </c>
      <c r="B3959">
        <v>2014</v>
      </c>
      <c r="C3959" t="s">
        <v>145</v>
      </c>
      <c r="D3959" t="s">
        <v>102</v>
      </c>
      <c r="E3959" t="s">
        <v>11715</v>
      </c>
      <c r="F3959">
        <v>21</v>
      </c>
      <c r="G3959" t="s">
        <v>12288</v>
      </c>
    </row>
    <row r="3960" spans="1:7" x14ac:dyDescent="0.25">
      <c r="A3960" t="s">
        <v>58</v>
      </c>
      <c r="B3960">
        <v>2014</v>
      </c>
      <c r="C3960" t="s">
        <v>145</v>
      </c>
      <c r="D3960" t="s">
        <v>107</v>
      </c>
      <c r="E3960" t="s">
        <v>11716</v>
      </c>
      <c r="F3960">
        <v>8</v>
      </c>
      <c r="G3960" t="s">
        <v>12288</v>
      </c>
    </row>
    <row r="3961" spans="1:7" x14ac:dyDescent="0.25">
      <c r="A3961" t="s">
        <v>58</v>
      </c>
      <c r="B3961">
        <v>2014</v>
      </c>
      <c r="C3961" t="s">
        <v>145</v>
      </c>
      <c r="D3961" t="s">
        <v>39</v>
      </c>
      <c r="E3961" t="s">
        <v>11717</v>
      </c>
      <c r="F3961">
        <v>31</v>
      </c>
      <c r="G3961" t="s">
        <v>12288</v>
      </c>
    </row>
    <row r="3962" spans="1:7" x14ac:dyDescent="0.25">
      <c r="A3962" t="s">
        <v>58</v>
      </c>
      <c r="B3962">
        <v>2014</v>
      </c>
      <c r="C3962" t="s">
        <v>145</v>
      </c>
      <c r="D3962" t="s">
        <v>103</v>
      </c>
      <c r="E3962" t="s">
        <v>11718</v>
      </c>
      <c r="F3962">
        <v>134</v>
      </c>
      <c r="G3962" t="s">
        <v>12288</v>
      </c>
    </row>
    <row r="3963" spans="1:7" x14ac:dyDescent="0.25">
      <c r="A3963" t="s">
        <v>58</v>
      </c>
      <c r="B3963">
        <v>2014</v>
      </c>
      <c r="C3963" t="s">
        <v>146</v>
      </c>
      <c r="D3963" t="s">
        <v>38</v>
      </c>
      <c r="E3963" t="s">
        <v>11719</v>
      </c>
      <c r="F3963">
        <v>12</v>
      </c>
      <c r="G3963" t="s">
        <v>12289</v>
      </c>
    </row>
    <row r="3964" spans="1:7" x14ac:dyDescent="0.25">
      <c r="A3964" t="s">
        <v>58</v>
      </c>
      <c r="B3964">
        <v>2014</v>
      </c>
      <c r="C3964" t="s">
        <v>146</v>
      </c>
      <c r="D3964" t="s">
        <v>40</v>
      </c>
      <c r="E3964" t="s">
        <v>11720</v>
      </c>
      <c r="F3964">
        <v>2</v>
      </c>
      <c r="G3964" t="s">
        <v>12289</v>
      </c>
    </row>
    <row r="3965" spans="1:7" x14ac:dyDescent="0.25">
      <c r="A3965" t="s">
        <v>58</v>
      </c>
      <c r="B3965">
        <v>2014</v>
      </c>
      <c r="C3965" t="s">
        <v>146</v>
      </c>
      <c r="D3965" t="s">
        <v>102</v>
      </c>
      <c r="E3965" t="s">
        <v>11721</v>
      </c>
      <c r="F3965">
        <v>12</v>
      </c>
      <c r="G3965" t="s">
        <v>12289</v>
      </c>
    </row>
    <row r="3966" spans="1:7" x14ac:dyDescent="0.25">
      <c r="A3966" t="s">
        <v>58</v>
      </c>
      <c r="B3966">
        <v>2014</v>
      </c>
      <c r="C3966" t="s">
        <v>146</v>
      </c>
      <c r="D3966" t="s">
        <v>107</v>
      </c>
      <c r="E3966" t="s">
        <v>11722</v>
      </c>
      <c r="F3966">
        <v>12</v>
      </c>
      <c r="G3966" t="s">
        <v>12289</v>
      </c>
    </row>
    <row r="3967" spans="1:7" x14ac:dyDescent="0.25">
      <c r="A3967" t="s">
        <v>58</v>
      </c>
      <c r="B3967">
        <v>2014</v>
      </c>
      <c r="C3967" t="s">
        <v>146</v>
      </c>
      <c r="D3967" t="s">
        <v>39</v>
      </c>
      <c r="E3967" t="s">
        <v>11723</v>
      </c>
      <c r="F3967">
        <v>18</v>
      </c>
      <c r="G3967" t="s">
        <v>12289</v>
      </c>
    </row>
    <row r="3968" spans="1:7" x14ac:dyDescent="0.25">
      <c r="A3968" t="s">
        <v>58</v>
      </c>
      <c r="B3968">
        <v>2014</v>
      </c>
      <c r="C3968" t="s">
        <v>146</v>
      </c>
      <c r="D3968" t="s">
        <v>103</v>
      </c>
      <c r="E3968" t="s">
        <v>11724</v>
      </c>
      <c r="F3968">
        <v>84</v>
      </c>
      <c r="G3968" t="s">
        <v>12289</v>
      </c>
    </row>
    <row r="3969" spans="1:7" x14ac:dyDescent="0.25">
      <c r="A3969" t="s">
        <v>58</v>
      </c>
      <c r="B3969">
        <v>2015</v>
      </c>
      <c r="C3969" t="s">
        <v>142</v>
      </c>
      <c r="D3969" t="s">
        <v>38</v>
      </c>
      <c r="E3969" t="s">
        <v>11725</v>
      </c>
      <c r="F3969">
        <v>31</v>
      </c>
      <c r="G3969" t="s">
        <v>12285</v>
      </c>
    </row>
    <row r="3970" spans="1:7" x14ac:dyDescent="0.25">
      <c r="A3970" t="s">
        <v>58</v>
      </c>
      <c r="B3970">
        <v>2015</v>
      </c>
      <c r="C3970" t="s">
        <v>142</v>
      </c>
      <c r="D3970" t="s">
        <v>40</v>
      </c>
      <c r="E3970" t="s">
        <v>11726</v>
      </c>
      <c r="F3970">
        <v>2</v>
      </c>
      <c r="G3970" t="s">
        <v>12285</v>
      </c>
    </row>
    <row r="3971" spans="1:7" x14ac:dyDescent="0.25">
      <c r="A3971" t="s">
        <v>58</v>
      </c>
      <c r="B3971">
        <v>2015</v>
      </c>
      <c r="C3971" t="s">
        <v>142</v>
      </c>
      <c r="D3971" t="s">
        <v>102</v>
      </c>
      <c r="E3971" t="s">
        <v>11727</v>
      </c>
      <c r="F3971">
        <v>42</v>
      </c>
      <c r="G3971" t="s">
        <v>12285</v>
      </c>
    </row>
    <row r="3972" spans="1:7" x14ac:dyDescent="0.25">
      <c r="A3972" t="s">
        <v>58</v>
      </c>
      <c r="B3972">
        <v>2015</v>
      </c>
      <c r="C3972" t="s">
        <v>142</v>
      </c>
      <c r="D3972" t="s">
        <v>107</v>
      </c>
      <c r="E3972" t="s">
        <v>11728</v>
      </c>
      <c r="F3972">
        <v>37</v>
      </c>
      <c r="G3972" t="s">
        <v>12285</v>
      </c>
    </row>
    <row r="3973" spans="1:7" x14ac:dyDescent="0.25">
      <c r="A3973" t="s">
        <v>58</v>
      </c>
      <c r="B3973">
        <v>2015</v>
      </c>
      <c r="C3973" t="s">
        <v>142</v>
      </c>
      <c r="D3973" t="s">
        <v>39</v>
      </c>
      <c r="E3973" t="s">
        <v>11729</v>
      </c>
      <c r="F3973">
        <v>63</v>
      </c>
      <c r="G3973" t="s">
        <v>12285</v>
      </c>
    </row>
    <row r="3974" spans="1:7" x14ac:dyDescent="0.25">
      <c r="A3974" t="s">
        <v>58</v>
      </c>
      <c r="B3974">
        <v>2015</v>
      </c>
      <c r="C3974" t="s">
        <v>142</v>
      </c>
      <c r="D3974" t="s">
        <v>103</v>
      </c>
      <c r="E3974" t="s">
        <v>11730</v>
      </c>
      <c r="F3974">
        <v>238</v>
      </c>
      <c r="G3974" t="s">
        <v>12285</v>
      </c>
    </row>
    <row r="3975" spans="1:7" x14ac:dyDescent="0.25">
      <c r="A3975" t="s">
        <v>58</v>
      </c>
      <c r="B3975">
        <v>2015</v>
      </c>
      <c r="C3975" t="s">
        <v>143</v>
      </c>
      <c r="D3975" t="s">
        <v>38</v>
      </c>
      <c r="E3975" t="s">
        <v>11731</v>
      </c>
      <c r="F3975">
        <v>15</v>
      </c>
      <c r="G3975" t="s">
        <v>12286</v>
      </c>
    </row>
    <row r="3976" spans="1:7" x14ac:dyDescent="0.25">
      <c r="A3976" t="s">
        <v>58</v>
      </c>
      <c r="B3976">
        <v>2015</v>
      </c>
      <c r="C3976" t="s">
        <v>143</v>
      </c>
      <c r="D3976" t="s">
        <v>40</v>
      </c>
      <c r="E3976" t="s">
        <v>11732</v>
      </c>
      <c r="F3976">
        <v>3</v>
      </c>
      <c r="G3976" t="s">
        <v>12286</v>
      </c>
    </row>
    <row r="3977" spans="1:7" x14ac:dyDescent="0.25">
      <c r="A3977" t="s">
        <v>58</v>
      </c>
      <c r="B3977">
        <v>2015</v>
      </c>
      <c r="C3977" t="s">
        <v>143</v>
      </c>
      <c r="D3977" t="s">
        <v>102</v>
      </c>
      <c r="E3977" t="s">
        <v>11733</v>
      </c>
      <c r="F3977">
        <v>38</v>
      </c>
      <c r="G3977" t="s">
        <v>12286</v>
      </c>
    </row>
    <row r="3978" spans="1:7" x14ac:dyDescent="0.25">
      <c r="A3978" t="s">
        <v>58</v>
      </c>
      <c r="B3978">
        <v>2015</v>
      </c>
      <c r="C3978" t="s">
        <v>143</v>
      </c>
      <c r="D3978" t="s">
        <v>107</v>
      </c>
      <c r="E3978" t="s">
        <v>11734</v>
      </c>
      <c r="F3978">
        <v>32</v>
      </c>
      <c r="G3978" t="s">
        <v>12286</v>
      </c>
    </row>
    <row r="3979" spans="1:7" x14ac:dyDescent="0.25">
      <c r="A3979" t="s">
        <v>58</v>
      </c>
      <c r="B3979">
        <v>2015</v>
      </c>
      <c r="C3979" t="s">
        <v>143</v>
      </c>
      <c r="D3979" t="s">
        <v>39</v>
      </c>
      <c r="E3979" t="s">
        <v>11735</v>
      </c>
      <c r="F3979">
        <v>46</v>
      </c>
      <c r="G3979" t="s">
        <v>12286</v>
      </c>
    </row>
    <row r="3980" spans="1:7" x14ac:dyDescent="0.25">
      <c r="A3980" t="s">
        <v>58</v>
      </c>
      <c r="B3980">
        <v>2015</v>
      </c>
      <c r="C3980" t="s">
        <v>143</v>
      </c>
      <c r="D3980" t="s">
        <v>103</v>
      </c>
      <c r="E3980" t="s">
        <v>11736</v>
      </c>
      <c r="F3980">
        <v>289</v>
      </c>
      <c r="G3980" t="s">
        <v>12286</v>
      </c>
    </row>
    <row r="3981" spans="1:7" x14ac:dyDescent="0.25">
      <c r="A3981" t="s">
        <v>58</v>
      </c>
      <c r="B3981">
        <v>2015</v>
      </c>
      <c r="C3981" t="s">
        <v>144</v>
      </c>
      <c r="D3981" t="s">
        <v>38</v>
      </c>
      <c r="E3981" t="s">
        <v>11737</v>
      </c>
      <c r="F3981">
        <v>6</v>
      </c>
      <c r="G3981" t="s">
        <v>12287</v>
      </c>
    </row>
    <row r="3982" spans="1:7" x14ac:dyDescent="0.25">
      <c r="A3982" t="s">
        <v>58</v>
      </c>
      <c r="B3982">
        <v>2015</v>
      </c>
      <c r="C3982" t="s">
        <v>144</v>
      </c>
      <c r="D3982" t="s">
        <v>40</v>
      </c>
      <c r="E3982" t="s">
        <v>11738</v>
      </c>
      <c r="F3982">
        <v>1</v>
      </c>
      <c r="G3982" t="s">
        <v>12287</v>
      </c>
    </row>
    <row r="3983" spans="1:7" x14ac:dyDescent="0.25">
      <c r="A3983" t="s">
        <v>58</v>
      </c>
      <c r="B3983">
        <v>2015</v>
      </c>
      <c r="C3983" t="s">
        <v>144</v>
      </c>
      <c r="D3983" t="s">
        <v>102</v>
      </c>
      <c r="E3983" t="s">
        <v>11739</v>
      </c>
      <c r="F3983">
        <v>8</v>
      </c>
      <c r="G3983" t="s">
        <v>12287</v>
      </c>
    </row>
    <row r="3984" spans="1:7" x14ac:dyDescent="0.25">
      <c r="A3984" t="s">
        <v>58</v>
      </c>
      <c r="B3984">
        <v>2015</v>
      </c>
      <c r="C3984" t="s">
        <v>144</v>
      </c>
      <c r="D3984" t="s">
        <v>107</v>
      </c>
      <c r="E3984" t="s">
        <v>11740</v>
      </c>
      <c r="F3984">
        <v>7</v>
      </c>
      <c r="G3984" t="s">
        <v>12287</v>
      </c>
    </row>
    <row r="3985" spans="1:7" x14ac:dyDescent="0.25">
      <c r="A3985" t="s">
        <v>58</v>
      </c>
      <c r="B3985">
        <v>2015</v>
      </c>
      <c r="C3985" t="s">
        <v>144</v>
      </c>
      <c r="D3985" t="s">
        <v>39</v>
      </c>
      <c r="E3985" t="s">
        <v>11741</v>
      </c>
      <c r="F3985">
        <v>19</v>
      </c>
      <c r="G3985" t="s">
        <v>12287</v>
      </c>
    </row>
    <row r="3986" spans="1:7" x14ac:dyDescent="0.25">
      <c r="A3986" t="s">
        <v>58</v>
      </c>
      <c r="B3986">
        <v>2015</v>
      </c>
      <c r="C3986" t="s">
        <v>144</v>
      </c>
      <c r="D3986" t="s">
        <v>103</v>
      </c>
      <c r="E3986" t="s">
        <v>11742</v>
      </c>
      <c r="F3986">
        <v>53</v>
      </c>
      <c r="G3986" t="s">
        <v>12287</v>
      </c>
    </row>
    <row r="3987" spans="1:7" x14ac:dyDescent="0.25">
      <c r="A3987" t="s">
        <v>58</v>
      </c>
      <c r="B3987">
        <v>2015</v>
      </c>
      <c r="C3987" t="s">
        <v>145</v>
      </c>
      <c r="D3987" t="s">
        <v>38</v>
      </c>
      <c r="E3987" t="s">
        <v>11743</v>
      </c>
      <c r="F3987">
        <v>6</v>
      </c>
      <c r="G3987" t="s">
        <v>12288</v>
      </c>
    </row>
    <row r="3988" spans="1:7" x14ac:dyDescent="0.25">
      <c r="A3988" t="s">
        <v>58</v>
      </c>
      <c r="B3988">
        <v>2015</v>
      </c>
      <c r="C3988" t="s">
        <v>145</v>
      </c>
      <c r="D3988" t="s">
        <v>40</v>
      </c>
      <c r="E3988" t="s">
        <v>11744</v>
      </c>
      <c r="F3988">
        <v>1</v>
      </c>
      <c r="G3988" t="s">
        <v>12288</v>
      </c>
    </row>
    <row r="3989" spans="1:7" x14ac:dyDescent="0.25">
      <c r="A3989" t="s">
        <v>58</v>
      </c>
      <c r="B3989">
        <v>2015</v>
      </c>
      <c r="C3989" t="s">
        <v>145</v>
      </c>
      <c r="D3989" t="s">
        <v>102</v>
      </c>
      <c r="E3989" t="s">
        <v>11745</v>
      </c>
      <c r="F3989">
        <v>16</v>
      </c>
      <c r="G3989" t="s">
        <v>12288</v>
      </c>
    </row>
    <row r="3990" spans="1:7" x14ac:dyDescent="0.25">
      <c r="A3990" t="s">
        <v>58</v>
      </c>
      <c r="B3990">
        <v>2015</v>
      </c>
      <c r="C3990" t="s">
        <v>145</v>
      </c>
      <c r="D3990" t="s">
        <v>107</v>
      </c>
      <c r="E3990" t="s">
        <v>11746</v>
      </c>
      <c r="F3990">
        <v>8</v>
      </c>
      <c r="G3990" t="s">
        <v>12288</v>
      </c>
    </row>
    <row r="3991" spans="1:7" x14ac:dyDescent="0.25">
      <c r="A3991" t="s">
        <v>58</v>
      </c>
      <c r="B3991">
        <v>2015</v>
      </c>
      <c r="C3991" t="s">
        <v>145</v>
      </c>
      <c r="D3991" t="s">
        <v>39</v>
      </c>
      <c r="E3991" t="s">
        <v>11747</v>
      </c>
      <c r="F3991">
        <v>39</v>
      </c>
      <c r="G3991" t="s">
        <v>12288</v>
      </c>
    </row>
    <row r="3992" spans="1:7" x14ac:dyDescent="0.25">
      <c r="A3992" t="s">
        <v>58</v>
      </c>
      <c r="B3992">
        <v>2015</v>
      </c>
      <c r="C3992" t="s">
        <v>145</v>
      </c>
      <c r="D3992" t="s">
        <v>103</v>
      </c>
      <c r="E3992" t="s">
        <v>11748</v>
      </c>
      <c r="F3992">
        <v>115</v>
      </c>
      <c r="G3992" t="s">
        <v>12288</v>
      </c>
    </row>
    <row r="3993" spans="1:7" x14ac:dyDescent="0.25">
      <c r="A3993" t="s">
        <v>58</v>
      </c>
      <c r="B3993">
        <v>2015</v>
      </c>
      <c r="C3993" t="s">
        <v>146</v>
      </c>
      <c r="D3993" t="s">
        <v>38</v>
      </c>
      <c r="E3993" t="s">
        <v>11749</v>
      </c>
      <c r="F3993">
        <v>9</v>
      </c>
      <c r="G3993" t="s">
        <v>12289</v>
      </c>
    </row>
    <row r="3994" spans="1:7" x14ac:dyDescent="0.25">
      <c r="A3994" t="s">
        <v>58</v>
      </c>
      <c r="B3994">
        <v>2015</v>
      </c>
      <c r="C3994" t="s">
        <v>146</v>
      </c>
      <c r="D3994" t="s">
        <v>40</v>
      </c>
      <c r="E3994" t="s">
        <v>11750</v>
      </c>
      <c r="F3994">
        <v>1</v>
      </c>
      <c r="G3994" t="s">
        <v>12289</v>
      </c>
    </row>
    <row r="3995" spans="1:7" x14ac:dyDescent="0.25">
      <c r="A3995" t="s">
        <v>58</v>
      </c>
      <c r="B3995">
        <v>2015</v>
      </c>
      <c r="C3995" t="s">
        <v>146</v>
      </c>
      <c r="D3995" t="s">
        <v>102</v>
      </c>
      <c r="E3995" t="s">
        <v>11751</v>
      </c>
      <c r="F3995">
        <v>11</v>
      </c>
      <c r="G3995" t="s">
        <v>12289</v>
      </c>
    </row>
    <row r="3996" spans="1:7" x14ac:dyDescent="0.25">
      <c r="A3996" t="s">
        <v>58</v>
      </c>
      <c r="B3996">
        <v>2015</v>
      </c>
      <c r="C3996" t="s">
        <v>146</v>
      </c>
      <c r="D3996" t="s">
        <v>107</v>
      </c>
      <c r="E3996" t="s">
        <v>11752</v>
      </c>
      <c r="F3996">
        <v>9</v>
      </c>
      <c r="G3996" t="s">
        <v>12289</v>
      </c>
    </row>
    <row r="3997" spans="1:7" x14ac:dyDescent="0.25">
      <c r="A3997" t="s">
        <v>58</v>
      </c>
      <c r="B3997">
        <v>2015</v>
      </c>
      <c r="C3997" t="s">
        <v>146</v>
      </c>
      <c r="D3997" t="s">
        <v>39</v>
      </c>
      <c r="E3997" t="s">
        <v>11753</v>
      </c>
      <c r="F3997">
        <v>18</v>
      </c>
      <c r="G3997" t="s">
        <v>12289</v>
      </c>
    </row>
    <row r="3998" spans="1:7" x14ac:dyDescent="0.25">
      <c r="A3998" t="s">
        <v>58</v>
      </c>
      <c r="B3998">
        <v>2015</v>
      </c>
      <c r="C3998" t="s">
        <v>146</v>
      </c>
      <c r="D3998" t="s">
        <v>103</v>
      </c>
      <c r="E3998" t="s">
        <v>11754</v>
      </c>
      <c r="F3998">
        <v>89</v>
      </c>
      <c r="G3998" t="s">
        <v>12289</v>
      </c>
    </row>
    <row r="3999" spans="1:7" x14ac:dyDescent="0.25">
      <c r="A3999" t="s">
        <v>48</v>
      </c>
      <c r="B3999">
        <v>2010</v>
      </c>
      <c r="C3999" t="s">
        <v>142</v>
      </c>
      <c r="D3999" t="s">
        <v>38</v>
      </c>
      <c r="E3999" t="s">
        <v>11755</v>
      </c>
      <c r="F3999">
        <v>4</v>
      </c>
      <c r="G3999" t="s">
        <v>12285</v>
      </c>
    </row>
    <row r="4000" spans="1:7" x14ac:dyDescent="0.25">
      <c r="A4000" t="s">
        <v>48</v>
      </c>
      <c r="B4000">
        <v>2010</v>
      </c>
      <c r="C4000" t="s">
        <v>142</v>
      </c>
      <c r="D4000" t="s">
        <v>40</v>
      </c>
      <c r="E4000" t="s">
        <v>11756</v>
      </c>
      <c r="F4000">
        <v>11</v>
      </c>
      <c r="G4000" t="s">
        <v>12285</v>
      </c>
    </row>
    <row r="4001" spans="1:7" x14ac:dyDescent="0.25">
      <c r="A4001" t="s">
        <v>48</v>
      </c>
      <c r="B4001">
        <v>2010</v>
      </c>
      <c r="C4001" t="s">
        <v>142</v>
      </c>
      <c r="D4001" t="s">
        <v>102</v>
      </c>
      <c r="E4001" t="s">
        <v>11757</v>
      </c>
      <c r="F4001">
        <v>29</v>
      </c>
      <c r="G4001" t="s">
        <v>12285</v>
      </c>
    </row>
    <row r="4002" spans="1:7" x14ac:dyDescent="0.25">
      <c r="A4002" t="s">
        <v>48</v>
      </c>
      <c r="B4002">
        <v>2010</v>
      </c>
      <c r="C4002" t="s">
        <v>142</v>
      </c>
      <c r="D4002" t="s">
        <v>107</v>
      </c>
      <c r="E4002" t="s">
        <v>11758</v>
      </c>
      <c r="F4002">
        <v>35</v>
      </c>
      <c r="G4002" t="s">
        <v>12285</v>
      </c>
    </row>
    <row r="4003" spans="1:7" x14ac:dyDescent="0.25">
      <c r="A4003" t="s">
        <v>48</v>
      </c>
      <c r="B4003">
        <v>2010</v>
      </c>
      <c r="C4003" t="s">
        <v>142</v>
      </c>
      <c r="D4003" t="s">
        <v>39</v>
      </c>
      <c r="E4003" t="s">
        <v>11759</v>
      </c>
      <c r="F4003">
        <v>10</v>
      </c>
      <c r="G4003" t="s">
        <v>12285</v>
      </c>
    </row>
    <row r="4004" spans="1:7" x14ac:dyDescent="0.25">
      <c r="A4004" t="s">
        <v>48</v>
      </c>
      <c r="B4004">
        <v>2010</v>
      </c>
      <c r="C4004" t="s">
        <v>142</v>
      </c>
      <c r="D4004" t="s">
        <v>103</v>
      </c>
      <c r="E4004" t="s">
        <v>11760</v>
      </c>
      <c r="F4004">
        <v>265</v>
      </c>
      <c r="G4004" t="s">
        <v>12285</v>
      </c>
    </row>
    <row r="4005" spans="1:7" x14ac:dyDescent="0.25">
      <c r="A4005" t="s">
        <v>48</v>
      </c>
      <c r="B4005">
        <v>2010</v>
      </c>
      <c r="C4005" t="s">
        <v>143</v>
      </c>
      <c r="D4005" t="s">
        <v>38</v>
      </c>
      <c r="E4005" t="s">
        <v>11761</v>
      </c>
      <c r="F4005">
        <v>8</v>
      </c>
      <c r="G4005" t="s">
        <v>12286</v>
      </c>
    </row>
    <row r="4006" spans="1:7" x14ac:dyDescent="0.25">
      <c r="A4006" t="s">
        <v>48</v>
      </c>
      <c r="B4006">
        <v>2010</v>
      </c>
      <c r="C4006" t="s">
        <v>143</v>
      </c>
      <c r="D4006" t="s">
        <v>40</v>
      </c>
      <c r="E4006" t="s">
        <v>11762</v>
      </c>
      <c r="F4006">
        <v>6</v>
      </c>
      <c r="G4006" t="s">
        <v>12286</v>
      </c>
    </row>
    <row r="4007" spans="1:7" x14ac:dyDescent="0.25">
      <c r="A4007" t="s">
        <v>48</v>
      </c>
      <c r="B4007">
        <v>2010</v>
      </c>
      <c r="C4007" t="s">
        <v>143</v>
      </c>
      <c r="D4007" t="s">
        <v>102</v>
      </c>
      <c r="E4007" t="s">
        <v>11763</v>
      </c>
      <c r="F4007">
        <v>25</v>
      </c>
      <c r="G4007" t="s">
        <v>12286</v>
      </c>
    </row>
    <row r="4008" spans="1:7" x14ac:dyDescent="0.25">
      <c r="A4008" t="s">
        <v>48</v>
      </c>
      <c r="B4008">
        <v>2010</v>
      </c>
      <c r="C4008" t="s">
        <v>143</v>
      </c>
      <c r="D4008" t="s">
        <v>107</v>
      </c>
      <c r="E4008" t="s">
        <v>11764</v>
      </c>
      <c r="F4008">
        <v>50</v>
      </c>
      <c r="G4008" t="s">
        <v>12286</v>
      </c>
    </row>
    <row r="4009" spans="1:7" x14ac:dyDescent="0.25">
      <c r="A4009" t="s">
        <v>48</v>
      </c>
      <c r="B4009">
        <v>2010</v>
      </c>
      <c r="C4009" t="s">
        <v>143</v>
      </c>
      <c r="D4009" t="s">
        <v>39</v>
      </c>
      <c r="E4009" t="s">
        <v>11765</v>
      </c>
      <c r="F4009">
        <v>22</v>
      </c>
      <c r="G4009" t="s">
        <v>12286</v>
      </c>
    </row>
    <row r="4010" spans="1:7" x14ac:dyDescent="0.25">
      <c r="A4010" t="s">
        <v>48</v>
      </c>
      <c r="B4010">
        <v>2010</v>
      </c>
      <c r="C4010" t="s">
        <v>143</v>
      </c>
      <c r="D4010" t="s">
        <v>103</v>
      </c>
      <c r="E4010" t="s">
        <v>11766</v>
      </c>
      <c r="F4010">
        <v>343</v>
      </c>
      <c r="G4010" t="s">
        <v>12286</v>
      </c>
    </row>
    <row r="4011" spans="1:7" x14ac:dyDescent="0.25">
      <c r="A4011" t="s">
        <v>48</v>
      </c>
      <c r="B4011">
        <v>2010</v>
      </c>
      <c r="C4011" t="s">
        <v>144</v>
      </c>
      <c r="D4011" t="s">
        <v>40</v>
      </c>
      <c r="E4011" t="s">
        <v>11767</v>
      </c>
      <c r="F4011">
        <v>5</v>
      </c>
      <c r="G4011" t="s">
        <v>12287</v>
      </c>
    </row>
    <row r="4012" spans="1:7" x14ac:dyDescent="0.25">
      <c r="A4012" t="s">
        <v>48</v>
      </c>
      <c r="B4012">
        <v>2010</v>
      </c>
      <c r="C4012" t="s">
        <v>144</v>
      </c>
      <c r="D4012" t="s">
        <v>102</v>
      </c>
      <c r="E4012" t="s">
        <v>11768</v>
      </c>
      <c r="F4012">
        <v>3</v>
      </c>
      <c r="G4012" t="s">
        <v>12287</v>
      </c>
    </row>
    <row r="4013" spans="1:7" x14ac:dyDescent="0.25">
      <c r="A4013" t="s">
        <v>48</v>
      </c>
      <c r="B4013">
        <v>2010</v>
      </c>
      <c r="C4013" t="s">
        <v>144</v>
      </c>
      <c r="D4013" t="s">
        <v>107</v>
      </c>
      <c r="E4013" t="s">
        <v>11769</v>
      </c>
      <c r="F4013">
        <v>7</v>
      </c>
      <c r="G4013" t="s">
        <v>12287</v>
      </c>
    </row>
    <row r="4014" spans="1:7" x14ac:dyDescent="0.25">
      <c r="A4014" t="s">
        <v>48</v>
      </c>
      <c r="B4014">
        <v>2010</v>
      </c>
      <c r="C4014" t="s">
        <v>144</v>
      </c>
      <c r="D4014" t="s">
        <v>39</v>
      </c>
      <c r="E4014" t="s">
        <v>11770</v>
      </c>
      <c r="F4014">
        <v>3</v>
      </c>
      <c r="G4014" t="s">
        <v>12287</v>
      </c>
    </row>
    <row r="4015" spans="1:7" x14ac:dyDescent="0.25">
      <c r="A4015" t="s">
        <v>48</v>
      </c>
      <c r="B4015">
        <v>2010</v>
      </c>
      <c r="C4015" t="s">
        <v>144</v>
      </c>
      <c r="D4015" t="s">
        <v>103</v>
      </c>
      <c r="E4015" t="s">
        <v>11771</v>
      </c>
      <c r="F4015">
        <v>69</v>
      </c>
      <c r="G4015" t="s">
        <v>12287</v>
      </c>
    </row>
    <row r="4016" spans="1:7" x14ac:dyDescent="0.25">
      <c r="A4016" t="s">
        <v>48</v>
      </c>
      <c r="B4016">
        <v>2010</v>
      </c>
      <c r="C4016" t="s">
        <v>145</v>
      </c>
      <c r="D4016" t="s">
        <v>40</v>
      </c>
      <c r="E4016" t="s">
        <v>11772</v>
      </c>
      <c r="F4016">
        <v>2</v>
      </c>
      <c r="G4016" t="s">
        <v>12288</v>
      </c>
    </row>
    <row r="4017" spans="1:7" x14ac:dyDescent="0.25">
      <c r="A4017" t="s">
        <v>48</v>
      </c>
      <c r="B4017">
        <v>2010</v>
      </c>
      <c r="C4017" t="s">
        <v>145</v>
      </c>
      <c r="D4017" t="s">
        <v>102</v>
      </c>
      <c r="E4017" t="s">
        <v>11773</v>
      </c>
      <c r="F4017">
        <v>5</v>
      </c>
      <c r="G4017" t="s">
        <v>12288</v>
      </c>
    </row>
    <row r="4018" spans="1:7" x14ac:dyDescent="0.25">
      <c r="A4018" t="s">
        <v>48</v>
      </c>
      <c r="B4018">
        <v>2010</v>
      </c>
      <c r="C4018" t="s">
        <v>145</v>
      </c>
      <c r="D4018" t="s">
        <v>107</v>
      </c>
      <c r="E4018" t="s">
        <v>11774</v>
      </c>
      <c r="F4018">
        <v>6</v>
      </c>
      <c r="G4018" t="s">
        <v>12288</v>
      </c>
    </row>
    <row r="4019" spans="1:7" x14ac:dyDescent="0.25">
      <c r="A4019" t="s">
        <v>48</v>
      </c>
      <c r="B4019">
        <v>2010</v>
      </c>
      <c r="C4019" t="s">
        <v>145</v>
      </c>
      <c r="D4019" t="s">
        <v>39</v>
      </c>
      <c r="E4019" t="s">
        <v>11775</v>
      </c>
      <c r="F4019">
        <v>3</v>
      </c>
      <c r="G4019" t="s">
        <v>12288</v>
      </c>
    </row>
    <row r="4020" spans="1:7" x14ac:dyDescent="0.25">
      <c r="A4020" t="s">
        <v>48</v>
      </c>
      <c r="B4020">
        <v>2010</v>
      </c>
      <c r="C4020" t="s">
        <v>145</v>
      </c>
      <c r="D4020" t="s">
        <v>103</v>
      </c>
      <c r="E4020" t="s">
        <v>11776</v>
      </c>
      <c r="F4020">
        <v>44</v>
      </c>
      <c r="G4020" t="s">
        <v>12288</v>
      </c>
    </row>
    <row r="4021" spans="1:7" x14ac:dyDescent="0.25">
      <c r="A4021" t="s">
        <v>48</v>
      </c>
      <c r="B4021">
        <v>2010</v>
      </c>
      <c r="C4021" t="s">
        <v>146</v>
      </c>
      <c r="D4021" t="s">
        <v>38</v>
      </c>
      <c r="E4021" t="s">
        <v>11777</v>
      </c>
      <c r="F4021">
        <v>2</v>
      </c>
      <c r="G4021" t="s">
        <v>12289</v>
      </c>
    </row>
    <row r="4022" spans="1:7" x14ac:dyDescent="0.25">
      <c r="A4022" t="s">
        <v>48</v>
      </c>
      <c r="B4022">
        <v>2010</v>
      </c>
      <c r="C4022" t="s">
        <v>146</v>
      </c>
      <c r="D4022" t="s">
        <v>102</v>
      </c>
      <c r="E4022" t="s">
        <v>11778</v>
      </c>
      <c r="F4022">
        <v>7</v>
      </c>
      <c r="G4022" t="s">
        <v>12289</v>
      </c>
    </row>
    <row r="4023" spans="1:7" x14ac:dyDescent="0.25">
      <c r="A4023" t="s">
        <v>48</v>
      </c>
      <c r="B4023">
        <v>2010</v>
      </c>
      <c r="C4023" t="s">
        <v>146</v>
      </c>
      <c r="D4023" t="s">
        <v>107</v>
      </c>
      <c r="E4023" t="s">
        <v>11779</v>
      </c>
      <c r="F4023">
        <v>12</v>
      </c>
      <c r="G4023" t="s">
        <v>12289</v>
      </c>
    </row>
    <row r="4024" spans="1:7" x14ac:dyDescent="0.25">
      <c r="A4024" t="s">
        <v>48</v>
      </c>
      <c r="B4024">
        <v>2010</v>
      </c>
      <c r="C4024" t="s">
        <v>146</v>
      </c>
      <c r="D4024" t="s">
        <v>39</v>
      </c>
      <c r="E4024" t="s">
        <v>11780</v>
      </c>
      <c r="F4024">
        <v>4</v>
      </c>
      <c r="G4024" t="s">
        <v>12289</v>
      </c>
    </row>
    <row r="4025" spans="1:7" x14ac:dyDescent="0.25">
      <c r="A4025" t="s">
        <v>48</v>
      </c>
      <c r="B4025">
        <v>2010</v>
      </c>
      <c r="C4025" t="s">
        <v>146</v>
      </c>
      <c r="D4025" t="s">
        <v>103</v>
      </c>
      <c r="E4025" t="s">
        <v>11781</v>
      </c>
      <c r="F4025">
        <v>54</v>
      </c>
      <c r="G4025" t="s">
        <v>12289</v>
      </c>
    </row>
    <row r="4026" spans="1:7" x14ac:dyDescent="0.25">
      <c r="A4026" t="s">
        <v>48</v>
      </c>
      <c r="B4026">
        <v>2011</v>
      </c>
      <c r="C4026" t="s">
        <v>142</v>
      </c>
      <c r="D4026" t="s">
        <v>38</v>
      </c>
      <c r="E4026" t="s">
        <v>11782</v>
      </c>
      <c r="F4026">
        <v>1</v>
      </c>
      <c r="G4026" t="s">
        <v>12285</v>
      </c>
    </row>
    <row r="4027" spans="1:7" x14ac:dyDescent="0.25">
      <c r="A4027" t="s">
        <v>48</v>
      </c>
      <c r="B4027">
        <v>2011</v>
      </c>
      <c r="C4027" t="s">
        <v>142</v>
      </c>
      <c r="D4027" t="s">
        <v>40</v>
      </c>
      <c r="E4027" t="s">
        <v>11783</v>
      </c>
      <c r="F4027">
        <v>2</v>
      </c>
      <c r="G4027" t="s">
        <v>12285</v>
      </c>
    </row>
    <row r="4028" spans="1:7" x14ac:dyDescent="0.25">
      <c r="A4028" t="s">
        <v>48</v>
      </c>
      <c r="B4028">
        <v>2011</v>
      </c>
      <c r="C4028" t="s">
        <v>142</v>
      </c>
      <c r="D4028" t="s">
        <v>102</v>
      </c>
      <c r="E4028" t="s">
        <v>11784</v>
      </c>
      <c r="F4028">
        <v>41</v>
      </c>
      <c r="G4028" t="s">
        <v>12285</v>
      </c>
    </row>
    <row r="4029" spans="1:7" x14ac:dyDescent="0.25">
      <c r="A4029" t="s">
        <v>48</v>
      </c>
      <c r="B4029">
        <v>2011</v>
      </c>
      <c r="C4029" t="s">
        <v>142</v>
      </c>
      <c r="D4029" t="s">
        <v>107</v>
      </c>
      <c r="E4029" t="s">
        <v>11785</v>
      </c>
      <c r="F4029">
        <v>33</v>
      </c>
      <c r="G4029" t="s">
        <v>12285</v>
      </c>
    </row>
    <row r="4030" spans="1:7" x14ac:dyDescent="0.25">
      <c r="A4030" t="s">
        <v>48</v>
      </c>
      <c r="B4030">
        <v>2011</v>
      </c>
      <c r="C4030" t="s">
        <v>142</v>
      </c>
      <c r="D4030" t="s">
        <v>39</v>
      </c>
      <c r="E4030" t="s">
        <v>11786</v>
      </c>
      <c r="F4030">
        <v>13</v>
      </c>
      <c r="G4030" t="s">
        <v>12285</v>
      </c>
    </row>
    <row r="4031" spans="1:7" x14ac:dyDescent="0.25">
      <c r="A4031" t="s">
        <v>48</v>
      </c>
      <c r="B4031">
        <v>2011</v>
      </c>
      <c r="C4031" t="s">
        <v>142</v>
      </c>
      <c r="D4031" t="s">
        <v>103</v>
      </c>
      <c r="E4031" t="s">
        <v>11787</v>
      </c>
      <c r="F4031">
        <v>278</v>
      </c>
      <c r="G4031" t="s">
        <v>12285</v>
      </c>
    </row>
    <row r="4032" spans="1:7" x14ac:dyDescent="0.25">
      <c r="A4032" t="s">
        <v>48</v>
      </c>
      <c r="B4032">
        <v>2011</v>
      </c>
      <c r="C4032" t="s">
        <v>143</v>
      </c>
      <c r="D4032" t="s">
        <v>38</v>
      </c>
      <c r="E4032" t="s">
        <v>11788</v>
      </c>
      <c r="F4032">
        <v>5</v>
      </c>
      <c r="G4032" t="s">
        <v>12286</v>
      </c>
    </row>
    <row r="4033" spans="1:7" x14ac:dyDescent="0.25">
      <c r="A4033" t="s">
        <v>48</v>
      </c>
      <c r="B4033">
        <v>2011</v>
      </c>
      <c r="C4033" t="s">
        <v>143</v>
      </c>
      <c r="D4033" t="s">
        <v>40</v>
      </c>
      <c r="E4033" t="s">
        <v>11789</v>
      </c>
      <c r="F4033">
        <v>11</v>
      </c>
      <c r="G4033" t="s">
        <v>12286</v>
      </c>
    </row>
    <row r="4034" spans="1:7" x14ac:dyDescent="0.25">
      <c r="A4034" t="s">
        <v>48</v>
      </c>
      <c r="B4034">
        <v>2011</v>
      </c>
      <c r="C4034" t="s">
        <v>143</v>
      </c>
      <c r="D4034" t="s">
        <v>102</v>
      </c>
      <c r="E4034" t="s">
        <v>11790</v>
      </c>
      <c r="F4034">
        <v>44</v>
      </c>
      <c r="G4034" t="s">
        <v>12286</v>
      </c>
    </row>
    <row r="4035" spans="1:7" x14ac:dyDescent="0.25">
      <c r="A4035" t="s">
        <v>48</v>
      </c>
      <c r="B4035">
        <v>2011</v>
      </c>
      <c r="C4035" t="s">
        <v>143</v>
      </c>
      <c r="D4035" t="s">
        <v>107</v>
      </c>
      <c r="E4035" t="s">
        <v>11791</v>
      </c>
      <c r="F4035">
        <v>28</v>
      </c>
      <c r="G4035" t="s">
        <v>12286</v>
      </c>
    </row>
    <row r="4036" spans="1:7" x14ac:dyDescent="0.25">
      <c r="A4036" t="s">
        <v>48</v>
      </c>
      <c r="B4036">
        <v>2011</v>
      </c>
      <c r="C4036" t="s">
        <v>143</v>
      </c>
      <c r="D4036" t="s">
        <v>39</v>
      </c>
      <c r="E4036" t="s">
        <v>11792</v>
      </c>
      <c r="F4036">
        <v>32</v>
      </c>
      <c r="G4036" t="s">
        <v>12286</v>
      </c>
    </row>
    <row r="4037" spans="1:7" x14ac:dyDescent="0.25">
      <c r="A4037" t="s">
        <v>48</v>
      </c>
      <c r="B4037">
        <v>2011</v>
      </c>
      <c r="C4037" t="s">
        <v>143</v>
      </c>
      <c r="D4037" t="s">
        <v>103</v>
      </c>
      <c r="E4037" t="s">
        <v>11793</v>
      </c>
      <c r="F4037">
        <v>354</v>
      </c>
      <c r="G4037" t="s">
        <v>12286</v>
      </c>
    </row>
    <row r="4038" spans="1:7" x14ac:dyDescent="0.25">
      <c r="A4038" t="s">
        <v>48</v>
      </c>
      <c r="B4038">
        <v>2011</v>
      </c>
      <c r="C4038" t="s">
        <v>144</v>
      </c>
      <c r="D4038" t="s">
        <v>40</v>
      </c>
      <c r="E4038" t="s">
        <v>11794</v>
      </c>
      <c r="F4038">
        <v>4</v>
      </c>
      <c r="G4038" t="s">
        <v>12287</v>
      </c>
    </row>
    <row r="4039" spans="1:7" x14ac:dyDescent="0.25">
      <c r="A4039" t="s">
        <v>48</v>
      </c>
      <c r="B4039">
        <v>2011</v>
      </c>
      <c r="C4039" t="s">
        <v>144</v>
      </c>
      <c r="D4039" t="s">
        <v>102</v>
      </c>
      <c r="E4039" t="s">
        <v>11795</v>
      </c>
      <c r="F4039">
        <v>16</v>
      </c>
      <c r="G4039" t="s">
        <v>12287</v>
      </c>
    </row>
    <row r="4040" spans="1:7" x14ac:dyDescent="0.25">
      <c r="A4040" t="s">
        <v>48</v>
      </c>
      <c r="B4040">
        <v>2011</v>
      </c>
      <c r="C4040" t="s">
        <v>144</v>
      </c>
      <c r="D4040" t="s">
        <v>107</v>
      </c>
      <c r="E4040" t="s">
        <v>11796</v>
      </c>
      <c r="F4040">
        <v>8</v>
      </c>
      <c r="G4040" t="s">
        <v>12287</v>
      </c>
    </row>
    <row r="4041" spans="1:7" x14ac:dyDescent="0.25">
      <c r="A4041" t="s">
        <v>48</v>
      </c>
      <c r="B4041">
        <v>2011</v>
      </c>
      <c r="C4041" t="s">
        <v>144</v>
      </c>
      <c r="D4041" t="s">
        <v>39</v>
      </c>
      <c r="E4041" t="s">
        <v>11797</v>
      </c>
      <c r="F4041">
        <v>6</v>
      </c>
      <c r="G4041" t="s">
        <v>12287</v>
      </c>
    </row>
    <row r="4042" spans="1:7" x14ac:dyDescent="0.25">
      <c r="A4042" t="s">
        <v>48</v>
      </c>
      <c r="B4042">
        <v>2011</v>
      </c>
      <c r="C4042" t="s">
        <v>144</v>
      </c>
      <c r="D4042" t="s">
        <v>103</v>
      </c>
      <c r="E4042" t="s">
        <v>11798</v>
      </c>
      <c r="F4042">
        <v>64</v>
      </c>
      <c r="G4042" t="s">
        <v>12287</v>
      </c>
    </row>
    <row r="4043" spans="1:7" x14ac:dyDescent="0.25">
      <c r="A4043" t="s">
        <v>48</v>
      </c>
      <c r="B4043">
        <v>2011</v>
      </c>
      <c r="C4043" t="s">
        <v>145</v>
      </c>
      <c r="D4043" t="s">
        <v>40</v>
      </c>
      <c r="E4043" t="s">
        <v>11799</v>
      </c>
      <c r="F4043">
        <v>1</v>
      </c>
      <c r="G4043" t="s">
        <v>12288</v>
      </c>
    </row>
    <row r="4044" spans="1:7" x14ac:dyDescent="0.25">
      <c r="A4044" t="s">
        <v>48</v>
      </c>
      <c r="B4044">
        <v>2011</v>
      </c>
      <c r="C4044" t="s">
        <v>145</v>
      </c>
      <c r="D4044" t="s">
        <v>102</v>
      </c>
      <c r="E4044" t="s">
        <v>11800</v>
      </c>
      <c r="F4044">
        <v>9</v>
      </c>
      <c r="G4044" t="s">
        <v>12288</v>
      </c>
    </row>
    <row r="4045" spans="1:7" x14ac:dyDescent="0.25">
      <c r="A4045" t="s">
        <v>48</v>
      </c>
      <c r="B4045">
        <v>2011</v>
      </c>
      <c r="C4045" t="s">
        <v>145</v>
      </c>
      <c r="D4045" t="s">
        <v>107</v>
      </c>
      <c r="E4045" t="s">
        <v>11801</v>
      </c>
      <c r="F4045">
        <v>8</v>
      </c>
      <c r="G4045" t="s">
        <v>12288</v>
      </c>
    </row>
    <row r="4046" spans="1:7" x14ac:dyDescent="0.25">
      <c r="A4046" t="s">
        <v>48</v>
      </c>
      <c r="B4046">
        <v>2011</v>
      </c>
      <c r="C4046" t="s">
        <v>145</v>
      </c>
      <c r="D4046" t="s">
        <v>39</v>
      </c>
      <c r="E4046" t="s">
        <v>11802</v>
      </c>
      <c r="F4046">
        <v>9</v>
      </c>
      <c r="G4046" t="s">
        <v>12288</v>
      </c>
    </row>
    <row r="4047" spans="1:7" x14ac:dyDescent="0.25">
      <c r="A4047" t="s">
        <v>48</v>
      </c>
      <c r="B4047">
        <v>2011</v>
      </c>
      <c r="C4047" t="s">
        <v>145</v>
      </c>
      <c r="D4047" t="s">
        <v>103</v>
      </c>
      <c r="E4047" t="s">
        <v>11803</v>
      </c>
      <c r="F4047">
        <v>50</v>
      </c>
      <c r="G4047" t="s">
        <v>12288</v>
      </c>
    </row>
    <row r="4048" spans="1:7" x14ac:dyDescent="0.25">
      <c r="A4048" t="s">
        <v>48</v>
      </c>
      <c r="B4048">
        <v>2011</v>
      </c>
      <c r="C4048" t="s">
        <v>146</v>
      </c>
      <c r="D4048" t="s">
        <v>40</v>
      </c>
      <c r="E4048" t="s">
        <v>11804</v>
      </c>
      <c r="F4048">
        <v>1</v>
      </c>
      <c r="G4048" t="s">
        <v>12289</v>
      </c>
    </row>
    <row r="4049" spans="1:7" x14ac:dyDescent="0.25">
      <c r="A4049" t="s">
        <v>48</v>
      </c>
      <c r="B4049">
        <v>2011</v>
      </c>
      <c r="C4049" t="s">
        <v>146</v>
      </c>
      <c r="D4049" t="s">
        <v>102</v>
      </c>
      <c r="E4049" t="s">
        <v>11805</v>
      </c>
      <c r="F4049">
        <v>7</v>
      </c>
      <c r="G4049" t="s">
        <v>12289</v>
      </c>
    </row>
    <row r="4050" spans="1:7" x14ac:dyDescent="0.25">
      <c r="A4050" t="s">
        <v>48</v>
      </c>
      <c r="B4050">
        <v>2011</v>
      </c>
      <c r="C4050" t="s">
        <v>146</v>
      </c>
      <c r="D4050" t="s">
        <v>107</v>
      </c>
      <c r="E4050" t="s">
        <v>11806</v>
      </c>
      <c r="F4050">
        <v>10</v>
      </c>
      <c r="G4050" t="s">
        <v>12289</v>
      </c>
    </row>
    <row r="4051" spans="1:7" x14ac:dyDescent="0.25">
      <c r="A4051" t="s">
        <v>48</v>
      </c>
      <c r="B4051">
        <v>2011</v>
      </c>
      <c r="C4051" t="s">
        <v>146</v>
      </c>
      <c r="D4051" t="s">
        <v>39</v>
      </c>
      <c r="E4051" t="s">
        <v>11807</v>
      </c>
      <c r="F4051">
        <v>3</v>
      </c>
      <c r="G4051" t="s">
        <v>12289</v>
      </c>
    </row>
    <row r="4052" spans="1:7" x14ac:dyDescent="0.25">
      <c r="A4052" t="s">
        <v>48</v>
      </c>
      <c r="B4052">
        <v>2011</v>
      </c>
      <c r="C4052" t="s">
        <v>146</v>
      </c>
      <c r="D4052" t="s">
        <v>103</v>
      </c>
      <c r="E4052" t="s">
        <v>11808</v>
      </c>
      <c r="F4052">
        <v>64</v>
      </c>
      <c r="G4052" t="s">
        <v>12289</v>
      </c>
    </row>
    <row r="4053" spans="1:7" x14ac:dyDescent="0.25">
      <c r="A4053" t="s">
        <v>48</v>
      </c>
      <c r="B4053">
        <v>2012</v>
      </c>
      <c r="C4053" t="s">
        <v>142</v>
      </c>
      <c r="D4053" t="s">
        <v>38</v>
      </c>
      <c r="E4053" t="s">
        <v>11809</v>
      </c>
      <c r="F4053">
        <v>3</v>
      </c>
      <c r="G4053" t="s">
        <v>12285</v>
      </c>
    </row>
    <row r="4054" spans="1:7" x14ac:dyDescent="0.25">
      <c r="A4054" t="s">
        <v>48</v>
      </c>
      <c r="B4054">
        <v>2012</v>
      </c>
      <c r="C4054" t="s">
        <v>142</v>
      </c>
      <c r="D4054" t="s">
        <v>40</v>
      </c>
      <c r="E4054" t="s">
        <v>11810</v>
      </c>
      <c r="F4054">
        <v>3</v>
      </c>
      <c r="G4054" t="s">
        <v>12285</v>
      </c>
    </row>
    <row r="4055" spans="1:7" x14ac:dyDescent="0.25">
      <c r="A4055" t="s">
        <v>48</v>
      </c>
      <c r="B4055">
        <v>2012</v>
      </c>
      <c r="C4055" t="s">
        <v>142</v>
      </c>
      <c r="D4055" t="s">
        <v>102</v>
      </c>
      <c r="E4055" t="s">
        <v>11811</v>
      </c>
      <c r="F4055">
        <v>44</v>
      </c>
      <c r="G4055" t="s">
        <v>12285</v>
      </c>
    </row>
    <row r="4056" spans="1:7" x14ac:dyDescent="0.25">
      <c r="A4056" t="s">
        <v>48</v>
      </c>
      <c r="B4056">
        <v>2012</v>
      </c>
      <c r="C4056" t="s">
        <v>142</v>
      </c>
      <c r="D4056" t="s">
        <v>107</v>
      </c>
      <c r="E4056" t="s">
        <v>11812</v>
      </c>
      <c r="F4056">
        <v>35</v>
      </c>
      <c r="G4056" t="s">
        <v>12285</v>
      </c>
    </row>
    <row r="4057" spans="1:7" x14ac:dyDescent="0.25">
      <c r="A4057" t="s">
        <v>48</v>
      </c>
      <c r="B4057">
        <v>2012</v>
      </c>
      <c r="C4057" t="s">
        <v>142</v>
      </c>
      <c r="D4057" t="s">
        <v>39</v>
      </c>
      <c r="E4057" t="s">
        <v>11813</v>
      </c>
      <c r="F4057">
        <v>24</v>
      </c>
      <c r="G4057" t="s">
        <v>12285</v>
      </c>
    </row>
    <row r="4058" spans="1:7" x14ac:dyDescent="0.25">
      <c r="A4058" t="s">
        <v>48</v>
      </c>
      <c r="B4058">
        <v>2012</v>
      </c>
      <c r="C4058" t="s">
        <v>142</v>
      </c>
      <c r="D4058" t="s">
        <v>103</v>
      </c>
      <c r="E4058" t="s">
        <v>11814</v>
      </c>
      <c r="F4058">
        <v>272</v>
      </c>
      <c r="G4058" t="s">
        <v>12285</v>
      </c>
    </row>
    <row r="4059" spans="1:7" x14ac:dyDescent="0.25">
      <c r="A4059" t="s">
        <v>48</v>
      </c>
      <c r="B4059">
        <v>2012</v>
      </c>
      <c r="C4059" t="s">
        <v>143</v>
      </c>
      <c r="D4059" t="s">
        <v>38</v>
      </c>
      <c r="E4059" t="s">
        <v>11815</v>
      </c>
      <c r="F4059">
        <v>4</v>
      </c>
      <c r="G4059" t="s">
        <v>12286</v>
      </c>
    </row>
    <row r="4060" spans="1:7" x14ac:dyDescent="0.25">
      <c r="A4060" t="s">
        <v>48</v>
      </c>
      <c r="B4060">
        <v>2012</v>
      </c>
      <c r="C4060" t="s">
        <v>143</v>
      </c>
      <c r="D4060" t="s">
        <v>40</v>
      </c>
      <c r="E4060" t="s">
        <v>11816</v>
      </c>
      <c r="F4060">
        <v>6</v>
      </c>
      <c r="G4060" t="s">
        <v>12286</v>
      </c>
    </row>
    <row r="4061" spans="1:7" x14ac:dyDescent="0.25">
      <c r="A4061" t="s">
        <v>48</v>
      </c>
      <c r="B4061">
        <v>2012</v>
      </c>
      <c r="C4061" t="s">
        <v>143</v>
      </c>
      <c r="D4061" t="s">
        <v>102</v>
      </c>
      <c r="E4061" t="s">
        <v>11817</v>
      </c>
      <c r="F4061">
        <v>64</v>
      </c>
      <c r="G4061" t="s">
        <v>12286</v>
      </c>
    </row>
    <row r="4062" spans="1:7" x14ac:dyDescent="0.25">
      <c r="A4062" t="s">
        <v>48</v>
      </c>
      <c r="B4062">
        <v>2012</v>
      </c>
      <c r="C4062" t="s">
        <v>143</v>
      </c>
      <c r="D4062" t="s">
        <v>107</v>
      </c>
      <c r="E4062" t="s">
        <v>11818</v>
      </c>
      <c r="F4062">
        <v>59</v>
      </c>
      <c r="G4062" t="s">
        <v>12286</v>
      </c>
    </row>
    <row r="4063" spans="1:7" x14ac:dyDescent="0.25">
      <c r="A4063" t="s">
        <v>48</v>
      </c>
      <c r="B4063">
        <v>2012</v>
      </c>
      <c r="C4063" t="s">
        <v>143</v>
      </c>
      <c r="D4063" t="s">
        <v>39</v>
      </c>
      <c r="E4063" t="s">
        <v>11819</v>
      </c>
      <c r="F4063">
        <v>7</v>
      </c>
      <c r="G4063" t="s">
        <v>12286</v>
      </c>
    </row>
    <row r="4064" spans="1:7" x14ac:dyDescent="0.25">
      <c r="A4064" t="s">
        <v>48</v>
      </c>
      <c r="B4064">
        <v>2012</v>
      </c>
      <c r="C4064" t="s">
        <v>143</v>
      </c>
      <c r="D4064" t="s">
        <v>103</v>
      </c>
      <c r="E4064" t="s">
        <v>11820</v>
      </c>
      <c r="F4064">
        <v>353</v>
      </c>
      <c r="G4064" t="s">
        <v>12286</v>
      </c>
    </row>
    <row r="4065" spans="1:7" x14ac:dyDescent="0.25">
      <c r="A4065" t="s">
        <v>48</v>
      </c>
      <c r="B4065">
        <v>2012</v>
      </c>
      <c r="C4065" t="s">
        <v>144</v>
      </c>
      <c r="D4065" t="s">
        <v>38</v>
      </c>
      <c r="E4065" t="s">
        <v>11821</v>
      </c>
      <c r="F4065">
        <v>1</v>
      </c>
      <c r="G4065" t="s">
        <v>12287</v>
      </c>
    </row>
    <row r="4066" spans="1:7" x14ac:dyDescent="0.25">
      <c r="A4066" t="s">
        <v>48</v>
      </c>
      <c r="B4066">
        <v>2012</v>
      </c>
      <c r="C4066" t="s">
        <v>144</v>
      </c>
      <c r="D4066" t="s">
        <v>40</v>
      </c>
      <c r="E4066" t="s">
        <v>11822</v>
      </c>
      <c r="F4066">
        <v>3</v>
      </c>
      <c r="G4066" t="s">
        <v>12287</v>
      </c>
    </row>
    <row r="4067" spans="1:7" x14ac:dyDescent="0.25">
      <c r="A4067" t="s">
        <v>48</v>
      </c>
      <c r="B4067">
        <v>2012</v>
      </c>
      <c r="C4067" t="s">
        <v>144</v>
      </c>
      <c r="D4067" t="s">
        <v>102</v>
      </c>
      <c r="E4067" t="s">
        <v>11823</v>
      </c>
      <c r="F4067">
        <v>11</v>
      </c>
      <c r="G4067" t="s">
        <v>12287</v>
      </c>
    </row>
    <row r="4068" spans="1:7" x14ac:dyDescent="0.25">
      <c r="A4068" t="s">
        <v>48</v>
      </c>
      <c r="B4068">
        <v>2012</v>
      </c>
      <c r="C4068" t="s">
        <v>144</v>
      </c>
      <c r="D4068" t="s">
        <v>107</v>
      </c>
      <c r="E4068" t="s">
        <v>11824</v>
      </c>
      <c r="F4068">
        <v>7</v>
      </c>
      <c r="G4068" t="s">
        <v>12287</v>
      </c>
    </row>
    <row r="4069" spans="1:7" x14ac:dyDescent="0.25">
      <c r="A4069" t="s">
        <v>48</v>
      </c>
      <c r="B4069">
        <v>2012</v>
      </c>
      <c r="C4069" t="s">
        <v>144</v>
      </c>
      <c r="D4069" t="s">
        <v>39</v>
      </c>
      <c r="E4069" t="s">
        <v>11825</v>
      </c>
      <c r="F4069">
        <v>9</v>
      </c>
      <c r="G4069" t="s">
        <v>12287</v>
      </c>
    </row>
    <row r="4070" spans="1:7" x14ac:dyDescent="0.25">
      <c r="A4070" t="s">
        <v>48</v>
      </c>
      <c r="B4070">
        <v>2012</v>
      </c>
      <c r="C4070" t="s">
        <v>144</v>
      </c>
      <c r="D4070" t="s">
        <v>103</v>
      </c>
      <c r="E4070" t="s">
        <v>11826</v>
      </c>
      <c r="F4070">
        <v>66</v>
      </c>
      <c r="G4070" t="s">
        <v>12287</v>
      </c>
    </row>
    <row r="4071" spans="1:7" x14ac:dyDescent="0.25">
      <c r="A4071" t="s">
        <v>48</v>
      </c>
      <c r="B4071">
        <v>2012</v>
      </c>
      <c r="C4071" t="s">
        <v>145</v>
      </c>
      <c r="D4071" t="s">
        <v>38</v>
      </c>
      <c r="E4071" t="s">
        <v>11827</v>
      </c>
      <c r="F4071">
        <v>1</v>
      </c>
      <c r="G4071" t="s">
        <v>12288</v>
      </c>
    </row>
    <row r="4072" spans="1:7" x14ac:dyDescent="0.25">
      <c r="A4072" t="s">
        <v>48</v>
      </c>
      <c r="B4072">
        <v>2012</v>
      </c>
      <c r="C4072" t="s">
        <v>145</v>
      </c>
      <c r="D4072" t="s">
        <v>40</v>
      </c>
      <c r="E4072" t="s">
        <v>11828</v>
      </c>
      <c r="F4072">
        <v>3</v>
      </c>
      <c r="G4072" t="s">
        <v>12288</v>
      </c>
    </row>
    <row r="4073" spans="1:7" x14ac:dyDescent="0.25">
      <c r="A4073" t="s">
        <v>48</v>
      </c>
      <c r="B4073">
        <v>2012</v>
      </c>
      <c r="C4073" t="s">
        <v>145</v>
      </c>
      <c r="D4073" t="s">
        <v>102</v>
      </c>
      <c r="E4073" t="s">
        <v>11829</v>
      </c>
      <c r="F4073">
        <v>6</v>
      </c>
      <c r="G4073" t="s">
        <v>12288</v>
      </c>
    </row>
    <row r="4074" spans="1:7" x14ac:dyDescent="0.25">
      <c r="A4074" t="s">
        <v>48</v>
      </c>
      <c r="B4074">
        <v>2012</v>
      </c>
      <c r="C4074" t="s">
        <v>145</v>
      </c>
      <c r="D4074" t="s">
        <v>107</v>
      </c>
      <c r="E4074" t="s">
        <v>11830</v>
      </c>
      <c r="F4074">
        <v>3</v>
      </c>
      <c r="G4074" t="s">
        <v>12288</v>
      </c>
    </row>
    <row r="4075" spans="1:7" x14ac:dyDescent="0.25">
      <c r="A4075" t="s">
        <v>48</v>
      </c>
      <c r="B4075">
        <v>2012</v>
      </c>
      <c r="C4075" t="s">
        <v>145</v>
      </c>
      <c r="D4075" t="s">
        <v>39</v>
      </c>
      <c r="E4075" t="s">
        <v>11831</v>
      </c>
      <c r="F4075">
        <v>6</v>
      </c>
      <c r="G4075" t="s">
        <v>12288</v>
      </c>
    </row>
    <row r="4076" spans="1:7" x14ac:dyDescent="0.25">
      <c r="A4076" t="s">
        <v>48</v>
      </c>
      <c r="B4076">
        <v>2012</v>
      </c>
      <c r="C4076" t="s">
        <v>145</v>
      </c>
      <c r="D4076" t="s">
        <v>103</v>
      </c>
      <c r="E4076" t="s">
        <v>11832</v>
      </c>
      <c r="F4076">
        <v>52</v>
      </c>
      <c r="G4076" t="s">
        <v>12288</v>
      </c>
    </row>
    <row r="4077" spans="1:7" x14ac:dyDescent="0.25">
      <c r="A4077" t="s">
        <v>48</v>
      </c>
      <c r="B4077">
        <v>2012</v>
      </c>
      <c r="C4077" t="s">
        <v>146</v>
      </c>
      <c r="D4077" t="s">
        <v>40</v>
      </c>
      <c r="E4077" t="s">
        <v>11833</v>
      </c>
      <c r="F4077">
        <v>4</v>
      </c>
      <c r="G4077" t="s">
        <v>12289</v>
      </c>
    </row>
    <row r="4078" spans="1:7" x14ac:dyDescent="0.25">
      <c r="A4078" t="s">
        <v>48</v>
      </c>
      <c r="B4078">
        <v>2012</v>
      </c>
      <c r="C4078" t="s">
        <v>146</v>
      </c>
      <c r="D4078" t="s">
        <v>102</v>
      </c>
      <c r="E4078" t="s">
        <v>11834</v>
      </c>
      <c r="F4078">
        <v>7</v>
      </c>
      <c r="G4078" t="s">
        <v>12289</v>
      </c>
    </row>
    <row r="4079" spans="1:7" x14ac:dyDescent="0.25">
      <c r="A4079" t="s">
        <v>48</v>
      </c>
      <c r="B4079">
        <v>2012</v>
      </c>
      <c r="C4079" t="s">
        <v>146</v>
      </c>
      <c r="D4079" t="s">
        <v>107</v>
      </c>
      <c r="E4079" t="s">
        <v>11835</v>
      </c>
      <c r="F4079">
        <v>8</v>
      </c>
      <c r="G4079" t="s">
        <v>12289</v>
      </c>
    </row>
    <row r="4080" spans="1:7" x14ac:dyDescent="0.25">
      <c r="A4080" t="s">
        <v>48</v>
      </c>
      <c r="B4080">
        <v>2012</v>
      </c>
      <c r="C4080" t="s">
        <v>146</v>
      </c>
      <c r="D4080" t="s">
        <v>39</v>
      </c>
      <c r="E4080" t="s">
        <v>11836</v>
      </c>
      <c r="F4080">
        <v>14</v>
      </c>
      <c r="G4080" t="s">
        <v>12289</v>
      </c>
    </row>
    <row r="4081" spans="1:7" x14ac:dyDescent="0.25">
      <c r="A4081" t="s">
        <v>48</v>
      </c>
      <c r="B4081">
        <v>2012</v>
      </c>
      <c r="C4081" t="s">
        <v>146</v>
      </c>
      <c r="D4081" t="s">
        <v>103</v>
      </c>
      <c r="E4081" t="s">
        <v>11837</v>
      </c>
      <c r="F4081">
        <v>64</v>
      </c>
      <c r="G4081" t="s">
        <v>12289</v>
      </c>
    </row>
    <row r="4082" spans="1:7" x14ac:dyDescent="0.25">
      <c r="A4082" t="s">
        <v>48</v>
      </c>
      <c r="B4082">
        <v>2013</v>
      </c>
      <c r="C4082" t="s">
        <v>142</v>
      </c>
      <c r="D4082" t="s">
        <v>38</v>
      </c>
      <c r="E4082" t="s">
        <v>11838</v>
      </c>
      <c r="F4082">
        <v>3</v>
      </c>
      <c r="G4082" t="s">
        <v>12285</v>
      </c>
    </row>
    <row r="4083" spans="1:7" x14ac:dyDescent="0.25">
      <c r="A4083" t="s">
        <v>48</v>
      </c>
      <c r="B4083">
        <v>2013</v>
      </c>
      <c r="C4083" t="s">
        <v>142</v>
      </c>
      <c r="D4083" t="s">
        <v>40</v>
      </c>
      <c r="E4083" t="s">
        <v>11839</v>
      </c>
      <c r="F4083">
        <v>7</v>
      </c>
      <c r="G4083" t="s">
        <v>12285</v>
      </c>
    </row>
    <row r="4084" spans="1:7" x14ac:dyDescent="0.25">
      <c r="A4084" t="s">
        <v>48</v>
      </c>
      <c r="B4084">
        <v>2013</v>
      </c>
      <c r="C4084" t="s">
        <v>142</v>
      </c>
      <c r="D4084" t="s">
        <v>102</v>
      </c>
      <c r="E4084" t="s">
        <v>11840</v>
      </c>
      <c r="F4084">
        <v>42</v>
      </c>
      <c r="G4084" t="s">
        <v>12285</v>
      </c>
    </row>
    <row r="4085" spans="1:7" x14ac:dyDescent="0.25">
      <c r="A4085" t="s">
        <v>48</v>
      </c>
      <c r="B4085">
        <v>2013</v>
      </c>
      <c r="C4085" t="s">
        <v>142</v>
      </c>
      <c r="D4085" t="s">
        <v>107</v>
      </c>
      <c r="E4085" t="s">
        <v>11841</v>
      </c>
      <c r="F4085">
        <v>46</v>
      </c>
      <c r="G4085" t="s">
        <v>12285</v>
      </c>
    </row>
    <row r="4086" spans="1:7" x14ac:dyDescent="0.25">
      <c r="A4086" t="s">
        <v>48</v>
      </c>
      <c r="B4086">
        <v>2013</v>
      </c>
      <c r="C4086" t="s">
        <v>142</v>
      </c>
      <c r="D4086" t="s">
        <v>39</v>
      </c>
      <c r="E4086" t="s">
        <v>11842</v>
      </c>
      <c r="F4086">
        <v>21</v>
      </c>
      <c r="G4086" t="s">
        <v>12285</v>
      </c>
    </row>
    <row r="4087" spans="1:7" x14ac:dyDescent="0.25">
      <c r="A4087" t="s">
        <v>48</v>
      </c>
      <c r="B4087">
        <v>2013</v>
      </c>
      <c r="C4087" t="s">
        <v>142</v>
      </c>
      <c r="D4087" t="s">
        <v>103</v>
      </c>
      <c r="E4087" t="s">
        <v>11843</v>
      </c>
      <c r="F4087">
        <v>282</v>
      </c>
      <c r="G4087" t="s">
        <v>12285</v>
      </c>
    </row>
    <row r="4088" spans="1:7" x14ac:dyDescent="0.25">
      <c r="A4088" t="s">
        <v>48</v>
      </c>
      <c r="B4088">
        <v>2013</v>
      </c>
      <c r="C4088" t="s">
        <v>143</v>
      </c>
      <c r="D4088" t="s">
        <v>38</v>
      </c>
      <c r="E4088" t="s">
        <v>11844</v>
      </c>
      <c r="F4088">
        <v>6</v>
      </c>
      <c r="G4088" t="s">
        <v>12286</v>
      </c>
    </row>
    <row r="4089" spans="1:7" x14ac:dyDescent="0.25">
      <c r="A4089" t="s">
        <v>48</v>
      </c>
      <c r="B4089">
        <v>2013</v>
      </c>
      <c r="C4089" t="s">
        <v>143</v>
      </c>
      <c r="D4089" t="s">
        <v>40</v>
      </c>
      <c r="E4089" t="s">
        <v>11845</v>
      </c>
      <c r="F4089">
        <v>9</v>
      </c>
      <c r="G4089" t="s">
        <v>12286</v>
      </c>
    </row>
    <row r="4090" spans="1:7" x14ac:dyDescent="0.25">
      <c r="A4090" t="s">
        <v>48</v>
      </c>
      <c r="B4090">
        <v>2013</v>
      </c>
      <c r="C4090" t="s">
        <v>143</v>
      </c>
      <c r="D4090" t="s">
        <v>102</v>
      </c>
      <c r="E4090" t="s">
        <v>11846</v>
      </c>
      <c r="F4090">
        <v>55</v>
      </c>
      <c r="G4090" t="s">
        <v>12286</v>
      </c>
    </row>
    <row r="4091" spans="1:7" x14ac:dyDescent="0.25">
      <c r="A4091" t="s">
        <v>48</v>
      </c>
      <c r="B4091">
        <v>2013</v>
      </c>
      <c r="C4091" t="s">
        <v>143</v>
      </c>
      <c r="D4091" t="s">
        <v>107</v>
      </c>
      <c r="E4091" t="s">
        <v>11847</v>
      </c>
      <c r="F4091">
        <v>49</v>
      </c>
      <c r="G4091" t="s">
        <v>12286</v>
      </c>
    </row>
    <row r="4092" spans="1:7" x14ac:dyDescent="0.25">
      <c r="A4092" t="s">
        <v>48</v>
      </c>
      <c r="B4092">
        <v>2013</v>
      </c>
      <c r="C4092" t="s">
        <v>143</v>
      </c>
      <c r="D4092" t="s">
        <v>39</v>
      </c>
      <c r="E4092" t="s">
        <v>11848</v>
      </c>
      <c r="F4092">
        <v>19</v>
      </c>
      <c r="G4092" t="s">
        <v>12286</v>
      </c>
    </row>
    <row r="4093" spans="1:7" x14ac:dyDescent="0.25">
      <c r="A4093" t="s">
        <v>48</v>
      </c>
      <c r="B4093">
        <v>2013</v>
      </c>
      <c r="C4093" t="s">
        <v>143</v>
      </c>
      <c r="D4093" t="s">
        <v>103</v>
      </c>
      <c r="E4093" t="s">
        <v>11849</v>
      </c>
      <c r="F4093">
        <v>354</v>
      </c>
      <c r="G4093" t="s">
        <v>12286</v>
      </c>
    </row>
    <row r="4094" spans="1:7" x14ac:dyDescent="0.25">
      <c r="A4094" t="s">
        <v>48</v>
      </c>
      <c r="B4094">
        <v>2013</v>
      </c>
      <c r="C4094" t="s">
        <v>144</v>
      </c>
      <c r="D4094" t="s">
        <v>38</v>
      </c>
      <c r="E4094" t="s">
        <v>11850</v>
      </c>
      <c r="F4094">
        <v>3</v>
      </c>
      <c r="G4094" t="s">
        <v>12287</v>
      </c>
    </row>
    <row r="4095" spans="1:7" x14ac:dyDescent="0.25">
      <c r="A4095" t="s">
        <v>48</v>
      </c>
      <c r="B4095">
        <v>2013</v>
      </c>
      <c r="C4095" t="s">
        <v>144</v>
      </c>
      <c r="D4095" t="s">
        <v>40</v>
      </c>
      <c r="E4095" t="s">
        <v>11851</v>
      </c>
      <c r="F4095">
        <v>5</v>
      </c>
      <c r="G4095" t="s">
        <v>12287</v>
      </c>
    </row>
    <row r="4096" spans="1:7" x14ac:dyDescent="0.25">
      <c r="A4096" t="s">
        <v>48</v>
      </c>
      <c r="B4096">
        <v>2013</v>
      </c>
      <c r="C4096" t="s">
        <v>144</v>
      </c>
      <c r="D4096" t="s">
        <v>102</v>
      </c>
      <c r="E4096" t="s">
        <v>11852</v>
      </c>
      <c r="F4096">
        <v>13</v>
      </c>
      <c r="G4096" t="s">
        <v>12287</v>
      </c>
    </row>
    <row r="4097" spans="1:7" x14ac:dyDescent="0.25">
      <c r="A4097" t="s">
        <v>48</v>
      </c>
      <c r="B4097">
        <v>2013</v>
      </c>
      <c r="C4097" t="s">
        <v>144</v>
      </c>
      <c r="D4097" t="s">
        <v>107</v>
      </c>
      <c r="E4097" t="s">
        <v>11853</v>
      </c>
      <c r="F4097">
        <v>9</v>
      </c>
      <c r="G4097" t="s">
        <v>12287</v>
      </c>
    </row>
    <row r="4098" spans="1:7" x14ac:dyDescent="0.25">
      <c r="A4098" t="s">
        <v>48</v>
      </c>
      <c r="B4098">
        <v>2013</v>
      </c>
      <c r="C4098" t="s">
        <v>144</v>
      </c>
      <c r="D4098" t="s">
        <v>39</v>
      </c>
      <c r="E4098" t="s">
        <v>11854</v>
      </c>
      <c r="F4098">
        <v>8</v>
      </c>
      <c r="G4098" t="s">
        <v>12287</v>
      </c>
    </row>
    <row r="4099" spans="1:7" x14ac:dyDescent="0.25">
      <c r="A4099" t="s">
        <v>48</v>
      </c>
      <c r="B4099">
        <v>2013</v>
      </c>
      <c r="C4099" t="s">
        <v>144</v>
      </c>
      <c r="D4099" t="s">
        <v>103</v>
      </c>
      <c r="E4099" t="s">
        <v>11855</v>
      </c>
      <c r="F4099">
        <v>56</v>
      </c>
      <c r="G4099" t="s">
        <v>12287</v>
      </c>
    </row>
    <row r="4100" spans="1:7" x14ac:dyDescent="0.25">
      <c r="A4100" t="s">
        <v>48</v>
      </c>
      <c r="B4100">
        <v>2013</v>
      </c>
      <c r="C4100" t="s">
        <v>145</v>
      </c>
      <c r="D4100" t="s">
        <v>40</v>
      </c>
      <c r="E4100" t="s">
        <v>11856</v>
      </c>
      <c r="F4100">
        <v>2</v>
      </c>
      <c r="G4100" t="s">
        <v>12288</v>
      </c>
    </row>
    <row r="4101" spans="1:7" x14ac:dyDescent="0.25">
      <c r="A4101" t="s">
        <v>48</v>
      </c>
      <c r="B4101">
        <v>2013</v>
      </c>
      <c r="C4101" t="s">
        <v>145</v>
      </c>
      <c r="D4101" t="s">
        <v>102</v>
      </c>
      <c r="E4101" t="s">
        <v>11857</v>
      </c>
      <c r="F4101">
        <v>4</v>
      </c>
      <c r="G4101" t="s">
        <v>12288</v>
      </c>
    </row>
    <row r="4102" spans="1:7" x14ac:dyDescent="0.25">
      <c r="A4102" t="s">
        <v>48</v>
      </c>
      <c r="B4102">
        <v>2013</v>
      </c>
      <c r="C4102" t="s">
        <v>145</v>
      </c>
      <c r="D4102" t="s">
        <v>107</v>
      </c>
      <c r="E4102" t="s">
        <v>11858</v>
      </c>
      <c r="F4102">
        <v>6</v>
      </c>
      <c r="G4102" t="s">
        <v>12288</v>
      </c>
    </row>
    <row r="4103" spans="1:7" x14ac:dyDescent="0.25">
      <c r="A4103" t="s">
        <v>48</v>
      </c>
      <c r="B4103">
        <v>2013</v>
      </c>
      <c r="C4103" t="s">
        <v>145</v>
      </c>
      <c r="D4103" t="s">
        <v>39</v>
      </c>
      <c r="E4103" t="s">
        <v>11859</v>
      </c>
      <c r="F4103">
        <v>3</v>
      </c>
      <c r="G4103" t="s">
        <v>12288</v>
      </c>
    </row>
    <row r="4104" spans="1:7" x14ac:dyDescent="0.25">
      <c r="A4104" t="s">
        <v>48</v>
      </c>
      <c r="B4104">
        <v>2013</v>
      </c>
      <c r="C4104" t="s">
        <v>145</v>
      </c>
      <c r="D4104" t="s">
        <v>103</v>
      </c>
      <c r="E4104" t="s">
        <v>11860</v>
      </c>
      <c r="F4104">
        <v>54</v>
      </c>
      <c r="G4104" t="s">
        <v>12288</v>
      </c>
    </row>
    <row r="4105" spans="1:7" x14ac:dyDescent="0.25">
      <c r="A4105" t="s">
        <v>48</v>
      </c>
      <c r="B4105">
        <v>2013</v>
      </c>
      <c r="C4105" t="s">
        <v>146</v>
      </c>
      <c r="D4105" t="s">
        <v>40</v>
      </c>
      <c r="E4105" t="s">
        <v>11861</v>
      </c>
      <c r="F4105">
        <v>2</v>
      </c>
      <c r="G4105" t="s">
        <v>12289</v>
      </c>
    </row>
    <row r="4106" spans="1:7" x14ac:dyDescent="0.25">
      <c r="A4106" t="s">
        <v>48</v>
      </c>
      <c r="B4106">
        <v>2013</v>
      </c>
      <c r="C4106" t="s">
        <v>146</v>
      </c>
      <c r="D4106" t="s">
        <v>102</v>
      </c>
      <c r="E4106" t="s">
        <v>11862</v>
      </c>
      <c r="F4106">
        <v>12</v>
      </c>
      <c r="G4106" t="s">
        <v>12289</v>
      </c>
    </row>
    <row r="4107" spans="1:7" x14ac:dyDescent="0.25">
      <c r="A4107" t="s">
        <v>48</v>
      </c>
      <c r="B4107">
        <v>2013</v>
      </c>
      <c r="C4107" t="s">
        <v>146</v>
      </c>
      <c r="D4107" t="s">
        <v>107</v>
      </c>
      <c r="E4107" t="s">
        <v>11863</v>
      </c>
      <c r="F4107">
        <v>3</v>
      </c>
      <c r="G4107" t="s">
        <v>12289</v>
      </c>
    </row>
    <row r="4108" spans="1:7" x14ac:dyDescent="0.25">
      <c r="A4108" t="s">
        <v>48</v>
      </c>
      <c r="B4108">
        <v>2013</v>
      </c>
      <c r="C4108" t="s">
        <v>146</v>
      </c>
      <c r="D4108" t="s">
        <v>39</v>
      </c>
      <c r="E4108" t="s">
        <v>11864</v>
      </c>
      <c r="F4108">
        <v>4</v>
      </c>
      <c r="G4108" t="s">
        <v>12289</v>
      </c>
    </row>
    <row r="4109" spans="1:7" x14ac:dyDescent="0.25">
      <c r="A4109" t="s">
        <v>48</v>
      </c>
      <c r="B4109">
        <v>2013</v>
      </c>
      <c r="C4109" t="s">
        <v>146</v>
      </c>
      <c r="D4109" t="s">
        <v>103</v>
      </c>
      <c r="E4109" t="s">
        <v>11865</v>
      </c>
      <c r="F4109">
        <v>58</v>
      </c>
      <c r="G4109" t="s">
        <v>12289</v>
      </c>
    </row>
    <row r="4110" spans="1:7" x14ac:dyDescent="0.25">
      <c r="A4110" t="s">
        <v>48</v>
      </c>
      <c r="B4110">
        <v>2014</v>
      </c>
      <c r="C4110" t="s">
        <v>142</v>
      </c>
      <c r="D4110" t="s">
        <v>38</v>
      </c>
      <c r="E4110" t="s">
        <v>11866</v>
      </c>
      <c r="F4110">
        <v>11</v>
      </c>
      <c r="G4110" t="s">
        <v>12285</v>
      </c>
    </row>
    <row r="4111" spans="1:7" x14ac:dyDescent="0.25">
      <c r="A4111" t="s">
        <v>48</v>
      </c>
      <c r="B4111">
        <v>2014</v>
      </c>
      <c r="C4111" t="s">
        <v>142</v>
      </c>
      <c r="D4111" t="s">
        <v>40</v>
      </c>
      <c r="E4111" t="s">
        <v>11867</v>
      </c>
      <c r="F4111">
        <v>6</v>
      </c>
      <c r="G4111" t="s">
        <v>12285</v>
      </c>
    </row>
    <row r="4112" spans="1:7" x14ac:dyDescent="0.25">
      <c r="A4112" t="s">
        <v>48</v>
      </c>
      <c r="B4112">
        <v>2014</v>
      </c>
      <c r="C4112" t="s">
        <v>142</v>
      </c>
      <c r="D4112" t="s">
        <v>102</v>
      </c>
      <c r="E4112" t="s">
        <v>11868</v>
      </c>
      <c r="F4112">
        <v>43</v>
      </c>
      <c r="G4112" t="s">
        <v>12285</v>
      </c>
    </row>
    <row r="4113" spans="1:7" x14ac:dyDescent="0.25">
      <c r="A4113" t="s">
        <v>48</v>
      </c>
      <c r="B4113">
        <v>2014</v>
      </c>
      <c r="C4113" t="s">
        <v>142</v>
      </c>
      <c r="D4113" t="s">
        <v>107</v>
      </c>
      <c r="E4113" t="s">
        <v>11869</v>
      </c>
      <c r="F4113">
        <v>49</v>
      </c>
      <c r="G4113" t="s">
        <v>12285</v>
      </c>
    </row>
    <row r="4114" spans="1:7" x14ac:dyDescent="0.25">
      <c r="A4114" t="s">
        <v>48</v>
      </c>
      <c r="B4114">
        <v>2014</v>
      </c>
      <c r="C4114" t="s">
        <v>142</v>
      </c>
      <c r="D4114" t="s">
        <v>39</v>
      </c>
      <c r="E4114" t="s">
        <v>11870</v>
      </c>
      <c r="F4114">
        <v>21</v>
      </c>
      <c r="G4114" t="s">
        <v>12285</v>
      </c>
    </row>
    <row r="4115" spans="1:7" x14ac:dyDescent="0.25">
      <c r="A4115" t="s">
        <v>48</v>
      </c>
      <c r="B4115">
        <v>2014</v>
      </c>
      <c r="C4115" t="s">
        <v>142</v>
      </c>
      <c r="D4115" t="s">
        <v>103</v>
      </c>
      <c r="E4115" t="s">
        <v>11871</v>
      </c>
      <c r="F4115">
        <v>293</v>
      </c>
      <c r="G4115" t="s">
        <v>12285</v>
      </c>
    </row>
    <row r="4116" spans="1:7" x14ac:dyDescent="0.25">
      <c r="A4116" t="s">
        <v>48</v>
      </c>
      <c r="B4116">
        <v>2014</v>
      </c>
      <c r="C4116" t="s">
        <v>143</v>
      </c>
      <c r="D4116" t="s">
        <v>38</v>
      </c>
      <c r="E4116" t="s">
        <v>11872</v>
      </c>
      <c r="F4116">
        <v>6</v>
      </c>
      <c r="G4116" t="s">
        <v>12286</v>
      </c>
    </row>
    <row r="4117" spans="1:7" x14ac:dyDescent="0.25">
      <c r="A4117" t="s">
        <v>48</v>
      </c>
      <c r="B4117">
        <v>2014</v>
      </c>
      <c r="C4117" t="s">
        <v>143</v>
      </c>
      <c r="D4117" t="s">
        <v>40</v>
      </c>
      <c r="E4117" t="s">
        <v>11873</v>
      </c>
      <c r="F4117">
        <v>13</v>
      </c>
      <c r="G4117" t="s">
        <v>12286</v>
      </c>
    </row>
    <row r="4118" spans="1:7" x14ac:dyDescent="0.25">
      <c r="A4118" t="s">
        <v>48</v>
      </c>
      <c r="B4118">
        <v>2014</v>
      </c>
      <c r="C4118" t="s">
        <v>143</v>
      </c>
      <c r="D4118" t="s">
        <v>102</v>
      </c>
      <c r="E4118" t="s">
        <v>11874</v>
      </c>
      <c r="F4118">
        <v>58</v>
      </c>
      <c r="G4118" t="s">
        <v>12286</v>
      </c>
    </row>
    <row r="4119" spans="1:7" x14ac:dyDescent="0.25">
      <c r="A4119" t="s">
        <v>48</v>
      </c>
      <c r="B4119">
        <v>2014</v>
      </c>
      <c r="C4119" t="s">
        <v>143</v>
      </c>
      <c r="D4119" t="s">
        <v>107</v>
      </c>
      <c r="E4119" t="s">
        <v>11875</v>
      </c>
      <c r="F4119">
        <v>73</v>
      </c>
      <c r="G4119" t="s">
        <v>12286</v>
      </c>
    </row>
    <row r="4120" spans="1:7" x14ac:dyDescent="0.25">
      <c r="A4120" t="s">
        <v>48</v>
      </c>
      <c r="B4120">
        <v>2014</v>
      </c>
      <c r="C4120" t="s">
        <v>143</v>
      </c>
      <c r="D4120" t="s">
        <v>39</v>
      </c>
      <c r="E4120" t="s">
        <v>11876</v>
      </c>
      <c r="F4120">
        <v>24</v>
      </c>
      <c r="G4120" t="s">
        <v>12286</v>
      </c>
    </row>
    <row r="4121" spans="1:7" x14ac:dyDescent="0.25">
      <c r="A4121" t="s">
        <v>48</v>
      </c>
      <c r="B4121">
        <v>2014</v>
      </c>
      <c r="C4121" t="s">
        <v>143</v>
      </c>
      <c r="D4121" t="s">
        <v>103</v>
      </c>
      <c r="E4121" t="s">
        <v>11877</v>
      </c>
      <c r="F4121">
        <v>336</v>
      </c>
      <c r="G4121" t="s">
        <v>12286</v>
      </c>
    </row>
    <row r="4122" spans="1:7" x14ac:dyDescent="0.25">
      <c r="A4122" t="s">
        <v>48</v>
      </c>
      <c r="B4122">
        <v>2014</v>
      </c>
      <c r="C4122" t="s">
        <v>144</v>
      </c>
      <c r="D4122" t="s">
        <v>38</v>
      </c>
      <c r="E4122" t="s">
        <v>11878</v>
      </c>
      <c r="F4122">
        <v>1</v>
      </c>
      <c r="G4122" t="s">
        <v>12287</v>
      </c>
    </row>
    <row r="4123" spans="1:7" x14ac:dyDescent="0.25">
      <c r="A4123" t="s">
        <v>48</v>
      </c>
      <c r="B4123">
        <v>2014</v>
      </c>
      <c r="C4123" t="s">
        <v>144</v>
      </c>
      <c r="D4123" t="s">
        <v>40</v>
      </c>
      <c r="E4123" t="s">
        <v>11879</v>
      </c>
      <c r="F4123">
        <v>1</v>
      </c>
      <c r="G4123" t="s">
        <v>12287</v>
      </c>
    </row>
    <row r="4124" spans="1:7" x14ac:dyDescent="0.25">
      <c r="A4124" t="s">
        <v>48</v>
      </c>
      <c r="B4124">
        <v>2014</v>
      </c>
      <c r="C4124" t="s">
        <v>144</v>
      </c>
      <c r="D4124" t="s">
        <v>102</v>
      </c>
      <c r="E4124" t="s">
        <v>11880</v>
      </c>
      <c r="F4124">
        <v>4</v>
      </c>
      <c r="G4124" t="s">
        <v>12287</v>
      </c>
    </row>
    <row r="4125" spans="1:7" x14ac:dyDescent="0.25">
      <c r="A4125" t="s">
        <v>48</v>
      </c>
      <c r="B4125">
        <v>2014</v>
      </c>
      <c r="C4125" t="s">
        <v>144</v>
      </c>
      <c r="D4125" t="s">
        <v>107</v>
      </c>
      <c r="E4125" t="s">
        <v>11881</v>
      </c>
      <c r="F4125">
        <v>4</v>
      </c>
      <c r="G4125" t="s">
        <v>12287</v>
      </c>
    </row>
    <row r="4126" spans="1:7" x14ac:dyDescent="0.25">
      <c r="A4126" t="s">
        <v>48</v>
      </c>
      <c r="B4126">
        <v>2014</v>
      </c>
      <c r="C4126" t="s">
        <v>144</v>
      </c>
      <c r="D4126" t="s">
        <v>39</v>
      </c>
      <c r="E4126" t="s">
        <v>11882</v>
      </c>
      <c r="F4126">
        <v>2</v>
      </c>
      <c r="G4126" t="s">
        <v>12287</v>
      </c>
    </row>
    <row r="4127" spans="1:7" x14ac:dyDescent="0.25">
      <c r="A4127" t="s">
        <v>48</v>
      </c>
      <c r="B4127">
        <v>2014</v>
      </c>
      <c r="C4127" t="s">
        <v>144</v>
      </c>
      <c r="D4127" t="s">
        <v>103</v>
      </c>
      <c r="E4127" t="s">
        <v>11883</v>
      </c>
      <c r="F4127">
        <v>68</v>
      </c>
      <c r="G4127" t="s">
        <v>12287</v>
      </c>
    </row>
    <row r="4128" spans="1:7" x14ac:dyDescent="0.25">
      <c r="A4128" t="s">
        <v>48</v>
      </c>
      <c r="B4128">
        <v>2014</v>
      </c>
      <c r="C4128" t="s">
        <v>145</v>
      </c>
      <c r="D4128" t="s">
        <v>38</v>
      </c>
      <c r="E4128" t="s">
        <v>11884</v>
      </c>
      <c r="F4128">
        <v>1</v>
      </c>
      <c r="G4128" t="s">
        <v>12288</v>
      </c>
    </row>
    <row r="4129" spans="1:7" x14ac:dyDescent="0.25">
      <c r="A4129" t="s">
        <v>48</v>
      </c>
      <c r="B4129">
        <v>2014</v>
      </c>
      <c r="C4129" t="s">
        <v>145</v>
      </c>
      <c r="D4129" t="s">
        <v>40</v>
      </c>
      <c r="E4129" t="s">
        <v>11885</v>
      </c>
      <c r="F4129">
        <v>1</v>
      </c>
      <c r="G4129" t="s">
        <v>12288</v>
      </c>
    </row>
    <row r="4130" spans="1:7" x14ac:dyDescent="0.25">
      <c r="A4130" t="s">
        <v>48</v>
      </c>
      <c r="B4130">
        <v>2014</v>
      </c>
      <c r="C4130" t="s">
        <v>145</v>
      </c>
      <c r="D4130" t="s">
        <v>102</v>
      </c>
      <c r="E4130" t="s">
        <v>11886</v>
      </c>
      <c r="F4130">
        <v>8</v>
      </c>
      <c r="G4130" t="s">
        <v>12288</v>
      </c>
    </row>
    <row r="4131" spans="1:7" x14ac:dyDescent="0.25">
      <c r="A4131" t="s">
        <v>48</v>
      </c>
      <c r="B4131">
        <v>2014</v>
      </c>
      <c r="C4131" t="s">
        <v>145</v>
      </c>
      <c r="D4131" t="s">
        <v>107</v>
      </c>
      <c r="E4131" t="s">
        <v>11887</v>
      </c>
      <c r="F4131">
        <v>4</v>
      </c>
      <c r="G4131" t="s">
        <v>12288</v>
      </c>
    </row>
    <row r="4132" spans="1:7" x14ac:dyDescent="0.25">
      <c r="A4132" t="s">
        <v>48</v>
      </c>
      <c r="B4132">
        <v>2014</v>
      </c>
      <c r="C4132" t="s">
        <v>145</v>
      </c>
      <c r="D4132" t="s">
        <v>39</v>
      </c>
      <c r="E4132" t="s">
        <v>11888</v>
      </c>
      <c r="F4132">
        <v>8</v>
      </c>
      <c r="G4132" t="s">
        <v>12288</v>
      </c>
    </row>
    <row r="4133" spans="1:7" x14ac:dyDescent="0.25">
      <c r="A4133" t="s">
        <v>48</v>
      </c>
      <c r="B4133">
        <v>2014</v>
      </c>
      <c r="C4133" t="s">
        <v>145</v>
      </c>
      <c r="D4133" t="s">
        <v>103</v>
      </c>
      <c r="E4133" t="s">
        <v>11889</v>
      </c>
      <c r="F4133">
        <v>55</v>
      </c>
      <c r="G4133" t="s">
        <v>12288</v>
      </c>
    </row>
    <row r="4134" spans="1:7" x14ac:dyDescent="0.25">
      <c r="A4134" t="s">
        <v>48</v>
      </c>
      <c r="B4134">
        <v>2014</v>
      </c>
      <c r="C4134" t="s">
        <v>146</v>
      </c>
      <c r="D4134" t="s">
        <v>40</v>
      </c>
      <c r="E4134" t="s">
        <v>11890</v>
      </c>
      <c r="F4134">
        <v>1</v>
      </c>
      <c r="G4134" t="s">
        <v>12289</v>
      </c>
    </row>
    <row r="4135" spans="1:7" x14ac:dyDescent="0.25">
      <c r="A4135" t="s">
        <v>48</v>
      </c>
      <c r="B4135">
        <v>2014</v>
      </c>
      <c r="C4135" t="s">
        <v>146</v>
      </c>
      <c r="D4135" t="s">
        <v>102</v>
      </c>
      <c r="E4135" t="s">
        <v>11891</v>
      </c>
      <c r="F4135">
        <v>15</v>
      </c>
      <c r="G4135" t="s">
        <v>12289</v>
      </c>
    </row>
    <row r="4136" spans="1:7" x14ac:dyDescent="0.25">
      <c r="A4136" t="s">
        <v>48</v>
      </c>
      <c r="B4136">
        <v>2014</v>
      </c>
      <c r="C4136" t="s">
        <v>146</v>
      </c>
      <c r="D4136" t="s">
        <v>107</v>
      </c>
      <c r="E4136" t="s">
        <v>11892</v>
      </c>
      <c r="F4136">
        <v>6</v>
      </c>
      <c r="G4136" t="s">
        <v>12289</v>
      </c>
    </row>
    <row r="4137" spans="1:7" x14ac:dyDescent="0.25">
      <c r="A4137" t="s">
        <v>48</v>
      </c>
      <c r="B4137">
        <v>2014</v>
      </c>
      <c r="C4137" t="s">
        <v>146</v>
      </c>
      <c r="D4137" t="s">
        <v>39</v>
      </c>
      <c r="E4137" t="s">
        <v>11893</v>
      </c>
      <c r="F4137">
        <v>5</v>
      </c>
      <c r="G4137" t="s">
        <v>12289</v>
      </c>
    </row>
    <row r="4138" spans="1:7" x14ac:dyDescent="0.25">
      <c r="A4138" t="s">
        <v>48</v>
      </c>
      <c r="B4138">
        <v>2014</v>
      </c>
      <c r="C4138" t="s">
        <v>146</v>
      </c>
      <c r="D4138" t="s">
        <v>103</v>
      </c>
      <c r="E4138" t="s">
        <v>11894</v>
      </c>
      <c r="F4138">
        <v>49</v>
      </c>
      <c r="G4138" t="s">
        <v>12289</v>
      </c>
    </row>
    <row r="4139" spans="1:7" x14ac:dyDescent="0.25">
      <c r="A4139" t="s">
        <v>48</v>
      </c>
      <c r="B4139">
        <v>2015</v>
      </c>
      <c r="C4139" t="s">
        <v>142</v>
      </c>
      <c r="D4139" t="s">
        <v>38</v>
      </c>
      <c r="E4139" t="s">
        <v>11895</v>
      </c>
      <c r="F4139">
        <v>5</v>
      </c>
      <c r="G4139" t="s">
        <v>12285</v>
      </c>
    </row>
    <row r="4140" spans="1:7" x14ac:dyDescent="0.25">
      <c r="A4140" t="s">
        <v>48</v>
      </c>
      <c r="B4140">
        <v>2015</v>
      </c>
      <c r="C4140" t="s">
        <v>142</v>
      </c>
      <c r="D4140" t="s">
        <v>40</v>
      </c>
      <c r="E4140" t="s">
        <v>11896</v>
      </c>
      <c r="F4140">
        <v>3</v>
      </c>
      <c r="G4140" t="s">
        <v>12285</v>
      </c>
    </row>
    <row r="4141" spans="1:7" x14ac:dyDescent="0.25">
      <c r="A4141" t="s">
        <v>48</v>
      </c>
      <c r="B4141">
        <v>2015</v>
      </c>
      <c r="C4141" t="s">
        <v>142</v>
      </c>
      <c r="D4141" t="s">
        <v>102</v>
      </c>
      <c r="E4141" t="s">
        <v>11897</v>
      </c>
      <c r="F4141">
        <v>58</v>
      </c>
      <c r="G4141" t="s">
        <v>12285</v>
      </c>
    </row>
    <row r="4142" spans="1:7" x14ac:dyDescent="0.25">
      <c r="A4142" t="s">
        <v>48</v>
      </c>
      <c r="B4142">
        <v>2015</v>
      </c>
      <c r="C4142" t="s">
        <v>142</v>
      </c>
      <c r="D4142" t="s">
        <v>107</v>
      </c>
      <c r="E4142" t="s">
        <v>11898</v>
      </c>
      <c r="F4142">
        <v>49</v>
      </c>
      <c r="G4142" t="s">
        <v>12285</v>
      </c>
    </row>
    <row r="4143" spans="1:7" x14ac:dyDescent="0.25">
      <c r="A4143" t="s">
        <v>48</v>
      </c>
      <c r="B4143">
        <v>2015</v>
      </c>
      <c r="C4143" t="s">
        <v>142</v>
      </c>
      <c r="D4143" t="s">
        <v>39</v>
      </c>
      <c r="E4143" t="s">
        <v>11899</v>
      </c>
      <c r="F4143">
        <v>20</v>
      </c>
      <c r="G4143" t="s">
        <v>12285</v>
      </c>
    </row>
    <row r="4144" spans="1:7" x14ac:dyDescent="0.25">
      <c r="A4144" t="s">
        <v>48</v>
      </c>
      <c r="B4144">
        <v>2015</v>
      </c>
      <c r="C4144" t="s">
        <v>142</v>
      </c>
      <c r="D4144" t="s">
        <v>103</v>
      </c>
      <c r="E4144" t="s">
        <v>11900</v>
      </c>
      <c r="F4144">
        <v>316</v>
      </c>
      <c r="G4144" t="s">
        <v>12285</v>
      </c>
    </row>
    <row r="4145" spans="1:7" x14ac:dyDescent="0.25">
      <c r="A4145" t="s">
        <v>48</v>
      </c>
      <c r="B4145">
        <v>2015</v>
      </c>
      <c r="C4145" t="s">
        <v>143</v>
      </c>
      <c r="D4145" t="s">
        <v>38</v>
      </c>
      <c r="E4145" t="s">
        <v>11901</v>
      </c>
      <c r="F4145">
        <v>7</v>
      </c>
      <c r="G4145" t="s">
        <v>12286</v>
      </c>
    </row>
    <row r="4146" spans="1:7" x14ac:dyDescent="0.25">
      <c r="A4146" t="s">
        <v>48</v>
      </c>
      <c r="B4146">
        <v>2015</v>
      </c>
      <c r="C4146" t="s">
        <v>143</v>
      </c>
      <c r="D4146" t="s">
        <v>40</v>
      </c>
      <c r="E4146" t="s">
        <v>11902</v>
      </c>
      <c r="F4146">
        <v>11</v>
      </c>
      <c r="G4146" t="s">
        <v>12286</v>
      </c>
    </row>
    <row r="4147" spans="1:7" x14ac:dyDescent="0.25">
      <c r="A4147" t="s">
        <v>48</v>
      </c>
      <c r="B4147">
        <v>2015</v>
      </c>
      <c r="C4147" t="s">
        <v>143</v>
      </c>
      <c r="D4147" t="s">
        <v>102</v>
      </c>
      <c r="E4147" t="s">
        <v>11903</v>
      </c>
      <c r="F4147">
        <v>45</v>
      </c>
      <c r="G4147" t="s">
        <v>12286</v>
      </c>
    </row>
    <row r="4148" spans="1:7" x14ac:dyDescent="0.25">
      <c r="A4148" t="s">
        <v>48</v>
      </c>
      <c r="B4148">
        <v>2015</v>
      </c>
      <c r="C4148" t="s">
        <v>143</v>
      </c>
      <c r="D4148" t="s">
        <v>107</v>
      </c>
      <c r="E4148" t="s">
        <v>11904</v>
      </c>
      <c r="F4148">
        <v>41</v>
      </c>
      <c r="G4148" t="s">
        <v>12286</v>
      </c>
    </row>
    <row r="4149" spans="1:7" x14ac:dyDescent="0.25">
      <c r="A4149" t="s">
        <v>48</v>
      </c>
      <c r="B4149">
        <v>2015</v>
      </c>
      <c r="C4149" t="s">
        <v>143</v>
      </c>
      <c r="D4149" t="s">
        <v>39</v>
      </c>
      <c r="E4149" t="s">
        <v>11905</v>
      </c>
      <c r="F4149">
        <v>32</v>
      </c>
      <c r="G4149" t="s">
        <v>12286</v>
      </c>
    </row>
    <row r="4150" spans="1:7" x14ac:dyDescent="0.25">
      <c r="A4150" t="s">
        <v>48</v>
      </c>
      <c r="B4150">
        <v>2015</v>
      </c>
      <c r="C4150" t="s">
        <v>143</v>
      </c>
      <c r="D4150" t="s">
        <v>103</v>
      </c>
      <c r="E4150" t="s">
        <v>11906</v>
      </c>
      <c r="F4150">
        <v>360</v>
      </c>
      <c r="G4150" t="s">
        <v>12286</v>
      </c>
    </row>
    <row r="4151" spans="1:7" x14ac:dyDescent="0.25">
      <c r="A4151" t="s">
        <v>48</v>
      </c>
      <c r="B4151">
        <v>2015</v>
      </c>
      <c r="C4151" t="s">
        <v>144</v>
      </c>
      <c r="D4151" t="s">
        <v>38</v>
      </c>
      <c r="E4151" t="s">
        <v>11907</v>
      </c>
      <c r="F4151">
        <v>1</v>
      </c>
      <c r="G4151" t="s">
        <v>12287</v>
      </c>
    </row>
    <row r="4152" spans="1:7" x14ac:dyDescent="0.25">
      <c r="A4152" t="s">
        <v>48</v>
      </c>
      <c r="B4152">
        <v>2015</v>
      </c>
      <c r="C4152" t="s">
        <v>144</v>
      </c>
      <c r="D4152" t="s">
        <v>40</v>
      </c>
      <c r="E4152" t="s">
        <v>11908</v>
      </c>
      <c r="F4152">
        <v>1</v>
      </c>
      <c r="G4152" t="s">
        <v>12287</v>
      </c>
    </row>
    <row r="4153" spans="1:7" x14ac:dyDescent="0.25">
      <c r="A4153" t="s">
        <v>48</v>
      </c>
      <c r="B4153">
        <v>2015</v>
      </c>
      <c r="C4153" t="s">
        <v>144</v>
      </c>
      <c r="D4153" t="s">
        <v>102</v>
      </c>
      <c r="E4153" t="s">
        <v>11909</v>
      </c>
      <c r="F4153">
        <v>5</v>
      </c>
      <c r="G4153" t="s">
        <v>12287</v>
      </c>
    </row>
    <row r="4154" spans="1:7" x14ac:dyDescent="0.25">
      <c r="A4154" t="s">
        <v>48</v>
      </c>
      <c r="B4154">
        <v>2015</v>
      </c>
      <c r="C4154" t="s">
        <v>144</v>
      </c>
      <c r="D4154" t="s">
        <v>107</v>
      </c>
      <c r="E4154" t="s">
        <v>11910</v>
      </c>
      <c r="F4154">
        <v>2</v>
      </c>
      <c r="G4154" t="s">
        <v>12287</v>
      </c>
    </row>
    <row r="4155" spans="1:7" x14ac:dyDescent="0.25">
      <c r="A4155" t="s">
        <v>48</v>
      </c>
      <c r="B4155">
        <v>2015</v>
      </c>
      <c r="C4155" t="s">
        <v>144</v>
      </c>
      <c r="D4155" t="s">
        <v>39</v>
      </c>
      <c r="E4155" t="s">
        <v>11911</v>
      </c>
      <c r="F4155">
        <v>3</v>
      </c>
      <c r="G4155" t="s">
        <v>12287</v>
      </c>
    </row>
    <row r="4156" spans="1:7" x14ac:dyDescent="0.25">
      <c r="A4156" t="s">
        <v>48</v>
      </c>
      <c r="B4156">
        <v>2015</v>
      </c>
      <c r="C4156" t="s">
        <v>144</v>
      </c>
      <c r="D4156" t="s">
        <v>103</v>
      </c>
      <c r="E4156" t="s">
        <v>11912</v>
      </c>
      <c r="F4156">
        <v>72</v>
      </c>
      <c r="G4156" t="s">
        <v>12287</v>
      </c>
    </row>
    <row r="4157" spans="1:7" x14ac:dyDescent="0.25">
      <c r="A4157" t="s">
        <v>48</v>
      </c>
      <c r="B4157">
        <v>2015</v>
      </c>
      <c r="C4157" t="s">
        <v>145</v>
      </c>
      <c r="D4157" t="s">
        <v>38</v>
      </c>
      <c r="E4157" t="s">
        <v>11913</v>
      </c>
      <c r="F4157">
        <v>1</v>
      </c>
      <c r="G4157" t="s">
        <v>12288</v>
      </c>
    </row>
    <row r="4158" spans="1:7" x14ac:dyDescent="0.25">
      <c r="A4158" t="s">
        <v>48</v>
      </c>
      <c r="B4158">
        <v>2015</v>
      </c>
      <c r="C4158" t="s">
        <v>145</v>
      </c>
      <c r="D4158" t="s">
        <v>40</v>
      </c>
      <c r="E4158" t="s">
        <v>11914</v>
      </c>
      <c r="F4158">
        <v>2</v>
      </c>
      <c r="G4158" t="s">
        <v>12288</v>
      </c>
    </row>
    <row r="4159" spans="1:7" x14ac:dyDescent="0.25">
      <c r="A4159" t="s">
        <v>48</v>
      </c>
      <c r="B4159">
        <v>2015</v>
      </c>
      <c r="C4159" t="s">
        <v>145</v>
      </c>
      <c r="D4159" t="s">
        <v>102</v>
      </c>
      <c r="E4159" t="s">
        <v>11915</v>
      </c>
      <c r="F4159">
        <v>5</v>
      </c>
      <c r="G4159" t="s">
        <v>12288</v>
      </c>
    </row>
    <row r="4160" spans="1:7" x14ac:dyDescent="0.25">
      <c r="A4160" t="s">
        <v>48</v>
      </c>
      <c r="B4160">
        <v>2015</v>
      </c>
      <c r="C4160" t="s">
        <v>145</v>
      </c>
      <c r="D4160" t="s">
        <v>107</v>
      </c>
      <c r="E4160" t="s">
        <v>11916</v>
      </c>
      <c r="F4160">
        <v>4</v>
      </c>
      <c r="G4160" t="s">
        <v>12288</v>
      </c>
    </row>
    <row r="4161" spans="1:7" x14ac:dyDescent="0.25">
      <c r="A4161" t="s">
        <v>48</v>
      </c>
      <c r="B4161">
        <v>2015</v>
      </c>
      <c r="C4161" t="s">
        <v>145</v>
      </c>
      <c r="D4161" t="s">
        <v>39</v>
      </c>
      <c r="E4161" t="s">
        <v>11917</v>
      </c>
      <c r="F4161">
        <v>4</v>
      </c>
      <c r="G4161" t="s">
        <v>12288</v>
      </c>
    </row>
    <row r="4162" spans="1:7" x14ac:dyDescent="0.25">
      <c r="A4162" t="s">
        <v>48</v>
      </c>
      <c r="B4162">
        <v>2015</v>
      </c>
      <c r="C4162" t="s">
        <v>145</v>
      </c>
      <c r="D4162" t="s">
        <v>103</v>
      </c>
      <c r="E4162" t="s">
        <v>11918</v>
      </c>
      <c r="F4162">
        <v>54</v>
      </c>
      <c r="G4162" t="s">
        <v>12288</v>
      </c>
    </row>
    <row r="4163" spans="1:7" x14ac:dyDescent="0.25">
      <c r="A4163" t="s">
        <v>48</v>
      </c>
      <c r="B4163">
        <v>2015</v>
      </c>
      <c r="C4163" t="s">
        <v>146</v>
      </c>
      <c r="D4163" t="s">
        <v>38</v>
      </c>
      <c r="E4163" t="s">
        <v>11919</v>
      </c>
      <c r="F4163">
        <v>2</v>
      </c>
      <c r="G4163" t="s">
        <v>12289</v>
      </c>
    </row>
    <row r="4164" spans="1:7" x14ac:dyDescent="0.25">
      <c r="A4164" t="s">
        <v>48</v>
      </c>
      <c r="B4164">
        <v>2015</v>
      </c>
      <c r="C4164" t="s">
        <v>146</v>
      </c>
      <c r="D4164" t="s">
        <v>40</v>
      </c>
      <c r="E4164" t="s">
        <v>11920</v>
      </c>
      <c r="F4164">
        <v>3</v>
      </c>
      <c r="G4164" t="s">
        <v>12289</v>
      </c>
    </row>
    <row r="4165" spans="1:7" x14ac:dyDescent="0.25">
      <c r="A4165" t="s">
        <v>48</v>
      </c>
      <c r="B4165">
        <v>2015</v>
      </c>
      <c r="C4165" t="s">
        <v>146</v>
      </c>
      <c r="D4165" t="s">
        <v>102</v>
      </c>
      <c r="E4165" t="s">
        <v>11921</v>
      </c>
      <c r="F4165">
        <v>4</v>
      </c>
      <c r="G4165" t="s">
        <v>12289</v>
      </c>
    </row>
    <row r="4166" spans="1:7" x14ac:dyDescent="0.25">
      <c r="A4166" t="s">
        <v>48</v>
      </c>
      <c r="B4166">
        <v>2015</v>
      </c>
      <c r="C4166" t="s">
        <v>146</v>
      </c>
      <c r="D4166" t="s">
        <v>107</v>
      </c>
      <c r="E4166" t="s">
        <v>11922</v>
      </c>
      <c r="F4166">
        <v>4</v>
      </c>
      <c r="G4166" t="s">
        <v>12289</v>
      </c>
    </row>
    <row r="4167" spans="1:7" x14ac:dyDescent="0.25">
      <c r="A4167" t="s">
        <v>48</v>
      </c>
      <c r="B4167">
        <v>2015</v>
      </c>
      <c r="C4167" t="s">
        <v>146</v>
      </c>
      <c r="D4167" t="s">
        <v>39</v>
      </c>
      <c r="E4167" t="s">
        <v>11923</v>
      </c>
      <c r="F4167">
        <v>5</v>
      </c>
      <c r="G4167" t="s">
        <v>12289</v>
      </c>
    </row>
    <row r="4168" spans="1:7" x14ac:dyDescent="0.25">
      <c r="A4168" t="s">
        <v>48</v>
      </c>
      <c r="B4168">
        <v>2015</v>
      </c>
      <c r="C4168" t="s">
        <v>146</v>
      </c>
      <c r="D4168" t="s">
        <v>103</v>
      </c>
      <c r="E4168" t="s">
        <v>11924</v>
      </c>
      <c r="F4168">
        <v>46</v>
      </c>
      <c r="G4168" t="s">
        <v>12289</v>
      </c>
    </row>
    <row r="4169" spans="1:7" x14ac:dyDescent="0.25">
      <c r="A4169" t="s">
        <v>34</v>
      </c>
      <c r="B4169">
        <v>2010</v>
      </c>
      <c r="C4169" t="s">
        <v>142</v>
      </c>
      <c r="D4169" t="s">
        <v>38</v>
      </c>
      <c r="E4169" t="s">
        <v>11925</v>
      </c>
      <c r="F4169">
        <v>270</v>
      </c>
      <c r="G4169" t="s">
        <v>12285</v>
      </c>
    </row>
    <row r="4170" spans="1:7" x14ac:dyDescent="0.25">
      <c r="A4170" t="s">
        <v>34</v>
      </c>
      <c r="B4170">
        <v>2010</v>
      </c>
      <c r="C4170" t="s">
        <v>142</v>
      </c>
      <c r="D4170" t="s">
        <v>40</v>
      </c>
      <c r="E4170" t="s">
        <v>11926</v>
      </c>
      <c r="F4170">
        <v>315</v>
      </c>
      <c r="G4170" t="s">
        <v>12285</v>
      </c>
    </row>
    <row r="4171" spans="1:7" x14ac:dyDescent="0.25">
      <c r="A4171" t="s">
        <v>34</v>
      </c>
      <c r="B4171">
        <v>2010</v>
      </c>
      <c r="C4171" t="s">
        <v>142</v>
      </c>
      <c r="D4171" t="s">
        <v>102</v>
      </c>
      <c r="E4171" t="s">
        <v>11927</v>
      </c>
      <c r="F4171">
        <v>1170</v>
      </c>
      <c r="G4171" t="s">
        <v>12285</v>
      </c>
    </row>
    <row r="4172" spans="1:7" x14ac:dyDescent="0.25">
      <c r="A4172" t="s">
        <v>34</v>
      </c>
      <c r="B4172">
        <v>2010</v>
      </c>
      <c r="C4172" t="s">
        <v>142</v>
      </c>
      <c r="D4172" t="s">
        <v>107</v>
      </c>
      <c r="E4172" t="s">
        <v>11928</v>
      </c>
      <c r="F4172">
        <v>1523</v>
      </c>
      <c r="G4172" t="s">
        <v>12285</v>
      </c>
    </row>
    <row r="4173" spans="1:7" x14ac:dyDescent="0.25">
      <c r="A4173" t="s">
        <v>34</v>
      </c>
      <c r="B4173">
        <v>2010</v>
      </c>
      <c r="C4173" t="s">
        <v>142</v>
      </c>
      <c r="D4173" t="s">
        <v>39</v>
      </c>
      <c r="E4173" t="s">
        <v>11929</v>
      </c>
      <c r="F4173">
        <v>989</v>
      </c>
      <c r="G4173" t="s">
        <v>12285</v>
      </c>
    </row>
    <row r="4174" spans="1:7" x14ac:dyDescent="0.25">
      <c r="A4174" t="s">
        <v>34</v>
      </c>
      <c r="B4174">
        <v>2010</v>
      </c>
      <c r="C4174" t="s">
        <v>142</v>
      </c>
      <c r="D4174" t="s">
        <v>103</v>
      </c>
      <c r="E4174" t="s">
        <v>11930</v>
      </c>
      <c r="F4174">
        <v>13524</v>
      </c>
      <c r="G4174" t="s">
        <v>12285</v>
      </c>
    </row>
    <row r="4175" spans="1:7" x14ac:dyDescent="0.25">
      <c r="A4175" t="s">
        <v>34</v>
      </c>
      <c r="B4175">
        <v>2010</v>
      </c>
      <c r="C4175" t="s">
        <v>143</v>
      </c>
      <c r="D4175" t="s">
        <v>38</v>
      </c>
      <c r="E4175" t="s">
        <v>11931</v>
      </c>
      <c r="F4175">
        <v>342</v>
      </c>
      <c r="G4175" t="s">
        <v>12286</v>
      </c>
    </row>
    <row r="4176" spans="1:7" x14ac:dyDescent="0.25">
      <c r="A4176" t="s">
        <v>34</v>
      </c>
      <c r="B4176">
        <v>2010</v>
      </c>
      <c r="C4176" t="s">
        <v>143</v>
      </c>
      <c r="D4176" t="s">
        <v>40</v>
      </c>
      <c r="E4176" t="s">
        <v>11932</v>
      </c>
      <c r="F4176">
        <v>361</v>
      </c>
      <c r="G4176" t="s">
        <v>12286</v>
      </c>
    </row>
    <row r="4177" spans="1:7" x14ac:dyDescent="0.25">
      <c r="A4177" t="s">
        <v>34</v>
      </c>
      <c r="B4177">
        <v>2010</v>
      </c>
      <c r="C4177" t="s">
        <v>143</v>
      </c>
      <c r="D4177" t="s">
        <v>102</v>
      </c>
      <c r="E4177" t="s">
        <v>11933</v>
      </c>
      <c r="F4177">
        <v>1224</v>
      </c>
      <c r="G4177" t="s">
        <v>12286</v>
      </c>
    </row>
    <row r="4178" spans="1:7" x14ac:dyDescent="0.25">
      <c r="A4178" t="s">
        <v>34</v>
      </c>
      <c r="B4178">
        <v>2010</v>
      </c>
      <c r="C4178" t="s">
        <v>143</v>
      </c>
      <c r="D4178" t="s">
        <v>107</v>
      </c>
      <c r="E4178" t="s">
        <v>11934</v>
      </c>
      <c r="F4178">
        <v>1460</v>
      </c>
      <c r="G4178" t="s">
        <v>12286</v>
      </c>
    </row>
    <row r="4179" spans="1:7" x14ac:dyDescent="0.25">
      <c r="A4179" t="s">
        <v>34</v>
      </c>
      <c r="B4179">
        <v>2010</v>
      </c>
      <c r="C4179" t="s">
        <v>143</v>
      </c>
      <c r="D4179" t="s">
        <v>39</v>
      </c>
      <c r="E4179" t="s">
        <v>11935</v>
      </c>
      <c r="F4179">
        <v>1539</v>
      </c>
      <c r="G4179" t="s">
        <v>12286</v>
      </c>
    </row>
    <row r="4180" spans="1:7" x14ac:dyDescent="0.25">
      <c r="A4180" t="s">
        <v>34</v>
      </c>
      <c r="B4180">
        <v>2010</v>
      </c>
      <c r="C4180" t="s">
        <v>143</v>
      </c>
      <c r="D4180" t="s">
        <v>103</v>
      </c>
      <c r="E4180" t="s">
        <v>11936</v>
      </c>
      <c r="F4180">
        <v>14932</v>
      </c>
      <c r="G4180" t="s">
        <v>12286</v>
      </c>
    </row>
    <row r="4181" spans="1:7" x14ac:dyDescent="0.25">
      <c r="A4181" t="s">
        <v>34</v>
      </c>
      <c r="B4181">
        <v>2010</v>
      </c>
      <c r="C4181" t="s">
        <v>144</v>
      </c>
      <c r="D4181" t="s">
        <v>38</v>
      </c>
      <c r="E4181" t="s">
        <v>11937</v>
      </c>
      <c r="F4181">
        <v>107</v>
      </c>
      <c r="G4181" t="s">
        <v>12287</v>
      </c>
    </row>
    <row r="4182" spans="1:7" x14ac:dyDescent="0.25">
      <c r="A4182" t="s">
        <v>34</v>
      </c>
      <c r="B4182">
        <v>2010</v>
      </c>
      <c r="C4182" t="s">
        <v>144</v>
      </c>
      <c r="D4182" t="s">
        <v>40</v>
      </c>
      <c r="E4182" t="s">
        <v>11938</v>
      </c>
      <c r="F4182">
        <v>91</v>
      </c>
      <c r="G4182" t="s">
        <v>12287</v>
      </c>
    </row>
    <row r="4183" spans="1:7" x14ac:dyDescent="0.25">
      <c r="A4183" t="s">
        <v>34</v>
      </c>
      <c r="B4183">
        <v>2010</v>
      </c>
      <c r="C4183" t="s">
        <v>144</v>
      </c>
      <c r="D4183" t="s">
        <v>102</v>
      </c>
      <c r="E4183" t="s">
        <v>11939</v>
      </c>
      <c r="F4183">
        <v>341</v>
      </c>
      <c r="G4183" t="s">
        <v>12287</v>
      </c>
    </row>
    <row r="4184" spans="1:7" x14ac:dyDescent="0.25">
      <c r="A4184" t="s">
        <v>34</v>
      </c>
      <c r="B4184">
        <v>2010</v>
      </c>
      <c r="C4184" t="s">
        <v>144</v>
      </c>
      <c r="D4184" t="s">
        <v>107</v>
      </c>
      <c r="E4184" t="s">
        <v>11940</v>
      </c>
      <c r="F4184">
        <v>384</v>
      </c>
      <c r="G4184" t="s">
        <v>12287</v>
      </c>
    </row>
    <row r="4185" spans="1:7" x14ac:dyDescent="0.25">
      <c r="A4185" t="s">
        <v>34</v>
      </c>
      <c r="B4185">
        <v>2010</v>
      </c>
      <c r="C4185" t="s">
        <v>144</v>
      </c>
      <c r="D4185" t="s">
        <v>39</v>
      </c>
      <c r="E4185" t="s">
        <v>11941</v>
      </c>
      <c r="F4185">
        <v>496</v>
      </c>
      <c r="G4185" t="s">
        <v>12287</v>
      </c>
    </row>
    <row r="4186" spans="1:7" x14ac:dyDescent="0.25">
      <c r="A4186" t="s">
        <v>34</v>
      </c>
      <c r="B4186">
        <v>2010</v>
      </c>
      <c r="C4186" t="s">
        <v>144</v>
      </c>
      <c r="D4186" t="s">
        <v>103</v>
      </c>
      <c r="E4186" t="s">
        <v>11942</v>
      </c>
      <c r="F4186">
        <v>3605</v>
      </c>
      <c r="G4186" t="s">
        <v>12287</v>
      </c>
    </row>
    <row r="4187" spans="1:7" x14ac:dyDescent="0.25">
      <c r="A4187" t="s">
        <v>34</v>
      </c>
      <c r="B4187">
        <v>2010</v>
      </c>
      <c r="C4187" t="s">
        <v>145</v>
      </c>
      <c r="D4187" t="s">
        <v>38</v>
      </c>
      <c r="E4187" t="s">
        <v>11943</v>
      </c>
      <c r="F4187">
        <v>152</v>
      </c>
      <c r="G4187" t="s">
        <v>12288</v>
      </c>
    </row>
    <row r="4188" spans="1:7" x14ac:dyDescent="0.25">
      <c r="A4188" t="s">
        <v>34</v>
      </c>
      <c r="B4188">
        <v>2010</v>
      </c>
      <c r="C4188" t="s">
        <v>145</v>
      </c>
      <c r="D4188" t="s">
        <v>40</v>
      </c>
      <c r="E4188" t="s">
        <v>11944</v>
      </c>
      <c r="F4188">
        <v>144</v>
      </c>
      <c r="G4188" t="s">
        <v>12288</v>
      </c>
    </row>
    <row r="4189" spans="1:7" x14ac:dyDescent="0.25">
      <c r="A4189" t="s">
        <v>34</v>
      </c>
      <c r="B4189">
        <v>2010</v>
      </c>
      <c r="C4189" t="s">
        <v>145</v>
      </c>
      <c r="D4189" t="s">
        <v>102</v>
      </c>
      <c r="E4189" t="s">
        <v>11945</v>
      </c>
      <c r="F4189">
        <v>400</v>
      </c>
      <c r="G4189" t="s">
        <v>12288</v>
      </c>
    </row>
    <row r="4190" spans="1:7" x14ac:dyDescent="0.25">
      <c r="A4190" t="s">
        <v>34</v>
      </c>
      <c r="B4190">
        <v>2010</v>
      </c>
      <c r="C4190" t="s">
        <v>145</v>
      </c>
      <c r="D4190" t="s">
        <v>107</v>
      </c>
      <c r="E4190" t="s">
        <v>11946</v>
      </c>
      <c r="F4190">
        <v>447</v>
      </c>
      <c r="G4190" t="s">
        <v>12288</v>
      </c>
    </row>
    <row r="4191" spans="1:7" x14ac:dyDescent="0.25">
      <c r="A4191" t="s">
        <v>34</v>
      </c>
      <c r="B4191">
        <v>2010</v>
      </c>
      <c r="C4191" t="s">
        <v>145</v>
      </c>
      <c r="D4191" t="s">
        <v>39</v>
      </c>
      <c r="E4191" t="s">
        <v>11947</v>
      </c>
      <c r="F4191">
        <v>628</v>
      </c>
      <c r="G4191" t="s">
        <v>12288</v>
      </c>
    </row>
    <row r="4192" spans="1:7" x14ac:dyDescent="0.25">
      <c r="A4192" t="s">
        <v>34</v>
      </c>
      <c r="B4192">
        <v>2010</v>
      </c>
      <c r="C4192" t="s">
        <v>145</v>
      </c>
      <c r="D4192" t="s">
        <v>103</v>
      </c>
      <c r="E4192" t="s">
        <v>11948</v>
      </c>
      <c r="F4192">
        <v>5229</v>
      </c>
      <c r="G4192" t="s">
        <v>12288</v>
      </c>
    </row>
    <row r="4193" spans="1:7" x14ac:dyDescent="0.25">
      <c r="A4193" t="s">
        <v>34</v>
      </c>
      <c r="B4193">
        <v>2010</v>
      </c>
      <c r="C4193" t="s">
        <v>146</v>
      </c>
      <c r="D4193" t="s">
        <v>38</v>
      </c>
      <c r="E4193" t="s">
        <v>11949</v>
      </c>
      <c r="F4193">
        <v>146</v>
      </c>
      <c r="G4193" t="s">
        <v>12289</v>
      </c>
    </row>
    <row r="4194" spans="1:7" x14ac:dyDescent="0.25">
      <c r="A4194" t="s">
        <v>34</v>
      </c>
      <c r="B4194">
        <v>2010</v>
      </c>
      <c r="C4194" t="s">
        <v>146</v>
      </c>
      <c r="D4194" t="s">
        <v>40</v>
      </c>
      <c r="E4194" t="s">
        <v>11950</v>
      </c>
      <c r="F4194">
        <v>118</v>
      </c>
      <c r="G4194" t="s">
        <v>12289</v>
      </c>
    </row>
    <row r="4195" spans="1:7" x14ac:dyDescent="0.25">
      <c r="A4195" t="s">
        <v>34</v>
      </c>
      <c r="B4195">
        <v>2010</v>
      </c>
      <c r="C4195" t="s">
        <v>146</v>
      </c>
      <c r="D4195" t="s">
        <v>102</v>
      </c>
      <c r="E4195" t="s">
        <v>11951</v>
      </c>
      <c r="F4195">
        <v>414</v>
      </c>
      <c r="G4195" t="s">
        <v>12289</v>
      </c>
    </row>
    <row r="4196" spans="1:7" x14ac:dyDescent="0.25">
      <c r="A4196" t="s">
        <v>34</v>
      </c>
      <c r="B4196">
        <v>2010</v>
      </c>
      <c r="C4196" t="s">
        <v>146</v>
      </c>
      <c r="D4196" t="s">
        <v>107</v>
      </c>
      <c r="E4196" t="s">
        <v>11952</v>
      </c>
      <c r="F4196">
        <v>451</v>
      </c>
      <c r="G4196" t="s">
        <v>12289</v>
      </c>
    </row>
    <row r="4197" spans="1:7" x14ac:dyDescent="0.25">
      <c r="A4197" t="s">
        <v>34</v>
      </c>
      <c r="B4197">
        <v>2010</v>
      </c>
      <c r="C4197" t="s">
        <v>146</v>
      </c>
      <c r="D4197" t="s">
        <v>39</v>
      </c>
      <c r="E4197" t="s">
        <v>11953</v>
      </c>
      <c r="F4197">
        <v>603</v>
      </c>
      <c r="G4197" t="s">
        <v>12289</v>
      </c>
    </row>
    <row r="4198" spans="1:7" x14ac:dyDescent="0.25">
      <c r="A4198" t="s">
        <v>34</v>
      </c>
      <c r="B4198">
        <v>2010</v>
      </c>
      <c r="C4198" t="s">
        <v>146</v>
      </c>
      <c r="D4198" t="s">
        <v>103</v>
      </c>
      <c r="E4198" t="s">
        <v>11954</v>
      </c>
      <c r="F4198">
        <v>5185</v>
      </c>
      <c r="G4198" t="s">
        <v>12289</v>
      </c>
    </row>
    <row r="4199" spans="1:7" x14ac:dyDescent="0.25">
      <c r="A4199" t="s">
        <v>34</v>
      </c>
      <c r="B4199">
        <v>2011</v>
      </c>
      <c r="C4199" t="s">
        <v>142</v>
      </c>
      <c r="D4199" t="s">
        <v>38</v>
      </c>
      <c r="E4199" t="s">
        <v>11955</v>
      </c>
      <c r="F4199">
        <v>195</v>
      </c>
      <c r="G4199" t="s">
        <v>12285</v>
      </c>
    </row>
    <row r="4200" spans="1:7" x14ac:dyDescent="0.25">
      <c r="A4200" t="s">
        <v>34</v>
      </c>
      <c r="B4200">
        <v>2011</v>
      </c>
      <c r="C4200" t="s">
        <v>142</v>
      </c>
      <c r="D4200" t="s">
        <v>40</v>
      </c>
      <c r="E4200" t="s">
        <v>11956</v>
      </c>
      <c r="F4200">
        <v>218</v>
      </c>
      <c r="G4200" t="s">
        <v>12285</v>
      </c>
    </row>
    <row r="4201" spans="1:7" x14ac:dyDescent="0.25">
      <c r="A4201" t="s">
        <v>34</v>
      </c>
      <c r="B4201">
        <v>2011</v>
      </c>
      <c r="C4201" t="s">
        <v>142</v>
      </c>
      <c r="D4201" t="s">
        <v>102</v>
      </c>
      <c r="E4201" t="s">
        <v>11957</v>
      </c>
      <c r="F4201">
        <v>1505</v>
      </c>
      <c r="G4201" t="s">
        <v>12285</v>
      </c>
    </row>
    <row r="4202" spans="1:7" x14ac:dyDescent="0.25">
      <c r="A4202" t="s">
        <v>34</v>
      </c>
      <c r="B4202">
        <v>2011</v>
      </c>
      <c r="C4202" t="s">
        <v>142</v>
      </c>
      <c r="D4202" t="s">
        <v>107</v>
      </c>
      <c r="E4202" t="s">
        <v>11958</v>
      </c>
      <c r="F4202">
        <v>1167</v>
      </c>
      <c r="G4202" t="s">
        <v>12285</v>
      </c>
    </row>
    <row r="4203" spans="1:7" x14ac:dyDescent="0.25">
      <c r="A4203" t="s">
        <v>34</v>
      </c>
      <c r="B4203">
        <v>2011</v>
      </c>
      <c r="C4203" t="s">
        <v>142</v>
      </c>
      <c r="D4203" t="s">
        <v>39</v>
      </c>
      <c r="E4203" t="s">
        <v>11959</v>
      </c>
      <c r="F4203">
        <v>1032</v>
      </c>
      <c r="G4203" t="s">
        <v>12285</v>
      </c>
    </row>
    <row r="4204" spans="1:7" x14ac:dyDescent="0.25">
      <c r="A4204" t="s">
        <v>34</v>
      </c>
      <c r="B4204">
        <v>2011</v>
      </c>
      <c r="C4204" t="s">
        <v>142</v>
      </c>
      <c r="D4204" t="s">
        <v>103</v>
      </c>
      <c r="E4204" t="s">
        <v>11960</v>
      </c>
      <c r="F4204">
        <v>13657</v>
      </c>
      <c r="G4204" t="s">
        <v>12285</v>
      </c>
    </row>
    <row r="4205" spans="1:7" x14ac:dyDescent="0.25">
      <c r="A4205" t="s">
        <v>34</v>
      </c>
      <c r="B4205">
        <v>2011</v>
      </c>
      <c r="C4205" t="s">
        <v>143</v>
      </c>
      <c r="D4205" t="s">
        <v>38</v>
      </c>
      <c r="E4205" t="s">
        <v>11961</v>
      </c>
      <c r="F4205">
        <v>209</v>
      </c>
      <c r="G4205" t="s">
        <v>12286</v>
      </c>
    </row>
    <row r="4206" spans="1:7" x14ac:dyDescent="0.25">
      <c r="A4206" t="s">
        <v>34</v>
      </c>
      <c r="B4206">
        <v>2011</v>
      </c>
      <c r="C4206" t="s">
        <v>143</v>
      </c>
      <c r="D4206" t="s">
        <v>40</v>
      </c>
      <c r="E4206" t="s">
        <v>11962</v>
      </c>
      <c r="F4206">
        <v>223</v>
      </c>
      <c r="G4206" t="s">
        <v>12286</v>
      </c>
    </row>
    <row r="4207" spans="1:7" x14ac:dyDescent="0.25">
      <c r="A4207" t="s">
        <v>34</v>
      </c>
      <c r="B4207">
        <v>2011</v>
      </c>
      <c r="C4207" t="s">
        <v>143</v>
      </c>
      <c r="D4207" t="s">
        <v>102</v>
      </c>
      <c r="E4207" t="s">
        <v>11963</v>
      </c>
      <c r="F4207">
        <v>1581</v>
      </c>
      <c r="G4207" t="s">
        <v>12286</v>
      </c>
    </row>
    <row r="4208" spans="1:7" x14ac:dyDescent="0.25">
      <c r="A4208" t="s">
        <v>34</v>
      </c>
      <c r="B4208">
        <v>2011</v>
      </c>
      <c r="C4208" t="s">
        <v>143</v>
      </c>
      <c r="D4208" t="s">
        <v>107</v>
      </c>
      <c r="E4208" t="s">
        <v>11964</v>
      </c>
      <c r="F4208">
        <v>917</v>
      </c>
      <c r="G4208" t="s">
        <v>12286</v>
      </c>
    </row>
    <row r="4209" spans="1:7" x14ac:dyDescent="0.25">
      <c r="A4209" t="s">
        <v>34</v>
      </c>
      <c r="B4209">
        <v>2011</v>
      </c>
      <c r="C4209" t="s">
        <v>143</v>
      </c>
      <c r="D4209" t="s">
        <v>39</v>
      </c>
      <c r="E4209" t="s">
        <v>11965</v>
      </c>
      <c r="F4209">
        <v>1544</v>
      </c>
      <c r="G4209" t="s">
        <v>12286</v>
      </c>
    </row>
    <row r="4210" spans="1:7" x14ac:dyDescent="0.25">
      <c r="A4210" t="s">
        <v>34</v>
      </c>
      <c r="B4210">
        <v>2011</v>
      </c>
      <c r="C4210" t="s">
        <v>143</v>
      </c>
      <c r="D4210" t="s">
        <v>103</v>
      </c>
      <c r="E4210" t="s">
        <v>11966</v>
      </c>
      <c r="F4210">
        <v>15069</v>
      </c>
      <c r="G4210" t="s">
        <v>12286</v>
      </c>
    </row>
    <row r="4211" spans="1:7" x14ac:dyDescent="0.25">
      <c r="A4211" t="s">
        <v>34</v>
      </c>
      <c r="B4211">
        <v>2011</v>
      </c>
      <c r="C4211" t="s">
        <v>144</v>
      </c>
      <c r="D4211" t="s">
        <v>38</v>
      </c>
      <c r="E4211" t="s">
        <v>11967</v>
      </c>
      <c r="F4211">
        <v>67</v>
      </c>
      <c r="G4211" t="s">
        <v>12287</v>
      </c>
    </row>
    <row r="4212" spans="1:7" x14ac:dyDescent="0.25">
      <c r="A4212" t="s">
        <v>34</v>
      </c>
      <c r="B4212">
        <v>2011</v>
      </c>
      <c r="C4212" t="s">
        <v>144</v>
      </c>
      <c r="D4212" t="s">
        <v>40</v>
      </c>
      <c r="E4212" t="s">
        <v>11968</v>
      </c>
      <c r="F4212">
        <v>81</v>
      </c>
      <c r="G4212" t="s">
        <v>12287</v>
      </c>
    </row>
    <row r="4213" spans="1:7" x14ac:dyDescent="0.25">
      <c r="A4213" t="s">
        <v>34</v>
      </c>
      <c r="B4213">
        <v>2011</v>
      </c>
      <c r="C4213" t="s">
        <v>144</v>
      </c>
      <c r="D4213" t="s">
        <v>102</v>
      </c>
      <c r="E4213" t="s">
        <v>11969</v>
      </c>
      <c r="F4213">
        <v>380</v>
      </c>
      <c r="G4213" t="s">
        <v>12287</v>
      </c>
    </row>
    <row r="4214" spans="1:7" x14ac:dyDescent="0.25">
      <c r="A4214" t="s">
        <v>34</v>
      </c>
      <c r="B4214">
        <v>2011</v>
      </c>
      <c r="C4214" t="s">
        <v>144</v>
      </c>
      <c r="D4214" t="s">
        <v>107</v>
      </c>
      <c r="E4214" t="s">
        <v>11970</v>
      </c>
      <c r="F4214">
        <v>282</v>
      </c>
      <c r="G4214" t="s">
        <v>12287</v>
      </c>
    </row>
    <row r="4215" spans="1:7" x14ac:dyDescent="0.25">
      <c r="A4215" t="s">
        <v>34</v>
      </c>
      <c r="B4215">
        <v>2011</v>
      </c>
      <c r="C4215" t="s">
        <v>144</v>
      </c>
      <c r="D4215" t="s">
        <v>39</v>
      </c>
      <c r="E4215" t="s">
        <v>11971</v>
      </c>
      <c r="F4215">
        <v>394</v>
      </c>
      <c r="G4215" t="s">
        <v>12287</v>
      </c>
    </row>
    <row r="4216" spans="1:7" x14ac:dyDescent="0.25">
      <c r="A4216" t="s">
        <v>34</v>
      </c>
      <c r="B4216">
        <v>2011</v>
      </c>
      <c r="C4216" t="s">
        <v>144</v>
      </c>
      <c r="D4216" t="s">
        <v>103</v>
      </c>
      <c r="E4216" t="s">
        <v>11972</v>
      </c>
      <c r="F4216">
        <v>3760</v>
      </c>
      <c r="G4216" t="s">
        <v>12287</v>
      </c>
    </row>
    <row r="4217" spans="1:7" x14ac:dyDescent="0.25">
      <c r="A4217" t="s">
        <v>34</v>
      </c>
      <c r="B4217">
        <v>2011</v>
      </c>
      <c r="C4217" t="s">
        <v>145</v>
      </c>
      <c r="D4217" t="s">
        <v>38</v>
      </c>
      <c r="E4217" t="s">
        <v>11973</v>
      </c>
      <c r="F4217">
        <v>86</v>
      </c>
      <c r="G4217" t="s">
        <v>12288</v>
      </c>
    </row>
    <row r="4218" spans="1:7" x14ac:dyDescent="0.25">
      <c r="A4218" t="s">
        <v>34</v>
      </c>
      <c r="B4218">
        <v>2011</v>
      </c>
      <c r="C4218" t="s">
        <v>145</v>
      </c>
      <c r="D4218" t="s">
        <v>40</v>
      </c>
      <c r="E4218" t="s">
        <v>11974</v>
      </c>
      <c r="F4218">
        <v>90</v>
      </c>
      <c r="G4218" t="s">
        <v>12288</v>
      </c>
    </row>
    <row r="4219" spans="1:7" x14ac:dyDescent="0.25">
      <c r="A4219" t="s">
        <v>34</v>
      </c>
      <c r="B4219">
        <v>2011</v>
      </c>
      <c r="C4219" t="s">
        <v>145</v>
      </c>
      <c r="D4219" t="s">
        <v>102</v>
      </c>
      <c r="E4219" t="s">
        <v>11975</v>
      </c>
      <c r="F4219">
        <v>531</v>
      </c>
      <c r="G4219" t="s">
        <v>12288</v>
      </c>
    </row>
    <row r="4220" spans="1:7" x14ac:dyDescent="0.25">
      <c r="A4220" t="s">
        <v>34</v>
      </c>
      <c r="B4220">
        <v>2011</v>
      </c>
      <c r="C4220" t="s">
        <v>145</v>
      </c>
      <c r="D4220" t="s">
        <v>107</v>
      </c>
      <c r="E4220" t="s">
        <v>11976</v>
      </c>
      <c r="F4220">
        <v>253</v>
      </c>
      <c r="G4220" t="s">
        <v>12288</v>
      </c>
    </row>
    <row r="4221" spans="1:7" x14ac:dyDescent="0.25">
      <c r="A4221" t="s">
        <v>34</v>
      </c>
      <c r="B4221">
        <v>2011</v>
      </c>
      <c r="C4221" t="s">
        <v>145</v>
      </c>
      <c r="D4221" t="s">
        <v>39</v>
      </c>
      <c r="E4221" t="s">
        <v>11977</v>
      </c>
      <c r="F4221">
        <v>516</v>
      </c>
      <c r="G4221" t="s">
        <v>12288</v>
      </c>
    </row>
    <row r="4222" spans="1:7" x14ac:dyDescent="0.25">
      <c r="A4222" t="s">
        <v>34</v>
      </c>
      <c r="B4222">
        <v>2011</v>
      </c>
      <c r="C4222" t="s">
        <v>145</v>
      </c>
      <c r="D4222" t="s">
        <v>103</v>
      </c>
      <c r="E4222" t="s">
        <v>11978</v>
      </c>
      <c r="F4222">
        <v>5400</v>
      </c>
      <c r="G4222" t="s">
        <v>12288</v>
      </c>
    </row>
    <row r="4223" spans="1:7" x14ac:dyDescent="0.25">
      <c r="A4223" t="s">
        <v>34</v>
      </c>
      <c r="B4223">
        <v>2011</v>
      </c>
      <c r="C4223" t="s">
        <v>146</v>
      </c>
      <c r="D4223" t="s">
        <v>38</v>
      </c>
      <c r="E4223" t="s">
        <v>11979</v>
      </c>
      <c r="F4223">
        <v>81</v>
      </c>
      <c r="G4223" t="s">
        <v>12289</v>
      </c>
    </row>
    <row r="4224" spans="1:7" x14ac:dyDescent="0.25">
      <c r="A4224" t="s">
        <v>34</v>
      </c>
      <c r="B4224">
        <v>2011</v>
      </c>
      <c r="C4224" t="s">
        <v>146</v>
      </c>
      <c r="D4224" t="s">
        <v>40</v>
      </c>
      <c r="E4224" t="s">
        <v>11980</v>
      </c>
      <c r="F4224">
        <v>99</v>
      </c>
      <c r="G4224" t="s">
        <v>12289</v>
      </c>
    </row>
    <row r="4225" spans="1:7" x14ac:dyDescent="0.25">
      <c r="A4225" t="s">
        <v>34</v>
      </c>
      <c r="B4225">
        <v>2011</v>
      </c>
      <c r="C4225" t="s">
        <v>146</v>
      </c>
      <c r="D4225" t="s">
        <v>102</v>
      </c>
      <c r="E4225" t="s">
        <v>11981</v>
      </c>
      <c r="F4225">
        <v>519</v>
      </c>
      <c r="G4225" t="s">
        <v>12289</v>
      </c>
    </row>
    <row r="4226" spans="1:7" x14ac:dyDescent="0.25">
      <c r="A4226" t="s">
        <v>34</v>
      </c>
      <c r="B4226">
        <v>2011</v>
      </c>
      <c r="C4226" t="s">
        <v>146</v>
      </c>
      <c r="D4226" t="s">
        <v>107</v>
      </c>
      <c r="E4226" t="s">
        <v>11982</v>
      </c>
      <c r="F4226">
        <v>293</v>
      </c>
      <c r="G4226" t="s">
        <v>12289</v>
      </c>
    </row>
    <row r="4227" spans="1:7" x14ac:dyDescent="0.25">
      <c r="A4227" t="s">
        <v>34</v>
      </c>
      <c r="B4227">
        <v>2011</v>
      </c>
      <c r="C4227" t="s">
        <v>146</v>
      </c>
      <c r="D4227" t="s">
        <v>39</v>
      </c>
      <c r="E4227" t="s">
        <v>11983</v>
      </c>
      <c r="F4227">
        <v>611</v>
      </c>
      <c r="G4227" t="s">
        <v>12289</v>
      </c>
    </row>
    <row r="4228" spans="1:7" x14ac:dyDescent="0.25">
      <c r="A4228" t="s">
        <v>34</v>
      </c>
      <c r="B4228">
        <v>2011</v>
      </c>
      <c r="C4228" t="s">
        <v>146</v>
      </c>
      <c r="D4228" t="s">
        <v>103</v>
      </c>
      <c r="E4228" t="s">
        <v>11984</v>
      </c>
      <c r="F4228">
        <v>5193</v>
      </c>
      <c r="G4228" t="s">
        <v>12289</v>
      </c>
    </row>
    <row r="4229" spans="1:7" x14ac:dyDescent="0.25">
      <c r="A4229" t="s">
        <v>34</v>
      </c>
      <c r="B4229">
        <v>2012</v>
      </c>
      <c r="C4229" t="s">
        <v>142</v>
      </c>
      <c r="D4229" t="s">
        <v>38</v>
      </c>
      <c r="E4229" t="s">
        <v>11985</v>
      </c>
      <c r="F4229">
        <v>387</v>
      </c>
      <c r="G4229" t="s">
        <v>12285</v>
      </c>
    </row>
    <row r="4230" spans="1:7" x14ac:dyDescent="0.25">
      <c r="A4230" t="s">
        <v>34</v>
      </c>
      <c r="B4230">
        <v>2012</v>
      </c>
      <c r="C4230" t="s">
        <v>142</v>
      </c>
      <c r="D4230" t="s">
        <v>40</v>
      </c>
      <c r="E4230" t="s">
        <v>11986</v>
      </c>
      <c r="F4230">
        <v>422</v>
      </c>
      <c r="G4230" t="s">
        <v>12285</v>
      </c>
    </row>
    <row r="4231" spans="1:7" x14ac:dyDescent="0.25">
      <c r="A4231" t="s">
        <v>34</v>
      </c>
      <c r="B4231">
        <v>2012</v>
      </c>
      <c r="C4231" t="s">
        <v>142</v>
      </c>
      <c r="D4231" t="s">
        <v>102</v>
      </c>
      <c r="E4231" t="s">
        <v>11987</v>
      </c>
      <c r="F4231">
        <v>1335</v>
      </c>
      <c r="G4231" t="s">
        <v>12285</v>
      </c>
    </row>
    <row r="4232" spans="1:7" x14ac:dyDescent="0.25">
      <c r="A4232" t="s">
        <v>34</v>
      </c>
      <c r="B4232">
        <v>2012</v>
      </c>
      <c r="C4232" t="s">
        <v>142</v>
      </c>
      <c r="D4232" t="s">
        <v>107</v>
      </c>
      <c r="E4232" t="s">
        <v>11988</v>
      </c>
      <c r="F4232">
        <v>1772</v>
      </c>
      <c r="G4232" t="s">
        <v>12285</v>
      </c>
    </row>
    <row r="4233" spans="1:7" x14ac:dyDescent="0.25">
      <c r="A4233" t="s">
        <v>34</v>
      </c>
      <c r="B4233">
        <v>2012</v>
      </c>
      <c r="C4233" t="s">
        <v>142</v>
      </c>
      <c r="D4233" t="s">
        <v>39</v>
      </c>
      <c r="E4233" t="s">
        <v>11989</v>
      </c>
      <c r="F4233">
        <v>1124</v>
      </c>
      <c r="G4233" t="s">
        <v>12285</v>
      </c>
    </row>
    <row r="4234" spans="1:7" x14ac:dyDescent="0.25">
      <c r="A4234" t="s">
        <v>34</v>
      </c>
      <c r="B4234">
        <v>2012</v>
      </c>
      <c r="C4234" t="s">
        <v>142</v>
      </c>
      <c r="D4234" t="s">
        <v>103</v>
      </c>
      <c r="E4234" t="s">
        <v>11990</v>
      </c>
      <c r="F4234">
        <v>13026</v>
      </c>
      <c r="G4234" t="s">
        <v>12285</v>
      </c>
    </row>
    <row r="4235" spans="1:7" x14ac:dyDescent="0.25">
      <c r="A4235" t="s">
        <v>34</v>
      </c>
      <c r="B4235">
        <v>2012</v>
      </c>
      <c r="C4235" t="s">
        <v>143</v>
      </c>
      <c r="D4235" t="s">
        <v>38</v>
      </c>
      <c r="E4235" t="s">
        <v>11991</v>
      </c>
      <c r="F4235">
        <v>336</v>
      </c>
      <c r="G4235" t="s">
        <v>12286</v>
      </c>
    </row>
    <row r="4236" spans="1:7" x14ac:dyDescent="0.25">
      <c r="A4236" t="s">
        <v>34</v>
      </c>
      <c r="B4236">
        <v>2012</v>
      </c>
      <c r="C4236" t="s">
        <v>143</v>
      </c>
      <c r="D4236" t="s">
        <v>40</v>
      </c>
      <c r="E4236" t="s">
        <v>11992</v>
      </c>
      <c r="F4236">
        <v>383</v>
      </c>
      <c r="G4236" t="s">
        <v>12286</v>
      </c>
    </row>
    <row r="4237" spans="1:7" x14ac:dyDescent="0.25">
      <c r="A4237" t="s">
        <v>34</v>
      </c>
      <c r="B4237">
        <v>2012</v>
      </c>
      <c r="C4237" t="s">
        <v>143</v>
      </c>
      <c r="D4237" t="s">
        <v>102</v>
      </c>
      <c r="E4237" t="s">
        <v>11993</v>
      </c>
      <c r="F4237">
        <v>1481</v>
      </c>
      <c r="G4237" t="s">
        <v>12286</v>
      </c>
    </row>
    <row r="4238" spans="1:7" x14ac:dyDescent="0.25">
      <c r="A4238" t="s">
        <v>34</v>
      </c>
      <c r="B4238">
        <v>2012</v>
      </c>
      <c r="C4238" t="s">
        <v>143</v>
      </c>
      <c r="D4238" t="s">
        <v>107</v>
      </c>
      <c r="E4238" t="s">
        <v>11994</v>
      </c>
      <c r="F4238">
        <v>1413</v>
      </c>
      <c r="G4238" t="s">
        <v>12286</v>
      </c>
    </row>
    <row r="4239" spans="1:7" x14ac:dyDescent="0.25">
      <c r="A4239" t="s">
        <v>34</v>
      </c>
      <c r="B4239">
        <v>2012</v>
      </c>
      <c r="C4239" t="s">
        <v>143</v>
      </c>
      <c r="D4239" t="s">
        <v>39</v>
      </c>
      <c r="E4239" t="s">
        <v>11995</v>
      </c>
      <c r="F4239">
        <v>1324</v>
      </c>
      <c r="G4239" t="s">
        <v>12286</v>
      </c>
    </row>
    <row r="4240" spans="1:7" x14ac:dyDescent="0.25">
      <c r="A4240" t="s">
        <v>34</v>
      </c>
      <c r="B4240">
        <v>2012</v>
      </c>
      <c r="C4240" t="s">
        <v>143</v>
      </c>
      <c r="D4240" t="s">
        <v>103</v>
      </c>
      <c r="E4240" t="s">
        <v>11996</v>
      </c>
      <c r="F4240">
        <v>14430</v>
      </c>
      <c r="G4240" t="s">
        <v>12286</v>
      </c>
    </row>
    <row r="4241" spans="1:7" x14ac:dyDescent="0.25">
      <c r="A4241" t="s">
        <v>34</v>
      </c>
      <c r="B4241">
        <v>2012</v>
      </c>
      <c r="C4241" t="s">
        <v>144</v>
      </c>
      <c r="D4241" t="s">
        <v>38</v>
      </c>
      <c r="E4241" t="s">
        <v>11997</v>
      </c>
      <c r="F4241">
        <v>107</v>
      </c>
      <c r="G4241" t="s">
        <v>12287</v>
      </c>
    </row>
    <row r="4242" spans="1:7" x14ac:dyDescent="0.25">
      <c r="A4242" t="s">
        <v>34</v>
      </c>
      <c r="B4242">
        <v>2012</v>
      </c>
      <c r="C4242" t="s">
        <v>144</v>
      </c>
      <c r="D4242" t="s">
        <v>40</v>
      </c>
      <c r="E4242" t="s">
        <v>11998</v>
      </c>
      <c r="F4242">
        <v>117</v>
      </c>
      <c r="G4242" t="s">
        <v>12287</v>
      </c>
    </row>
    <row r="4243" spans="1:7" x14ac:dyDescent="0.25">
      <c r="A4243" t="s">
        <v>34</v>
      </c>
      <c r="B4243">
        <v>2012</v>
      </c>
      <c r="C4243" t="s">
        <v>144</v>
      </c>
      <c r="D4243" t="s">
        <v>102</v>
      </c>
      <c r="E4243" t="s">
        <v>11999</v>
      </c>
      <c r="F4243">
        <v>420</v>
      </c>
      <c r="G4243" t="s">
        <v>12287</v>
      </c>
    </row>
    <row r="4244" spans="1:7" x14ac:dyDescent="0.25">
      <c r="A4244" t="s">
        <v>34</v>
      </c>
      <c r="B4244">
        <v>2012</v>
      </c>
      <c r="C4244" t="s">
        <v>144</v>
      </c>
      <c r="D4244" t="s">
        <v>107</v>
      </c>
      <c r="E4244" t="s">
        <v>12000</v>
      </c>
      <c r="F4244">
        <v>387</v>
      </c>
      <c r="G4244" t="s">
        <v>12287</v>
      </c>
    </row>
    <row r="4245" spans="1:7" x14ac:dyDescent="0.25">
      <c r="A4245" t="s">
        <v>34</v>
      </c>
      <c r="B4245">
        <v>2012</v>
      </c>
      <c r="C4245" t="s">
        <v>144</v>
      </c>
      <c r="D4245" t="s">
        <v>39</v>
      </c>
      <c r="E4245" t="s">
        <v>12001</v>
      </c>
      <c r="F4245">
        <v>327</v>
      </c>
      <c r="G4245" t="s">
        <v>12287</v>
      </c>
    </row>
    <row r="4246" spans="1:7" x14ac:dyDescent="0.25">
      <c r="A4246" t="s">
        <v>34</v>
      </c>
      <c r="B4246">
        <v>2012</v>
      </c>
      <c r="C4246" t="s">
        <v>144</v>
      </c>
      <c r="D4246" t="s">
        <v>103</v>
      </c>
      <c r="E4246" t="s">
        <v>12002</v>
      </c>
      <c r="F4246">
        <v>3605</v>
      </c>
      <c r="G4246" t="s">
        <v>12287</v>
      </c>
    </row>
    <row r="4247" spans="1:7" x14ac:dyDescent="0.25">
      <c r="A4247" t="s">
        <v>34</v>
      </c>
      <c r="B4247">
        <v>2012</v>
      </c>
      <c r="C4247" t="s">
        <v>145</v>
      </c>
      <c r="D4247" t="s">
        <v>38</v>
      </c>
      <c r="E4247" t="s">
        <v>12003</v>
      </c>
      <c r="F4247">
        <v>166</v>
      </c>
      <c r="G4247" t="s">
        <v>12288</v>
      </c>
    </row>
    <row r="4248" spans="1:7" x14ac:dyDescent="0.25">
      <c r="A4248" t="s">
        <v>34</v>
      </c>
      <c r="B4248">
        <v>2012</v>
      </c>
      <c r="C4248" t="s">
        <v>145</v>
      </c>
      <c r="D4248" t="s">
        <v>40</v>
      </c>
      <c r="E4248" t="s">
        <v>12004</v>
      </c>
      <c r="F4248">
        <v>155</v>
      </c>
      <c r="G4248" t="s">
        <v>12288</v>
      </c>
    </row>
    <row r="4249" spans="1:7" x14ac:dyDescent="0.25">
      <c r="A4249" t="s">
        <v>34</v>
      </c>
      <c r="B4249">
        <v>2012</v>
      </c>
      <c r="C4249" t="s">
        <v>145</v>
      </c>
      <c r="D4249" t="s">
        <v>102</v>
      </c>
      <c r="E4249" t="s">
        <v>12005</v>
      </c>
      <c r="F4249">
        <v>439</v>
      </c>
      <c r="G4249" t="s">
        <v>12288</v>
      </c>
    </row>
    <row r="4250" spans="1:7" x14ac:dyDescent="0.25">
      <c r="A4250" t="s">
        <v>34</v>
      </c>
      <c r="B4250">
        <v>2012</v>
      </c>
      <c r="C4250" t="s">
        <v>145</v>
      </c>
      <c r="D4250" t="s">
        <v>107</v>
      </c>
      <c r="E4250" t="s">
        <v>12006</v>
      </c>
      <c r="F4250">
        <v>443</v>
      </c>
      <c r="G4250" t="s">
        <v>12288</v>
      </c>
    </row>
    <row r="4251" spans="1:7" x14ac:dyDescent="0.25">
      <c r="A4251" t="s">
        <v>34</v>
      </c>
      <c r="B4251">
        <v>2012</v>
      </c>
      <c r="C4251" t="s">
        <v>145</v>
      </c>
      <c r="D4251" t="s">
        <v>39</v>
      </c>
      <c r="E4251" t="s">
        <v>12007</v>
      </c>
      <c r="F4251">
        <v>431</v>
      </c>
      <c r="G4251" t="s">
        <v>12288</v>
      </c>
    </row>
    <row r="4252" spans="1:7" x14ac:dyDescent="0.25">
      <c r="A4252" t="s">
        <v>34</v>
      </c>
      <c r="B4252">
        <v>2012</v>
      </c>
      <c r="C4252" t="s">
        <v>145</v>
      </c>
      <c r="D4252" t="s">
        <v>103</v>
      </c>
      <c r="E4252" t="s">
        <v>12008</v>
      </c>
      <c r="F4252">
        <v>5149</v>
      </c>
      <c r="G4252" t="s">
        <v>12288</v>
      </c>
    </row>
    <row r="4253" spans="1:7" x14ac:dyDescent="0.25">
      <c r="A4253" t="s">
        <v>34</v>
      </c>
      <c r="B4253">
        <v>2012</v>
      </c>
      <c r="C4253" t="s">
        <v>146</v>
      </c>
      <c r="D4253" t="s">
        <v>38</v>
      </c>
      <c r="E4253" t="s">
        <v>12009</v>
      </c>
      <c r="F4253">
        <v>124</v>
      </c>
      <c r="G4253" t="s">
        <v>12289</v>
      </c>
    </row>
    <row r="4254" spans="1:7" x14ac:dyDescent="0.25">
      <c r="A4254" t="s">
        <v>34</v>
      </c>
      <c r="B4254">
        <v>2012</v>
      </c>
      <c r="C4254" t="s">
        <v>146</v>
      </c>
      <c r="D4254" t="s">
        <v>40</v>
      </c>
      <c r="E4254" t="s">
        <v>12010</v>
      </c>
      <c r="F4254">
        <v>127</v>
      </c>
      <c r="G4254" t="s">
        <v>12289</v>
      </c>
    </row>
    <row r="4255" spans="1:7" x14ac:dyDescent="0.25">
      <c r="A4255" t="s">
        <v>34</v>
      </c>
      <c r="B4255">
        <v>2012</v>
      </c>
      <c r="C4255" t="s">
        <v>146</v>
      </c>
      <c r="D4255" t="s">
        <v>102</v>
      </c>
      <c r="E4255" t="s">
        <v>12011</v>
      </c>
      <c r="F4255">
        <v>438</v>
      </c>
      <c r="G4255" t="s">
        <v>12289</v>
      </c>
    </row>
    <row r="4256" spans="1:7" x14ac:dyDescent="0.25">
      <c r="A4256" t="s">
        <v>34</v>
      </c>
      <c r="B4256">
        <v>2012</v>
      </c>
      <c r="C4256" t="s">
        <v>146</v>
      </c>
      <c r="D4256" t="s">
        <v>107</v>
      </c>
      <c r="E4256" t="s">
        <v>12012</v>
      </c>
      <c r="F4256">
        <v>419</v>
      </c>
      <c r="G4256" t="s">
        <v>12289</v>
      </c>
    </row>
    <row r="4257" spans="1:7" x14ac:dyDescent="0.25">
      <c r="A4257" t="s">
        <v>34</v>
      </c>
      <c r="B4257">
        <v>2012</v>
      </c>
      <c r="C4257" t="s">
        <v>146</v>
      </c>
      <c r="D4257" t="s">
        <v>39</v>
      </c>
      <c r="E4257" t="s">
        <v>12013</v>
      </c>
      <c r="F4257">
        <v>538</v>
      </c>
      <c r="G4257" t="s">
        <v>12289</v>
      </c>
    </row>
    <row r="4258" spans="1:7" x14ac:dyDescent="0.25">
      <c r="A4258" t="s">
        <v>34</v>
      </c>
      <c r="B4258">
        <v>2012</v>
      </c>
      <c r="C4258" t="s">
        <v>146</v>
      </c>
      <c r="D4258" t="s">
        <v>103</v>
      </c>
      <c r="E4258" t="s">
        <v>12014</v>
      </c>
      <c r="F4258">
        <v>5046</v>
      </c>
      <c r="G4258" t="s">
        <v>12289</v>
      </c>
    </row>
    <row r="4259" spans="1:7" x14ac:dyDescent="0.25">
      <c r="A4259" t="s">
        <v>34</v>
      </c>
      <c r="B4259">
        <v>2013</v>
      </c>
      <c r="C4259" t="s">
        <v>142</v>
      </c>
      <c r="D4259" t="s">
        <v>38</v>
      </c>
      <c r="E4259" t="s">
        <v>12015</v>
      </c>
      <c r="F4259">
        <v>564</v>
      </c>
      <c r="G4259" t="s">
        <v>12285</v>
      </c>
    </row>
    <row r="4260" spans="1:7" x14ac:dyDescent="0.25">
      <c r="A4260" t="s">
        <v>34</v>
      </c>
      <c r="B4260">
        <v>2013</v>
      </c>
      <c r="C4260" t="s">
        <v>142</v>
      </c>
      <c r="D4260" t="s">
        <v>40</v>
      </c>
      <c r="E4260" t="s">
        <v>12016</v>
      </c>
      <c r="F4260">
        <v>659</v>
      </c>
      <c r="G4260" t="s">
        <v>12285</v>
      </c>
    </row>
    <row r="4261" spans="1:7" x14ac:dyDescent="0.25">
      <c r="A4261" t="s">
        <v>34</v>
      </c>
      <c r="B4261">
        <v>2013</v>
      </c>
      <c r="C4261" t="s">
        <v>142</v>
      </c>
      <c r="D4261" t="s">
        <v>102</v>
      </c>
      <c r="E4261" t="s">
        <v>12017</v>
      </c>
      <c r="F4261">
        <v>1584</v>
      </c>
      <c r="G4261" t="s">
        <v>12285</v>
      </c>
    </row>
    <row r="4262" spans="1:7" x14ac:dyDescent="0.25">
      <c r="A4262" t="s">
        <v>34</v>
      </c>
      <c r="B4262">
        <v>2013</v>
      </c>
      <c r="C4262" t="s">
        <v>142</v>
      </c>
      <c r="D4262" t="s">
        <v>107</v>
      </c>
      <c r="E4262" t="s">
        <v>12018</v>
      </c>
      <c r="F4262">
        <v>2056</v>
      </c>
      <c r="G4262" t="s">
        <v>12285</v>
      </c>
    </row>
    <row r="4263" spans="1:7" x14ac:dyDescent="0.25">
      <c r="A4263" t="s">
        <v>34</v>
      </c>
      <c r="B4263">
        <v>2013</v>
      </c>
      <c r="C4263" t="s">
        <v>142</v>
      </c>
      <c r="D4263" t="s">
        <v>39</v>
      </c>
      <c r="E4263" t="s">
        <v>12019</v>
      </c>
      <c r="F4263">
        <v>1077</v>
      </c>
      <c r="G4263" t="s">
        <v>12285</v>
      </c>
    </row>
    <row r="4264" spans="1:7" x14ac:dyDescent="0.25">
      <c r="A4264" t="s">
        <v>34</v>
      </c>
      <c r="B4264">
        <v>2013</v>
      </c>
      <c r="C4264" t="s">
        <v>142</v>
      </c>
      <c r="D4264" t="s">
        <v>103</v>
      </c>
      <c r="E4264" t="s">
        <v>12020</v>
      </c>
      <c r="F4264">
        <v>12867</v>
      </c>
      <c r="G4264" t="s">
        <v>12285</v>
      </c>
    </row>
    <row r="4265" spans="1:7" x14ac:dyDescent="0.25">
      <c r="A4265" t="s">
        <v>34</v>
      </c>
      <c r="B4265">
        <v>2013</v>
      </c>
      <c r="C4265" t="s">
        <v>143</v>
      </c>
      <c r="D4265" t="s">
        <v>38</v>
      </c>
      <c r="E4265" t="s">
        <v>12021</v>
      </c>
      <c r="F4265">
        <v>474</v>
      </c>
      <c r="G4265" t="s">
        <v>12286</v>
      </c>
    </row>
    <row r="4266" spans="1:7" x14ac:dyDescent="0.25">
      <c r="A4266" t="s">
        <v>34</v>
      </c>
      <c r="B4266">
        <v>2013</v>
      </c>
      <c r="C4266" t="s">
        <v>143</v>
      </c>
      <c r="D4266" t="s">
        <v>40</v>
      </c>
      <c r="E4266" t="s">
        <v>12022</v>
      </c>
      <c r="F4266">
        <v>496</v>
      </c>
      <c r="G4266" t="s">
        <v>12286</v>
      </c>
    </row>
    <row r="4267" spans="1:7" x14ac:dyDescent="0.25">
      <c r="A4267" t="s">
        <v>34</v>
      </c>
      <c r="B4267">
        <v>2013</v>
      </c>
      <c r="C4267" t="s">
        <v>143</v>
      </c>
      <c r="D4267" t="s">
        <v>102</v>
      </c>
      <c r="E4267" t="s">
        <v>12023</v>
      </c>
      <c r="F4267">
        <v>1540</v>
      </c>
      <c r="G4267" t="s">
        <v>12286</v>
      </c>
    </row>
    <row r="4268" spans="1:7" x14ac:dyDescent="0.25">
      <c r="A4268" t="s">
        <v>34</v>
      </c>
      <c r="B4268">
        <v>2013</v>
      </c>
      <c r="C4268" t="s">
        <v>143</v>
      </c>
      <c r="D4268" t="s">
        <v>107</v>
      </c>
      <c r="E4268" t="s">
        <v>12024</v>
      </c>
      <c r="F4268">
        <v>1689</v>
      </c>
      <c r="G4268" t="s">
        <v>12286</v>
      </c>
    </row>
    <row r="4269" spans="1:7" x14ac:dyDescent="0.25">
      <c r="A4269" t="s">
        <v>34</v>
      </c>
      <c r="B4269">
        <v>2013</v>
      </c>
      <c r="C4269" t="s">
        <v>143</v>
      </c>
      <c r="D4269" t="s">
        <v>39</v>
      </c>
      <c r="E4269" t="s">
        <v>12025</v>
      </c>
      <c r="F4269">
        <v>1261</v>
      </c>
      <c r="G4269" t="s">
        <v>12286</v>
      </c>
    </row>
    <row r="4270" spans="1:7" x14ac:dyDescent="0.25">
      <c r="A4270" t="s">
        <v>34</v>
      </c>
      <c r="B4270">
        <v>2013</v>
      </c>
      <c r="C4270" t="s">
        <v>143</v>
      </c>
      <c r="D4270" t="s">
        <v>103</v>
      </c>
      <c r="E4270" t="s">
        <v>12026</v>
      </c>
      <c r="F4270">
        <v>14116</v>
      </c>
      <c r="G4270" t="s">
        <v>12286</v>
      </c>
    </row>
    <row r="4271" spans="1:7" x14ac:dyDescent="0.25">
      <c r="A4271" t="s">
        <v>34</v>
      </c>
      <c r="B4271">
        <v>2013</v>
      </c>
      <c r="C4271" t="s">
        <v>144</v>
      </c>
      <c r="D4271" t="s">
        <v>38</v>
      </c>
      <c r="E4271" t="s">
        <v>12027</v>
      </c>
      <c r="F4271">
        <v>176</v>
      </c>
      <c r="G4271" t="s">
        <v>12287</v>
      </c>
    </row>
    <row r="4272" spans="1:7" x14ac:dyDescent="0.25">
      <c r="A4272" t="s">
        <v>34</v>
      </c>
      <c r="B4272">
        <v>2013</v>
      </c>
      <c r="C4272" t="s">
        <v>144</v>
      </c>
      <c r="D4272" t="s">
        <v>40</v>
      </c>
      <c r="E4272" t="s">
        <v>12028</v>
      </c>
      <c r="F4272">
        <v>162</v>
      </c>
      <c r="G4272" t="s">
        <v>12287</v>
      </c>
    </row>
    <row r="4273" spans="1:7" x14ac:dyDescent="0.25">
      <c r="A4273" t="s">
        <v>34</v>
      </c>
      <c r="B4273">
        <v>2013</v>
      </c>
      <c r="C4273" t="s">
        <v>144</v>
      </c>
      <c r="D4273" t="s">
        <v>102</v>
      </c>
      <c r="E4273" t="s">
        <v>12029</v>
      </c>
      <c r="F4273">
        <v>411</v>
      </c>
      <c r="G4273" t="s">
        <v>12287</v>
      </c>
    </row>
    <row r="4274" spans="1:7" x14ac:dyDescent="0.25">
      <c r="A4274" t="s">
        <v>34</v>
      </c>
      <c r="B4274">
        <v>2013</v>
      </c>
      <c r="C4274" t="s">
        <v>144</v>
      </c>
      <c r="D4274" t="s">
        <v>107</v>
      </c>
      <c r="E4274" t="s">
        <v>12030</v>
      </c>
      <c r="F4274">
        <v>542</v>
      </c>
      <c r="G4274" t="s">
        <v>12287</v>
      </c>
    </row>
    <row r="4275" spans="1:7" x14ac:dyDescent="0.25">
      <c r="A4275" t="s">
        <v>34</v>
      </c>
      <c r="B4275">
        <v>2013</v>
      </c>
      <c r="C4275" t="s">
        <v>144</v>
      </c>
      <c r="D4275" t="s">
        <v>39</v>
      </c>
      <c r="E4275" t="s">
        <v>12031</v>
      </c>
      <c r="F4275">
        <v>336</v>
      </c>
      <c r="G4275" t="s">
        <v>12287</v>
      </c>
    </row>
    <row r="4276" spans="1:7" x14ac:dyDescent="0.25">
      <c r="A4276" t="s">
        <v>34</v>
      </c>
      <c r="B4276">
        <v>2013</v>
      </c>
      <c r="C4276" t="s">
        <v>144</v>
      </c>
      <c r="D4276" t="s">
        <v>103</v>
      </c>
      <c r="E4276" t="s">
        <v>12032</v>
      </c>
      <c r="F4276">
        <v>3452</v>
      </c>
      <c r="G4276" t="s">
        <v>12287</v>
      </c>
    </row>
    <row r="4277" spans="1:7" x14ac:dyDescent="0.25">
      <c r="A4277" t="s">
        <v>34</v>
      </c>
      <c r="B4277">
        <v>2013</v>
      </c>
      <c r="C4277" t="s">
        <v>145</v>
      </c>
      <c r="D4277" t="s">
        <v>38</v>
      </c>
      <c r="E4277" t="s">
        <v>12033</v>
      </c>
      <c r="F4277">
        <v>221</v>
      </c>
      <c r="G4277" t="s">
        <v>12288</v>
      </c>
    </row>
    <row r="4278" spans="1:7" x14ac:dyDescent="0.25">
      <c r="A4278" t="s">
        <v>34</v>
      </c>
      <c r="B4278">
        <v>2013</v>
      </c>
      <c r="C4278" t="s">
        <v>145</v>
      </c>
      <c r="D4278" t="s">
        <v>40</v>
      </c>
      <c r="E4278" t="s">
        <v>12034</v>
      </c>
      <c r="F4278">
        <v>226</v>
      </c>
      <c r="G4278" t="s">
        <v>12288</v>
      </c>
    </row>
    <row r="4279" spans="1:7" x14ac:dyDescent="0.25">
      <c r="A4279" t="s">
        <v>34</v>
      </c>
      <c r="B4279">
        <v>2013</v>
      </c>
      <c r="C4279" t="s">
        <v>145</v>
      </c>
      <c r="D4279" t="s">
        <v>102</v>
      </c>
      <c r="E4279" t="s">
        <v>12035</v>
      </c>
      <c r="F4279">
        <v>527</v>
      </c>
      <c r="G4279" t="s">
        <v>12288</v>
      </c>
    </row>
    <row r="4280" spans="1:7" x14ac:dyDescent="0.25">
      <c r="A4280" t="s">
        <v>34</v>
      </c>
      <c r="B4280">
        <v>2013</v>
      </c>
      <c r="C4280" t="s">
        <v>145</v>
      </c>
      <c r="D4280" t="s">
        <v>107</v>
      </c>
      <c r="E4280" t="s">
        <v>12036</v>
      </c>
      <c r="F4280">
        <v>576</v>
      </c>
      <c r="G4280" t="s">
        <v>12288</v>
      </c>
    </row>
    <row r="4281" spans="1:7" x14ac:dyDescent="0.25">
      <c r="A4281" t="s">
        <v>34</v>
      </c>
      <c r="B4281">
        <v>2013</v>
      </c>
      <c r="C4281" t="s">
        <v>145</v>
      </c>
      <c r="D4281" t="s">
        <v>39</v>
      </c>
      <c r="E4281" t="s">
        <v>12037</v>
      </c>
      <c r="F4281">
        <v>553</v>
      </c>
      <c r="G4281" t="s">
        <v>12288</v>
      </c>
    </row>
    <row r="4282" spans="1:7" x14ac:dyDescent="0.25">
      <c r="A4282" t="s">
        <v>34</v>
      </c>
      <c r="B4282">
        <v>2013</v>
      </c>
      <c r="C4282" t="s">
        <v>145</v>
      </c>
      <c r="D4282" t="s">
        <v>103</v>
      </c>
      <c r="E4282" t="s">
        <v>12038</v>
      </c>
      <c r="F4282">
        <v>4827</v>
      </c>
      <c r="G4282" t="s">
        <v>12288</v>
      </c>
    </row>
    <row r="4283" spans="1:7" x14ac:dyDescent="0.25">
      <c r="A4283" t="s">
        <v>34</v>
      </c>
      <c r="B4283">
        <v>2013</v>
      </c>
      <c r="C4283" t="s">
        <v>146</v>
      </c>
      <c r="D4283" t="s">
        <v>38</v>
      </c>
      <c r="E4283" t="s">
        <v>12039</v>
      </c>
      <c r="F4283">
        <v>177</v>
      </c>
      <c r="G4283" t="s">
        <v>12289</v>
      </c>
    </row>
    <row r="4284" spans="1:7" x14ac:dyDescent="0.25">
      <c r="A4284" t="s">
        <v>34</v>
      </c>
      <c r="B4284">
        <v>2013</v>
      </c>
      <c r="C4284" t="s">
        <v>146</v>
      </c>
      <c r="D4284" t="s">
        <v>40</v>
      </c>
      <c r="E4284" t="s">
        <v>12040</v>
      </c>
      <c r="F4284">
        <v>207</v>
      </c>
      <c r="G4284" t="s">
        <v>12289</v>
      </c>
    </row>
    <row r="4285" spans="1:7" x14ac:dyDescent="0.25">
      <c r="A4285" t="s">
        <v>34</v>
      </c>
      <c r="B4285">
        <v>2013</v>
      </c>
      <c r="C4285" t="s">
        <v>146</v>
      </c>
      <c r="D4285" t="s">
        <v>102</v>
      </c>
      <c r="E4285" t="s">
        <v>12041</v>
      </c>
      <c r="F4285">
        <v>559</v>
      </c>
      <c r="G4285" t="s">
        <v>12289</v>
      </c>
    </row>
    <row r="4286" spans="1:7" x14ac:dyDescent="0.25">
      <c r="A4286" t="s">
        <v>34</v>
      </c>
      <c r="B4286">
        <v>2013</v>
      </c>
      <c r="C4286" t="s">
        <v>146</v>
      </c>
      <c r="D4286" t="s">
        <v>107</v>
      </c>
      <c r="E4286" t="s">
        <v>12042</v>
      </c>
      <c r="F4286">
        <v>493</v>
      </c>
      <c r="G4286" t="s">
        <v>12289</v>
      </c>
    </row>
    <row r="4287" spans="1:7" x14ac:dyDescent="0.25">
      <c r="A4287" t="s">
        <v>34</v>
      </c>
      <c r="B4287">
        <v>2013</v>
      </c>
      <c r="C4287" t="s">
        <v>146</v>
      </c>
      <c r="D4287" t="s">
        <v>39</v>
      </c>
      <c r="E4287" t="s">
        <v>12043</v>
      </c>
      <c r="F4287">
        <v>512</v>
      </c>
      <c r="G4287" t="s">
        <v>12289</v>
      </c>
    </row>
    <row r="4288" spans="1:7" x14ac:dyDescent="0.25">
      <c r="A4288" t="s">
        <v>34</v>
      </c>
      <c r="B4288">
        <v>2013</v>
      </c>
      <c r="C4288" t="s">
        <v>146</v>
      </c>
      <c r="D4288" t="s">
        <v>103</v>
      </c>
      <c r="E4288" t="s">
        <v>12044</v>
      </c>
      <c r="F4288">
        <v>4774</v>
      </c>
      <c r="G4288" t="s">
        <v>12289</v>
      </c>
    </row>
    <row r="4289" spans="1:7" x14ac:dyDescent="0.25">
      <c r="A4289" t="s">
        <v>34</v>
      </c>
      <c r="B4289">
        <v>2014</v>
      </c>
      <c r="C4289" t="s">
        <v>142</v>
      </c>
      <c r="D4289" t="s">
        <v>38</v>
      </c>
      <c r="E4289" t="s">
        <v>12045</v>
      </c>
      <c r="F4289">
        <v>574</v>
      </c>
      <c r="G4289" t="s">
        <v>12285</v>
      </c>
    </row>
    <row r="4290" spans="1:7" x14ac:dyDescent="0.25">
      <c r="A4290" t="s">
        <v>34</v>
      </c>
      <c r="B4290">
        <v>2014</v>
      </c>
      <c r="C4290" t="s">
        <v>142</v>
      </c>
      <c r="D4290" t="s">
        <v>40</v>
      </c>
      <c r="E4290" t="s">
        <v>12046</v>
      </c>
      <c r="F4290">
        <v>649</v>
      </c>
      <c r="G4290" t="s">
        <v>12285</v>
      </c>
    </row>
    <row r="4291" spans="1:7" x14ac:dyDescent="0.25">
      <c r="A4291" t="s">
        <v>34</v>
      </c>
      <c r="B4291">
        <v>2014</v>
      </c>
      <c r="C4291" t="s">
        <v>142</v>
      </c>
      <c r="D4291" t="s">
        <v>102</v>
      </c>
      <c r="E4291" t="s">
        <v>12047</v>
      </c>
      <c r="F4291">
        <v>1833</v>
      </c>
      <c r="G4291" t="s">
        <v>12285</v>
      </c>
    </row>
    <row r="4292" spans="1:7" x14ac:dyDescent="0.25">
      <c r="A4292" t="s">
        <v>34</v>
      </c>
      <c r="B4292">
        <v>2014</v>
      </c>
      <c r="C4292" t="s">
        <v>142</v>
      </c>
      <c r="D4292" t="s">
        <v>107</v>
      </c>
      <c r="E4292" t="s">
        <v>12048</v>
      </c>
      <c r="F4292">
        <v>1962</v>
      </c>
      <c r="G4292" t="s">
        <v>12285</v>
      </c>
    </row>
    <row r="4293" spans="1:7" x14ac:dyDescent="0.25">
      <c r="A4293" t="s">
        <v>34</v>
      </c>
      <c r="B4293">
        <v>2014</v>
      </c>
      <c r="C4293" t="s">
        <v>142</v>
      </c>
      <c r="D4293" t="s">
        <v>39</v>
      </c>
      <c r="E4293" t="s">
        <v>12049</v>
      </c>
      <c r="F4293">
        <v>1065</v>
      </c>
      <c r="G4293" t="s">
        <v>12285</v>
      </c>
    </row>
    <row r="4294" spans="1:7" x14ac:dyDescent="0.25">
      <c r="A4294" t="s">
        <v>34</v>
      </c>
      <c r="B4294">
        <v>2014</v>
      </c>
      <c r="C4294" t="s">
        <v>142</v>
      </c>
      <c r="D4294" t="s">
        <v>103</v>
      </c>
      <c r="E4294" t="s">
        <v>12050</v>
      </c>
      <c r="F4294">
        <v>13052</v>
      </c>
      <c r="G4294" t="s">
        <v>12285</v>
      </c>
    </row>
    <row r="4295" spans="1:7" x14ac:dyDescent="0.25">
      <c r="A4295" t="s">
        <v>34</v>
      </c>
      <c r="B4295">
        <v>2014</v>
      </c>
      <c r="C4295" t="s">
        <v>143</v>
      </c>
      <c r="D4295" t="s">
        <v>38</v>
      </c>
      <c r="E4295" t="s">
        <v>12051</v>
      </c>
      <c r="F4295">
        <v>484</v>
      </c>
      <c r="G4295" t="s">
        <v>12286</v>
      </c>
    </row>
    <row r="4296" spans="1:7" x14ac:dyDescent="0.25">
      <c r="A4296" t="s">
        <v>34</v>
      </c>
      <c r="B4296">
        <v>2014</v>
      </c>
      <c r="C4296" t="s">
        <v>143</v>
      </c>
      <c r="D4296" t="s">
        <v>40</v>
      </c>
      <c r="E4296" t="s">
        <v>12052</v>
      </c>
      <c r="F4296">
        <v>599</v>
      </c>
      <c r="G4296" t="s">
        <v>12286</v>
      </c>
    </row>
    <row r="4297" spans="1:7" x14ac:dyDescent="0.25">
      <c r="A4297" t="s">
        <v>34</v>
      </c>
      <c r="B4297">
        <v>2014</v>
      </c>
      <c r="C4297" t="s">
        <v>143</v>
      </c>
      <c r="D4297" t="s">
        <v>102</v>
      </c>
      <c r="E4297" t="s">
        <v>12053</v>
      </c>
      <c r="F4297">
        <v>1775</v>
      </c>
      <c r="G4297" t="s">
        <v>12286</v>
      </c>
    </row>
    <row r="4298" spans="1:7" x14ac:dyDescent="0.25">
      <c r="A4298" t="s">
        <v>34</v>
      </c>
      <c r="B4298">
        <v>2014</v>
      </c>
      <c r="C4298" t="s">
        <v>143</v>
      </c>
      <c r="D4298" t="s">
        <v>107</v>
      </c>
      <c r="E4298" t="s">
        <v>12054</v>
      </c>
      <c r="F4298">
        <v>1765</v>
      </c>
      <c r="G4298" t="s">
        <v>12286</v>
      </c>
    </row>
    <row r="4299" spans="1:7" x14ac:dyDescent="0.25">
      <c r="A4299" t="s">
        <v>34</v>
      </c>
      <c r="B4299">
        <v>2014</v>
      </c>
      <c r="C4299" t="s">
        <v>143</v>
      </c>
      <c r="D4299" t="s">
        <v>39</v>
      </c>
      <c r="E4299" t="s">
        <v>12055</v>
      </c>
      <c r="F4299">
        <v>1345</v>
      </c>
      <c r="G4299" t="s">
        <v>12286</v>
      </c>
    </row>
    <row r="4300" spans="1:7" x14ac:dyDescent="0.25">
      <c r="A4300" t="s">
        <v>34</v>
      </c>
      <c r="B4300">
        <v>2014</v>
      </c>
      <c r="C4300" t="s">
        <v>143</v>
      </c>
      <c r="D4300" t="s">
        <v>103</v>
      </c>
      <c r="E4300" t="s">
        <v>12056</v>
      </c>
      <c r="F4300">
        <v>13844</v>
      </c>
      <c r="G4300" t="s">
        <v>12286</v>
      </c>
    </row>
    <row r="4301" spans="1:7" x14ac:dyDescent="0.25">
      <c r="A4301" t="s">
        <v>34</v>
      </c>
      <c r="B4301">
        <v>2014</v>
      </c>
      <c r="C4301" t="s">
        <v>144</v>
      </c>
      <c r="D4301" t="s">
        <v>38</v>
      </c>
      <c r="E4301" t="s">
        <v>12057</v>
      </c>
      <c r="F4301">
        <v>156</v>
      </c>
      <c r="G4301" t="s">
        <v>12287</v>
      </c>
    </row>
    <row r="4302" spans="1:7" x14ac:dyDescent="0.25">
      <c r="A4302" t="s">
        <v>34</v>
      </c>
      <c r="B4302">
        <v>2014</v>
      </c>
      <c r="C4302" t="s">
        <v>144</v>
      </c>
      <c r="D4302" t="s">
        <v>40</v>
      </c>
      <c r="E4302" t="s">
        <v>12058</v>
      </c>
      <c r="F4302">
        <v>191</v>
      </c>
      <c r="G4302" t="s">
        <v>12287</v>
      </c>
    </row>
    <row r="4303" spans="1:7" x14ac:dyDescent="0.25">
      <c r="A4303" t="s">
        <v>34</v>
      </c>
      <c r="B4303">
        <v>2014</v>
      </c>
      <c r="C4303" t="s">
        <v>144</v>
      </c>
      <c r="D4303" t="s">
        <v>102</v>
      </c>
      <c r="E4303" t="s">
        <v>12059</v>
      </c>
      <c r="F4303">
        <v>450</v>
      </c>
      <c r="G4303" t="s">
        <v>12287</v>
      </c>
    </row>
    <row r="4304" spans="1:7" x14ac:dyDescent="0.25">
      <c r="A4304" t="s">
        <v>34</v>
      </c>
      <c r="B4304">
        <v>2014</v>
      </c>
      <c r="C4304" t="s">
        <v>144</v>
      </c>
      <c r="D4304" t="s">
        <v>107</v>
      </c>
      <c r="E4304" t="s">
        <v>12060</v>
      </c>
      <c r="F4304">
        <v>450</v>
      </c>
      <c r="G4304" t="s">
        <v>12287</v>
      </c>
    </row>
    <row r="4305" spans="1:7" x14ac:dyDescent="0.25">
      <c r="A4305" t="s">
        <v>34</v>
      </c>
      <c r="B4305">
        <v>2014</v>
      </c>
      <c r="C4305" t="s">
        <v>144</v>
      </c>
      <c r="D4305" t="s">
        <v>39</v>
      </c>
      <c r="E4305" t="s">
        <v>12061</v>
      </c>
      <c r="F4305">
        <v>372</v>
      </c>
      <c r="G4305" t="s">
        <v>12287</v>
      </c>
    </row>
    <row r="4306" spans="1:7" x14ac:dyDescent="0.25">
      <c r="A4306" t="s">
        <v>34</v>
      </c>
      <c r="B4306">
        <v>2014</v>
      </c>
      <c r="C4306" t="s">
        <v>144</v>
      </c>
      <c r="D4306" t="s">
        <v>103</v>
      </c>
      <c r="E4306" t="s">
        <v>12062</v>
      </c>
      <c r="F4306">
        <v>3492</v>
      </c>
      <c r="G4306" t="s">
        <v>12287</v>
      </c>
    </row>
    <row r="4307" spans="1:7" x14ac:dyDescent="0.25">
      <c r="A4307" t="s">
        <v>34</v>
      </c>
      <c r="B4307">
        <v>2014</v>
      </c>
      <c r="C4307" t="s">
        <v>145</v>
      </c>
      <c r="D4307" t="s">
        <v>38</v>
      </c>
      <c r="E4307" t="s">
        <v>12063</v>
      </c>
      <c r="F4307">
        <v>212</v>
      </c>
      <c r="G4307" t="s">
        <v>12288</v>
      </c>
    </row>
    <row r="4308" spans="1:7" x14ac:dyDescent="0.25">
      <c r="A4308" t="s">
        <v>34</v>
      </c>
      <c r="B4308">
        <v>2014</v>
      </c>
      <c r="C4308" t="s">
        <v>145</v>
      </c>
      <c r="D4308" t="s">
        <v>40</v>
      </c>
      <c r="E4308" t="s">
        <v>12064</v>
      </c>
      <c r="F4308">
        <v>227</v>
      </c>
      <c r="G4308" t="s">
        <v>12288</v>
      </c>
    </row>
    <row r="4309" spans="1:7" x14ac:dyDescent="0.25">
      <c r="A4309" t="s">
        <v>34</v>
      </c>
      <c r="B4309">
        <v>2014</v>
      </c>
      <c r="C4309" t="s">
        <v>145</v>
      </c>
      <c r="D4309" t="s">
        <v>102</v>
      </c>
      <c r="E4309" t="s">
        <v>12065</v>
      </c>
      <c r="F4309">
        <v>524</v>
      </c>
      <c r="G4309" t="s">
        <v>12288</v>
      </c>
    </row>
    <row r="4310" spans="1:7" x14ac:dyDescent="0.25">
      <c r="A4310" t="s">
        <v>34</v>
      </c>
      <c r="B4310">
        <v>2014</v>
      </c>
      <c r="C4310" t="s">
        <v>145</v>
      </c>
      <c r="D4310" t="s">
        <v>107</v>
      </c>
      <c r="E4310" t="s">
        <v>12066</v>
      </c>
      <c r="F4310">
        <v>442</v>
      </c>
      <c r="G4310" t="s">
        <v>12288</v>
      </c>
    </row>
    <row r="4311" spans="1:7" x14ac:dyDescent="0.25">
      <c r="A4311" t="s">
        <v>34</v>
      </c>
      <c r="B4311">
        <v>2014</v>
      </c>
      <c r="C4311" t="s">
        <v>145</v>
      </c>
      <c r="D4311" t="s">
        <v>39</v>
      </c>
      <c r="E4311" t="s">
        <v>12067</v>
      </c>
      <c r="F4311">
        <v>477</v>
      </c>
      <c r="G4311" t="s">
        <v>12288</v>
      </c>
    </row>
    <row r="4312" spans="1:7" x14ac:dyDescent="0.25">
      <c r="A4312" t="s">
        <v>34</v>
      </c>
      <c r="B4312">
        <v>2014</v>
      </c>
      <c r="C4312" t="s">
        <v>145</v>
      </c>
      <c r="D4312" t="s">
        <v>103</v>
      </c>
      <c r="E4312" t="s">
        <v>12068</v>
      </c>
      <c r="F4312">
        <v>4965</v>
      </c>
      <c r="G4312" t="s">
        <v>12288</v>
      </c>
    </row>
    <row r="4313" spans="1:7" x14ac:dyDescent="0.25">
      <c r="A4313" t="s">
        <v>34</v>
      </c>
      <c r="B4313">
        <v>2014</v>
      </c>
      <c r="C4313" t="s">
        <v>146</v>
      </c>
      <c r="D4313" t="s">
        <v>38</v>
      </c>
      <c r="E4313" t="s">
        <v>12069</v>
      </c>
      <c r="F4313">
        <v>186</v>
      </c>
      <c r="G4313" t="s">
        <v>12289</v>
      </c>
    </row>
    <row r="4314" spans="1:7" x14ac:dyDescent="0.25">
      <c r="A4314" t="s">
        <v>34</v>
      </c>
      <c r="B4314">
        <v>2014</v>
      </c>
      <c r="C4314" t="s">
        <v>146</v>
      </c>
      <c r="D4314" t="s">
        <v>40</v>
      </c>
      <c r="E4314" t="s">
        <v>12070</v>
      </c>
      <c r="F4314">
        <v>245</v>
      </c>
      <c r="G4314" t="s">
        <v>12289</v>
      </c>
    </row>
    <row r="4315" spans="1:7" x14ac:dyDescent="0.25">
      <c r="A4315" t="s">
        <v>34</v>
      </c>
      <c r="B4315">
        <v>2014</v>
      </c>
      <c r="C4315" t="s">
        <v>146</v>
      </c>
      <c r="D4315" t="s">
        <v>102</v>
      </c>
      <c r="E4315" t="s">
        <v>12071</v>
      </c>
      <c r="F4315">
        <v>543</v>
      </c>
      <c r="G4315" t="s">
        <v>12289</v>
      </c>
    </row>
    <row r="4316" spans="1:7" x14ac:dyDescent="0.25">
      <c r="A4316" t="s">
        <v>34</v>
      </c>
      <c r="B4316">
        <v>2014</v>
      </c>
      <c r="C4316" t="s">
        <v>146</v>
      </c>
      <c r="D4316" t="s">
        <v>107</v>
      </c>
      <c r="E4316" t="s">
        <v>12072</v>
      </c>
      <c r="F4316">
        <v>522</v>
      </c>
      <c r="G4316" t="s">
        <v>12289</v>
      </c>
    </row>
    <row r="4317" spans="1:7" x14ac:dyDescent="0.25">
      <c r="A4317" t="s">
        <v>34</v>
      </c>
      <c r="B4317">
        <v>2014</v>
      </c>
      <c r="C4317" t="s">
        <v>146</v>
      </c>
      <c r="D4317" t="s">
        <v>39</v>
      </c>
      <c r="E4317" t="s">
        <v>12073</v>
      </c>
      <c r="F4317">
        <v>509</v>
      </c>
      <c r="G4317" t="s">
        <v>12289</v>
      </c>
    </row>
    <row r="4318" spans="1:7" x14ac:dyDescent="0.25">
      <c r="A4318" t="s">
        <v>34</v>
      </c>
      <c r="B4318">
        <v>2014</v>
      </c>
      <c r="C4318" t="s">
        <v>146</v>
      </c>
      <c r="D4318" t="s">
        <v>103</v>
      </c>
      <c r="E4318" t="s">
        <v>12074</v>
      </c>
      <c r="F4318">
        <v>4724</v>
      </c>
      <c r="G4318" t="s">
        <v>12289</v>
      </c>
    </row>
    <row r="4319" spans="1:7" x14ac:dyDescent="0.25">
      <c r="A4319" t="s">
        <v>34</v>
      </c>
      <c r="B4319">
        <v>2015</v>
      </c>
      <c r="C4319" t="s">
        <v>142</v>
      </c>
      <c r="D4319" t="s">
        <v>38</v>
      </c>
      <c r="E4319" t="s">
        <v>12075</v>
      </c>
      <c r="F4319">
        <v>529</v>
      </c>
      <c r="G4319" t="s">
        <v>12285</v>
      </c>
    </row>
    <row r="4320" spans="1:7" x14ac:dyDescent="0.25">
      <c r="A4320" t="s">
        <v>34</v>
      </c>
      <c r="B4320">
        <v>2015</v>
      </c>
      <c r="C4320" t="s">
        <v>142</v>
      </c>
      <c r="D4320" t="s">
        <v>40</v>
      </c>
      <c r="E4320" t="s">
        <v>12076</v>
      </c>
      <c r="F4320">
        <v>641</v>
      </c>
      <c r="G4320" t="s">
        <v>12285</v>
      </c>
    </row>
    <row r="4321" spans="1:7" x14ac:dyDescent="0.25">
      <c r="A4321" t="s">
        <v>34</v>
      </c>
      <c r="B4321">
        <v>2015</v>
      </c>
      <c r="C4321" t="s">
        <v>142</v>
      </c>
      <c r="D4321" t="s">
        <v>102</v>
      </c>
      <c r="E4321" t="s">
        <v>12077</v>
      </c>
      <c r="F4321">
        <v>1749</v>
      </c>
      <c r="G4321" t="s">
        <v>12285</v>
      </c>
    </row>
    <row r="4322" spans="1:7" x14ac:dyDescent="0.25">
      <c r="A4322" t="s">
        <v>34</v>
      </c>
      <c r="B4322">
        <v>2015</v>
      </c>
      <c r="C4322" t="s">
        <v>142</v>
      </c>
      <c r="D4322" t="s">
        <v>107</v>
      </c>
      <c r="E4322" t="s">
        <v>12078</v>
      </c>
      <c r="F4322">
        <v>1653</v>
      </c>
      <c r="G4322" t="s">
        <v>12285</v>
      </c>
    </row>
    <row r="4323" spans="1:7" x14ac:dyDescent="0.25">
      <c r="A4323" t="s">
        <v>34</v>
      </c>
      <c r="B4323">
        <v>2015</v>
      </c>
      <c r="C4323" t="s">
        <v>142</v>
      </c>
      <c r="D4323" t="s">
        <v>39</v>
      </c>
      <c r="E4323" t="s">
        <v>12079</v>
      </c>
      <c r="F4323">
        <v>937</v>
      </c>
      <c r="G4323" t="s">
        <v>12285</v>
      </c>
    </row>
    <row r="4324" spans="1:7" x14ac:dyDescent="0.25">
      <c r="A4324" t="s">
        <v>34</v>
      </c>
      <c r="B4324">
        <v>2015</v>
      </c>
      <c r="C4324" t="s">
        <v>142</v>
      </c>
      <c r="D4324" t="s">
        <v>103</v>
      </c>
      <c r="E4324" t="s">
        <v>12080</v>
      </c>
      <c r="F4324">
        <v>13427</v>
      </c>
      <c r="G4324" t="s">
        <v>12285</v>
      </c>
    </row>
    <row r="4325" spans="1:7" x14ac:dyDescent="0.25">
      <c r="A4325" t="s">
        <v>34</v>
      </c>
      <c r="B4325">
        <v>2015</v>
      </c>
      <c r="C4325" t="s">
        <v>143</v>
      </c>
      <c r="D4325" t="s">
        <v>38</v>
      </c>
      <c r="E4325" t="s">
        <v>12081</v>
      </c>
      <c r="F4325">
        <v>466</v>
      </c>
      <c r="G4325" t="s">
        <v>12286</v>
      </c>
    </row>
    <row r="4326" spans="1:7" x14ac:dyDescent="0.25">
      <c r="A4326" t="s">
        <v>34</v>
      </c>
      <c r="B4326">
        <v>2015</v>
      </c>
      <c r="C4326" t="s">
        <v>143</v>
      </c>
      <c r="D4326" t="s">
        <v>40</v>
      </c>
      <c r="E4326" t="s">
        <v>12082</v>
      </c>
      <c r="F4326">
        <v>500</v>
      </c>
      <c r="G4326" t="s">
        <v>12286</v>
      </c>
    </row>
    <row r="4327" spans="1:7" x14ac:dyDescent="0.25">
      <c r="A4327" t="s">
        <v>34</v>
      </c>
      <c r="B4327">
        <v>2015</v>
      </c>
      <c r="C4327" t="s">
        <v>143</v>
      </c>
      <c r="D4327" t="s">
        <v>102</v>
      </c>
      <c r="E4327" t="s">
        <v>12083</v>
      </c>
      <c r="F4327">
        <v>1630</v>
      </c>
      <c r="G4327" t="s">
        <v>12286</v>
      </c>
    </row>
    <row r="4328" spans="1:7" x14ac:dyDescent="0.25">
      <c r="A4328" t="s">
        <v>34</v>
      </c>
      <c r="B4328">
        <v>2015</v>
      </c>
      <c r="C4328" t="s">
        <v>143</v>
      </c>
      <c r="D4328" t="s">
        <v>107</v>
      </c>
      <c r="E4328" t="s">
        <v>12084</v>
      </c>
      <c r="F4328">
        <v>1343</v>
      </c>
      <c r="G4328" t="s">
        <v>12286</v>
      </c>
    </row>
    <row r="4329" spans="1:7" x14ac:dyDescent="0.25">
      <c r="A4329" t="s">
        <v>34</v>
      </c>
      <c r="B4329">
        <v>2015</v>
      </c>
      <c r="C4329" t="s">
        <v>143</v>
      </c>
      <c r="D4329" t="s">
        <v>39</v>
      </c>
      <c r="E4329" t="s">
        <v>12085</v>
      </c>
      <c r="F4329">
        <v>1134</v>
      </c>
      <c r="G4329" t="s">
        <v>12286</v>
      </c>
    </row>
    <row r="4330" spans="1:7" x14ac:dyDescent="0.25">
      <c r="A4330" t="s">
        <v>34</v>
      </c>
      <c r="B4330">
        <v>2015</v>
      </c>
      <c r="C4330" t="s">
        <v>143</v>
      </c>
      <c r="D4330" t="s">
        <v>103</v>
      </c>
      <c r="E4330" t="s">
        <v>12086</v>
      </c>
      <c r="F4330">
        <v>14304</v>
      </c>
      <c r="G4330" t="s">
        <v>12286</v>
      </c>
    </row>
    <row r="4331" spans="1:7" x14ac:dyDescent="0.25">
      <c r="A4331" t="s">
        <v>34</v>
      </c>
      <c r="B4331">
        <v>2015</v>
      </c>
      <c r="C4331" t="s">
        <v>144</v>
      </c>
      <c r="D4331" t="s">
        <v>38</v>
      </c>
      <c r="E4331" t="s">
        <v>12087</v>
      </c>
      <c r="F4331">
        <v>152</v>
      </c>
      <c r="G4331" t="s">
        <v>12287</v>
      </c>
    </row>
    <row r="4332" spans="1:7" x14ac:dyDescent="0.25">
      <c r="A4332" t="s">
        <v>34</v>
      </c>
      <c r="B4332">
        <v>2015</v>
      </c>
      <c r="C4332" t="s">
        <v>144</v>
      </c>
      <c r="D4332" t="s">
        <v>40</v>
      </c>
      <c r="E4332" t="s">
        <v>12088</v>
      </c>
      <c r="F4332">
        <v>185</v>
      </c>
      <c r="G4332" t="s">
        <v>12287</v>
      </c>
    </row>
    <row r="4333" spans="1:7" x14ac:dyDescent="0.25">
      <c r="A4333" t="s">
        <v>34</v>
      </c>
      <c r="B4333">
        <v>2015</v>
      </c>
      <c r="C4333" t="s">
        <v>144</v>
      </c>
      <c r="D4333" t="s">
        <v>102</v>
      </c>
      <c r="E4333" t="s">
        <v>12089</v>
      </c>
      <c r="F4333">
        <v>476</v>
      </c>
      <c r="G4333" t="s">
        <v>12287</v>
      </c>
    </row>
    <row r="4334" spans="1:7" x14ac:dyDescent="0.25">
      <c r="A4334" t="s">
        <v>34</v>
      </c>
      <c r="B4334">
        <v>2015</v>
      </c>
      <c r="C4334" t="s">
        <v>144</v>
      </c>
      <c r="D4334" t="s">
        <v>107</v>
      </c>
      <c r="E4334" t="s">
        <v>12090</v>
      </c>
      <c r="F4334">
        <v>429</v>
      </c>
      <c r="G4334" t="s">
        <v>12287</v>
      </c>
    </row>
    <row r="4335" spans="1:7" x14ac:dyDescent="0.25">
      <c r="A4335" t="s">
        <v>34</v>
      </c>
      <c r="B4335">
        <v>2015</v>
      </c>
      <c r="C4335" t="s">
        <v>144</v>
      </c>
      <c r="D4335" t="s">
        <v>39</v>
      </c>
      <c r="E4335" t="s">
        <v>12091</v>
      </c>
      <c r="F4335">
        <v>331</v>
      </c>
      <c r="G4335" t="s">
        <v>12287</v>
      </c>
    </row>
    <row r="4336" spans="1:7" x14ac:dyDescent="0.25">
      <c r="A4336" t="s">
        <v>34</v>
      </c>
      <c r="B4336">
        <v>2015</v>
      </c>
      <c r="C4336" t="s">
        <v>144</v>
      </c>
      <c r="D4336" t="s">
        <v>103</v>
      </c>
      <c r="E4336" t="s">
        <v>12092</v>
      </c>
      <c r="F4336">
        <v>3520</v>
      </c>
      <c r="G4336" t="s">
        <v>12287</v>
      </c>
    </row>
    <row r="4337" spans="1:7" x14ac:dyDescent="0.25">
      <c r="A4337" t="s">
        <v>34</v>
      </c>
      <c r="B4337">
        <v>2015</v>
      </c>
      <c r="C4337" t="s">
        <v>145</v>
      </c>
      <c r="D4337" t="s">
        <v>38</v>
      </c>
      <c r="E4337" t="s">
        <v>12093</v>
      </c>
      <c r="F4337">
        <v>187</v>
      </c>
      <c r="G4337" t="s">
        <v>12288</v>
      </c>
    </row>
    <row r="4338" spans="1:7" x14ac:dyDescent="0.25">
      <c r="A4338" t="s">
        <v>34</v>
      </c>
      <c r="B4338">
        <v>2015</v>
      </c>
      <c r="C4338" t="s">
        <v>145</v>
      </c>
      <c r="D4338" t="s">
        <v>40</v>
      </c>
      <c r="E4338" t="s">
        <v>12094</v>
      </c>
      <c r="F4338">
        <v>200</v>
      </c>
      <c r="G4338" t="s">
        <v>12288</v>
      </c>
    </row>
    <row r="4339" spans="1:7" x14ac:dyDescent="0.25">
      <c r="A4339" t="s">
        <v>34</v>
      </c>
      <c r="B4339">
        <v>2015</v>
      </c>
      <c r="C4339" t="s">
        <v>145</v>
      </c>
      <c r="D4339" t="s">
        <v>102</v>
      </c>
      <c r="E4339" t="s">
        <v>12095</v>
      </c>
      <c r="F4339">
        <v>476</v>
      </c>
      <c r="G4339" t="s">
        <v>12288</v>
      </c>
    </row>
    <row r="4340" spans="1:7" x14ac:dyDescent="0.25">
      <c r="A4340" t="s">
        <v>34</v>
      </c>
      <c r="B4340">
        <v>2015</v>
      </c>
      <c r="C4340" t="s">
        <v>145</v>
      </c>
      <c r="D4340" t="s">
        <v>107</v>
      </c>
      <c r="E4340" t="s">
        <v>12096</v>
      </c>
      <c r="F4340">
        <v>404</v>
      </c>
      <c r="G4340" t="s">
        <v>12288</v>
      </c>
    </row>
    <row r="4341" spans="1:7" x14ac:dyDescent="0.25">
      <c r="A4341" t="s">
        <v>34</v>
      </c>
      <c r="B4341">
        <v>2015</v>
      </c>
      <c r="C4341" t="s">
        <v>145</v>
      </c>
      <c r="D4341" t="s">
        <v>39</v>
      </c>
      <c r="E4341" t="s">
        <v>12097</v>
      </c>
      <c r="F4341">
        <v>469</v>
      </c>
      <c r="G4341" t="s">
        <v>12288</v>
      </c>
    </row>
    <row r="4342" spans="1:7" x14ac:dyDescent="0.25">
      <c r="A4342" t="s">
        <v>34</v>
      </c>
      <c r="B4342">
        <v>2015</v>
      </c>
      <c r="C4342" t="s">
        <v>145</v>
      </c>
      <c r="D4342" t="s">
        <v>103</v>
      </c>
      <c r="E4342" t="s">
        <v>12098</v>
      </c>
      <c r="F4342">
        <v>4999</v>
      </c>
      <c r="G4342" t="s">
        <v>12288</v>
      </c>
    </row>
    <row r="4343" spans="1:7" x14ac:dyDescent="0.25">
      <c r="A4343" t="s">
        <v>34</v>
      </c>
      <c r="B4343">
        <v>2015</v>
      </c>
      <c r="C4343" t="s">
        <v>146</v>
      </c>
      <c r="D4343" t="s">
        <v>38</v>
      </c>
      <c r="E4343" t="s">
        <v>12099</v>
      </c>
      <c r="F4343">
        <v>196</v>
      </c>
      <c r="G4343" t="s">
        <v>12289</v>
      </c>
    </row>
    <row r="4344" spans="1:7" x14ac:dyDescent="0.25">
      <c r="A4344" t="s">
        <v>34</v>
      </c>
      <c r="B4344">
        <v>2015</v>
      </c>
      <c r="C4344" t="s">
        <v>146</v>
      </c>
      <c r="D4344" t="s">
        <v>40</v>
      </c>
      <c r="E4344" t="s">
        <v>12100</v>
      </c>
      <c r="F4344">
        <v>225</v>
      </c>
      <c r="G4344" t="s">
        <v>12289</v>
      </c>
    </row>
    <row r="4345" spans="1:7" x14ac:dyDescent="0.25">
      <c r="A4345" t="s">
        <v>34</v>
      </c>
      <c r="B4345">
        <v>2015</v>
      </c>
      <c r="C4345" t="s">
        <v>146</v>
      </c>
      <c r="D4345" t="s">
        <v>102</v>
      </c>
      <c r="E4345" t="s">
        <v>12101</v>
      </c>
      <c r="F4345">
        <v>592</v>
      </c>
      <c r="G4345" t="s">
        <v>12289</v>
      </c>
    </row>
    <row r="4346" spans="1:7" x14ac:dyDescent="0.25">
      <c r="A4346" t="s">
        <v>34</v>
      </c>
      <c r="B4346">
        <v>2015</v>
      </c>
      <c r="C4346" t="s">
        <v>146</v>
      </c>
      <c r="D4346" t="s">
        <v>107</v>
      </c>
      <c r="E4346" t="s">
        <v>12102</v>
      </c>
      <c r="F4346">
        <v>433</v>
      </c>
      <c r="G4346" t="s">
        <v>12289</v>
      </c>
    </row>
    <row r="4347" spans="1:7" x14ac:dyDescent="0.25">
      <c r="A4347" t="s">
        <v>34</v>
      </c>
      <c r="B4347">
        <v>2015</v>
      </c>
      <c r="C4347" t="s">
        <v>146</v>
      </c>
      <c r="D4347" t="s">
        <v>39</v>
      </c>
      <c r="E4347" t="s">
        <v>12103</v>
      </c>
      <c r="F4347">
        <v>446</v>
      </c>
      <c r="G4347" t="s">
        <v>12289</v>
      </c>
    </row>
    <row r="4348" spans="1:7" x14ac:dyDescent="0.25">
      <c r="A4348" t="s">
        <v>34</v>
      </c>
      <c r="B4348">
        <v>2015</v>
      </c>
      <c r="C4348" t="s">
        <v>146</v>
      </c>
      <c r="D4348" t="s">
        <v>103</v>
      </c>
      <c r="E4348" t="s">
        <v>12104</v>
      </c>
      <c r="F4348">
        <v>4738</v>
      </c>
      <c r="G4348" t="s">
        <v>12289</v>
      </c>
    </row>
    <row r="4349" spans="1:7" x14ac:dyDescent="0.25">
      <c r="A4349" t="s">
        <v>157</v>
      </c>
      <c r="B4349">
        <v>2010</v>
      </c>
      <c r="C4349" t="s">
        <v>142</v>
      </c>
      <c r="D4349" t="s">
        <v>38</v>
      </c>
      <c r="E4349" t="s">
        <v>12105</v>
      </c>
      <c r="F4349">
        <v>226</v>
      </c>
      <c r="G4349" t="s">
        <v>12285</v>
      </c>
    </row>
    <row r="4350" spans="1:7" x14ac:dyDescent="0.25">
      <c r="A4350" t="s">
        <v>157</v>
      </c>
      <c r="B4350">
        <v>2010</v>
      </c>
      <c r="C4350" t="s">
        <v>142</v>
      </c>
      <c r="D4350" t="s">
        <v>40</v>
      </c>
      <c r="E4350" t="s">
        <v>12106</v>
      </c>
      <c r="F4350">
        <v>263</v>
      </c>
      <c r="G4350" t="s">
        <v>12285</v>
      </c>
    </row>
    <row r="4351" spans="1:7" x14ac:dyDescent="0.25">
      <c r="A4351" t="s">
        <v>157</v>
      </c>
      <c r="B4351">
        <v>2010</v>
      </c>
      <c r="C4351" t="s">
        <v>142</v>
      </c>
      <c r="D4351" t="s">
        <v>102</v>
      </c>
      <c r="E4351" t="s">
        <v>12107</v>
      </c>
      <c r="F4351">
        <v>949</v>
      </c>
      <c r="G4351" t="s">
        <v>12285</v>
      </c>
    </row>
    <row r="4352" spans="1:7" x14ac:dyDescent="0.25">
      <c r="A4352" t="s">
        <v>157</v>
      </c>
      <c r="B4352">
        <v>2010</v>
      </c>
      <c r="C4352" t="s">
        <v>142</v>
      </c>
      <c r="D4352" t="s">
        <v>107</v>
      </c>
      <c r="E4352" t="s">
        <v>12108</v>
      </c>
      <c r="F4352">
        <v>1325</v>
      </c>
      <c r="G4352" t="s">
        <v>12285</v>
      </c>
    </row>
    <row r="4353" spans="1:7" x14ac:dyDescent="0.25">
      <c r="A4353" t="s">
        <v>157</v>
      </c>
      <c r="B4353">
        <v>2010</v>
      </c>
      <c r="C4353" t="s">
        <v>142</v>
      </c>
      <c r="D4353" t="s">
        <v>39</v>
      </c>
      <c r="E4353" t="s">
        <v>12109</v>
      </c>
      <c r="F4353">
        <v>638</v>
      </c>
      <c r="G4353" t="s">
        <v>12285</v>
      </c>
    </row>
    <row r="4354" spans="1:7" x14ac:dyDescent="0.25">
      <c r="A4354" t="s">
        <v>157</v>
      </c>
      <c r="B4354">
        <v>2010</v>
      </c>
      <c r="C4354" t="s">
        <v>142</v>
      </c>
      <c r="D4354" t="s">
        <v>103</v>
      </c>
      <c r="E4354" t="s">
        <v>12110</v>
      </c>
      <c r="F4354">
        <v>11129</v>
      </c>
      <c r="G4354" t="s">
        <v>12285</v>
      </c>
    </row>
    <row r="4355" spans="1:7" x14ac:dyDescent="0.25">
      <c r="A4355" t="s">
        <v>157</v>
      </c>
      <c r="B4355">
        <v>2010</v>
      </c>
      <c r="C4355" t="s">
        <v>143</v>
      </c>
      <c r="D4355" t="s">
        <v>38</v>
      </c>
      <c r="E4355" t="s">
        <v>12111</v>
      </c>
      <c r="F4355">
        <v>288</v>
      </c>
      <c r="G4355" t="s">
        <v>12286</v>
      </c>
    </row>
    <row r="4356" spans="1:7" x14ac:dyDescent="0.25">
      <c r="A4356" t="s">
        <v>157</v>
      </c>
      <c r="B4356">
        <v>2010</v>
      </c>
      <c r="C4356" t="s">
        <v>143</v>
      </c>
      <c r="D4356" t="s">
        <v>40</v>
      </c>
      <c r="E4356" t="s">
        <v>12112</v>
      </c>
      <c r="F4356">
        <v>295</v>
      </c>
      <c r="G4356" t="s">
        <v>12286</v>
      </c>
    </row>
    <row r="4357" spans="1:7" x14ac:dyDescent="0.25">
      <c r="A4357" t="s">
        <v>157</v>
      </c>
      <c r="B4357">
        <v>2010</v>
      </c>
      <c r="C4357" t="s">
        <v>143</v>
      </c>
      <c r="D4357" t="s">
        <v>102</v>
      </c>
      <c r="E4357" t="s">
        <v>12113</v>
      </c>
      <c r="F4357">
        <v>944</v>
      </c>
      <c r="G4357" t="s">
        <v>12286</v>
      </c>
    </row>
    <row r="4358" spans="1:7" x14ac:dyDescent="0.25">
      <c r="A4358" t="s">
        <v>157</v>
      </c>
      <c r="B4358">
        <v>2010</v>
      </c>
      <c r="C4358" t="s">
        <v>143</v>
      </c>
      <c r="D4358" t="s">
        <v>107</v>
      </c>
      <c r="E4358" t="s">
        <v>12114</v>
      </c>
      <c r="F4358">
        <v>1250</v>
      </c>
      <c r="G4358" t="s">
        <v>12286</v>
      </c>
    </row>
    <row r="4359" spans="1:7" x14ac:dyDescent="0.25">
      <c r="A4359" t="s">
        <v>157</v>
      </c>
      <c r="B4359">
        <v>2010</v>
      </c>
      <c r="C4359" t="s">
        <v>143</v>
      </c>
      <c r="D4359" t="s">
        <v>39</v>
      </c>
      <c r="E4359" t="s">
        <v>12115</v>
      </c>
      <c r="F4359">
        <v>1104</v>
      </c>
      <c r="G4359" t="s">
        <v>12286</v>
      </c>
    </row>
    <row r="4360" spans="1:7" x14ac:dyDescent="0.25">
      <c r="A4360" t="s">
        <v>157</v>
      </c>
      <c r="B4360">
        <v>2010</v>
      </c>
      <c r="C4360" t="s">
        <v>143</v>
      </c>
      <c r="D4360" t="s">
        <v>103</v>
      </c>
      <c r="E4360" t="s">
        <v>12116</v>
      </c>
      <c r="F4360">
        <v>12214</v>
      </c>
      <c r="G4360" t="s">
        <v>12286</v>
      </c>
    </row>
    <row r="4361" spans="1:7" x14ac:dyDescent="0.25">
      <c r="A4361" t="s">
        <v>157</v>
      </c>
      <c r="B4361">
        <v>2010</v>
      </c>
      <c r="C4361" t="s">
        <v>144</v>
      </c>
      <c r="D4361" t="s">
        <v>38</v>
      </c>
      <c r="E4361" t="s">
        <v>12117</v>
      </c>
      <c r="F4361">
        <v>86</v>
      </c>
      <c r="G4361" t="s">
        <v>12287</v>
      </c>
    </row>
    <row r="4362" spans="1:7" x14ac:dyDescent="0.25">
      <c r="A4362" t="s">
        <v>157</v>
      </c>
      <c r="B4362">
        <v>2010</v>
      </c>
      <c r="C4362" t="s">
        <v>144</v>
      </c>
      <c r="D4362" t="s">
        <v>40</v>
      </c>
      <c r="E4362" t="s">
        <v>12118</v>
      </c>
      <c r="F4362">
        <v>69</v>
      </c>
      <c r="G4362" t="s">
        <v>12287</v>
      </c>
    </row>
    <row r="4363" spans="1:7" x14ac:dyDescent="0.25">
      <c r="A4363" t="s">
        <v>157</v>
      </c>
      <c r="B4363">
        <v>2010</v>
      </c>
      <c r="C4363" t="s">
        <v>144</v>
      </c>
      <c r="D4363" t="s">
        <v>102</v>
      </c>
      <c r="E4363" t="s">
        <v>12119</v>
      </c>
      <c r="F4363">
        <v>266</v>
      </c>
      <c r="G4363" t="s">
        <v>12287</v>
      </c>
    </row>
    <row r="4364" spans="1:7" x14ac:dyDescent="0.25">
      <c r="A4364" t="s">
        <v>157</v>
      </c>
      <c r="B4364">
        <v>2010</v>
      </c>
      <c r="C4364" t="s">
        <v>144</v>
      </c>
      <c r="D4364" t="s">
        <v>107</v>
      </c>
      <c r="E4364" t="s">
        <v>12120</v>
      </c>
      <c r="F4364">
        <v>334</v>
      </c>
      <c r="G4364" t="s">
        <v>12287</v>
      </c>
    </row>
    <row r="4365" spans="1:7" x14ac:dyDescent="0.25">
      <c r="A4365" t="s">
        <v>157</v>
      </c>
      <c r="B4365">
        <v>2010</v>
      </c>
      <c r="C4365" t="s">
        <v>144</v>
      </c>
      <c r="D4365" t="s">
        <v>39</v>
      </c>
      <c r="E4365" t="s">
        <v>12121</v>
      </c>
      <c r="F4365">
        <v>329</v>
      </c>
      <c r="G4365" t="s">
        <v>12287</v>
      </c>
    </row>
    <row r="4366" spans="1:7" x14ac:dyDescent="0.25">
      <c r="A4366" t="s">
        <v>157</v>
      </c>
      <c r="B4366">
        <v>2010</v>
      </c>
      <c r="C4366" t="s">
        <v>144</v>
      </c>
      <c r="D4366" t="s">
        <v>103</v>
      </c>
      <c r="E4366" t="s">
        <v>12122</v>
      </c>
      <c r="F4366">
        <v>2957</v>
      </c>
      <c r="G4366" t="s">
        <v>12287</v>
      </c>
    </row>
    <row r="4367" spans="1:7" x14ac:dyDescent="0.25">
      <c r="A4367" t="s">
        <v>157</v>
      </c>
      <c r="B4367">
        <v>2010</v>
      </c>
      <c r="C4367" t="s">
        <v>145</v>
      </c>
      <c r="D4367" t="s">
        <v>38</v>
      </c>
      <c r="E4367" t="s">
        <v>12123</v>
      </c>
      <c r="F4367">
        <v>112</v>
      </c>
      <c r="G4367" t="s">
        <v>12288</v>
      </c>
    </row>
    <row r="4368" spans="1:7" x14ac:dyDescent="0.25">
      <c r="A4368" t="s">
        <v>157</v>
      </c>
      <c r="B4368">
        <v>2010</v>
      </c>
      <c r="C4368" t="s">
        <v>145</v>
      </c>
      <c r="D4368" t="s">
        <v>40</v>
      </c>
      <c r="E4368" t="s">
        <v>12124</v>
      </c>
      <c r="F4368">
        <v>112</v>
      </c>
      <c r="G4368" t="s">
        <v>12288</v>
      </c>
    </row>
    <row r="4369" spans="1:7" x14ac:dyDescent="0.25">
      <c r="A4369" t="s">
        <v>157</v>
      </c>
      <c r="B4369">
        <v>2010</v>
      </c>
      <c r="C4369" t="s">
        <v>145</v>
      </c>
      <c r="D4369" t="s">
        <v>102</v>
      </c>
      <c r="E4369" t="s">
        <v>12125</v>
      </c>
      <c r="F4369">
        <v>300</v>
      </c>
      <c r="G4369" t="s">
        <v>12288</v>
      </c>
    </row>
    <row r="4370" spans="1:7" x14ac:dyDescent="0.25">
      <c r="A4370" t="s">
        <v>157</v>
      </c>
      <c r="B4370">
        <v>2010</v>
      </c>
      <c r="C4370" t="s">
        <v>145</v>
      </c>
      <c r="D4370" t="s">
        <v>107</v>
      </c>
      <c r="E4370" t="s">
        <v>12126</v>
      </c>
      <c r="F4370">
        <v>363</v>
      </c>
      <c r="G4370" t="s">
        <v>12288</v>
      </c>
    </row>
    <row r="4371" spans="1:7" x14ac:dyDescent="0.25">
      <c r="A4371" t="s">
        <v>157</v>
      </c>
      <c r="B4371">
        <v>2010</v>
      </c>
      <c r="C4371" t="s">
        <v>145</v>
      </c>
      <c r="D4371" t="s">
        <v>39</v>
      </c>
      <c r="E4371" t="s">
        <v>12127</v>
      </c>
      <c r="F4371">
        <v>413</v>
      </c>
      <c r="G4371" t="s">
        <v>12288</v>
      </c>
    </row>
    <row r="4372" spans="1:7" x14ac:dyDescent="0.25">
      <c r="A4372" t="s">
        <v>157</v>
      </c>
      <c r="B4372">
        <v>2010</v>
      </c>
      <c r="C4372" t="s">
        <v>145</v>
      </c>
      <c r="D4372" t="s">
        <v>103</v>
      </c>
      <c r="E4372" t="s">
        <v>12128</v>
      </c>
      <c r="F4372">
        <v>4295</v>
      </c>
      <c r="G4372" t="s">
        <v>12288</v>
      </c>
    </row>
    <row r="4373" spans="1:7" x14ac:dyDescent="0.25">
      <c r="A4373" t="s">
        <v>157</v>
      </c>
      <c r="B4373">
        <v>2010</v>
      </c>
      <c r="C4373" t="s">
        <v>146</v>
      </c>
      <c r="D4373" t="s">
        <v>38</v>
      </c>
      <c r="E4373" t="s">
        <v>12129</v>
      </c>
      <c r="F4373">
        <v>119</v>
      </c>
      <c r="G4373" t="s">
        <v>12289</v>
      </c>
    </row>
    <row r="4374" spans="1:7" x14ac:dyDescent="0.25">
      <c r="A4374" t="s">
        <v>157</v>
      </c>
      <c r="B4374">
        <v>2010</v>
      </c>
      <c r="C4374" t="s">
        <v>146</v>
      </c>
      <c r="D4374" t="s">
        <v>40</v>
      </c>
      <c r="E4374" t="s">
        <v>12130</v>
      </c>
      <c r="F4374">
        <v>101</v>
      </c>
      <c r="G4374" t="s">
        <v>12289</v>
      </c>
    </row>
    <row r="4375" spans="1:7" x14ac:dyDescent="0.25">
      <c r="A4375" t="s">
        <v>157</v>
      </c>
      <c r="B4375">
        <v>2010</v>
      </c>
      <c r="C4375" t="s">
        <v>146</v>
      </c>
      <c r="D4375" t="s">
        <v>102</v>
      </c>
      <c r="E4375" t="s">
        <v>12131</v>
      </c>
      <c r="F4375">
        <v>327</v>
      </c>
      <c r="G4375" t="s">
        <v>12289</v>
      </c>
    </row>
    <row r="4376" spans="1:7" x14ac:dyDescent="0.25">
      <c r="A4376" t="s">
        <v>157</v>
      </c>
      <c r="B4376">
        <v>2010</v>
      </c>
      <c r="C4376" t="s">
        <v>146</v>
      </c>
      <c r="D4376" t="s">
        <v>107</v>
      </c>
      <c r="E4376" t="s">
        <v>12132</v>
      </c>
      <c r="F4376">
        <v>397</v>
      </c>
      <c r="G4376" t="s">
        <v>12289</v>
      </c>
    </row>
    <row r="4377" spans="1:7" x14ac:dyDescent="0.25">
      <c r="A4377" t="s">
        <v>157</v>
      </c>
      <c r="B4377">
        <v>2010</v>
      </c>
      <c r="C4377" t="s">
        <v>146</v>
      </c>
      <c r="D4377" t="s">
        <v>39</v>
      </c>
      <c r="E4377" t="s">
        <v>12133</v>
      </c>
      <c r="F4377">
        <v>437</v>
      </c>
      <c r="G4377" t="s">
        <v>12289</v>
      </c>
    </row>
    <row r="4378" spans="1:7" x14ac:dyDescent="0.25">
      <c r="A4378" t="s">
        <v>157</v>
      </c>
      <c r="B4378">
        <v>2010</v>
      </c>
      <c r="C4378" t="s">
        <v>146</v>
      </c>
      <c r="D4378" t="s">
        <v>103</v>
      </c>
      <c r="E4378" t="s">
        <v>12134</v>
      </c>
      <c r="F4378">
        <v>4265</v>
      </c>
      <c r="G4378" t="s">
        <v>12289</v>
      </c>
    </row>
    <row r="4379" spans="1:7" x14ac:dyDescent="0.25">
      <c r="A4379" t="s">
        <v>157</v>
      </c>
      <c r="B4379">
        <v>2011</v>
      </c>
      <c r="C4379" t="s">
        <v>142</v>
      </c>
      <c r="D4379" t="s">
        <v>38</v>
      </c>
      <c r="E4379" t="s">
        <v>12135</v>
      </c>
      <c r="F4379">
        <v>163</v>
      </c>
      <c r="G4379" t="s">
        <v>12285</v>
      </c>
    </row>
    <row r="4380" spans="1:7" x14ac:dyDescent="0.25">
      <c r="A4380" t="s">
        <v>157</v>
      </c>
      <c r="B4380">
        <v>2011</v>
      </c>
      <c r="C4380" t="s">
        <v>142</v>
      </c>
      <c r="D4380" t="s">
        <v>40</v>
      </c>
      <c r="E4380" t="s">
        <v>12136</v>
      </c>
      <c r="F4380">
        <v>181</v>
      </c>
      <c r="G4380" t="s">
        <v>12285</v>
      </c>
    </row>
    <row r="4381" spans="1:7" x14ac:dyDescent="0.25">
      <c r="A4381" t="s">
        <v>157</v>
      </c>
      <c r="B4381">
        <v>2011</v>
      </c>
      <c r="C4381" t="s">
        <v>142</v>
      </c>
      <c r="D4381" t="s">
        <v>102</v>
      </c>
      <c r="E4381" t="s">
        <v>12137</v>
      </c>
      <c r="F4381">
        <v>1225</v>
      </c>
      <c r="G4381" t="s">
        <v>12285</v>
      </c>
    </row>
    <row r="4382" spans="1:7" x14ac:dyDescent="0.25">
      <c r="A4382" t="s">
        <v>157</v>
      </c>
      <c r="B4382">
        <v>2011</v>
      </c>
      <c r="C4382" t="s">
        <v>142</v>
      </c>
      <c r="D4382" t="s">
        <v>107</v>
      </c>
      <c r="E4382" t="s">
        <v>12138</v>
      </c>
      <c r="F4382">
        <v>1018</v>
      </c>
      <c r="G4382" t="s">
        <v>12285</v>
      </c>
    </row>
    <row r="4383" spans="1:7" x14ac:dyDescent="0.25">
      <c r="A4383" t="s">
        <v>157</v>
      </c>
      <c r="B4383">
        <v>2011</v>
      </c>
      <c r="C4383" t="s">
        <v>142</v>
      </c>
      <c r="D4383" t="s">
        <v>39</v>
      </c>
      <c r="E4383" t="s">
        <v>12139</v>
      </c>
      <c r="F4383">
        <v>806</v>
      </c>
      <c r="G4383" t="s">
        <v>12285</v>
      </c>
    </row>
    <row r="4384" spans="1:7" x14ac:dyDescent="0.25">
      <c r="A4384" t="s">
        <v>157</v>
      </c>
      <c r="B4384">
        <v>2011</v>
      </c>
      <c r="C4384" t="s">
        <v>142</v>
      </c>
      <c r="D4384" t="s">
        <v>103</v>
      </c>
      <c r="E4384" t="s">
        <v>12140</v>
      </c>
      <c r="F4384">
        <v>11256</v>
      </c>
      <c r="G4384" t="s">
        <v>12285</v>
      </c>
    </row>
    <row r="4385" spans="1:7" x14ac:dyDescent="0.25">
      <c r="A4385" t="s">
        <v>157</v>
      </c>
      <c r="B4385">
        <v>2011</v>
      </c>
      <c r="C4385" t="s">
        <v>143</v>
      </c>
      <c r="D4385" t="s">
        <v>38</v>
      </c>
      <c r="E4385" t="s">
        <v>12141</v>
      </c>
      <c r="F4385">
        <v>169</v>
      </c>
      <c r="G4385" t="s">
        <v>12286</v>
      </c>
    </row>
    <row r="4386" spans="1:7" x14ac:dyDescent="0.25">
      <c r="A4386" t="s">
        <v>157</v>
      </c>
      <c r="B4386">
        <v>2011</v>
      </c>
      <c r="C4386" t="s">
        <v>143</v>
      </c>
      <c r="D4386" t="s">
        <v>40</v>
      </c>
      <c r="E4386" t="s">
        <v>12142</v>
      </c>
      <c r="F4386">
        <v>169</v>
      </c>
      <c r="G4386" t="s">
        <v>12286</v>
      </c>
    </row>
    <row r="4387" spans="1:7" x14ac:dyDescent="0.25">
      <c r="A4387" t="s">
        <v>157</v>
      </c>
      <c r="B4387">
        <v>2011</v>
      </c>
      <c r="C4387" t="s">
        <v>143</v>
      </c>
      <c r="D4387" t="s">
        <v>102</v>
      </c>
      <c r="E4387" t="s">
        <v>12143</v>
      </c>
      <c r="F4387">
        <v>1238</v>
      </c>
      <c r="G4387" t="s">
        <v>12286</v>
      </c>
    </row>
    <row r="4388" spans="1:7" x14ac:dyDescent="0.25">
      <c r="A4388" t="s">
        <v>157</v>
      </c>
      <c r="B4388">
        <v>2011</v>
      </c>
      <c r="C4388" t="s">
        <v>143</v>
      </c>
      <c r="D4388" t="s">
        <v>107</v>
      </c>
      <c r="E4388" t="s">
        <v>12144</v>
      </c>
      <c r="F4388">
        <v>795</v>
      </c>
      <c r="G4388" t="s">
        <v>12286</v>
      </c>
    </row>
    <row r="4389" spans="1:7" x14ac:dyDescent="0.25">
      <c r="A4389" t="s">
        <v>157</v>
      </c>
      <c r="B4389">
        <v>2011</v>
      </c>
      <c r="C4389" t="s">
        <v>143</v>
      </c>
      <c r="D4389" t="s">
        <v>39</v>
      </c>
      <c r="E4389" t="s">
        <v>12145</v>
      </c>
      <c r="F4389">
        <v>1203</v>
      </c>
      <c r="G4389" t="s">
        <v>12286</v>
      </c>
    </row>
    <row r="4390" spans="1:7" x14ac:dyDescent="0.25">
      <c r="A4390" t="s">
        <v>157</v>
      </c>
      <c r="B4390">
        <v>2011</v>
      </c>
      <c r="C4390" t="s">
        <v>143</v>
      </c>
      <c r="D4390" t="s">
        <v>103</v>
      </c>
      <c r="E4390" t="s">
        <v>12146</v>
      </c>
      <c r="F4390">
        <v>12322</v>
      </c>
      <c r="G4390" t="s">
        <v>12286</v>
      </c>
    </row>
    <row r="4391" spans="1:7" x14ac:dyDescent="0.25">
      <c r="A4391" t="s">
        <v>157</v>
      </c>
      <c r="B4391">
        <v>2011</v>
      </c>
      <c r="C4391" t="s">
        <v>144</v>
      </c>
      <c r="D4391" t="s">
        <v>38</v>
      </c>
      <c r="E4391" t="s">
        <v>12147</v>
      </c>
      <c r="F4391">
        <v>50</v>
      </c>
      <c r="G4391" t="s">
        <v>12287</v>
      </c>
    </row>
    <row r="4392" spans="1:7" x14ac:dyDescent="0.25">
      <c r="A4392" t="s">
        <v>157</v>
      </c>
      <c r="B4392">
        <v>2011</v>
      </c>
      <c r="C4392" t="s">
        <v>144</v>
      </c>
      <c r="D4392" t="s">
        <v>40</v>
      </c>
      <c r="E4392" t="s">
        <v>12148</v>
      </c>
      <c r="F4392">
        <v>65</v>
      </c>
      <c r="G4392" t="s">
        <v>12287</v>
      </c>
    </row>
    <row r="4393" spans="1:7" x14ac:dyDescent="0.25">
      <c r="A4393" t="s">
        <v>157</v>
      </c>
      <c r="B4393">
        <v>2011</v>
      </c>
      <c r="C4393" t="s">
        <v>144</v>
      </c>
      <c r="D4393" t="s">
        <v>102</v>
      </c>
      <c r="E4393" t="s">
        <v>12149</v>
      </c>
      <c r="F4393">
        <v>310</v>
      </c>
      <c r="G4393" t="s">
        <v>12287</v>
      </c>
    </row>
    <row r="4394" spans="1:7" x14ac:dyDescent="0.25">
      <c r="A4394" t="s">
        <v>157</v>
      </c>
      <c r="B4394">
        <v>2011</v>
      </c>
      <c r="C4394" t="s">
        <v>144</v>
      </c>
      <c r="D4394" t="s">
        <v>107</v>
      </c>
      <c r="E4394" t="s">
        <v>12150</v>
      </c>
      <c r="F4394">
        <v>202</v>
      </c>
      <c r="G4394" t="s">
        <v>12287</v>
      </c>
    </row>
    <row r="4395" spans="1:7" x14ac:dyDescent="0.25">
      <c r="A4395" t="s">
        <v>157</v>
      </c>
      <c r="B4395">
        <v>2011</v>
      </c>
      <c r="C4395" t="s">
        <v>144</v>
      </c>
      <c r="D4395" t="s">
        <v>39</v>
      </c>
      <c r="E4395" t="s">
        <v>12151</v>
      </c>
      <c r="F4395">
        <v>319</v>
      </c>
      <c r="G4395" t="s">
        <v>12287</v>
      </c>
    </row>
    <row r="4396" spans="1:7" x14ac:dyDescent="0.25">
      <c r="A4396" t="s">
        <v>157</v>
      </c>
      <c r="B4396">
        <v>2011</v>
      </c>
      <c r="C4396" t="s">
        <v>144</v>
      </c>
      <c r="D4396" t="s">
        <v>103</v>
      </c>
      <c r="E4396" t="s">
        <v>12152</v>
      </c>
      <c r="F4396">
        <v>3052</v>
      </c>
      <c r="G4396" t="s">
        <v>12287</v>
      </c>
    </row>
    <row r="4397" spans="1:7" x14ac:dyDescent="0.25">
      <c r="A4397" t="s">
        <v>157</v>
      </c>
      <c r="B4397">
        <v>2011</v>
      </c>
      <c r="C4397" t="s">
        <v>145</v>
      </c>
      <c r="D4397" t="s">
        <v>38</v>
      </c>
      <c r="E4397" t="s">
        <v>12153</v>
      </c>
      <c r="F4397">
        <v>60</v>
      </c>
      <c r="G4397" t="s">
        <v>12288</v>
      </c>
    </row>
    <row r="4398" spans="1:7" x14ac:dyDescent="0.25">
      <c r="A4398" t="s">
        <v>157</v>
      </c>
      <c r="B4398">
        <v>2011</v>
      </c>
      <c r="C4398" t="s">
        <v>145</v>
      </c>
      <c r="D4398" t="s">
        <v>40</v>
      </c>
      <c r="E4398" t="s">
        <v>12154</v>
      </c>
      <c r="F4398">
        <v>73</v>
      </c>
      <c r="G4398" t="s">
        <v>12288</v>
      </c>
    </row>
    <row r="4399" spans="1:7" x14ac:dyDescent="0.25">
      <c r="A4399" t="s">
        <v>157</v>
      </c>
      <c r="B4399">
        <v>2011</v>
      </c>
      <c r="C4399" t="s">
        <v>145</v>
      </c>
      <c r="D4399" t="s">
        <v>102</v>
      </c>
      <c r="E4399" t="s">
        <v>12155</v>
      </c>
      <c r="F4399">
        <v>411</v>
      </c>
      <c r="G4399" t="s">
        <v>12288</v>
      </c>
    </row>
    <row r="4400" spans="1:7" x14ac:dyDescent="0.25">
      <c r="A4400" t="s">
        <v>157</v>
      </c>
      <c r="B4400">
        <v>2011</v>
      </c>
      <c r="C4400" t="s">
        <v>145</v>
      </c>
      <c r="D4400" t="s">
        <v>107</v>
      </c>
      <c r="E4400" t="s">
        <v>12156</v>
      </c>
      <c r="F4400">
        <v>211</v>
      </c>
      <c r="G4400" t="s">
        <v>12288</v>
      </c>
    </row>
    <row r="4401" spans="1:7" x14ac:dyDescent="0.25">
      <c r="A4401" t="s">
        <v>157</v>
      </c>
      <c r="B4401">
        <v>2011</v>
      </c>
      <c r="C4401" t="s">
        <v>145</v>
      </c>
      <c r="D4401" t="s">
        <v>39</v>
      </c>
      <c r="E4401" t="s">
        <v>12157</v>
      </c>
      <c r="F4401">
        <v>386</v>
      </c>
      <c r="G4401" t="s">
        <v>12288</v>
      </c>
    </row>
    <row r="4402" spans="1:7" x14ac:dyDescent="0.25">
      <c r="A4402" t="s">
        <v>157</v>
      </c>
      <c r="B4402">
        <v>2011</v>
      </c>
      <c r="C4402" t="s">
        <v>145</v>
      </c>
      <c r="D4402" t="s">
        <v>103</v>
      </c>
      <c r="E4402" t="s">
        <v>12158</v>
      </c>
      <c r="F4402">
        <v>4393</v>
      </c>
      <c r="G4402" t="s">
        <v>12288</v>
      </c>
    </row>
    <row r="4403" spans="1:7" x14ac:dyDescent="0.25">
      <c r="A4403" t="s">
        <v>157</v>
      </c>
      <c r="B4403">
        <v>2011</v>
      </c>
      <c r="C4403" t="s">
        <v>146</v>
      </c>
      <c r="D4403" t="s">
        <v>38</v>
      </c>
      <c r="E4403" t="s">
        <v>12159</v>
      </c>
      <c r="F4403">
        <v>64</v>
      </c>
      <c r="G4403" t="s">
        <v>12289</v>
      </c>
    </row>
    <row r="4404" spans="1:7" x14ac:dyDescent="0.25">
      <c r="A4404" t="s">
        <v>157</v>
      </c>
      <c r="B4404">
        <v>2011</v>
      </c>
      <c r="C4404" t="s">
        <v>146</v>
      </c>
      <c r="D4404" t="s">
        <v>40</v>
      </c>
      <c r="E4404" t="s">
        <v>12160</v>
      </c>
      <c r="F4404">
        <v>85</v>
      </c>
      <c r="G4404" t="s">
        <v>12289</v>
      </c>
    </row>
    <row r="4405" spans="1:7" x14ac:dyDescent="0.25">
      <c r="A4405" t="s">
        <v>157</v>
      </c>
      <c r="B4405">
        <v>2011</v>
      </c>
      <c r="C4405" t="s">
        <v>146</v>
      </c>
      <c r="D4405" t="s">
        <v>102</v>
      </c>
      <c r="E4405" t="s">
        <v>12161</v>
      </c>
      <c r="F4405">
        <v>422</v>
      </c>
      <c r="G4405" t="s">
        <v>12289</v>
      </c>
    </row>
    <row r="4406" spans="1:7" x14ac:dyDescent="0.25">
      <c r="A4406" t="s">
        <v>157</v>
      </c>
      <c r="B4406">
        <v>2011</v>
      </c>
      <c r="C4406" t="s">
        <v>146</v>
      </c>
      <c r="D4406" t="s">
        <v>107</v>
      </c>
      <c r="E4406" t="s">
        <v>12162</v>
      </c>
      <c r="F4406">
        <v>252</v>
      </c>
      <c r="G4406" t="s">
        <v>12289</v>
      </c>
    </row>
    <row r="4407" spans="1:7" x14ac:dyDescent="0.25">
      <c r="A4407" t="s">
        <v>157</v>
      </c>
      <c r="B4407">
        <v>2011</v>
      </c>
      <c r="C4407" t="s">
        <v>146</v>
      </c>
      <c r="D4407" t="s">
        <v>39</v>
      </c>
      <c r="E4407" t="s">
        <v>12163</v>
      </c>
      <c r="F4407">
        <v>466</v>
      </c>
      <c r="G4407" t="s">
        <v>12289</v>
      </c>
    </row>
    <row r="4408" spans="1:7" x14ac:dyDescent="0.25">
      <c r="A4408" t="s">
        <v>157</v>
      </c>
      <c r="B4408">
        <v>2011</v>
      </c>
      <c r="C4408" t="s">
        <v>146</v>
      </c>
      <c r="D4408" t="s">
        <v>103</v>
      </c>
      <c r="E4408" t="s">
        <v>12164</v>
      </c>
      <c r="F4408">
        <v>4259</v>
      </c>
      <c r="G4408" t="s">
        <v>12289</v>
      </c>
    </row>
    <row r="4409" spans="1:7" x14ac:dyDescent="0.25">
      <c r="A4409" t="s">
        <v>157</v>
      </c>
      <c r="B4409">
        <v>2012</v>
      </c>
      <c r="C4409" t="s">
        <v>142</v>
      </c>
      <c r="D4409" t="s">
        <v>38</v>
      </c>
      <c r="E4409" t="s">
        <v>12165</v>
      </c>
      <c r="F4409">
        <v>336</v>
      </c>
      <c r="G4409" t="s">
        <v>12285</v>
      </c>
    </row>
    <row r="4410" spans="1:7" x14ac:dyDescent="0.25">
      <c r="A4410" t="s">
        <v>157</v>
      </c>
      <c r="B4410">
        <v>2012</v>
      </c>
      <c r="C4410" t="s">
        <v>142</v>
      </c>
      <c r="D4410" t="s">
        <v>40</v>
      </c>
      <c r="E4410" t="s">
        <v>12166</v>
      </c>
      <c r="F4410">
        <v>349</v>
      </c>
      <c r="G4410" t="s">
        <v>12285</v>
      </c>
    </row>
    <row r="4411" spans="1:7" x14ac:dyDescent="0.25">
      <c r="A4411" t="s">
        <v>157</v>
      </c>
      <c r="B4411">
        <v>2012</v>
      </c>
      <c r="C4411" t="s">
        <v>142</v>
      </c>
      <c r="D4411" t="s">
        <v>102</v>
      </c>
      <c r="E4411" t="s">
        <v>12167</v>
      </c>
      <c r="F4411">
        <v>1069</v>
      </c>
      <c r="G4411" t="s">
        <v>12285</v>
      </c>
    </row>
    <row r="4412" spans="1:7" x14ac:dyDescent="0.25">
      <c r="A4412" t="s">
        <v>157</v>
      </c>
      <c r="B4412">
        <v>2012</v>
      </c>
      <c r="C4412" t="s">
        <v>142</v>
      </c>
      <c r="D4412" t="s">
        <v>107</v>
      </c>
      <c r="E4412" t="s">
        <v>12168</v>
      </c>
      <c r="F4412">
        <v>1556</v>
      </c>
      <c r="G4412" t="s">
        <v>12285</v>
      </c>
    </row>
    <row r="4413" spans="1:7" x14ac:dyDescent="0.25">
      <c r="A4413" t="s">
        <v>157</v>
      </c>
      <c r="B4413">
        <v>2012</v>
      </c>
      <c r="C4413" t="s">
        <v>142</v>
      </c>
      <c r="D4413" t="s">
        <v>39</v>
      </c>
      <c r="E4413" t="s">
        <v>12169</v>
      </c>
      <c r="F4413">
        <v>908</v>
      </c>
      <c r="G4413" t="s">
        <v>12285</v>
      </c>
    </row>
    <row r="4414" spans="1:7" x14ac:dyDescent="0.25">
      <c r="A4414" t="s">
        <v>157</v>
      </c>
      <c r="B4414">
        <v>2012</v>
      </c>
      <c r="C4414" t="s">
        <v>142</v>
      </c>
      <c r="D4414" t="s">
        <v>103</v>
      </c>
      <c r="E4414" t="s">
        <v>12170</v>
      </c>
      <c r="F4414">
        <v>10763</v>
      </c>
      <c r="G4414" t="s">
        <v>12285</v>
      </c>
    </row>
    <row r="4415" spans="1:7" x14ac:dyDescent="0.25">
      <c r="A4415" t="s">
        <v>157</v>
      </c>
      <c r="B4415">
        <v>2012</v>
      </c>
      <c r="C4415" t="s">
        <v>143</v>
      </c>
      <c r="D4415" t="s">
        <v>38</v>
      </c>
      <c r="E4415" t="s">
        <v>12171</v>
      </c>
      <c r="F4415">
        <v>282</v>
      </c>
      <c r="G4415" t="s">
        <v>12286</v>
      </c>
    </row>
    <row r="4416" spans="1:7" x14ac:dyDescent="0.25">
      <c r="A4416" t="s">
        <v>157</v>
      </c>
      <c r="B4416">
        <v>2012</v>
      </c>
      <c r="C4416" t="s">
        <v>143</v>
      </c>
      <c r="D4416" t="s">
        <v>40</v>
      </c>
      <c r="E4416" t="s">
        <v>12172</v>
      </c>
      <c r="F4416">
        <v>307</v>
      </c>
      <c r="G4416" t="s">
        <v>12286</v>
      </c>
    </row>
    <row r="4417" spans="1:7" x14ac:dyDescent="0.25">
      <c r="A4417" t="s">
        <v>157</v>
      </c>
      <c r="B4417">
        <v>2012</v>
      </c>
      <c r="C4417" t="s">
        <v>143</v>
      </c>
      <c r="D4417" t="s">
        <v>102</v>
      </c>
      <c r="E4417" t="s">
        <v>12173</v>
      </c>
      <c r="F4417">
        <v>1166</v>
      </c>
      <c r="G4417" t="s">
        <v>12286</v>
      </c>
    </row>
    <row r="4418" spans="1:7" x14ac:dyDescent="0.25">
      <c r="A4418" t="s">
        <v>157</v>
      </c>
      <c r="B4418">
        <v>2012</v>
      </c>
      <c r="C4418" t="s">
        <v>143</v>
      </c>
      <c r="D4418" t="s">
        <v>107</v>
      </c>
      <c r="E4418" t="s">
        <v>12174</v>
      </c>
      <c r="F4418">
        <v>1179</v>
      </c>
      <c r="G4418" t="s">
        <v>12286</v>
      </c>
    </row>
    <row r="4419" spans="1:7" x14ac:dyDescent="0.25">
      <c r="A4419" t="s">
        <v>157</v>
      </c>
      <c r="B4419">
        <v>2012</v>
      </c>
      <c r="C4419" t="s">
        <v>143</v>
      </c>
      <c r="D4419" t="s">
        <v>39</v>
      </c>
      <c r="E4419" t="s">
        <v>12175</v>
      </c>
      <c r="F4419">
        <v>1092</v>
      </c>
      <c r="G4419" t="s">
        <v>12286</v>
      </c>
    </row>
    <row r="4420" spans="1:7" x14ac:dyDescent="0.25">
      <c r="A4420" t="s">
        <v>157</v>
      </c>
      <c r="B4420">
        <v>2012</v>
      </c>
      <c r="C4420" t="s">
        <v>143</v>
      </c>
      <c r="D4420" t="s">
        <v>103</v>
      </c>
      <c r="E4420" t="s">
        <v>12176</v>
      </c>
      <c r="F4420">
        <v>11783</v>
      </c>
      <c r="G4420" t="s">
        <v>12286</v>
      </c>
    </row>
    <row r="4421" spans="1:7" x14ac:dyDescent="0.25">
      <c r="A4421" t="s">
        <v>157</v>
      </c>
      <c r="B4421">
        <v>2012</v>
      </c>
      <c r="C4421" t="s">
        <v>144</v>
      </c>
      <c r="D4421" t="s">
        <v>38</v>
      </c>
      <c r="E4421" t="s">
        <v>12177</v>
      </c>
      <c r="F4421">
        <v>87</v>
      </c>
      <c r="G4421" t="s">
        <v>12287</v>
      </c>
    </row>
    <row r="4422" spans="1:7" x14ac:dyDescent="0.25">
      <c r="A4422" t="s">
        <v>157</v>
      </c>
      <c r="B4422">
        <v>2012</v>
      </c>
      <c r="C4422" t="s">
        <v>144</v>
      </c>
      <c r="D4422" t="s">
        <v>40</v>
      </c>
      <c r="E4422" t="s">
        <v>12178</v>
      </c>
      <c r="F4422">
        <v>91</v>
      </c>
      <c r="G4422" t="s">
        <v>12287</v>
      </c>
    </row>
    <row r="4423" spans="1:7" x14ac:dyDescent="0.25">
      <c r="A4423" t="s">
        <v>157</v>
      </c>
      <c r="B4423">
        <v>2012</v>
      </c>
      <c r="C4423" t="s">
        <v>144</v>
      </c>
      <c r="D4423" t="s">
        <v>102</v>
      </c>
      <c r="E4423" t="s">
        <v>12179</v>
      </c>
      <c r="F4423">
        <v>302</v>
      </c>
      <c r="G4423" t="s">
        <v>12287</v>
      </c>
    </row>
    <row r="4424" spans="1:7" x14ac:dyDescent="0.25">
      <c r="A4424" t="s">
        <v>157</v>
      </c>
      <c r="B4424">
        <v>2012</v>
      </c>
      <c r="C4424" t="s">
        <v>144</v>
      </c>
      <c r="D4424" t="s">
        <v>107</v>
      </c>
      <c r="E4424" t="s">
        <v>12180</v>
      </c>
      <c r="F4424">
        <v>346</v>
      </c>
      <c r="G4424" t="s">
        <v>12287</v>
      </c>
    </row>
    <row r="4425" spans="1:7" x14ac:dyDescent="0.25">
      <c r="A4425" t="s">
        <v>157</v>
      </c>
      <c r="B4425">
        <v>2012</v>
      </c>
      <c r="C4425" t="s">
        <v>144</v>
      </c>
      <c r="D4425" t="s">
        <v>39</v>
      </c>
      <c r="E4425" t="s">
        <v>12181</v>
      </c>
      <c r="F4425">
        <v>245</v>
      </c>
      <c r="G4425" t="s">
        <v>12287</v>
      </c>
    </row>
    <row r="4426" spans="1:7" x14ac:dyDescent="0.25">
      <c r="A4426" t="s">
        <v>157</v>
      </c>
      <c r="B4426">
        <v>2012</v>
      </c>
      <c r="C4426" t="s">
        <v>144</v>
      </c>
      <c r="D4426" t="s">
        <v>103</v>
      </c>
      <c r="E4426" t="s">
        <v>12182</v>
      </c>
      <c r="F4426">
        <v>2940</v>
      </c>
      <c r="G4426" t="s">
        <v>12287</v>
      </c>
    </row>
    <row r="4427" spans="1:7" x14ac:dyDescent="0.25">
      <c r="A4427" t="s">
        <v>157</v>
      </c>
      <c r="B4427">
        <v>2012</v>
      </c>
      <c r="C4427" t="s">
        <v>145</v>
      </c>
      <c r="D4427" t="s">
        <v>38</v>
      </c>
      <c r="E4427" t="s">
        <v>12183</v>
      </c>
      <c r="F4427">
        <v>133</v>
      </c>
      <c r="G4427" t="s">
        <v>12288</v>
      </c>
    </row>
    <row r="4428" spans="1:7" x14ac:dyDescent="0.25">
      <c r="A4428" t="s">
        <v>157</v>
      </c>
      <c r="B4428">
        <v>2012</v>
      </c>
      <c r="C4428" t="s">
        <v>145</v>
      </c>
      <c r="D4428" t="s">
        <v>40</v>
      </c>
      <c r="E4428" t="s">
        <v>12184</v>
      </c>
      <c r="F4428">
        <v>131</v>
      </c>
      <c r="G4428" t="s">
        <v>12288</v>
      </c>
    </row>
    <row r="4429" spans="1:7" x14ac:dyDescent="0.25">
      <c r="A4429" t="s">
        <v>157</v>
      </c>
      <c r="B4429">
        <v>2012</v>
      </c>
      <c r="C4429" t="s">
        <v>145</v>
      </c>
      <c r="D4429" t="s">
        <v>102</v>
      </c>
      <c r="E4429" t="s">
        <v>12185</v>
      </c>
      <c r="F4429">
        <v>326</v>
      </c>
      <c r="G4429" t="s">
        <v>12288</v>
      </c>
    </row>
    <row r="4430" spans="1:7" x14ac:dyDescent="0.25">
      <c r="A4430" t="s">
        <v>157</v>
      </c>
      <c r="B4430">
        <v>2012</v>
      </c>
      <c r="C4430" t="s">
        <v>145</v>
      </c>
      <c r="D4430" t="s">
        <v>107</v>
      </c>
      <c r="E4430" t="s">
        <v>12186</v>
      </c>
      <c r="F4430">
        <v>379</v>
      </c>
      <c r="G4430" t="s">
        <v>12288</v>
      </c>
    </row>
    <row r="4431" spans="1:7" x14ac:dyDescent="0.25">
      <c r="A4431" t="s">
        <v>157</v>
      </c>
      <c r="B4431">
        <v>2012</v>
      </c>
      <c r="C4431" t="s">
        <v>145</v>
      </c>
      <c r="D4431" t="s">
        <v>39</v>
      </c>
      <c r="E4431" t="s">
        <v>12187</v>
      </c>
      <c r="F4431">
        <v>345</v>
      </c>
      <c r="G4431" t="s">
        <v>12288</v>
      </c>
    </row>
    <row r="4432" spans="1:7" x14ac:dyDescent="0.25">
      <c r="A4432" t="s">
        <v>157</v>
      </c>
      <c r="B4432">
        <v>2012</v>
      </c>
      <c r="C4432" t="s">
        <v>145</v>
      </c>
      <c r="D4432" t="s">
        <v>103</v>
      </c>
      <c r="E4432" t="s">
        <v>12188</v>
      </c>
      <c r="F4432">
        <v>4193</v>
      </c>
      <c r="G4432" t="s">
        <v>12288</v>
      </c>
    </row>
    <row r="4433" spans="1:7" x14ac:dyDescent="0.25">
      <c r="A4433" t="s">
        <v>157</v>
      </c>
      <c r="B4433">
        <v>2012</v>
      </c>
      <c r="C4433" t="s">
        <v>146</v>
      </c>
      <c r="D4433" t="s">
        <v>38</v>
      </c>
      <c r="E4433" t="s">
        <v>12189</v>
      </c>
      <c r="F4433">
        <v>105</v>
      </c>
      <c r="G4433" t="s">
        <v>12289</v>
      </c>
    </row>
    <row r="4434" spans="1:7" x14ac:dyDescent="0.25">
      <c r="A4434" t="s">
        <v>157</v>
      </c>
      <c r="B4434">
        <v>2012</v>
      </c>
      <c r="C4434" t="s">
        <v>146</v>
      </c>
      <c r="D4434" t="s">
        <v>40</v>
      </c>
      <c r="E4434" t="s">
        <v>12190</v>
      </c>
      <c r="F4434">
        <v>108</v>
      </c>
      <c r="G4434" t="s">
        <v>12289</v>
      </c>
    </row>
    <row r="4435" spans="1:7" x14ac:dyDescent="0.25">
      <c r="A4435" t="s">
        <v>157</v>
      </c>
      <c r="B4435">
        <v>2012</v>
      </c>
      <c r="C4435" t="s">
        <v>146</v>
      </c>
      <c r="D4435" t="s">
        <v>102</v>
      </c>
      <c r="E4435" t="s">
        <v>12191</v>
      </c>
      <c r="F4435">
        <v>360</v>
      </c>
      <c r="G4435" t="s">
        <v>12289</v>
      </c>
    </row>
    <row r="4436" spans="1:7" x14ac:dyDescent="0.25">
      <c r="A4436" t="s">
        <v>157</v>
      </c>
      <c r="B4436">
        <v>2012</v>
      </c>
      <c r="C4436" t="s">
        <v>146</v>
      </c>
      <c r="D4436" t="s">
        <v>107</v>
      </c>
      <c r="E4436" t="s">
        <v>12192</v>
      </c>
      <c r="F4436">
        <v>376</v>
      </c>
      <c r="G4436" t="s">
        <v>12289</v>
      </c>
    </row>
    <row r="4437" spans="1:7" x14ac:dyDescent="0.25">
      <c r="A4437" t="s">
        <v>157</v>
      </c>
      <c r="B4437">
        <v>2012</v>
      </c>
      <c r="C4437" t="s">
        <v>146</v>
      </c>
      <c r="D4437" t="s">
        <v>39</v>
      </c>
      <c r="E4437" t="s">
        <v>12193</v>
      </c>
      <c r="F4437">
        <v>428</v>
      </c>
      <c r="G4437" t="s">
        <v>12289</v>
      </c>
    </row>
    <row r="4438" spans="1:7" x14ac:dyDescent="0.25">
      <c r="A4438" t="s">
        <v>157</v>
      </c>
      <c r="B4438">
        <v>2012</v>
      </c>
      <c r="C4438" t="s">
        <v>146</v>
      </c>
      <c r="D4438" t="s">
        <v>103</v>
      </c>
      <c r="E4438" t="s">
        <v>12194</v>
      </c>
      <c r="F4438">
        <v>4153</v>
      </c>
      <c r="G4438" t="s">
        <v>12289</v>
      </c>
    </row>
    <row r="4439" spans="1:7" x14ac:dyDescent="0.25">
      <c r="A4439" t="s">
        <v>157</v>
      </c>
      <c r="B4439">
        <v>2013</v>
      </c>
      <c r="C4439" t="s">
        <v>142</v>
      </c>
      <c r="D4439" t="s">
        <v>38</v>
      </c>
      <c r="E4439" t="s">
        <v>12195</v>
      </c>
      <c r="F4439">
        <v>492</v>
      </c>
      <c r="G4439" t="s">
        <v>12285</v>
      </c>
    </row>
    <row r="4440" spans="1:7" x14ac:dyDescent="0.25">
      <c r="A4440" t="s">
        <v>157</v>
      </c>
      <c r="B4440">
        <v>2013</v>
      </c>
      <c r="C4440" t="s">
        <v>142</v>
      </c>
      <c r="D4440" t="s">
        <v>40</v>
      </c>
      <c r="E4440" t="s">
        <v>12196</v>
      </c>
      <c r="F4440">
        <v>562</v>
      </c>
      <c r="G4440" t="s">
        <v>12285</v>
      </c>
    </row>
    <row r="4441" spans="1:7" x14ac:dyDescent="0.25">
      <c r="A4441" t="s">
        <v>157</v>
      </c>
      <c r="B4441">
        <v>2013</v>
      </c>
      <c r="C4441" t="s">
        <v>142</v>
      </c>
      <c r="D4441" t="s">
        <v>102</v>
      </c>
      <c r="E4441" t="s">
        <v>12197</v>
      </c>
      <c r="F4441">
        <v>1296</v>
      </c>
      <c r="G4441" t="s">
        <v>12285</v>
      </c>
    </row>
    <row r="4442" spans="1:7" x14ac:dyDescent="0.25">
      <c r="A4442" t="s">
        <v>157</v>
      </c>
      <c r="B4442">
        <v>2013</v>
      </c>
      <c r="C4442" t="s">
        <v>142</v>
      </c>
      <c r="D4442" t="s">
        <v>107</v>
      </c>
      <c r="E4442" t="s">
        <v>12198</v>
      </c>
      <c r="F4442">
        <v>1838</v>
      </c>
      <c r="G4442" t="s">
        <v>12285</v>
      </c>
    </row>
    <row r="4443" spans="1:7" x14ac:dyDescent="0.25">
      <c r="A4443" t="s">
        <v>157</v>
      </c>
      <c r="B4443">
        <v>2013</v>
      </c>
      <c r="C4443" t="s">
        <v>142</v>
      </c>
      <c r="D4443" t="s">
        <v>39</v>
      </c>
      <c r="E4443" t="s">
        <v>12199</v>
      </c>
      <c r="F4443">
        <v>897</v>
      </c>
      <c r="G4443" t="s">
        <v>12285</v>
      </c>
    </row>
    <row r="4444" spans="1:7" x14ac:dyDescent="0.25">
      <c r="A4444" t="s">
        <v>157</v>
      </c>
      <c r="B4444">
        <v>2013</v>
      </c>
      <c r="C4444" t="s">
        <v>142</v>
      </c>
      <c r="D4444" t="s">
        <v>103</v>
      </c>
      <c r="E4444" t="s">
        <v>12200</v>
      </c>
      <c r="F4444">
        <v>10525</v>
      </c>
      <c r="G4444" t="s">
        <v>12285</v>
      </c>
    </row>
    <row r="4445" spans="1:7" x14ac:dyDescent="0.25">
      <c r="A4445" t="s">
        <v>157</v>
      </c>
      <c r="B4445">
        <v>2013</v>
      </c>
      <c r="C4445" t="s">
        <v>143</v>
      </c>
      <c r="D4445" t="s">
        <v>38</v>
      </c>
      <c r="E4445" t="s">
        <v>12201</v>
      </c>
      <c r="F4445">
        <v>403</v>
      </c>
      <c r="G4445" t="s">
        <v>12286</v>
      </c>
    </row>
    <row r="4446" spans="1:7" x14ac:dyDescent="0.25">
      <c r="A4446" t="s">
        <v>157</v>
      </c>
      <c r="B4446">
        <v>2013</v>
      </c>
      <c r="C4446" t="s">
        <v>143</v>
      </c>
      <c r="D4446" t="s">
        <v>40</v>
      </c>
      <c r="E4446" t="s">
        <v>12202</v>
      </c>
      <c r="F4446">
        <v>408</v>
      </c>
      <c r="G4446" t="s">
        <v>12286</v>
      </c>
    </row>
    <row r="4447" spans="1:7" x14ac:dyDescent="0.25">
      <c r="A4447" t="s">
        <v>157</v>
      </c>
      <c r="B4447">
        <v>2013</v>
      </c>
      <c r="C4447" t="s">
        <v>143</v>
      </c>
      <c r="D4447" t="s">
        <v>102</v>
      </c>
      <c r="E4447" t="s">
        <v>12203</v>
      </c>
      <c r="F4447">
        <v>1183</v>
      </c>
      <c r="G4447" t="s">
        <v>12286</v>
      </c>
    </row>
    <row r="4448" spans="1:7" x14ac:dyDescent="0.25">
      <c r="A4448" t="s">
        <v>157</v>
      </c>
      <c r="B4448">
        <v>2013</v>
      </c>
      <c r="C4448" t="s">
        <v>143</v>
      </c>
      <c r="D4448" t="s">
        <v>107</v>
      </c>
      <c r="E4448" t="s">
        <v>12204</v>
      </c>
      <c r="F4448">
        <v>1415</v>
      </c>
      <c r="G4448" t="s">
        <v>12286</v>
      </c>
    </row>
    <row r="4449" spans="1:7" x14ac:dyDescent="0.25">
      <c r="A4449" t="s">
        <v>157</v>
      </c>
      <c r="B4449">
        <v>2013</v>
      </c>
      <c r="C4449" t="s">
        <v>143</v>
      </c>
      <c r="D4449" t="s">
        <v>39</v>
      </c>
      <c r="E4449" t="s">
        <v>12205</v>
      </c>
      <c r="F4449">
        <v>1033</v>
      </c>
      <c r="G4449" t="s">
        <v>12286</v>
      </c>
    </row>
    <row r="4450" spans="1:7" x14ac:dyDescent="0.25">
      <c r="A4450" t="s">
        <v>157</v>
      </c>
      <c r="B4450">
        <v>2013</v>
      </c>
      <c r="C4450" t="s">
        <v>143</v>
      </c>
      <c r="D4450" t="s">
        <v>103</v>
      </c>
      <c r="E4450" t="s">
        <v>12206</v>
      </c>
      <c r="F4450">
        <v>11489</v>
      </c>
      <c r="G4450" t="s">
        <v>12286</v>
      </c>
    </row>
    <row r="4451" spans="1:7" x14ac:dyDescent="0.25">
      <c r="A4451" t="s">
        <v>157</v>
      </c>
      <c r="B4451">
        <v>2013</v>
      </c>
      <c r="C4451" t="s">
        <v>144</v>
      </c>
      <c r="D4451" t="s">
        <v>38</v>
      </c>
      <c r="E4451" t="s">
        <v>12207</v>
      </c>
      <c r="F4451">
        <v>147</v>
      </c>
      <c r="G4451" t="s">
        <v>12287</v>
      </c>
    </row>
    <row r="4452" spans="1:7" x14ac:dyDescent="0.25">
      <c r="A4452" t="s">
        <v>157</v>
      </c>
      <c r="B4452">
        <v>2013</v>
      </c>
      <c r="C4452" t="s">
        <v>144</v>
      </c>
      <c r="D4452" t="s">
        <v>40</v>
      </c>
      <c r="E4452" t="s">
        <v>12208</v>
      </c>
      <c r="F4452">
        <v>135</v>
      </c>
      <c r="G4452" t="s">
        <v>12287</v>
      </c>
    </row>
    <row r="4453" spans="1:7" x14ac:dyDescent="0.25">
      <c r="A4453" t="s">
        <v>157</v>
      </c>
      <c r="B4453">
        <v>2013</v>
      </c>
      <c r="C4453" t="s">
        <v>144</v>
      </c>
      <c r="D4453" t="s">
        <v>102</v>
      </c>
      <c r="E4453" t="s">
        <v>12209</v>
      </c>
      <c r="F4453">
        <v>335</v>
      </c>
      <c r="G4453" t="s">
        <v>12287</v>
      </c>
    </row>
    <row r="4454" spans="1:7" x14ac:dyDescent="0.25">
      <c r="A4454" t="s">
        <v>157</v>
      </c>
      <c r="B4454">
        <v>2013</v>
      </c>
      <c r="C4454" t="s">
        <v>144</v>
      </c>
      <c r="D4454" t="s">
        <v>107</v>
      </c>
      <c r="E4454" t="s">
        <v>12210</v>
      </c>
      <c r="F4454">
        <v>478</v>
      </c>
      <c r="G4454" t="s">
        <v>12287</v>
      </c>
    </row>
    <row r="4455" spans="1:7" x14ac:dyDescent="0.25">
      <c r="A4455" t="s">
        <v>157</v>
      </c>
      <c r="B4455">
        <v>2013</v>
      </c>
      <c r="C4455" t="s">
        <v>144</v>
      </c>
      <c r="D4455" t="s">
        <v>39</v>
      </c>
      <c r="E4455" t="s">
        <v>12211</v>
      </c>
      <c r="F4455">
        <v>276</v>
      </c>
      <c r="G4455" t="s">
        <v>12287</v>
      </c>
    </row>
    <row r="4456" spans="1:7" x14ac:dyDescent="0.25">
      <c r="A4456" t="s">
        <v>157</v>
      </c>
      <c r="B4456">
        <v>2013</v>
      </c>
      <c r="C4456" t="s">
        <v>144</v>
      </c>
      <c r="D4456" t="s">
        <v>103</v>
      </c>
      <c r="E4456" t="s">
        <v>12212</v>
      </c>
      <c r="F4456">
        <v>2810</v>
      </c>
      <c r="G4456" t="s">
        <v>12287</v>
      </c>
    </row>
    <row r="4457" spans="1:7" x14ac:dyDescent="0.25">
      <c r="A4457" t="s">
        <v>157</v>
      </c>
      <c r="B4457">
        <v>2013</v>
      </c>
      <c r="C4457" t="s">
        <v>145</v>
      </c>
      <c r="D4457" t="s">
        <v>38</v>
      </c>
      <c r="E4457" t="s">
        <v>12213</v>
      </c>
      <c r="F4457">
        <v>183</v>
      </c>
      <c r="G4457" t="s">
        <v>12288</v>
      </c>
    </row>
    <row r="4458" spans="1:7" x14ac:dyDescent="0.25">
      <c r="A4458" t="s">
        <v>157</v>
      </c>
      <c r="B4458">
        <v>2013</v>
      </c>
      <c r="C4458" t="s">
        <v>145</v>
      </c>
      <c r="D4458" t="s">
        <v>40</v>
      </c>
      <c r="E4458" t="s">
        <v>12214</v>
      </c>
      <c r="F4458">
        <v>200</v>
      </c>
      <c r="G4458" t="s">
        <v>12288</v>
      </c>
    </row>
    <row r="4459" spans="1:7" x14ac:dyDescent="0.25">
      <c r="A4459" t="s">
        <v>157</v>
      </c>
      <c r="B4459">
        <v>2013</v>
      </c>
      <c r="C4459" t="s">
        <v>145</v>
      </c>
      <c r="D4459" t="s">
        <v>102</v>
      </c>
      <c r="E4459" t="s">
        <v>12215</v>
      </c>
      <c r="F4459">
        <v>410</v>
      </c>
      <c r="G4459" t="s">
        <v>12288</v>
      </c>
    </row>
    <row r="4460" spans="1:7" x14ac:dyDescent="0.25">
      <c r="A4460" t="s">
        <v>157</v>
      </c>
      <c r="B4460">
        <v>2013</v>
      </c>
      <c r="C4460" t="s">
        <v>145</v>
      </c>
      <c r="D4460" t="s">
        <v>107</v>
      </c>
      <c r="E4460" t="s">
        <v>12216</v>
      </c>
      <c r="F4460">
        <v>509</v>
      </c>
      <c r="G4460" t="s">
        <v>12288</v>
      </c>
    </row>
    <row r="4461" spans="1:7" x14ac:dyDescent="0.25">
      <c r="A4461" t="s">
        <v>157</v>
      </c>
      <c r="B4461">
        <v>2013</v>
      </c>
      <c r="C4461" t="s">
        <v>145</v>
      </c>
      <c r="D4461" t="s">
        <v>39</v>
      </c>
      <c r="E4461" t="s">
        <v>12217</v>
      </c>
      <c r="F4461">
        <v>452</v>
      </c>
      <c r="G4461" t="s">
        <v>12288</v>
      </c>
    </row>
    <row r="4462" spans="1:7" x14ac:dyDescent="0.25">
      <c r="A4462" t="s">
        <v>157</v>
      </c>
      <c r="B4462">
        <v>2013</v>
      </c>
      <c r="C4462" t="s">
        <v>145</v>
      </c>
      <c r="D4462" t="s">
        <v>103</v>
      </c>
      <c r="E4462" t="s">
        <v>12218</v>
      </c>
      <c r="F4462">
        <v>3918</v>
      </c>
      <c r="G4462" t="s">
        <v>12288</v>
      </c>
    </row>
    <row r="4463" spans="1:7" x14ac:dyDescent="0.25">
      <c r="A4463" t="s">
        <v>157</v>
      </c>
      <c r="B4463">
        <v>2013</v>
      </c>
      <c r="C4463" t="s">
        <v>146</v>
      </c>
      <c r="D4463" t="s">
        <v>38</v>
      </c>
      <c r="E4463" t="s">
        <v>12219</v>
      </c>
      <c r="F4463">
        <v>154</v>
      </c>
      <c r="G4463" t="s">
        <v>12289</v>
      </c>
    </row>
    <row r="4464" spans="1:7" x14ac:dyDescent="0.25">
      <c r="A4464" t="s">
        <v>157</v>
      </c>
      <c r="B4464">
        <v>2013</v>
      </c>
      <c r="C4464" t="s">
        <v>146</v>
      </c>
      <c r="D4464" t="s">
        <v>40</v>
      </c>
      <c r="E4464" t="s">
        <v>12220</v>
      </c>
      <c r="F4464">
        <v>175</v>
      </c>
      <c r="G4464" t="s">
        <v>12289</v>
      </c>
    </row>
    <row r="4465" spans="1:7" x14ac:dyDescent="0.25">
      <c r="A4465" t="s">
        <v>157</v>
      </c>
      <c r="B4465">
        <v>2013</v>
      </c>
      <c r="C4465" t="s">
        <v>146</v>
      </c>
      <c r="D4465" t="s">
        <v>102</v>
      </c>
      <c r="E4465" t="s">
        <v>12221</v>
      </c>
      <c r="F4465">
        <v>453</v>
      </c>
      <c r="G4465" t="s">
        <v>12289</v>
      </c>
    </row>
    <row r="4466" spans="1:7" x14ac:dyDescent="0.25">
      <c r="A4466" t="s">
        <v>157</v>
      </c>
      <c r="B4466">
        <v>2013</v>
      </c>
      <c r="C4466" t="s">
        <v>146</v>
      </c>
      <c r="D4466" t="s">
        <v>107</v>
      </c>
      <c r="E4466" t="s">
        <v>12222</v>
      </c>
      <c r="F4466">
        <v>454</v>
      </c>
      <c r="G4466" t="s">
        <v>12289</v>
      </c>
    </row>
    <row r="4467" spans="1:7" x14ac:dyDescent="0.25">
      <c r="A4467" t="s">
        <v>157</v>
      </c>
      <c r="B4467">
        <v>2013</v>
      </c>
      <c r="C4467" t="s">
        <v>146</v>
      </c>
      <c r="D4467" t="s">
        <v>39</v>
      </c>
      <c r="E4467" t="s">
        <v>12223</v>
      </c>
      <c r="F4467">
        <v>429</v>
      </c>
      <c r="G4467" t="s">
        <v>12289</v>
      </c>
    </row>
    <row r="4468" spans="1:7" x14ac:dyDescent="0.25">
      <c r="A4468" t="s">
        <v>157</v>
      </c>
      <c r="B4468">
        <v>2013</v>
      </c>
      <c r="C4468" t="s">
        <v>146</v>
      </c>
      <c r="D4468" t="s">
        <v>103</v>
      </c>
      <c r="E4468" t="s">
        <v>12224</v>
      </c>
      <c r="F4468">
        <v>3922</v>
      </c>
      <c r="G4468" t="s">
        <v>12289</v>
      </c>
    </row>
    <row r="4469" spans="1:7" x14ac:dyDescent="0.25">
      <c r="A4469" t="s">
        <v>157</v>
      </c>
      <c r="B4469">
        <v>2014</v>
      </c>
      <c r="C4469" t="s">
        <v>142</v>
      </c>
      <c r="D4469" t="s">
        <v>38</v>
      </c>
      <c r="E4469" t="s">
        <v>12225</v>
      </c>
      <c r="F4469">
        <v>477</v>
      </c>
      <c r="G4469" t="s">
        <v>12285</v>
      </c>
    </row>
    <row r="4470" spans="1:7" x14ac:dyDescent="0.25">
      <c r="A4470" t="s">
        <v>157</v>
      </c>
      <c r="B4470">
        <v>2014</v>
      </c>
      <c r="C4470" t="s">
        <v>142</v>
      </c>
      <c r="D4470" t="s">
        <v>40</v>
      </c>
      <c r="E4470" t="s">
        <v>12226</v>
      </c>
      <c r="F4470">
        <v>559</v>
      </c>
      <c r="G4470" t="s">
        <v>12285</v>
      </c>
    </row>
    <row r="4471" spans="1:7" x14ac:dyDescent="0.25">
      <c r="A4471" t="s">
        <v>157</v>
      </c>
      <c r="B4471">
        <v>2014</v>
      </c>
      <c r="C4471" t="s">
        <v>142</v>
      </c>
      <c r="D4471" t="s">
        <v>102</v>
      </c>
      <c r="E4471" t="s">
        <v>12227</v>
      </c>
      <c r="F4471">
        <v>1531</v>
      </c>
      <c r="G4471" t="s">
        <v>12285</v>
      </c>
    </row>
    <row r="4472" spans="1:7" x14ac:dyDescent="0.25">
      <c r="A4472" t="s">
        <v>157</v>
      </c>
      <c r="B4472">
        <v>2014</v>
      </c>
      <c r="C4472" t="s">
        <v>142</v>
      </c>
      <c r="D4472" t="s">
        <v>107</v>
      </c>
      <c r="E4472" t="s">
        <v>12228</v>
      </c>
      <c r="F4472">
        <v>1768</v>
      </c>
      <c r="G4472" t="s">
        <v>12285</v>
      </c>
    </row>
    <row r="4473" spans="1:7" x14ac:dyDescent="0.25">
      <c r="A4473" t="s">
        <v>157</v>
      </c>
      <c r="B4473">
        <v>2014</v>
      </c>
      <c r="C4473" t="s">
        <v>142</v>
      </c>
      <c r="D4473" t="s">
        <v>39</v>
      </c>
      <c r="E4473" t="s">
        <v>12229</v>
      </c>
      <c r="F4473">
        <v>833</v>
      </c>
      <c r="G4473" t="s">
        <v>12285</v>
      </c>
    </row>
    <row r="4474" spans="1:7" x14ac:dyDescent="0.25">
      <c r="A4474" t="s">
        <v>157</v>
      </c>
      <c r="B4474">
        <v>2014</v>
      </c>
      <c r="C4474" t="s">
        <v>142</v>
      </c>
      <c r="D4474" t="s">
        <v>103</v>
      </c>
      <c r="E4474" t="s">
        <v>12230</v>
      </c>
      <c r="F4474">
        <v>10680</v>
      </c>
      <c r="G4474" t="s">
        <v>12285</v>
      </c>
    </row>
    <row r="4475" spans="1:7" x14ac:dyDescent="0.25">
      <c r="A4475" t="s">
        <v>157</v>
      </c>
      <c r="B4475">
        <v>2014</v>
      </c>
      <c r="C4475" t="s">
        <v>143</v>
      </c>
      <c r="D4475" t="s">
        <v>38</v>
      </c>
      <c r="E4475" t="s">
        <v>12231</v>
      </c>
      <c r="F4475">
        <v>384</v>
      </c>
      <c r="G4475" t="s">
        <v>12286</v>
      </c>
    </row>
    <row r="4476" spans="1:7" x14ac:dyDescent="0.25">
      <c r="A4476" t="s">
        <v>157</v>
      </c>
      <c r="B4476">
        <v>2014</v>
      </c>
      <c r="C4476" t="s">
        <v>143</v>
      </c>
      <c r="D4476" t="s">
        <v>40</v>
      </c>
      <c r="E4476" t="s">
        <v>12232</v>
      </c>
      <c r="F4476">
        <v>513</v>
      </c>
      <c r="G4476" t="s">
        <v>12286</v>
      </c>
    </row>
    <row r="4477" spans="1:7" x14ac:dyDescent="0.25">
      <c r="A4477" t="s">
        <v>157</v>
      </c>
      <c r="B4477">
        <v>2014</v>
      </c>
      <c r="C4477" t="s">
        <v>143</v>
      </c>
      <c r="D4477" t="s">
        <v>102</v>
      </c>
      <c r="E4477" t="s">
        <v>12233</v>
      </c>
      <c r="F4477">
        <v>1336</v>
      </c>
      <c r="G4477" t="s">
        <v>12286</v>
      </c>
    </row>
    <row r="4478" spans="1:7" x14ac:dyDescent="0.25">
      <c r="A4478" t="s">
        <v>157</v>
      </c>
      <c r="B4478">
        <v>2014</v>
      </c>
      <c r="C4478" t="s">
        <v>143</v>
      </c>
      <c r="D4478" t="s">
        <v>107</v>
      </c>
      <c r="E4478" t="s">
        <v>12234</v>
      </c>
      <c r="F4478">
        <v>1544</v>
      </c>
      <c r="G4478" t="s">
        <v>12286</v>
      </c>
    </row>
    <row r="4479" spans="1:7" x14ac:dyDescent="0.25">
      <c r="A4479" t="s">
        <v>157</v>
      </c>
      <c r="B4479">
        <v>2014</v>
      </c>
      <c r="C4479" t="s">
        <v>143</v>
      </c>
      <c r="D4479" t="s">
        <v>39</v>
      </c>
      <c r="E4479" t="s">
        <v>12235</v>
      </c>
      <c r="F4479">
        <v>1061</v>
      </c>
      <c r="G4479" t="s">
        <v>12286</v>
      </c>
    </row>
    <row r="4480" spans="1:7" x14ac:dyDescent="0.25">
      <c r="A4480" t="s">
        <v>157</v>
      </c>
      <c r="B4480">
        <v>2014</v>
      </c>
      <c r="C4480" t="s">
        <v>143</v>
      </c>
      <c r="D4480" t="s">
        <v>103</v>
      </c>
      <c r="E4480" t="s">
        <v>12236</v>
      </c>
      <c r="F4480">
        <v>11247</v>
      </c>
      <c r="G4480" t="s">
        <v>12286</v>
      </c>
    </row>
    <row r="4481" spans="1:7" x14ac:dyDescent="0.25">
      <c r="A4481" t="s">
        <v>157</v>
      </c>
      <c r="B4481">
        <v>2014</v>
      </c>
      <c r="C4481" t="s">
        <v>144</v>
      </c>
      <c r="D4481" t="s">
        <v>38</v>
      </c>
      <c r="E4481" t="s">
        <v>12237</v>
      </c>
      <c r="F4481">
        <v>122</v>
      </c>
      <c r="G4481" t="s">
        <v>12287</v>
      </c>
    </row>
    <row r="4482" spans="1:7" x14ac:dyDescent="0.25">
      <c r="A4482" t="s">
        <v>157</v>
      </c>
      <c r="B4482">
        <v>2014</v>
      </c>
      <c r="C4482" t="s">
        <v>144</v>
      </c>
      <c r="D4482" t="s">
        <v>40</v>
      </c>
      <c r="E4482" t="s">
        <v>12238</v>
      </c>
      <c r="F4482">
        <v>165</v>
      </c>
      <c r="G4482" t="s">
        <v>12287</v>
      </c>
    </row>
    <row r="4483" spans="1:7" x14ac:dyDescent="0.25">
      <c r="A4483" t="s">
        <v>157</v>
      </c>
      <c r="B4483">
        <v>2014</v>
      </c>
      <c r="C4483" t="s">
        <v>144</v>
      </c>
      <c r="D4483" t="s">
        <v>102</v>
      </c>
      <c r="E4483" t="s">
        <v>12239</v>
      </c>
      <c r="F4483">
        <v>381</v>
      </c>
      <c r="G4483" t="s">
        <v>12287</v>
      </c>
    </row>
    <row r="4484" spans="1:7" x14ac:dyDescent="0.25">
      <c r="A4484" t="s">
        <v>157</v>
      </c>
      <c r="B4484">
        <v>2014</v>
      </c>
      <c r="C4484" t="s">
        <v>144</v>
      </c>
      <c r="D4484" t="s">
        <v>107</v>
      </c>
      <c r="E4484" t="s">
        <v>12240</v>
      </c>
      <c r="F4484">
        <v>408</v>
      </c>
      <c r="G4484" t="s">
        <v>12287</v>
      </c>
    </row>
    <row r="4485" spans="1:7" x14ac:dyDescent="0.25">
      <c r="A4485" t="s">
        <v>157</v>
      </c>
      <c r="B4485">
        <v>2014</v>
      </c>
      <c r="C4485" t="s">
        <v>144</v>
      </c>
      <c r="D4485" t="s">
        <v>39</v>
      </c>
      <c r="E4485" t="s">
        <v>12241</v>
      </c>
      <c r="F4485">
        <v>300</v>
      </c>
      <c r="G4485" t="s">
        <v>12287</v>
      </c>
    </row>
    <row r="4486" spans="1:7" x14ac:dyDescent="0.25">
      <c r="A4486" t="s">
        <v>157</v>
      </c>
      <c r="B4486">
        <v>2014</v>
      </c>
      <c r="C4486" t="s">
        <v>144</v>
      </c>
      <c r="D4486" t="s">
        <v>103</v>
      </c>
      <c r="E4486" t="s">
        <v>12242</v>
      </c>
      <c r="F4486">
        <v>2841</v>
      </c>
      <c r="G4486" t="s">
        <v>12287</v>
      </c>
    </row>
    <row r="4487" spans="1:7" x14ac:dyDescent="0.25">
      <c r="A4487" t="s">
        <v>157</v>
      </c>
      <c r="B4487">
        <v>2014</v>
      </c>
      <c r="C4487" t="s">
        <v>145</v>
      </c>
      <c r="D4487" t="s">
        <v>38</v>
      </c>
      <c r="E4487" t="s">
        <v>12243</v>
      </c>
      <c r="F4487">
        <v>169</v>
      </c>
      <c r="G4487" t="s">
        <v>12288</v>
      </c>
    </row>
    <row r="4488" spans="1:7" x14ac:dyDescent="0.25">
      <c r="A4488" t="s">
        <v>157</v>
      </c>
      <c r="B4488">
        <v>2014</v>
      </c>
      <c r="C4488" t="s">
        <v>145</v>
      </c>
      <c r="D4488" t="s">
        <v>40</v>
      </c>
      <c r="E4488" t="s">
        <v>12244</v>
      </c>
      <c r="F4488">
        <v>205</v>
      </c>
      <c r="G4488" t="s">
        <v>12288</v>
      </c>
    </row>
    <row r="4489" spans="1:7" x14ac:dyDescent="0.25">
      <c r="A4489" t="s">
        <v>157</v>
      </c>
      <c r="B4489">
        <v>2014</v>
      </c>
      <c r="C4489" t="s">
        <v>145</v>
      </c>
      <c r="D4489" t="s">
        <v>102</v>
      </c>
      <c r="E4489" t="s">
        <v>12245</v>
      </c>
      <c r="F4489">
        <v>409</v>
      </c>
      <c r="G4489" t="s">
        <v>12288</v>
      </c>
    </row>
    <row r="4490" spans="1:7" x14ac:dyDescent="0.25">
      <c r="A4490" t="s">
        <v>157</v>
      </c>
      <c r="B4490">
        <v>2014</v>
      </c>
      <c r="C4490" t="s">
        <v>145</v>
      </c>
      <c r="D4490" t="s">
        <v>107</v>
      </c>
      <c r="E4490" t="s">
        <v>12246</v>
      </c>
      <c r="F4490">
        <v>395</v>
      </c>
      <c r="G4490" t="s">
        <v>12288</v>
      </c>
    </row>
    <row r="4491" spans="1:7" x14ac:dyDescent="0.25">
      <c r="A4491" t="s">
        <v>157</v>
      </c>
      <c r="B4491">
        <v>2014</v>
      </c>
      <c r="C4491" t="s">
        <v>145</v>
      </c>
      <c r="D4491" t="s">
        <v>39</v>
      </c>
      <c r="E4491" t="s">
        <v>12247</v>
      </c>
      <c r="F4491">
        <v>384</v>
      </c>
      <c r="G4491" t="s">
        <v>12288</v>
      </c>
    </row>
    <row r="4492" spans="1:7" x14ac:dyDescent="0.25">
      <c r="A4492" t="s">
        <v>157</v>
      </c>
      <c r="B4492">
        <v>2014</v>
      </c>
      <c r="C4492" t="s">
        <v>145</v>
      </c>
      <c r="D4492" t="s">
        <v>103</v>
      </c>
      <c r="E4492" t="s">
        <v>12248</v>
      </c>
      <c r="F4492">
        <v>4010</v>
      </c>
      <c r="G4492" t="s">
        <v>12288</v>
      </c>
    </row>
    <row r="4493" spans="1:7" x14ac:dyDescent="0.25">
      <c r="A4493" t="s">
        <v>157</v>
      </c>
      <c r="B4493">
        <v>2014</v>
      </c>
      <c r="C4493" t="s">
        <v>146</v>
      </c>
      <c r="D4493" t="s">
        <v>38</v>
      </c>
      <c r="E4493" t="s">
        <v>12249</v>
      </c>
      <c r="F4493">
        <v>154</v>
      </c>
      <c r="G4493" t="s">
        <v>12289</v>
      </c>
    </row>
    <row r="4494" spans="1:7" x14ac:dyDescent="0.25">
      <c r="A4494" t="s">
        <v>157</v>
      </c>
      <c r="B4494">
        <v>2014</v>
      </c>
      <c r="C4494" t="s">
        <v>146</v>
      </c>
      <c r="D4494" t="s">
        <v>40</v>
      </c>
      <c r="E4494" t="s">
        <v>12250</v>
      </c>
      <c r="F4494">
        <v>209</v>
      </c>
      <c r="G4494" t="s">
        <v>12289</v>
      </c>
    </row>
    <row r="4495" spans="1:7" x14ac:dyDescent="0.25">
      <c r="A4495" t="s">
        <v>157</v>
      </c>
      <c r="B4495">
        <v>2014</v>
      </c>
      <c r="C4495" t="s">
        <v>146</v>
      </c>
      <c r="D4495" t="s">
        <v>102</v>
      </c>
      <c r="E4495" t="s">
        <v>12251</v>
      </c>
      <c r="F4495">
        <v>448</v>
      </c>
      <c r="G4495" t="s">
        <v>12289</v>
      </c>
    </row>
    <row r="4496" spans="1:7" x14ac:dyDescent="0.25">
      <c r="A4496" t="s">
        <v>157</v>
      </c>
      <c r="B4496">
        <v>2014</v>
      </c>
      <c r="C4496" t="s">
        <v>146</v>
      </c>
      <c r="D4496" t="s">
        <v>107</v>
      </c>
      <c r="E4496" t="s">
        <v>12252</v>
      </c>
      <c r="F4496">
        <v>475</v>
      </c>
      <c r="G4496" t="s">
        <v>12289</v>
      </c>
    </row>
    <row r="4497" spans="1:7" x14ac:dyDescent="0.25">
      <c r="A4497" t="s">
        <v>157</v>
      </c>
      <c r="B4497">
        <v>2014</v>
      </c>
      <c r="C4497" t="s">
        <v>146</v>
      </c>
      <c r="D4497" t="s">
        <v>39</v>
      </c>
      <c r="E4497" t="s">
        <v>12253</v>
      </c>
      <c r="F4497">
        <v>444</v>
      </c>
      <c r="G4497" t="s">
        <v>12289</v>
      </c>
    </row>
    <row r="4498" spans="1:7" x14ac:dyDescent="0.25">
      <c r="A4498" t="s">
        <v>157</v>
      </c>
      <c r="B4498">
        <v>2014</v>
      </c>
      <c r="C4498" t="s">
        <v>146</v>
      </c>
      <c r="D4498" t="s">
        <v>103</v>
      </c>
      <c r="E4498" t="s">
        <v>12254</v>
      </c>
      <c r="F4498">
        <v>3877</v>
      </c>
      <c r="G4498" t="s">
        <v>12289</v>
      </c>
    </row>
    <row r="4499" spans="1:7" x14ac:dyDescent="0.25">
      <c r="A4499" t="s">
        <v>157</v>
      </c>
      <c r="B4499">
        <v>2015</v>
      </c>
      <c r="C4499" t="s">
        <v>142</v>
      </c>
      <c r="D4499" t="s">
        <v>38</v>
      </c>
      <c r="E4499" t="s">
        <v>12255</v>
      </c>
      <c r="F4499">
        <v>448</v>
      </c>
      <c r="G4499" t="s">
        <v>12285</v>
      </c>
    </row>
    <row r="4500" spans="1:7" x14ac:dyDescent="0.25">
      <c r="A4500" t="s">
        <v>157</v>
      </c>
      <c r="B4500">
        <v>2015</v>
      </c>
      <c r="C4500" t="s">
        <v>142</v>
      </c>
      <c r="D4500" t="s">
        <v>40</v>
      </c>
      <c r="E4500" t="s">
        <v>12256</v>
      </c>
      <c r="F4500">
        <v>559</v>
      </c>
      <c r="G4500" t="s">
        <v>12285</v>
      </c>
    </row>
    <row r="4501" spans="1:7" x14ac:dyDescent="0.25">
      <c r="A4501" t="s">
        <v>157</v>
      </c>
      <c r="B4501">
        <v>2015</v>
      </c>
      <c r="C4501" t="s">
        <v>142</v>
      </c>
      <c r="D4501" t="s">
        <v>102</v>
      </c>
      <c r="E4501" t="s">
        <v>12257</v>
      </c>
      <c r="F4501">
        <v>1424</v>
      </c>
      <c r="G4501" t="s">
        <v>12285</v>
      </c>
    </row>
    <row r="4502" spans="1:7" x14ac:dyDescent="0.25">
      <c r="A4502" t="s">
        <v>157</v>
      </c>
      <c r="B4502">
        <v>2015</v>
      </c>
      <c r="C4502" t="s">
        <v>142</v>
      </c>
      <c r="D4502" t="s">
        <v>107</v>
      </c>
      <c r="E4502" t="s">
        <v>12258</v>
      </c>
      <c r="F4502">
        <v>1469</v>
      </c>
      <c r="G4502" t="s">
        <v>12285</v>
      </c>
    </row>
    <row r="4503" spans="1:7" x14ac:dyDescent="0.25">
      <c r="A4503" t="s">
        <v>157</v>
      </c>
      <c r="B4503">
        <v>2015</v>
      </c>
      <c r="C4503" t="s">
        <v>142</v>
      </c>
      <c r="D4503" t="s">
        <v>39</v>
      </c>
      <c r="E4503" t="s">
        <v>12259</v>
      </c>
      <c r="F4503">
        <v>754</v>
      </c>
      <c r="G4503" t="s">
        <v>12285</v>
      </c>
    </row>
    <row r="4504" spans="1:7" x14ac:dyDescent="0.25">
      <c r="A4504" t="s">
        <v>157</v>
      </c>
      <c r="B4504">
        <v>2015</v>
      </c>
      <c r="C4504" t="s">
        <v>142</v>
      </c>
      <c r="D4504" t="s">
        <v>103</v>
      </c>
      <c r="E4504" t="s">
        <v>12260</v>
      </c>
      <c r="F4504">
        <v>11016</v>
      </c>
      <c r="G4504" t="s">
        <v>12285</v>
      </c>
    </row>
    <row r="4505" spans="1:7" x14ac:dyDescent="0.25">
      <c r="A4505" t="s">
        <v>157</v>
      </c>
      <c r="B4505">
        <v>2015</v>
      </c>
      <c r="C4505" t="s">
        <v>143</v>
      </c>
      <c r="D4505" t="s">
        <v>38</v>
      </c>
      <c r="E4505" t="s">
        <v>12261</v>
      </c>
      <c r="F4505">
        <v>400</v>
      </c>
      <c r="G4505" t="s">
        <v>12286</v>
      </c>
    </row>
    <row r="4506" spans="1:7" x14ac:dyDescent="0.25">
      <c r="A4506" t="s">
        <v>157</v>
      </c>
      <c r="B4506">
        <v>2015</v>
      </c>
      <c r="C4506" t="s">
        <v>143</v>
      </c>
      <c r="D4506" t="s">
        <v>40</v>
      </c>
      <c r="E4506" t="s">
        <v>12262</v>
      </c>
      <c r="F4506">
        <v>428</v>
      </c>
      <c r="G4506" t="s">
        <v>12286</v>
      </c>
    </row>
    <row r="4507" spans="1:7" x14ac:dyDescent="0.25">
      <c r="A4507" t="s">
        <v>157</v>
      </c>
      <c r="B4507">
        <v>2015</v>
      </c>
      <c r="C4507" t="s">
        <v>143</v>
      </c>
      <c r="D4507" t="s">
        <v>102</v>
      </c>
      <c r="E4507" t="s">
        <v>12263</v>
      </c>
      <c r="F4507">
        <v>1338</v>
      </c>
      <c r="G4507" t="s">
        <v>12286</v>
      </c>
    </row>
    <row r="4508" spans="1:7" x14ac:dyDescent="0.25">
      <c r="A4508" t="s">
        <v>157</v>
      </c>
      <c r="B4508">
        <v>2015</v>
      </c>
      <c r="C4508" t="s">
        <v>143</v>
      </c>
      <c r="D4508" t="s">
        <v>107</v>
      </c>
      <c r="E4508" t="s">
        <v>12264</v>
      </c>
      <c r="F4508">
        <v>1172</v>
      </c>
      <c r="G4508" t="s">
        <v>12286</v>
      </c>
    </row>
    <row r="4509" spans="1:7" x14ac:dyDescent="0.25">
      <c r="A4509" t="s">
        <v>157</v>
      </c>
      <c r="B4509">
        <v>2015</v>
      </c>
      <c r="C4509" t="s">
        <v>143</v>
      </c>
      <c r="D4509" t="s">
        <v>39</v>
      </c>
      <c r="E4509" t="s">
        <v>12265</v>
      </c>
      <c r="F4509">
        <v>933</v>
      </c>
      <c r="G4509" t="s">
        <v>12286</v>
      </c>
    </row>
    <row r="4510" spans="1:7" x14ac:dyDescent="0.25">
      <c r="A4510" t="s">
        <v>157</v>
      </c>
      <c r="B4510">
        <v>2015</v>
      </c>
      <c r="C4510" t="s">
        <v>143</v>
      </c>
      <c r="D4510" t="s">
        <v>103</v>
      </c>
      <c r="E4510" t="s">
        <v>12266</v>
      </c>
      <c r="F4510">
        <v>11576</v>
      </c>
      <c r="G4510" t="s">
        <v>12286</v>
      </c>
    </row>
    <row r="4511" spans="1:7" x14ac:dyDescent="0.25">
      <c r="A4511" t="s">
        <v>157</v>
      </c>
      <c r="B4511">
        <v>2015</v>
      </c>
      <c r="C4511" t="s">
        <v>144</v>
      </c>
      <c r="D4511" t="s">
        <v>38</v>
      </c>
      <c r="E4511" t="s">
        <v>12267</v>
      </c>
      <c r="F4511">
        <v>121</v>
      </c>
      <c r="G4511" t="s">
        <v>12287</v>
      </c>
    </row>
    <row r="4512" spans="1:7" x14ac:dyDescent="0.25">
      <c r="A4512" t="s">
        <v>157</v>
      </c>
      <c r="B4512">
        <v>2015</v>
      </c>
      <c r="C4512" t="s">
        <v>144</v>
      </c>
      <c r="D4512" t="s">
        <v>40</v>
      </c>
      <c r="E4512" t="s">
        <v>12268</v>
      </c>
      <c r="F4512">
        <v>161</v>
      </c>
      <c r="G4512" t="s">
        <v>12287</v>
      </c>
    </row>
    <row r="4513" spans="1:7" x14ac:dyDescent="0.25">
      <c r="A4513" t="s">
        <v>157</v>
      </c>
      <c r="B4513">
        <v>2015</v>
      </c>
      <c r="C4513" t="s">
        <v>144</v>
      </c>
      <c r="D4513" t="s">
        <v>102</v>
      </c>
      <c r="E4513" t="s">
        <v>12269</v>
      </c>
      <c r="F4513">
        <v>392</v>
      </c>
      <c r="G4513" t="s">
        <v>12287</v>
      </c>
    </row>
    <row r="4514" spans="1:7" x14ac:dyDescent="0.25">
      <c r="A4514" t="s">
        <v>157</v>
      </c>
      <c r="B4514">
        <v>2015</v>
      </c>
      <c r="C4514" t="s">
        <v>144</v>
      </c>
      <c r="D4514" t="s">
        <v>107</v>
      </c>
      <c r="E4514" t="s">
        <v>12270</v>
      </c>
      <c r="F4514">
        <v>385</v>
      </c>
      <c r="G4514" t="s">
        <v>12287</v>
      </c>
    </row>
    <row r="4515" spans="1:7" x14ac:dyDescent="0.25">
      <c r="A4515" t="s">
        <v>157</v>
      </c>
      <c r="B4515">
        <v>2015</v>
      </c>
      <c r="C4515" t="s">
        <v>144</v>
      </c>
      <c r="D4515" t="s">
        <v>39</v>
      </c>
      <c r="E4515" t="s">
        <v>12271</v>
      </c>
      <c r="F4515">
        <v>272</v>
      </c>
      <c r="G4515" t="s">
        <v>12287</v>
      </c>
    </row>
    <row r="4516" spans="1:7" x14ac:dyDescent="0.25">
      <c r="A4516" t="s">
        <v>157</v>
      </c>
      <c r="B4516">
        <v>2015</v>
      </c>
      <c r="C4516" t="s">
        <v>144</v>
      </c>
      <c r="D4516" t="s">
        <v>103</v>
      </c>
      <c r="E4516" t="s">
        <v>12272</v>
      </c>
      <c r="F4516">
        <v>2866</v>
      </c>
      <c r="G4516" t="s">
        <v>12287</v>
      </c>
    </row>
    <row r="4517" spans="1:7" x14ac:dyDescent="0.25">
      <c r="A4517" t="s">
        <v>157</v>
      </c>
      <c r="B4517">
        <v>2015</v>
      </c>
      <c r="C4517" t="s">
        <v>145</v>
      </c>
      <c r="D4517" t="s">
        <v>38</v>
      </c>
      <c r="E4517" t="s">
        <v>12273</v>
      </c>
      <c r="F4517">
        <v>159</v>
      </c>
      <c r="G4517" t="s">
        <v>12288</v>
      </c>
    </row>
    <row r="4518" spans="1:7" x14ac:dyDescent="0.25">
      <c r="A4518" t="s">
        <v>157</v>
      </c>
      <c r="B4518">
        <v>2015</v>
      </c>
      <c r="C4518" t="s">
        <v>145</v>
      </c>
      <c r="D4518" t="s">
        <v>40</v>
      </c>
      <c r="E4518" t="s">
        <v>12274</v>
      </c>
      <c r="F4518">
        <v>174</v>
      </c>
      <c r="G4518" t="s">
        <v>12288</v>
      </c>
    </row>
    <row r="4519" spans="1:7" x14ac:dyDescent="0.25">
      <c r="A4519" t="s">
        <v>157</v>
      </c>
      <c r="B4519">
        <v>2015</v>
      </c>
      <c r="C4519" t="s">
        <v>145</v>
      </c>
      <c r="D4519" t="s">
        <v>102</v>
      </c>
      <c r="E4519" t="s">
        <v>12275</v>
      </c>
      <c r="F4519">
        <v>364</v>
      </c>
      <c r="G4519" t="s">
        <v>12288</v>
      </c>
    </row>
    <row r="4520" spans="1:7" x14ac:dyDescent="0.25">
      <c r="A4520" t="s">
        <v>157</v>
      </c>
      <c r="B4520">
        <v>2015</v>
      </c>
      <c r="C4520" t="s">
        <v>145</v>
      </c>
      <c r="D4520" t="s">
        <v>107</v>
      </c>
      <c r="E4520" t="s">
        <v>12276</v>
      </c>
      <c r="F4520">
        <v>361</v>
      </c>
      <c r="G4520" t="s">
        <v>12288</v>
      </c>
    </row>
    <row r="4521" spans="1:7" x14ac:dyDescent="0.25">
      <c r="A4521" t="s">
        <v>157</v>
      </c>
      <c r="B4521">
        <v>2015</v>
      </c>
      <c r="C4521" t="s">
        <v>145</v>
      </c>
      <c r="D4521" t="s">
        <v>39</v>
      </c>
      <c r="E4521" t="s">
        <v>12277</v>
      </c>
      <c r="F4521">
        <v>376</v>
      </c>
      <c r="G4521" t="s">
        <v>12288</v>
      </c>
    </row>
    <row r="4522" spans="1:7" x14ac:dyDescent="0.25">
      <c r="A4522" t="s">
        <v>157</v>
      </c>
      <c r="B4522">
        <v>2015</v>
      </c>
      <c r="C4522" t="s">
        <v>145</v>
      </c>
      <c r="D4522" t="s">
        <v>103</v>
      </c>
      <c r="E4522" t="s">
        <v>12278</v>
      </c>
      <c r="F4522">
        <v>4058</v>
      </c>
      <c r="G4522" t="s">
        <v>12288</v>
      </c>
    </row>
    <row r="4523" spans="1:7" x14ac:dyDescent="0.25">
      <c r="A4523" t="s">
        <v>157</v>
      </c>
      <c r="B4523">
        <v>2015</v>
      </c>
      <c r="C4523" t="s">
        <v>146</v>
      </c>
      <c r="D4523" t="s">
        <v>38</v>
      </c>
      <c r="E4523" t="s">
        <v>12279</v>
      </c>
      <c r="F4523">
        <v>156</v>
      </c>
      <c r="G4523" t="s">
        <v>12289</v>
      </c>
    </row>
    <row r="4524" spans="1:7" x14ac:dyDescent="0.25">
      <c r="A4524" t="s">
        <v>157</v>
      </c>
      <c r="B4524">
        <v>2015</v>
      </c>
      <c r="C4524" t="s">
        <v>146</v>
      </c>
      <c r="D4524" t="s">
        <v>40</v>
      </c>
      <c r="E4524" t="s">
        <v>12280</v>
      </c>
      <c r="F4524">
        <v>201</v>
      </c>
      <c r="G4524" t="s">
        <v>12289</v>
      </c>
    </row>
    <row r="4525" spans="1:7" x14ac:dyDescent="0.25">
      <c r="A4525" t="s">
        <v>157</v>
      </c>
      <c r="B4525">
        <v>2015</v>
      </c>
      <c r="C4525" t="s">
        <v>146</v>
      </c>
      <c r="D4525" t="s">
        <v>102</v>
      </c>
      <c r="E4525" t="s">
        <v>12281</v>
      </c>
      <c r="F4525">
        <v>490</v>
      </c>
      <c r="G4525" t="s">
        <v>12289</v>
      </c>
    </row>
    <row r="4526" spans="1:7" x14ac:dyDescent="0.25">
      <c r="A4526" t="s">
        <v>157</v>
      </c>
      <c r="B4526">
        <v>2015</v>
      </c>
      <c r="C4526" t="s">
        <v>146</v>
      </c>
      <c r="D4526" t="s">
        <v>107</v>
      </c>
      <c r="E4526" t="s">
        <v>12282</v>
      </c>
      <c r="F4526">
        <v>405</v>
      </c>
      <c r="G4526" t="s">
        <v>12289</v>
      </c>
    </row>
    <row r="4527" spans="1:7" x14ac:dyDescent="0.25">
      <c r="A4527" t="s">
        <v>157</v>
      </c>
      <c r="B4527">
        <v>2015</v>
      </c>
      <c r="C4527" t="s">
        <v>146</v>
      </c>
      <c r="D4527" t="s">
        <v>39</v>
      </c>
      <c r="E4527" t="s">
        <v>12283</v>
      </c>
      <c r="F4527">
        <v>382</v>
      </c>
      <c r="G4527" t="s">
        <v>12289</v>
      </c>
    </row>
    <row r="4528" spans="1:7" x14ac:dyDescent="0.25">
      <c r="A4528" t="s">
        <v>157</v>
      </c>
      <c r="B4528">
        <v>2015</v>
      </c>
      <c r="C4528" t="s">
        <v>146</v>
      </c>
      <c r="D4528" t="s">
        <v>103</v>
      </c>
      <c r="E4528" t="s">
        <v>12284</v>
      </c>
      <c r="F4528">
        <v>3880</v>
      </c>
      <c r="G4528" t="s">
        <v>12289</v>
      </c>
    </row>
  </sheetData>
  <autoFilter ref="A2:F2"/>
  <sortState ref="B3:E86">
    <sortCondition ref="B3:B86"/>
    <sortCondition ref="C3:C86"/>
  </sortState>
  <mergeCells count="1">
    <mergeCell ref="B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32</vt:i4>
      </vt:variant>
    </vt:vector>
  </HeadingPairs>
  <TitlesOfParts>
    <vt:vector size="47" baseType="lpstr">
      <vt:lpstr>I-Table</vt:lpstr>
      <vt:lpstr>Count Tab</vt:lpstr>
      <vt:lpstr>Percentage Tab</vt:lpstr>
      <vt:lpstr>I-Charts</vt:lpstr>
      <vt:lpstr>Chart Tab</vt:lpstr>
      <vt:lpstr>Data_OverallMob</vt:lpstr>
      <vt:lpstr>Data_MobxGender</vt:lpstr>
      <vt:lpstr>Data_MobxRace</vt:lpstr>
      <vt:lpstr>Data_MobxRegion</vt:lpstr>
      <vt:lpstr>Data_MobxFRPL</vt:lpstr>
      <vt:lpstr>Data_MobxMinority</vt:lpstr>
      <vt:lpstr>Data_MobxAge</vt:lpstr>
      <vt:lpstr>Data_MobxLocale</vt:lpstr>
      <vt:lpstr>Data_MobxEnroll</vt:lpstr>
      <vt:lpstr>Lists</vt:lpstr>
      <vt:lpstr>Age</vt:lpstr>
      <vt:lpstr>Age_Contrast</vt:lpstr>
      <vt:lpstr>Age_List</vt:lpstr>
      <vt:lpstr>Contrast_List</vt:lpstr>
      <vt:lpstr>Contrasts</vt:lpstr>
      <vt:lpstr>FRPL</vt:lpstr>
      <vt:lpstr>FRPL_Contrast</vt:lpstr>
      <vt:lpstr>FRPL_List</vt:lpstr>
      <vt:lpstr>Gender</vt:lpstr>
      <vt:lpstr>Gender_Contrast</vt:lpstr>
      <vt:lpstr>Gender_List</vt:lpstr>
      <vt:lpstr>Locale</vt:lpstr>
      <vt:lpstr>Locale_Contrast</vt:lpstr>
      <vt:lpstr>Locale_List</vt:lpstr>
      <vt:lpstr>Metric_List</vt:lpstr>
      <vt:lpstr>Minority</vt:lpstr>
      <vt:lpstr>Minority_Contrast</vt:lpstr>
      <vt:lpstr>Minority_List</vt:lpstr>
      <vt:lpstr>Mobility_Cat</vt:lpstr>
      <vt:lpstr>Overall</vt:lpstr>
      <vt:lpstr>Position_List</vt:lpstr>
      <vt:lpstr>Race</vt:lpstr>
      <vt:lpstr>Race_Contrast</vt:lpstr>
      <vt:lpstr>Race_List</vt:lpstr>
      <vt:lpstr>Region</vt:lpstr>
      <vt:lpstr>Region_Contrast</vt:lpstr>
      <vt:lpstr>Region_List</vt:lpstr>
      <vt:lpstr>Size</vt:lpstr>
      <vt:lpstr>Size_Contrast</vt:lpstr>
      <vt:lpstr>Size_List</vt:lpstr>
      <vt:lpstr>Year_List</vt:lpstr>
      <vt:lpstr>Year2_List</vt:lpstr>
    </vt:vector>
  </TitlesOfParts>
  <Company>American Institutes for Research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Levin, Jesse</dc:creator>
  <cp:lastModifiedBy>Richardson, Rebecca</cp:lastModifiedBy>
  <dcterms:created xsi:type="dcterms:W3CDTF">2015-06-10T20:03:13Z</dcterms:created>
  <dcterms:modified xsi:type="dcterms:W3CDTF">2015-10-24T06:21:05Z</dcterms:modified>
</cp:coreProperties>
</file>